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sch\OneDrive\Desktop\sma\"/>
    </mc:Choice>
  </mc:AlternateContent>
  <xr:revisionPtr revIDLastSave="0" documentId="13_ncr:1_{C81A0C4E-F4E4-486D-9BF7-677A2F9E5B02}" xr6:coauthVersionLast="47" xr6:coauthVersionMax="47" xr10:uidLastSave="{00000000-0000-0000-0000-000000000000}"/>
  <bookViews>
    <workbookView xWindow="-103" yWindow="-103" windowWidth="33120" windowHeight="20057" activeTab="2" xr2:uid="{00000000-000D-0000-FFFF-FFFF00000000}"/>
  </bookViews>
  <sheets>
    <sheet name="data" sheetId="1" r:id="rId1"/>
    <sheet name="inputs and tables" sheetId="2" r:id="rId2"/>
    <sheet name="charts" sheetId="5" r:id="rId3"/>
  </sheets>
  <definedNames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2" l="1"/>
  <c r="K35" i="2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B58" i="5"/>
  <c r="D2042" i="1" l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B30" i="5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N202" i="1"/>
  <c r="O202" i="1" l="1"/>
  <c r="S202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G2" i="1"/>
  <c r="F2" i="1"/>
  <c r="P202" i="1" l="1"/>
  <c r="R202" i="1"/>
  <c r="B114" i="5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G3" i="1"/>
  <c r="F3" i="1"/>
  <c r="K3" i="1" l="1"/>
  <c r="J3" i="1"/>
  <c r="A4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N203" i="1"/>
  <c r="G4" i="1"/>
  <c r="F4" i="1"/>
  <c r="N204" i="1" l="1"/>
  <c r="S203" i="1"/>
  <c r="A52" i="1"/>
  <c r="K4" i="1"/>
  <c r="J4" i="1"/>
  <c r="G5" i="1"/>
  <c r="F5" i="1"/>
  <c r="N205" i="1" l="1"/>
  <c r="S204" i="1"/>
  <c r="A53" i="1"/>
  <c r="A54" i="1" s="1"/>
  <c r="K5" i="1"/>
  <c r="J5" i="1"/>
  <c r="G6" i="1"/>
  <c r="F6" i="1"/>
  <c r="N206" i="1" l="1"/>
  <c r="S205" i="1"/>
  <c r="K6" i="1"/>
  <c r="J6" i="1"/>
  <c r="G7" i="1"/>
  <c r="F7" i="1"/>
  <c r="N207" i="1" l="1"/>
  <c r="S206" i="1"/>
  <c r="A55" i="1"/>
  <c r="K7" i="1"/>
  <c r="J7" i="1"/>
  <c r="G8" i="1"/>
  <c r="F8" i="1"/>
  <c r="N208" i="1" l="1"/>
  <c r="S207" i="1"/>
  <c r="A56" i="1"/>
  <c r="K8" i="1"/>
  <c r="J8" i="1"/>
  <c r="G9" i="1"/>
  <c r="F9" i="1"/>
  <c r="N209" i="1" l="1"/>
  <c r="S208" i="1"/>
  <c r="A57" i="1"/>
  <c r="K9" i="1"/>
  <c r="J9" i="1"/>
  <c r="G10" i="1"/>
  <c r="F10" i="1"/>
  <c r="N210" i="1" l="1"/>
  <c r="S209" i="1"/>
  <c r="A58" i="1"/>
  <c r="K10" i="1"/>
  <c r="J10" i="1"/>
  <c r="G11" i="1"/>
  <c r="F11" i="1"/>
  <c r="N211" i="1" l="1"/>
  <c r="S210" i="1"/>
  <c r="A59" i="1"/>
  <c r="K11" i="1"/>
  <c r="J11" i="1"/>
  <c r="G12" i="1"/>
  <c r="F12" i="1"/>
  <c r="N212" i="1" l="1"/>
  <c r="S211" i="1"/>
  <c r="A60" i="1"/>
  <c r="K12" i="1"/>
  <c r="J12" i="1"/>
  <c r="N213" i="1" l="1"/>
  <c r="S212" i="1"/>
  <c r="A61" i="1"/>
  <c r="N214" i="1" l="1"/>
  <c r="S213" i="1"/>
  <c r="A62" i="1"/>
  <c r="N215" i="1" l="1"/>
  <c r="S214" i="1"/>
  <c r="A63" i="1"/>
  <c r="N216" i="1" l="1"/>
  <c r="S215" i="1"/>
  <c r="A64" i="1"/>
  <c r="N217" i="1" l="1"/>
  <c r="S216" i="1"/>
  <c r="A65" i="1"/>
  <c r="N218" i="1" l="1"/>
  <c r="S217" i="1"/>
  <c r="A66" i="1"/>
  <c r="N219" i="1" l="1"/>
  <c r="S218" i="1"/>
  <c r="A67" i="1"/>
  <c r="N220" i="1" l="1"/>
  <c r="S219" i="1"/>
  <c r="A68" i="1"/>
  <c r="N221" i="1" l="1"/>
  <c r="S220" i="1"/>
  <c r="A69" i="1"/>
  <c r="N222" i="1" l="1"/>
  <c r="S221" i="1"/>
  <c r="A70" i="1"/>
  <c r="N223" i="1" l="1"/>
  <c r="S222" i="1"/>
  <c r="A71" i="1"/>
  <c r="N224" i="1" l="1"/>
  <c r="S223" i="1"/>
  <c r="A72" i="1"/>
  <c r="N225" i="1" l="1"/>
  <c r="S224" i="1"/>
  <c r="A73" i="1"/>
  <c r="N226" i="1" l="1"/>
  <c r="S225" i="1"/>
  <c r="A74" i="1"/>
  <c r="N227" i="1" l="1"/>
  <c r="S226" i="1"/>
  <c r="A75" i="1"/>
  <c r="N228" i="1" l="1"/>
  <c r="S227" i="1"/>
  <c r="A76" i="1"/>
  <c r="N229" i="1" l="1"/>
  <c r="S228" i="1"/>
  <c r="A77" i="1"/>
  <c r="N230" i="1" l="1"/>
  <c r="S229" i="1"/>
  <c r="A78" i="1"/>
  <c r="N231" i="1" l="1"/>
  <c r="S230" i="1"/>
  <c r="A79" i="1"/>
  <c r="N232" i="1" l="1"/>
  <c r="S231" i="1"/>
  <c r="A80" i="1"/>
  <c r="N233" i="1" l="1"/>
  <c r="S232" i="1"/>
  <c r="A81" i="1"/>
  <c r="N234" i="1" l="1"/>
  <c r="S233" i="1"/>
  <c r="A82" i="1"/>
  <c r="N235" i="1" l="1"/>
  <c r="S234" i="1"/>
  <c r="A83" i="1"/>
  <c r="N236" i="1" l="1"/>
  <c r="S235" i="1"/>
  <c r="A84" i="1"/>
  <c r="N237" i="1" l="1"/>
  <c r="S236" i="1"/>
  <c r="A85" i="1"/>
  <c r="N238" i="1" l="1"/>
  <c r="S237" i="1"/>
  <c r="A86" i="1"/>
  <c r="N239" i="1" l="1"/>
  <c r="S238" i="1"/>
  <c r="A87" i="1"/>
  <c r="N240" i="1" l="1"/>
  <c r="S239" i="1"/>
  <c r="A88" i="1"/>
  <c r="N241" i="1" l="1"/>
  <c r="S240" i="1"/>
  <c r="A89" i="1"/>
  <c r="N242" i="1" l="1"/>
  <c r="S241" i="1"/>
  <c r="A90" i="1"/>
  <c r="N243" i="1" l="1"/>
  <c r="S242" i="1"/>
  <c r="A91" i="1"/>
  <c r="N244" i="1" l="1"/>
  <c r="S243" i="1"/>
  <c r="A92" i="1"/>
  <c r="N245" i="1" l="1"/>
  <c r="S244" i="1"/>
  <c r="A93" i="1"/>
  <c r="N246" i="1" l="1"/>
  <c r="S245" i="1"/>
  <c r="A94" i="1"/>
  <c r="N247" i="1" l="1"/>
  <c r="S246" i="1"/>
  <c r="A95" i="1"/>
  <c r="N248" i="1" l="1"/>
  <c r="S247" i="1"/>
  <c r="A96" i="1"/>
  <c r="N249" i="1" l="1"/>
  <c r="S248" i="1"/>
  <c r="A97" i="1"/>
  <c r="N250" i="1" l="1"/>
  <c r="S249" i="1"/>
  <c r="A98" i="1"/>
  <c r="N251" i="1" l="1"/>
  <c r="S250" i="1"/>
  <c r="A99" i="1"/>
  <c r="N252" i="1" l="1"/>
  <c r="S251" i="1"/>
  <c r="A100" i="1"/>
  <c r="N253" i="1" l="1"/>
  <c r="S252" i="1"/>
  <c r="A101" i="1"/>
  <c r="N254" i="1" l="1"/>
  <c r="S253" i="1"/>
  <c r="A102" i="1"/>
  <c r="N255" i="1" l="1"/>
  <c r="S254" i="1"/>
  <c r="A103" i="1"/>
  <c r="N256" i="1" l="1"/>
  <c r="S255" i="1"/>
  <c r="A104" i="1"/>
  <c r="N257" i="1" l="1"/>
  <c r="S256" i="1"/>
  <c r="A105" i="1"/>
  <c r="N258" i="1" l="1"/>
  <c r="S257" i="1"/>
  <c r="A106" i="1"/>
  <c r="N259" i="1" l="1"/>
  <c r="S258" i="1"/>
  <c r="A107" i="1"/>
  <c r="N260" i="1" l="1"/>
  <c r="S259" i="1"/>
  <c r="A108" i="1"/>
  <c r="N261" i="1" l="1"/>
  <c r="S260" i="1"/>
  <c r="A109" i="1"/>
  <c r="N262" i="1" l="1"/>
  <c r="S261" i="1"/>
  <c r="A110" i="1"/>
  <c r="N263" i="1" l="1"/>
  <c r="S262" i="1"/>
  <c r="A111" i="1"/>
  <c r="N264" i="1" l="1"/>
  <c r="S263" i="1"/>
  <c r="A112" i="1"/>
  <c r="N265" i="1" l="1"/>
  <c r="S264" i="1"/>
  <c r="A113" i="1"/>
  <c r="N266" i="1" l="1"/>
  <c r="S265" i="1"/>
  <c r="A114" i="1"/>
  <c r="N267" i="1" l="1"/>
  <c r="S266" i="1"/>
  <c r="A115" i="1"/>
  <c r="N268" i="1" l="1"/>
  <c r="S267" i="1"/>
  <c r="A116" i="1"/>
  <c r="N269" i="1" l="1"/>
  <c r="S268" i="1"/>
  <c r="A117" i="1"/>
  <c r="N270" i="1" l="1"/>
  <c r="S269" i="1"/>
  <c r="A118" i="1"/>
  <c r="N271" i="1" l="1"/>
  <c r="S270" i="1"/>
  <c r="A119" i="1"/>
  <c r="N272" i="1" l="1"/>
  <c r="S271" i="1"/>
  <c r="A120" i="1"/>
  <c r="N273" i="1" l="1"/>
  <c r="S272" i="1"/>
  <c r="A121" i="1"/>
  <c r="N274" i="1" l="1"/>
  <c r="S273" i="1"/>
  <c r="A122" i="1"/>
  <c r="N275" i="1" l="1"/>
  <c r="S274" i="1"/>
  <c r="A123" i="1"/>
  <c r="N276" i="1" l="1"/>
  <c r="S275" i="1"/>
  <c r="A124" i="1"/>
  <c r="N277" i="1" l="1"/>
  <c r="S276" i="1"/>
  <c r="A125" i="1"/>
  <c r="N278" i="1" l="1"/>
  <c r="S277" i="1"/>
  <c r="A126" i="1"/>
  <c r="N279" i="1" l="1"/>
  <c r="S278" i="1"/>
  <c r="A127" i="1"/>
  <c r="N280" i="1" l="1"/>
  <c r="S279" i="1"/>
  <c r="A128" i="1"/>
  <c r="N281" i="1" l="1"/>
  <c r="S280" i="1"/>
  <c r="A129" i="1"/>
  <c r="N282" i="1" l="1"/>
  <c r="S281" i="1"/>
  <c r="A130" i="1"/>
  <c r="N283" i="1" l="1"/>
  <c r="S282" i="1"/>
  <c r="A131" i="1"/>
  <c r="N284" i="1" l="1"/>
  <c r="S283" i="1"/>
  <c r="A132" i="1"/>
  <c r="N285" i="1" l="1"/>
  <c r="S284" i="1"/>
  <c r="A133" i="1"/>
  <c r="N286" i="1" l="1"/>
  <c r="S285" i="1"/>
  <c r="A134" i="1"/>
  <c r="N287" i="1" l="1"/>
  <c r="S286" i="1"/>
  <c r="A135" i="1"/>
  <c r="N288" i="1" l="1"/>
  <c r="S287" i="1"/>
  <c r="A136" i="1"/>
  <c r="N289" i="1" l="1"/>
  <c r="S288" i="1"/>
  <c r="A137" i="1"/>
  <c r="N290" i="1" l="1"/>
  <c r="S289" i="1"/>
  <c r="A138" i="1"/>
  <c r="N291" i="1" l="1"/>
  <c r="S290" i="1"/>
  <c r="A139" i="1"/>
  <c r="N292" i="1" l="1"/>
  <c r="S291" i="1"/>
  <c r="A140" i="1"/>
  <c r="N293" i="1" l="1"/>
  <c r="S292" i="1"/>
  <c r="A141" i="1"/>
  <c r="N294" i="1" l="1"/>
  <c r="S293" i="1"/>
  <c r="A142" i="1"/>
  <c r="N295" i="1" l="1"/>
  <c r="S294" i="1"/>
  <c r="A143" i="1"/>
  <c r="N296" i="1" l="1"/>
  <c r="S295" i="1"/>
  <c r="A144" i="1"/>
  <c r="N297" i="1" l="1"/>
  <c r="S296" i="1"/>
  <c r="A145" i="1"/>
  <c r="N298" i="1" l="1"/>
  <c r="S297" i="1"/>
  <c r="A146" i="1"/>
  <c r="N299" i="1" l="1"/>
  <c r="S298" i="1"/>
  <c r="A147" i="1"/>
  <c r="N300" i="1" l="1"/>
  <c r="S299" i="1"/>
  <c r="A148" i="1"/>
  <c r="N301" i="1" l="1"/>
  <c r="S300" i="1"/>
  <c r="A149" i="1"/>
  <c r="N302" i="1" l="1"/>
  <c r="S301" i="1"/>
  <c r="A150" i="1"/>
  <c r="N303" i="1" l="1"/>
  <c r="S302" i="1"/>
  <c r="A151" i="1"/>
  <c r="N304" i="1" l="1"/>
  <c r="S303" i="1"/>
  <c r="A152" i="1"/>
  <c r="N305" i="1" l="1"/>
  <c r="S304" i="1"/>
  <c r="A153" i="1"/>
  <c r="N306" i="1" l="1"/>
  <c r="S305" i="1"/>
  <c r="A154" i="1"/>
  <c r="N307" i="1" l="1"/>
  <c r="S306" i="1"/>
  <c r="A155" i="1"/>
  <c r="N308" i="1" l="1"/>
  <c r="S307" i="1"/>
  <c r="A156" i="1"/>
  <c r="N309" i="1" l="1"/>
  <c r="S308" i="1"/>
  <c r="A157" i="1"/>
  <c r="N310" i="1" l="1"/>
  <c r="S309" i="1"/>
  <c r="A158" i="1"/>
  <c r="N311" i="1" l="1"/>
  <c r="S310" i="1"/>
  <c r="A159" i="1"/>
  <c r="N312" i="1" l="1"/>
  <c r="S311" i="1"/>
  <c r="A160" i="1"/>
  <c r="N313" i="1" l="1"/>
  <c r="S312" i="1"/>
  <c r="A161" i="1"/>
  <c r="N314" i="1" l="1"/>
  <c r="S313" i="1"/>
  <c r="A162" i="1"/>
  <c r="N315" i="1" l="1"/>
  <c r="S314" i="1"/>
  <c r="A163" i="1"/>
  <c r="N316" i="1" l="1"/>
  <c r="S315" i="1"/>
  <c r="A164" i="1"/>
  <c r="N317" i="1" l="1"/>
  <c r="S316" i="1"/>
  <c r="A165" i="1"/>
  <c r="N318" i="1" l="1"/>
  <c r="S317" i="1"/>
  <c r="A166" i="1"/>
  <c r="N319" i="1" l="1"/>
  <c r="S318" i="1"/>
  <c r="A167" i="1"/>
  <c r="N320" i="1" l="1"/>
  <c r="S319" i="1"/>
  <c r="A168" i="1"/>
  <c r="N321" i="1" l="1"/>
  <c r="S320" i="1"/>
  <c r="A169" i="1"/>
  <c r="N322" i="1" l="1"/>
  <c r="S321" i="1"/>
  <c r="A170" i="1"/>
  <c r="N323" i="1" l="1"/>
  <c r="S322" i="1"/>
  <c r="A171" i="1"/>
  <c r="N324" i="1" l="1"/>
  <c r="S323" i="1"/>
  <c r="A172" i="1"/>
  <c r="N325" i="1" l="1"/>
  <c r="S324" i="1"/>
  <c r="A173" i="1"/>
  <c r="N326" i="1" l="1"/>
  <c r="S325" i="1"/>
  <c r="A174" i="1"/>
  <c r="N327" i="1" l="1"/>
  <c r="S326" i="1"/>
  <c r="A175" i="1"/>
  <c r="N328" i="1" l="1"/>
  <c r="S327" i="1"/>
  <c r="A176" i="1"/>
  <c r="N329" i="1" l="1"/>
  <c r="S328" i="1"/>
  <c r="A177" i="1"/>
  <c r="N330" i="1" l="1"/>
  <c r="S329" i="1"/>
  <c r="A178" i="1"/>
  <c r="N331" i="1" l="1"/>
  <c r="S330" i="1"/>
  <c r="A179" i="1"/>
  <c r="N332" i="1" l="1"/>
  <c r="S331" i="1"/>
  <c r="A180" i="1"/>
  <c r="N333" i="1" l="1"/>
  <c r="S332" i="1"/>
  <c r="A181" i="1"/>
  <c r="N334" i="1" l="1"/>
  <c r="S333" i="1"/>
  <c r="A182" i="1"/>
  <c r="N335" i="1" l="1"/>
  <c r="S334" i="1"/>
  <c r="A183" i="1"/>
  <c r="N336" i="1" l="1"/>
  <c r="S335" i="1"/>
  <c r="A184" i="1"/>
  <c r="N337" i="1" l="1"/>
  <c r="S336" i="1"/>
  <c r="A185" i="1"/>
  <c r="N338" i="1" l="1"/>
  <c r="S337" i="1"/>
  <c r="A186" i="1"/>
  <c r="N339" i="1" l="1"/>
  <c r="S338" i="1"/>
  <c r="A187" i="1"/>
  <c r="N340" i="1" l="1"/>
  <c r="S339" i="1"/>
  <c r="A188" i="1"/>
  <c r="N341" i="1" l="1"/>
  <c r="S340" i="1"/>
  <c r="A189" i="1"/>
  <c r="N342" i="1" l="1"/>
  <c r="S341" i="1"/>
  <c r="A190" i="1"/>
  <c r="N343" i="1" l="1"/>
  <c r="S342" i="1"/>
  <c r="A191" i="1"/>
  <c r="N344" i="1" l="1"/>
  <c r="S343" i="1"/>
  <c r="A192" i="1"/>
  <c r="N345" i="1" l="1"/>
  <c r="S344" i="1"/>
  <c r="A193" i="1"/>
  <c r="N346" i="1" l="1"/>
  <c r="S345" i="1"/>
  <c r="A194" i="1"/>
  <c r="N347" i="1" l="1"/>
  <c r="S346" i="1"/>
  <c r="A195" i="1"/>
  <c r="N348" i="1" l="1"/>
  <c r="S347" i="1"/>
  <c r="A196" i="1"/>
  <c r="N349" i="1" l="1"/>
  <c r="S348" i="1"/>
  <c r="A197" i="1"/>
  <c r="N350" i="1" l="1"/>
  <c r="S349" i="1"/>
  <c r="A198" i="1"/>
  <c r="N351" i="1" l="1"/>
  <c r="S350" i="1"/>
  <c r="A199" i="1"/>
  <c r="N352" i="1" l="1"/>
  <c r="S351" i="1"/>
  <c r="A200" i="1"/>
  <c r="N353" i="1" l="1"/>
  <c r="S352" i="1"/>
  <c r="A201" i="1"/>
  <c r="N354" i="1" l="1"/>
  <c r="S353" i="1"/>
  <c r="A202" i="1"/>
  <c r="N355" i="1" l="1"/>
  <c r="S354" i="1"/>
  <c r="A203" i="1"/>
  <c r="G202" i="1"/>
  <c r="F202" i="1"/>
  <c r="N356" i="1" l="1"/>
  <c r="S355" i="1"/>
  <c r="G203" i="1"/>
  <c r="A204" i="1"/>
  <c r="F203" i="1"/>
  <c r="F204" i="1"/>
  <c r="N357" i="1" l="1"/>
  <c r="S356" i="1"/>
  <c r="G204" i="1"/>
  <c r="A205" i="1"/>
  <c r="F205" i="1"/>
  <c r="N358" i="1" l="1"/>
  <c r="S357" i="1"/>
  <c r="G205" i="1"/>
  <c r="A206" i="1"/>
  <c r="F206" i="1"/>
  <c r="N359" i="1" l="1"/>
  <c r="S358" i="1"/>
  <c r="G206" i="1"/>
  <c r="A207" i="1"/>
  <c r="F207" i="1"/>
  <c r="N360" i="1" l="1"/>
  <c r="S359" i="1"/>
  <c r="G207" i="1"/>
  <c r="A208" i="1"/>
  <c r="F208" i="1"/>
  <c r="N361" i="1" l="1"/>
  <c r="S360" i="1"/>
  <c r="G208" i="1"/>
  <c r="A209" i="1"/>
  <c r="F209" i="1"/>
  <c r="N362" i="1" l="1"/>
  <c r="S361" i="1"/>
  <c r="G209" i="1"/>
  <c r="A210" i="1"/>
  <c r="F210" i="1"/>
  <c r="N363" i="1" l="1"/>
  <c r="S362" i="1"/>
  <c r="G210" i="1"/>
  <c r="A211" i="1"/>
  <c r="F211" i="1"/>
  <c r="N364" i="1" l="1"/>
  <c r="S363" i="1"/>
  <c r="G211" i="1"/>
  <c r="A212" i="1"/>
  <c r="F212" i="1"/>
  <c r="N365" i="1" l="1"/>
  <c r="S364" i="1"/>
  <c r="G212" i="1"/>
  <c r="A213" i="1"/>
  <c r="F213" i="1"/>
  <c r="N366" i="1" l="1"/>
  <c r="S365" i="1"/>
  <c r="G213" i="1"/>
  <c r="A214" i="1"/>
  <c r="F214" i="1"/>
  <c r="N367" i="1" l="1"/>
  <c r="S366" i="1"/>
  <c r="G214" i="1"/>
  <c r="A215" i="1"/>
  <c r="F215" i="1"/>
  <c r="N368" i="1" l="1"/>
  <c r="S367" i="1"/>
  <c r="G215" i="1"/>
  <c r="A216" i="1"/>
  <c r="F216" i="1"/>
  <c r="N369" i="1" l="1"/>
  <c r="S368" i="1"/>
  <c r="G216" i="1"/>
  <c r="A217" i="1"/>
  <c r="F217" i="1"/>
  <c r="N370" i="1" l="1"/>
  <c r="S369" i="1"/>
  <c r="G217" i="1"/>
  <c r="A218" i="1"/>
  <c r="F218" i="1"/>
  <c r="N371" i="1" l="1"/>
  <c r="S370" i="1"/>
  <c r="G218" i="1"/>
  <c r="A219" i="1"/>
  <c r="F219" i="1"/>
  <c r="N372" i="1" l="1"/>
  <c r="S371" i="1"/>
  <c r="G219" i="1"/>
  <c r="A220" i="1"/>
  <c r="F220" i="1"/>
  <c r="N373" i="1" l="1"/>
  <c r="S372" i="1"/>
  <c r="G220" i="1"/>
  <c r="A221" i="1"/>
  <c r="F221" i="1"/>
  <c r="N374" i="1" l="1"/>
  <c r="S373" i="1"/>
  <c r="G221" i="1"/>
  <c r="A222" i="1"/>
  <c r="F222" i="1"/>
  <c r="N375" i="1" l="1"/>
  <c r="S374" i="1"/>
  <c r="G222" i="1"/>
  <c r="A223" i="1"/>
  <c r="F223" i="1"/>
  <c r="N376" i="1" l="1"/>
  <c r="S375" i="1"/>
  <c r="G223" i="1"/>
  <c r="A224" i="1"/>
  <c r="F224" i="1"/>
  <c r="N377" i="1" l="1"/>
  <c r="S376" i="1"/>
  <c r="G224" i="1"/>
  <c r="A225" i="1"/>
  <c r="F225" i="1"/>
  <c r="N378" i="1" l="1"/>
  <c r="S377" i="1"/>
  <c r="G225" i="1"/>
  <c r="A226" i="1"/>
  <c r="F226" i="1"/>
  <c r="N379" i="1" l="1"/>
  <c r="S378" i="1"/>
  <c r="G226" i="1"/>
  <c r="A227" i="1"/>
  <c r="F227" i="1"/>
  <c r="N380" i="1" l="1"/>
  <c r="S379" i="1"/>
  <c r="G227" i="1"/>
  <c r="A228" i="1"/>
  <c r="F228" i="1"/>
  <c r="N381" i="1" l="1"/>
  <c r="S380" i="1"/>
  <c r="G228" i="1"/>
  <c r="A229" i="1"/>
  <c r="F229" i="1"/>
  <c r="N382" i="1" l="1"/>
  <c r="S381" i="1"/>
  <c r="G229" i="1"/>
  <c r="A230" i="1"/>
  <c r="F230" i="1"/>
  <c r="N383" i="1" l="1"/>
  <c r="S382" i="1"/>
  <c r="G230" i="1"/>
  <c r="A231" i="1"/>
  <c r="F231" i="1"/>
  <c r="N384" i="1" l="1"/>
  <c r="S383" i="1"/>
  <c r="G231" i="1"/>
  <c r="A232" i="1"/>
  <c r="F232" i="1"/>
  <c r="N385" i="1" l="1"/>
  <c r="S384" i="1"/>
  <c r="G232" i="1"/>
  <c r="A233" i="1"/>
  <c r="F233" i="1"/>
  <c r="N386" i="1" l="1"/>
  <c r="S385" i="1"/>
  <c r="G233" i="1"/>
  <c r="A234" i="1"/>
  <c r="F234" i="1"/>
  <c r="N387" i="1" l="1"/>
  <c r="S386" i="1"/>
  <c r="G234" i="1"/>
  <c r="A235" i="1"/>
  <c r="F235" i="1"/>
  <c r="N388" i="1" l="1"/>
  <c r="S387" i="1"/>
  <c r="G235" i="1"/>
  <c r="A236" i="1"/>
  <c r="F236" i="1"/>
  <c r="N389" i="1" l="1"/>
  <c r="S388" i="1"/>
  <c r="G236" i="1"/>
  <c r="A237" i="1"/>
  <c r="F237" i="1"/>
  <c r="N390" i="1" l="1"/>
  <c r="S389" i="1"/>
  <c r="G237" i="1"/>
  <c r="A238" i="1"/>
  <c r="F238" i="1"/>
  <c r="N391" i="1" l="1"/>
  <c r="S390" i="1"/>
  <c r="G238" i="1"/>
  <c r="A239" i="1"/>
  <c r="F239" i="1"/>
  <c r="N392" i="1" l="1"/>
  <c r="S391" i="1"/>
  <c r="G239" i="1"/>
  <c r="A240" i="1"/>
  <c r="F240" i="1"/>
  <c r="N393" i="1" l="1"/>
  <c r="S392" i="1"/>
  <c r="G240" i="1"/>
  <c r="A241" i="1"/>
  <c r="F241" i="1"/>
  <c r="N394" i="1" l="1"/>
  <c r="S393" i="1"/>
  <c r="G241" i="1"/>
  <c r="A242" i="1"/>
  <c r="F242" i="1"/>
  <c r="N395" i="1" l="1"/>
  <c r="S394" i="1"/>
  <c r="G242" i="1"/>
  <c r="A243" i="1"/>
  <c r="F243" i="1"/>
  <c r="N396" i="1" l="1"/>
  <c r="S395" i="1"/>
  <c r="G243" i="1"/>
  <c r="A244" i="1"/>
  <c r="F244" i="1"/>
  <c r="N397" i="1" l="1"/>
  <c r="S396" i="1"/>
  <c r="G244" i="1"/>
  <c r="A245" i="1"/>
  <c r="F245" i="1"/>
  <c r="N398" i="1" l="1"/>
  <c r="S397" i="1"/>
  <c r="G245" i="1"/>
  <c r="A246" i="1"/>
  <c r="F246" i="1"/>
  <c r="N399" i="1" l="1"/>
  <c r="S398" i="1"/>
  <c r="G246" i="1"/>
  <c r="A247" i="1"/>
  <c r="F247" i="1"/>
  <c r="N400" i="1" l="1"/>
  <c r="S399" i="1"/>
  <c r="G247" i="1"/>
  <c r="A248" i="1"/>
  <c r="F248" i="1"/>
  <c r="N401" i="1" l="1"/>
  <c r="S400" i="1"/>
  <c r="G248" i="1"/>
  <c r="A249" i="1"/>
  <c r="F249" i="1"/>
  <c r="N402" i="1" l="1"/>
  <c r="S401" i="1"/>
  <c r="G249" i="1"/>
  <c r="A250" i="1"/>
  <c r="K202" i="1"/>
  <c r="J202" i="1"/>
  <c r="O203" i="1" s="1"/>
  <c r="R203" i="1" s="1"/>
  <c r="F250" i="1"/>
  <c r="N403" i="1" l="1"/>
  <c r="S402" i="1"/>
  <c r="G250" i="1"/>
  <c r="P203" i="1"/>
  <c r="A251" i="1"/>
  <c r="K203" i="1"/>
  <c r="J203" i="1"/>
  <c r="O204" i="1" s="1"/>
  <c r="R204" i="1" s="1"/>
  <c r="F251" i="1"/>
  <c r="N404" i="1" l="1"/>
  <c r="S403" i="1"/>
  <c r="G251" i="1"/>
  <c r="P204" i="1"/>
  <c r="A252" i="1"/>
  <c r="K204" i="1"/>
  <c r="J204" i="1"/>
  <c r="O205" i="1" s="1"/>
  <c r="R205" i="1" s="1"/>
  <c r="F252" i="1"/>
  <c r="N405" i="1" l="1"/>
  <c r="S404" i="1"/>
  <c r="G252" i="1"/>
  <c r="P205" i="1"/>
  <c r="A253" i="1"/>
  <c r="K205" i="1"/>
  <c r="J205" i="1"/>
  <c r="O206" i="1" s="1"/>
  <c r="R206" i="1" s="1"/>
  <c r="F253" i="1"/>
  <c r="N406" i="1" l="1"/>
  <c r="S405" i="1"/>
  <c r="G253" i="1"/>
  <c r="P206" i="1"/>
  <c r="A254" i="1"/>
  <c r="K206" i="1"/>
  <c r="J206" i="1"/>
  <c r="O207" i="1" s="1"/>
  <c r="R207" i="1" s="1"/>
  <c r="F254" i="1"/>
  <c r="N407" i="1" l="1"/>
  <c r="S406" i="1"/>
  <c r="G254" i="1"/>
  <c r="P207" i="1"/>
  <c r="A255" i="1"/>
  <c r="K207" i="1"/>
  <c r="J207" i="1"/>
  <c r="O208" i="1" s="1"/>
  <c r="R208" i="1" s="1"/>
  <c r="F255" i="1"/>
  <c r="N408" i="1" l="1"/>
  <c r="S407" i="1"/>
  <c r="G255" i="1"/>
  <c r="P208" i="1"/>
  <c r="A256" i="1"/>
  <c r="K208" i="1"/>
  <c r="J208" i="1"/>
  <c r="O209" i="1" s="1"/>
  <c r="R209" i="1" s="1"/>
  <c r="F256" i="1"/>
  <c r="N409" i="1" l="1"/>
  <c r="S408" i="1"/>
  <c r="G256" i="1"/>
  <c r="P209" i="1"/>
  <c r="A257" i="1"/>
  <c r="K209" i="1"/>
  <c r="J209" i="1"/>
  <c r="O210" i="1" s="1"/>
  <c r="R210" i="1" s="1"/>
  <c r="F257" i="1"/>
  <c r="N410" i="1" l="1"/>
  <c r="S409" i="1"/>
  <c r="G257" i="1"/>
  <c r="P210" i="1"/>
  <c r="A258" i="1"/>
  <c r="K210" i="1"/>
  <c r="J210" i="1"/>
  <c r="O211" i="1" s="1"/>
  <c r="R211" i="1" s="1"/>
  <c r="F258" i="1"/>
  <c r="N411" i="1" l="1"/>
  <c r="S410" i="1"/>
  <c r="G258" i="1"/>
  <c r="P211" i="1"/>
  <c r="A259" i="1"/>
  <c r="K211" i="1"/>
  <c r="J211" i="1"/>
  <c r="O212" i="1" s="1"/>
  <c r="R212" i="1" s="1"/>
  <c r="F259" i="1"/>
  <c r="N412" i="1" l="1"/>
  <c r="S411" i="1"/>
  <c r="G259" i="1"/>
  <c r="P212" i="1"/>
  <c r="A260" i="1"/>
  <c r="K212" i="1"/>
  <c r="J212" i="1"/>
  <c r="O213" i="1" s="1"/>
  <c r="R213" i="1" s="1"/>
  <c r="F260" i="1"/>
  <c r="N413" i="1" l="1"/>
  <c r="S412" i="1"/>
  <c r="G260" i="1"/>
  <c r="P213" i="1"/>
  <c r="A261" i="1"/>
  <c r="K213" i="1"/>
  <c r="J213" i="1"/>
  <c r="O214" i="1" s="1"/>
  <c r="R214" i="1" s="1"/>
  <c r="F261" i="1"/>
  <c r="N414" i="1" l="1"/>
  <c r="S413" i="1"/>
  <c r="G261" i="1"/>
  <c r="P214" i="1"/>
  <c r="A262" i="1"/>
  <c r="K214" i="1"/>
  <c r="J214" i="1"/>
  <c r="O215" i="1" s="1"/>
  <c r="R215" i="1" s="1"/>
  <c r="F262" i="1"/>
  <c r="N415" i="1" l="1"/>
  <c r="S414" i="1"/>
  <c r="G262" i="1"/>
  <c r="P215" i="1"/>
  <c r="A263" i="1"/>
  <c r="K215" i="1"/>
  <c r="J215" i="1"/>
  <c r="O216" i="1" s="1"/>
  <c r="R216" i="1" s="1"/>
  <c r="F263" i="1"/>
  <c r="N416" i="1" l="1"/>
  <c r="S415" i="1"/>
  <c r="G263" i="1"/>
  <c r="P216" i="1"/>
  <c r="A264" i="1"/>
  <c r="K216" i="1"/>
  <c r="J216" i="1"/>
  <c r="O217" i="1" s="1"/>
  <c r="R217" i="1" s="1"/>
  <c r="F264" i="1"/>
  <c r="N417" i="1" l="1"/>
  <c r="S416" i="1"/>
  <c r="G264" i="1"/>
  <c r="P217" i="1"/>
  <c r="A265" i="1"/>
  <c r="K217" i="1"/>
  <c r="J217" i="1"/>
  <c r="O218" i="1" s="1"/>
  <c r="R218" i="1" s="1"/>
  <c r="F265" i="1"/>
  <c r="N418" i="1" l="1"/>
  <c r="S417" i="1"/>
  <c r="G265" i="1"/>
  <c r="P218" i="1"/>
  <c r="A266" i="1"/>
  <c r="K218" i="1"/>
  <c r="J218" i="1"/>
  <c r="O219" i="1" s="1"/>
  <c r="R219" i="1" s="1"/>
  <c r="F266" i="1"/>
  <c r="N419" i="1" l="1"/>
  <c r="S418" i="1"/>
  <c r="G266" i="1"/>
  <c r="P219" i="1"/>
  <c r="A267" i="1"/>
  <c r="K219" i="1"/>
  <c r="J219" i="1"/>
  <c r="O220" i="1" s="1"/>
  <c r="R220" i="1" s="1"/>
  <c r="F267" i="1"/>
  <c r="N420" i="1" l="1"/>
  <c r="S419" i="1"/>
  <c r="G267" i="1"/>
  <c r="P220" i="1"/>
  <c r="A268" i="1"/>
  <c r="K220" i="1"/>
  <c r="J220" i="1"/>
  <c r="O221" i="1" s="1"/>
  <c r="R221" i="1" s="1"/>
  <c r="F268" i="1"/>
  <c r="N421" i="1" l="1"/>
  <c r="S420" i="1"/>
  <c r="G268" i="1"/>
  <c r="P221" i="1"/>
  <c r="A269" i="1"/>
  <c r="K221" i="1"/>
  <c r="J221" i="1"/>
  <c r="O222" i="1" s="1"/>
  <c r="R222" i="1" s="1"/>
  <c r="F269" i="1"/>
  <c r="N422" i="1" l="1"/>
  <c r="S421" i="1"/>
  <c r="G269" i="1"/>
  <c r="P222" i="1"/>
  <c r="A270" i="1"/>
  <c r="K222" i="1"/>
  <c r="J222" i="1"/>
  <c r="O223" i="1" s="1"/>
  <c r="R223" i="1" s="1"/>
  <c r="F270" i="1"/>
  <c r="N423" i="1" l="1"/>
  <c r="S422" i="1"/>
  <c r="G270" i="1"/>
  <c r="P223" i="1"/>
  <c r="A271" i="1"/>
  <c r="K223" i="1"/>
  <c r="J223" i="1"/>
  <c r="O224" i="1" s="1"/>
  <c r="R224" i="1" s="1"/>
  <c r="F271" i="1"/>
  <c r="N424" i="1" l="1"/>
  <c r="S423" i="1"/>
  <c r="G271" i="1"/>
  <c r="P224" i="1"/>
  <c r="A272" i="1"/>
  <c r="K224" i="1"/>
  <c r="J224" i="1"/>
  <c r="O225" i="1" s="1"/>
  <c r="R225" i="1" s="1"/>
  <c r="F272" i="1"/>
  <c r="N425" i="1" l="1"/>
  <c r="S424" i="1"/>
  <c r="G272" i="1"/>
  <c r="P225" i="1"/>
  <c r="A273" i="1"/>
  <c r="K225" i="1"/>
  <c r="J225" i="1"/>
  <c r="O226" i="1" s="1"/>
  <c r="R226" i="1" s="1"/>
  <c r="F273" i="1"/>
  <c r="N426" i="1" l="1"/>
  <c r="S425" i="1"/>
  <c r="G273" i="1"/>
  <c r="P226" i="1"/>
  <c r="A274" i="1"/>
  <c r="K226" i="1"/>
  <c r="J226" i="1"/>
  <c r="O227" i="1" s="1"/>
  <c r="R227" i="1" s="1"/>
  <c r="F274" i="1"/>
  <c r="N427" i="1" l="1"/>
  <c r="S426" i="1"/>
  <c r="G274" i="1"/>
  <c r="P227" i="1"/>
  <c r="A275" i="1"/>
  <c r="K227" i="1"/>
  <c r="J227" i="1"/>
  <c r="O228" i="1" s="1"/>
  <c r="R228" i="1" s="1"/>
  <c r="F275" i="1"/>
  <c r="N428" i="1" l="1"/>
  <c r="S427" i="1"/>
  <c r="G275" i="1"/>
  <c r="P228" i="1"/>
  <c r="A276" i="1"/>
  <c r="K228" i="1"/>
  <c r="J228" i="1"/>
  <c r="O229" i="1" s="1"/>
  <c r="R229" i="1" s="1"/>
  <c r="F276" i="1"/>
  <c r="N429" i="1" l="1"/>
  <c r="S428" i="1"/>
  <c r="G276" i="1"/>
  <c r="P229" i="1"/>
  <c r="A277" i="1"/>
  <c r="K229" i="1"/>
  <c r="J229" i="1"/>
  <c r="O230" i="1" s="1"/>
  <c r="R230" i="1" s="1"/>
  <c r="F277" i="1"/>
  <c r="N430" i="1" l="1"/>
  <c r="S429" i="1"/>
  <c r="G277" i="1"/>
  <c r="P230" i="1"/>
  <c r="A278" i="1"/>
  <c r="K230" i="1"/>
  <c r="J230" i="1"/>
  <c r="O231" i="1" s="1"/>
  <c r="R231" i="1" s="1"/>
  <c r="F278" i="1"/>
  <c r="N431" i="1" l="1"/>
  <c r="S430" i="1"/>
  <c r="G278" i="1"/>
  <c r="P231" i="1"/>
  <c r="A279" i="1"/>
  <c r="K231" i="1"/>
  <c r="J231" i="1"/>
  <c r="O232" i="1" s="1"/>
  <c r="R232" i="1" s="1"/>
  <c r="F279" i="1"/>
  <c r="N432" i="1" l="1"/>
  <c r="S431" i="1"/>
  <c r="G279" i="1"/>
  <c r="P232" i="1"/>
  <c r="A280" i="1"/>
  <c r="K232" i="1"/>
  <c r="J232" i="1"/>
  <c r="O233" i="1" s="1"/>
  <c r="R233" i="1" s="1"/>
  <c r="F280" i="1"/>
  <c r="N433" i="1" l="1"/>
  <c r="S432" i="1"/>
  <c r="G280" i="1"/>
  <c r="P233" i="1"/>
  <c r="A281" i="1"/>
  <c r="K233" i="1"/>
  <c r="J233" i="1"/>
  <c r="O234" i="1" s="1"/>
  <c r="R234" i="1" s="1"/>
  <c r="F281" i="1"/>
  <c r="N434" i="1" l="1"/>
  <c r="S433" i="1"/>
  <c r="G281" i="1"/>
  <c r="P234" i="1"/>
  <c r="A282" i="1"/>
  <c r="K234" i="1"/>
  <c r="J234" i="1"/>
  <c r="O235" i="1" s="1"/>
  <c r="R235" i="1" s="1"/>
  <c r="F282" i="1"/>
  <c r="N435" i="1" l="1"/>
  <c r="S434" i="1"/>
  <c r="G282" i="1"/>
  <c r="P235" i="1"/>
  <c r="A283" i="1"/>
  <c r="K235" i="1"/>
  <c r="J235" i="1"/>
  <c r="O236" i="1" s="1"/>
  <c r="R236" i="1" s="1"/>
  <c r="F283" i="1"/>
  <c r="N436" i="1" l="1"/>
  <c r="S435" i="1"/>
  <c r="G283" i="1"/>
  <c r="P236" i="1"/>
  <c r="A284" i="1"/>
  <c r="K236" i="1"/>
  <c r="J236" i="1"/>
  <c r="O237" i="1" s="1"/>
  <c r="R237" i="1" s="1"/>
  <c r="F284" i="1"/>
  <c r="N437" i="1" l="1"/>
  <c r="S436" i="1"/>
  <c r="G284" i="1"/>
  <c r="P237" i="1"/>
  <c r="A285" i="1"/>
  <c r="K237" i="1"/>
  <c r="J237" i="1"/>
  <c r="O238" i="1" s="1"/>
  <c r="R238" i="1" s="1"/>
  <c r="F285" i="1"/>
  <c r="N438" i="1" l="1"/>
  <c r="S437" i="1"/>
  <c r="G285" i="1"/>
  <c r="P238" i="1"/>
  <c r="A286" i="1"/>
  <c r="K238" i="1"/>
  <c r="J238" i="1"/>
  <c r="O239" i="1" s="1"/>
  <c r="R239" i="1" s="1"/>
  <c r="F286" i="1"/>
  <c r="N439" i="1" l="1"/>
  <c r="S438" i="1"/>
  <c r="G286" i="1"/>
  <c r="P239" i="1"/>
  <c r="A287" i="1"/>
  <c r="K239" i="1"/>
  <c r="J239" i="1"/>
  <c r="O240" i="1" s="1"/>
  <c r="R240" i="1" s="1"/>
  <c r="F287" i="1"/>
  <c r="N440" i="1" l="1"/>
  <c r="S439" i="1"/>
  <c r="G287" i="1"/>
  <c r="P240" i="1"/>
  <c r="A288" i="1"/>
  <c r="K240" i="1"/>
  <c r="J240" i="1"/>
  <c r="O241" i="1" s="1"/>
  <c r="R241" i="1" s="1"/>
  <c r="F288" i="1"/>
  <c r="N441" i="1" l="1"/>
  <c r="S440" i="1"/>
  <c r="G288" i="1"/>
  <c r="P241" i="1"/>
  <c r="A289" i="1"/>
  <c r="K241" i="1"/>
  <c r="J241" i="1"/>
  <c r="O242" i="1" s="1"/>
  <c r="R242" i="1" s="1"/>
  <c r="F289" i="1"/>
  <c r="N442" i="1" l="1"/>
  <c r="S441" i="1"/>
  <c r="G289" i="1"/>
  <c r="P242" i="1"/>
  <c r="A290" i="1"/>
  <c r="K242" i="1"/>
  <c r="J242" i="1"/>
  <c r="O243" i="1" s="1"/>
  <c r="R243" i="1" s="1"/>
  <c r="F290" i="1"/>
  <c r="N443" i="1" l="1"/>
  <c r="S442" i="1"/>
  <c r="G290" i="1"/>
  <c r="P243" i="1"/>
  <c r="A291" i="1"/>
  <c r="K243" i="1"/>
  <c r="J243" i="1"/>
  <c r="O244" i="1" s="1"/>
  <c r="R244" i="1" s="1"/>
  <c r="F291" i="1"/>
  <c r="N444" i="1" l="1"/>
  <c r="S443" i="1"/>
  <c r="G291" i="1"/>
  <c r="P244" i="1"/>
  <c r="A292" i="1"/>
  <c r="K244" i="1"/>
  <c r="J244" i="1"/>
  <c r="O245" i="1" s="1"/>
  <c r="R245" i="1" s="1"/>
  <c r="F292" i="1"/>
  <c r="N445" i="1" l="1"/>
  <c r="S444" i="1"/>
  <c r="G292" i="1"/>
  <c r="P245" i="1"/>
  <c r="A293" i="1"/>
  <c r="K245" i="1"/>
  <c r="J245" i="1"/>
  <c r="O246" i="1" s="1"/>
  <c r="R246" i="1" s="1"/>
  <c r="F293" i="1"/>
  <c r="N446" i="1" l="1"/>
  <c r="S445" i="1"/>
  <c r="G293" i="1"/>
  <c r="P246" i="1"/>
  <c r="A294" i="1"/>
  <c r="K246" i="1"/>
  <c r="J246" i="1"/>
  <c r="O247" i="1" s="1"/>
  <c r="R247" i="1" s="1"/>
  <c r="F294" i="1"/>
  <c r="N447" i="1" l="1"/>
  <c r="S446" i="1"/>
  <c r="G294" i="1"/>
  <c r="P247" i="1"/>
  <c r="A295" i="1"/>
  <c r="K247" i="1"/>
  <c r="J247" i="1"/>
  <c r="O248" i="1" s="1"/>
  <c r="R248" i="1" s="1"/>
  <c r="F295" i="1"/>
  <c r="N448" i="1" l="1"/>
  <c r="S447" i="1"/>
  <c r="G295" i="1"/>
  <c r="P248" i="1"/>
  <c r="A296" i="1"/>
  <c r="K248" i="1"/>
  <c r="J248" i="1"/>
  <c r="O249" i="1" s="1"/>
  <c r="R249" i="1" s="1"/>
  <c r="F296" i="1"/>
  <c r="N449" i="1" l="1"/>
  <c r="S448" i="1"/>
  <c r="G296" i="1"/>
  <c r="P249" i="1"/>
  <c r="A297" i="1"/>
  <c r="K249" i="1"/>
  <c r="J249" i="1"/>
  <c r="O250" i="1" s="1"/>
  <c r="R250" i="1" s="1"/>
  <c r="F297" i="1"/>
  <c r="N450" i="1" l="1"/>
  <c r="S449" i="1"/>
  <c r="G297" i="1"/>
  <c r="P250" i="1"/>
  <c r="A298" i="1"/>
  <c r="K250" i="1"/>
  <c r="J250" i="1"/>
  <c r="O251" i="1" s="1"/>
  <c r="R251" i="1" s="1"/>
  <c r="F298" i="1"/>
  <c r="N451" i="1" l="1"/>
  <c r="S450" i="1"/>
  <c r="G298" i="1"/>
  <c r="P251" i="1"/>
  <c r="A299" i="1"/>
  <c r="K251" i="1"/>
  <c r="J251" i="1"/>
  <c r="O252" i="1" s="1"/>
  <c r="R252" i="1" s="1"/>
  <c r="F299" i="1"/>
  <c r="N452" i="1" l="1"/>
  <c r="S451" i="1"/>
  <c r="G299" i="1"/>
  <c r="P252" i="1"/>
  <c r="A300" i="1"/>
  <c r="K252" i="1"/>
  <c r="J252" i="1"/>
  <c r="O253" i="1" s="1"/>
  <c r="R253" i="1" s="1"/>
  <c r="F300" i="1"/>
  <c r="N453" i="1" l="1"/>
  <c r="S452" i="1"/>
  <c r="G300" i="1"/>
  <c r="P253" i="1"/>
  <c r="A301" i="1"/>
  <c r="K253" i="1"/>
  <c r="J253" i="1"/>
  <c r="O254" i="1" s="1"/>
  <c r="R254" i="1" s="1"/>
  <c r="F301" i="1"/>
  <c r="N454" i="1" l="1"/>
  <c r="S453" i="1"/>
  <c r="G301" i="1"/>
  <c r="P254" i="1"/>
  <c r="A302" i="1"/>
  <c r="K254" i="1"/>
  <c r="J254" i="1"/>
  <c r="O255" i="1" s="1"/>
  <c r="R255" i="1" s="1"/>
  <c r="F302" i="1"/>
  <c r="N455" i="1" l="1"/>
  <c r="S454" i="1"/>
  <c r="G302" i="1"/>
  <c r="P255" i="1"/>
  <c r="A303" i="1"/>
  <c r="K255" i="1"/>
  <c r="J255" i="1"/>
  <c r="O256" i="1" s="1"/>
  <c r="R256" i="1" s="1"/>
  <c r="F303" i="1"/>
  <c r="N456" i="1" l="1"/>
  <c r="S455" i="1"/>
  <c r="G303" i="1"/>
  <c r="P256" i="1"/>
  <c r="A304" i="1"/>
  <c r="K256" i="1"/>
  <c r="J256" i="1"/>
  <c r="O257" i="1" s="1"/>
  <c r="R257" i="1" s="1"/>
  <c r="F304" i="1"/>
  <c r="N457" i="1" l="1"/>
  <c r="S456" i="1"/>
  <c r="G304" i="1"/>
  <c r="P257" i="1"/>
  <c r="A305" i="1"/>
  <c r="K257" i="1"/>
  <c r="J257" i="1"/>
  <c r="O258" i="1" s="1"/>
  <c r="R258" i="1" s="1"/>
  <c r="F305" i="1"/>
  <c r="N458" i="1" l="1"/>
  <c r="S457" i="1"/>
  <c r="G305" i="1"/>
  <c r="P258" i="1"/>
  <c r="A306" i="1"/>
  <c r="K258" i="1"/>
  <c r="J258" i="1"/>
  <c r="O259" i="1" s="1"/>
  <c r="R259" i="1" s="1"/>
  <c r="F306" i="1"/>
  <c r="N459" i="1" l="1"/>
  <c r="S458" i="1"/>
  <c r="G306" i="1"/>
  <c r="P259" i="1"/>
  <c r="A307" i="1"/>
  <c r="K259" i="1"/>
  <c r="J259" i="1"/>
  <c r="O260" i="1" s="1"/>
  <c r="R260" i="1" s="1"/>
  <c r="F307" i="1"/>
  <c r="N460" i="1" l="1"/>
  <c r="S459" i="1"/>
  <c r="G307" i="1"/>
  <c r="P260" i="1"/>
  <c r="A308" i="1"/>
  <c r="K260" i="1"/>
  <c r="J260" i="1"/>
  <c r="O261" i="1" s="1"/>
  <c r="R261" i="1" s="1"/>
  <c r="F308" i="1"/>
  <c r="N461" i="1" l="1"/>
  <c r="S460" i="1"/>
  <c r="G308" i="1"/>
  <c r="P261" i="1"/>
  <c r="A309" i="1"/>
  <c r="K261" i="1"/>
  <c r="J261" i="1"/>
  <c r="O262" i="1" s="1"/>
  <c r="R262" i="1" s="1"/>
  <c r="F309" i="1"/>
  <c r="N462" i="1" l="1"/>
  <c r="S461" i="1"/>
  <c r="G309" i="1"/>
  <c r="P262" i="1"/>
  <c r="A310" i="1"/>
  <c r="K262" i="1"/>
  <c r="J262" i="1"/>
  <c r="O263" i="1" s="1"/>
  <c r="R263" i="1" s="1"/>
  <c r="F310" i="1"/>
  <c r="N463" i="1" l="1"/>
  <c r="S462" i="1"/>
  <c r="G310" i="1"/>
  <c r="P263" i="1"/>
  <c r="A311" i="1"/>
  <c r="K263" i="1"/>
  <c r="J263" i="1"/>
  <c r="O264" i="1" s="1"/>
  <c r="R264" i="1" s="1"/>
  <c r="F311" i="1"/>
  <c r="N464" i="1" l="1"/>
  <c r="S463" i="1"/>
  <c r="G311" i="1"/>
  <c r="P264" i="1"/>
  <c r="A312" i="1"/>
  <c r="K264" i="1"/>
  <c r="J264" i="1"/>
  <c r="O265" i="1" s="1"/>
  <c r="R265" i="1" s="1"/>
  <c r="F312" i="1"/>
  <c r="N465" i="1" l="1"/>
  <c r="S464" i="1"/>
  <c r="G312" i="1"/>
  <c r="P265" i="1"/>
  <c r="A313" i="1"/>
  <c r="K265" i="1"/>
  <c r="J265" i="1"/>
  <c r="O266" i="1" s="1"/>
  <c r="R266" i="1" s="1"/>
  <c r="F313" i="1"/>
  <c r="N466" i="1" l="1"/>
  <c r="S465" i="1"/>
  <c r="G313" i="1"/>
  <c r="P266" i="1"/>
  <c r="A314" i="1"/>
  <c r="K266" i="1"/>
  <c r="J266" i="1"/>
  <c r="O267" i="1" s="1"/>
  <c r="R267" i="1" s="1"/>
  <c r="F314" i="1"/>
  <c r="N467" i="1" l="1"/>
  <c r="S466" i="1"/>
  <c r="G314" i="1"/>
  <c r="P267" i="1"/>
  <c r="A315" i="1"/>
  <c r="K267" i="1"/>
  <c r="J267" i="1"/>
  <c r="O268" i="1" s="1"/>
  <c r="R268" i="1" s="1"/>
  <c r="F315" i="1"/>
  <c r="N468" i="1" l="1"/>
  <c r="S467" i="1"/>
  <c r="G315" i="1"/>
  <c r="P268" i="1"/>
  <c r="A316" i="1"/>
  <c r="K268" i="1"/>
  <c r="J268" i="1"/>
  <c r="O269" i="1" s="1"/>
  <c r="R269" i="1" s="1"/>
  <c r="F316" i="1"/>
  <c r="N469" i="1" l="1"/>
  <c r="S468" i="1"/>
  <c r="G316" i="1"/>
  <c r="P269" i="1"/>
  <c r="A317" i="1"/>
  <c r="K269" i="1"/>
  <c r="J269" i="1"/>
  <c r="O270" i="1" s="1"/>
  <c r="R270" i="1" s="1"/>
  <c r="F317" i="1"/>
  <c r="N470" i="1" l="1"/>
  <c r="S469" i="1"/>
  <c r="G317" i="1"/>
  <c r="P270" i="1"/>
  <c r="A318" i="1"/>
  <c r="K270" i="1"/>
  <c r="J270" i="1"/>
  <c r="O271" i="1" s="1"/>
  <c r="R271" i="1" s="1"/>
  <c r="F318" i="1"/>
  <c r="N471" i="1" l="1"/>
  <c r="S470" i="1"/>
  <c r="G318" i="1"/>
  <c r="P271" i="1"/>
  <c r="A319" i="1"/>
  <c r="K271" i="1"/>
  <c r="J271" i="1"/>
  <c r="O272" i="1" s="1"/>
  <c r="R272" i="1" s="1"/>
  <c r="F319" i="1"/>
  <c r="N472" i="1" l="1"/>
  <c r="S471" i="1"/>
  <c r="G319" i="1"/>
  <c r="P272" i="1"/>
  <c r="A320" i="1"/>
  <c r="K272" i="1"/>
  <c r="J272" i="1"/>
  <c r="O273" i="1" s="1"/>
  <c r="R273" i="1" s="1"/>
  <c r="F320" i="1"/>
  <c r="N473" i="1" l="1"/>
  <c r="S472" i="1"/>
  <c r="G320" i="1"/>
  <c r="P273" i="1"/>
  <c r="A321" i="1"/>
  <c r="K273" i="1"/>
  <c r="J273" i="1"/>
  <c r="O274" i="1" s="1"/>
  <c r="R274" i="1" s="1"/>
  <c r="F321" i="1"/>
  <c r="N474" i="1" l="1"/>
  <c r="S473" i="1"/>
  <c r="G321" i="1"/>
  <c r="P274" i="1"/>
  <c r="A322" i="1"/>
  <c r="K274" i="1"/>
  <c r="J274" i="1"/>
  <c r="O275" i="1" s="1"/>
  <c r="R275" i="1" s="1"/>
  <c r="F322" i="1"/>
  <c r="N475" i="1" l="1"/>
  <c r="S474" i="1"/>
  <c r="G322" i="1"/>
  <c r="P275" i="1"/>
  <c r="A323" i="1"/>
  <c r="K275" i="1"/>
  <c r="J275" i="1"/>
  <c r="O276" i="1" s="1"/>
  <c r="R276" i="1" s="1"/>
  <c r="F323" i="1"/>
  <c r="N476" i="1" l="1"/>
  <c r="S475" i="1"/>
  <c r="G323" i="1"/>
  <c r="P276" i="1"/>
  <c r="A324" i="1"/>
  <c r="K276" i="1"/>
  <c r="J276" i="1"/>
  <c r="O277" i="1" s="1"/>
  <c r="R277" i="1" s="1"/>
  <c r="F324" i="1"/>
  <c r="N477" i="1" l="1"/>
  <c r="S476" i="1"/>
  <c r="G324" i="1"/>
  <c r="P277" i="1"/>
  <c r="A325" i="1"/>
  <c r="K277" i="1"/>
  <c r="J277" i="1"/>
  <c r="O278" i="1" s="1"/>
  <c r="R278" i="1" s="1"/>
  <c r="F325" i="1"/>
  <c r="N478" i="1" l="1"/>
  <c r="S477" i="1"/>
  <c r="G325" i="1"/>
  <c r="P278" i="1"/>
  <c r="A326" i="1"/>
  <c r="K278" i="1"/>
  <c r="J278" i="1"/>
  <c r="O279" i="1" s="1"/>
  <c r="R279" i="1" s="1"/>
  <c r="F326" i="1"/>
  <c r="N479" i="1" l="1"/>
  <c r="S478" i="1"/>
  <c r="G326" i="1"/>
  <c r="P279" i="1"/>
  <c r="A327" i="1"/>
  <c r="K279" i="1"/>
  <c r="J279" i="1"/>
  <c r="O280" i="1" s="1"/>
  <c r="R280" i="1" s="1"/>
  <c r="F327" i="1"/>
  <c r="N480" i="1" l="1"/>
  <c r="S479" i="1"/>
  <c r="G327" i="1"/>
  <c r="P280" i="1"/>
  <c r="A328" i="1"/>
  <c r="K280" i="1"/>
  <c r="J280" i="1"/>
  <c r="O281" i="1" s="1"/>
  <c r="R281" i="1" s="1"/>
  <c r="F328" i="1"/>
  <c r="N481" i="1" l="1"/>
  <c r="S480" i="1"/>
  <c r="G328" i="1"/>
  <c r="P281" i="1"/>
  <c r="A329" i="1"/>
  <c r="K281" i="1"/>
  <c r="J281" i="1"/>
  <c r="O282" i="1" s="1"/>
  <c r="R282" i="1" s="1"/>
  <c r="F329" i="1"/>
  <c r="N482" i="1" l="1"/>
  <c r="S481" i="1"/>
  <c r="G329" i="1"/>
  <c r="P282" i="1"/>
  <c r="A330" i="1"/>
  <c r="K282" i="1"/>
  <c r="J282" i="1"/>
  <c r="O283" i="1" s="1"/>
  <c r="R283" i="1" s="1"/>
  <c r="F330" i="1"/>
  <c r="N483" i="1" l="1"/>
  <c r="S482" i="1"/>
  <c r="G330" i="1"/>
  <c r="P283" i="1"/>
  <c r="A331" i="1"/>
  <c r="K283" i="1"/>
  <c r="J283" i="1"/>
  <c r="O284" i="1" s="1"/>
  <c r="R284" i="1" s="1"/>
  <c r="F331" i="1"/>
  <c r="N484" i="1" l="1"/>
  <c r="S483" i="1"/>
  <c r="G331" i="1"/>
  <c r="P284" i="1"/>
  <c r="A332" i="1"/>
  <c r="K284" i="1"/>
  <c r="J284" i="1"/>
  <c r="O285" i="1" s="1"/>
  <c r="R285" i="1" s="1"/>
  <c r="F332" i="1"/>
  <c r="N485" i="1" l="1"/>
  <c r="S484" i="1"/>
  <c r="G332" i="1"/>
  <c r="P285" i="1"/>
  <c r="A333" i="1"/>
  <c r="K285" i="1"/>
  <c r="J285" i="1"/>
  <c r="O286" i="1" s="1"/>
  <c r="R286" i="1" s="1"/>
  <c r="F333" i="1"/>
  <c r="N486" i="1" l="1"/>
  <c r="S485" i="1"/>
  <c r="G333" i="1"/>
  <c r="P286" i="1"/>
  <c r="A334" i="1"/>
  <c r="K286" i="1"/>
  <c r="J286" i="1"/>
  <c r="O287" i="1" s="1"/>
  <c r="R287" i="1" s="1"/>
  <c r="F334" i="1"/>
  <c r="N487" i="1" l="1"/>
  <c r="S486" i="1"/>
  <c r="G334" i="1"/>
  <c r="P287" i="1"/>
  <c r="A335" i="1"/>
  <c r="K287" i="1"/>
  <c r="J287" i="1"/>
  <c r="O288" i="1" s="1"/>
  <c r="R288" i="1" s="1"/>
  <c r="F335" i="1"/>
  <c r="N488" i="1" l="1"/>
  <c r="S487" i="1"/>
  <c r="G335" i="1"/>
  <c r="P288" i="1"/>
  <c r="A336" i="1"/>
  <c r="K288" i="1"/>
  <c r="J288" i="1"/>
  <c r="O289" i="1" s="1"/>
  <c r="R289" i="1" s="1"/>
  <c r="F336" i="1"/>
  <c r="N489" i="1" l="1"/>
  <c r="S488" i="1"/>
  <c r="G336" i="1"/>
  <c r="P289" i="1"/>
  <c r="A337" i="1"/>
  <c r="K289" i="1"/>
  <c r="J289" i="1"/>
  <c r="O290" i="1" s="1"/>
  <c r="R290" i="1" s="1"/>
  <c r="F337" i="1"/>
  <c r="N490" i="1" l="1"/>
  <c r="S489" i="1"/>
  <c r="G337" i="1"/>
  <c r="P290" i="1"/>
  <c r="A338" i="1"/>
  <c r="K290" i="1"/>
  <c r="J290" i="1"/>
  <c r="O291" i="1" s="1"/>
  <c r="R291" i="1" s="1"/>
  <c r="F338" i="1"/>
  <c r="N491" i="1" l="1"/>
  <c r="S490" i="1"/>
  <c r="G338" i="1"/>
  <c r="P291" i="1"/>
  <c r="A339" i="1"/>
  <c r="K291" i="1"/>
  <c r="J291" i="1"/>
  <c r="O292" i="1" s="1"/>
  <c r="R292" i="1" s="1"/>
  <c r="F339" i="1"/>
  <c r="N492" i="1" l="1"/>
  <c r="S491" i="1"/>
  <c r="G339" i="1"/>
  <c r="P292" i="1"/>
  <c r="A340" i="1"/>
  <c r="K292" i="1"/>
  <c r="J292" i="1"/>
  <c r="O293" i="1" s="1"/>
  <c r="R293" i="1" s="1"/>
  <c r="F340" i="1"/>
  <c r="N493" i="1" l="1"/>
  <c r="S492" i="1"/>
  <c r="G340" i="1"/>
  <c r="P293" i="1"/>
  <c r="A341" i="1"/>
  <c r="K293" i="1"/>
  <c r="J293" i="1"/>
  <c r="O294" i="1" s="1"/>
  <c r="R294" i="1" s="1"/>
  <c r="F341" i="1"/>
  <c r="N494" i="1" l="1"/>
  <c r="S493" i="1"/>
  <c r="G341" i="1"/>
  <c r="P294" i="1"/>
  <c r="A342" i="1"/>
  <c r="K294" i="1"/>
  <c r="J294" i="1"/>
  <c r="O295" i="1" s="1"/>
  <c r="R295" i="1" s="1"/>
  <c r="F342" i="1"/>
  <c r="N495" i="1" l="1"/>
  <c r="S494" i="1"/>
  <c r="G342" i="1"/>
  <c r="P295" i="1"/>
  <c r="A343" i="1"/>
  <c r="K295" i="1"/>
  <c r="J295" i="1"/>
  <c r="O296" i="1" s="1"/>
  <c r="R296" i="1" s="1"/>
  <c r="F343" i="1"/>
  <c r="N496" i="1" l="1"/>
  <c r="S495" i="1"/>
  <c r="G343" i="1"/>
  <c r="P296" i="1"/>
  <c r="A344" i="1"/>
  <c r="K296" i="1"/>
  <c r="J296" i="1"/>
  <c r="O297" i="1" s="1"/>
  <c r="R297" i="1" s="1"/>
  <c r="F344" i="1"/>
  <c r="N497" i="1" l="1"/>
  <c r="S496" i="1"/>
  <c r="G344" i="1"/>
  <c r="P297" i="1"/>
  <c r="A345" i="1"/>
  <c r="K297" i="1"/>
  <c r="J297" i="1"/>
  <c r="O298" i="1" s="1"/>
  <c r="R298" i="1" s="1"/>
  <c r="F345" i="1"/>
  <c r="N498" i="1" l="1"/>
  <c r="S497" i="1"/>
  <c r="G345" i="1"/>
  <c r="P298" i="1"/>
  <c r="A346" i="1"/>
  <c r="K298" i="1"/>
  <c r="J298" i="1"/>
  <c r="O299" i="1" s="1"/>
  <c r="R299" i="1" s="1"/>
  <c r="F346" i="1"/>
  <c r="N499" i="1" l="1"/>
  <c r="S498" i="1"/>
  <c r="G346" i="1"/>
  <c r="P299" i="1"/>
  <c r="A347" i="1"/>
  <c r="K299" i="1"/>
  <c r="J299" i="1"/>
  <c r="O300" i="1" s="1"/>
  <c r="R300" i="1" s="1"/>
  <c r="F347" i="1"/>
  <c r="N500" i="1" l="1"/>
  <c r="S499" i="1"/>
  <c r="G347" i="1"/>
  <c r="P300" i="1"/>
  <c r="A348" i="1"/>
  <c r="K300" i="1"/>
  <c r="J300" i="1"/>
  <c r="O301" i="1" s="1"/>
  <c r="R301" i="1" s="1"/>
  <c r="F348" i="1"/>
  <c r="N501" i="1" l="1"/>
  <c r="S500" i="1"/>
  <c r="G348" i="1"/>
  <c r="P301" i="1"/>
  <c r="A349" i="1"/>
  <c r="K301" i="1"/>
  <c r="J301" i="1"/>
  <c r="O302" i="1" s="1"/>
  <c r="R302" i="1" s="1"/>
  <c r="F349" i="1"/>
  <c r="N502" i="1" l="1"/>
  <c r="S501" i="1"/>
  <c r="G349" i="1"/>
  <c r="P302" i="1"/>
  <c r="A350" i="1"/>
  <c r="K302" i="1"/>
  <c r="J302" i="1"/>
  <c r="O303" i="1" s="1"/>
  <c r="R303" i="1" s="1"/>
  <c r="F350" i="1"/>
  <c r="N503" i="1" l="1"/>
  <c r="S502" i="1"/>
  <c r="G350" i="1"/>
  <c r="P303" i="1"/>
  <c r="A351" i="1"/>
  <c r="K303" i="1"/>
  <c r="J303" i="1"/>
  <c r="O304" i="1" s="1"/>
  <c r="R304" i="1" s="1"/>
  <c r="F351" i="1"/>
  <c r="N504" i="1" l="1"/>
  <c r="S503" i="1"/>
  <c r="G351" i="1"/>
  <c r="P304" i="1"/>
  <c r="A352" i="1"/>
  <c r="K304" i="1"/>
  <c r="J304" i="1"/>
  <c r="O305" i="1" s="1"/>
  <c r="R305" i="1" s="1"/>
  <c r="F352" i="1"/>
  <c r="N505" i="1" l="1"/>
  <c r="S504" i="1"/>
  <c r="G352" i="1"/>
  <c r="P305" i="1"/>
  <c r="A353" i="1"/>
  <c r="K305" i="1"/>
  <c r="J305" i="1"/>
  <c r="O306" i="1" s="1"/>
  <c r="R306" i="1" s="1"/>
  <c r="F353" i="1"/>
  <c r="N506" i="1" l="1"/>
  <c r="S505" i="1"/>
  <c r="G353" i="1"/>
  <c r="P306" i="1"/>
  <c r="A354" i="1"/>
  <c r="K306" i="1"/>
  <c r="J306" i="1"/>
  <c r="O307" i="1" s="1"/>
  <c r="R307" i="1" s="1"/>
  <c r="F354" i="1"/>
  <c r="N507" i="1" l="1"/>
  <c r="S506" i="1"/>
  <c r="G354" i="1"/>
  <c r="P307" i="1"/>
  <c r="A355" i="1"/>
  <c r="K307" i="1"/>
  <c r="J307" i="1"/>
  <c r="O308" i="1" s="1"/>
  <c r="R308" i="1" s="1"/>
  <c r="F355" i="1"/>
  <c r="N508" i="1" l="1"/>
  <c r="S507" i="1"/>
  <c r="G355" i="1"/>
  <c r="P308" i="1"/>
  <c r="A356" i="1"/>
  <c r="K308" i="1"/>
  <c r="J308" i="1"/>
  <c r="O309" i="1" s="1"/>
  <c r="R309" i="1" s="1"/>
  <c r="N509" i="1" l="1"/>
  <c r="S508" i="1"/>
  <c r="A357" i="1"/>
  <c r="G356" i="1"/>
  <c r="P309" i="1"/>
  <c r="K309" i="1"/>
  <c r="J309" i="1"/>
  <c r="O310" i="1" s="1"/>
  <c r="R310" i="1" s="1"/>
  <c r="F356" i="1"/>
  <c r="F357" i="1"/>
  <c r="N510" i="1" l="1"/>
  <c r="S509" i="1"/>
  <c r="A358" i="1"/>
  <c r="G357" i="1"/>
  <c r="G358" i="1" s="1"/>
  <c r="A359" i="1"/>
  <c r="P310" i="1"/>
  <c r="K310" i="1"/>
  <c r="J310" i="1"/>
  <c r="O311" i="1" s="1"/>
  <c r="R311" i="1" s="1"/>
  <c r="F358" i="1"/>
  <c r="F359" i="1"/>
  <c r="N511" i="1" l="1"/>
  <c r="S510" i="1"/>
  <c r="G359" i="1"/>
  <c r="A360" i="1"/>
  <c r="P311" i="1"/>
  <c r="K311" i="1"/>
  <c r="J311" i="1"/>
  <c r="O312" i="1" s="1"/>
  <c r="R312" i="1" s="1"/>
  <c r="F360" i="1"/>
  <c r="N512" i="1" l="1"/>
  <c r="S511" i="1"/>
  <c r="G360" i="1"/>
  <c r="A361" i="1"/>
  <c r="P312" i="1"/>
  <c r="K312" i="1"/>
  <c r="J312" i="1"/>
  <c r="O313" i="1" s="1"/>
  <c r="R313" i="1" s="1"/>
  <c r="F361" i="1"/>
  <c r="N513" i="1" l="1"/>
  <c r="S512" i="1"/>
  <c r="G361" i="1"/>
  <c r="A362" i="1"/>
  <c r="P313" i="1"/>
  <c r="K313" i="1"/>
  <c r="J313" i="1"/>
  <c r="O314" i="1" s="1"/>
  <c r="R314" i="1" s="1"/>
  <c r="F362" i="1"/>
  <c r="N514" i="1" l="1"/>
  <c r="S513" i="1"/>
  <c r="G362" i="1"/>
  <c r="A363" i="1"/>
  <c r="P314" i="1"/>
  <c r="K314" i="1"/>
  <c r="J314" i="1"/>
  <c r="O315" i="1" s="1"/>
  <c r="R315" i="1" s="1"/>
  <c r="F363" i="1"/>
  <c r="N515" i="1" l="1"/>
  <c r="S514" i="1"/>
  <c r="G363" i="1"/>
  <c r="A364" i="1"/>
  <c r="P315" i="1"/>
  <c r="K315" i="1"/>
  <c r="J315" i="1"/>
  <c r="O316" i="1" s="1"/>
  <c r="R316" i="1" s="1"/>
  <c r="F364" i="1"/>
  <c r="N516" i="1" l="1"/>
  <c r="S515" i="1"/>
  <c r="G364" i="1"/>
  <c r="A365" i="1"/>
  <c r="P316" i="1"/>
  <c r="K316" i="1"/>
  <c r="J316" i="1"/>
  <c r="O317" i="1" s="1"/>
  <c r="R317" i="1" s="1"/>
  <c r="F365" i="1"/>
  <c r="N517" i="1" l="1"/>
  <c r="S516" i="1"/>
  <c r="G365" i="1"/>
  <c r="A366" i="1"/>
  <c r="P317" i="1"/>
  <c r="K317" i="1"/>
  <c r="J317" i="1"/>
  <c r="O318" i="1" s="1"/>
  <c r="R318" i="1" s="1"/>
  <c r="F366" i="1"/>
  <c r="N518" i="1" l="1"/>
  <c r="S517" i="1"/>
  <c r="G366" i="1"/>
  <c r="A367" i="1"/>
  <c r="P318" i="1"/>
  <c r="K318" i="1"/>
  <c r="J318" i="1"/>
  <c r="O319" i="1" s="1"/>
  <c r="R319" i="1" s="1"/>
  <c r="F367" i="1"/>
  <c r="N519" i="1" l="1"/>
  <c r="S518" i="1"/>
  <c r="G367" i="1"/>
  <c r="A368" i="1"/>
  <c r="P319" i="1"/>
  <c r="K319" i="1"/>
  <c r="J319" i="1"/>
  <c r="O320" i="1" s="1"/>
  <c r="R320" i="1" s="1"/>
  <c r="F368" i="1"/>
  <c r="N520" i="1" l="1"/>
  <c r="S519" i="1"/>
  <c r="G368" i="1"/>
  <c r="A369" i="1"/>
  <c r="P320" i="1"/>
  <c r="K320" i="1"/>
  <c r="J320" i="1"/>
  <c r="O321" i="1" s="1"/>
  <c r="R321" i="1" s="1"/>
  <c r="F369" i="1"/>
  <c r="N521" i="1" l="1"/>
  <c r="S520" i="1"/>
  <c r="G369" i="1"/>
  <c r="A370" i="1"/>
  <c r="P321" i="1"/>
  <c r="K321" i="1"/>
  <c r="J321" i="1"/>
  <c r="O322" i="1" s="1"/>
  <c r="R322" i="1" s="1"/>
  <c r="F370" i="1"/>
  <c r="N522" i="1" l="1"/>
  <c r="S521" i="1"/>
  <c r="G370" i="1"/>
  <c r="A371" i="1"/>
  <c r="P322" i="1"/>
  <c r="K322" i="1"/>
  <c r="J322" i="1"/>
  <c r="O323" i="1" s="1"/>
  <c r="R323" i="1" s="1"/>
  <c r="F371" i="1"/>
  <c r="N523" i="1" l="1"/>
  <c r="S522" i="1"/>
  <c r="G371" i="1"/>
  <c r="A372" i="1"/>
  <c r="P323" i="1"/>
  <c r="K323" i="1"/>
  <c r="J323" i="1"/>
  <c r="O324" i="1" s="1"/>
  <c r="R324" i="1" s="1"/>
  <c r="F372" i="1"/>
  <c r="N524" i="1" l="1"/>
  <c r="S523" i="1"/>
  <c r="G372" i="1"/>
  <c r="A373" i="1"/>
  <c r="P324" i="1"/>
  <c r="K324" i="1"/>
  <c r="J324" i="1"/>
  <c r="O325" i="1" s="1"/>
  <c r="R325" i="1" s="1"/>
  <c r="F373" i="1"/>
  <c r="N525" i="1" l="1"/>
  <c r="S524" i="1"/>
  <c r="G373" i="1"/>
  <c r="A374" i="1"/>
  <c r="P325" i="1"/>
  <c r="K325" i="1"/>
  <c r="J325" i="1"/>
  <c r="O326" i="1" s="1"/>
  <c r="R326" i="1" s="1"/>
  <c r="F374" i="1"/>
  <c r="N526" i="1" l="1"/>
  <c r="S525" i="1"/>
  <c r="G374" i="1"/>
  <c r="A375" i="1"/>
  <c r="P326" i="1"/>
  <c r="K326" i="1"/>
  <c r="J326" i="1"/>
  <c r="O327" i="1" s="1"/>
  <c r="R327" i="1" s="1"/>
  <c r="F375" i="1"/>
  <c r="N527" i="1" l="1"/>
  <c r="S526" i="1"/>
  <c r="G375" i="1"/>
  <c r="A376" i="1"/>
  <c r="P327" i="1"/>
  <c r="K327" i="1"/>
  <c r="J327" i="1"/>
  <c r="O328" i="1" s="1"/>
  <c r="R328" i="1" s="1"/>
  <c r="F376" i="1"/>
  <c r="N528" i="1" l="1"/>
  <c r="S527" i="1"/>
  <c r="G376" i="1"/>
  <c r="A377" i="1"/>
  <c r="P328" i="1"/>
  <c r="K328" i="1"/>
  <c r="J328" i="1"/>
  <c r="O329" i="1" s="1"/>
  <c r="R329" i="1" s="1"/>
  <c r="F377" i="1"/>
  <c r="N529" i="1" l="1"/>
  <c r="S528" i="1"/>
  <c r="G377" i="1"/>
  <c r="A378" i="1"/>
  <c r="P329" i="1"/>
  <c r="K329" i="1"/>
  <c r="J329" i="1"/>
  <c r="O330" i="1" s="1"/>
  <c r="R330" i="1" s="1"/>
  <c r="F378" i="1"/>
  <c r="N530" i="1" l="1"/>
  <c r="S529" i="1"/>
  <c r="G378" i="1"/>
  <c r="A379" i="1"/>
  <c r="P330" i="1"/>
  <c r="K330" i="1"/>
  <c r="J330" i="1"/>
  <c r="O331" i="1" s="1"/>
  <c r="R331" i="1" s="1"/>
  <c r="F379" i="1"/>
  <c r="N531" i="1" l="1"/>
  <c r="S530" i="1"/>
  <c r="G379" i="1"/>
  <c r="A380" i="1"/>
  <c r="P331" i="1"/>
  <c r="K331" i="1"/>
  <c r="J331" i="1"/>
  <c r="O332" i="1" s="1"/>
  <c r="R332" i="1" s="1"/>
  <c r="F380" i="1"/>
  <c r="N532" i="1" l="1"/>
  <c r="S531" i="1"/>
  <c r="G380" i="1"/>
  <c r="P332" i="1"/>
  <c r="A381" i="1"/>
  <c r="K332" i="1"/>
  <c r="J332" i="1"/>
  <c r="O333" i="1" s="1"/>
  <c r="R333" i="1" s="1"/>
  <c r="F381" i="1"/>
  <c r="N533" i="1" l="1"/>
  <c r="S532" i="1"/>
  <c r="G381" i="1"/>
  <c r="P333" i="1"/>
  <c r="A382" i="1"/>
  <c r="K333" i="1"/>
  <c r="J333" i="1"/>
  <c r="O334" i="1" s="1"/>
  <c r="R334" i="1" s="1"/>
  <c r="F382" i="1"/>
  <c r="N534" i="1" l="1"/>
  <c r="S533" i="1"/>
  <c r="G382" i="1"/>
  <c r="P334" i="1"/>
  <c r="A383" i="1"/>
  <c r="K334" i="1"/>
  <c r="J334" i="1"/>
  <c r="O335" i="1" s="1"/>
  <c r="R335" i="1" s="1"/>
  <c r="F383" i="1"/>
  <c r="N535" i="1" l="1"/>
  <c r="S534" i="1"/>
  <c r="G383" i="1"/>
  <c r="P335" i="1"/>
  <c r="A384" i="1"/>
  <c r="K335" i="1"/>
  <c r="J335" i="1"/>
  <c r="O336" i="1" s="1"/>
  <c r="R336" i="1" s="1"/>
  <c r="F384" i="1"/>
  <c r="N536" i="1" l="1"/>
  <c r="S535" i="1"/>
  <c r="G384" i="1"/>
  <c r="P336" i="1"/>
  <c r="A385" i="1"/>
  <c r="K336" i="1"/>
  <c r="J336" i="1"/>
  <c r="O337" i="1" s="1"/>
  <c r="R337" i="1" s="1"/>
  <c r="F385" i="1"/>
  <c r="N537" i="1" l="1"/>
  <c r="S536" i="1"/>
  <c r="G385" i="1"/>
  <c r="P337" i="1"/>
  <c r="A386" i="1"/>
  <c r="K337" i="1"/>
  <c r="J337" i="1"/>
  <c r="O338" i="1" s="1"/>
  <c r="R338" i="1" s="1"/>
  <c r="F386" i="1"/>
  <c r="N538" i="1" l="1"/>
  <c r="S537" i="1"/>
  <c r="G386" i="1"/>
  <c r="P338" i="1"/>
  <c r="A387" i="1"/>
  <c r="K338" i="1"/>
  <c r="J338" i="1"/>
  <c r="O339" i="1" s="1"/>
  <c r="R339" i="1" s="1"/>
  <c r="F387" i="1"/>
  <c r="N539" i="1" l="1"/>
  <c r="S538" i="1"/>
  <c r="G387" i="1"/>
  <c r="P339" i="1"/>
  <c r="A388" i="1"/>
  <c r="K339" i="1"/>
  <c r="J339" i="1"/>
  <c r="O340" i="1" s="1"/>
  <c r="R340" i="1" s="1"/>
  <c r="F388" i="1"/>
  <c r="N540" i="1" l="1"/>
  <c r="S539" i="1"/>
  <c r="G388" i="1"/>
  <c r="P340" i="1"/>
  <c r="A389" i="1"/>
  <c r="K340" i="1"/>
  <c r="J340" i="1"/>
  <c r="O341" i="1" s="1"/>
  <c r="R341" i="1" s="1"/>
  <c r="F389" i="1"/>
  <c r="N541" i="1" l="1"/>
  <c r="S540" i="1"/>
  <c r="G389" i="1"/>
  <c r="P341" i="1"/>
  <c r="A390" i="1"/>
  <c r="K341" i="1"/>
  <c r="J341" i="1"/>
  <c r="O342" i="1" s="1"/>
  <c r="R342" i="1" s="1"/>
  <c r="F390" i="1"/>
  <c r="N542" i="1" l="1"/>
  <c r="S541" i="1"/>
  <c r="G390" i="1"/>
  <c r="P342" i="1"/>
  <c r="A391" i="1"/>
  <c r="K342" i="1"/>
  <c r="J342" i="1"/>
  <c r="O343" i="1" s="1"/>
  <c r="R343" i="1" s="1"/>
  <c r="F391" i="1"/>
  <c r="N543" i="1" l="1"/>
  <c r="S542" i="1"/>
  <c r="G391" i="1"/>
  <c r="P343" i="1"/>
  <c r="A392" i="1"/>
  <c r="K343" i="1"/>
  <c r="J343" i="1"/>
  <c r="O344" i="1" s="1"/>
  <c r="R344" i="1" s="1"/>
  <c r="F392" i="1"/>
  <c r="N544" i="1" l="1"/>
  <c r="S543" i="1"/>
  <c r="G392" i="1"/>
  <c r="P344" i="1"/>
  <c r="A393" i="1"/>
  <c r="K344" i="1"/>
  <c r="J344" i="1"/>
  <c r="O345" i="1" s="1"/>
  <c r="R345" i="1" s="1"/>
  <c r="F393" i="1"/>
  <c r="N545" i="1" l="1"/>
  <c r="S544" i="1"/>
  <c r="G393" i="1"/>
  <c r="P345" i="1"/>
  <c r="A394" i="1"/>
  <c r="K345" i="1"/>
  <c r="J345" i="1"/>
  <c r="O346" i="1" s="1"/>
  <c r="R346" i="1" s="1"/>
  <c r="F394" i="1"/>
  <c r="N546" i="1" l="1"/>
  <c r="S545" i="1"/>
  <c r="G394" i="1"/>
  <c r="P346" i="1"/>
  <c r="A395" i="1"/>
  <c r="K346" i="1"/>
  <c r="J346" i="1"/>
  <c r="O347" i="1" s="1"/>
  <c r="R347" i="1" s="1"/>
  <c r="F395" i="1"/>
  <c r="N547" i="1" l="1"/>
  <c r="S546" i="1"/>
  <c r="G395" i="1"/>
  <c r="P347" i="1"/>
  <c r="A396" i="1"/>
  <c r="K347" i="1"/>
  <c r="J347" i="1"/>
  <c r="O348" i="1" s="1"/>
  <c r="R348" i="1" s="1"/>
  <c r="F396" i="1"/>
  <c r="N548" i="1" l="1"/>
  <c r="S547" i="1"/>
  <c r="G396" i="1"/>
  <c r="P348" i="1"/>
  <c r="A397" i="1"/>
  <c r="K348" i="1"/>
  <c r="J348" i="1"/>
  <c r="O349" i="1" s="1"/>
  <c r="R349" i="1" s="1"/>
  <c r="F397" i="1"/>
  <c r="N549" i="1" l="1"/>
  <c r="S548" i="1"/>
  <c r="G397" i="1"/>
  <c r="P349" i="1"/>
  <c r="A398" i="1"/>
  <c r="K349" i="1"/>
  <c r="J349" i="1"/>
  <c r="O350" i="1" s="1"/>
  <c r="R350" i="1" s="1"/>
  <c r="F398" i="1"/>
  <c r="N550" i="1" l="1"/>
  <c r="S549" i="1"/>
  <c r="G398" i="1"/>
  <c r="P350" i="1"/>
  <c r="A399" i="1"/>
  <c r="K350" i="1"/>
  <c r="J350" i="1"/>
  <c r="O351" i="1" s="1"/>
  <c r="R351" i="1" s="1"/>
  <c r="F399" i="1"/>
  <c r="N551" i="1" l="1"/>
  <c r="S550" i="1"/>
  <c r="G399" i="1"/>
  <c r="P351" i="1"/>
  <c r="A400" i="1"/>
  <c r="K351" i="1"/>
  <c r="J351" i="1"/>
  <c r="O352" i="1" s="1"/>
  <c r="R352" i="1" s="1"/>
  <c r="F400" i="1"/>
  <c r="N552" i="1" l="1"/>
  <c r="S551" i="1"/>
  <c r="G400" i="1"/>
  <c r="P352" i="1"/>
  <c r="A401" i="1"/>
  <c r="K352" i="1"/>
  <c r="J352" i="1"/>
  <c r="O353" i="1" s="1"/>
  <c r="R353" i="1" s="1"/>
  <c r="F401" i="1"/>
  <c r="N553" i="1" l="1"/>
  <c r="S552" i="1"/>
  <c r="G401" i="1"/>
  <c r="P353" i="1"/>
  <c r="A402" i="1"/>
  <c r="K353" i="1"/>
  <c r="J353" i="1"/>
  <c r="O354" i="1" s="1"/>
  <c r="R354" i="1" s="1"/>
  <c r="F402" i="1"/>
  <c r="N554" i="1" l="1"/>
  <c r="S553" i="1"/>
  <c r="G402" i="1"/>
  <c r="P354" i="1"/>
  <c r="A403" i="1"/>
  <c r="K354" i="1"/>
  <c r="J354" i="1"/>
  <c r="O355" i="1" s="1"/>
  <c r="R355" i="1" s="1"/>
  <c r="F403" i="1"/>
  <c r="N555" i="1" l="1"/>
  <c r="S554" i="1"/>
  <c r="G403" i="1"/>
  <c r="P355" i="1"/>
  <c r="A404" i="1"/>
  <c r="K355" i="1"/>
  <c r="J355" i="1"/>
  <c r="O356" i="1" s="1"/>
  <c r="R356" i="1" s="1"/>
  <c r="F404" i="1"/>
  <c r="N556" i="1" l="1"/>
  <c r="S555" i="1"/>
  <c r="G404" i="1"/>
  <c r="P356" i="1"/>
  <c r="A405" i="1"/>
  <c r="K356" i="1"/>
  <c r="J356" i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F405" i="1"/>
  <c r="N557" i="1" l="1"/>
  <c r="S556" i="1"/>
  <c r="O357" i="1"/>
  <c r="G405" i="1"/>
  <c r="P357" i="1"/>
  <c r="J404" i="1"/>
  <c r="A406" i="1"/>
  <c r="K357" i="1"/>
  <c r="F406" i="1"/>
  <c r="N558" i="1" l="1"/>
  <c r="S557" i="1"/>
  <c r="O358" i="1"/>
  <c r="R357" i="1"/>
  <c r="G406" i="1"/>
  <c r="P358" i="1"/>
  <c r="A407" i="1"/>
  <c r="J405" i="1"/>
  <c r="K358" i="1"/>
  <c r="F407" i="1"/>
  <c r="N559" i="1" l="1"/>
  <c r="S558" i="1"/>
  <c r="O359" i="1"/>
  <c r="R358" i="1"/>
  <c r="G407" i="1"/>
  <c r="P359" i="1"/>
  <c r="J406" i="1"/>
  <c r="A408" i="1"/>
  <c r="K359" i="1"/>
  <c r="F408" i="1"/>
  <c r="N560" i="1" l="1"/>
  <c r="S559" i="1"/>
  <c r="O360" i="1"/>
  <c r="R359" i="1"/>
  <c r="G408" i="1"/>
  <c r="P360" i="1"/>
  <c r="K360" i="1"/>
  <c r="K361" i="1" s="1"/>
  <c r="A409" i="1"/>
  <c r="J407" i="1"/>
  <c r="F409" i="1"/>
  <c r="N561" i="1" l="1"/>
  <c r="S560" i="1"/>
  <c r="O361" i="1"/>
  <c r="R360" i="1"/>
  <c r="G409" i="1"/>
  <c r="P361" i="1"/>
  <c r="P362" i="1" s="1"/>
  <c r="J408" i="1"/>
  <c r="A410" i="1"/>
  <c r="K362" i="1"/>
  <c r="F410" i="1"/>
  <c r="N562" i="1" l="1"/>
  <c r="S561" i="1"/>
  <c r="O362" i="1"/>
  <c r="R361" i="1"/>
  <c r="G410" i="1"/>
  <c r="P363" i="1"/>
  <c r="A411" i="1"/>
  <c r="J409" i="1"/>
  <c r="K363" i="1"/>
  <c r="F411" i="1"/>
  <c r="N563" i="1" l="1"/>
  <c r="S562" i="1"/>
  <c r="O363" i="1"/>
  <c r="R362" i="1"/>
  <c r="G411" i="1"/>
  <c r="P364" i="1"/>
  <c r="A412" i="1"/>
  <c r="J410" i="1"/>
  <c r="K364" i="1"/>
  <c r="F412" i="1"/>
  <c r="N564" i="1" l="1"/>
  <c r="S563" i="1"/>
  <c r="O364" i="1"/>
  <c r="R363" i="1"/>
  <c r="G412" i="1"/>
  <c r="P365" i="1"/>
  <c r="J411" i="1"/>
  <c r="A413" i="1"/>
  <c r="K365" i="1"/>
  <c r="F413" i="1"/>
  <c r="N565" i="1" l="1"/>
  <c r="S564" i="1"/>
  <c r="O365" i="1"/>
  <c r="R364" i="1"/>
  <c r="G413" i="1"/>
  <c r="P366" i="1"/>
  <c r="A414" i="1"/>
  <c r="J412" i="1"/>
  <c r="K366" i="1"/>
  <c r="F414" i="1"/>
  <c r="N566" i="1" l="1"/>
  <c r="S565" i="1"/>
  <c r="O366" i="1"/>
  <c r="R365" i="1"/>
  <c r="G414" i="1"/>
  <c r="P367" i="1"/>
  <c r="A415" i="1"/>
  <c r="J413" i="1"/>
  <c r="K367" i="1"/>
  <c r="F415" i="1"/>
  <c r="N567" i="1" l="1"/>
  <c r="S566" i="1"/>
  <c r="O367" i="1"/>
  <c r="R366" i="1"/>
  <c r="G415" i="1"/>
  <c r="P368" i="1"/>
  <c r="J414" i="1"/>
  <c r="A416" i="1"/>
  <c r="K368" i="1"/>
  <c r="F416" i="1"/>
  <c r="N568" i="1" l="1"/>
  <c r="S567" i="1"/>
  <c r="O368" i="1"/>
  <c r="R367" i="1"/>
  <c r="G416" i="1"/>
  <c r="P369" i="1"/>
  <c r="A417" i="1"/>
  <c r="J415" i="1"/>
  <c r="K369" i="1"/>
  <c r="F417" i="1"/>
  <c r="N569" i="1" l="1"/>
  <c r="S568" i="1"/>
  <c r="O369" i="1"/>
  <c r="R368" i="1"/>
  <c r="G417" i="1"/>
  <c r="P370" i="1"/>
  <c r="A418" i="1"/>
  <c r="J416" i="1"/>
  <c r="K370" i="1"/>
  <c r="F418" i="1"/>
  <c r="N570" i="1" l="1"/>
  <c r="S569" i="1"/>
  <c r="O370" i="1"/>
  <c r="R369" i="1"/>
  <c r="G418" i="1"/>
  <c r="P371" i="1"/>
  <c r="J417" i="1"/>
  <c r="A419" i="1"/>
  <c r="K371" i="1"/>
  <c r="F419" i="1"/>
  <c r="N571" i="1" l="1"/>
  <c r="S570" i="1"/>
  <c r="O371" i="1"/>
  <c r="R370" i="1"/>
  <c r="G419" i="1"/>
  <c r="P372" i="1"/>
  <c r="A420" i="1"/>
  <c r="J418" i="1"/>
  <c r="K372" i="1"/>
  <c r="F420" i="1"/>
  <c r="N572" i="1" l="1"/>
  <c r="S571" i="1"/>
  <c r="O372" i="1"/>
  <c r="R371" i="1"/>
  <c r="G420" i="1"/>
  <c r="P373" i="1"/>
  <c r="J419" i="1"/>
  <c r="A421" i="1"/>
  <c r="K373" i="1"/>
  <c r="F421" i="1"/>
  <c r="N573" i="1" l="1"/>
  <c r="S572" i="1"/>
  <c r="O373" i="1"/>
  <c r="R372" i="1"/>
  <c r="G421" i="1"/>
  <c r="P374" i="1"/>
  <c r="A422" i="1"/>
  <c r="J420" i="1"/>
  <c r="K374" i="1"/>
  <c r="F422" i="1"/>
  <c r="N574" i="1" l="1"/>
  <c r="S573" i="1"/>
  <c r="O374" i="1"/>
  <c r="R373" i="1"/>
  <c r="G422" i="1"/>
  <c r="P375" i="1"/>
  <c r="J421" i="1"/>
  <c r="A423" i="1"/>
  <c r="K375" i="1"/>
  <c r="F423" i="1"/>
  <c r="N575" i="1" l="1"/>
  <c r="S574" i="1"/>
  <c r="O375" i="1"/>
  <c r="R374" i="1"/>
  <c r="G423" i="1"/>
  <c r="P376" i="1"/>
  <c r="A424" i="1"/>
  <c r="J422" i="1"/>
  <c r="K376" i="1"/>
  <c r="F424" i="1"/>
  <c r="N576" i="1" l="1"/>
  <c r="S575" i="1"/>
  <c r="O376" i="1"/>
  <c r="R375" i="1"/>
  <c r="G424" i="1"/>
  <c r="P377" i="1"/>
  <c r="J423" i="1"/>
  <c r="A425" i="1"/>
  <c r="K377" i="1"/>
  <c r="F425" i="1"/>
  <c r="N577" i="1" l="1"/>
  <c r="S576" i="1"/>
  <c r="O377" i="1"/>
  <c r="R376" i="1"/>
  <c r="G425" i="1"/>
  <c r="P378" i="1"/>
  <c r="A426" i="1"/>
  <c r="J424" i="1"/>
  <c r="K378" i="1"/>
  <c r="F426" i="1"/>
  <c r="N578" i="1" l="1"/>
  <c r="S577" i="1"/>
  <c r="O378" i="1"/>
  <c r="R377" i="1"/>
  <c r="G426" i="1"/>
  <c r="P379" i="1"/>
  <c r="J425" i="1"/>
  <c r="A427" i="1"/>
  <c r="K379" i="1"/>
  <c r="F427" i="1"/>
  <c r="N579" i="1" l="1"/>
  <c r="S578" i="1"/>
  <c r="O379" i="1"/>
  <c r="R378" i="1"/>
  <c r="G427" i="1"/>
  <c r="P380" i="1"/>
  <c r="A428" i="1"/>
  <c r="J426" i="1"/>
  <c r="K380" i="1"/>
  <c r="F428" i="1"/>
  <c r="N580" i="1" l="1"/>
  <c r="S579" i="1"/>
  <c r="O380" i="1"/>
  <c r="R379" i="1"/>
  <c r="G428" i="1"/>
  <c r="P381" i="1"/>
  <c r="A429" i="1"/>
  <c r="J427" i="1"/>
  <c r="K381" i="1"/>
  <c r="F429" i="1"/>
  <c r="N581" i="1" l="1"/>
  <c r="S580" i="1"/>
  <c r="O381" i="1"/>
  <c r="R380" i="1"/>
  <c r="G429" i="1"/>
  <c r="P382" i="1"/>
  <c r="J428" i="1"/>
  <c r="A430" i="1"/>
  <c r="K382" i="1"/>
  <c r="F430" i="1"/>
  <c r="N582" i="1" l="1"/>
  <c r="S581" i="1"/>
  <c r="O382" i="1"/>
  <c r="R381" i="1"/>
  <c r="G430" i="1"/>
  <c r="P383" i="1"/>
  <c r="A431" i="1"/>
  <c r="J429" i="1"/>
  <c r="K383" i="1"/>
  <c r="F431" i="1"/>
  <c r="N583" i="1" l="1"/>
  <c r="S582" i="1"/>
  <c r="O383" i="1"/>
  <c r="R382" i="1"/>
  <c r="G431" i="1"/>
  <c r="P384" i="1"/>
  <c r="J430" i="1"/>
  <c r="A432" i="1"/>
  <c r="K384" i="1"/>
  <c r="F432" i="1"/>
  <c r="N584" i="1" l="1"/>
  <c r="S583" i="1"/>
  <c r="O384" i="1"/>
  <c r="R383" i="1"/>
  <c r="G432" i="1"/>
  <c r="P385" i="1"/>
  <c r="A433" i="1"/>
  <c r="J431" i="1"/>
  <c r="K385" i="1"/>
  <c r="F433" i="1"/>
  <c r="N585" i="1" l="1"/>
  <c r="S584" i="1"/>
  <c r="O385" i="1"/>
  <c r="R384" i="1"/>
  <c r="G433" i="1"/>
  <c r="P386" i="1"/>
  <c r="J432" i="1"/>
  <c r="A434" i="1"/>
  <c r="K386" i="1"/>
  <c r="F434" i="1"/>
  <c r="N586" i="1" l="1"/>
  <c r="S585" i="1"/>
  <c r="O386" i="1"/>
  <c r="R385" i="1"/>
  <c r="G434" i="1"/>
  <c r="P387" i="1"/>
  <c r="A435" i="1"/>
  <c r="J433" i="1"/>
  <c r="K387" i="1"/>
  <c r="F435" i="1"/>
  <c r="N587" i="1" l="1"/>
  <c r="S586" i="1"/>
  <c r="O387" i="1"/>
  <c r="R386" i="1"/>
  <c r="G435" i="1"/>
  <c r="P388" i="1"/>
  <c r="J434" i="1"/>
  <c r="A436" i="1"/>
  <c r="K388" i="1"/>
  <c r="F436" i="1"/>
  <c r="N588" i="1" l="1"/>
  <c r="S587" i="1"/>
  <c r="O388" i="1"/>
  <c r="R387" i="1"/>
  <c r="G436" i="1"/>
  <c r="P389" i="1"/>
  <c r="A437" i="1"/>
  <c r="J435" i="1"/>
  <c r="K389" i="1"/>
  <c r="F437" i="1"/>
  <c r="N589" i="1" l="1"/>
  <c r="S588" i="1"/>
  <c r="O389" i="1"/>
  <c r="R388" i="1"/>
  <c r="G437" i="1"/>
  <c r="P390" i="1"/>
  <c r="J436" i="1"/>
  <c r="A438" i="1"/>
  <c r="K390" i="1"/>
  <c r="F438" i="1"/>
  <c r="N590" i="1" l="1"/>
  <c r="S589" i="1"/>
  <c r="O390" i="1"/>
  <c r="R389" i="1"/>
  <c r="G438" i="1"/>
  <c r="P391" i="1"/>
  <c r="A439" i="1"/>
  <c r="J437" i="1"/>
  <c r="K391" i="1"/>
  <c r="F439" i="1"/>
  <c r="N591" i="1" l="1"/>
  <c r="S590" i="1"/>
  <c r="O391" i="1"/>
  <c r="R390" i="1"/>
  <c r="G439" i="1"/>
  <c r="P392" i="1"/>
  <c r="J438" i="1"/>
  <c r="A440" i="1"/>
  <c r="K392" i="1"/>
  <c r="F440" i="1"/>
  <c r="N592" i="1" l="1"/>
  <c r="S591" i="1"/>
  <c r="O392" i="1"/>
  <c r="R391" i="1"/>
  <c r="G440" i="1"/>
  <c r="P393" i="1"/>
  <c r="A441" i="1"/>
  <c r="J439" i="1"/>
  <c r="K393" i="1"/>
  <c r="F441" i="1"/>
  <c r="N593" i="1" l="1"/>
  <c r="S592" i="1"/>
  <c r="O393" i="1"/>
  <c r="R392" i="1"/>
  <c r="G441" i="1"/>
  <c r="P394" i="1"/>
  <c r="J440" i="1"/>
  <c r="A442" i="1"/>
  <c r="K394" i="1"/>
  <c r="F442" i="1"/>
  <c r="N594" i="1" l="1"/>
  <c r="S593" i="1"/>
  <c r="O394" i="1"/>
  <c r="R393" i="1"/>
  <c r="G442" i="1"/>
  <c r="P395" i="1"/>
  <c r="A443" i="1"/>
  <c r="J441" i="1"/>
  <c r="K395" i="1"/>
  <c r="F443" i="1"/>
  <c r="N595" i="1" l="1"/>
  <c r="S594" i="1"/>
  <c r="O395" i="1"/>
  <c r="R394" i="1"/>
  <c r="G443" i="1"/>
  <c r="P396" i="1"/>
  <c r="J442" i="1"/>
  <c r="A444" i="1"/>
  <c r="K396" i="1"/>
  <c r="F444" i="1"/>
  <c r="N596" i="1" l="1"/>
  <c r="S595" i="1"/>
  <c r="O396" i="1"/>
  <c r="R395" i="1"/>
  <c r="G444" i="1"/>
  <c r="P397" i="1"/>
  <c r="A445" i="1"/>
  <c r="J443" i="1"/>
  <c r="K397" i="1"/>
  <c r="F445" i="1"/>
  <c r="N597" i="1" l="1"/>
  <c r="S596" i="1"/>
  <c r="O397" i="1"/>
  <c r="R396" i="1"/>
  <c r="G445" i="1"/>
  <c r="P398" i="1"/>
  <c r="J444" i="1"/>
  <c r="A446" i="1"/>
  <c r="K398" i="1"/>
  <c r="F446" i="1"/>
  <c r="N598" i="1" l="1"/>
  <c r="S597" i="1"/>
  <c r="O398" i="1"/>
  <c r="R397" i="1"/>
  <c r="G446" i="1"/>
  <c r="P399" i="1"/>
  <c r="J445" i="1"/>
  <c r="A447" i="1"/>
  <c r="K399" i="1"/>
  <c r="F447" i="1"/>
  <c r="N599" i="1" l="1"/>
  <c r="S598" i="1"/>
  <c r="O399" i="1"/>
  <c r="R398" i="1"/>
  <c r="G447" i="1"/>
  <c r="P400" i="1"/>
  <c r="A448" i="1"/>
  <c r="J446" i="1"/>
  <c r="K400" i="1"/>
  <c r="F448" i="1"/>
  <c r="N600" i="1" l="1"/>
  <c r="S599" i="1"/>
  <c r="O400" i="1"/>
  <c r="R399" i="1"/>
  <c r="G448" i="1"/>
  <c r="P401" i="1"/>
  <c r="J447" i="1"/>
  <c r="A449" i="1"/>
  <c r="K401" i="1"/>
  <c r="F449" i="1"/>
  <c r="N601" i="1" l="1"/>
  <c r="S600" i="1"/>
  <c r="O401" i="1"/>
  <c r="R400" i="1"/>
  <c r="G449" i="1"/>
  <c r="P402" i="1"/>
  <c r="A450" i="1"/>
  <c r="J448" i="1"/>
  <c r="K402" i="1"/>
  <c r="F450" i="1"/>
  <c r="N602" i="1" l="1"/>
  <c r="S601" i="1"/>
  <c r="O402" i="1"/>
  <c r="R401" i="1"/>
  <c r="G450" i="1"/>
  <c r="P403" i="1"/>
  <c r="J449" i="1"/>
  <c r="A451" i="1"/>
  <c r="K403" i="1"/>
  <c r="F451" i="1"/>
  <c r="N603" i="1" l="1"/>
  <c r="S602" i="1"/>
  <c r="O403" i="1"/>
  <c r="R402" i="1"/>
  <c r="G451" i="1"/>
  <c r="P404" i="1"/>
  <c r="A452" i="1"/>
  <c r="J450" i="1"/>
  <c r="K404" i="1"/>
  <c r="F452" i="1"/>
  <c r="N604" i="1" l="1"/>
  <c r="S603" i="1"/>
  <c r="O404" i="1"/>
  <c r="R403" i="1"/>
  <c r="G452" i="1"/>
  <c r="P405" i="1"/>
  <c r="J451" i="1"/>
  <c r="A453" i="1"/>
  <c r="K405" i="1"/>
  <c r="F453" i="1"/>
  <c r="N605" i="1" l="1"/>
  <c r="S604" i="1"/>
  <c r="O405" i="1"/>
  <c r="R404" i="1"/>
  <c r="G453" i="1"/>
  <c r="P406" i="1"/>
  <c r="A454" i="1"/>
  <c r="J452" i="1"/>
  <c r="K406" i="1"/>
  <c r="F454" i="1"/>
  <c r="N606" i="1" l="1"/>
  <c r="S605" i="1"/>
  <c r="R405" i="1"/>
  <c r="O406" i="1"/>
  <c r="G454" i="1"/>
  <c r="P407" i="1"/>
  <c r="J453" i="1"/>
  <c r="A455" i="1"/>
  <c r="K407" i="1"/>
  <c r="F455" i="1"/>
  <c r="N607" i="1" l="1"/>
  <c r="S606" i="1"/>
  <c r="R406" i="1"/>
  <c r="O407" i="1"/>
  <c r="G455" i="1"/>
  <c r="P408" i="1"/>
  <c r="A456" i="1"/>
  <c r="J454" i="1"/>
  <c r="K408" i="1"/>
  <c r="F456" i="1"/>
  <c r="N608" i="1" l="1"/>
  <c r="S607" i="1"/>
  <c r="R407" i="1"/>
  <c r="O408" i="1"/>
  <c r="G456" i="1"/>
  <c r="P409" i="1"/>
  <c r="A457" i="1"/>
  <c r="J455" i="1"/>
  <c r="K409" i="1"/>
  <c r="F457" i="1"/>
  <c r="N609" i="1" l="1"/>
  <c r="S608" i="1"/>
  <c r="R408" i="1"/>
  <c r="O409" i="1"/>
  <c r="G457" i="1"/>
  <c r="P410" i="1"/>
  <c r="J456" i="1"/>
  <c r="A458" i="1"/>
  <c r="K410" i="1"/>
  <c r="F458" i="1"/>
  <c r="N610" i="1" l="1"/>
  <c r="S609" i="1"/>
  <c r="R409" i="1"/>
  <c r="O410" i="1"/>
  <c r="G458" i="1"/>
  <c r="P411" i="1"/>
  <c r="A459" i="1"/>
  <c r="J457" i="1"/>
  <c r="K411" i="1"/>
  <c r="F459" i="1"/>
  <c r="N611" i="1" l="1"/>
  <c r="S610" i="1"/>
  <c r="R410" i="1"/>
  <c r="O411" i="1"/>
  <c r="P412" i="1"/>
  <c r="G459" i="1"/>
  <c r="J458" i="1"/>
  <c r="A460" i="1"/>
  <c r="K412" i="1"/>
  <c r="F460" i="1"/>
  <c r="N612" i="1" l="1"/>
  <c r="S611" i="1"/>
  <c r="R411" i="1"/>
  <c r="O412" i="1"/>
  <c r="P413" i="1"/>
  <c r="G460" i="1"/>
  <c r="A461" i="1"/>
  <c r="J459" i="1"/>
  <c r="K413" i="1"/>
  <c r="F461" i="1"/>
  <c r="N613" i="1" l="1"/>
  <c r="S612" i="1"/>
  <c r="R412" i="1"/>
  <c r="O413" i="1"/>
  <c r="P414" i="1"/>
  <c r="G461" i="1"/>
  <c r="J460" i="1"/>
  <c r="A462" i="1"/>
  <c r="K414" i="1"/>
  <c r="F462" i="1"/>
  <c r="N614" i="1" l="1"/>
  <c r="S613" i="1"/>
  <c r="R413" i="1"/>
  <c r="O414" i="1"/>
  <c r="P415" i="1"/>
  <c r="G462" i="1"/>
  <c r="A463" i="1"/>
  <c r="J461" i="1"/>
  <c r="K415" i="1"/>
  <c r="F463" i="1"/>
  <c r="N615" i="1" l="1"/>
  <c r="S614" i="1"/>
  <c r="R414" i="1"/>
  <c r="O415" i="1"/>
  <c r="P416" i="1"/>
  <c r="G463" i="1"/>
  <c r="J462" i="1"/>
  <c r="A464" i="1"/>
  <c r="K416" i="1"/>
  <c r="F464" i="1"/>
  <c r="N616" i="1" l="1"/>
  <c r="S615" i="1"/>
  <c r="R415" i="1"/>
  <c r="O416" i="1"/>
  <c r="P417" i="1"/>
  <c r="G464" i="1"/>
  <c r="A465" i="1"/>
  <c r="J463" i="1"/>
  <c r="K417" i="1"/>
  <c r="F465" i="1"/>
  <c r="N617" i="1" l="1"/>
  <c r="S616" i="1"/>
  <c r="R416" i="1"/>
  <c r="O417" i="1"/>
  <c r="P418" i="1"/>
  <c r="G465" i="1"/>
  <c r="J464" i="1"/>
  <c r="A466" i="1"/>
  <c r="K418" i="1"/>
  <c r="F466" i="1"/>
  <c r="N618" i="1" l="1"/>
  <c r="S617" i="1"/>
  <c r="R417" i="1"/>
  <c r="O418" i="1"/>
  <c r="P419" i="1"/>
  <c r="G466" i="1"/>
  <c r="J465" i="1"/>
  <c r="A467" i="1"/>
  <c r="K419" i="1"/>
  <c r="F467" i="1"/>
  <c r="N619" i="1" l="1"/>
  <c r="S618" i="1"/>
  <c r="R418" i="1"/>
  <c r="O419" i="1"/>
  <c r="P420" i="1"/>
  <c r="G467" i="1"/>
  <c r="A468" i="1"/>
  <c r="J466" i="1"/>
  <c r="K420" i="1"/>
  <c r="F468" i="1"/>
  <c r="N620" i="1" l="1"/>
  <c r="S619" i="1"/>
  <c r="R419" i="1"/>
  <c r="O420" i="1"/>
  <c r="P421" i="1"/>
  <c r="G468" i="1"/>
  <c r="J467" i="1"/>
  <c r="A469" i="1"/>
  <c r="K421" i="1"/>
  <c r="F469" i="1"/>
  <c r="N621" i="1" l="1"/>
  <c r="S620" i="1"/>
  <c r="R420" i="1"/>
  <c r="O421" i="1"/>
  <c r="P422" i="1"/>
  <c r="G469" i="1"/>
  <c r="A470" i="1"/>
  <c r="J468" i="1"/>
  <c r="K422" i="1"/>
  <c r="F470" i="1"/>
  <c r="N622" i="1" l="1"/>
  <c r="S621" i="1"/>
  <c r="R421" i="1"/>
  <c r="O422" i="1"/>
  <c r="P423" i="1"/>
  <c r="G470" i="1"/>
  <c r="J469" i="1"/>
  <c r="A471" i="1"/>
  <c r="K423" i="1"/>
  <c r="F471" i="1"/>
  <c r="N623" i="1" l="1"/>
  <c r="S622" i="1"/>
  <c r="R422" i="1"/>
  <c r="O423" i="1"/>
  <c r="P424" i="1"/>
  <c r="G471" i="1"/>
  <c r="A472" i="1"/>
  <c r="J470" i="1"/>
  <c r="K424" i="1"/>
  <c r="F472" i="1"/>
  <c r="N624" i="1" l="1"/>
  <c r="S623" i="1"/>
  <c r="R423" i="1"/>
  <c r="O424" i="1"/>
  <c r="P425" i="1"/>
  <c r="G472" i="1"/>
  <c r="J471" i="1"/>
  <c r="A473" i="1"/>
  <c r="K425" i="1"/>
  <c r="F473" i="1"/>
  <c r="N625" i="1" l="1"/>
  <c r="S624" i="1"/>
  <c r="R424" i="1"/>
  <c r="O425" i="1"/>
  <c r="P426" i="1"/>
  <c r="G473" i="1"/>
  <c r="A474" i="1"/>
  <c r="J472" i="1"/>
  <c r="K426" i="1"/>
  <c r="F474" i="1"/>
  <c r="N626" i="1" l="1"/>
  <c r="S625" i="1"/>
  <c r="R425" i="1"/>
  <c r="O426" i="1"/>
  <c r="P427" i="1"/>
  <c r="G474" i="1"/>
  <c r="J473" i="1"/>
  <c r="A475" i="1"/>
  <c r="K427" i="1"/>
  <c r="F475" i="1"/>
  <c r="N627" i="1" l="1"/>
  <c r="S626" i="1"/>
  <c r="R426" i="1"/>
  <c r="O427" i="1"/>
  <c r="P428" i="1"/>
  <c r="G475" i="1"/>
  <c r="A476" i="1"/>
  <c r="J474" i="1"/>
  <c r="K428" i="1"/>
  <c r="F476" i="1"/>
  <c r="N628" i="1" l="1"/>
  <c r="S627" i="1"/>
  <c r="R427" i="1"/>
  <c r="O428" i="1"/>
  <c r="P429" i="1"/>
  <c r="G476" i="1"/>
  <c r="J475" i="1"/>
  <c r="A477" i="1"/>
  <c r="K429" i="1"/>
  <c r="F477" i="1"/>
  <c r="N629" i="1" l="1"/>
  <c r="S628" i="1"/>
  <c r="R428" i="1"/>
  <c r="O429" i="1"/>
  <c r="P430" i="1"/>
  <c r="G477" i="1"/>
  <c r="A478" i="1"/>
  <c r="J476" i="1"/>
  <c r="K430" i="1"/>
  <c r="F478" i="1"/>
  <c r="N630" i="1" l="1"/>
  <c r="S629" i="1"/>
  <c r="R429" i="1"/>
  <c r="O430" i="1"/>
  <c r="P431" i="1"/>
  <c r="G478" i="1"/>
  <c r="J477" i="1"/>
  <c r="A479" i="1"/>
  <c r="K431" i="1"/>
  <c r="F479" i="1"/>
  <c r="N631" i="1" l="1"/>
  <c r="S630" i="1"/>
  <c r="R430" i="1"/>
  <c r="O431" i="1"/>
  <c r="P432" i="1"/>
  <c r="G479" i="1"/>
  <c r="A480" i="1"/>
  <c r="J478" i="1"/>
  <c r="K432" i="1"/>
  <c r="F480" i="1"/>
  <c r="N632" i="1" l="1"/>
  <c r="S631" i="1"/>
  <c r="R431" i="1"/>
  <c r="O432" i="1"/>
  <c r="P433" i="1"/>
  <c r="G480" i="1"/>
  <c r="J479" i="1"/>
  <c r="A481" i="1"/>
  <c r="K433" i="1"/>
  <c r="F481" i="1"/>
  <c r="N633" i="1" l="1"/>
  <c r="S632" i="1"/>
  <c r="R432" i="1"/>
  <c r="O433" i="1"/>
  <c r="P434" i="1"/>
  <c r="G481" i="1"/>
  <c r="A482" i="1"/>
  <c r="J480" i="1"/>
  <c r="K434" i="1"/>
  <c r="F482" i="1"/>
  <c r="N634" i="1" l="1"/>
  <c r="S633" i="1"/>
  <c r="R433" i="1"/>
  <c r="O434" i="1"/>
  <c r="P435" i="1"/>
  <c r="G482" i="1"/>
  <c r="J481" i="1"/>
  <c r="A483" i="1"/>
  <c r="K435" i="1"/>
  <c r="F483" i="1"/>
  <c r="N635" i="1" l="1"/>
  <c r="S634" i="1"/>
  <c r="R434" i="1"/>
  <c r="O435" i="1"/>
  <c r="P436" i="1"/>
  <c r="G483" i="1"/>
  <c r="A484" i="1"/>
  <c r="J482" i="1"/>
  <c r="K436" i="1"/>
  <c r="F484" i="1"/>
  <c r="N636" i="1" l="1"/>
  <c r="S635" i="1"/>
  <c r="R435" i="1"/>
  <c r="O436" i="1"/>
  <c r="P437" i="1"/>
  <c r="G484" i="1"/>
  <c r="J483" i="1"/>
  <c r="A485" i="1"/>
  <c r="K437" i="1"/>
  <c r="F485" i="1"/>
  <c r="N637" i="1" l="1"/>
  <c r="S636" i="1"/>
  <c r="R436" i="1"/>
  <c r="O437" i="1"/>
  <c r="P438" i="1"/>
  <c r="G485" i="1"/>
  <c r="A486" i="1"/>
  <c r="J484" i="1"/>
  <c r="K438" i="1"/>
  <c r="F486" i="1"/>
  <c r="N638" i="1" l="1"/>
  <c r="S637" i="1"/>
  <c r="R437" i="1"/>
  <c r="O438" i="1"/>
  <c r="P439" i="1"/>
  <c r="G486" i="1"/>
  <c r="J485" i="1"/>
  <c r="A487" i="1"/>
  <c r="K439" i="1"/>
  <c r="F487" i="1"/>
  <c r="N639" i="1" l="1"/>
  <c r="S638" i="1"/>
  <c r="R438" i="1"/>
  <c r="O439" i="1"/>
  <c r="P440" i="1"/>
  <c r="G487" i="1"/>
  <c r="A488" i="1"/>
  <c r="J486" i="1"/>
  <c r="K440" i="1"/>
  <c r="F488" i="1"/>
  <c r="N640" i="1" l="1"/>
  <c r="S639" i="1"/>
  <c r="R439" i="1"/>
  <c r="O440" i="1"/>
  <c r="P441" i="1"/>
  <c r="G488" i="1"/>
  <c r="J487" i="1"/>
  <c r="A489" i="1"/>
  <c r="K441" i="1"/>
  <c r="F489" i="1"/>
  <c r="N641" i="1" l="1"/>
  <c r="S640" i="1"/>
  <c r="R440" i="1"/>
  <c r="O441" i="1"/>
  <c r="P442" i="1"/>
  <c r="G489" i="1"/>
  <c r="A490" i="1"/>
  <c r="J488" i="1"/>
  <c r="K442" i="1"/>
  <c r="F490" i="1"/>
  <c r="N642" i="1" l="1"/>
  <c r="S641" i="1"/>
  <c r="R441" i="1"/>
  <c r="O442" i="1"/>
  <c r="P443" i="1"/>
  <c r="G490" i="1"/>
  <c r="J489" i="1"/>
  <c r="A491" i="1"/>
  <c r="K443" i="1"/>
  <c r="F491" i="1"/>
  <c r="N643" i="1" l="1"/>
  <c r="S642" i="1"/>
  <c r="R442" i="1"/>
  <c r="O443" i="1"/>
  <c r="P444" i="1"/>
  <c r="G491" i="1"/>
  <c r="A492" i="1"/>
  <c r="J490" i="1"/>
  <c r="K444" i="1"/>
  <c r="F492" i="1"/>
  <c r="N644" i="1" l="1"/>
  <c r="S643" i="1"/>
  <c r="R443" i="1"/>
  <c r="O444" i="1"/>
  <c r="P445" i="1"/>
  <c r="G492" i="1"/>
  <c r="J491" i="1"/>
  <c r="A493" i="1"/>
  <c r="K445" i="1"/>
  <c r="F493" i="1"/>
  <c r="N645" i="1" l="1"/>
  <c r="S644" i="1"/>
  <c r="R444" i="1"/>
  <c r="O445" i="1"/>
  <c r="P446" i="1"/>
  <c r="G493" i="1"/>
  <c r="A494" i="1"/>
  <c r="J492" i="1"/>
  <c r="K446" i="1"/>
  <c r="F494" i="1"/>
  <c r="N646" i="1" l="1"/>
  <c r="S645" i="1"/>
  <c r="R445" i="1"/>
  <c r="O446" i="1"/>
  <c r="P447" i="1"/>
  <c r="G494" i="1"/>
  <c r="J493" i="1"/>
  <c r="A495" i="1"/>
  <c r="K447" i="1"/>
  <c r="F495" i="1"/>
  <c r="N647" i="1" l="1"/>
  <c r="S646" i="1"/>
  <c r="R446" i="1"/>
  <c r="O447" i="1"/>
  <c r="P448" i="1"/>
  <c r="G495" i="1"/>
  <c r="A496" i="1"/>
  <c r="J494" i="1"/>
  <c r="K448" i="1"/>
  <c r="F496" i="1"/>
  <c r="N648" i="1" l="1"/>
  <c r="S647" i="1"/>
  <c r="R447" i="1"/>
  <c r="O448" i="1"/>
  <c r="P449" i="1"/>
  <c r="G496" i="1"/>
  <c r="J495" i="1"/>
  <c r="A497" i="1"/>
  <c r="K449" i="1"/>
  <c r="F497" i="1"/>
  <c r="N649" i="1" l="1"/>
  <c r="S648" i="1"/>
  <c r="R448" i="1"/>
  <c r="O449" i="1"/>
  <c r="P450" i="1"/>
  <c r="G497" i="1"/>
  <c r="A498" i="1"/>
  <c r="J496" i="1"/>
  <c r="K450" i="1"/>
  <c r="F498" i="1"/>
  <c r="N650" i="1" l="1"/>
  <c r="S649" i="1"/>
  <c r="R449" i="1"/>
  <c r="O450" i="1"/>
  <c r="P451" i="1"/>
  <c r="G498" i="1"/>
  <c r="J497" i="1"/>
  <c r="A499" i="1"/>
  <c r="K451" i="1"/>
  <c r="F499" i="1"/>
  <c r="N651" i="1" l="1"/>
  <c r="S650" i="1"/>
  <c r="R450" i="1"/>
  <c r="O451" i="1"/>
  <c r="P452" i="1"/>
  <c r="G499" i="1"/>
  <c r="A500" i="1"/>
  <c r="J498" i="1"/>
  <c r="K452" i="1"/>
  <c r="F500" i="1"/>
  <c r="N652" i="1" l="1"/>
  <c r="S651" i="1"/>
  <c r="R451" i="1"/>
  <c r="O452" i="1"/>
  <c r="P453" i="1"/>
  <c r="G500" i="1"/>
  <c r="J499" i="1"/>
  <c r="A501" i="1"/>
  <c r="K453" i="1"/>
  <c r="F501" i="1"/>
  <c r="N653" i="1" l="1"/>
  <c r="S652" i="1"/>
  <c r="R452" i="1"/>
  <c r="O453" i="1"/>
  <c r="P454" i="1"/>
  <c r="G501" i="1"/>
  <c r="A502" i="1"/>
  <c r="J500" i="1"/>
  <c r="K454" i="1"/>
  <c r="F502" i="1"/>
  <c r="N654" i="1" l="1"/>
  <c r="S653" i="1"/>
  <c r="R453" i="1"/>
  <c r="O454" i="1"/>
  <c r="P455" i="1"/>
  <c r="G502" i="1"/>
  <c r="J501" i="1"/>
  <c r="A503" i="1"/>
  <c r="K455" i="1"/>
  <c r="F503" i="1"/>
  <c r="N655" i="1" l="1"/>
  <c r="S654" i="1"/>
  <c r="R454" i="1"/>
  <c r="O455" i="1"/>
  <c r="P456" i="1"/>
  <c r="G503" i="1"/>
  <c r="A504" i="1"/>
  <c r="J502" i="1"/>
  <c r="K456" i="1"/>
  <c r="F504" i="1"/>
  <c r="N656" i="1" l="1"/>
  <c r="S655" i="1"/>
  <c r="R455" i="1"/>
  <c r="O456" i="1"/>
  <c r="P457" i="1"/>
  <c r="G504" i="1"/>
  <c r="J503" i="1"/>
  <c r="A505" i="1"/>
  <c r="K457" i="1"/>
  <c r="F505" i="1"/>
  <c r="N657" i="1" l="1"/>
  <c r="S656" i="1"/>
  <c r="R456" i="1"/>
  <c r="O457" i="1"/>
  <c r="P458" i="1"/>
  <c r="G505" i="1"/>
  <c r="A506" i="1"/>
  <c r="J504" i="1"/>
  <c r="K458" i="1"/>
  <c r="F506" i="1"/>
  <c r="N658" i="1" l="1"/>
  <c r="S657" i="1"/>
  <c r="R457" i="1"/>
  <c r="O458" i="1"/>
  <c r="P459" i="1"/>
  <c r="G506" i="1"/>
  <c r="J505" i="1"/>
  <c r="A507" i="1"/>
  <c r="K459" i="1"/>
  <c r="F507" i="1"/>
  <c r="N659" i="1" l="1"/>
  <c r="S658" i="1"/>
  <c r="R458" i="1"/>
  <c r="O459" i="1"/>
  <c r="P460" i="1"/>
  <c r="G507" i="1"/>
  <c r="A508" i="1"/>
  <c r="J506" i="1"/>
  <c r="K460" i="1"/>
  <c r="F508" i="1"/>
  <c r="N660" i="1" l="1"/>
  <c r="S659" i="1"/>
  <c r="R459" i="1"/>
  <c r="O460" i="1"/>
  <c r="P461" i="1"/>
  <c r="G508" i="1"/>
  <c r="J507" i="1"/>
  <c r="A509" i="1"/>
  <c r="K461" i="1"/>
  <c r="F509" i="1"/>
  <c r="N661" i="1" l="1"/>
  <c r="S660" i="1"/>
  <c r="R460" i="1"/>
  <c r="O461" i="1"/>
  <c r="P462" i="1"/>
  <c r="G509" i="1"/>
  <c r="A510" i="1"/>
  <c r="J508" i="1"/>
  <c r="K462" i="1"/>
  <c r="F510" i="1"/>
  <c r="N662" i="1" l="1"/>
  <c r="S661" i="1"/>
  <c r="R461" i="1"/>
  <c r="O462" i="1"/>
  <c r="P463" i="1"/>
  <c r="G510" i="1"/>
  <c r="J509" i="1"/>
  <c r="A511" i="1"/>
  <c r="K463" i="1"/>
  <c r="F511" i="1"/>
  <c r="N663" i="1" l="1"/>
  <c r="S662" i="1"/>
  <c r="R462" i="1"/>
  <c r="O463" i="1"/>
  <c r="P464" i="1"/>
  <c r="G511" i="1"/>
  <c r="A512" i="1"/>
  <c r="J510" i="1"/>
  <c r="K464" i="1"/>
  <c r="F512" i="1"/>
  <c r="N664" i="1" l="1"/>
  <c r="S663" i="1"/>
  <c r="R463" i="1"/>
  <c r="O464" i="1"/>
  <c r="P465" i="1"/>
  <c r="G512" i="1"/>
  <c r="J511" i="1"/>
  <c r="A513" i="1"/>
  <c r="K465" i="1"/>
  <c r="F513" i="1"/>
  <c r="N665" i="1" l="1"/>
  <c r="S664" i="1"/>
  <c r="R464" i="1"/>
  <c r="O465" i="1"/>
  <c r="P466" i="1"/>
  <c r="G513" i="1"/>
  <c r="A514" i="1"/>
  <c r="J512" i="1"/>
  <c r="K466" i="1"/>
  <c r="F514" i="1"/>
  <c r="N666" i="1" l="1"/>
  <c r="S665" i="1"/>
  <c r="R465" i="1"/>
  <c r="O466" i="1"/>
  <c r="P467" i="1"/>
  <c r="G514" i="1"/>
  <c r="J513" i="1"/>
  <c r="A515" i="1"/>
  <c r="K467" i="1"/>
  <c r="F515" i="1"/>
  <c r="N667" i="1" l="1"/>
  <c r="S666" i="1"/>
  <c r="R466" i="1"/>
  <c r="O467" i="1"/>
  <c r="P468" i="1"/>
  <c r="G515" i="1"/>
  <c r="A516" i="1"/>
  <c r="J514" i="1"/>
  <c r="K468" i="1"/>
  <c r="F516" i="1"/>
  <c r="N668" i="1" l="1"/>
  <c r="S667" i="1"/>
  <c r="R467" i="1"/>
  <c r="O468" i="1"/>
  <c r="P469" i="1"/>
  <c r="G516" i="1"/>
  <c r="J515" i="1"/>
  <c r="A517" i="1"/>
  <c r="K469" i="1"/>
  <c r="F517" i="1"/>
  <c r="N669" i="1" l="1"/>
  <c r="S668" i="1"/>
  <c r="R468" i="1"/>
  <c r="O469" i="1"/>
  <c r="P470" i="1"/>
  <c r="G517" i="1"/>
  <c r="A518" i="1"/>
  <c r="J516" i="1"/>
  <c r="K470" i="1"/>
  <c r="F518" i="1"/>
  <c r="N670" i="1" l="1"/>
  <c r="S669" i="1"/>
  <c r="R469" i="1"/>
  <c r="O470" i="1"/>
  <c r="P471" i="1"/>
  <c r="G518" i="1"/>
  <c r="J517" i="1"/>
  <c r="A519" i="1"/>
  <c r="K471" i="1"/>
  <c r="F519" i="1"/>
  <c r="N671" i="1" l="1"/>
  <c r="S670" i="1"/>
  <c r="R470" i="1"/>
  <c r="O471" i="1"/>
  <c r="P472" i="1"/>
  <c r="G519" i="1"/>
  <c r="A520" i="1"/>
  <c r="J518" i="1"/>
  <c r="K472" i="1"/>
  <c r="F520" i="1"/>
  <c r="N672" i="1" l="1"/>
  <c r="S671" i="1"/>
  <c r="R471" i="1"/>
  <c r="O472" i="1"/>
  <c r="P473" i="1"/>
  <c r="G520" i="1"/>
  <c r="J519" i="1"/>
  <c r="A521" i="1"/>
  <c r="K473" i="1"/>
  <c r="F521" i="1"/>
  <c r="N673" i="1" l="1"/>
  <c r="S672" i="1"/>
  <c r="R472" i="1"/>
  <c r="O473" i="1"/>
  <c r="P474" i="1"/>
  <c r="G521" i="1"/>
  <c r="A522" i="1"/>
  <c r="J520" i="1"/>
  <c r="K474" i="1"/>
  <c r="F522" i="1"/>
  <c r="N674" i="1" l="1"/>
  <c r="S673" i="1"/>
  <c r="R473" i="1"/>
  <c r="O474" i="1"/>
  <c r="P475" i="1"/>
  <c r="G522" i="1"/>
  <c r="J521" i="1"/>
  <c r="A523" i="1"/>
  <c r="K475" i="1"/>
  <c r="F523" i="1"/>
  <c r="N675" i="1" l="1"/>
  <c r="S674" i="1"/>
  <c r="R474" i="1"/>
  <c r="O475" i="1"/>
  <c r="P476" i="1"/>
  <c r="G523" i="1"/>
  <c r="A524" i="1"/>
  <c r="J522" i="1"/>
  <c r="K476" i="1"/>
  <c r="F524" i="1"/>
  <c r="N676" i="1" l="1"/>
  <c r="S675" i="1"/>
  <c r="R475" i="1"/>
  <c r="O476" i="1"/>
  <c r="P477" i="1"/>
  <c r="G524" i="1"/>
  <c r="J523" i="1"/>
  <c r="A525" i="1"/>
  <c r="K477" i="1"/>
  <c r="F525" i="1"/>
  <c r="N677" i="1" l="1"/>
  <c r="S676" i="1"/>
  <c r="R476" i="1"/>
  <c r="O477" i="1"/>
  <c r="P478" i="1"/>
  <c r="G525" i="1"/>
  <c r="J524" i="1"/>
  <c r="A526" i="1"/>
  <c r="K478" i="1"/>
  <c r="F526" i="1"/>
  <c r="N678" i="1" l="1"/>
  <c r="S677" i="1"/>
  <c r="R477" i="1"/>
  <c r="O478" i="1"/>
  <c r="P479" i="1"/>
  <c r="G526" i="1"/>
  <c r="A527" i="1"/>
  <c r="J525" i="1"/>
  <c r="K479" i="1"/>
  <c r="F527" i="1"/>
  <c r="N679" i="1" l="1"/>
  <c r="S678" i="1"/>
  <c r="R478" i="1"/>
  <c r="O479" i="1"/>
  <c r="P480" i="1"/>
  <c r="G527" i="1"/>
  <c r="J526" i="1"/>
  <c r="A528" i="1"/>
  <c r="K480" i="1"/>
  <c r="F528" i="1"/>
  <c r="N680" i="1" l="1"/>
  <c r="S679" i="1"/>
  <c r="R479" i="1"/>
  <c r="O480" i="1"/>
  <c r="P481" i="1"/>
  <c r="G528" i="1"/>
  <c r="A529" i="1"/>
  <c r="J527" i="1"/>
  <c r="K481" i="1"/>
  <c r="F529" i="1"/>
  <c r="N681" i="1" l="1"/>
  <c r="S680" i="1"/>
  <c r="R480" i="1"/>
  <c r="O481" i="1"/>
  <c r="P482" i="1"/>
  <c r="G529" i="1"/>
  <c r="J528" i="1"/>
  <c r="A530" i="1"/>
  <c r="K482" i="1"/>
  <c r="F530" i="1"/>
  <c r="N682" i="1" l="1"/>
  <c r="S681" i="1"/>
  <c r="R481" i="1"/>
  <c r="O482" i="1"/>
  <c r="P483" i="1"/>
  <c r="G530" i="1"/>
  <c r="A531" i="1"/>
  <c r="J529" i="1"/>
  <c r="K483" i="1"/>
  <c r="F531" i="1"/>
  <c r="N683" i="1" l="1"/>
  <c r="S682" i="1"/>
  <c r="R482" i="1"/>
  <c r="O483" i="1"/>
  <c r="P484" i="1"/>
  <c r="G531" i="1"/>
  <c r="J530" i="1"/>
  <c r="A532" i="1"/>
  <c r="K484" i="1"/>
  <c r="F532" i="1"/>
  <c r="N684" i="1" l="1"/>
  <c r="S683" i="1"/>
  <c r="R483" i="1"/>
  <c r="O484" i="1"/>
  <c r="P485" i="1"/>
  <c r="G532" i="1"/>
  <c r="A533" i="1"/>
  <c r="J531" i="1"/>
  <c r="K485" i="1"/>
  <c r="F533" i="1"/>
  <c r="N685" i="1" l="1"/>
  <c r="S684" i="1"/>
  <c r="R484" i="1"/>
  <c r="O485" i="1"/>
  <c r="P486" i="1"/>
  <c r="G533" i="1"/>
  <c r="J532" i="1"/>
  <c r="A534" i="1"/>
  <c r="K486" i="1"/>
  <c r="F534" i="1"/>
  <c r="N686" i="1" l="1"/>
  <c r="S685" i="1"/>
  <c r="R485" i="1"/>
  <c r="O486" i="1"/>
  <c r="P487" i="1"/>
  <c r="G534" i="1"/>
  <c r="A535" i="1"/>
  <c r="J533" i="1"/>
  <c r="K487" i="1"/>
  <c r="F535" i="1"/>
  <c r="N687" i="1" l="1"/>
  <c r="S686" i="1"/>
  <c r="R486" i="1"/>
  <c r="O487" i="1"/>
  <c r="P488" i="1"/>
  <c r="G535" i="1"/>
  <c r="A536" i="1"/>
  <c r="J534" i="1"/>
  <c r="K488" i="1"/>
  <c r="F536" i="1"/>
  <c r="N688" i="1" l="1"/>
  <c r="S687" i="1"/>
  <c r="R487" i="1"/>
  <c r="O488" i="1"/>
  <c r="P489" i="1"/>
  <c r="G536" i="1"/>
  <c r="J535" i="1"/>
  <c r="A537" i="1"/>
  <c r="K489" i="1"/>
  <c r="F537" i="1"/>
  <c r="N689" i="1" l="1"/>
  <c r="S688" i="1"/>
  <c r="R488" i="1"/>
  <c r="O489" i="1"/>
  <c r="P490" i="1"/>
  <c r="G537" i="1"/>
  <c r="A538" i="1"/>
  <c r="J536" i="1"/>
  <c r="K490" i="1"/>
  <c r="F538" i="1"/>
  <c r="N690" i="1" l="1"/>
  <c r="S689" i="1"/>
  <c r="R489" i="1"/>
  <c r="O490" i="1"/>
  <c r="P491" i="1"/>
  <c r="G538" i="1"/>
  <c r="J537" i="1"/>
  <c r="A539" i="1"/>
  <c r="K491" i="1"/>
  <c r="F539" i="1"/>
  <c r="N691" i="1" l="1"/>
  <c r="S690" i="1"/>
  <c r="R490" i="1"/>
  <c r="O491" i="1"/>
  <c r="P492" i="1"/>
  <c r="G539" i="1"/>
  <c r="A540" i="1"/>
  <c r="J538" i="1"/>
  <c r="K492" i="1"/>
  <c r="F540" i="1"/>
  <c r="N692" i="1" l="1"/>
  <c r="S691" i="1"/>
  <c r="R491" i="1"/>
  <c r="O492" i="1"/>
  <c r="P493" i="1"/>
  <c r="G540" i="1"/>
  <c r="J539" i="1"/>
  <c r="A541" i="1"/>
  <c r="K493" i="1"/>
  <c r="F541" i="1"/>
  <c r="N693" i="1" l="1"/>
  <c r="S692" i="1"/>
  <c r="R492" i="1"/>
  <c r="O493" i="1"/>
  <c r="P494" i="1"/>
  <c r="G541" i="1"/>
  <c r="A542" i="1"/>
  <c r="J540" i="1"/>
  <c r="K494" i="1"/>
  <c r="F542" i="1"/>
  <c r="N694" i="1" l="1"/>
  <c r="S693" i="1"/>
  <c r="R493" i="1"/>
  <c r="O494" i="1"/>
  <c r="P495" i="1"/>
  <c r="G542" i="1"/>
  <c r="J541" i="1"/>
  <c r="A543" i="1"/>
  <c r="K495" i="1"/>
  <c r="F543" i="1"/>
  <c r="N695" i="1" l="1"/>
  <c r="S694" i="1"/>
  <c r="R494" i="1"/>
  <c r="O495" i="1"/>
  <c r="P496" i="1"/>
  <c r="G543" i="1"/>
  <c r="A544" i="1"/>
  <c r="J542" i="1"/>
  <c r="K496" i="1"/>
  <c r="F544" i="1"/>
  <c r="N696" i="1" l="1"/>
  <c r="S695" i="1"/>
  <c r="R495" i="1"/>
  <c r="O496" i="1"/>
  <c r="P497" i="1"/>
  <c r="G544" i="1"/>
  <c r="J543" i="1"/>
  <c r="A545" i="1"/>
  <c r="K497" i="1"/>
  <c r="F545" i="1"/>
  <c r="N697" i="1" l="1"/>
  <c r="S696" i="1"/>
  <c r="R496" i="1"/>
  <c r="O497" i="1"/>
  <c r="P498" i="1"/>
  <c r="G545" i="1"/>
  <c r="A546" i="1"/>
  <c r="J544" i="1"/>
  <c r="K498" i="1"/>
  <c r="F546" i="1"/>
  <c r="N698" i="1" l="1"/>
  <c r="S697" i="1"/>
  <c r="R497" i="1"/>
  <c r="O498" i="1"/>
  <c r="P499" i="1"/>
  <c r="G546" i="1"/>
  <c r="J545" i="1"/>
  <c r="A547" i="1"/>
  <c r="K499" i="1"/>
  <c r="F547" i="1"/>
  <c r="N699" i="1" l="1"/>
  <c r="S698" i="1"/>
  <c r="R498" i="1"/>
  <c r="O499" i="1"/>
  <c r="P500" i="1"/>
  <c r="G547" i="1"/>
  <c r="A548" i="1"/>
  <c r="J546" i="1"/>
  <c r="K500" i="1"/>
  <c r="F548" i="1"/>
  <c r="N700" i="1" l="1"/>
  <c r="S699" i="1"/>
  <c r="R499" i="1"/>
  <c r="O500" i="1"/>
  <c r="P501" i="1"/>
  <c r="G548" i="1"/>
  <c r="J547" i="1"/>
  <c r="A549" i="1"/>
  <c r="K501" i="1"/>
  <c r="F549" i="1"/>
  <c r="N701" i="1" l="1"/>
  <c r="S700" i="1"/>
  <c r="R500" i="1"/>
  <c r="O501" i="1"/>
  <c r="P502" i="1"/>
  <c r="G549" i="1"/>
  <c r="A550" i="1"/>
  <c r="J548" i="1"/>
  <c r="K502" i="1"/>
  <c r="F550" i="1"/>
  <c r="N702" i="1" l="1"/>
  <c r="S701" i="1"/>
  <c r="R501" i="1"/>
  <c r="O502" i="1"/>
  <c r="P503" i="1"/>
  <c r="G550" i="1"/>
  <c r="J549" i="1"/>
  <c r="A551" i="1"/>
  <c r="K503" i="1"/>
  <c r="F551" i="1"/>
  <c r="N703" i="1" l="1"/>
  <c r="S702" i="1"/>
  <c r="R502" i="1"/>
  <c r="O503" i="1"/>
  <c r="P504" i="1"/>
  <c r="G551" i="1"/>
  <c r="A552" i="1"/>
  <c r="J550" i="1"/>
  <c r="K504" i="1"/>
  <c r="F552" i="1"/>
  <c r="N704" i="1" l="1"/>
  <c r="S703" i="1"/>
  <c r="R503" i="1"/>
  <c r="O504" i="1"/>
  <c r="P505" i="1"/>
  <c r="G552" i="1"/>
  <c r="J551" i="1"/>
  <c r="A553" i="1"/>
  <c r="K505" i="1"/>
  <c r="F553" i="1"/>
  <c r="N705" i="1" l="1"/>
  <c r="S704" i="1"/>
  <c r="R504" i="1"/>
  <c r="O505" i="1"/>
  <c r="P506" i="1"/>
  <c r="G553" i="1"/>
  <c r="A554" i="1"/>
  <c r="J552" i="1"/>
  <c r="K506" i="1"/>
  <c r="F554" i="1"/>
  <c r="N706" i="1" l="1"/>
  <c r="S705" i="1"/>
  <c r="R505" i="1"/>
  <c r="O506" i="1"/>
  <c r="P507" i="1"/>
  <c r="G554" i="1"/>
  <c r="J553" i="1"/>
  <c r="A555" i="1"/>
  <c r="K507" i="1"/>
  <c r="F555" i="1"/>
  <c r="N707" i="1" l="1"/>
  <c r="S706" i="1"/>
  <c r="R506" i="1"/>
  <c r="O507" i="1"/>
  <c r="P508" i="1"/>
  <c r="G555" i="1"/>
  <c r="A556" i="1"/>
  <c r="J554" i="1"/>
  <c r="K508" i="1"/>
  <c r="F556" i="1"/>
  <c r="N708" i="1" l="1"/>
  <c r="S707" i="1"/>
  <c r="R507" i="1"/>
  <c r="O508" i="1"/>
  <c r="P509" i="1"/>
  <c r="G556" i="1"/>
  <c r="J555" i="1"/>
  <c r="A557" i="1"/>
  <c r="K509" i="1"/>
  <c r="F557" i="1"/>
  <c r="N709" i="1" l="1"/>
  <c r="S708" i="1"/>
  <c r="R508" i="1"/>
  <c r="O509" i="1"/>
  <c r="P510" i="1"/>
  <c r="G557" i="1"/>
  <c r="A558" i="1"/>
  <c r="J556" i="1"/>
  <c r="K510" i="1"/>
  <c r="F558" i="1"/>
  <c r="N710" i="1" l="1"/>
  <c r="S709" i="1"/>
  <c r="R509" i="1"/>
  <c r="O510" i="1"/>
  <c r="P511" i="1"/>
  <c r="G558" i="1"/>
  <c r="J557" i="1"/>
  <c r="A559" i="1"/>
  <c r="K511" i="1"/>
  <c r="F559" i="1"/>
  <c r="N711" i="1" l="1"/>
  <c r="S710" i="1"/>
  <c r="R510" i="1"/>
  <c r="O511" i="1"/>
  <c r="P512" i="1"/>
  <c r="G559" i="1"/>
  <c r="A560" i="1"/>
  <c r="J558" i="1"/>
  <c r="K512" i="1"/>
  <c r="F560" i="1"/>
  <c r="N712" i="1" l="1"/>
  <c r="S711" i="1"/>
  <c r="R511" i="1"/>
  <c r="O512" i="1"/>
  <c r="P513" i="1"/>
  <c r="G560" i="1"/>
  <c r="J559" i="1"/>
  <c r="A561" i="1"/>
  <c r="K513" i="1"/>
  <c r="F561" i="1"/>
  <c r="N713" i="1" l="1"/>
  <c r="S712" i="1"/>
  <c r="R512" i="1"/>
  <c r="O513" i="1"/>
  <c r="P514" i="1"/>
  <c r="G561" i="1"/>
  <c r="A562" i="1"/>
  <c r="J560" i="1"/>
  <c r="K514" i="1"/>
  <c r="F562" i="1"/>
  <c r="N714" i="1" l="1"/>
  <c r="S713" i="1"/>
  <c r="R513" i="1"/>
  <c r="O514" i="1"/>
  <c r="P515" i="1"/>
  <c r="G562" i="1"/>
  <c r="J561" i="1"/>
  <c r="A563" i="1"/>
  <c r="K515" i="1"/>
  <c r="F563" i="1"/>
  <c r="N715" i="1" l="1"/>
  <c r="S714" i="1"/>
  <c r="R514" i="1"/>
  <c r="O515" i="1"/>
  <c r="P516" i="1"/>
  <c r="G563" i="1"/>
  <c r="A564" i="1"/>
  <c r="J562" i="1"/>
  <c r="K516" i="1"/>
  <c r="F564" i="1"/>
  <c r="N716" i="1" l="1"/>
  <c r="S715" i="1"/>
  <c r="R515" i="1"/>
  <c r="O516" i="1"/>
  <c r="P517" i="1"/>
  <c r="G564" i="1"/>
  <c r="J563" i="1"/>
  <c r="A565" i="1"/>
  <c r="K517" i="1"/>
  <c r="F565" i="1"/>
  <c r="N717" i="1" l="1"/>
  <c r="S716" i="1"/>
  <c r="R516" i="1"/>
  <c r="O517" i="1"/>
  <c r="P518" i="1"/>
  <c r="G565" i="1"/>
  <c r="A566" i="1"/>
  <c r="J564" i="1"/>
  <c r="K518" i="1"/>
  <c r="F566" i="1"/>
  <c r="N718" i="1" l="1"/>
  <c r="S717" i="1"/>
  <c r="R517" i="1"/>
  <c r="O518" i="1"/>
  <c r="P519" i="1"/>
  <c r="G566" i="1"/>
  <c r="J565" i="1"/>
  <c r="A567" i="1"/>
  <c r="K519" i="1"/>
  <c r="F567" i="1"/>
  <c r="N719" i="1" l="1"/>
  <c r="S718" i="1"/>
  <c r="R518" i="1"/>
  <c r="O519" i="1"/>
  <c r="P520" i="1"/>
  <c r="G567" i="1"/>
  <c r="J566" i="1"/>
  <c r="A568" i="1"/>
  <c r="K520" i="1"/>
  <c r="F568" i="1"/>
  <c r="N720" i="1" l="1"/>
  <c r="S719" i="1"/>
  <c r="R519" i="1"/>
  <c r="O520" i="1"/>
  <c r="P521" i="1"/>
  <c r="G568" i="1"/>
  <c r="A569" i="1"/>
  <c r="J567" i="1"/>
  <c r="K521" i="1"/>
  <c r="F569" i="1"/>
  <c r="N721" i="1" l="1"/>
  <c r="S720" i="1"/>
  <c r="R520" i="1"/>
  <c r="O521" i="1"/>
  <c r="P522" i="1"/>
  <c r="G569" i="1"/>
  <c r="J568" i="1"/>
  <c r="A570" i="1"/>
  <c r="K522" i="1"/>
  <c r="F570" i="1"/>
  <c r="N722" i="1" l="1"/>
  <c r="S721" i="1"/>
  <c r="R521" i="1"/>
  <c r="O522" i="1"/>
  <c r="P523" i="1"/>
  <c r="G570" i="1"/>
  <c r="A571" i="1"/>
  <c r="J569" i="1"/>
  <c r="K523" i="1"/>
  <c r="F571" i="1"/>
  <c r="N723" i="1" l="1"/>
  <c r="S722" i="1"/>
  <c r="R522" i="1"/>
  <c r="O523" i="1"/>
  <c r="P524" i="1"/>
  <c r="G571" i="1"/>
  <c r="J570" i="1"/>
  <c r="A572" i="1"/>
  <c r="K524" i="1"/>
  <c r="F572" i="1"/>
  <c r="N724" i="1" l="1"/>
  <c r="S723" i="1"/>
  <c r="R523" i="1"/>
  <c r="O524" i="1"/>
  <c r="P525" i="1"/>
  <c r="G572" i="1"/>
  <c r="A573" i="1"/>
  <c r="J571" i="1"/>
  <c r="K525" i="1"/>
  <c r="F573" i="1"/>
  <c r="N725" i="1" l="1"/>
  <c r="S724" i="1"/>
  <c r="R524" i="1"/>
  <c r="O525" i="1"/>
  <c r="P526" i="1"/>
  <c r="G573" i="1"/>
  <c r="J572" i="1"/>
  <c r="A574" i="1"/>
  <c r="K526" i="1"/>
  <c r="F574" i="1"/>
  <c r="N726" i="1" l="1"/>
  <c r="S725" i="1"/>
  <c r="R525" i="1"/>
  <c r="O526" i="1"/>
  <c r="P527" i="1"/>
  <c r="G574" i="1"/>
  <c r="A575" i="1"/>
  <c r="J573" i="1"/>
  <c r="K527" i="1"/>
  <c r="F575" i="1"/>
  <c r="N727" i="1" l="1"/>
  <c r="S726" i="1"/>
  <c r="R526" i="1"/>
  <c r="O527" i="1"/>
  <c r="P528" i="1"/>
  <c r="G575" i="1"/>
  <c r="J574" i="1"/>
  <c r="A576" i="1"/>
  <c r="K528" i="1"/>
  <c r="F576" i="1"/>
  <c r="N728" i="1" l="1"/>
  <c r="S727" i="1"/>
  <c r="R527" i="1"/>
  <c r="O528" i="1"/>
  <c r="P529" i="1"/>
  <c r="G576" i="1"/>
  <c r="J575" i="1"/>
  <c r="A577" i="1"/>
  <c r="K529" i="1"/>
  <c r="F577" i="1"/>
  <c r="N729" i="1" l="1"/>
  <c r="S728" i="1"/>
  <c r="R528" i="1"/>
  <c r="O529" i="1"/>
  <c r="P530" i="1"/>
  <c r="G577" i="1"/>
  <c r="J576" i="1"/>
  <c r="A578" i="1"/>
  <c r="K530" i="1"/>
  <c r="F578" i="1"/>
  <c r="N730" i="1" l="1"/>
  <c r="S729" i="1"/>
  <c r="R529" i="1"/>
  <c r="O530" i="1"/>
  <c r="P531" i="1"/>
  <c r="G578" i="1"/>
  <c r="A579" i="1"/>
  <c r="J577" i="1"/>
  <c r="K531" i="1"/>
  <c r="F579" i="1"/>
  <c r="N731" i="1" l="1"/>
  <c r="S730" i="1"/>
  <c r="R530" i="1"/>
  <c r="O531" i="1"/>
  <c r="P532" i="1"/>
  <c r="G579" i="1"/>
  <c r="J578" i="1"/>
  <c r="A580" i="1"/>
  <c r="K532" i="1"/>
  <c r="F580" i="1"/>
  <c r="N732" i="1" l="1"/>
  <c r="S731" i="1"/>
  <c r="R531" i="1"/>
  <c r="O532" i="1"/>
  <c r="P533" i="1"/>
  <c r="G580" i="1"/>
  <c r="A581" i="1"/>
  <c r="J579" i="1"/>
  <c r="K533" i="1"/>
  <c r="F581" i="1"/>
  <c r="N733" i="1" l="1"/>
  <c r="S732" i="1"/>
  <c r="R532" i="1"/>
  <c r="O533" i="1"/>
  <c r="P534" i="1"/>
  <c r="G581" i="1"/>
  <c r="J580" i="1"/>
  <c r="A582" i="1"/>
  <c r="K534" i="1"/>
  <c r="F582" i="1"/>
  <c r="N734" i="1" l="1"/>
  <c r="S733" i="1"/>
  <c r="R533" i="1"/>
  <c r="O534" i="1"/>
  <c r="P535" i="1"/>
  <c r="G582" i="1"/>
  <c r="A583" i="1"/>
  <c r="J581" i="1"/>
  <c r="K535" i="1"/>
  <c r="F583" i="1"/>
  <c r="N735" i="1" l="1"/>
  <c r="S734" i="1"/>
  <c r="R534" i="1"/>
  <c r="O535" i="1"/>
  <c r="P536" i="1"/>
  <c r="G583" i="1"/>
  <c r="J582" i="1"/>
  <c r="A584" i="1"/>
  <c r="K536" i="1"/>
  <c r="F584" i="1"/>
  <c r="N736" i="1" l="1"/>
  <c r="S735" i="1"/>
  <c r="R535" i="1"/>
  <c r="O536" i="1"/>
  <c r="P537" i="1"/>
  <c r="G584" i="1"/>
  <c r="A585" i="1"/>
  <c r="J583" i="1"/>
  <c r="K537" i="1"/>
  <c r="F585" i="1"/>
  <c r="N737" i="1" l="1"/>
  <c r="S736" i="1"/>
  <c r="R536" i="1"/>
  <c r="O537" i="1"/>
  <c r="P538" i="1"/>
  <c r="G585" i="1"/>
  <c r="J584" i="1"/>
  <c r="A586" i="1"/>
  <c r="K538" i="1"/>
  <c r="F586" i="1"/>
  <c r="N738" i="1" l="1"/>
  <c r="S737" i="1"/>
  <c r="R537" i="1"/>
  <c r="O538" i="1"/>
  <c r="P539" i="1"/>
  <c r="G586" i="1"/>
  <c r="A587" i="1"/>
  <c r="J585" i="1"/>
  <c r="K539" i="1"/>
  <c r="F587" i="1"/>
  <c r="N739" i="1" l="1"/>
  <c r="S738" i="1"/>
  <c r="R538" i="1"/>
  <c r="O539" i="1"/>
  <c r="P540" i="1"/>
  <c r="G587" i="1"/>
  <c r="J586" i="1"/>
  <c r="A588" i="1"/>
  <c r="K540" i="1"/>
  <c r="F588" i="1"/>
  <c r="N740" i="1" l="1"/>
  <c r="S739" i="1"/>
  <c r="R539" i="1"/>
  <c r="O540" i="1"/>
  <c r="P541" i="1"/>
  <c r="G588" i="1"/>
  <c r="A589" i="1"/>
  <c r="J587" i="1"/>
  <c r="K541" i="1"/>
  <c r="F589" i="1"/>
  <c r="N741" i="1" l="1"/>
  <c r="S740" i="1"/>
  <c r="R540" i="1"/>
  <c r="O541" i="1"/>
  <c r="P542" i="1"/>
  <c r="G589" i="1"/>
  <c r="J588" i="1"/>
  <c r="A590" i="1"/>
  <c r="K542" i="1"/>
  <c r="F590" i="1"/>
  <c r="N742" i="1" l="1"/>
  <c r="S741" i="1"/>
  <c r="R541" i="1"/>
  <c r="O542" i="1"/>
  <c r="P543" i="1"/>
  <c r="G590" i="1"/>
  <c r="A591" i="1"/>
  <c r="J589" i="1"/>
  <c r="K543" i="1"/>
  <c r="F591" i="1"/>
  <c r="N743" i="1" l="1"/>
  <c r="S742" i="1"/>
  <c r="R542" i="1"/>
  <c r="O543" i="1"/>
  <c r="P544" i="1"/>
  <c r="G591" i="1"/>
  <c r="J590" i="1"/>
  <c r="A592" i="1"/>
  <c r="K544" i="1"/>
  <c r="F592" i="1"/>
  <c r="N744" i="1" l="1"/>
  <c r="S743" i="1"/>
  <c r="R543" i="1"/>
  <c r="O544" i="1"/>
  <c r="P545" i="1"/>
  <c r="G592" i="1"/>
  <c r="A593" i="1"/>
  <c r="J591" i="1"/>
  <c r="K545" i="1"/>
  <c r="F593" i="1"/>
  <c r="N745" i="1" l="1"/>
  <c r="S744" i="1"/>
  <c r="R544" i="1"/>
  <c r="O545" i="1"/>
  <c r="P546" i="1"/>
  <c r="G593" i="1"/>
  <c r="J592" i="1"/>
  <c r="A594" i="1"/>
  <c r="K546" i="1"/>
  <c r="F594" i="1"/>
  <c r="N746" i="1" l="1"/>
  <c r="S745" i="1"/>
  <c r="R545" i="1"/>
  <c r="O546" i="1"/>
  <c r="P547" i="1"/>
  <c r="G594" i="1"/>
  <c r="A595" i="1"/>
  <c r="J593" i="1"/>
  <c r="K547" i="1"/>
  <c r="F595" i="1"/>
  <c r="N747" i="1" l="1"/>
  <c r="S746" i="1"/>
  <c r="R546" i="1"/>
  <c r="O547" i="1"/>
  <c r="P548" i="1"/>
  <c r="G595" i="1"/>
  <c r="J594" i="1"/>
  <c r="A596" i="1"/>
  <c r="K548" i="1"/>
  <c r="F596" i="1"/>
  <c r="N748" i="1" l="1"/>
  <c r="S747" i="1"/>
  <c r="R547" i="1"/>
  <c r="O548" i="1"/>
  <c r="P549" i="1"/>
  <c r="G596" i="1"/>
  <c r="J595" i="1"/>
  <c r="A597" i="1"/>
  <c r="K549" i="1"/>
  <c r="F597" i="1"/>
  <c r="N749" i="1" l="1"/>
  <c r="S748" i="1"/>
  <c r="R548" i="1"/>
  <c r="O549" i="1"/>
  <c r="P550" i="1"/>
  <c r="G597" i="1"/>
  <c r="A598" i="1"/>
  <c r="J596" i="1"/>
  <c r="K550" i="1"/>
  <c r="F598" i="1"/>
  <c r="N750" i="1" l="1"/>
  <c r="S749" i="1"/>
  <c r="R549" i="1"/>
  <c r="O550" i="1"/>
  <c r="P551" i="1"/>
  <c r="G598" i="1"/>
  <c r="J597" i="1"/>
  <c r="A599" i="1"/>
  <c r="K551" i="1"/>
  <c r="F599" i="1"/>
  <c r="N751" i="1" l="1"/>
  <c r="S750" i="1"/>
  <c r="R550" i="1"/>
  <c r="O551" i="1"/>
  <c r="P552" i="1"/>
  <c r="G599" i="1"/>
  <c r="A600" i="1"/>
  <c r="J598" i="1"/>
  <c r="K552" i="1"/>
  <c r="F600" i="1"/>
  <c r="N752" i="1" l="1"/>
  <c r="S751" i="1"/>
  <c r="R551" i="1"/>
  <c r="O552" i="1"/>
  <c r="P553" i="1"/>
  <c r="G600" i="1"/>
  <c r="J599" i="1"/>
  <c r="A601" i="1"/>
  <c r="K553" i="1"/>
  <c r="F601" i="1"/>
  <c r="N753" i="1" l="1"/>
  <c r="S752" i="1"/>
  <c r="R552" i="1"/>
  <c r="O553" i="1"/>
  <c r="P554" i="1"/>
  <c r="G601" i="1"/>
  <c r="A602" i="1"/>
  <c r="J600" i="1"/>
  <c r="K554" i="1"/>
  <c r="F602" i="1"/>
  <c r="N754" i="1" l="1"/>
  <c r="S753" i="1"/>
  <c r="R553" i="1"/>
  <c r="O554" i="1"/>
  <c r="P555" i="1"/>
  <c r="G602" i="1"/>
  <c r="J601" i="1"/>
  <c r="A603" i="1"/>
  <c r="K555" i="1"/>
  <c r="F603" i="1"/>
  <c r="N755" i="1" l="1"/>
  <c r="S754" i="1"/>
  <c r="R554" i="1"/>
  <c r="O555" i="1"/>
  <c r="P556" i="1"/>
  <c r="G603" i="1"/>
  <c r="A604" i="1"/>
  <c r="J602" i="1"/>
  <c r="K556" i="1"/>
  <c r="F604" i="1"/>
  <c r="N756" i="1" l="1"/>
  <c r="S755" i="1"/>
  <c r="R555" i="1"/>
  <c r="O556" i="1"/>
  <c r="P557" i="1"/>
  <c r="G604" i="1"/>
  <c r="J603" i="1"/>
  <c r="A605" i="1"/>
  <c r="K557" i="1"/>
  <c r="F605" i="1"/>
  <c r="N757" i="1" l="1"/>
  <c r="S756" i="1"/>
  <c r="R556" i="1"/>
  <c r="O557" i="1"/>
  <c r="P558" i="1"/>
  <c r="G605" i="1"/>
  <c r="A606" i="1"/>
  <c r="J604" i="1"/>
  <c r="K558" i="1"/>
  <c r="F606" i="1"/>
  <c r="N758" i="1" l="1"/>
  <c r="S757" i="1"/>
  <c r="R557" i="1"/>
  <c r="O558" i="1"/>
  <c r="P559" i="1"/>
  <c r="G606" i="1"/>
  <c r="J605" i="1"/>
  <c r="A607" i="1"/>
  <c r="K559" i="1"/>
  <c r="F607" i="1"/>
  <c r="N759" i="1" l="1"/>
  <c r="S758" i="1"/>
  <c r="R558" i="1"/>
  <c r="O559" i="1"/>
  <c r="P560" i="1"/>
  <c r="G607" i="1"/>
  <c r="A608" i="1"/>
  <c r="J606" i="1"/>
  <c r="K560" i="1"/>
  <c r="F608" i="1"/>
  <c r="N760" i="1" l="1"/>
  <c r="S759" i="1"/>
  <c r="R559" i="1"/>
  <c r="O560" i="1"/>
  <c r="P561" i="1"/>
  <c r="G608" i="1"/>
  <c r="J607" i="1"/>
  <c r="A609" i="1"/>
  <c r="K561" i="1"/>
  <c r="F609" i="1"/>
  <c r="N761" i="1" l="1"/>
  <c r="S760" i="1"/>
  <c r="R560" i="1"/>
  <c r="O561" i="1"/>
  <c r="P562" i="1"/>
  <c r="G609" i="1"/>
  <c r="A610" i="1"/>
  <c r="J608" i="1"/>
  <c r="K562" i="1"/>
  <c r="F610" i="1"/>
  <c r="N762" i="1" l="1"/>
  <c r="S761" i="1"/>
  <c r="R561" i="1"/>
  <c r="O562" i="1"/>
  <c r="P563" i="1"/>
  <c r="G610" i="1"/>
  <c r="J609" i="1"/>
  <c r="A611" i="1"/>
  <c r="K563" i="1"/>
  <c r="F611" i="1"/>
  <c r="N763" i="1" l="1"/>
  <c r="S762" i="1"/>
  <c r="R562" i="1"/>
  <c r="O563" i="1"/>
  <c r="P564" i="1"/>
  <c r="G611" i="1"/>
  <c r="A612" i="1"/>
  <c r="J610" i="1"/>
  <c r="K564" i="1"/>
  <c r="F612" i="1"/>
  <c r="N764" i="1" l="1"/>
  <c r="S763" i="1"/>
  <c r="R563" i="1"/>
  <c r="O564" i="1"/>
  <c r="P565" i="1"/>
  <c r="G612" i="1"/>
  <c r="J611" i="1"/>
  <c r="A613" i="1"/>
  <c r="K565" i="1"/>
  <c r="F613" i="1"/>
  <c r="N765" i="1" l="1"/>
  <c r="S764" i="1"/>
  <c r="R564" i="1"/>
  <c r="O565" i="1"/>
  <c r="P566" i="1"/>
  <c r="G613" i="1"/>
  <c r="A614" i="1"/>
  <c r="J612" i="1"/>
  <c r="K566" i="1"/>
  <c r="F614" i="1"/>
  <c r="N766" i="1" l="1"/>
  <c r="S765" i="1"/>
  <c r="R565" i="1"/>
  <c r="O566" i="1"/>
  <c r="P567" i="1"/>
  <c r="G614" i="1"/>
  <c r="J613" i="1"/>
  <c r="A615" i="1"/>
  <c r="K567" i="1"/>
  <c r="F615" i="1"/>
  <c r="N767" i="1" l="1"/>
  <c r="S766" i="1"/>
  <c r="R566" i="1"/>
  <c r="O567" i="1"/>
  <c r="P568" i="1"/>
  <c r="G615" i="1"/>
  <c r="J614" i="1"/>
  <c r="A616" i="1"/>
  <c r="K568" i="1"/>
  <c r="F616" i="1"/>
  <c r="N768" i="1" l="1"/>
  <c r="S767" i="1"/>
  <c r="R567" i="1"/>
  <c r="O568" i="1"/>
  <c r="P569" i="1"/>
  <c r="G616" i="1"/>
  <c r="J615" i="1"/>
  <c r="A617" i="1"/>
  <c r="K569" i="1"/>
  <c r="F617" i="1"/>
  <c r="N769" i="1" l="1"/>
  <c r="S768" i="1"/>
  <c r="R568" i="1"/>
  <c r="O569" i="1"/>
  <c r="P570" i="1"/>
  <c r="G617" i="1"/>
  <c r="A618" i="1"/>
  <c r="J616" i="1"/>
  <c r="K570" i="1"/>
  <c r="F618" i="1"/>
  <c r="N770" i="1" l="1"/>
  <c r="S769" i="1"/>
  <c r="R569" i="1"/>
  <c r="O570" i="1"/>
  <c r="P571" i="1"/>
  <c r="G618" i="1"/>
  <c r="J617" i="1"/>
  <c r="A619" i="1"/>
  <c r="K571" i="1"/>
  <c r="F619" i="1"/>
  <c r="N771" i="1" l="1"/>
  <c r="S770" i="1"/>
  <c r="R570" i="1"/>
  <c r="O571" i="1"/>
  <c r="P572" i="1"/>
  <c r="G619" i="1"/>
  <c r="A620" i="1"/>
  <c r="J618" i="1"/>
  <c r="K572" i="1"/>
  <c r="F620" i="1"/>
  <c r="N772" i="1" l="1"/>
  <c r="S771" i="1"/>
  <c r="R571" i="1"/>
  <c r="O572" i="1"/>
  <c r="P573" i="1"/>
  <c r="G620" i="1"/>
  <c r="J619" i="1"/>
  <c r="A621" i="1"/>
  <c r="K573" i="1"/>
  <c r="F621" i="1"/>
  <c r="N773" i="1" l="1"/>
  <c r="S772" i="1"/>
  <c r="R572" i="1"/>
  <c r="O573" i="1"/>
  <c r="P574" i="1"/>
  <c r="G621" i="1"/>
  <c r="A622" i="1"/>
  <c r="J620" i="1"/>
  <c r="K574" i="1"/>
  <c r="F622" i="1"/>
  <c r="N774" i="1" l="1"/>
  <c r="S773" i="1"/>
  <c r="R573" i="1"/>
  <c r="O574" i="1"/>
  <c r="P575" i="1"/>
  <c r="G622" i="1"/>
  <c r="J621" i="1"/>
  <c r="A623" i="1"/>
  <c r="K575" i="1"/>
  <c r="F623" i="1"/>
  <c r="N775" i="1" l="1"/>
  <c r="S774" i="1"/>
  <c r="R574" i="1"/>
  <c r="O575" i="1"/>
  <c r="P576" i="1"/>
  <c r="G623" i="1"/>
  <c r="A624" i="1"/>
  <c r="J622" i="1"/>
  <c r="K576" i="1"/>
  <c r="F624" i="1"/>
  <c r="N776" i="1" l="1"/>
  <c r="S775" i="1"/>
  <c r="R575" i="1"/>
  <c r="O576" i="1"/>
  <c r="P577" i="1"/>
  <c r="G624" i="1"/>
  <c r="J623" i="1"/>
  <c r="A625" i="1"/>
  <c r="K577" i="1"/>
  <c r="F625" i="1"/>
  <c r="N777" i="1" l="1"/>
  <c r="S776" i="1"/>
  <c r="R576" i="1"/>
  <c r="O577" i="1"/>
  <c r="P578" i="1"/>
  <c r="G625" i="1"/>
  <c r="A626" i="1"/>
  <c r="J624" i="1"/>
  <c r="K578" i="1"/>
  <c r="F626" i="1"/>
  <c r="N778" i="1" l="1"/>
  <c r="S777" i="1"/>
  <c r="R577" i="1"/>
  <c r="O578" i="1"/>
  <c r="P579" i="1"/>
  <c r="G626" i="1"/>
  <c r="J625" i="1"/>
  <c r="A627" i="1"/>
  <c r="K579" i="1"/>
  <c r="F627" i="1"/>
  <c r="N779" i="1" l="1"/>
  <c r="S778" i="1"/>
  <c r="R578" i="1"/>
  <c r="O579" i="1"/>
  <c r="P580" i="1"/>
  <c r="G627" i="1"/>
  <c r="A628" i="1"/>
  <c r="J626" i="1"/>
  <c r="K580" i="1"/>
  <c r="F628" i="1"/>
  <c r="N780" i="1" l="1"/>
  <c r="S779" i="1"/>
  <c r="R579" i="1"/>
  <c r="O580" i="1"/>
  <c r="P581" i="1"/>
  <c r="G628" i="1"/>
  <c r="J627" i="1"/>
  <c r="A629" i="1"/>
  <c r="K581" i="1"/>
  <c r="F629" i="1"/>
  <c r="N781" i="1" l="1"/>
  <c r="S780" i="1"/>
  <c r="R580" i="1"/>
  <c r="O581" i="1"/>
  <c r="P582" i="1"/>
  <c r="G629" i="1"/>
  <c r="A630" i="1"/>
  <c r="J628" i="1"/>
  <c r="K582" i="1"/>
  <c r="F630" i="1"/>
  <c r="N782" i="1" l="1"/>
  <c r="S781" i="1"/>
  <c r="R581" i="1"/>
  <c r="O582" i="1"/>
  <c r="P583" i="1"/>
  <c r="G630" i="1"/>
  <c r="J629" i="1"/>
  <c r="A631" i="1"/>
  <c r="K583" i="1"/>
  <c r="F631" i="1"/>
  <c r="N783" i="1" l="1"/>
  <c r="S782" i="1"/>
  <c r="R582" i="1"/>
  <c r="O583" i="1"/>
  <c r="P584" i="1"/>
  <c r="G631" i="1"/>
  <c r="A632" i="1"/>
  <c r="J630" i="1"/>
  <c r="K584" i="1"/>
  <c r="F632" i="1"/>
  <c r="N784" i="1" l="1"/>
  <c r="S783" i="1"/>
  <c r="R583" i="1"/>
  <c r="O584" i="1"/>
  <c r="P585" i="1"/>
  <c r="G632" i="1"/>
  <c r="J631" i="1"/>
  <c r="A633" i="1"/>
  <c r="K585" i="1"/>
  <c r="F633" i="1"/>
  <c r="N785" i="1" l="1"/>
  <c r="S784" i="1"/>
  <c r="R584" i="1"/>
  <c r="O585" i="1"/>
  <c r="P586" i="1"/>
  <c r="G633" i="1"/>
  <c r="A634" i="1"/>
  <c r="J632" i="1"/>
  <c r="K586" i="1"/>
  <c r="F634" i="1"/>
  <c r="N786" i="1" l="1"/>
  <c r="S785" i="1"/>
  <c r="R585" i="1"/>
  <c r="O586" i="1"/>
  <c r="P587" i="1"/>
  <c r="G634" i="1"/>
  <c r="A635" i="1"/>
  <c r="J633" i="1"/>
  <c r="K587" i="1"/>
  <c r="F635" i="1"/>
  <c r="N787" i="1" l="1"/>
  <c r="S786" i="1"/>
  <c r="R586" i="1"/>
  <c r="O587" i="1"/>
  <c r="P588" i="1"/>
  <c r="G635" i="1"/>
  <c r="J634" i="1"/>
  <c r="A636" i="1"/>
  <c r="K588" i="1"/>
  <c r="F636" i="1"/>
  <c r="N788" i="1" l="1"/>
  <c r="S787" i="1"/>
  <c r="R587" i="1"/>
  <c r="O588" i="1"/>
  <c r="P589" i="1"/>
  <c r="G636" i="1"/>
  <c r="J635" i="1"/>
  <c r="A637" i="1"/>
  <c r="K589" i="1"/>
  <c r="F637" i="1"/>
  <c r="N789" i="1" l="1"/>
  <c r="S788" i="1"/>
  <c r="R588" i="1"/>
  <c r="O589" i="1"/>
  <c r="P590" i="1"/>
  <c r="G637" i="1"/>
  <c r="J636" i="1"/>
  <c r="A638" i="1"/>
  <c r="K590" i="1"/>
  <c r="F638" i="1"/>
  <c r="N790" i="1" l="1"/>
  <c r="S789" i="1"/>
  <c r="R589" i="1"/>
  <c r="O590" i="1"/>
  <c r="P591" i="1"/>
  <c r="G638" i="1"/>
  <c r="J637" i="1"/>
  <c r="A639" i="1"/>
  <c r="K591" i="1"/>
  <c r="F639" i="1"/>
  <c r="N791" i="1" l="1"/>
  <c r="S790" i="1"/>
  <c r="R590" i="1"/>
  <c r="O591" i="1"/>
  <c r="P592" i="1"/>
  <c r="G639" i="1"/>
  <c r="J638" i="1"/>
  <c r="A640" i="1"/>
  <c r="K592" i="1"/>
  <c r="F640" i="1"/>
  <c r="N792" i="1" l="1"/>
  <c r="S791" i="1"/>
  <c r="R591" i="1"/>
  <c r="O592" i="1"/>
  <c r="P593" i="1"/>
  <c r="G640" i="1"/>
  <c r="J639" i="1"/>
  <c r="A641" i="1"/>
  <c r="K593" i="1"/>
  <c r="F641" i="1"/>
  <c r="N793" i="1" l="1"/>
  <c r="S792" i="1"/>
  <c r="R592" i="1"/>
  <c r="O593" i="1"/>
  <c r="P594" i="1"/>
  <c r="G641" i="1"/>
  <c r="J640" i="1"/>
  <c r="A642" i="1"/>
  <c r="K594" i="1"/>
  <c r="F642" i="1"/>
  <c r="N794" i="1" l="1"/>
  <c r="S793" i="1"/>
  <c r="R593" i="1"/>
  <c r="O594" i="1"/>
  <c r="P595" i="1"/>
  <c r="G642" i="1"/>
  <c r="J641" i="1"/>
  <c r="A643" i="1"/>
  <c r="K595" i="1"/>
  <c r="F643" i="1"/>
  <c r="N795" i="1" l="1"/>
  <c r="S794" i="1"/>
  <c r="R594" i="1"/>
  <c r="O595" i="1"/>
  <c r="P596" i="1"/>
  <c r="G643" i="1"/>
  <c r="J642" i="1"/>
  <c r="A644" i="1"/>
  <c r="K596" i="1"/>
  <c r="F644" i="1"/>
  <c r="N796" i="1" l="1"/>
  <c r="S795" i="1"/>
  <c r="R595" i="1"/>
  <c r="O596" i="1"/>
  <c r="P597" i="1"/>
  <c r="G644" i="1"/>
  <c r="J643" i="1"/>
  <c r="A645" i="1"/>
  <c r="K597" i="1"/>
  <c r="F645" i="1"/>
  <c r="N797" i="1" l="1"/>
  <c r="S796" i="1"/>
  <c r="R596" i="1"/>
  <c r="O597" i="1"/>
  <c r="P598" i="1"/>
  <c r="G645" i="1"/>
  <c r="J644" i="1"/>
  <c r="A646" i="1"/>
  <c r="K598" i="1"/>
  <c r="F646" i="1"/>
  <c r="N798" i="1" l="1"/>
  <c r="S797" i="1"/>
  <c r="R597" i="1"/>
  <c r="O598" i="1"/>
  <c r="P599" i="1"/>
  <c r="G646" i="1"/>
  <c r="A647" i="1"/>
  <c r="J645" i="1"/>
  <c r="K599" i="1"/>
  <c r="F647" i="1"/>
  <c r="N799" i="1" l="1"/>
  <c r="S798" i="1"/>
  <c r="R598" i="1"/>
  <c r="O599" i="1"/>
  <c r="P600" i="1"/>
  <c r="G647" i="1"/>
  <c r="J646" i="1"/>
  <c r="A648" i="1"/>
  <c r="K600" i="1"/>
  <c r="F648" i="1"/>
  <c r="N800" i="1" l="1"/>
  <c r="S799" i="1"/>
  <c r="R599" i="1"/>
  <c r="O600" i="1"/>
  <c r="P601" i="1"/>
  <c r="G648" i="1"/>
  <c r="A649" i="1"/>
  <c r="J647" i="1"/>
  <c r="K601" i="1"/>
  <c r="F649" i="1"/>
  <c r="N801" i="1" l="1"/>
  <c r="S800" i="1"/>
  <c r="R600" i="1"/>
  <c r="O601" i="1"/>
  <c r="P602" i="1"/>
  <c r="G649" i="1"/>
  <c r="A650" i="1"/>
  <c r="J648" i="1"/>
  <c r="K602" i="1"/>
  <c r="F650" i="1"/>
  <c r="N802" i="1" l="1"/>
  <c r="S801" i="1"/>
  <c r="R601" i="1"/>
  <c r="O602" i="1"/>
  <c r="P603" i="1"/>
  <c r="G650" i="1"/>
  <c r="J649" i="1"/>
  <c r="A651" i="1"/>
  <c r="K603" i="1"/>
  <c r="F651" i="1"/>
  <c r="N803" i="1" l="1"/>
  <c r="S802" i="1"/>
  <c r="R602" i="1"/>
  <c r="O603" i="1"/>
  <c r="P604" i="1"/>
  <c r="G651" i="1"/>
  <c r="A652" i="1"/>
  <c r="J650" i="1"/>
  <c r="K604" i="1"/>
  <c r="F652" i="1"/>
  <c r="N804" i="1" l="1"/>
  <c r="S803" i="1"/>
  <c r="R603" i="1"/>
  <c r="O604" i="1"/>
  <c r="P605" i="1"/>
  <c r="G652" i="1"/>
  <c r="A653" i="1"/>
  <c r="J651" i="1"/>
  <c r="K605" i="1"/>
  <c r="F653" i="1"/>
  <c r="N805" i="1" l="1"/>
  <c r="S804" i="1"/>
  <c r="R604" i="1"/>
  <c r="O605" i="1"/>
  <c r="P606" i="1"/>
  <c r="G653" i="1"/>
  <c r="J652" i="1"/>
  <c r="A654" i="1"/>
  <c r="K606" i="1"/>
  <c r="F654" i="1"/>
  <c r="N806" i="1" l="1"/>
  <c r="S805" i="1"/>
  <c r="R605" i="1"/>
  <c r="O606" i="1"/>
  <c r="P607" i="1"/>
  <c r="G654" i="1"/>
  <c r="A655" i="1"/>
  <c r="J653" i="1"/>
  <c r="K607" i="1"/>
  <c r="F655" i="1"/>
  <c r="N807" i="1" l="1"/>
  <c r="S806" i="1"/>
  <c r="R606" i="1"/>
  <c r="O607" i="1"/>
  <c r="P608" i="1"/>
  <c r="G655" i="1"/>
  <c r="J654" i="1"/>
  <c r="A656" i="1"/>
  <c r="K608" i="1"/>
  <c r="F656" i="1"/>
  <c r="N808" i="1" l="1"/>
  <c r="S807" i="1"/>
  <c r="R607" i="1"/>
  <c r="O608" i="1"/>
  <c r="P609" i="1"/>
  <c r="G656" i="1"/>
  <c r="J655" i="1"/>
  <c r="A657" i="1"/>
  <c r="K609" i="1"/>
  <c r="F657" i="1"/>
  <c r="N809" i="1" l="1"/>
  <c r="S808" i="1"/>
  <c r="R608" i="1"/>
  <c r="O609" i="1"/>
  <c r="P610" i="1"/>
  <c r="G657" i="1"/>
  <c r="J656" i="1"/>
  <c r="A658" i="1"/>
  <c r="K610" i="1"/>
  <c r="F658" i="1"/>
  <c r="N810" i="1" l="1"/>
  <c r="S809" i="1"/>
  <c r="R609" i="1"/>
  <c r="O610" i="1"/>
  <c r="P611" i="1"/>
  <c r="G658" i="1"/>
  <c r="J657" i="1"/>
  <c r="A659" i="1"/>
  <c r="K611" i="1"/>
  <c r="F659" i="1"/>
  <c r="N811" i="1" l="1"/>
  <c r="S810" i="1"/>
  <c r="R610" i="1"/>
  <c r="O611" i="1"/>
  <c r="P612" i="1"/>
  <c r="G659" i="1"/>
  <c r="A660" i="1"/>
  <c r="J658" i="1"/>
  <c r="K612" i="1"/>
  <c r="F660" i="1"/>
  <c r="N812" i="1" l="1"/>
  <c r="S811" i="1"/>
  <c r="R611" i="1"/>
  <c r="O612" i="1"/>
  <c r="P613" i="1"/>
  <c r="G660" i="1"/>
  <c r="J659" i="1"/>
  <c r="A661" i="1"/>
  <c r="K613" i="1"/>
  <c r="F661" i="1"/>
  <c r="N813" i="1" l="1"/>
  <c r="S812" i="1"/>
  <c r="R612" i="1"/>
  <c r="O613" i="1"/>
  <c r="P614" i="1"/>
  <c r="G661" i="1"/>
  <c r="J660" i="1"/>
  <c r="A662" i="1"/>
  <c r="K614" i="1"/>
  <c r="F662" i="1"/>
  <c r="N814" i="1" l="1"/>
  <c r="S813" i="1"/>
  <c r="R613" i="1"/>
  <c r="O614" i="1"/>
  <c r="P615" i="1"/>
  <c r="G662" i="1"/>
  <c r="A663" i="1"/>
  <c r="J661" i="1"/>
  <c r="K615" i="1"/>
  <c r="F663" i="1"/>
  <c r="N815" i="1" l="1"/>
  <c r="S814" i="1"/>
  <c r="R614" i="1"/>
  <c r="O615" i="1"/>
  <c r="P616" i="1"/>
  <c r="G663" i="1"/>
  <c r="J662" i="1"/>
  <c r="A664" i="1"/>
  <c r="K616" i="1"/>
  <c r="F664" i="1"/>
  <c r="N816" i="1" l="1"/>
  <c r="S815" i="1"/>
  <c r="R615" i="1"/>
  <c r="O616" i="1"/>
  <c r="P617" i="1"/>
  <c r="G664" i="1"/>
  <c r="A665" i="1"/>
  <c r="J663" i="1"/>
  <c r="K617" i="1"/>
  <c r="F665" i="1"/>
  <c r="N817" i="1" l="1"/>
  <c r="S816" i="1"/>
  <c r="R616" i="1"/>
  <c r="O617" i="1"/>
  <c r="P618" i="1"/>
  <c r="G665" i="1"/>
  <c r="J664" i="1"/>
  <c r="A666" i="1"/>
  <c r="K618" i="1"/>
  <c r="F666" i="1"/>
  <c r="N818" i="1" l="1"/>
  <c r="S817" i="1"/>
  <c r="R617" i="1"/>
  <c r="O618" i="1"/>
  <c r="P619" i="1"/>
  <c r="G666" i="1"/>
  <c r="A667" i="1"/>
  <c r="J665" i="1"/>
  <c r="K619" i="1"/>
  <c r="F667" i="1"/>
  <c r="N819" i="1" l="1"/>
  <c r="S818" i="1"/>
  <c r="R618" i="1"/>
  <c r="O619" i="1"/>
  <c r="P620" i="1"/>
  <c r="G667" i="1"/>
  <c r="J666" i="1"/>
  <c r="A668" i="1"/>
  <c r="K620" i="1"/>
  <c r="F668" i="1"/>
  <c r="N820" i="1" l="1"/>
  <c r="S819" i="1"/>
  <c r="R619" i="1"/>
  <c r="O620" i="1"/>
  <c r="P621" i="1"/>
  <c r="G668" i="1"/>
  <c r="A669" i="1"/>
  <c r="J667" i="1"/>
  <c r="K621" i="1"/>
  <c r="F669" i="1"/>
  <c r="N821" i="1" l="1"/>
  <c r="S820" i="1"/>
  <c r="R620" i="1"/>
  <c r="O621" i="1"/>
  <c r="P622" i="1"/>
  <c r="G669" i="1"/>
  <c r="J668" i="1"/>
  <c r="A670" i="1"/>
  <c r="K622" i="1"/>
  <c r="F670" i="1"/>
  <c r="N822" i="1" l="1"/>
  <c r="S821" i="1"/>
  <c r="R621" i="1"/>
  <c r="O622" i="1"/>
  <c r="P623" i="1"/>
  <c r="G670" i="1"/>
  <c r="A671" i="1"/>
  <c r="J669" i="1"/>
  <c r="K623" i="1"/>
  <c r="F671" i="1"/>
  <c r="N823" i="1" l="1"/>
  <c r="S822" i="1"/>
  <c r="R622" i="1"/>
  <c r="O623" i="1"/>
  <c r="P624" i="1"/>
  <c r="G671" i="1"/>
  <c r="J670" i="1"/>
  <c r="A672" i="1"/>
  <c r="K624" i="1"/>
  <c r="F672" i="1"/>
  <c r="N824" i="1" l="1"/>
  <c r="S823" i="1"/>
  <c r="R623" i="1"/>
  <c r="O624" i="1"/>
  <c r="P625" i="1"/>
  <c r="G672" i="1"/>
  <c r="J671" i="1"/>
  <c r="A673" i="1"/>
  <c r="K625" i="1"/>
  <c r="F673" i="1"/>
  <c r="N825" i="1" l="1"/>
  <c r="S824" i="1"/>
  <c r="R624" i="1"/>
  <c r="O625" i="1"/>
  <c r="P626" i="1"/>
  <c r="G673" i="1"/>
  <c r="J672" i="1"/>
  <c r="A674" i="1"/>
  <c r="K626" i="1"/>
  <c r="F674" i="1"/>
  <c r="N826" i="1" l="1"/>
  <c r="S825" i="1"/>
  <c r="R625" i="1"/>
  <c r="O626" i="1"/>
  <c r="P627" i="1"/>
  <c r="G674" i="1"/>
  <c r="A675" i="1"/>
  <c r="J673" i="1"/>
  <c r="K627" i="1"/>
  <c r="F675" i="1"/>
  <c r="N827" i="1" l="1"/>
  <c r="S826" i="1"/>
  <c r="R626" i="1"/>
  <c r="O627" i="1"/>
  <c r="P628" i="1"/>
  <c r="G675" i="1"/>
  <c r="J674" i="1"/>
  <c r="A676" i="1"/>
  <c r="K628" i="1"/>
  <c r="F676" i="1"/>
  <c r="N828" i="1" l="1"/>
  <c r="S827" i="1"/>
  <c r="R627" i="1"/>
  <c r="O628" i="1"/>
  <c r="P629" i="1"/>
  <c r="G676" i="1"/>
  <c r="J675" i="1"/>
  <c r="A677" i="1"/>
  <c r="K629" i="1"/>
  <c r="F677" i="1"/>
  <c r="N829" i="1" l="1"/>
  <c r="S828" i="1"/>
  <c r="R628" i="1"/>
  <c r="O629" i="1"/>
  <c r="P630" i="1"/>
  <c r="G677" i="1"/>
  <c r="J676" i="1"/>
  <c r="A678" i="1"/>
  <c r="K630" i="1"/>
  <c r="F678" i="1"/>
  <c r="N830" i="1" l="1"/>
  <c r="S829" i="1"/>
  <c r="R629" i="1"/>
  <c r="O630" i="1"/>
  <c r="P631" i="1"/>
  <c r="G678" i="1"/>
  <c r="J677" i="1"/>
  <c r="A679" i="1"/>
  <c r="K631" i="1"/>
  <c r="F679" i="1"/>
  <c r="N831" i="1" l="1"/>
  <c r="S830" i="1"/>
  <c r="R630" i="1"/>
  <c r="O631" i="1"/>
  <c r="P632" i="1"/>
  <c r="G679" i="1"/>
  <c r="A680" i="1"/>
  <c r="J678" i="1"/>
  <c r="K632" i="1"/>
  <c r="F680" i="1"/>
  <c r="N832" i="1" l="1"/>
  <c r="S831" i="1"/>
  <c r="R631" i="1"/>
  <c r="O632" i="1"/>
  <c r="P633" i="1"/>
  <c r="G680" i="1"/>
  <c r="J679" i="1"/>
  <c r="A681" i="1"/>
  <c r="K633" i="1"/>
  <c r="F681" i="1"/>
  <c r="N833" i="1" l="1"/>
  <c r="S832" i="1"/>
  <c r="R632" i="1"/>
  <c r="O633" i="1"/>
  <c r="P634" i="1"/>
  <c r="G681" i="1"/>
  <c r="A682" i="1"/>
  <c r="J680" i="1"/>
  <c r="K634" i="1"/>
  <c r="F682" i="1"/>
  <c r="N834" i="1" l="1"/>
  <c r="S833" i="1"/>
  <c r="R633" i="1"/>
  <c r="O634" i="1"/>
  <c r="P635" i="1"/>
  <c r="G682" i="1"/>
  <c r="J681" i="1"/>
  <c r="A683" i="1"/>
  <c r="K635" i="1"/>
  <c r="F683" i="1"/>
  <c r="N835" i="1" l="1"/>
  <c r="S834" i="1"/>
  <c r="R634" i="1"/>
  <c r="O635" i="1"/>
  <c r="P636" i="1"/>
  <c r="G683" i="1"/>
  <c r="A684" i="1"/>
  <c r="J682" i="1"/>
  <c r="K636" i="1"/>
  <c r="F684" i="1"/>
  <c r="N836" i="1" l="1"/>
  <c r="S835" i="1"/>
  <c r="R635" i="1"/>
  <c r="O636" i="1"/>
  <c r="P637" i="1"/>
  <c r="G684" i="1"/>
  <c r="J683" i="1"/>
  <c r="A685" i="1"/>
  <c r="K637" i="1"/>
  <c r="F685" i="1"/>
  <c r="N837" i="1" l="1"/>
  <c r="S836" i="1"/>
  <c r="R636" i="1"/>
  <c r="O637" i="1"/>
  <c r="P638" i="1"/>
  <c r="G685" i="1"/>
  <c r="A686" i="1"/>
  <c r="J684" i="1"/>
  <c r="K638" i="1"/>
  <c r="F686" i="1"/>
  <c r="N838" i="1" l="1"/>
  <c r="S837" i="1"/>
  <c r="R637" i="1"/>
  <c r="O638" i="1"/>
  <c r="P639" i="1"/>
  <c r="G686" i="1"/>
  <c r="J685" i="1"/>
  <c r="A687" i="1"/>
  <c r="K639" i="1"/>
  <c r="F687" i="1"/>
  <c r="N839" i="1" l="1"/>
  <c r="S838" i="1"/>
  <c r="R638" i="1"/>
  <c r="O639" i="1"/>
  <c r="P640" i="1"/>
  <c r="G687" i="1"/>
  <c r="A688" i="1"/>
  <c r="J686" i="1"/>
  <c r="K640" i="1"/>
  <c r="F688" i="1"/>
  <c r="N840" i="1" l="1"/>
  <c r="S839" i="1"/>
  <c r="R639" i="1"/>
  <c r="O640" i="1"/>
  <c r="P641" i="1"/>
  <c r="G688" i="1"/>
  <c r="J687" i="1"/>
  <c r="A689" i="1"/>
  <c r="K641" i="1"/>
  <c r="F689" i="1"/>
  <c r="N841" i="1" l="1"/>
  <c r="S840" i="1"/>
  <c r="R640" i="1"/>
  <c r="O641" i="1"/>
  <c r="P642" i="1"/>
  <c r="G689" i="1"/>
  <c r="A690" i="1"/>
  <c r="J688" i="1"/>
  <c r="K642" i="1"/>
  <c r="F690" i="1"/>
  <c r="N842" i="1" l="1"/>
  <c r="S841" i="1"/>
  <c r="R641" i="1"/>
  <c r="O642" i="1"/>
  <c r="P643" i="1"/>
  <c r="G690" i="1"/>
  <c r="J689" i="1"/>
  <c r="A691" i="1"/>
  <c r="K643" i="1"/>
  <c r="F691" i="1"/>
  <c r="N843" i="1" l="1"/>
  <c r="S842" i="1"/>
  <c r="R642" i="1"/>
  <c r="O643" i="1"/>
  <c r="P644" i="1"/>
  <c r="G691" i="1"/>
  <c r="A692" i="1"/>
  <c r="J690" i="1"/>
  <c r="K644" i="1"/>
  <c r="F692" i="1"/>
  <c r="N844" i="1" l="1"/>
  <c r="S843" i="1"/>
  <c r="R643" i="1"/>
  <c r="O644" i="1"/>
  <c r="P645" i="1"/>
  <c r="G692" i="1"/>
  <c r="J691" i="1"/>
  <c r="A693" i="1"/>
  <c r="K645" i="1"/>
  <c r="F693" i="1"/>
  <c r="N845" i="1" l="1"/>
  <c r="S844" i="1"/>
  <c r="R644" i="1"/>
  <c r="O645" i="1"/>
  <c r="P646" i="1"/>
  <c r="G693" i="1"/>
  <c r="J692" i="1"/>
  <c r="A694" i="1"/>
  <c r="K646" i="1"/>
  <c r="F694" i="1"/>
  <c r="N846" i="1" l="1"/>
  <c r="S845" i="1"/>
  <c r="R645" i="1"/>
  <c r="O646" i="1"/>
  <c r="P647" i="1"/>
  <c r="G694" i="1"/>
  <c r="J693" i="1"/>
  <c r="A695" i="1"/>
  <c r="K647" i="1"/>
  <c r="F695" i="1"/>
  <c r="N847" i="1" l="1"/>
  <c r="S846" i="1"/>
  <c r="R646" i="1"/>
  <c r="O647" i="1"/>
  <c r="P648" i="1"/>
  <c r="G695" i="1"/>
  <c r="J694" i="1"/>
  <c r="A696" i="1"/>
  <c r="K648" i="1"/>
  <c r="F696" i="1"/>
  <c r="N848" i="1" l="1"/>
  <c r="S847" i="1"/>
  <c r="R647" i="1"/>
  <c r="O648" i="1"/>
  <c r="P649" i="1"/>
  <c r="G696" i="1"/>
  <c r="J695" i="1"/>
  <c r="A697" i="1"/>
  <c r="K649" i="1"/>
  <c r="F697" i="1"/>
  <c r="N849" i="1" l="1"/>
  <c r="S848" i="1"/>
  <c r="R648" i="1"/>
  <c r="O649" i="1"/>
  <c r="P650" i="1"/>
  <c r="G697" i="1"/>
  <c r="J696" i="1"/>
  <c r="A698" i="1"/>
  <c r="K650" i="1"/>
  <c r="F698" i="1"/>
  <c r="N850" i="1" l="1"/>
  <c r="S849" i="1"/>
  <c r="R649" i="1"/>
  <c r="O650" i="1"/>
  <c r="P651" i="1"/>
  <c r="G698" i="1"/>
  <c r="J697" i="1"/>
  <c r="A699" i="1"/>
  <c r="K651" i="1"/>
  <c r="F699" i="1"/>
  <c r="N851" i="1" l="1"/>
  <c r="S850" i="1"/>
  <c r="R650" i="1"/>
  <c r="O651" i="1"/>
  <c r="P652" i="1"/>
  <c r="G699" i="1"/>
  <c r="J698" i="1"/>
  <c r="A700" i="1"/>
  <c r="K652" i="1"/>
  <c r="F700" i="1"/>
  <c r="N852" i="1" l="1"/>
  <c r="S851" i="1"/>
  <c r="R651" i="1"/>
  <c r="O652" i="1"/>
  <c r="P653" i="1"/>
  <c r="G700" i="1"/>
  <c r="J699" i="1"/>
  <c r="A701" i="1"/>
  <c r="K653" i="1"/>
  <c r="F701" i="1"/>
  <c r="N853" i="1" l="1"/>
  <c r="S852" i="1"/>
  <c r="R652" i="1"/>
  <c r="O653" i="1"/>
  <c r="P654" i="1"/>
  <c r="G701" i="1"/>
  <c r="A702" i="1"/>
  <c r="J700" i="1"/>
  <c r="K654" i="1"/>
  <c r="F702" i="1"/>
  <c r="N854" i="1" l="1"/>
  <c r="S853" i="1"/>
  <c r="R653" i="1"/>
  <c r="O654" i="1"/>
  <c r="P655" i="1"/>
  <c r="G702" i="1"/>
  <c r="J701" i="1"/>
  <c r="A703" i="1"/>
  <c r="K655" i="1"/>
  <c r="F703" i="1"/>
  <c r="N855" i="1" l="1"/>
  <c r="S854" i="1"/>
  <c r="R654" i="1"/>
  <c r="O655" i="1"/>
  <c r="P656" i="1"/>
  <c r="G703" i="1"/>
  <c r="A704" i="1"/>
  <c r="J702" i="1"/>
  <c r="K656" i="1"/>
  <c r="F704" i="1"/>
  <c r="N856" i="1" l="1"/>
  <c r="S855" i="1"/>
  <c r="R655" i="1"/>
  <c r="O656" i="1"/>
  <c r="P657" i="1"/>
  <c r="G704" i="1"/>
  <c r="J703" i="1"/>
  <c r="A705" i="1"/>
  <c r="K657" i="1"/>
  <c r="F705" i="1"/>
  <c r="N857" i="1" l="1"/>
  <c r="S856" i="1"/>
  <c r="R656" i="1"/>
  <c r="O657" i="1"/>
  <c r="P658" i="1"/>
  <c r="G705" i="1"/>
  <c r="A706" i="1"/>
  <c r="J704" i="1"/>
  <c r="K658" i="1"/>
  <c r="F706" i="1"/>
  <c r="N858" i="1" l="1"/>
  <c r="S857" i="1"/>
  <c r="R657" i="1"/>
  <c r="O658" i="1"/>
  <c r="P659" i="1"/>
  <c r="G706" i="1"/>
  <c r="J705" i="1"/>
  <c r="A707" i="1"/>
  <c r="K659" i="1"/>
  <c r="F707" i="1"/>
  <c r="N859" i="1" l="1"/>
  <c r="S858" i="1"/>
  <c r="R658" i="1"/>
  <c r="O659" i="1"/>
  <c r="P660" i="1"/>
  <c r="G707" i="1"/>
  <c r="A708" i="1"/>
  <c r="J706" i="1"/>
  <c r="K660" i="1"/>
  <c r="F708" i="1"/>
  <c r="N860" i="1" l="1"/>
  <c r="S859" i="1"/>
  <c r="R659" i="1"/>
  <c r="O660" i="1"/>
  <c r="P661" i="1"/>
  <c r="G708" i="1"/>
  <c r="J707" i="1"/>
  <c r="A709" i="1"/>
  <c r="K661" i="1"/>
  <c r="F709" i="1"/>
  <c r="N861" i="1" l="1"/>
  <c r="S860" i="1"/>
  <c r="R660" i="1"/>
  <c r="O661" i="1"/>
  <c r="P662" i="1"/>
  <c r="G709" i="1"/>
  <c r="A710" i="1"/>
  <c r="J708" i="1"/>
  <c r="K662" i="1"/>
  <c r="F710" i="1"/>
  <c r="N862" i="1" l="1"/>
  <c r="S861" i="1"/>
  <c r="R661" i="1"/>
  <c r="O662" i="1"/>
  <c r="P663" i="1"/>
  <c r="G710" i="1"/>
  <c r="J709" i="1"/>
  <c r="A711" i="1"/>
  <c r="K663" i="1"/>
  <c r="F711" i="1"/>
  <c r="N863" i="1" l="1"/>
  <c r="S862" i="1"/>
  <c r="R662" i="1"/>
  <c r="O663" i="1"/>
  <c r="P664" i="1"/>
  <c r="G711" i="1"/>
  <c r="A712" i="1"/>
  <c r="J710" i="1"/>
  <c r="K664" i="1"/>
  <c r="F712" i="1"/>
  <c r="N864" i="1" l="1"/>
  <c r="S863" i="1"/>
  <c r="R663" i="1"/>
  <c r="O664" i="1"/>
  <c r="P665" i="1"/>
  <c r="G712" i="1"/>
  <c r="J711" i="1"/>
  <c r="A713" i="1"/>
  <c r="K665" i="1"/>
  <c r="F713" i="1"/>
  <c r="N865" i="1" l="1"/>
  <c r="S864" i="1"/>
  <c r="R664" i="1"/>
  <c r="O665" i="1"/>
  <c r="P666" i="1"/>
  <c r="G713" i="1"/>
  <c r="A714" i="1"/>
  <c r="J712" i="1"/>
  <c r="K666" i="1"/>
  <c r="F714" i="1"/>
  <c r="N866" i="1" l="1"/>
  <c r="S865" i="1"/>
  <c r="R665" i="1"/>
  <c r="O666" i="1"/>
  <c r="P667" i="1"/>
  <c r="G714" i="1"/>
  <c r="J713" i="1"/>
  <c r="A715" i="1"/>
  <c r="K667" i="1"/>
  <c r="F715" i="1"/>
  <c r="N867" i="1" l="1"/>
  <c r="S866" i="1"/>
  <c r="R666" i="1"/>
  <c r="O667" i="1"/>
  <c r="P668" i="1"/>
  <c r="G715" i="1"/>
  <c r="A716" i="1"/>
  <c r="J714" i="1"/>
  <c r="K668" i="1"/>
  <c r="N868" i="1" l="1"/>
  <c r="S867" i="1"/>
  <c r="R667" i="1"/>
  <c r="O668" i="1"/>
  <c r="P669" i="1"/>
  <c r="A717" i="1"/>
  <c r="A718" i="1" s="1"/>
  <c r="G716" i="1"/>
  <c r="J715" i="1"/>
  <c r="K669" i="1"/>
  <c r="F718" i="1"/>
  <c r="F716" i="1"/>
  <c r="F717" i="1"/>
  <c r="N869" i="1" l="1"/>
  <c r="S868" i="1"/>
  <c r="R668" i="1"/>
  <c r="O669" i="1"/>
  <c r="P670" i="1"/>
  <c r="G717" i="1"/>
  <c r="G718" i="1" s="1"/>
  <c r="A719" i="1"/>
  <c r="J716" i="1"/>
  <c r="J717" i="1" s="1"/>
  <c r="K670" i="1"/>
  <c r="F719" i="1"/>
  <c r="N870" i="1" l="1"/>
  <c r="S869" i="1"/>
  <c r="R669" i="1"/>
  <c r="O670" i="1"/>
  <c r="P671" i="1"/>
  <c r="G719" i="1"/>
  <c r="J718" i="1"/>
  <c r="A720" i="1"/>
  <c r="K671" i="1"/>
  <c r="F720" i="1"/>
  <c r="N871" i="1" l="1"/>
  <c r="S870" i="1"/>
  <c r="R670" i="1"/>
  <c r="O671" i="1"/>
  <c r="P672" i="1"/>
  <c r="G720" i="1"/>
  <c r="A721" i="1"/>
  <c r="J719" i="1"/>
  <c r="K672" i="1"/>
  <c r="F721" i="1"/>
  <c r="N872" i="1" l="1"/>
  <c r="S871" i="1"/>
  <c r="R671" i="1"/>
  <c r="O672" i="1"/>
  <c r="P673" i="1"/>
  <c r="G721" i="1"/>
  <c r="J720" i="1"/>
  <c r="A722" i="1"/>
  <c r="K673" i="1"/>
  <c r="F722" i="1"/>
  <c r="N873" i="1" l="1"/>
  <c r="S872" i="1"/>
  <c r="R672" i="1"/>
  <c r="O673" i="1"/>
  <c r="P674" i="1"/>
  <c r="G722" i="1"/>
  <c r="A723" i="1"/>
  <c r="J721" i="1"/>
  <c r="K674" i="1"/>
  <c r="F723" i="1"/>
  <c r="N874" i="1" l="1"/>
  <c r="S873" i="1"/>
  <c r="R673" i="1"/>
  <c r="O674" i="1"/>
  <c r="P675" i="1"/>
  <c r="G723" i="1"/>
  <c r="J722" i="1"/>
  <c r="A724" i="1"/>
  <c r="K675" i="1"/>
  <c r="F724" i="1"/>
  <c r="N875" i="1" l="1"/>
  <c r="S874" i="1"/>
  <c r="R674" i="1"/>
  <c r="O675" i="1"/>
  <c r="P676" i="1"/>
  <c r="G724" i="1"/>
  <c r="A725" i="1"/>
  <c r="J723" i="1"/>
  <c r="K676" i="1"/>
  <c r="F725" i="1"/>
  <c r="N876" i="1" l="1"/>
  <c r="S875" i="1"/>
  <c r="R675" i="1"/>
  <c r="O676" i="1"/>
  <c r="P677" i="1"/>
  <c r="G725" i="1"/>
  <c r="J724" i="1"/>
  <c r="A726" i="1"/>
  <c r="K677" i="1"/>
  <c r="F726" i="1"/>
  <c r="N877" i="1" l="1"/>
  <c r="S876" i="1"/>
  <c r="R676" i="1"/>
  <c r="O677" i="1"/>
  <c r="P678" i="1"/>
  <c r="G726" i="1"/>
  <c r="A727" i="1"/>
  <c r="J725" i="1"/>
  <c r="K678" i="1"/>
  <c r="F727" i="1"/>
  <c r="N878" i="1" l="1"/>
  <c r="S877" i="1"/>
  <c r="R677" i="1"/>
  <c r="O678" i="1"/>
  <c r="P679" i="1"/>
  <c r="G727" i="1"/>
  <c r="J726" i="1"/>
  <c r="A728" i="1"/>
  <c r="K679" i="1"/>
  <c r="F728" i="1"/>
  <c r="N879" i="1" l="1"/>
  <c r="S878" i="1"/>
  <c r="R678" i="1"/>
  <c r="O679" i="1"/>
  <c r="P680" i="1"/>
  <c r="G728" i="1"/>
  <c r="A729" i="1"/>
  <c r="J727" i="1"/>
  <c r="K680" i="1"/>
  <c r="F729" i="1"/>
  <c r="N880" i="1" l="1"/>
  <c r="S879" i="1"/>
  <c r="R679" i="1"/>
  <c r="O680" i="1"/>
  <c r="P681" i="1"/>
  <c r="G729" i="1"/>
  <c r="J728" i="1"/>
  <c r="A730" i="1"/>
  <c r="K681" i="1"/>
  <c r="F730" i="1"/>
  <c r="N881" i="1" l="1"/>
  <c r="S880" i="1"/>
  <c r="R680" i="1"/>
  <c r="O681" i="1"/>
  <c r="P682" i="1"/>
  <c r="G730" i="1"/>
  <c r="A731" i="1"/>
  <c r="J729" i="1"/>
  <c r="K682" i="1"/>
  <c r="F731" i="1"/>
  <c r="N882" i="1" l="1"/>
  <c r="S881" i="1"/>
  <c r="R681" i="1"/>
  <c r="O682" i="1"/>
  <c r="P683" i="1"/>
  <c r="G731" i="1"/>
  <c r="J730" i="1"/>
  <c r="A732" i="1"/>
  <c r="K683" i="1"/>
  <c r="F732" i="1"/>
  <c r="N883" i="1" l="1"/>
  <c r="S882" i="1"/>
  <c r="R682" i="1"/>
  <c r="O683" i="1"/>
  <c r="P684" i="1"/>
  <c r="G732" i="1"/>
  <c r="A733" i="1"/>
  <c r="J731" i="1"/>
  <c r="K684" i="1"/>
  <c r="F733" i="1"/>
  <c r="N884" i="1" l="1"/>
  <c r="S883" i="1"/>
  <c r="R683" i="1"/>
  <c r="O684" i="1"/>
  <c r="P685" i="1"/>
  <c r="G733" i="1"/>
  <c r="J732" i="1"/>
  <c r="A734" i="1"/>
  <c r="K685" i="1"/>
  <c r="F734" i="1"/>
  <c r="N885" i="1" l="1"/>
  <c r="S884" i="1"/>
  <c r="R684" i="1"/>
  <c r="O685" i="1"/>
  <c r="P686" i="1"/>
  <c r="G734" i="1"/>
  <c r="A735" i="1"/>
  <c r="J733" i="1"/>
  <c r="K686" i="1"/>
  <c r="F735" i="1"/>
  <c r="N886" i="1" l="1"/>
  <c r="S885" i="1"/>
  <c r="R685" i="1"/>
  <c r="O686" i="1"/>
  <c r="P687" i="1"/>
  <c r="G735" i="1"/>
  <c r="J734" i="1"/>
  <c r="A736" i="1"/>
  <c r="K687" i="1"/>
  <c r="F736" i="1"/>
  <c r="N887" i="1" l="1"/>
  <c r="S886" i="1"/>
  <c r="R686" i="1"/>
  <c r="O687" i="1"/>
  <c r="P688" i="1"/>
  <c r="G736" i="1"/>
  <c r="A737" i="1"/>
  <c r="J735" i="1"/>
  <c r="K688" i="1"/>
  <c r="F737" i="1"/>
  <c r="N888" i="1" l="1"/>
  <c r="S887" i="1"/>
  <c r="R687" i="1"/>
  <c r="O688" i="1"/>
  <c r="P689" i="1"/>
  <c r="G737" i="1"/>
  <c r="J736" i="1"/>
  <c r="A738" i="1"/>
  <c r="K689" i="1"/>
  <c r="F738" i="1"/>
  <c r="N889" i="1" l="1"/>
  <c r="S888" i="1"/>
  <c r="R688" i="1"/>
  <c r="O689" i="1"/>
  <c r="P690" i="1"/>
  <c r="G738" i="1"/>
  <c r="A739" i="1"/>
  <c r="J737" i="1"/>
  <c r="K690" i="1"/>
  <c r="F739" i="1"/>
  <c r="N890" i="1" l="1"/>
  <c r="S889" i="1"/>
  <c r="R689" i="1"/>
  <c r="O690" i="1"/>
  <c r="P691" i="1"/>
  <c r="G739" i="1"/>
  <c r="J738" i="1"/>
  <c r="A740" i="1"/>
  <c r="K691" i="1"/>
  <c r="F740" i="1"/>
  <c r="N891" i="1" l="1"/>
  <c r="S890" i="1"/>
  <c r="R690" i="1"/>
  <c r="O691" i="1"/>
  <c r="P692" i="1"/>
  <c r="G740" i="1"/>
  <c r="A741" i="1"/>
  <c r="J739" i="1"/>
  <c r="K692" i="1"/>
  <c r="F741" i="1"/>
  <c r="N892" i="1" l="1"/>
  <c r="S891" i="1"/>
  <c r="R691" i="1"/>
  <c r="O692" i="1"/>
  <c r="P693" i="1"/>
  <c r="G741" i="1"/>
  <c r="J740" i="1"/>
  <c r="A742" i="1"/>
  <c r="K693" i="1"/>
  <c r="F742" i="1"/>
  <c r="N893" i="1" l="1"/>
  <c r="S892" i="1"/>
  <c r="R692" i="1"/>
  <c r="O693" i="1"/>
  <c r="P694" i="1"/>
  <c r="G742" i="1"/>
  <c r="A743" i="1"/>
  <c r="J741" i="1"/>
  <c r="K694" i="1"/>
  <c r="F743" i="1"/>
  <c r="N894" i="1" l="1"/>
  <c r="S893" i="1"/>
  <c r="R693" i="1"/>
  <c r="O694" i="1"/>
  <c r="P695" i="1"/>
  <c r="G743" i="1"/>
  <c r="J742" i="1"/>
  <c r="A744" i="1"/>
  <c r="K695" i="1"/>
  <c r="F744" i="1"/>
  <c r="N895" i="1" l="1"/>
  <c r="S894" i="1"/>
  <c r="R694" i="1"/>
  <c r="O695" i="1"/>
  <c r="P696" i="1"/>
  <c r="G744" i="1"/>
  <c r="A745" i="1"/>
  <c r="J743" i="1"/>
  <c r="K696" i="1"/>
  <c r="F745" i="1"/>
  <c r="N896" i="1" l="1"/>
  <c r="S895" i="1"/>
  <c r="R695" i="1"/>
  <c r="O696" i="1"/>
  <c r="P697" i="1"/>
  <c r="G745" i="1"/>
  <c r="J744" i="1"/>
  <c r="A746" i="1"/>
  <c r="K697" i="1"/>
  <c r="F746" i="1"/>
  <c r="N897" i="1" l="1"/>
  <c r="S896" i="1"/>
  <c r="R696" i="1"/>
  <c r="O697" i="1"/>
  <c r="P698" i="1"/>
  <c r="G746" i="1"/>
  <c r="A747" i="1"/>
  <c r="J745" i="1"/>
  <c r="K698" i="1"/>
  <c r="F747" i="1"/>
  <c r="N898" i="1" l="1"/>
  <c r="S897" i="1"/>
  <c r="R697" i="1"/>
  <c r="O698" i="1"/>
  <c r="P699" i="1"/>
  <c r="G747" i="1"/>
  <c r="J746" i="1"/>
  <c r="A748" i="1"/>
  <c r="K699" i="1"/>
  <c r="F748" i="1"/>
  <c r="N899" i="1" l="1"/>
  <c r="S898" i="1"/>
  <c r="R698" i="1"/>
  <c r="O699" i="1"/>
  <c r="P700" i="1"/>
  <c r="G748" i="1"/>
  <c r="A749" i="1"/>
  <c r="J747" i="1"/>
  <c r="K700" i="1"/>
  <c r="F749" i="1"/>
  <c r="N900" i="1" l="1"/>
  <c r="S899" i="1"/>
  <c r="R699" i="1"/>
  <c r="O700" i="1"/>
  <c r="P701" i="1"/>
  <c r="G749" i="1"/>
  <c r="J748" i="1"/>
  <c r="A750" i="1"/>
  <c r="K701" i="1"/>
  <c r="F750" i="1"/>
  <c r="N901" i="1" l="1"/>
  <c r="S900" i="1"/>
  <c r="R700" i="1"/>
  <c r="O701" i="1"/>
  <c r="P702" i="1"/>
  <c r="G750" i="1"/>
  <c r="A751" i="1"/>
  <c r="J749" i="1"/>
  <c r="K702" i="1"/>
  <c r="F751" i="1"/>
  <c r="N902" i="1" l="1"/>
  <c r="S901" i="1"/>
  <c r="R701" i="1"/>
  <c r="O702" i="1"/>
  <c r="P703" i="1"/>
  <c r="G751" i="1"/>
  <c r="J750" i="1"/>
  <c r="A752" i="1"/>
  <c r="K703" i="1"/>
  <c r="F752" i="1"/>
  <c r="N903" i="1" l="1"/>
  <c r="S902" i="1"/>
  <c r="R702" i="1"/>
  <c r="O703" i="1"/>
  <c r="P704" i="1"/>
  <c r="G752" i="1"/>
  <c r="A753" i="1"/>
  <c r="J751" i="1"/>
  <c r="K704" i="1"/>
  <c r="F753" i="1"/>
  <c r="N904" i="1" l="1"/>
  <c r="S903" i="1"/>
  <c r="R703" i="1"/>
  <c r="O704" i="1"/>
  <c r="P705" i="1"/>
  <c r="G753" i="1"/>
  <c r="J752" i="1"/>
  <c r="A754" i="1"/>
  <c r="K705" i="1"/>
  <c r="F754" i="1"/>
  <c r="N905" i="1" l="1"/>
  <c r="S904" i="1"/>
  <c r="R704" i="1"/>
  <c r="O705" i="1"/>
  <c r="P706" i="1"/>
  <c r="G754" i="1"/>
  <c r="A755" i="1"/>
  <c r="J753" i="1"/>
  <c r="K706" i="1"/>
  <c r="F755" i="1"/>
  <c r="N906" i="1" l="1"/>
  <c r="S905" i="1"/>
  <c r="R705" i="1"/>
  <c r="O706" i="1"/>
  <c r="P707" i="1"/>
  <c r="G755" i="1"/>
  <c r="J754" i="1"/>
  <c r="A756" i="1"/>
  <c r="K707" i="1"/>
  <c r="F756" i="1"/>
  <c r="N907" i="1" l="1"/>
  <c r="S906" i="1"/>
  <c r="R706" i="1"/>
  <c r="O707" i="1"/>
  <c r="P708" i="1"/>
  <c r="G756" i="1"/>
  <c r="A757" i="1"/>
  <c r="J755" i="1"/>
  <c r="K708" i="1"/>
  <c r="F757" i="1"/>
  <c r="N908" i="1" l="1"/>
  <c r="S907" i="1"/>
  <c r="R707" i="1"/>
  <c r="O708" i="1"/>
  <c r="P709" i="1"/>
  <c r="G757" i="1"/>
  <c r="J756" i="1"/>
  <c r="A758" i="1"/>
  <c r="K709" i="1"/>
  <c r="F758" i="1"/>
  <c r="N909" i="1" l="1"/>
  <c r="S908" i="1"/>
  <c r="R708" i="1"/>
  <c r="O709" i="1"/>
  <c r="P710" i="1"/>
  <c r="G758" i="1"/>
  <c r="A759" i="1"/>
  <c r="J757" i="1"/>
  <c r="K710" i="1"/>
  <c r="F759" i="1"/>
  <c r="N910" i="1" l="1"/>
  <c r="S909" i="1"/>
  <c r="R709" i="1"/>
  <c r="O710" i="1"/>
  <c r="P711" i="1"/>
  <c r="G759" i="1"/>
  <c r="J758" i="1"/>
  <c r="A760" i="1"/>
  <c r="K711" i="1"/>
  <c r="F760" i="1"/>
  <c r="N911" i="1" l="1"/>
  <c r="S910" i="1"/>
  <c r="R710" i="1"/>
  <c r="O711" i="1"/>
  <c r="P712" i="1"/>
  <c r="G760" i="1"/>
  <c r="A761" i="1"/>
  <c r="J759" i="1"/>
  <c r="K712" i="1"/>
  <c r="F761" i="1"/>
  <c r="N912" i="1" l="1"/>
  <c r="S911" i="1"/>
  <c r="R711" i="1"/>
  <c r="O712" i="1"/>
  <c r="P713" i="1"/>
  <c r="G761" i="1"/>
  <c r="J760" i="1"/>
  <c r="A762" i="1"/>
  <c r="K713" i="1"/>
  <c r="F762" i="1"/>
  <c r="N913" i="1" l="1"/>
  <c r="S912" i="1"/>
  <c r="R712" i="1"/>
  <c r="O713" i="1"/>
  <c r="P714" i="1"/>
  <c r="G762" i="1"/>
  <c r="A763" i="1"/>
  <c r="J761" i="1"/>
  <c r="K714" i="1"/>
  <c r="F763" i="1"/>
  <c r="N914" i="1" l="1"/>
  <c r="S913" i="1"/>
  <c r="R713" i="1"/>
  <c r="O714" i="1"/>
  <c r="P715" i="1"/>
  <c r="G763" i="1"/>
  <c r="J762" i="1"/>
  <c r="A764" i="1"/>
  <c r="K715" i="1"/>
  <c r="F764" i="1"/>
  <c r="N915" i="1" l="1"/>
  <c r="S914" i="1"/>
  <c r="R714" i="1"/>
  <c r="O715" i="1"/>
  <c r="P716" i="1"/>
  <c r="G764" i="1"/>
  <c r="A765" i="1"/>
  <c r="J763" i="1"/>
  <c r="K716" i="1"/>
  <c r="F765" i="1"/>
  <c r="N916" i="1" l="1"/>
  <c r="S915" i="1"/>
  <c r="R715" i="1"/>
  <c r="O716" i="1"/>
  <c r="P717" i="1"/>
  <c r="G765" i="1"/>
  <c r="J764" i="1"/>
  <c r="A766" i="1"/>
  <c r="K717" i="1"/>
  <c r="F766" i="1"/>
  <c r="N917" i="1" l="1"/>
  <c r="S916" i="1"/>
  <c r="R716" i="1"/>
  <c r="O717" i="1"/>
  <c r="P718" i="1"/>
  <c r="G766" i="1"/>
  <c r="A767" i="1"/>
  <c r="J765" i="1"/>
  <c r="K718" i="1"/>
  <c r="F767" i="1"/>
  <c r="N918" i="1" l="1"/>
  <c r="S917" i="1"/>
  <c r="O718" i="1"/>
  <c r="R717" i="1"/>
  <c r="P719" i="1"/>
  <c r="G767" i="1"/>
  <c r="K719" i="1"/>
  <c r="J766" i="1"/>
  <c r="A768" i="1"/>
  <c r="F768" i="1"/>
  <c r="N919" i="1" l="1"/>
  <c r="S918" i="1"/>
  <c r="R718" i="1"/>
  <c r="O719" i="1"/>
  <c r="P720" i="1"/>
  <c r="G768" i="1"/>
  <c r="K720" i="1"/>
  <c r="A769" i="1"/>
  <c r="J767" i="1"/>
  <c r="K721" i="1"/>
  <c r="F769" i="1"/>
  <c r="N920" i="1" l="1"/>
  <c r="S919" i="1"/>
  <c r="R719" i="1"/>
  <c r="O720" i="1"/>
  <c r="P721" i="1"/>
  <c r="P722" i="1" s="1"/>
  <c r="G769" i="1"/>
  <c r="J768" i="1"/>
  <c r="A770" i="1"/>
  <c r="K722" i="1"/>
  <c r="F770" i="1"/>
  <c r="N921" i="1" l="1"/>
  <c r="S920" i="1"/>
  <c r="R720" i="1"/>
  <c r="O721" i="1"/>
  <c r="G770" i="1"/>
  <c r="A771" i="1"/>
  <c r="J769" i="1"/>
  <c r="P723" i="1"/>
  <c r="K723" i="1"/>
  <c r="F771" i="1"/>
  <c r="N922" i="1" l="1"/>
  <c r="S921" i="1"/>
  <c r="R721" i="1"/>
  <c r="O722" i="1"/>
  <c r="G771" i="1"/>
  <c r="J770" i="1"/>
  <c r="A772" i="1"/>
  <c r="P724" i="1"/>
  <c r="K724" i="1"/>
  <c r="F772" i="1"/>
  <c r="N923" i="1" l="1"/>
  <c r="S922" i="1"/>
  <c r="R722" i="1"/>
  <c r="O723" i="1"/>
  <c r="G772" i="1"/>
  <c r="A773" i="1"/>
  <c r="J771" i="1"/>
  <c r="P725" i="1"/>
  <c r="K725" i="1"/>
  <c r="F773" i="1"/>
  <c r="N924" i="1" l="1"/>
  <c r="S923" i="1"/>
  <c r="R723" i="1"/>
  <c r="O724" i="1"/>
  <c r="G773" i="1"/>
  <c r="J772" i="1"/>
  <c r="A774" i="1"/>
  <c r="P726" i="1"/>
  <c r="K726" i="1"/>
  <c r="F774" i="1"/>
  <c r="N925" i="1" l="1"/>
  <c r="S924" i="1"/>
  <c r="R724" i="1"/>
  <c r="O725" i="1"/>
  <c r="G774" i="1"/>
  <c r="A775" i="1"/>
  <c r="J773" i="1"/>
  <c r="P727" i="1"/>
  <c r="K727" i="1"/>
  <c r="F775" i="1"/>
  <c r="N926" i="1" l="1"/>
  <c r="S925" i="1"/>
  <c r="R725" i="1"/>
  <c r="O726" i="1"/>
  <c r="G775" i="1"/>
  <c r="J774" i="1"/>
  <c r="A776" i="1"/>
  <c r="P728" i="1"/>
  <c r="K728" i="1"/>
  <c r="F776" i="1"/>
  <c r="N927" i="1" l="1"/>
  <c r="S926" i="1"/>
  <c r="R726" i="1"/>
  <c r="O727" i="1"/>
  <c r="G776" i="1"/>
  <c r="P729" i="1"/>
  <c r="A777" i="1"/>
  <c r="J775" i="1"/>
  <c r="K729" i="1"/>
  <c r="F777" i="1"/>
  <c r="N928" i="1" l="1"/>
  <c r="S927" i="1"/>
  <c r="R727" i="1"/>
  <c r="O728" i="1"/>
  <c r="G777" i="1"/>
  <c r="P730" i="1"/>
  <c r="J776" i="1"/>
  <c r="A778" i="1"/>
  <c r="K730" i="1"/>
  <c r="F778" i="1"/>
  <c r="N929" i="1" l="1"/>
  <c r="S928" i="1"/>
  <c r="R728" i="1"/>
  <c r="O729" i="1"/>
  <c r="G778" i="1"/>
  <c r="P731" i="1"/>
  <c r="A779" i="1"/>
  <c r="J777" i="1"/>
  <c r="K731" i="1"/>
  <c r="F779" i="1"/>
  <c r="N930" i="1" l="1"/>
  <c r="S929" i="1"/>
  <c r="R729" i="1"/>
  <c r="O730" i="1"/>
  <c r="G779" i="1"/>
  <c r="P732" i="1"/>
  <c r="J778" i="1"/>
  <c r="A780" i="1"/>
  <c r="K732" i="1"/>
  <c r="F780" i="1"/>
  <c r="N931" i="1" l="1"/>
  <c r="S930" i="1"/>
  <c r="R730" i="1"/>
  <c r="O731" i="1"/>
  <c r="G780" i="1"/>
  <c r="P733" i="1"/>
  <c r="A781" i="1"/>
  <c r="J779" i="1"/>
  <c r="K733" i="1"/>
  <c r="F781" i="1"/>
  <c r="N932" i="1" l="1"/>
  <c r="S931" i="1"/>
  <c r="R731" i="1"/>
  <c r="O732" i="1"/>
  <c r="G781" i="1"/>
  <c r="P734" i="1"/>
  <c r="J780" i="1"/>
  <c r="A782" i="1"/>
  <c r="K734" i="1"/>
  <c r="F782" i="1"/>
  <c r="N933" i="1" l="1"/>
  <c r="S932" i="1"/>
  <c r="R732" i="1"/>
  <c r="O733" i="1"/>
  <c r="G782" i="1"/>
  <c r="P735" i="1"/>
  <c r="A783" i="1"/>
  <c r="J781" i="1"/>
  <c r="K735" i="1"/>
  <c r="F783" i="1"/>
  <c r="N934" i="1" l="1"/>
  <c r="S933" i="1"/>
  <c r="R733" i="1"/>
  <c r="O734" i="1"/>
  <c r="G783" i="1"/>
  <c r="P736" i="1"/>
  <c r="J782" i="1"/>
  <c r="A784" i="1"/>
  <c r="K736" i="1"/>
  <c r="F784" i="1"/>
  <c r="N935" i="1" l="1"/>
  <c r="S934" i="1"/>
  <c r="R734" i="1"/>
  <c r="O735" i="1"/>
  <c r="G784" i="1"/>
  <c r="P737" i="1"/>
  <c r="A785" i="1"/>
  <c r="J783" i="1"/>
  <c r="K737" i="1"/>
  <c r="F785" i="1"/>
  <c r="N936" i="1" l="1"/>
  <c r="S935" i="1"/>
  <c r="R735" i="1"/>
  <c r="O736" i="1"/>
  <c r="G785" i="1"/>
  <c r="P738" i="1"/>
  <c r="J784" i="1"/>
  <c r="A786" i="1"/>
  <c r="K738" i="1"/>
  <c r="F786" i="1"/>
  <c r="N937" i="1" l="1"/>
  <c r="S936" i="1"/>
  <c r="R736" i="1"/>
  <c r="O737" i="1"/>
  <c r="G786" i="1"/>
  <c r="P739" i="1"/>
  <c r="A787" i="1"/>
  <c r="J785" i="1"/>
  <c r="K739" i="1"/>
  <c r="F787" i="1"/>
  <c r="N938" i="1" l="1"/>
  <c r="S937" i="1"/>
  <c r="R737" i="1"/>
  <c r="O738" i="1"/>
  <c r="G787" i="1"/>
  <c r="P740" i="1"/>
  <c r="J786" i="1"/>
  <c r="A788" i="1"/>
  <c r="K740" i="1"/>
  <c r="F788" i="1"/>
  <c r="N939" i="1" l="1"/>
  <c r="S938" i="1"/>
  <c r="R738" i="1"/>
  <c r="O739" i="1"/>
  <c r="G788" i="1"/>
  <c r="P741" i="1"/>
  <c r="A789" i="1"/>
  <c r="J787" i="1"/>
  <c r="K741" i="1"/>
  <c r="F789" i="1"/>
  <c r="N940" i="1" l="1"/>
  <c r="S939" i="1"/>
  <c r="R739" i="1"/>
  <c r="O740" i="1"/>
  <c r="G789" i="1"/>
  <c r="P742" i="1"/>
  <c r="J788" i="1"/>
  <c r="A790" i="1"/>
  <c r="K742" i="1"/>
  <c r="F790" i="1"/>
  <c r="N941" i="1" l="1"/>
  <c r="S940" i="1"/>
  <c r="R740" i="1"/>
  <c r="O741" i="1"/>
  <c r="G790" i="1"/>
  <c r="P743" i="1"/>
  <c r="A791" i="1"/>
  <c r="J789" i="1"/>
  <c r="K743" i="1"/>
  <c r="F791" i="1"/>
  <c r="N942" i="1" l="1"/>
  <c r="S941" i="1"/>
  <c r="R741" i="1"/>
  <c r="O742" i="1"/>
  <c r="G791" i="1"/>
  <c r="P744" i="1"/>
  <c r="J790" i="1"/>
  <c r="A792" i="1"/>
  <c r="K744" i="1"/>
  <c r="F792" i="1"/>
  <c r="N943" i="1" l="1"/>
  <c r="S942" i="1"/>
  <c r="R742" i="1"/>
  <c r="O743" i="1"/>
  <c r="G792" i="1"/>
  <c r="P745" i="1"/>
  <c r="A793" i="1"/>
  <c r="J791" i="1"/>
  <c r="K745" i="1"/>
  <c r="F793" i="1"/>
  <c r="N944" i="1" l="1"/>
  <c r="S943" i="1"/>
  <c r="R743" i="1"/>
  <c r="O744" i="1"/>
  <c r="G793" i="1"/>
  <c r="P746" i="1"/>
  <c r="J792" i="1"/>
  <c r="A794" i="1"/>
  <c r="K746" i="1"/>
  <c r="F794" i="1"/>
  <c r="N945" i="1" l="1"/>
  <c r="S944" i="1"/>
  <c r="R744" i="1"/>
  <c r="O745" i="1"/>
  <c r="G794" i="1"/>
  <c r="P747" i="1"/>
  <c r="A795" i="1"/>
  <c r="J793" i="1"/>
  <c r="K747" i="1"/>
  <c r="F795" i="1"/>
  <c r="N946" i="1" l="1"/>
  <c r="S945" i="1"/>
  <c r="R745" i="1"/>
  <c r="O746" i="1"/>
  <c r="G795" i="1"/>
  <c r="P748" i="1"/>
  <c r="J794" i="1"/>
  <c r="A796" i="1"/>
  <c r="K748" i="1"/>
  <c r="F796" i="1"/>
  <c r="N947" i="1" l="1"/>
  <c r="S946" i="1"/>
  <c r="R746" i="1"/>
  <c r="O747" i="1"/>
  <c r="G796" i="1"/>
  <c r="P749" i="1"/>
  <c r="A797" i="1"/>
  <c r="J795" i="1"/>
  <c r="K749" i="1"/>
  <c r="F797" i="1"/>
  <c r="N948" i="1" l="1"/>
  <c r="S947" i="1"/>
  <c r="R747" i="1"/>
  <c r="O748" i="1"/>
  <c r="G797" i="1"/>
  <c r="P750" i="1"/>
  <c r="J796" i="1"/>
  <c r="A798" i="1"/>
  <c r="K750" i="1"/>
  <c r="F798" i="1"/>
  <c r="N949" i="1" l="1"/>
  <c r="S948" i="1"/>
  <c r="R748" i="1"/>
  <c r="O749" i="1"/>
  <c r="G798" i="1"/>
  <c r="P751" i="1"/>
  <c r="A799" i="1"/>
  <c r="J797" i="1"/>
  <c r="K751" i="1"/>
  <c r="F799" i="1"/>
  <c r="N950" i="1" l="1"/>
  <c r="S949" i="1"/>
  <c r="R749" i="1"/>
  <c r="O750" i="1"/>
  <c r="G799" i="1"/>
  <c r="P752" i="1"/>
  <c r="J798" i="1"/>
  <c r="A800" i="1"/>
  <c r="K752" i="1"/>
  <c r="F800" i="1"/>
  <c r="N951" i="1" l="1"/>
  <c r="S950" i="1"/>
  <c r="R750" i="1"/>
  <c r="O751" i="1"/>
  <c r="G800" i="1"/>
  <c r="P753" i="1"/>
  <c r="A801" i="1"/>
  <c r="J799" i="1"/>
  <c r="K753" i="1"/>
  <c r="F801" i="1"/>
  <c r="N952" i="1" l="1"/>
  <c r="S951" i="1"/>
  <c r="R751" i="1"/>
  <c r="O752" i="1"/>
  <c r="G801" i="1"/>
  <c r="P754" i="1"/>
  <c r="J800" i="1"/>
  <c r="A802" i="1"/>
  <c r="K754" i="1"/>
  <c r="F802" i="1"/>
  <c r="N953" i="1" l="1"/>
  <c r="S952" i="1"/>
  <c r="R752" i="1"/>
  <c r="O753" i="1"/>
  <c r="G802" i="1"/>
  <c r="P755" i="1"/>
  <c r="A803" i="1"/>
  <c r="J801" i="1"/>
  <c r="K755" i="1"/>
  <c r="F803" i="1"/>
  <c r="N954" i="1" l="1"/>
  <c r="S953" i="1"/>
  <c r="R753" i="1"/>
  <c r="O754" i="1"/>
  <c r="G803" i="1"/>
  <c r="P756" i="1"/>
  <c r="J802" i="1"/>
  <c r="A804" i="1"/>
  <c r="K756" i="1"/>
  <c r="F804" i="1"/>
  <c r="N955" i="1" l="1"/>
  <c r="S954" i="1"/>
  <c r="R754" i="1"/>
  <c r="O755" i="1"/>
  <c r="G804" i="1"/>
  <c r="P757" i="1"/>
  <c r="A805" i="1"/>
  <c r="J803" i="1"/>
  <c r="K757" i="1"/>
  <c r="F805" i="1"/>
  <c r="N956" i="1" l="1"/>
  <c r="S955" i="1"/>
  <c r="R755" i="1"/>
  <c r="O756" i="1"/>
  <c r="G805" i="1"/>
  <c r="P758" i="1"/>
  <c r="J804" i="1"/>
  <c r="A806" i="1"/>
  <c r="K758" i="1"/>
  <c r="F806" i="1"/>
  <c r="N957" i="1" l="1"/>
  <c r="S956" i="1"/>
  <c r="R756" i="1"/>
  <c r="O757" i="1"/>
  <c r="G806" i="1"/>
  <c r="P759" i="1"/>
  <c r="A807" i="1"/>
  <c r="J805" i="1"/>
  <c r="K759" i="1"/>
  <c r="F807" i="1"/>
  <c r="N958" i="1" l="1"/>
  <c r="S957" i="1"/>
  <c r="R757" i="1"/>
  <c r="O758" i="1"/>
  <c r="G807" i="1"/>
  <c r="P760" i="1"/>
  <c r="J806" i="1"/>
  <c r="A808" i="1"/>
  <c r="K760" i="1"/>
  <c r="F808" i="1"/>
  <c r="N959" i="1" l="1"/>
  <c r="S958" i="1"/>
  <c r="R758" i="1"/>
  <c r="O759" i="1"/>
  <c r="G808" i="1"/>
  <c r="P761" i="1"/>
  <c r="A809" i="1"/>
  <c r="J807" i="1"/>
  <c r="K761" i="1"/>
  <c r="F809" i="1"/>
  <c r="N960" i="1" l="1"/>
  <c r="S959" i="1"/>
  <c r="R759" i="1"/>
  <c r="O760" i="1"/>
  <c r="G809" i="1"/>
  <c r="P762" i="1"/>
  <c r="J808" i="1"/>
  <c r="A810" i="1"/>
  <c r="K762" i="1"/>
  <c r="F810" i="1"/>
  <c r="N961" i="1" l="1"/>
  <c r="S960" i="1"/>
  <c r="R760" i="1"/>
  <c r="O761" i="1"/>
  <c r="G810" i="1"/>
  <c r="P763" i="1"/>
  <c r="A811" i="1"/>
  <c r="J809" i="1"/>
  <c r="K763" i="1"/>
  <c r="F811" i="1"/>
  <c r="N962" i="1" l="1"/>
  <c r="S961" i="1"/>
  <c r="R761" i="1"/>
  <c r="O762" i="1"/>
  <c r="G811" i="1"/>
  <c r="P764" i="1"/>
  <c r="J810" i="1"/>
  <c r="A812" i="1"/>
  <c r="K764" i="1"/>
  <c r="F812" i="1"/>
  <c r="N963" i="1" l="1"/>
  <c r="S962" i="1"/>
  <c r="R762" i="1"/>
  <c r="O763" i="1"/>
  <c r="G812" i="1"/>
  <c r="P765" i="1"/>
  <c r="A813" i="1"/>
  <c r="J811" i="1"/>
  <c r="K765" i="1"/>
  <c r="F813" i="1"/>
  <c r="N964" i="1" l="1"/>
  <c r="S963" i="1"/>
  <c r="R763" i="1"/>
  <c r="O764" i="1"/>
  <c r="G813" i="1"/>
  <c r="P766" i="1"/>
  <c r="A814" i="1"/>
  <c r="J812" i="1"/>
  <c r="K766" i="1"/>
  <c r="F814" i="1"/>
  <c r="N965" i="1" l="1"/>
  <c r="S964" i="1"/>
  <c r="R764" i="1"/>
  <c r="O765" i="1"/>
  <c r="G814" i="1"/>
  <c r="P767" i="1"/>
  <c r="J813" i="1"/>
  <c r="A815" i="1"/>
  <c r="K767" i="1"/>
  <c r="F815" i="1"/>
  <c r="N966" i="1" l="1"/>
  <c r="S965" i="1"/>
  <c r="R765" i="1"/>
  <c r="O766" i="1"/>
  <c r="G815" i="1"/>
  <c r="P768" i="1"/>
  <c r="J814" i="1"/>
  <c r="A816" i="1"/>
  <c r="K768" i="1"/>
  <c r="F816" i="1"/>
  <c r="N967" i="1" l="1"/>
  <c r="S966" i="1"/>
  <c r="R766" i="1"/>
  <c r="O767" i="1"/>
  <c r="G816" i="1"/>
  <c r="P769" i="1"/>
  <c r="J815" i="1"/>
  <c r="A817" i="1"/>
  <c r="K769" i="1"/>
  <c r="F817" i="1"/>
  <c r="N968" i="1" l="1"/>
  <c r="S967" i="1"/>
  <c r="R767" i="1"/>
  <c r="O768" i="1"/>
  <c r="G817" i="1"/>
  <c r="P770" i="1"/>
  <c r="J816" i="1"/>
  <c r="A818" i="1"/>
  <c r="K770" i="1"/>
  <c r="F818" i="1"/>
  <c r="N969" i="1" l="1"/>
  <c r="S968" i="1"/>
  <c r="R768" i="1"/>
  <c r="O769" i="1"/>
  <c r="P771" i="1"/>
  <c r="G818" i="1"/>
  <c r="J817" i="1"/>
  <c r="A819" i="1"/>
  <c r="K771" i="1"/>
  <c r="F819" i="1"/>
  <c r="N970" i="1" l="1"/>
  <c r="S969" i="1"/>
  <c r="R769" i="1"/>
  <c r="O770" i="1"/>
  <c r="P772" i="1"/>
  <c r="G819" i="1"/>
  <c r="J818" i="1"/>
  <c r="A820" i="1"/>
  <c r="K772" i="1"/>
  <c r="F820" i="1"/>
  <c r="N971" i="1" l="1"/>
  <c r="S970" i="1"/>
  <c r="R770" i="1"/>
  <c r="O771" i="1"/>
  <c r="P773" i="1"/>
  <c r="G820" i="1"/>
  <c r="J819" i="1"/>
  <c r="A821" i="1"/>
  <c r="K773" i="1"/>
  <c r="F821" i="1"/>
  <c r="N972" i="1" l="1"/>
  <c r="S971" i="1"/>
  <c r="R771" i="1"/>
  <c r="O772" i="1"/>
  <c r="P774" i="1"/>
  <c r="G821" i="1"/>
  <c r="J820" i="1"/>
  <c r="A822" i="1"/>
  <c r="K774" i="1"/>
  <c r="F822" i="1"/>
  <c r="N973" i="1" l="1"/>
  <c r="S972" i="1"/>
  <c r="R772" i="1"/>
  <c r="O773" i="1"/>
  <c r="P775" i="1"/>
  <c r="G822" i="1"/>
  <c r="A823" i="1"/>
  <c r="J821" i="1"/>
  <c r="K775" i="1"/>
  <c r="F823" i="1"/>
  <c r="N974" i="1" l="1"/>
  <c r="S973" i="1"/>
  <c r="R773" i="1"/>
  <c r="O774" i="1"/>
  <c r="P776" i="1"/>
  <c r="G823" i="1"/>
  <c r="J822" i="1"/>
  <c r="A824" i="1"/>
  <c r="K776" i="1"/>
  <c r="F824" i="1"/>
  <c r="N975" i="1" l="1"/>
  <c r="S974" i="1"/>
  <c r="R774" i="1"/>
  <c r="O775" i="1"/>
  <c r="P777" i="1"/>
  <c r="G824" i="1"/>
  <c r="A825" i="1"/>
  <c r="J823" i="1"/>
  <c r="K777" i="1"/>
  <c r="F825" i="1"/>
  <c r="N976" i="1" l="1"/>
  <c r="S975" i="1"/>
  <c r="R775" i="1"/>
  <c r="O776" i="1"/>
  <c r="P778" i="1"/>
  <c r="G825" i="1"/>
  <c r="J824" i="1"/>
  <c r="A826" i="1"/>
  <c r="K778" i="1"/>
  <c r="F826" i="1"/>
  <c r="N977" i="1" l="1"/>
  <c r="S976" i="1"/>
  <c r="R776" i="1"/>
  <c r="O777" i="1"/>
  <c r="P779" i="1"/>
  <c r="G826" i="1"/>
  <c r="A827" i="1"/>
  <c r="J825" i="1"/>
  <c r="K779" i="1"/>
  <c r="F827" i="1"/>
  <c r="N978" i="1" l="1"/>
  <c r="S977" i="1"/>
  <c r="R777" i="1"/>
  <c r="O778" i="1"/>
  <c r="P780" i="1"/>
  <c r="G827" i="1"/>
  <c r="J826" i="1"/>
  <c r="A828" i="1"/>
  <c r="K780" i="1"/>
  <c r="F828" i="1"/>
  <c r="N979" i="1" l="1"/>
  <c r="S978" i="1"/>
  <c r="R778" i="1"/>
  <c r="O779" i="1"/>
  <c r="P781" i="1"/>
  <c r="G828" i="1"/>
  <c r="A829" i="1"/>
  <c r="J827" i="1"/>
  <c r="K781" i="1"/>
  <c r="F829" i="1"/>
  <c r="N980" i="1" l="1"/>
  <c r="S979" i="1"/>
  <c r="R779" i="1"/>
  <c r="O780" i="1"/>
  <c r="P782" i="1"/>
  <c r="G829" i="1"/>
  <c r="J828" i="1"/>
  <c r="A830" i="1"/>
  <c r="K782" i="1"/>
  <c r="F830" i="1"/>
  <c r="N981" i="1" l="1"/>
  <c r="S980" i="1"/>
  <c r="R780" i="1"/>
  <c r="O781" i="1"/>
  <c r="P783" i="1"/>
  <c r="G830" i="1"/>
  <c r="A831" i="1"/>
  <c r="J829" i="1"/>
  <c r="K783" i="1"/>
  <c r="F831" i="1"/>
  <c r="N982" i="1" l="1"/>
  <c r="S981" i="1"/>
  <c r="R781" i="1"/>
  <c r="O782" i="1"/>
  <c r="P784" i="1"/>
  <c r="G831" i="1"/>
  <c r="J830" i="1"/>
  <c r="A832" i="1"/>
  <c r="K784" i="1"/>
  <c r="F832" i="1"/>
  <c r="N983" i="1" l="1"/>
  <c r="S982" i="1"/>
  <c r="R782" i="1"/>
  <c r="O783" i="1"/>
  <c r="P785" i="1"/>
  <c r="G832" i="1"/>
  <c r="A833" i="1"/>
  <c r="J831" i="1"/>
  <c r="K785" i="1"/>
  <c r="F833" i="1"/>
  <c r="N984" i="1" l="1"/>
  <c r="S983" i="1"/>
  <c r="R783" i="1"/>
  <c r="O784" i="1"/>
  <c r="P786" i="1"/>
  <c r="G833" i="1"/>
  <c r="J832" i="1"/>
  <c r="A834" i="1"/>
  <c r="K786" i="1"/>
  <c r="F834" i="1"/>
  <c r="N985" i="1" l="1"/>
  <c r="S984" i="1"/>
  <c r="R784" i="1"/>
  <c r="O785" i="1"/>
  <c r="P787" i="1"/>
  <c r="G834" i="1"/>
  <c r="A835" i="1"/>
  <c r="J833" i="1"/>
  <c r="K787" i="1"/>
  <c r="F835" i="1"/>
  <c r="N986" i="1" l="1"/>
  <c r="S985" i="1"/>
  <c r="R785" i="1"/>
  <c r="O786" i="1"/>
  <c r="P788" i="1"/>
  <c r="G835" i="1"/>
  <c r="J834" i="1"/>
  <c r="A836" i="1"/>
  <c r="K788" i="1"/>
  <c r="F836" i="1"/>
  <c r="N987" i="1" l="1"/>
  <c r="S986" i="1"/>
  <c r="R786" i="1"/>
  <c r="O787" i="1"/>
  <c r="P789" i="1"/>
  <c r="G836" i="1"/>
  <c r="A837" i="1"/>
  <c r="J835" i="1"/>
  <c r="K789" i="1"/>
  <c r="F837" i="1"/>
  <c r="N988" i="1" l="1"/>
  <c r="S987" i="1"/>
  <c r="R787" i="1"/>
  <c r="O788" i="1"/>
  <c r="P790" i="1"/>
  <c r="G837" i="1"/>
  <c r="J836" i="1"/>
  <c r="A838" i="1"/>
  <c r="K790" i="1"/>
  <c r="F838" i="1"/>
  <c r="N989" i="1" l="1"/>
  <c r="S988" i="1"/>
  <c r="R788" i="1"/>
  <c r="O789" i="1"/>
  <c r="P791" i="1"/>
  <c r="G838" i="1"/>
  <c r="A839" i="1"/>
  <c r="J837" i="1"/>
  <c r="K791" i="1"/>
  <c r="F839" i="1"/>
  <c r="N990" i="1" l="1"/>
  <c r="S989" i="1"/>
  <c r="R789" i="1"/>
  <c r="O790" i="1"/>
  <c r="P792" i="1"/>
  <c r="G839" i="1"/>
  <c r="J838" i="1"/>
  <c r="A840" i="1"/>
  <c r="K792" i="1"/>
  <c r="F840" i="1"/>
  <c r="N991" i="1" l="1"/>
  <c r="S990" i="1"/>
  <c r="R790" i="1"/>
  <c r="O791" i="1"/>
  <c r="P793" i="1"/>
  <c r="G840" i="1"/>
  <c r="A841" i="1"/>
  <c r="J839" i="1"/>
  <c r="K793" i="1"/>
  <c r="F841" i="1"/>
  <c r="N992" i="1" l="1"/>
  <c r="S991" i="1"/>
  <c r="R791" i="1"/>
  <c r="O792" i="1"/>
  <c r="P794" i="1"/>
  <c r="G841" i="1"/>
  <c r="J840" i="1"/>
  <c r="A842" i="1"/>
  <c r="K794" i="1"/>
  <c r="F842" i="1"/>
  <c r="N993" i="1" l="1"/>
  <c r="S992" i="1"/>
  <c r="R792" i="1"/>
  <c r="O793" i="1"/>
  <c r="P795" i="1"/>
  <c r="G842" i="1"/>
  <c r="A843" i="1"/>
  <c r="J841" i="1"/>
  <c r="K795" i="1"/>
  <c r="F843" i="1"/>
  <c r="N994" i="1" l="1"/>
  <c r="S993" i="1"/>
  <c r="R793" i="1"/>
  <c r="O794" i="1"/>
  <c r="P796" i="1"/>
  <c r="G843" i="1"/>
  <c r="J842" i="1"/>
  <c r="A844" i="1"/>
  <c r="K796" i="1"/>
  <c r="F844" i="1"/>
  <c r="N995" i="1" l="1"/>
  <c r="S994" i="1"/>
  <c r="R794" i="1"/>
  <c r="O795" i="1"/>
  <c r="P797" i="1"/>
  <c r="G844" i="1"/>
  <c r="A845" i="1"/>
  <c r="J843" i="1"/>
  <c r="K797" i="1"/>
  <c r="F845" i="1"/>
  <c r="N996" i="1" l="1"/>
  <c r="S995" i="1"/>
  <c r="R795" i="1"/>
  <c r="O796" i="1"/>
  <c r="P798" i="1"/>
  <c r="G845" i="1"/>
  <c r="J844" i="1"/>
  <c r="A846" i="1"/>
  <c r="K798" i="1"/>
  <c r="F846" i="1"/>
  <c r="N997" i="1" l="1"/>
  <c r="S996" i="1"/>
  <c r="R796" i="1"/>
  <c r="O797" i="1"/>
  <c r="P799" i="1"/>
  <c r="G846" i="1"/>
  <c r="A847" i="1"/>
  <c r="J845" i="1"/>
  <c r="K799" i="1"/>
  <c r="F847" i="1"/>
  <c r="N998" i="1" l="1"/>
  <c r="S997" i="1"/>
  <c r="R797" i="1"/>
  <c r="O798" i="1"/>
  <c r="P800" i="1"/>
  <c r="G847" i="1"/>
  <c r="J846" i="1"/>
  <c r="A848" i="1"/>
  <c r="K800" i="1"/>
  <c r="F848" i="1"/>
  <c r="N999" i="1" l="1"/>
  <c r="S998" i="1"/>
  <c r="R798" i="1"/>
  <c r="O799" i="1"/>
  <c r="P801" i="1"/>
  <c r="G848" i="1"/>
  <c r="A849" i="1"/>
  <c r="J847" i="1"/>
  <c r="K801" i="1"/>
  <c r="F849" i="1"/>
  <c r="N1000" i="1" l="1"/>
  <c r="S999" i="1"/>
  <c r="R799" i="1"/>
  <c r="O800" i="1"/>
  <c r="P802" i="1"/>
  <c r="G849" i="1"/>
  <c r="J848" i="1"/>
  <c r="A850" i="1"/>
  <c r="K802" i="1"/>
  <c r="F850" i="1"/>
  <c r="N1001" i="1" l="1"/>
  <c r="S1000" i="1"/>
  <c r="R800" i="1"/>
  <c r="O801" i="1"/>
  <c r="P803" i="1"/>
  <c r="G850" i="1"/>
  <c r="A851" i="1"/>
  <c r="J849" i="1"/>
  <c r="K803" i="1"/>
  <c r="F851" i="1"/>
  <c r="N1002" i="1" l="1"/>
  <c r="S1001" i="1"/>
  <c r="R801" i="1"/>
  <c r="O802" i="1"/>
  <c r="P804" i="1"/>
  <c r="G851" i="1"/>
  <c r="J850" i="1"/>
  <c r="A852" i="1"/>
  <c r="K804" i="1"/>
  <c r="F852" i="1"/>
  <c r="N1003" i="1" l="1"/>
  <c r="S1002" i="1"/>
  <c r="R802" i="1"/>
  <c r="O803" i="1"/>
  <c r="P805" i="1"/>
  <c r="G852" i="1"/>
  <c r="A853" i="1"/>
  <c r="J851" i="1"/>
  <c r="K805" i="1"/>
  <c r="F853" i="1"/>
  <c r="N1004" i="1" l="1"/>
  <c r="S1003" i="1"/>
  <c r="R803" i="1"/>
  <c r="O804" i="1"/>
  <c r="P806" i="1"/>
  <c r="G853" i="1"/>
  <c r="A854" i="1"/>
  <c r="J852" i="1"/>
  <c r="K806" i="1"/>
  <c r="F854" i="1"/>
  <c r="N1005" i="1" l="1"/>
  <c r="S1004" i="1"/>
  <c r="R804" i="1"/>
  <c r="O805" i="1"/>
  <c r="P807" i="1"/>
  <c r="G854" i="1"/>
  <c r="J853" i="1"/>
  <c r="A855" i="1"/>
  <c r="K807" i="1"/>
  <c r="F855" i="1"/>
  <c r="N1006" i="1" l="1"/>
  <c r="S1005" i="1"/>
  <c r="R805" i="1"/>
  <c r="O806" i="1"/>
  <c r="P808" i="1"/>
  <c r="G855" i="1"/>
  <c r="J854" i="1"/>
  <c r="A856" i="1"/>
  <c r="K808" i="1"/>
  <c r="F856" i="1"/>
  <c r="N1007" i="1" l="1"/>
  <c r="S1006" i="1"/>
  <c r="R806" i="1"/>
  <c r="O807" i="1"/>
  <c r="P809" i="1"/>
  <c r="G856" i="1"/>
  <c r="A857" i="1"/>
  <c r="J855" i="1"/>
  <c r="K809" i="1"/>
  <c r="F857" i="1"/>
  <c r="N1008" i="1" l="1"/>
  <c r="S1007" i="1"/>
  <c r="R807" i="1"/>
  <c r="O808" i="1"/>
  <c r="P810" i="1"/>
  <c r="G857" i="1"/>
  <c r="J856" i="1"/>
  <c r="A858" i="1"/>
  <c r="K810" i="1"/>
  <c r="F858" i="1"/>
  <c r="N1009" i="1" l="1"/>
  <c r="S1008" i="1"/>
  <c r="R808" i="1"/>
  <c r="O809" i="1"/>
  <c r="P811" i="1"/>
  <c r="G858" i="1"/>
  <c r="A859" i="1"/>
  <c r="J857" i="1"/>
  <c r="K811" i="1"/>
  <c r="F859" i="1"/>
  <c r="N1010" i="1" l="1"/>
  <c r="S1009" i="1"/>
  <c r="R809" i="1"/>
  <c r="O810" i="1"/>
  <c r="P812" i="1"/>
  <c r="G859" i="1"/>
  <c r="J858" i="1"/>
  <c r="A860" i="1"/>
  <c r="K812" i="1"/>
  <c r="F860" i="1"/>
  <c r="N1011" i="1" l="1"/>
  <c r="S1010" i="1"/>
  <c r="R810" i="1"/>
  <c r="O811" i="1"/>
  <c r="P813" i="1"/>
  <c r="G860" i="1"/>
  <c r="A861" i="1"/>
  <c r="J859" i="1"/>
  <c r="K813" i="1"/>
  <c r="F861" i="1"/>
  <c r="N1012" i="1" l="1"/>
  <c r="S1011" i="1"/>
  <c r="R811" i="1"/>
  <c r="O812" i="1"/>
  <c r="P814" i="1"/>
  <c r="G861" i="1"/>
  <c r="J860" i="1"/>
  <c r="A862" i="1"/>
  <c r="K814" i="1"/>
  <c r="F862" i="1"/>
  <c r="N1013" i="1" l="1"/>
  <c r="S1012" i="1"/>
  <c r="R812" i="1"/>
  <c r="O813" i="1"/>
  <c r="P815" i="1"/>
  <c r="G862" i="1"/>
  <c r="A863" i="1"/>
  <c r="J861" i="1"/>
  <c r="K815" i="1"/>
  <c r="F863" i="1"/>
  <c r="N1014" i="1" l="1"/>
  <c r="S1013" i="1"/>
  <c r="R813" i="1"/>
  <c r="O814" i="1"/>
  <c r="P816" i="1"/>
  <c r="G863" i="1"/>
  <c r="A864" i="1"/>
  <c r="J862" i="1"/>
  <c r="K816" i="1"/>
  <c r="F864" i="1"/>
  <c r="N1015" i="1" l="1"/>
  <c r="S1014" i="1"/>
  <c r="R814" i="1"/>
  <c r="O815" i="1"/>
  <c r="P817" i="1"/>
  <c r="G864" i="1"/>
  <c r="J863" i="1"/>
  <c r="A865" i="1"/>
  <c r="K817" i="1"/>
  <c r="F865" i="1"/>
  <c r="N1016" i="1" l="1"/>
  <c r="S1015" i="1"/>
  <c r="R815" i="1"/>
  <c r="O816" i="1"/>
  <c r="P818" i="1"/>
  <c r="G865" i="1"/>
  <c r="A866" i="1"/>
  <c r="J864" i="1"/>
  <c r="K818" i="1"/>
  <c r="F866" i="1"/>
  <c r="N1017" i="1" l="1"/>
  <c r="S1016" i="1"/>
  <c r="R816" i="1"/>
  <c r="O817" i="1"/>
  <c r="P819" i="1"/>
  <c r="G866" i="1"/>
  <c r="J865" i="1"/>
  <c r="A867" i="1"/>
  <c r="K819" i="1"/>
  <c r="F867" i="1"/>
  <c r="N1018" i="1" l="1"/>
  <c r="S1017" i="1"/>
  <c r="R817" i="1"/>
  <c r="O818" i="1"/>
  <c r="P820" i="1"/>
  <c r="G867" i="1"/>
  <c r="A868" i="1"/>
  <c r="J866" i="1"/>
  <c r="K820" i="1"/>
  <c r="F868" i="1"/>
  <c r="N1019" i="1" l="1"/>
  <c r="S1018" i="1"/>
  <c r="R818" i="1"/>
  <c r="O819" i="1"/>
  <c r="P821" i="1"/>
  <c r="G868" i="1"/>
  <c r="J867" i="1"/>
  <c r="A869" i="1"/>
  <c r="K821" i="1"/>
  <c r="F869" i="1"/>
  <c r="N1020" i="1" l="1"/>
  <c r="S1019" i="1"/>
  <c r="R819" i="1"/>
  <c r="O820" i="1"/>
  <c r="P822" i="1"/>
  <c r="G869" i="1"/>
  <c r="A870" i="1"/>
  <c r="J868" i="1"/>
  <c r="K822" i="1"/>
  <c r="F870" i="1"/>
  <c r="N1021" i="1" l="1"/>
  <c r="S1020" i="1"/>
  <c r="R820" i="1"/>
  <c r="O821" i="1"/>
  <c r="P823" i="1"/>
  <c r="G870" i="1"/>
  <c r="J869" i="1"/>
  <c r="A871" i="1"/>
  <c r="K823" i="1"/>
  <c r="F871" i="1"/>
  <c r="N1022" i="1" l="1"/>
  <c r="S1021" i="1"/>
  <c r="R821" i="1"/>
  <c r="O822" i="1"/>
  <c r="P824" i="1"/>
  <c r="G871" i="1"/>
  <c r="A872" i="1"/>
  <c r="J870" i="1"/>
  <c r="K824" i="1"/>
  <c r="F872" i="1"/>
  <c r="N1023" i="1" l="1"/>
  <c r="S1022" i="1"/>
  <c r="R822" i="1"/>
  <c r="O823" i="1"/>
  <c r="P825" i="1"/>
  <c r="G872" i="1"/>
  <c r="J871" i="1"/>
  <c r="A873" i="1"/>
  <c r="K825" i="1"/>
  <c r="F873" i="1"/>
  <c r="N1024" i="1" l="1"/>
  <c r="S1023" i="1"/>
  <c r="R823" i="1"/>
  <c r="O824" i="1"/>
  <c r="P826" i="1"/>
  <c r="G873" i="1"/>
  <c r="A874" i="1"/>
  <c r="J872" i="1"/>
  <c r="K826" i="1"/>
  <c r="F874" i="1"/>
  <c r="N1025" i="1" l="1"/>
  <c r="S1024" i="1"/>
  <c r="R824" i="1"/>
  <c r="O825" i="1"/>
  <c r="P827" i="1"/>
  <c r="G874" i="1"/>
  <c r="J873" i="1"/>
  <c r="A875" i="1"/>
  <c r="K827" i="1"/>
  <c r="F875" i="1"/>
  <c r="N1026" i="1" l="1"/>
  <c r="S1025" i="1"/>
  <c r="R825" i="1"/>
  <c r="O826" i="1"/>
  <c r="P828" i="1"/>
  <c r="G875" i="1"/>
  <c r="A876" i="1"/>
  <c r="J874" i="1"/>
  <c r="K828" i="1"/>
  <c r="F876" i="1"/>
  <c r="N1027" i="1" l="1"/>
  <c r="S1026" i="1"/>
  <c r="R826" i="1"/>
  <c r="O827" i="1"/>
  <c r="P829" i="1"/>
  <c r="G876" i="1"/>
  <c r="J875" i="1"/>
  <c r="A877" i="1"/>
  <c r="K829" i="1"/>
  <c r="F877" i="1"/>
  <c r="N1028" i="1" l="1"/>
  <c r="S1027" i="1"/>
  <c r="R827" i="1"/>
  <c r="O828" i="1"/>
  <c r="P830" i="1"/>
  <c r="G877" i="1"/>
  <c r="A878" i="1"/>
  <c r="J876" i="1"/>
  <c r="K830" i="1"/>
  <c r="F878" i="1"/>
  <c r="N1029" i="1" l="1"/>
  <c r="S1028" i="1"/>
  <c r="R828" i="1"/>
  <c r="O829" i="1"/>
  <c r="P831" i="1"/>
  <c r="G878" i="1"/>
  <c r="J877" i="1"/>
  <c r="A879" i="1"/>
  <c r="K831" i="1"/>
  <c r="F879" i="1"/>
  <c r="N1030" i="1" l="1"/>
  <c r="S1029" i="1"/>
  <c r="R829" i="1"/>
  <c r="O830" i="1"/>
  <c r="P832" i="1"/>
  <c r="G879" i="1"/>
  <c r="A880" i="1"/>
  <c r="J878" i="1"/>
  <c r="K832" i="1"/>
  <c r="F880" i="1"/>
  <c r="N1031" i="1" l="1"/>
  <c r="S1030" i="1"/>
  <c r="R830" i="1"/>
  <c r="O831" i="1"/>
  <c r="P833" i="1"/>
  <c r="G880" i="1"/>
  <c r="J879" i="1"/>
  <c r="A881" i="1"/>
  <c r="K833" i="1"/>
  <c r="F881" i="1"/>
  <c r="N1032" i="1" l="1"/>
  <c r="S1031" i="1"/>
  <c r="R831" i="1"/>
  <c r="O832" i="1"/>
  <c r="P834" i="1"/>
  <c r="G881" i="1"/>
  <c r="A882" i="1"/>
  <c r="J880" i="1"/>
  <c r="K834" i="1"/>
  <c r="F882" i="1"/>
  <c r="N1033" i="1" l="1"/>
  <c r="S1032" i="1"/>
  <c r="R832" i="1"/>
  <c r="O833" i="1"/>
  <c r="P835" i="1"/>
  <c r="G882" i="1"/>
  <c r="J881" i="1"/>
  <c r="A883" i="1"/>
  <c r="K835" i="1"/>
  <c r="F883" i="1"/>
  <c r="N1034" i="1" l="1"/>
  <c r="S1033" i="1"/>
  <c r="R833" i="1"/>
  <c r="O834" i="1"/>
  <c r="P836" i="1"/>
  <c r="G883" i="1"/>
  <c r="A884" i="1"/>
  <c r="J882" i="1"/>
  <c r="K836" i="1"/>
  <c r="F884" i="1"/>
  <c r="N1035" i="1" l="1"/>
  <c r="S1034" i="1"/>
  <c r="R834" i="1"/>
  <c r="O835" i="1"/>
  <c r="P837" i="1"/>
  <c r="G884" i="1"/>
  <c r="J883" i="1"/>
  <c r="A885" i="1"/>
  <c r="K837" i="1"/>
  <c r="F885" i="1"/>
  <c r="N1036" i="1" l="1"/>
  <c r="S1035" i="1"/>
  <c r="R835" i="1"/>
  <c r="O836" i="1"/>
  <c r="P838" i="1"/>
  <c r="G885" i="1"/>
  <c r="J884" i="1"/>
  <c r="A886" i="1"/>
  <c r="K838" i="1"/>
  <c r="F886" i="1"/>
  <c r="N1037" i="1" l="1"/>
  <c r="S1036" i="1"/>
  <c r="R836" i="1"/>
  <c r="O837" i="1"/>
  <c r="P839" i="1"/>
  <c r="G886" i="1"/>
  <c r="J885" i="1"/>
  <c r="A887" i="1"/>
  <c r="K839" i="1"/>
  <c r="F887" i="1"/>
  <c r="N1038" i="1" l="1"/>
  <c r="S1037" i="1"/>
  <c r="R837" i="1"/>
  <c r="O838" i="1"/>
  <c r="P840" i="1"/>
  <c r="G887" i="1"/>
  <c r="J886" i="1"/>
  <c r="A888" i="1"/>
  <c r="K840" i="1"/>
  <c r="F888" i="1"/>
  <c r="N1039" i="1" l="1"/>
  <c r="S1038" i="1"/>
  <c r="R838" i="1"/>
  <c r="O839" i="1"/>
  <c r="P841" i="1"/>
  <c r="G888" i="1"/>
  <c r="J887" i="1"/>
  <c r="A889" i="1"/>
  <c r="K841" i="1"/>
  <c r="F889" i="1"/>
  <c r="N1040" i="1" l="1"/>
  <c r="S1039" i="1"/>
  <c r="R839" i="1"/>
  <c r="O840" i="1"/>
  <c r="P842" i="1"/>
  <c r="G889" i="1"/>
  <c r="J888" i="1"/>
  <c r="A890" i="1"/>
  <c r="K842" i="1"/>
  <c r="F890" i="1"/>
  <c r="N1041" i="1" l="1"/>
  <c r="S1040" i="1"/>
  <c r="R840" i="1"/>
  <c r="O841" i="1"/>
  <c r="P843" i="1"/>
  <c r="G890" i="1"/>
  <c r="J889" i="1"/>
  <c r="A891" i="1"/>
  <c r="K843" i="1"/>
  <c r="F891" i="1"/>
  <c r="N1042" i="1" l="1"/>
  <c r="S1041" i="1"/>
  <c r="R841" i="1"/>
  <c r="O842" i="1"/>
  <c r="P844" i="1"/>
  <c r="G891" i="1"/>
  <c r="J890" i="1"/>
  <c r="A892" i="1"/>
  <c r="K844" i="1"/>
  <c r="F892" i="1"/>
  <c r="N1043" i="1" l="1"/>
  <c r="S1042" i="1"/>
  <c r="R842" i="1"/>
  <c r="O843" i="1"/>
  <c r="P845" i="1"/>
  <c r="G892" i="1"/>
  <c r="J891" i="1"/>
  <c r="A893" i="1"/>
  <c r="K845" i="1"/>
  <c r="F893" i="1"/>
  <c r="N1044" i="1" l="1"/>
  <c r="S1043" i="1"/>
  <c r="R843" i="1"/>
  <c r="O844" i="1"/>
  <c r="P846" i="1"/>
  <c r="G893" i="1"/>
  <c r="J892" i="1"/>
  <c r="A894" i="1"/>
  <c r="K846" i="1"/>
  <c r="F894" i="1"/>
  <c r="N1045" i="1" l="1"/>
  <c r="S1044" i="1"/>
  <c r="R844" i="1"/>
  <c r="O845" i="1"/>
  <c r="P847" i="1"/>
  <c r="G894" i="1"/>
  <c r="J893" i="1"/>
  <c r="A895" i="1"/>
  <c r="K847" i="1"/>
  <c r="F895" i="1"/>
  <c r="N1046" i="1" l="1"/>
  <c r="S1045" i="1"/>
  <c r="R845" i="1"/>
  <c r="O846" i="1"/>
  <c r="P848" i="1"/>
  <c r="G895" i="1"/>
  <c r="J894" i="1"/>
  <c r="A896" i="1"/>
  <c r="K848" i="1"/>
  <c r="F896" i="1"/>
  <c r="N1047" i="1" l="1"/>
  <c r="S1046" i="1"/>
  <c r="R846" i="1"/>
  <c r="O847" i="1"/>
  <c r="P849" i="1"/>
  <c r="G896" i="1"/>
  <c r="J895" i="1"/>
  <c r="A897" i="1"/>
  <c r="K849" i="1"/>
  <c r="F897" i="1"/>
  <c r="N1048" i="1" l="1"/>
  <c r="S1047" i="1"/>
  <c r="R847" i="1"/>
  <c r="O848" i="1"/>
  <c r="P850" i="1"/>
  <c r="G897" i="1"/>
  <c r="J896" i="1"/>
  <c r="A898" i="1"/>
  <c r="K850" i="1"/>
  <c r="F898" i="1"/>
  <c r="N1049" i="1" l="1"/>
  <c r="S1048" i="1"/>
  <c r="R848" i="1"/>
  <c r="O849" i="1"/>
  <c r="P851" i="1"/>
  <c r="G898" i="1"/>
  <c r="J897" i="1"/>
  <c r="A899" i="1"/>
  <c r="K851" i="1"/>
  <c r="F899" i="1"/>
  <c r="N1050" i="1" l="1"/>
  <c r="S1049" i="1"/>
  <c r="R849" i="1"/>
  <c r="O850" i="1"/>
  <c r="P852" i="1"/>
  <c r="G899" i="1"/>
  <c r="J898" i="1"/>
  <c r="A900" i="1"/>
  <c r="K852" i="1"/>
  <c r="F900" i="1"/>
  <c r="N1051" i="1" l="1"/>
  <c r="S1050" i="1"/>
  <c r="R850" i="1"/>
  <c r="O851" i="1"/>
  <c r="P853" i="1"/>
  <c r="G900" i="1"/>
  <c r="J899" i="1"/>
  <c r="A901" i="1"/>
  <c r="K853" i="1"/>
  <c r="F901" i="1"/>
  <c r="N1052" i="1" l="1"/>
  <c r="S1051" i="1"/>
  <c r="R851" i="1"/>
  <c r="O852" i="1"/>
  <c r="P854" i="1"/>
  <c r="G901" i="1"/>
  <c r="J900" i="1"/>
  <c r="A902" i="1"/>
  <c r="K854" i="1"/>
  <c r="F902" i="1"/>
  <c r="N1053" i="1" l="1"/>
  <c r="S1052" i="1"/>
  <c r="R852" i="1"/>
  <c r="O853" i="1"/>
  <c r="P855" i="1"/>
  <c r="G902" i="1"/>
  <c r="J901" i="1"/>
  <c r="A903" i="1"/>
  <c r="K855" i="1"/>
  <c r="F903" i="1"/>
  <c r="N1054" i="1" l="1"/>
  <c r="S1053" i="1"/>
  <c r="R853" i="1"/>
  <c r="O854" i="1"/>
  <c r="P856" i="1"/>
  <c r="G903" i="1"/>
  <c r="A904" i="1"/>
  <c r="J902" i="1"/>
  <c r="K856" i="1"/>
  <c r="F904" i="1"/>
  <c r="N1055" i="1" l="1"/>
  <c r="S1054" i="1"/>
  <c r="R854" i="1"/>
  <c r="O855" i="1"/>
  <c r="P857" i="1"/>
  <c r="G904" i="1"/>
  <c r="J903" i="1"/>
  <c r="A905" i="1"/>
  <c r="K857" i="1"/>
  <c r="F905" i="1"/>
  <c r="N1056" i="1" l="1"/>
  <c r="S1055" i="1"/>
  <c r="R855" i="1"/>
  <c r="O856" i="1"/>
  <c r="P858" i="1"/>
  <c r="G905" i="1"/>
  <c r="J904" i="1"/>
  <c r="A906" i="1"/>
  <c r="K858" i="1"/>
  <c r="F906" i="1"/>
  <c r="N1057" i="1" l="1"/>
  <c r="S1056" i="1"/>
  <c r="R856" i="1"/>
  <c r="O857" i="1"/>
  <c r="P859" i="1"/>
  <c r="G906" i="1"/>
  <c r="A907" i="1"/>
  <c r="J905" i="1"/>
  <c r="K859" i="1"/>
  <c r="F907" i="1"/>
  <c r="N1058" i="1" l="1"/>
  <c r="S1057" i="1"/>
  <c r="R857" i="1"/>
  <c r="O858" i="1"/>
  <c r="P860" i="1"/>
  <c r="G907" i="1"/>
  <c r="J906" i="1"/>
  <c r="A908" i="1"/>
  <c r="K860" i="1"/>
  <c r="F908" i="1"/>
  <c r="N1059" i="1" l="1"/>
  <c r="S1058" i="1"/>
  <c r="R858" i="1"/>
  <c r="O859" i="1"/>
  <c r="P861" i="1"/>
  <c r="G908" i="1"/>
  <c r="J907" i="1"/>
  <c r="A909" i="1"/>
  <c r="K861" i="1"/>
  <c r="F909" i="1"/>
  <c r="N1060" i="1" l="1"/>
  <c r="S1059" i="1"/>
  <c r="R859" i="1"/>
  <c r="O860" i="1"/>
  <c r="P862" i="1"/>
  <c r="G909" i="1"/>
  <c r="J908" i="1"/>
  <c r="A910" i="1"/>
  <c r="K862" i="1"/>
  <c r="F910" i="1"/>
  <c r="N1061" i="1" l="1"/>
  <c r="S1060" i="1"/>
  <c r="R860" i="1"/>
  <c r="O861" i="1"/>
  <c r="P863" i="1"/>
  <c r="G910" i="1"/>
  <c r="J909" i="1"/>
  <c r="A911" i="1"/>
  <c r="K863" i="1"/>
  <c r="F911" i="1"/>
  <c r="N1062" i="1" l="1"/>
  <c r="S1061" i="1"/>
  <c r="R861" i="1"/>
  <c r="O862" i="1"/>
  <c r="P864" i="1"/>
  <c r="G911" i="1"/>
  <c r="A912" i="1"/>
  <c r="J910" i="1"/>
  <c r="K864" i="1"/>
  <c r="F912" i="1"/>
  <c r="N1063" i="1" l="1"/>
  <c r="S1062" i="1"/>
  <c r="R862" i="1"/>
  <c r="O863" i="1"/>
  <c r="P865" i="1"/>
  <c r="G912" i="1"/>
  <c r="J911" i="1"/>
  <c r="A913" i="1"/>
  <c r="K865" i="1"/>
  <c r="F913" i="1"/>
  <c r="N1064" i="1" l="1"/>
  <c r="S1063" i="1"/>
  <c r="R863" i="1"/>
  <c r="O864" i="1"/>
  <c r="P866" i="1"/>
  <c r="G913" i="1"/>
  <c r="A914" i="1"/>
  <c r="J912" i="1"/>
  <c r="K866" i="1"/>
  <c r="F914" i="1"/>
  <c r="N1065" i="1" l="1"/>
  <c r="S1064" i="1"/>
  <c r="R864" i="1"/>
  <c r="O865" i="1"/>
  <c r="P867" i="1"/>
  <c r="G914" i="1"/>
  <c r="J913" i="1"/>
  <c r="A915" i="1"/>
  <c r="K867" i="1"/>
  <c r="F915" i="1"/>
  <c r="N1066" i="1" l="1"/>
  <c r="S1065" i="1"/>
  <c r="R865" i="1"/>
  <c r="O866" i="1"/>
  <c r="P868" i="1"/>
  <c r="G915" i="1"/>
  <c r="A916" i="1"/>
  <c r="J914" i="1"/>
  <c r="K868" i="1"/>
  <c r="F916" i="1"/>
  <c r="N1067" i="1" l="1"/>
  <c r="S1066" i="1"/>
  <c r="R866" i="1"/>
  <c r="O867" i="1"/>
  <c r="P869" i="1"/>
  <c r="G916" i="1"/>
  <c r="J915" i="1"/>
  <c r="A917" i="1"/>
  <c r="K869" i="1"/>
  <c r="F917" i="1"/>
  <c r="N1068" i="1" l="1"/>
  <c r="S1067" i="1"/>
  <c r="R867" i="1"/>
  <c r="O868" i="1"/>
  <c r="P870" i="1"/>
  <c r="G917" i="1"/>
  <c r="A918" i="1"/>
  <c r="J916" i="1"/>
  <c r="K870" i="1"/>
  <c r="F918" i="1"/>
  <c r="N1069" i="1" l="1"/>
  <c r="S1068" i="1"/>
  <c r="R868" i="1"/>
  <c r="O869" i="1"/>
  <c r="P871" i="1"/>
  <c r="G918" i="1"/>
  <c r="J917" i="1"/>
  <c r="A919" i="1"/>
  <c r="K871" i="1"/>
  <c r="F919" i="1"/>
  <c r="N1070" i="1" l="1"/>
  <c r="S1069" i="1"/>
  <c r="R869" i="1"/>
  <c r="O870" i="1"/>
  <c r="P872" i="1"/>
  <c r="G919" i="1"/>
  <c r="A920" i="1"/>
  <c r="J918" i="1"/>
  <c r="K872" i="1"/>
  <c r="F920" i="1"/>
  <c r="N1071" i="1" l="1"/>
  <c r="S1070" i="1"/>
  <c r="R870" i="1"/>
  <c r="O871" i="1"/>
  <c r="P873" i="1"/>
  <c r="G920" i="1"/>
  <c r="J919" i="1"/>
  <c r="A921" i="1"/>
  <c r="K873" i="1"/>
  <c r="F921" i="1"/>
  <c r="N1072" i="1" l="1"/>
  <c r="S1071" i="1"/>
  <c r="R871" i="1"/>
  <c r="O872" i="1"/>
  <c r="P874" i="1"/>
  <c r="G921" i="1"/>
  <c r="J920" i="1"/>
  <c r="A922" i="1"/>
  <c r="K874" i="1"/>
  <c r="F922" i="1"/>
  <c r="N1073" i="1" l="1"/>
  <c r="S1072" i="1"/>
  <c r="R872" i="1"/>
  <c r="O873" i="1"/>
  <c r="P875" i="1"/>
  <c r="G922" i="1"/>
  <c r="A923" i="1"/>
  <c r="J921" i="1"/>
  <c r="K875" i="1"/>
  <c r="F923" i="1"/>
  <c r="N1074" i="1" l="1"/>
  <c r="S1073" i="1"/>
  <c r="R873" i="1"/>
  <c r="O874" i="1"/>
  <c r="P876" i="1"/>
  <c r="G923" i="1"/>
  <c r="J922" i="1"/>
  <c r="A924" i="1"/>
  <c r="K876" i="1"/>
  <c r="F924" i="1"/>
  <c r="N1075" i="1" l="1"/>
  <c r="S1074" i="1"/>
  <c r="R874" i="1"/>
  <c r="O875" i="1"/>
  <c r="P877" i="1"/>
  <c r="G924" i="1"/>
  <c r="A925" i="1"/>
  <c r="J923" i="1"/>
  <c r="K877" i="1"/>
  <c r="F925" i="1"/>
  <c r="N1076" i="1" l="1"/>
  <c r="S1075" i="1"/>
  <c r="R875" i="1"/>
  <c r="O876" i="1"/>
  <c r="P878" i="1"/>
  <c r="G925" i="1"/>
  <c r="J924" i="1"/>
  <c r="A926" i="1"/>
  <c r="K878" i="1"/>
  <c r="F926" i="1"/>
  <c r="N1077" i="1" l="1"/>
  <c r="S1076" i="1"/>
  <c r="R876" i="1"/>
  <c r="O877" i="1"/>
  <c r="P879" i="1"/>
  <c r="G926" i="1"/>
  <c r="A927" i="1"/>
  <c r="J925" i="1"/>
  <c r="K879" i="1"/>
  <c r="F927" i="1"/>
  <c r="N1078" i="1" l="1"/>
  <c r="S1077" i="1"/>
  <c r="R877" i="1"/>
  <c r="O878" i="1"/>
  <c r="P880" i="1"/>
  <c r="G927" i="1"/>
  <c r="J926" i="1"/>
  <c r="A928" i="1"/>
  <c r="K880" i="1"/>
  <c r="F928" i="1"/>
  <c r="N1079" i="1" l="1"/>
  <c r="S1078" i="1"/>
  <c r="R878" i="1"/>
  <c r="O879" i="1"/>
  <c r="P881" i="1"/>
  <c r="G928" i="1"/>
  <c r="J927" i="1"/>
  <c r="A929" i="1"/>
  <c r="K881" i="1"/>
  <c r="F929" i="1"/>
  <c r="N1080" i="1" l="1"/>
  <c r="S1079" i="1"/>
  <c r="R879" i="1"/>
  <c r="O880" i="1"/>
  <c r="P882" i="1"/>
  <c r="G929" i="1"/>
  <c r="J928" i="1"/>
  <c r="A930" i="1"/>
  <c r="K882" i="1"/>
  <c r="F930" i="1"/>
  <c r="N1081" i="1" l="1"/>
  <c r="S1080" i="1"/>
  <c r="R880" i="1"/>
  <c r="O881" i="1"/>
  <c r="P883" i="1"/>
  <c r="G930" i="1"/>
  <c r="J929" i="1"/>
  <c r="A931" i="1"/>
  <c r="K883" i="1"/>
  <c r="F931" i="1"/>
  <c r="N1082" i="1" l="1"/>
  <c r="S1081" i="1"/>
  <c r="R881" i="1"/>
  <c r="O882" i="1"/>
  <c r="P884" i="1"/>
  <c r="G931" i="1"/>
  <c r="J930" i="1"/>
  <c r="A932" i="1"/>
  <c r="K884" i="1"/>
  <c r="F932" i="1"/>
  <c r="N1083" i="1" l="1"/>
  <c r="S1082" i="1"/>
  <c r="R882" i="1"/>
  <c r="O883" i="1"/>
  <c r="P885" i="1"/>
  <c r="G932" i="1"/>
  <c r="J931" i="1"/>
  <c r="A933" i="1"/>
  <c r="K885" i="1"/>
  <c r="F933" i="1"/>
  <c r="N1084" i="1" l="1"/>
  <c r="S1083" i="1"/>
  <c r="R883" i="1"/>
  <c r="O884" i="1"/>
  <c r="P886" i="1"/>
  <c r="G933" i="1"/>
  <c r="J932" i="1"/>
  <c r="A934" i="1"/>
  <c r="K886" i="1"/>
  <c r="F934" i="1"/>
  <c r="N1085" i="1" l="1"/>
  <c r="S1084" i="1"/>
  <c r="R884" i="1"/>
  <c r="O885" i="1"/>
  <c r="P887" i="1"/>
  <c r="G934" i="1"/>
  <c r="J933" i="1"/>
  <c r="A935" i="1"/>
  <c r="K887" i="1"/>
  <c r="F935" i="1"/>
  <c r="N1086" i="1" l="1"/>
  <c r="S1085" i="1"/>
  <c r="R885" i="1"/>
  <c r="O886" i="1"/>
  <c r="P888" i="1"/>
  <c r="G935" i="1"/>
  <c r="J934" i="1"/>
  <c r="A936" i="1"/>
  <c r="K888" i="1"/>
  <c r="F936" i="1"/>
  <c r="N1087" i="1" l="1"/>
  <c r="S1086" i="1"/>
  <c r="R886" i="1"/>
  <c r="O887" i="1"/>
  <c r="P889" i="1"/>
  <c r="G936" i="1"/>
  <c r="J935" i="1"/>
  <c r="A937" i="1"/>
  <c r="K889" i="1"/>
  <c r="F937" i="1"/>
  <c r="N1088" i="1" l="1"/>
  <c r="S1087" i="1"/>
  <c r="R887" i="1"/>
  <c r="O888" i="1"/>
  <c r="P890" i="1"/>
  <c r="G937" i="1"/>
  <c r="J936" i="1"/>
  <c r="A938" i="1"/>
  <c r="K890" i="1"/>
  <c r="F938" i="1"/>
  <c r="N1089" i="1" l="1"/>
  <c r="S1088" i="1"/>
  <c r="R888" i="1"/>
  <c r="O889" i="1"/>
  <c r="P891" i="1"/>
  <c r="G938" i="1"/>
  <c r="J937" i="1"/>
  <c r="A939" i="1"/>
  <c r="K891" i="1"/>
  <c r="F939" i="1"/>
  <c r="N1090" i="1" l="1"/>
  <c r="S1089" i="1"/>
  <c r="R889" i="1"/>
  <c r="O890" i="1"/>
  <c r="P892" i="1"/>
  <c r="G939" i="1"/>
  <c r="J938" i="1"/>
  <c r="A940" i="1"/>
  <c r="K892" i="1"/>
  <c r="F940" i="1"/>
  <c r="N1091" i="1" l="1"/>
  <c r="S1090" i="1"/>
  <c r="R890" i="1"/>
  <c r="O891" i="1"/>
  <c r="P893" i="1"/>
  <c r="G940" i="1"/>
  <c r="J939" i="1"/>
  <c r="A941" i="1"/>
  <c r="K893" i="1"/>
  <c r="F941" i="1"/>
  <c r="N1092" i="1" l="1"/>
  <c r="S1091" i="1"/>
  <c r="R891" i="1"/>
  <c r="O892" i="1"/>
  <c r="P894" i="1"/>
  <c r="G941" i="1"/>
  <c r="J940" i="1"/>
  <c r="A942" i="1"/>
  <c r="K894" i="1"/>
  <c r="F942" i="1"/>
  <c r="N1093" i="1" l="1"/>
  <c r="S1092" i="1"/>
  <c r="R892" i="1"/>
  <c r="O893" i="1"/>
  <c r="P895" i="1"/>
  <c r="G942" i="1"/>
  <c r="J941" i="1"/>
  <c r="A943" i="1"/>
  <c r="K895" i="1"/>
  <c r="F943" i="1"/>
  <c r="N1094" i="1" l="1"/>
  <c r="S1093" i="1"/>
  <c r="R893" i="1"/>
  <c r="O894" i="1"/>
  <c r="P896" i="1"/>
  <c r="G943" i="1"/>
  <c r="J942" i="1"/>
  <c r="A944" i="1"/>
  <c r="K896" i="1"/>
  <c r="F944" i="1"/>
  <c r="N1095" i="1" l="1"/>
  <c r="S1094" i="1"/>
  <c r="R894" i="1"/>
  <c r="O895" i="1"/>
  <c r="P897" i="1"/>
  <c r="G944" i="1"/>
  <c r="J943" i="1"/>
  <c r="A945" i="1"/>
  <c r="K897" i="1"/>
  <c r="F945" i="1"/>
  <c r="N1096" i="1" l="1"/>
  <c r="S1095" i="1"/>
  <c r="R895" i="1"/>
  <c r="O896" i="1"/>
  <c r="P898" i="1"/>
  <c r="G945" i="1"/>
  <c r="J944" i="1"/>
  <c r="A946" i="1"/>
  <c r="K898" i="1"/>
  <c r="F946" i="1"/>
  <c r="N1097" i="1" l="1"/>
  <c r="S1096" i="1"/>
  <c r="R896" i="1"/>
  <c r="O897" i="1"/>
  <c r="P899" i="1"/>
  <c r="G946" i="1"/>
  <c r="J945" i="1"/>
  <c r="A947" i="1"/>
  <c r="K899" i="1"/>
  <c r="F947" i="1"/>
  <c r="N1098" i="1" l="1"/>
  <c r="S1097" i="1"/>
  <c r="R897" i="1"/>
  <c r="O898" i="1"/>
  <c r="P900" i="1"/>
  <c r="G947" i="1"/>
  <c r="A948" i="1"/>
  <c r="J946" i="1"/>
  <c r="K900" i="1"/>
  <c r="F948" i="1"/>
  <c r="N1099" i="1" l="1"/>
  <c r="S1098" i="1"/>
  <c r="R898" i="1"/>
  <c r="O899" i="1"/>
  <c r="P901" i="1"/>
  <c r="G948" i="1"/>
  <c r="J947" i="1"/>
  <c r="A949" i="1"/>
  <c r="K901" i="1"/>
  <c r="F949" i="1"/>
  <c r="N1100" i="1" l="1"/>
  <c r="S1099" i="1"/>
  <c r="R899" i="1"/>
  <c r="O900" i="1"/>
  <c r="P902" i="1"/>
  <c r="G949" i="1"/>
  <c r="A950" i="1"/>
  <c r="J948" i="1"/>
  <c r="K902" i="1"/>
  <c r="F950" i="1"/>
  <c r="N1101" i="1" l="1"/>
  <c r="S1100" i="1"/>
  <c r="R900" i="1"/>
  <c r="O901" i="1"/>
  <c r="P903" i="1"/>
  <c r="G950" i="1"/>
  <c r="J949" i="1"/>
  <c r="A951" i="1"/>
  <c r="K903" i="1"/>
  <c r="F951" i="1"/>
  <c r="N1102" i="1" l="1"/>
  <c r="S1101" i="1"/>
  <c r="R901" i="1"/>
  <c r="O902" i="1"/>
  <c r="P904" i="1"/>
  <c r="G951" i="1"/>
  <c r="A952" i="1"/>
  <c r="J950" i="1"/>
  <c r="K904" i="1"/>
  <c r="F952" i="1"/>
  <c r="N1103" i="1" l="1"/>
  <c r="S1102" i="1"/>
  <c r="R902" i="1"/>
  <c r="O903" i="1"/>
  <c r="P905" i="1"/>
  <c r="G952" i="1"/>
  <c r="J951" i="1"/>
  <c r="A953" i="1"/>
  <c r="K905" i="1"/>
  <c r="F953" i="1"/>
  <c r="N1104" i="1" l="1"/>
  <c r="S1103" i="1"/>
  <c r="R903" i="1"/>
  <c r="O904" i="1"/>
  <c r="P906" i="1"/>
  <c r="G953" i="1"/>
  <c r="A954" i="1"/>
  <c r="J952" i="1"/>
  <c r="K906" i="1"/>
  <c r="F954" i="1"/>
  <c r="N1105" i="1" l="1"/>
  <c r="S1104" i="1"/>
  <c r="R904" i="1"/>
  <c r="O905" i="1"/>
  <c r="P907" i="1"/>
  <c r="G954" i="1"/>
  <c r="J953" i="1"/>
  <c r="A955" i="1"/>
  <c r="K907" i="1"/>
  <c r="F955" i="1"/>
  <c r="N1106" i="1" l="1"/>
  <c r="S1105" i="1"/>
  <c r="R905" i="1"/>
  <c r="O906" i="1"/>
  <c r="P908" i="1"/>
  <c r="G955" i="1"/>
  <c r="A956" i="1"/>
  <c r="J954" i="1"/>
  <c r="K908" i="1"/>
  <c r="F956" i="1"/>
  <c r="N1107" i="1" l="1"/>
  <c r="S1106" i="1"/>
  <c r="R906" i="1"/>
  <c r="O907" i="1"/>
  <c r="P909" i="1"/>
  <c r="G956" i="1"/>
  <c r="J955" i="1"/>
  <c r="A957" i="1"/>
  <c r="K909" i="1"/>
  <c r="F957" i="1"/>
  <c r="N1108" i="1" l="1"/>
  <c r="S1107" i="1"/>
  <c r="R907" i="1"/>
  <c r="O908" i="1"/>
  <c r="P910" i="1"/>
  <c r="G957" i="1"/>
  <c r="A958" i="1"/>
  <c r="J956" i="1"/>
  <c r="K910" i="1"/>
  <c r="F958" i="1"/>
  <c r="N1109" i="1" l="1"/>
  <c r="S1108" i="1"/>
  <c r="R908" i="1"/>
  <c r="O909" i="1"/>
  <c r="P911" i="1"/>
  <c r="G958" i="1"/>
  <c r="J957" i="1"/>
  <c r="A959" i="1"/>
  <c r="K911" i="1"/>
  <c r="F959" i="1"/>
  <c r="N1110" i="1" l="1"/>
  <c r="S1109" i="1"/>
  <c r="R909" i="1"/>
  <c r="O910" i="1"/>
  <c r="P912" i="1"/>
  <c r="G959" i="1"/>
  <c r="J958" i="1"/>
  <c r="A960" i="1"/>
  <c r="K912" i="1"/>
  <c r="F960" i="1"/>
  <c r="N1111" i="1" l="1"/>
  <c r="S1110" i="1"/>
  <c r="R910" i="1"/>
  <c r="O911" i="1"/>
  <c r="P913" i="1"/>
  <c r="G960" i="1"/>
  <c r="A961" i="1"/>
  <c r="J959" i="1"/>
  <c r="K913" i="1"/>
  <c r="F961" i="1"/>
  <c r="N1112" i="1" l="1"/>
  <c r="S1111" i="1"/>
  <c r="R911" i="1"/>
  <c r="O912" i="1"/>
  <c r="P914" i="1"/>
  <c r="G961" i="1"/>
  <c r="J960" i="1"/>
  <c r="A962" i="1"/>
  <c r="K914" i="1"/>
  <c r="F962" i="1"/>
  <c r="N1113" i="1" l="1"/>
  <c r="S1112" i="1"/>
  <c r="R912" i="1"/>
  <c r="O913" i="1"/>
  <c r="P915" i="1"/>
  <c r="G962" i="1"/>
  <c r="A963" i="1"/>
  <c r="J961" i="1"/>
  <c r="K915" i="1"/>
  <c r="F963" i="1"/>
  <c r="N1114" i="1" l="1"/>
  <c r="S1113" i="1"/>
  <c r="R913" i="1"/>
  <c r="O914" i="1"/>
  <c r="P916" i="1"/>
  <c r="G963" i="1"/>
  <c r="J962" i="1"/>
  <c r="A964" i="1"/>
  <c r="K916" i="1"/>
  <c r="F964" i="1"/>
  <c r="N1115" i="1" l="1"/>
  <c r="S1114" i="1"/>
  <c r="R914" i="1"/>
  <c r="O915" i="1"/>
  <c r="P917" i="1"/>
  <c r="G964" i="1"/>
  <c r="A965" i="1"/>
  <c r="J963" i="1"/>
  <c r="K917" i="1"/>
  <c r="F965" i="1"/>
  <c r="N1116" i="1" l="1"/>
  <c r="S1115" i="1"/>
  <c r="R915" i="1"/>
  <c r="O916" i="1"/>
  <c r="P918" i="1"/>
  <c r="G965" i="1"/>
  <c r="J964" i="1"/>
  <c r="A966" i="1"/>
  <c r="K918" i="1"/>
  <c r="F966" i="1"/>
  <c r="N1117" i="1" l="1"/>
  <c r="S1116" i="1"/>
  <c r="R916" i="1"/>
  <c r="O917" i="1"/>
  <c r="P919" i="1"/>
  <c r="G966" i="1"/>
  <c r="A967" i="1"/>
  <c r="J965" i="1"/>
  <c r="K919" i="1"/>
  <c r="F967" i="1"/>
  <c r="N1118" i="1" l="1"/>
  <c r="S1117" i="1"/>
  <c r="R917" i="1"/>
  <c r="O918" i="1"/>
  <c r="P920" i="1"/>
  <c r="G967" i="1"/>
  <c r="J966" i="1"/>
  <c r="A968" i="1"/>
  <c r="K920" i="1"/>
  <c r="F968" i="1"/>
  <c r="N1119" i="1" l="1"/>
  <c r="S1118" i="1"/>
  <c r="R918" i="1"/>
  <c r="O919" i="1"/>
  <c r="P921" i="1"/>
  <c r="G968" i="1"/>
  <c r="A969" i="1"/>
  <c r="J967" i="1"/>
  <c r="K921" i="1"/>
  <c r="F969" i="1"/>
  <c r="N1120" i="1" l="1"/>
  <c r="S1119" i="1"/>
  <c r="R919" i="1"/>
  <c r="O920" i="1"/>
  <c r="P922" i="1"/>
  <c r="G969" i="1"/>
  <c r="J968" i="1"/>
  <c r="A970" i="1"/>
  <c r="K922" i="1"/>
  <c r="F970" i="1"/>
  <c r="N1121" i="1" l="1"/>
  <c r="S1120" i="1"/>
  <c r="R920" i="1"/>
  <c r="O921" i="1"/>
  <c r="P923" i="1"/>
  <c r="G970" i="1"/>
  <c r="A971" i="1"/>
  <c r="J969" i="1"/>
  <c r="K923" i="1"/>
  <c r="F971" i="1"/>
  <c r="N1122" i="1" l="1"/>
  <c r="S1121" i="1"/>
  <c r="R921" i="1"/>
  <c r="O922" i="1"/>
  <c r="P924" i="1"/>
  <c r="G971" i="1"/>
  <c r="J970" i="1"/>
  <c r="A972" i="1"/>
  <c r="K924" i="1"/>
  <c r="F972" i="1"/>
  <c r="N1123" i="1" l="1"/>
  <c r="S1122" i="1"/>
  <c r="R922" i="1"/>
  <c r="O923" i="1"/>
  <c r="P925" i="1"/>
  <c r="G972" i="1"/>
  <c r="A973" i="1"/>
  <c r="J971" i="1"/>
  <c r="K925" i="1"/>
  <c r="F973" i="1"/>
  <c r="N1124" i="1" l="1"/>
  <c r="S1123" i="1"/>
  <c r="R923" i="1"/>
  <c r="O924" i="1"/>
  <c r="P926" i="1"/>
  <c r="G973" i="1"/>
  <c r="J972" i="1"/>
  <c r="A974" i="1"/>
  <c r="K926" i="1"/>
  <c r="F974" i="1"/>
  <c r="N1125" i="1" l="1"/>
  <c r="S1124" i="1"/>
  <c r="R924" i="1"/>
  <c r="O925" i="1"/>
  <c r="P927" i="1"/>
  <c r="G974" i="1"/>
  <c r="A975" i="1"/>
  <c r="J973" i="1"/>
  <c r="K927" i="1"/>
  <c r="F975" i="1"/>
  <c r="N1126" i="1" l="1"/>
  <c r="S1125" i="1"/>
  <c r="R925" i="1"/>
  <c r="O926" i="1"/>
  <c r="P928" i="1"/>
  <c r="G975" i="1"/>
  <c r="J974" i="1"/>
  <c r="A976" i="1"/>
  <c r="K928" i="1"/>
  <c r="F976" i="1"/>
  <c r="N1127" i="1" l="1"/>
  <c r="S1126" i="1"/>
  <c r="R926" i="1"/>
  <c r="O927" i="1"/>
  <c r="P929" i="1"/>
  <c r="G976" i="1"/>
  <c r="A977" i="1"/>
  <c r="J975" i="1"/>
  <c r="K929" i="1"/>
  <c r="F977" i="1"/>
  <c r="N1128" i="1" l="1"/>
  <c r="S1127" i="1"/>
  <c r="R927" i="1"/>
  <c r="O928" i="1"/>
  <c r="P930" i="1"/>
  <c r="G977" i="1"/>
  <c r="J976" i="1"/>
  <c r="A978" i="1"/>
  <c r="K930" i="1"/>
  <c r="F978" i="1"/>
  <c r="N1129" i="1" l="1"/>
  <c r="S1128" i="1"/>
  <c r="R928" i="1"/>
  <c r="O929" i="1"/>
  <c r="P931" i="1"/>
  <c r="G978" i="1"/>
  <c r="J977" i="1"/>
  <c r="A979" i="1"/>
  <c r="K931" i="1"/>
  <c r="F979" i="1"/>
  <c r="N1130" i="1" l="1"/>
  <c r="S1129" i="1"/>
  <c r="R929" i="1"/>
  <c r="O930" i="1"/>
  <c r="P932" i="1"/>
  <c r="G979" i="1"/>
  <c r="A980" i="1"/>
  <c r="J978" i="1"/>
  <c r="K932" i="1"/>
  <c r="F980" i="1"/>
  <c r="N1131" i="1" l="1"/>
  <c r="S1130" i="1"/>
  <c r="R930" i="1"/>
  <c r="O931" i="1"/>
  <c r="P933" i="1"/>
  <c r="G980" i="1"/>
  <c r="J979" i="1"/>
  <c r="A981" i="1"/>
  <c r="K933" i="1"/>
  <c r="F981" i="1"/>
  <c r="N1132" i="1" l="1"/>
  <c r="S1131" i="1"/>
  <c r="R931" i="1"/>
  <c r="O932" i="1"/>
  <c r="P934" i="1"/>
  <c r="G981" i="1"/>
  <c r="A982" i="1"/>
  <c r="J980" i="1"/>
  <c r="K934" i="1"/>
  <c r="F982" i="1"/>
  <c r="N1133" i="1" l="1"/>
  <c r="S1132" i="1"/>
  <c r="R932" i="1"/>
  <c r="O933" i="1"/>
  <c r="P935" i="1"/>
  <c r="G982" i="1"/>
  <c r="J981" i="1"/>
  <c r="A983" i="1"/>
  <c r="K935" i="1"/>
  <c r="F983" i="1"/>
  <c r="N1134" i="1" l="1"/>
  <c r="S1133" i="1"/>
  <c r="R933" i="1"/>
  <c r="O934" i="1"/>
  <c r="P936" i="1"/>
  <c r="G983" i="1"/>
  <c r="A984" i="1"/>
  <c r="J982" i="1"/>
  <c r="K936" i="1"/>
  <c r="F984" i="1"/>
  <c r="N1135" i="1" l="1"/>
  <c r="S1134" i="1"/>
  <c r="R934" i="1"/>
  <c r="O935" i="1"/>
  <c r="P937" i="1"/>
  <c r="G984" i="1"/>
  <c r="J983" i="1"/>
  <c r="A985" i="1"/>
  <c r="K937" i="1"/>
  <c r="F985" i="1"/>
  <c r="N1136" i="1" l="1"/>
  <c r="S1135" i="1"/>
  <c r="R935" i="1"/>
  <c r="O936" i="1"/>
  <c r="P938" i="1"/>
  <c r="G985" i="1"/>
  <c r="A986" i="1"/>
  <c r="J984" i="1"/>
  <c r="K938" i="1"/>
  <c r="F986" i="1"/>
  <c r="N1137" i="1" l="1"/>
  <c r="S1136" i="1"/>
  <c r="R936" i="1"/>
  <c r="O937" i="1"/>
  <c r="P939" i="1"/>
  <c r="G986" i="1"/>
  <c r="J985" i="1"/>
  <c r="A987" i="1"/>
  <c r="K939" i="1"/>
  <c r="F987" i="1"/>
  <c r="N1138" i="1" l="1"/>
  <c r="S1137" i="1"/>
  <c r="R937" i="1"/>
  <c r="O938" i="1"/>
  <c r="P940" i="1"/>
  <c r="G987" i="1"/>
  <c r="A988" i="1"/>
  <c r="J986" i="1"/>
  <c r="K940" i="1"/>
  <c r="F988" i="1"/>
  <c r="N1139" i="1" l="1"/>
  <c r="S1138" i="1"/>
  <c r="R938" i="1"/>
  <c r="O939" i="1"/>
  <c r="P941" i="1"/>
  <c r="G988" i="1"/>
  <c r="J987" i="1"/>
  <c r="A989" i="1"/>
  <c r="K941" i="1"/>
  <c r="F989" i="1"/>
  <c r="N1140" i="1" l="1"/>
  <c r="S1139" i="1"/>
  <c r="R939" i="1"/>
  <c r="O940" i="1"/>
  <c r="P942" i="1"/>
  <c r="G989" i="1"/>
  <c r="J988" i="1"/>
  <c r="A990" i="1"/>
  <c r="K942" i="1"/>
  <c r="F990" i="1"/>
  <c r="N1141" i="1" l="1"/>
  <c r="S1140" i="1"/>
  <c r="R940" i="1"/>
  <c r="O941" i="1"/>
  <c r="P943" i="1"/>
  <c r="G990" i="1"/>
  <c r="A991" i="1"/>
  <c r="J989" i="1"/>
  <c r="K943" i="1"/>
  <c r="F991" i="1"/>
  <c r="N1142" i="1" l="1"/>
  <c r="S1141" i="1"/>
  <c r="R941" i="1"/>
  <c r="O942" i="1"/>
  <c r="P944" i="1"/>
  <c r="G991" i="1"/>
  <c r="J990" i="1"/>
  <c r="A992" i="1"/>
  <c r="K944" i="1"/>
  <c r="F992" i="1"/>
  <c r="N1143" i="1" l="1"/>
  <c r="S1142" i="1"/>
  <c r="R942" i="1"/>
  <c r="O943" i="1"/>
  <c r="P945" i="1"/>
  <c r="G992" i="1"/>
  <c r="A993" i="1"/>
  <c r="J991" i="1"/>
  <c r="K945" i="1"/>
  <c r="F993" i="1"/>
  <c r="N1144" i="1" l="1"/>
  <c r="S1143" i="1"/>
  <c r="R943" i="1"/>
  <c r="O944" i="1"/>
  <c r="P946" i="1"/>
  <c r="G993" i="1"/>
  <c r="J992" i="1"/>
  <c r="A994" i="1"/>
  <c r="K946" i="1"/>
  <c r="F994" i="1"/>
  <c r="N1145" i="1" l="1"/>
  <c r="S1144" i="1"/>
  <c r="R944" i="1"/>
  <c r="O945" i="1"/>
  <c r="P947" i="1"/>
  <c r="G994" i="1"/>
  <c r="J993" i="1"/>
  <c r="A995" i="1"/>
  <c r="K947" i="1"/>
  <c r="F995" i="1"/>
  <c r="N1146" i="1" l="1"/>
  <c r="S1145" i="1"/>
  <c r="R945" i="1"/>
  <c r="O946" i="1"/>
  <c r="P948" i="1"/>
  <c r="G995" i="1"/>
  <c r="J994" i="1"/>
  <c r="A996" i="1"/>
  <c r="K948" i="1"/>
  <c r="F996" i="1"/>
  <c r="N1147" i="1" l="1"/>
  <c r="S1146" i="1"/>
  <c r="R946" i="1"/>
  <c r="O947" i="1"/>
  <c r="P949" i="1"/>
  <c r="G996" i="1"/>
  <c r="A997" i="1"/>
  <c r="J995" i="1"/>
  <c r="K949" i="1"/>
  <c r="F997" i="1"/>
  <c r="N1148" i="1" l="1"/>
  <c r="S1147" i="1"/>
  <c r="R947" i="1"/>
  <c r="O948" i="1"/>
  <c r="P950" i="1"/>
  <c r="G997" i="1"/>
  <c r="J996" i="1"/>
  <c r="A998" i="1"/>
  <c r="K950" i="1"/>
  <c r="F998" i="1"/>
  <c r="N1149" i="1" l="1"/>
  <c r="S1148" i="1"/>
  <c r="R948" i="1"/>
  <c r="O949" i="1"/>
  <c r="P951" i="1"/>
  <c r="G998" i="1"/>
  <c r="J997" i="1"/>
  <c r="A999" i="1"/>
  <c r="K951" i="1"/>
  <c r="F999" i="1"/>
  <c r="N1150" i="1" l="1"/>
  <c r="S1149" i="1"/>
  <c r="R949" i="1"/>
  <c r="O950" i="1"/>
  <c r="P952" i="1"/>
  <c r="G999" i="1"/>
  <c r="A1000" i="1"/>
  <c r="J998" i="1"/>
  <c r="K952" i="1"/>
  <c r="F1000" i="1"/>
  <c r="N1151" i="1" l="1"/>
  <c r="S1150" i="1"/>
  <c r="R950" i="1"/>
  <c r="O951" i="1"/>
  <c r="P953" i="1"/>
  <c r="G1000" i="1"/>
  <c r="J999" i="1"/>
  <c r="A1001" i="1"/>
  <c r="K953" i="1"/>
  <c r="F1001" i="1"/>
  <c r="N1152" i="1" l="1"/>
  <c r="S1151" i="1"/>
  <c r="R951" i="1"/>
  <c r="O952" i="1"/>
  <c r="P954" i="1"/>
  <c r="G1001" i="1"/>
  <c r="J1000" i="1"/>
  <c r="A1002" i="1"/>
  <c r="K954" i="1"/>
  <c r="F1002" i="1"/>
  <c r="N1153" i="1" l="1"/>
  <c r="S1152" i="1"/>
  <c r="R952" i="1"/>
  <c r="O953" i="1"/>
  <c r="P955" i="1"/>
  <c r="G1002" i="1"/>
  <c r="J1001" i="1"/>
  <c r="A1003" i="1"/>
  <c r="K955" i="1"/>
  <c r="F1003" i="1"/>
  <c r="N1154" i="1" l="1"/>
  <c r="S1153" i="1"/>
  <c r="R953" i="1"/>
  <c r="O954" i="1"/>
  <c r="P956" i="1"/>
  <c r="G1003" i="1"/>
  <c r="J1002" i="1"/>
  <c r="A1004" i="1"/>
  <c r="K956" i="1"/>
  <c r="F1004" i="1"/>
  <c r="N1155" i="1" l="1"/>
  <c r="S1154" i="1"/>
  <c r="R954" i="1"/>
  <c r="O955" i="1"/>
  <c r="P957" i="1"/>
  <c r="G1004" i="1"/>
  <c r="J1003" i="1"/>
  <c r="A1005" i="1"/>
  <c r="K957" i="1"/>
  <c r="F1005" i="1"/>
  <c r="N1156" i="1" l="1"/>
  <c r="S1155" i="1"/>
  <c r="R955" i="1"/>
  <c r="O956" i="1"/>
  <c r="P958" i="1"/>
  <c r="G1005" i="1"/>
  <c r="J1004" i="1"/>
  <c r="A1006" i="1"/>
  <c r="K958" i="1"/>
  <c r="F1006" i="1"/>
  <c r="N1157" i="1" l="1"/>
  <c r="S1156" i="1"/>
  <c r="R956" i="1"/>
  <c r="O957" i="1"/>
  <c r="P959" i="1"/>
  <c r="G1006" i="1"/>
  <c r="J1005" i="1"/>
  <c r="A1007" i="1"/>
  <c r="K959" i="1"/>
  <c r="F1007" i="1"/>
  <c r="N1158" i="1" l="1"/>
  <c r="S1157" i="1"/>
  <c r="R957" i="1"/>
  <c r="O958" i="1"/>
  <c r="P960" i="1"/>
  <c r="G1007" i="1"/>
  <c r="J1006" i="1"/>
  <c r="A1008" i="1"/>
  <c r="K960" i="1"/>
  <c r="F1008" i="1"/>
  <c r="N1159" i="1" l="1"/>
  <c r="S1158" i="1"/>
  <c r="R958" i="1"/>
  <c r="O959" i="1"/>
  <c r="P961" i="1"/>
  <c r="G1008" i="1"/>
  <c r="J1007" i="1"/>
  <c r="A1009" i="1"/>
  <c r="K961" i="1"/>
  <c r="F1009" i="1"/>
  <c r="N1160" i="1" l="1"/>
  <c r="S1159" i="1"/>
  <c r="R959" i="1"/>
  <c r="O960" i="1"/>
  <c r="P962" i="1"/>
  <c r="G1009" i="1"/>
  <c r="J1008" i="1"/>
  <c r="A1010" i="1"/>
  <c r="K962" i="1"/>
  <c r="F1010" i="1"/>
  <c r="N1161" i="1" l="1"/>
  <c r="S1160" i="1"/>
  <c r="R960" i="1"/>
  <c r="O961" i="1"/>
  <c r="P963" i="1"/>
  <c r="G1010" i="1"/>
  <c r="J1009" i="1"/>
  <c r="A1011" i="1"/>
  <c r="K963" i="1"/>
  <c r="F1011" i="1"/>
  <c r="N1162" i="1" l="1"/>
  <c r="S1161" i="1"/>
  <c r="R961" i="1"/>
  <c r="O962" i="1"/>
  <c r="P964" i="1"/>
  <c r="G1011" i="1"/>
  <c r="J1010" i="1"/>
  <c r="A1012" i="1"/>
  <c r="K964" i="1"/>
  <c r="F1012" i="1"/>
  <c r="N1163" i="1" l="1"/>
  <c r="S1162" i="1"/>
  <c r="R962" i="1"/>
  <c r="O963" i="1"/>
  <c r="P965" i="1"/>
  <c r="G1012" i="1"/>
  <c r="J1011" i="1"/>
  <c r="A1013" i="1"/>
  <c r="K965" i="1"/>
  <c r="F1013" i="1"/>
  <c r="N1164" i="1" l="1"/>
  <c r="S1163" i="1"/>
  <c r="R963" i="1"/>
  <c r="O964" i="1"/>
  <c r="P966" i="1"/>
  <c r="G1013" i="1"/>
  <c r="J1012" i="1"/>
  <c r="A1014" i="1"/>
  <c r="K966" i="1"/>
  <c r="F1014" i="1"/>
  <c r="N1165" i="1" l="1"/>
  <c r="S1164" i="1"/>
  <c r="R964" i="1"/>
  <c r="O965" i="1"/>
  <c r="P967" i="1"/>
  <c r="G1014" i="1"/>
  <c r="J1013" i="1"/>
  <c r="A1015" i="1"/>
  <c r="K967" i="1"/>
  <c r="F1015" i="1"/>
  <c r="N1166" i="1" l="1"/>
  <c r="S1165" i="1"/>
  <c r="R965" i="1"/>
  <c r="O966" i="1"/>
  <c r="P968" i="1"/>
  <c r="G1015" i="1"/>
  <c r="J1014" i="1"/>
  <c r="A1016" i="1"/>
  <c r="K968" i="1"/>
  <c r="F1016" i="1"/>
  <c r="N1167" i="1" l="1"/>
  <c r="S1166" i="1"/>
  <c r="R966" i="1"/>
  <c r="O967" i="1"/>
  <c r="P969" i="1"/>
  <c r="G1016" i="1"/>
  <c r="J1015" i="1"/>
  <c r="A1017" i="1"/>
  <c r="K969" i="1"/>
  <c r="F1017" i="1"/>
  <c r="N1168" i="1" l="1"/>
  <c r="S1167" i="1"/>
  <c r="R967" i="1"/>
  <c r="O968" i="1"/>
  <c r="P970" i="1"/>
  <c r="G1017" i="1"/>
  <c r="J1016" i="1"/>
  <c r="A1018" i="1"/>
  <c r="K970" i="1"/>
  <c r="F1018" i="1"/>
  <c r="N1169" i="1" l="1"/>
  <c r="S1168" i="1"/>
  <c r="R968" i="1"/>
  <c r="O969" i="1"/>
  <c r="P971" i="1"/>
  <c r="G1018" i="1"/>
  <c r="J1017" i="1"/>
  <c r="A1019" i="1"/>
  <c r="K971" i="1"/>
  <c r="F1019" i="1"/>
  <c r="N1170" i="1" l="1"/>
  <c r="S1169" i="1"/>
  <c r="R969" i="1"/>
  <c r="O970" i="1"/>
  <c r="P972" i="1"/>
  <c r="G1019" i="1"/>
  <c r="J1018" i="1"/>
  <c r="A1020" i="1"/>
  <c r="K972" i="1"/>
  <c r="F1020" i="1"/>
  <c r="N1171" i="1" l="1"/>
  <c r="S1170" i="1"/>
  <c r="R970" i="1"/>
  <c r="O971" i="1"/>
  <c r="P973" i="1"/>
  <c r="G1020" i="1"/>
  <c r="J1019" i="1"/>
  <c r="A1021" i="1"/>
  <c r="K973" i="1"/>
  <c r="F1021" i="1"/>
  <c r="N1172" i="1" l="1"/>
  <c r="S1171" i="1"/>
  <c r="R971" i="1"/>
  <c r="O972" i="1"/>
  <c r="P974" i="1"/>
  <c r="G1021" i="1"/>
  <c r="J1020" i="1"/>
  <c r="A1022" i="1"/>
  <c r="K974" i="1"/>
  <c r="F1022" i="1"/>
  <c r="N1173" i="1" l="1"/>
  <c r="S1172" i="1"/>
  <c r="R972" i="1"/>
  <c r="O973" i="1"/>
  <c r="P975" i="1"/>
  <c r="G1022" i="1"/>
  <c r="J1021" i="1"/>
  <c r="A1023" i="1"/>
  <c r="K975" i="1"/>
  <c r="F1023" i="1"/>
  <c r="N1174" i="1" l="1"/>
  <c r="S1173" i="1"/>
  <c r="R973" i="1"/>
  <c r="O974" i="1"/>
  <c r="P976" i="1"/>
  <c r="G1023" i="1"/>
  <c r="J1022" i="1"/>
  <c r="A1024" i="1"/>
  <c r="K976" i="1"/>
  <c r="F1024" i="1"/>
  <c r="N1175" i="1" l="1"/>
  <c r="S1174" i="1"/>
  <c r="R974" i="1"/>
  <c r="O975" i="1"/>
  <c r="P977" i="1"/>
  <c r="G1024" i="1"/>
  <c r="J1023" i="1"/>
  <c r="A1025" i="1"/>
  <c r="K977" i="1"/>
  <c r="F1025" i="1"/>
  <c r="N1176" i="1" l="1"/>
  <c r="S1175" i="1"/>
  <c r="R975" i="1"/>
  <c r="O976" i="1"/>
  <c r="P978" i="1"/>
  <c r="G1025" i="1"/>
  <c r="J1024" i="1"/>
  <c r="A1026" i="1"/>
  <c r="K978" i="1"/>
  <c r="F1026" i="1"/>
  <c r="N1177" i="1" l="1"/>
  <c r="S1176" i="1"/>
  <c r="R976" i="1"/>
  <c r="O977" i="1"/>
  <c r="P979" i="1"/>
  <c r="G1026" i="1"/>
  <c r="J1025" i="1"/>
  <c r="A1027" i="1"/>
  <c r="K979" i="1"/>
  <c r="F1027" i="1"/>
  <c r="N1178" i="1" l="1"/>
  <c r="S1177" i="1"/>
  <c r="R977" i="1"/>
  <c r="O978" i="1"/>
  <c r="P980" i="1"/>
  <c r="G1027" i="1"/>
  <c r="J1026" i="1"/>
  <c r="A1028" i="1"/>
  <c r="K980" i="1"/>
  <c r="F1028" i="1"/>
  <c r="N1179" i="1" l="1"/>
  <c r="S1178" i="1"/>
  <c r="R978" i="1"/>
  <c r="O979" i="1"/>
  <c r="P981" i="1"/>
  <c r="G1028" i="1"/>
  <c r="J1027" i="1"/>
  <c r="A1029" i="1"/>
  <c r="K981" i="1"/>
  <c r="F1029" i="1"/>
  <c r="N1180" i="1" l="1"/>
  <c r="S1179" i="1"/>
  <c r="R979" i="1"/>
  <c r="O980" i="1"/>
  <c r="P982" i="1"/>
  <c r="G1029" i="1"/>
  <c r="J1028" i="1"/>
  <c r="A1030" i="1"/>
  <c r="K982" i="1"/>
  <c r="F1030" i="1"/>
  <c r="N1181" i="1" l="1"/>
  <c r="S1180" i="1"/>
  <c r="R980" i="1"/>
  <c r="O981" i="1"/>
  <c r="P983" i="1"/>
  <c r="G1030" i="1"/>
  <c r="J1029" i="1"/>
  <c r="A1031" i="1"/>
  <c r="K983" i="1"/>
  <c r="F1031" i="1"/>
  <c r="N1182" i="1" l="1"/>
  <c r="S1181" i="1"/>
  <c r="R981" i="1"/>
  <c r="O982" i="1"/>
  <c r="P984" i="1"/>
  <c r="G1031" i="1"/>
  <c r="A1032" i="1"/>
  <c r="J1030" i="1"/>
  <c r="K984" i="1"/>
  <c r="F1032" i="1"/>
  <c r="N1183" i="1" l="1"/>
  <c r="S1182" i="1"/>
  <c r="R982" i="1"/>
  <c r="O983" i="1"/>
  <c r="P985" i="1"/>
  <c r="G1032" i="1"/>
  <c r="J1031" i="1"/>
  <c r="A1033" i="1"/>
  <c r="K985" i="1"/>
  <c r="F1033" i="1"/>
  <c r="N1184" i="1" l="1"/>
  <c r="S1183" i="1"/>
  <c r="R983" i="1"/>
  <c r="O984" i="1"/>
  <c r="P986" i="1"/>
  <c r="G1033" i="1"/>
  <c r="A1034" i="1"/>
  <c r="J1032" i="1"/>
  <c r="K986" i="1"/>
  <c r="F1034" i="1"/>
  <c r="N1185" i="1" l="1"/>
  <c r="S1184" i="1"/>
  <c r="R984" i="1"/>
  <c r="O985" i="1"/>
  <c r="P987" i="1"/>
  <c r="G1034" i="1"/>
  <c r="J1033" i="1"/>
  <c r="A1035" i="1"/>
  <c r="K987" i="1"/>
  <c r="F1035" i="1"/>
  <c r="N1186" i="1" l="1"/>
  <c r="S1185" i="1"/>
  <c r="R985" i="1"/>
  <c r="O986" i="1"/>
  <c r="P988" i="1"/>
  <c r="G1035" i="1"/>
  <c r="A1036" i="1"/>
  <c r="J1034" i="1"/>
  <c r="K988" i="1"/>
  <c r="F1036" i="1"/>
  <c r="N1187" i="1" l="1"/>
  <c r="S1186" i="1"/>
  <c r="R986" i="1"/>
  <c r="O987" i="1"/>
  <c r="P989" i="1"/>
  <c r="G1036" i="1"/>
  <c r="J1035" i="1"/>
  <c r="A1037" i="1"/>
  <c r="K989" i="1"/>
  <c r="F1037" i="1"/>
  <c r="N1188" i="1" l="1"/>
  <c r="S1187" i="1"/>
  <c r="R987" i="1"/>
  <c r="O988" i="1"/>
  <c r="P990" i="1"/>
  <c r="G1037" i="1"/>
  <c r="A1038" i="1"/>
  <c r="J1036" i="1"/>
  <c r="K990" i="1"/>
  <c r="F1038" i="1"/>
  <c r="N1189" i="1" l="1"/>
  <c r="S1188" i="1"/>
  <c r="R988" i="1"/>
  <c r="O989" i="1"/>
  <c r="P991" i="1"/>
  <c r="G1038" i="1"/>
  <c r="J1037" i="1"/>
  <c r="A1039" i="1"/>
  <c r="K991" i="1"/>
  <c r="F1039" i="1"/>
  <c r="N1190" i="1" l="1"/>
  <c r="S1189" i="1"/>
  <c r="R989" i="1"/>
  <c r="O990" i="1"/>
  <c r="P992" i="1"/>
  <c r="G1039" i="1"/>
  <c r="A1040" i="1"/>
  <c r="J1038" i="1"/>
  <c r="K992" i="1"/>
  <c r="F1040" i="1"/>
  <c r="N1191" i="1" l="1"/>
  <c r="S1190" i="1"/>
  <c r="R990" i="1"/>
  <c r="O991" i="1"/>
  <c r="P993" i="1"/>
  <c r="G1040" i="1"/>
  <c r="J1039" i="1"/>
  <c r="A1041" i="1"/>
  <c r="K993" i="1"/>
  <c r="F1041" i="1"/>
  <c r="N1192" i="1" l="1"/>
  <c r="S1191" i="1"/>
  <c r="R991" i="1"/>
  <c r="O992" i="1"/>
  <c r="P994" i="1"/>
  <c r="G1041" i="1"/>
  <c r="J1040" i="1"/>
  <c r="A1042" i="1"/>
  <c r="K994" i="1"/>
  <c r="F1042" i="1"/>
  <c r="N1193" i="1" l="1"/>
  <c r="S1192" i="1"/>
  <c r="R992" i="1"/>
  <c r="O993" i="1"/>
  <c r="P995" i="1"/>
  <c r="G1042" i="1"/>
  <c r="J1041" i="1"/>
  <c r="A1043" i="1"/>
  <c r="K995" i="1"/>
  <c r="F1043" i="1"/>
  <c r="N1194" i="1" l="1"/>
  <c r="S1193" i="1"/>
  <c r="R993" i="1"/>
  <c r="O994" i="1"/>
  <c r="P996" i="1"/>
  <c r="G1043" i="1"/>
  <c r="J1042" i="1"/>
  <c r="A1044" i="1"/>
  <c r="K996" i="1"/>
  <c r="F1044" i="1"/>
  <c r="N1195" i="1" l="1"/>
  <c r="S1194" i="1"/>
  <c r="R994" i="1"/>
  <c r="O995" i="1"/>
  <c r="P997" i="1"/>
  <c r="G1044" i="1"/>
  <c r="A1045" i="1"/>
  <c r="J1043" i="1"/>
  <c r="K997" i="1"/>
  <c r="F1045" i="1"/>
  <c r="N1196" i="1" l="1"/>
  <c r="S1195" i="1"/>
  <c r="R995" i="1"/>
  <c r="O996" i="1"/>
  <c r="P998" i="1"/>
  <c r="G1045" i="1"/>
  <c r="J1044" i="1"/>
  <c r="A1046" i="1"/>
  <c r="K998" i="1"/>
  <c r="F1046" i="1"/>
  <c r="N1197" i="1" l="1"/>
  <c r="S1196" i="1"/>
  <c r="R996" i="1"/>
  <c r="O997" i="1"/>
  <c r="P999" i="1"/>
  <c r="G1046" i="1"/>
  <c r="A1047" i="1"/>
  <c r="J1045" i="1"/>
  <c r="K999" i="1"/>
  <c r="F1047" i="1"/>
  <c r="N1198" i="1" l="1"/>
  <c r="S1197" i="1"/>
  <c r="R997" i="1"/>
  <c r="O998" i="1"/>
  <c r="P1000" i="1"/>
  <c r="G1047" i="1"/>
  <c r="J1046" i="1"/>
  <c r="A1048" i="1"/>
  <c r="K1000" i="1"/>
  <c r="F1048" i="1"/>
  <c r="N1199" i="1" l="1"/>
  <c r="S1198" i="1"/>
  <c r="R998" i="1"/>
  <c r="O999" i="1"/>
  <c r="P1001" i="1"/>
  <c r="G1048" i="1"/>
  <c r="A1049" i="1"/>
  <c r="J1047" i="1"/>
  <c r="K1001" i="1"/>
  <c r="F1049" i="1"/>
  <c r="N1200" i="1" l="1"/>
  <c r="S1199" i="1"/>
  <c r="R999" i="1"/>
  <c r="O1000" i="1"/>
  <c r="P1002" i="1"/>
  <c r="G1049" i="1"/>
  <c r="J1048" i="1"/>
  <c r="A1050" i="1"/>
  <c r="K1002" i="1"/>
  <c r="F1050" i="1"/>
  <c r="N1201" i="1" l="1"/>
  <c r="S1200" i="1"/>
  <c r="R1000" i="1"/>
  <c r="O1001" i="1"/>
  <c r="P1003" i="1"/>
  <c r="G1050" i="1"/>
  <c r="J1049" i="1"/>
  <c r="A1051" i="1"/>
  <c r="K1003" i="1"/>
  <c r="F1051" i="1"/>
  <c r="N1202" i="1" l="1"/>
  <c r="S1201" i="1"/>
  <c r="R1001" i="1"/>
  <c r="O1002" i="1"/>
  <c r="P1004" i="1"/>
  <c r="G1051" i="1"/>
  <c r="J1050" i="1"/>
  <c r="A1052" i="1"/>
  <c r="K1004" i="1"/>
  <c r="F1052" i="1"/>
  <c r="N1203" i="1" l="1"/>
  <c r="S1202" i="1"/>
  <c r="R1002" i="1"/>
  <c r="O1003" i="1"/>
  <c r="P1005" i="1"/>
  <c r="G1052" i="1"/>
  <c r="J1051" i="1"/>
  <c r="A1053" i="1"/>
  <c r="K1005" i="1"/>
  <c r="F1053" i="1"/>
  <c r="N1204" i="1" l="1"/>
  <c r="S1203" i="1"/>
  <c r="R1003" i="1"/>
  <c r="O1004" i="1"/>
  <c r="P1006" i="1"/>
  <c r="G1053" i="1"/>
  <c r="J1052" i="1"/>
  <c r="A1054" i="1"/>
  <c r="K1006" i="1"/>
  <c r="F1054" i="1"/>
  <c r="N1205" i="1" l="1"/>
  <c r="S1204" i="1"/>
  <c r="R1004" i="1"/>
  <c r="O1005" i="1"/>
  <c r="P1007" i="1"/>
  <c r="G1054" i="1"/>
  <c r="J1053" i="1"/>
  <c r="A1055" i="1"/>
  <c r="K1007" i="1"/>
  <c r="F1055" i="1"/>
  <c r="N1206" i="1" l="1"/>
  <c r="S1205" i="1"/>
  <c r="R1005" i="1"/>
  <c r="O1006" i="1"/>
  <c r="P1008" i="1"/>
  <c r="G1055" i="1"/>
  <c r="J1054" i="1"/>
  <c r="A1056" i="1"/>
  <c r="K1008" i="1"/>
  <c r="F1056" i="1"/>
  <c r="N1207" i="1" l="1"/>
  <c r="S1206" i="1"/>
  <c r="R1006" i="1"/>
  <c r="O1007" i="1"/>
  <c r="P1009" i="1"/>
  <c r="G1056" i="1"/>
  <c r="J1055" i="1"/>
  <c r="A1057" i="1"/>
  <c r="K1009" i="1"/>
  <c r="F1057" i="1"/>
  <c r="N1208" i="1" l="1"/>
  <c r="S1207" i="1"/>
  <c r="R1007" i="1"/>
  <c r="O1008" i="1"/>
  <c r="P1010" i="1"/>
  <c r="G1057" i="1"/>
  <c r="J1056" i="1"/>
  <c r="A1058" i="1"/>
  <c r="K1010" i="1"/>
  <c r="F1058" i="1"/>
  <c r="N1209" i="1" l="1"/>
  <c r="S1208" i="1"/>
  <c r="R1008" i="1"/>
  <c r="O1009" i="1"/>
  <c r="P1011" i="1"/>
  <c r="G1058" i="1"/>
  <c r="J1057" i="1"/>
  <c r="A1059" i="1"/>
  <c r="K1011" i="1"/>
  <c r="F1059" i="1"/>
  <c r="N1210" i="1" l="1"/>
  <c r="S1209" i="1"/>
  <c r="R1009" i="1"/>
  <c r="O1010" i="1"/>
  <c r="P1012" i="1"/>
  <c r="G1059" i="1"/>
  <c r="J1058" i="1"/>
  <c r="A1060" i="1"/>
  <c r="K1012" i="1"/>
  <c r="F1060" i="1"/>
  <c r="N1211" i="1" l="1"/>
  <c r="S1210" i="1"/>
  <c r="R1010" i="1"/>
  <c r="O1011" i="1"/>
  <c r="P1013" i="1"/>
  <c r="G1060" i="1"/>
  <c r="J1059" i="1"/>
  <c r="A1061" i="1"/>
  <c r="K1013" i="1"/>
  <c r="F1061" i="1"/>
  <c r="N1212" i="1" l="1"/>
  <c r="S1211" i="1"/>
  <c r="R1011" i="1"/>
  <c r="O1012" i="1"/>
  <c r="P1014" i="1"/>
  <c r="G1061" i="1"/>
  <c r="A1062" i="1"/>
  <c r="J1060" i="1"/>
  <c r="K1014" i="1"/>
  <c r="F1062" i="1"/>
  <c r="N1213" i="1" l="1"/>
  <c r="S1212" i="1"/>
  <c r="R1012" i="1"/>
  <c r="O1013" i="1"/>
  <c r="P1015" i="1"/>
  <c r="G1062" i="1"/>
  <c r="J1061" i="1"/>
  <c r="A1063" i="1"/>
  <c r="K1015" i="1"/>
  <c r="F1063" i="1"/>
  <c r="N1214" i="1" l="1"/>
  <c r="S1213" i="1"/>
  <c r="R1013" i="1"/>
  <c r="O1014" i="1"/>
  <c r="P1016" i="1"/>
  <c r="G1063" i="1"/>
  <c r="A1064" i="1"/>
  <c r="J1062" i="1"/>
  <c r="K1016" i="1"/>
  <c r="F1064" i="1"/>
  <c r="N1215" i="1" l="1"/>
  <c r="S1214" i="1"/>
  <c r="R1014" i="1"/>
  <c r="O1015" i="1"/>
  <c r="P1017" i="1"/>
  <c r="G1064" i="1"/>
  <c r="J1063" i="1"/>
  <c r="A1065" i="1"/>
  <c r="K1017" i="1"/>
  <c r="F1065" i="1"/>
  <c r="N1216" i="1" l="1"/>
  <c r="S1215" i="1"/>
  <c r="R1015" i="1"/>
  <c r="O1016" i="1"/>
  <c r="P1018" i="1"/>
  <c r="G1065" i="1"/>
  <c r="A1066" i="1"/>
  <c r="J1064" i="1"/>
  <c r="K1018" i="1"/>
  <c r="F1066" i="1"/>
  <c r="N1217" i="1" l="1"/>
  <c r="S1216" i="1"/>
  <c r="R1016" i="1"/>
  <c r="O1017" i="1"/>
  <c r="P1019" i="1"/>
  <c r="G1066" i="1"/>
  <c r="J1065" i="1"/>
  <c r="A1067" i="1"/>
  <c r="K1019" i="1"/>
  <c r="F1067" i="1"/>
  <c r="N1218" i="1" l="1"/>
  <c r="S1217" i="1"/>
  <c r="R1017" i="1"/>
  <c r="O1018" i="1"/>
  <c r="P1020" i="1"/>
  <c r="G1067" i="1"/>
  <c r="A1068" i="1"/>
  <c r="J1066" i="1"/>
  <c r="K1020" i="1"/>
  <c r="F1068" i="1"/>
  <c r="N1219" i="1" l="1"/>
  <c r="S1218" i="1"/>
  <c r="R1018" i="1"/>
  <c r="O1019" i="1"/>
  <c r="P1021" i="1"/>
  <c r="G1068" i="1"/>
  <c r="J1067" i="1"/>
  <c r="A1069" i="1"/>
  <c r="K1021" i="1"/>
  <c r="F1069" i="1"/>
  <c r="N1220" i="1" l="1"/>
  <c r="S1219" i="1"/>
  <c r="R1019" i="1"/>
  <c r="O1020" i="1"/>
  <c r="P1022" i="1"/>
  <c r="G1069" i="1"/>
  <c r="A1070" i="1"/>
  <c r="J1068" i="1"/>
  <c r="K1022" i="1"/>
  <c r="F1070" i="1"/>
  <c r="N1221" i="1" l="1"/>
  <c r="S1220" i="1"/>
  <c r="R1020" i="1"/>
  <c r="O1021" i="1"/>
  <c r="P1023" i="1"/>
  <c r="G1070" i="1"/>
  <c r="J1069" i="1"/>
  <c r="A1071" i="1"/>
  <c r="K1023" i="1"/>
  <c r="F1071" i="1"/>
  <c r="N1222" i="1" l="1"/>
  <c r="S1221" i="1"/>
  <c r="R1021" i="1"/>
  <c r="O1022" i="1"/>
  <c r="P1024" i="1"/>
  <c r="G1071" i="1"/>
  <c r="A1072" i="1"/>
  <c r="J1070" i="1"/>
  <c r="K1024" i="1"/>
  <c r="F1072" i="1"/>
  <c r="N1223" i="1" l="1"/>
  <c r="S1222" i="1"/>
  <c r="R1022" i="1"/>
  <c r="O1023" i="1"/>
  <c r="P1025" i="1"/>
  <c r="G1072" i="1"/>
  <c r="J1071" i="1"/>
  <c r="A1073" i="1"/>
  <c r="K1025" i="1"/>
  <c r="F1073" i="1"/>
  <c r="N1224" i="1" l="1"/>
  <c r="S1223" i="1"/>
  <c r="R1023" i="1"/>
  <c r="O1024" i="1"/>
  <c r="P1026" i="1"/>
  <c r="G1073" i="1"/>
  <c r="A1074" i="1"/>
  <c r="J1072" i="1"/>
  <c r="K1026" i="1"/>
  <c r="F1074" i="1"/>
  <c r="N1225" i="1" l="1"/>
  <c r="S1224" i="1"/>
  <c r="R1024" i="1"/>
  <c r="O1025" i="1"/>
  <c r="P1027" i="1"/>
  <c r="G1074" i="1"/>
  <c r="J1073" i="1"/>
  <c r="A1075" i="1"/>
  <c r="K1027" i="1"/>
  <c r="F1075" i="1"/>
  <c r="N1226" i="1" l="1"/>
  <c r="S1225" i="1"/>
  <c r="R1025" i="1"/>
  <c r="O1026" i="1"/>
  <c r="P1028" i="1"/>
  <c r="G1075" i="1"/>
  <c r="A1076" i="1"/>
  <c r="J1074" i="1"/>
  <c r="K1028" i="1"/>
  <c r="F1076" i="1"/>
  <c r="N1227" i="1" l="1"/>
  <c r="S1226" i="1"/>
  <c r="R1026" i="1"/>
  <c r="O1027" i="1"/>
  <c r="P1029" i="1"/>
  <c r="G1076" i="1"/>
  <c r="J1075" i="1"/>
  <c r="A1077" i="1"/>
  <c r="K1029" i="1"/>
  <c r="F1077" i="1"/>
  <c r="N1228" i="1" l="1"/>
  <c r="S1227" i="1"/>
  <c r="R1027" i="1"/>
  <c r="O1028" i="1"/>
  <c r="P1030" i="1"/>
  <c r="G1077" i="1"/>
  <c r="J1076" i="1"/>
  <c r="A1078" i="1"/>
  <c r="K1030" i="1"/>
  <c r="F1078" i="1"/>
  <c r="N1229" i="1" l="1"/>
  <c r="S1228" i="1"/>
  <c r="R1028" i="1"/>
  <c r="O1029" i="1"/>
  <c r="P1031" i="1"/>
  <c r="G1078" i="1"/>
  <c r="J1077" i="1"/>
  <c r="A1079" i="1"/>
  <c r="K1031" i="1"/>
  <c r="F1079" i="1"/>
  <c r="N1230" i="1" l="1"/>
  <c r="S1229" i="1"/>
  <c r="R1029" i="1"/>
  <c r="O1030" i="1"/>
  <c r="P1032" i="1"/>
  <c r="G1079" i="1"/>
  <c r="A1080" i="1"/>
  <c r="J1078" i="1"/>
  <c r="K1032" i="1"/>
  <c r="F1080" i="1"/>
  <c r="N1231" i="1" l="1"/>
  <c r="S1230" i="1"/>
  <c r="R1030" i="1"/>
  <c r="O1031" i="1"/>
  <c r="P1033" i="1"/>
  <c r="G1080" i="1"/>
  <c r="J1079" i="1"/>
  <c r="A1081" i="1"/>
  <c r="K1033" i="1"/>
  <c r="F1081" i="1"/>
  <c r="N1232" i="1" l="1"/>
  <c r="S1231" i="1"/>
  <c r="R1031" i="1"/>
  <c r="O1032" i="1"/>
  <c r="P1034" i="1"/>
  <c r="G1081" i="1"/>
  <c r="J1080" i="1"/>
  <c r="A1082" i="1"/>
  <c r="K1034" i="1"/>
  <c r="F1082" i="1"/>
  <c r="N1233" i="1" l="1"/>
  <c r="S1232" i="1"/>
  <c r="R1032" i="1"/>
  <c r="O1033" i="1"/>
  <c r="P1035" i="1"/>
  <c r="G1082" i="1"/>
  <c r="J1081" i="1"/>
  <c r="A1083" i="1"/>
  <c r="K1035" i="1"/>
  <c r="F1083" i="1"/>
  <c r="N1234" i="1" l="1"/>
  <c r="S1233" i="1"/>
  <c r="R1033" i="1"/>
  <c r="O1034" i="1"/>
  <c r="P1036" i="1"/>
  <c r="G1083" i="1"/>
  <c r="J1082" i="1"/>
  <c r="A1084" i="1"/>
  <c r="K1036" i="1"/>
  <c r="F1084" i="1"/>
  <c r="N1235" i="1" l="1"/>
  <c r="S1234" i="1"/>
  <c r="R1034" i="1"/>
  <c r="O1035" i="1"/>
  <c r="P1037" i="1"/>
  <c r="G1084" i="1"/>
  <c r="J1083" i="1"/>
  <c r="A1085" i="1"/>
  <c r="K1037" i="1"/>
  <c r="F1085" i="1"/>
  <c r="N1236" i="1" l="1"/>
  <c r="S1235" i="1"/>
  <c r="R1035" i="1"/>
  <c r="O1036" i="1"/>
  <c r="P1038" i="1"/>
  <c r="G1085" i="1"/>
  <c r="J1084" i="1"/>
  <c r="A1086" i="1"/>
  <c r="K1038" i="1"/>
  <c r="F1086" i="1"/>
  <c r="N1237" i="1" l="1"/>
  <c r="S1236" i="1"/>
  <c r="R1036" i="1"/>
  <c r="O1037" i="1"/>
  <c r="P1039" i="1"/>
  <c r="G1086" i="1"/>
  <c r="J1085" i="1"/>
  <c r="A1087" i="1"/>
  <c r="K1039" i="1"/>
  <c r="F1087" i="1"/>
  <c r="N1238" i="1" l="1"/>
  <c r="S1237" i="1"/>
  <c r="R1037" i="1"/>
  <c r="O1038" i="1"/>
  <c r="P1040" i="1"/>
  <c r="G1087" i="1"/>
  <c r="J1086" i="1"/>
  <c r="A1088" i="1"/>
  <c r="K1040" i="1"/>
  <c r="F1088" i="1"/>
  <c r="N1239" i="1" l="1"/>
  <c r="S1238" i="1"/>
  <c r="R1038" i="1"/>
  <c r="O1039" i="1"/>
  <c r="P1041" i="1"/>
  <c r="G1088" i="1"/>
  <c r="J1087" i="1"/>
  <c r="A1089" i="1"/>
  <c r="K1041" i="1"/>
  <c r="F1089" i="1"/>
  <c r="N1240" i="1" l="1"/>
  <c r="S1239" i="1"/>
  <c r="R1039" i="1"/>
  <c r="O1040" i="1"/>
  <c r="P1042" i="1"/>
  <c r="G1089" i="1"/>
  <c r="J1088" i="1"/>
  <c r="A1090" i="1"/>
  <c r="K1042" i="1"/>
  <c r="F1090" i="1"/>
  <c r="N1241" i="1" l="1"/>
  <c r="S1240" i="1"/>
  <c r="R1040" i="1"/>
  <c r="O1041" i="1"/>
  <c r="P1043" i="1"/>
  <c r="G1090" i="1"/>
  <c r="J1089" i="1"/>
  <c r="A1091" i="1"/>
  <c r="K1043" i="1"/>
  <c r="F1091" i="1"/>
  <c r="N1242" i="1" l="1"/>
  <c r="S1241" i="1"/>
  <c r="R1041" i="1"/>
  <c r="O1042" i="1"/>
  <c r="P1044" i="1"/>
  <c r="G1091" i="1"/>
  <c r="J1090" i="1"/>
  <c r="A1092" i="1"/>
  <c r="K1044" i="1"/>
  <c r="F1092" i="1"/>
  <c r="N1243" i="1" l="1"/>
  <c r="S1242" i="1"/>
  <c r="R1042" i="1"/>
  <c r="O1043" i="1"/>
  <c r="P1045" i="1"/>
  <c r="G1092" i="1"/>
  <c r="J1091" i="1"/>
  <c r="A1093" i="1"/>
  <c r="K1045" i="1"/>
  <c r="F1093" i="1"/>
  <c r="N1244" i="1" l="1"/>
  <c r="S1243" i="1"/>
  <c r="R1043" i="1"/>
  <c r="O1044" i="1"/>
  <c r="P1046" i="1"/>
  <c r="G1093" i="1"/>
  <c r="J1092" i="1"/>
  <c r="A1094" i="1"/>
  <c r="K1046" i="1"/>
  <c r="F1094" i="1"/>
  <c r="N1245" i="1" l="1"/>
  <c r="S1244" i="1"/>
  <c r="R1044" i="1"/>
  <c r="O1045" i="1"/>
  <c r="P1047" i="1"/>
  <c r="G1094" i="1"/>
  <c r="J1093" i="1"/>
  <c r="A1095" i="1"/>
  <c r="K1047" i="1"/>
  <c r="F1095" i="1"/>
  <c r="N1246" i="1" l="1"/>
  <c r="S1245" i="1"/>
  <c r="R1045" i="1"/>
  <c r="O1046" i="1"/>
  <c r="P1048" i="1"/>
  <c r="G1095" i="1"/>
  <c r="J1094" i="1"/>
  <c r="A1096" i="1"/>
  <c r="K1048" i="1"/>
  <c r="F1096" i="1"/>
  <c r="N1247" i="1" l="1"/>
  <c r="S1246" i="1"/>
  <c r="R1046" i="1"/>
  <c r="O1047" i="1"/>
  <c r="P1049" i="1"/>
  <c r="G1096" i="1"/>
  <c r="J1095" i="1"/>
  <c r="A1097" i="1"/>
  <c r="K1049" i="1"/>
  <c r="F1097" i="1"/>
  <c r="N1248" i="1" l="1"/>
  <c r="S1247" i="1"/>
  <c r="R1047" i="1"/>
  <c r="O1048" i="1"/>
  <c r="P1050" i="1"/>
  <c r="G1097" i="1"/>
  <c r="J1096" i="1"/>
  <c r="A1098" i="1"/>
  <c r="K1050" i="1"/>
  <c r="F1098" i="1"/>
  <c r="N1249" i="1" l="1"/>
  <c r="S1248" i="1"/>
  <c r="R1048" i="1"/>
  <c r="O1049" i="1"/>
  <c r="P1051" i="1"/>
  <c r="G1098" i="1"/>
  <c r="J1097" i="1"/>
  <c r="A1099" i="1"/>
  <c r="K1051" i="1"/>
  <c r="F1099" i="1"/>
  <c r="N1250" i="1" l="1"/>
  <c r="S1249" i="1"/>
  <c r="R1049" i="1"/>
  <c r="O1050" i="1"/>
  <c r="P1052" i="1"/>
  <c r="G1099" i="1"/>
  <c r="J1098" i="1"/>
  <c r="A1100" i="1"/>
  <c r="K1052" i="1"/>
  <c r="F1100" i="1"/>
  <c r="N1251" i="1" l="1"/>
  <c r="S1250" i="1"/>
  <c r="R1050" i="1"/>
  <c r="O1051" i="1"/>
  <c r="P1053" i="1"/>
  <c r="G1100" i="1"/>
  <c r="J1099" i="1"/>
  <c r="A1101" i="1"/>
  <c r="K1053" i="1"/>
  <c r="F1101" i="1"/>
  <c r="N1252" i="1" l="1"/>
  <c r="S1251" i="1"/>
  <c r="R1051" i="1"/>
  <c r="O1052" i="1"/>
  <c r="P1054" i="1"/>
  <c r="G1101" i="1"/>
  <c r="J1100" i="1"/>
  <c r="A1102" i="1"/>
  <c r="K1054" i="1"/>
  <c r="F1102" i="1"/>
  <c r="N1253" i="1" l="1"/>
  <c r="S1252" i="1"/>
  <c r="R1052" i="1"/>
  <c r="O1053" i="1"/>
  <c r="P1055" i="1"/>
  <c r="G1102" i="1"/>
  <c r="J1101" i="1"/>
  <c r="A1103" i="1"/>
  <c r="K1055" i="1"/>
  <c r="F1103" i="1"/>
  <c r="N1254" i="1" l="1"/>
  <c r="S1253" i="1"/>
  <c r="R1053" i="1"/>
  <c r="O1054" i="1"/>
  <c r="P1056" i="1"/>
  <c r="G1103" i="1"/>
  <c r="J1102" i="1"/>
  <c r="A1104" i="1"/>
  <c r="K1056" i="1"/>
  <c r="F1104" i="1"/>
  <c r="N1255" i="1" l="1"/>
  <c r="S1254" i="1"/>
  <c r="R1054" i="1"/>
  <c r="O1055" i="1"/>
  <c r="P1057" i="1"/>
  <c r="G1104" i="1"/>
  <c r="A1105" i="1"/>
  <c r="J1103" i="1"/>
  <c r="K1057" i="1"/>
  <c r="F1105" i="1"/>
  <c r="N1256" i="1" l="1"/>
  <c r="S1255" i="1"/>
  <c r="R1055" i="1"/>
  <c r="O1056" i="1"/>
  <c r="P1058" i="1"/>
  <c r="G1105" i="1"/>
  <c r="J1104" i="1"/>
  <c r="A1106" i="1"/>
  <c r="K1058" i="1"/>
  <c r="F1106" i="1"/>
  <c r="N1257" i="1" l="1"/>
  <c r="S1256" i="1"/>
  <c r="R1056" i="1"/>
  <c r="O1057" i="1"/>
  <c r="P1059" i="1"/>
  <c r="G1106" i="1"/>
  <c r="J1105" i="1"/>
  <c r="A1107" i="1"/>
  <c r="K1059" i="1"/>
  <c r="F1107" i="1"/>
  <c r="N1258" i="1" l="1"/>
  <c r="S1257" i="1"/>
  <c r="R1057" i="1"/>
  <c r="O1058" i="1"/>
  <c r="P1060" i="1"/>
  <c r="G1107" i="1"/>
  <c r="A1108" i="1"/>
  <c r="J1106" i="1"/>
  <c r="K1060" i="1"/>
  <c r="F1108" i="1"/>
  <c r="N1259" i="1" l="1"/>
  <c r="S1258" i="1"/>
  <c r="R1058" i="1"/>
  <c r="O1059" i="1"/>
  <c r="P1061" i="1"/>
  <c r="G1108" i="1"/>
  <c r="J1107" i="1"/>
  <c r="A1109" i="1"/>
  <c r="K1061" i="1"/>
  <c r="F1109" i="1"/>
  <c r="N1260" i="1" l="1"/>
  <c r="S1259" i="1"/>
  <c r="R1059" i="1"/>
  <c r="O1060" i="1"/>
  <c r="P1062" i="1"/>
  <c r="G1109" i="1"/>
  <c r="J1108" i="1"/>
  <c r="A1110" i="1"/>
  <c r="K1062" i="1"/>
  <c r="F1110" i="1"/>
  <c r="N1261" i="1" l="1"/>
  <c r="S1260" i="1"/>
  <c r="R1060" i="1"/>
  <c r="O1061" i="1"/>
  <c r="P1063" i="1"/>
  <c r="G1110" i="1"/>
  <c r="J1109" i="1"/>
  <c r="A1111" i="1"/>
  <c r="K1063" i="1"/>
  <c r="F1111" i="1"/>
  <c r="N1262" i="1" l="1"/>
  <c r="S1261" i="1"/>
  <c r="R1061" i="1"/>
  <c r="O1062" i="1"/>
  <c r="P1064" i="1"/>
  <c r="G1111" i="1"/>
  <c r="J1110" i="1"/>
  <c r="A1112" i="1"/>
  <c r="K1064" i="1"/>
  <c r="F1112" i="1"/>
  <c r="N1263" i="1" l="1"/>
  <c r="S1262" i="1"/>
  <c r="R1062" i="1"/>
  <c r="O1063" i="1"/>
  <c r="P1065" i="1"/>
  <c r="G1112" i="1"/>
  <c r="J1111" i="1"/>
  <c r="A1113" i="1"/>
  <c r="K1065" i="1"/>
  <c r="F1113" i="1"/>
  <c r="N1264" i="1" l="1"/>
  <c r="S1263" i="1"/>
  <c r="R1063" i="1"/>
  <c r="O1064" i="1"/>
  <c r="P1066" i="1"/>
  <c r="G1113" i="1"/>
  <c r="J1112" i="1"/>
  <c r="A1114" i="1"/>
  <c r="K1066" i="1"/>
  <c r="F1114" i="1"/>
  <c r="N1265" i="1" l="1"/>
  <c r="S1264" i="1"/>
  <c r="R1064" i="1"/>
  <c r="O1065" i="1"/>
  <c r="P1067" i="1"/>
  <c r="G1114" i="1"/>
  <c r="J1113" i="1"/>
  <c r="A1115" i="1"/>
  <c r="K1067" i="1"/>
  <c r="F1115" i="1"/>
  <c r="N1266" i="1" l="1"/>
  <c r="S1265" i="1"/>
  <c r="R1065" i="1"/>
  <c r="O1066" i="1"/>
  <c r="P1068" i="1"/>
  <c r="G1115" i="1"/>
  <c r="J1114" i="1"/>
  <c r="A1116" i="1"/>
  <c r="K1068" i="1"/>
  <c r="F1116" i="1"/>
  <c r="N1267" i="1" l="1"/>
  <c r="S1266" i="1"/>
  <c r="R1066" i="1"/>
  <c r="O1067" i="1"/>
  <c r="P1069" i="1"/>
  <c r="G1116" i="1"/>
  <c r="J1115" i="1"/>
  <c r="A1117" i="1"/>
  <c r="K1069" i="1"/>
  <c r="F1117" i="1"/>
  <c r="N1268" i="1" l="1"/>
  <c r="S1267" i="1"/>
  <c r="R1067" i="1"/>
  <c r="O1068" i="1"/>
  <c r="P1070" i="1"/>
  <c r="G1117" i="1"/>
  <c r="J1116" i="1"/>
  <c r="A1118" i="1"/>
  <c r="K1070" i="1"/>
  <c r="F1118" i="1"/>
  <c r="N1269" i="1" l="1"/>
  <c r="S1268" i="1"/>
  <c r="R1068" i="1"/>
  <c r="O1069" i="1"/>
  <c r="P1071" i="1"/>
  <c r="G1118" i="1"/>
  <c r="J1117" i="1"/>
  <c r="A1119" i="1"/>
  <c r="K1071" i="1"/>
  <c r="F1119" i="1"/>
  <c r="N1270" i="1" l="1"/>
  <c r="S1269" i="1"/>
  <c r="R1069" i="1"/>
  <c r="O1070" i="1"/>
  <c r="P1072" i="1"/>
  <c r="G1119" i="1"/>
  <c r="A1120" i="1"/>
  <c r="J1118" i="1"/>
  <c r="K1072" i="1"/>
  <c r="F1120" i="1"/>
  <c r="N1271" i="1" l="1"/>
  <c r="S1270" i="1"/>
  <c r="R1070" i="1"/>
  <c r="O1071" i="1"/>
  <c r="P1073" i="1"/>
  <c r="G1120" i="1"/>
  <c r="J1119" i="1"/>
  <c r="A1121" i="1"/>
  <c r="K1073" i="1"/>
  <c r="F1121" i="1"/>
  <c r="N1272" i="1" l="1"/>
  <c r="S1271" i="1"/>
  <c r="R1071" i="1"/>
  <c r="O1072" i="1"/>
  <c r="P1074" i="1"/>
  <c r="G1121" i="1"/>
  <c r="A1122" i="1"/>
  <c r="J1120" i="1"/>
  <c r="K1074" i="1"/>
  <c r="F1122" i="1"/>
  <c r="N1273" i="1" l="1"/>
  <c r="S1272" i="1"/>
  <c r="R1072" i="1"/>
  <c r="O1073" i="1"/>
  <c r="P1075" i="1"/>
  <c r="G1122" i="1"/>
  <c r="J1121" i="1"/>
  <c r="A1123" i="1"/>
  <c r="K1075" i="1"/>
  <c r="F1123" i="1"/>
  <c r="N1274" i="1" l="1"/>
  <c r="S1273" i="1"/>
  <c r="R1073" i="1"/>
  <c r="O1074" i="1"/>
  <c r="P1076" i="1"/>
  <c r="G1123" i="1"/>
  <c r="A1124" i="1"/>
  <c r="J1122" i="1"/>
  <c r="K1076" i="1"/>
  <c r="F1124" i="1"/>
  <c r="N1275" i="1" l="1"/>
  <c r="S1274" i="1"/>
  <c r="R1074" i="1"/>
  <c r="O1075" i="1"/>
  <c r="P1077" i="1"/>
  <c r="G1124" i="1"/>
  <c r="J1123" i="1"/>
  <c r="A1125" i="1"/>
  <c r="K1077" i="1"/>
  <c r="F1125" i="1"/>
  <c r="N1276" i="1" l="1"/>
  <c r="S1275" i="1"/>
  <c r="R1075" i="1"/>
  <c r="O1076" i="1"/>
  <c r="P1078" i="1"/>
  <c r="G1125" i="1"/>
  <c r="A1126" i="1"/>
  <c r="J1124" i="1"/>
  <c r="K1078" i="1"/>
  <c r="F1126" i="1"/>
  <c r="N1277" i="1" l="1"/>
  <c r="S1276" i="1"/>
  <c r="R1076" i="1"/>
  <c r="O1077" i="1"/>
  <c r="P1079" i="1"/>
  <c r="G1126" i="1"/>
  <c r="J1125" i="1"/>
  <c r="A1127" i="1"/>
  <c r="K1079" i="1"/>
  <c r="F1127" i="1"/>
  <c r="N1278" i="1" l="1"/>
  <c r="S1277" i="1"/>
  <c r="R1077" i="1"/>
  <c r="O1078" i="1"/>
  <c r="P1080" i="1"/>
  <c r="G1127" i="1"/>
  <c r="A1128" i="1"/>
  <c r="J1126" i="1"/>
  <c r="K1080" i="1"/>
  <c r="F1128" i="1"/>
  <c r="N1279" i="1" l="1"/>
  <c r="S1278" i="1"/>
  <c r="R1078" i="1"/>
  <c r="O1079" i="1"/>
  <c r="P1081" i="1"/>
  <c r="G1128" i="1"/>
  <c r="J1127" i="1"/>
  <c r="A1129" i="1"/>
  <c r="K1081" i="1"/>
  <c r="F1129" i="1"/>
  <c r="N1280" i="1" l="1"/>
  <c r="S1279" i="1"/>
  <c r="R1079" i="1"/>
  <c r="O1080" i="1"/>
  <c r="P1082" i="1"/>
  <c r="G1129" i="1"/>
  <c r="A1130" i="1"/>
  <c r="J1128" i="1"/>
  <c r="K1082" i="1"/>
  <c r="F1130" i="1"/>
  <c r="N1281" i="1" l="1"/>
  <c r="S1280" i="1"/>
  <c r="R1080" i="1"/>
  <c r="O1081" i="1"/>
  <c r="P1083" i="1"/>
  <c r="G1130" i="1"/>
  <c r="J1129" i="1"/>
  <c r="A1131" i="1"/>
  <c r="K1083" i="1"/>
  <c r="F1131" i="1"/>
  <c r="N1282" i="1" l="1"/>
  <c r="S1281" i="1"/>
  <c r="R1081" i="1"/>
  <c r="O1082" i="1"/>
  <c r="P1084" i="1"/>
  <c r="G1131" i="1"/>
  <c r="A1132" i="1"/>
  <c r="J1130" i="1"/>
  <c r="K1084" i="1"/>
  <c r="F1132" i="1"/>
  <c r="N1283" i="1" l="1"/>
  <c r="S1282" i="1"/>
  <c r="R1082" i="1"/>
  <c r="O1083" i="1"/>
  <c r="P1085" i="1"/>
  <c r="G1132" i="1"/>
  <c r="J1131" i="1"/>
  <c r="A1133" i="1"/>
  <c r="K1085" i="1"/>
  <c r="F1133" i="1"/>
  <c r="N1284" i="1" l="1"/>
  <c r="S1283" i="1"/>
  <c r="R1083" i="1"/>
  <c r="O1084" i="1"/>
  <c r="P1086" i="1"/>
  <c r="G1133" i="1"/>
  <c r="A1134" i="1"/>
  <c r="J1132" i="1"/>
  <c r="K1086" i="1"/>
  <c r="F1134" i="1"/>
  <c r="N1285" i="1" l="1"/>
  <c r="S1284" i="1"/>
  <c r="R1084" i="1"/>
  <c r="O1085" i="1"/>
  <c r="P1087" i="1"/>
  <c r="G1134" i="1"/>
  <c r="J1133" i="1"/>
  <c r="A1135" i="1"/>
  <c r="K1087" i="1"/>
  <c r="F1135" i="1"/>
  <c r="N1286" i="1" l="1"/>
  <c r="S1285" i="1"/>
  <c r="R1085" i="1"/>
  <c r="O1086" i="1"/>
  <c r="P1088" i="1"/>
  <c r="G1135" i="1"/>
  <c r="J1134" i="1"/>
  <c r="A1136" i="1"/>
  <c r="K1088" i="1"/>
  <c r="F1136" i="1"/>
  <c r="N1287" i="1" l="1"/>
  <c r="S1286" i="1"/>
  <c r="R1086" i="1"/>
  <c r="O1087" i="1"/>
  <c r="P1089" i="1"/>
  <c r="G1136" i="1"/>
  <c r="J1135" i="1"/>
  <c r="A1137" i="1"/>
  <c r="K1089" i="1"/>
  <c r="F1137" i="1"/>
  <c r="N1288" i="1" l="1"/>
  <c r="S1287" i="1"/>
  <c r="R1087" i="1"/>
  <c r="O1088" i="1"/>
  <c r="P1090" i="1"/>
  <c r="G1137" i="1"/>
  <c r="A1138" i="1"/>
  <c r="J1136" i="1"/>
  <c r="K1090" i="1"/>
  <c r="F1138" i="1"/>
  <c r="N1289" i="1" l="1"/>
  <c r="S1288" i="1"/>
  <c r="R1088" i="1"/>
  <c r="O1089" i="1"/>
  <c r="P1091" i="1"/>
  <c r="G1138" i="1"/>
  <c r="J1137" i="1"/>
  <c r="A1139" i="1"/>
  <c r="K1091" i="1"/>
  <c r="F1139" i="1"/>
  <c r="N1290" i="1" l="1"/>
  <c r="S1289" i="1"/>
  <c r="R1089" i="1"/>
  <c r="O1090" i="1"/>
  <c r="P1092" i="1"/>
  <c r="G1139" i="1"/>
  <c r="J1138" i="1"/>
  <c r="A1140" i="1"/>
  <c r="K1092" i="1"/>
  <c r="F1140" i="1"/>
  <c r="N1291" i="1" l="1"/>
  <c r="S1290" i="1"/>
  <c r="R1090" i="1"/>
  <c r="O1091" i="1"/>
  <c r="P1093" i="1"/>
  <c r="G1140" i="1"/>
  <c r="A1141" i="1"/>
  <c r="J1139" i="1"/>
  <c r="K1093" i="1"/>
  <c r="F1141" i="1"/>
  <c r="N1292" i="1" l="1"/>
  <c r="S1291" i="1"/>
  <c r="R1091" i="1"/>
  <c r="O1092" i="1"/>
  <c r="P1094" i="1"/>
  <c r="G1141" i="1"/>
  <c r="J1140" i="1"/>
  <c r="A1142" i="1"/>
  <c r="K1094" i="1"/>
  <c r="F1142" i="1"/>
  <c r="N1293" i="1" l="1"/>
  <c r="S1292" i="1"/>
  <c r="R1092" i="1"/>
  <c r="O1093" i="1"/>
  <c r="P1095" i="1"/>
  <c r="G1142" i="1"/>
  <c r="A1143" i="1"/>
  <c r="J1141" i="1"/>
  <c r="K1095" i="1"/>
  <c r="F1143" i="1"/>
  <c r="N1294" i="1" l="1"/>
  <c r="S1293" i="1"/>
  <c r="R1093" i="1"/>
  <c r="O1094" i="1"/>
  <c r="P1096" i="1"/>
  <c r="G1143" i="1"/>
  <c r="J1142" i="1"/>
  <c r="A1144" i="1"/>
  <c r="K1096" i="1"/>
  <c r="F1144" i="1"/>
  <c r="N1295" i="1" l="1"/>
  <c r="S1294" i="1"/>
  <c r="R1094" i="1"/>
  <c r="O1095" i="1"/>
  <c r="P1097" i="1"/>
  <c r="G1144" i="1"/>
  <c r="A1145" i="1"/>
  <c r="J1143" i="1"/>
  <c r="K1097" i="1"/>
  <c r="F1145" i="1"/>
  <c r="N1296" i="1" l="1"/>
  <c r="S1295" i="1"/>
  <c r="R1095" i="1"/>
  <c r="O1096" i="1"/>
  <c r="P1098" i="1"/>
  <c r="G1145" i="1"/>
  <c r="J1144" i="1"/>
  <c r="A1146" i="1"/>
  <c r="K1098" i="1"/>
  <c r="F1146" i="1"/>
  <c r="N1297" i="1" l="1"/>
  <c r="S1296" i="1"/>
  <c r="R1096" i="1"/>
  <c r="O1097" i="1"/>
  <c r="P1099" i="1"/>
  <c r="G1146" i="1"/>
  <c r="J1145" i="1"/>
  <c r="A1147" i="1"/>
  <c r="K1099" i="1"/>
  <c r="F1147" i="1"/>
  <c r="N1298" i="1" l="1"/>
  <c r="S1297" i="1"/>
  <c r="R1097" i="1"/>
  <c r="O1098" i="1"/>
  <c r="P1100" i="1"/>
  <c r="G1147" i="1"/>
  <c r="A1148" i="1"/>
  <c r="J1146" i="1"/>
  <c r="K1100" i="1"/>
  <c r="F1148" i="1"/>
  <c r="N1299" i="1" l="1"/>
  <c r="S1298" i="1"/>
  <c r="R1098" i="1"/>
  <c r="O1099" i="1"/>
  <c r="P1101" i="1"/>
  <c r="G1148" i="1"/>
  <c r="J1147" i="1"/>
  <c r="A1149" i="1"/>
  <c r="K1101" i="1"/>
  <c r="F1149" i="1"/>
  <c r="N1300" i="1" l="1"/>
  <c r="S1299" i="1"/>
  <c r="R1099" i="1"/>
  <c r="O1100" i="1"/>
  <c r="P1102" i="1"/>
  <c r="G1149" i="1"/>
  <c r="J1148" i="1"/>
  <c r="A1150" i="1"/>
  <c r="K1102" i="1"/>
  <c r="F1150" i="1"/>
  <c r="N1301" i="1" l="1"/>
  <c r="S1300" i="1"/>
  <c r="R1100" i="1"/>
  <c r="O1101" i="1"/>
  <c r="P1103" i="1"/>
  <c r="G1150" i="1"/>
  <c r="J1149" i="1"/>
  <c r="A1151" i="1"/>
  <c r="K1103" i="1"/>
  <c r="F1151" i="1"/>
  <c r="N1302" i="1" l="1"/>
  <c r="S1301" i="1"/>
  <c r="R1101" i="1"/>
  <c r="O1102" i="1"/>
  <c r="P1104" i="1"/>
  <c r="G1151" i="1"/>
  <c r="A1152" i="1"/>
  <c r="J1150" i="1"/>
  <c r="K1104" i="1"/>
  <c r="F1152" i="1"/>
  <c r="N1303" i="1" l="1"/>
  <c r="S1302" i="1"/>
  <c r="R1102" i="1"/>
  <c r="O1103" i="1"/>
  <c r="P1105" i="1"/>
  <c r="G1152" i="1"/>
  <c r="J1151" i="1"/>
  <c r="A1153" i="1"/>
  <c r="K1105" i="1"/>
  <c r="F1153" i="1"/>
  <c r="N1304" i="1" l="1"/>
  <c r="S1303" i="1"/>
  <c r="R1103" i="1"/>
  <c r="O1104" i="1"/>
  <c r="P1106" i="1"/>
  <c r="G1153" i="1"/>
  <c r="A1154" i="1"/>
  <c r="J1152" i="1"/>
  <c r="K1106" i="1"/>
  <c r="F1154" i="1"/>
  <c r="N1305" i="1" l="1"/>
  <c r="S1304" i="1"/>
  <c r="R1104" i="1"/>
  <c r="O1105" i="1"/>
  <c r="P1107" i="1"/>
  <c r="G1154" i="1"/>
  <c r="J1153" i="1"/>
  <c r="A1155" i="1"/>
  <c r="K1107" i="1"/>
  <c r="F1155" i="1"/>
  <c r="N1306" i="1" l="1"/>
  <c r="S1305" i="1"/>
  <c r="R1105" i="1"/>
  <c r="O1106" i="1"/>
  <c r="P1108" i="1"/>
  <c r="G1155" i="1"/>
  <c r="A1156" i="1"/>
  <c r="J1154" i="1"/>
  <c r="K1108" i="1"/>
  <c r="F1156" i="1"/>
  <c r="N1307" i="1" l="1"/>
  <c r="S1306" i="1"/>
  <c r="R1106" i="1"/>
  <c r="O1107" i="1"/>
  <c r="P1109" i="1"/>
  <c r="G1156" i="1"/>
  <c r="J1155" i="1"/>
  <c r="A1157" i="1"/>
  <c r="K1109" i="1"/>
  <c r="F1157" i="1"/>
  <c r="N1308" i="1" l="1"/>
  <c r="S1307" i="1"/>
  <c r="R1107" i="1"/>
  <c r="O1108" i="1"/>
  <c r="P1110" i="1"/>
  <c r="G1157" i="1"/>
  <c r="J1156" i="1"/>
  <c r="A1158" i="1"/>
  <c r="K1110" i="1"/>
  <c r="F1158" i="1"/>
  <c r="N1309" i="1" l="1"/>
  <c r="S1308" i="1"/>
  <c r="R1108" i="1"/>
  <c r="O1109" i="1"/>
  <c r="P1111" i="1"/>
  <c r="G1158" i="1"/>
  <c r="J1157" i="1"/>
  <c r="A1159" i="1"/>
  <c r="K1111" i="1"/>
  <c r="F1159" i="1"/>
  <c r="N1310" i="1" l="1"/>
  <c r="S1309" i="1"/>
  <c r="R1109" i="1"/>
  <c r="O1110" i="1"/>
  <c r="P1112" i="1"/>
  <c r="G1159" i="1"/>
  <c r="J1158" i="1"/>
  <c r="A1160" i="1"/>
  <c r="K1112" i="1"/>
  <c r="F1160" i="1"/>
  <c r="N1311" i="1" l="1"/>
  <c r="S1310" i="1"/>
  <c r="R1110" i="1"/>
  <c r="O1111" i="1"/>
  <c r="P1113" i="1"/>
  <c r="G1160" i="1"/>
  <c r="J1159" i="1"/>
  <c r="A1161" i="1"/>
  <c r="K1113" i="1"/>
  <c r="F1161" i="1"/>
  <c r="N1312" i="1" l="1"/>
  <c r="S1311" i="1"/>
  <c r="R1111" i="1"/>
  <c r="O1112" i="1"/>
  <c r="P1114" i="1"/>
  <c r="G1161" i="1"/>
  <c r="A1162" i="1"/>
  <c r="J1160" i="1"/>
  <c r="K1114" i="1"/>
  <c r="F1162" i="1"/>
  <c r="N1313" i="1" l="1"/>
  <c r="S1312" i="1"/>
  <c r="R1112" i="1"/>
  <c r="O1113" i="1"/>
  <c r="P1115" i="1"/>
  <c r="G1162" i="1"/>
  <c r="J1161" i="1"/>
  <c r="A1163" i="1"/>
  <c r="K1115" i="1"/>
  <c r="F1163" i="1"/>
  <c r="N1314" i="1" l="1"/>
  <c r="S1313" i="1"/>
  <c r="R1113" i="1"/>
  <c r="O1114" i="1"/>
  <c r="P1116" i="1"/>
  <c r="G1163" i="1"/>
  <c r="J1162" i="1"/>
  <c r="A1164" i="1"/>
  <c r="K1116" i="1"/>
  <c r="F1164" i="1"/>
  <c r="N1315" i="1" l="1"/>
  <c r="S1314" i="1"/>
  <c r="R1114" i="1"/>
  <c r="O1115" i="1"/>
  <c r="P1117" i="1"/>
  <c r="G1164" i="1"/>
  <c r="J1163" i="1"/>
  <c r="A1165" i="1"/>
  <c r="K1117" i="1"/>
  <c r="F1165" i="1"/>
  <c r="N1316" i="1" l="1"/>
  <c r="S1315" i="1"/>
  <c r="R1115" i="1"/>
  <c r="O1116" i="1"/>
  <c r="P1118" i="1"/>
  <c r="G1165" i="1"/>
  <c r="J1164" i="1"/>
  <c r="A1166" i="1"/>
  <c r="K1118" i="1"/>
  <c r="F1166" i="1"/>
  <c r="N1317" i="1" l="1"/>
  <c r="S1316" i="1"/>
  <c r="R1116" i="1"/>
  <c r="O1117" i="1"/>
  <c r="P1119" i="1"/>
  <c r="G1166" i="1"/>
  <c r="A1167" i="1"/>
  <c r="J1165" i="1"/>
  <c r="K1119" i="1"/>
  <c r="F1167" i="1"/>
  <c r="N1318" i="1" l="1"/>
  <c r="S1317" i="1"/>
  <c r="R1117" i="1"/>
  <c r="O1118" i="1"/>
  <c r="P1120" i="1"/>
  <c r="G1167" i="1"/>
  <c r="J1166" i="1"/>
  <c r="A1168" i="1"/>
  <c r="K1120" i="1"/>
  <c r="F1168" i="1"/>
  <c r="N1319" i="1" l="1"/>
  <c r="S1318" i="1"/>
  <c r="R1118" i="1"/>
  <c r="O1119" i="1"/>
  <c r="P1121" i="1"/>
  <c r="G1168" i="1"/>
  <c r="A1169" i="1"/>
  <c r="A1170" i="1" s="1"/>
  <c r="J1167" i="1"/>
  <c r="K1121" i="1"/>
  <c r="N1320" i="1" l="1"/>
  <c r="S1319" i="1"/>
  <c r="R1119" i="1"/>
  <c r="O1120" i="1"/>
  <c r="P1122" i="1"/>
  <c r="A1171" i="1"/>
  <c r="G1169" i="1"/>
  <c r="G1170" i="1" s="1"/>
  <c r="J1168" i="1"/>
  <c r="K1122" i="1"/>
  <c r="F1170" i="1"/>
  <c r="F1169" i="1"/>
  <c r="N1321" i="1" l="1"/>
  <c r="S1320" i="1"/>
  <c r="R1120" i="1"/>
  <c r="O1121" i="1"/>
  <c r="P1123" i="1"/>
  <c r="A1172" i="1"/>
  <c r="G1171" i="1"/>
  <c r="J1169" i="1"/>
  <c r="J1170" i="1" s="1"/>
  <c r="K1123" i="1"/>
  <c r="F1171" i="1"/>
  <c r="N1322" i="1" l="1"/>
  <c r="S1321" i="1"/>
  <c r="R1121" i="1"/>
  <c r="O1122" i="1"/>
  <c r="P1124" i="1"/>
  <c r="J1171" i="1"/>
  <c r="A1173" i="1"/>
  <c r="G1172" i="1"/>
  <c r="K1124" i="1"/>
  <c r="F1172" i="1"/>
  <c r="N1323" i="1" l="1"/>
  <c r="S1322" i="1"/>
  <c r="R1122" i="1"/>
  <c r="O1123" i="1"/>
  <c r="P1125" i="1"/>
  <c r="A1174" i="1"/>
  <c r="J1172" i="1"/>
  <c r="G1173" i="1"/>
  <c r="K1125" i="1"/>
  <c r="F1173" i="1"/>
  <c r="N1324" i="1" l="1"/>
  <c r="S1323" i="1"/>
  <c r="R1123" i="1"/>
  <c r="O1124" i="1"/>
  <c r="P1126" i="1"/>
  <c r="J1173" i="1"/>
  <c r="A1175" i="1"/>
  <c r="G1174" i="1"/>
  <c r="K1126" i="1"/>
  <c r="F1174" i="1"/>
  <c r="N1325" i="1" l="1"/>
  <c r="S1324" i="1"/>
  <c r="R1124" i="1"/>
  <c r="O1125" i="1"/>
  <c r="P1127" i="1"/>
  <c r="A1176" i="1"/>
  <c r="J1174" i="1"/>
  <c r="G1175" i="1"/>
  <c r="K1127" i="1"/>
  <c r="F1175" i="1"/>
  <c r="N1326" i="1" l="1"/>
  <c r="S1325" i="1"/>
  <c r="R1125" i="1"/>
  <c r="O1126" i="1"/>
  <c r="P1128" i="1"/>
  <c r="J1175" i="1"/>
  <c r="A1177" i="1"/>
  <c r="G1176" i="1"/>
  <c r="K1128" i="1"/>
  <c r="F1176" i="1"/>
  <c r="N1327" i="1" l="1"/>
  <c r="S1326" i="1"/>
  <c r="R1126" i="1"/>
  <c r="O1127" i="1"/>
  <c r="P1129" i="1"/>
  <c r="A1178" i="1"/>
  <c r="J1176" i="1"/>
  <c r="G1177" i="1"/>
  <c r="K1129" i="1"/>
  <c r="F1177" i="1"/>
  <c r="N1328" i="1" l="1"/>
  <c r="S1327" i="1"/>
  <c r="R1127" i="1"/>
  <c r="O1128" i="1"/>
  <c r="P1130" i="1"/>
  <c r="J1177" i="1"/>
  <c r="A1179" i="1"/>
  <c r="G1178" i="1"/>
  <c r="K1130" i="1"/>
  <c r="F1178" i="1"/>
  <c r="N1329" i="1" l="1"/>
  <c r="S1328" i="1"/>
  <c r="R1128" i="1"/>
  <c r="O1129" i="1"/>
  <c r="P1131" i="1"/>
  <c r="A1180" i="1"/>
  <c r="J1178" i="1"/>
  <c r="G1179" i="1"/>
  <c r="K1131" i="1"/>
  <c r="F1179" i="1"/>
  <c r="N1330" i="1" l="1"/>
  <c r="S1329" i="1"/>
  <c r="R1129" i="1"/>
  <c r="O1130" i="1"/>
  <c r="P1132" i="1"/>
  <c r="J1179" i="1"/>
  <c r="A1181" i="1"/>
  <c r="G1180" i="1"/>
  <c r="K1132" i="1"/>
  <c r="F1180" i="1"/>
  <c r="N1331" i="1" l="1"/>
  <c r="S1330" i="1"/>
  <c r="R1130" i="1"/>
  <c r="O1131" i="1"/>
  <c r="P1133" i="1"/>
  <c r="A1182" i="1"/>
  <c r="J1180" i="1"/>
  <c r="G1181" i="1"/>
  <c r="K1133" i="1"/>
  <c r="F1181" i="1"/>
  <c r="N1332" i="1" l="1"/>
  <c r="S1331" i="1"/>
  <c r="R1131" i="1"/>
  <c r="O1132" i="1"/>
  <c r="P1134" i="1"/>
  <c r="J1181" i="1"/>
  <c r="A1183" i="1"/>
  <c r="G1182" i="1"/>
  <c r="K1134" i="1"/>
  <c r="F1182" i="1"/>
  <c r="N1333" i="1" l="1"/>
  <c r="S1332" i="1"/>
  <c r="R1132" i="1"/>
  <c r="O1133" i="1"/>
  <c r="P1135" i="1"/>
  <c r="A1184" i="1"/>
  <c r="J1182" i="1"/>
  <c r="G1183" i="1"/>
  <c r="K1135" i="1"/>
  <c r="F1183" i="1"/>
  <c r="N1334" i="1" l="1"/>
  <c r="S1333" i="1"/>
  <c r="R1133" i="1"/>
  <c r="O1134" i="1"/>
  <c r="P1136" i="1"/>
  <c r="J1183" i="1"/>
  <c r="A1185" i="1"/>
  <c r="G1184" i="1"/>
  <c r="K1136" i="1"/>
  <c r="F1184" i="1"/>
  <c r="N1335" i="1" l="1"/>
  <c r="S1334" i="1"/>
  <c r="R1134" i="1"/>
  <c r="O1135" i="1"/>
  <c r="P1137" i="1"/>
  <c r="A1186" i="1"/>
  <c r="J1184" i="1"/>
  <c r="G1185" i="1"/>
  <c r="K1137" i="1"/>
  <c r="F1185" i="1"/>
  <c r="N1336" i="1" l="1"/>
  <c r="S1335" i="1"/>
  <c r="R1135" i="1"/>
  <c r="O1136" i="1"/>
  <c r="P1138" i="1"/>
  <c r="J1185" i="1"/>
  <c r="A1187" i="1"/>
  <c r="G1186" i="1"/>
  <c r="K1138" i="1"/>
  <c r="F1186" i="1"/>
  <c r="N1337" i="1" l="1"/>
  <c r="S1336" i="1"/>
  <c r="R1136" i="1"/>
  <c r="O1137" i="1"/>
  <c r="P1139" i="1"/>
  <c r="A1188" i="1"/>
  <c r="J1186" i="1"/>
  <c r="G1187" i="1"/>
  <c r="K1139" i="1"/>
  <c r="F1187" i="1"/>
  <c r="N1338" i="1" l="1"/>
  <c r="S1337" i="1"/>
  <c r="R1137" i="1"/>
  <c r="O1138" i="1"/>
  <c r="P1140" i="1"/>
  <c r="J1187" i="1"/>
  <c r="A1189" i="1"/>
  <c r="G1188" i="1"/>
  <c r="K1140" i="1"/>
  <c r="F1188" i="1"/>
  <c r="N1339" i="1" l="1"/>
  <c r="S1338" i="1"/>
  <c r="R1138" i="1"/>
  <c r="O1139" i="1"/>
  <c r="P1141" i="1"/>
  <c r="A1190" i="1"/>
  <c r="J1188" i="1"/>
  <c r="G1189" i="1"/>
  <c r="K1141" i="1"/>
  <c r="F1189" i="1"/>
  <c r="N1340" i="1" l="1"/>
  <c r="S1339" i="1"/>
  <c r="R1139" i="1"/>
  <c r="O1140" i="1"/>
  <c r="P1142" i="1"/>
  <c r="J1189" i="1"/>
  <c r="A1191" i="1"/>
  <c r="G1190" i="1"/>
  <c r="K1142" i="1"/>
  <c r="F1190" i="1"/>
  <c r="N1341" i="1" l="1"/>
  <c r="S1340" i="1"/>
  <c r="R1140" i="1"/>
  <c r="O1141" i="1"/>
  <c r="P1143" i="1"/>
  <c r="A1192" i="1"/>
  <c r="J1190" i="1"/>
  <c r="G1191" i="1"/>
  <c r="K1143" i="1"/>
  <c r="F1191" i="1"/>
  <c r="N1342" i="1" l="1"/>
  <c r="S1341" i="1"/>
  <c r="R1141" i="1"/>
  <c r="O1142" i="1"/>
  <c r="P1144" i="1"/>
  <c r="J1191" i="1"/>
  <c r="A1193" i="1"/>
  <c r="G1192" i="1"/>
  <c r="K1144" i="1"/>
  <c r="F1192" i="1"/>
  <c r="N1343" i="1" l="1"/>
  <c r="S1342" i="1"/>
  <c r="R1142" i="1"/>
  <c r="O1143" i="1"/>
  <c r="P1145" i="1"/>
  <c r="A1194" i="1"/>
  <c r="J1192" i="1"/>
  <c r="G1193" i="1"/>
  <c r="K1145" i="1"/>
  <c r="F1193" i="1"/>
  <c r="N1344" i="1" l="1"/>
  <c r="S1343" i="1"/>
  <c r="R1143" i="1"/>
  <c r="O1144" i="1"/>
  <c r="P1146" i="1"/>
  <c r="J1193" i="1"/>
  <c r="A1195" i="1"/>
  <c r="G1194" i="1"/>
  <c r="K1146" i="1"/>
  <c r="F1194" i="1"/>
  <c r="N1345" i="1" l="1"/>
  <c r="S1344" i="1"/>
  <c r="R1144" i="1"/>
  <c r="O1145" i="1"/>
  <c r="P1147" i="1"/>
  <c r="A1196" i="1"/>
  <c r="J1194" i="1"/>
  <c r="G1195" i="1"/>
  <c r="K1147" i="1"/>
  <c r="F1195" i="1"/>
  <c r="N1346" i="1" l="1"/>
  <c r="S1345" i="1"/>
  <c r="R1145" i="1"/>
  <c r="O1146" i="1"/>
  <c r="P1148" i="1"/>
  <c r="J1195" i="1"/>
  <c r="A1197" i="1"/>
  <c r="G1196" i="1"/>
  <c r="K1148" i="1"/>
  <c r="F1196" i="1"/>
  <c r="N1347" i="1" l="1"/>
  <c r="S1346" i="1"/>
  <c r="R1146" i="1"/>
  <c r="O1147" i="1"/>
  <c r="P1149" i="1"/>
  <c r="A1198" i="1"/>
  <c r="J1196" i="1"/>
  <c r="G1197" i="1"/>
  <c r="K1149" i="1"/>
  <c r="F1197" i="1"/>
  <c r="N1348" i="1" l="1"/>
  <c r="S1347" i="1"/>
  <c r="R1147" i="1"/>
  <c r="O1148" i="1"/>
  <c r="P1150" i="1"/>
  <c r="J1197" i="1"/>
  <c r="A1199" i="1"/>
  <c r="G1198" i="1"/>
  <c r="K1150" i="1"/>
  <c r="F1198" i="1"/>
  <c r="N1349" i="1" l="1"/>
  <c r="S1348" i="1"/>
  <c r="R1148" i="1"/>
  <c r="O1149" i="1"/>
  <c r="P1151" i="1"/>
  <c r="A1200" i="1"/>
  <c r="J1198" i="1"/>
  <c r="G1199" i="1"/>
  <c r="K1151" i="1"/>
  <c r="F1199" i="1"/>
  <c r="N1350" i="1" l="1"/>
  <c r="S1349" i="1"/>
  <c r="R1149" i="1"/>
  <c r="O1150" i="1"/>
  <c r="P1152" i="1"/>
  <c r="J1199" i="1"/>
  <c r="A1201" i="1"/>
  <c r="G1200" i="1"/>
  <c r="K1152" i="1"/>
  <c r="F1200" i="1"/>
  <c r="N1351" i="1" l="1"/>
  <c r="S1350" i="1"/>
  <c r="R1150" i="1"/>
  <c r="O1151" i="1"/>
  <c r="P1153" i="1"/>
  <c r="A1202" i="1"/>
  <c r="J1200" i="1"/>
  <c r="G1201" i="1"/>
  <c r="K1153" i="1"/>
  <c r="F1201" i="1"/>
  <c r="N1352" i="1" l="1"/>
  <c r="S1351" i="1"/>
  <c r="R1151" i="1"/>
  <c r="O1152" i="1"/>
  <c r="P1154" i="1"/>
  <c r="J1201" i="1"/>
  <c r="A1203" i="1"/>
  <c r="G1202" i="1"/>
  <c r="K1154" i="1"/>
  <c r="F1202" i="1"/>
  <c r="N1353" i="1" l="1"/>
  <c r="S1352" i="1"/>
  <c r="R1152" i="1"/>
  <c r="O1153" i="1"/>
  <c r="P1155" i="1"/>
  <c r="A1204" i="1"/>
  <c r="J1202" i="1"/>
  <c r="G1203" i="1"/>
  <c r="K1155" i="1"/>
  <c r="F1203" i="1"/>
  <c r="N1354" i="1" l="1"/>
  <c r="S1353" i="1"/>
  <c r="R1153" i="1"/>
  <c r="O1154" i="1"/>
  <c r="P1156" i="1"/>
  <c r="J1203" i="1"/>
  <c r="A1205" i="1"/>
  <c r="G1204" i="1"/>
  <c r="K1156" i="1"/>
  <c r="F1204" i="1"/>
  <c r="N1355" i="1" l="1"/>
  <c r="S1354" i="1"/>
  <c r="R1154" i="1"/>
  <c r="O1155" i="1"/>
  <c r="P1157" i="1"/>
  <c r="A1206" i="1"/>
  <c r="J1204" i="1"/>
  <c r="G1205" i="1"/>
  <c r="K1157" i="1"/>
  <c r="F1205" i="1"/>
  <c r="N1356" i="1" l="1"/>
  <c r="S1355" i="1"/>
  <c r="R1155" i="1"/>
  <c r="O1156" i="1"/>
  <c r="P1158" i="1"/>
  <c r="J1205" i="1"/>
  <c r="A1207" i="1"/>
  <c r="G1206" i="1"/>
  <c r="K1158" i="1"/>
  <c r="F1206" i="1"/>
  <c r="N1357" i="1" l="1"/>
  <c r="S1356" i="1"/>
  <c r="R1156" i="1"/>
  <c r="O1157" i="1"/>
  <c r="P1159" i="1"/>
  <c r="A1208" i="1"/>
  <c r="J1206" i="1"/>
  <c r="G1207" i="1"/>
  <c r="K1159" i="1"/>
  <c r="F1207" i="1"/>
  <c r="N1358" i="1" l="1"/>
  <c r="S1357" i="1"/>
  <c r="R1157" i="1"/>
  <c r="O1158" i="1"/>
  <c r="P1160" i="1"/>
  <c r="J1207" i="1"/>
  <c r="A1209" i="1"/>
  <c r="G1208" i="1"/>
  <c r="K1160" i="1"/>
  <c r="F1208" i="1"/>
  <c r="N1359" i="1" l="1"/>
  <c r="S1358" i="1"/>
  <c r="R1158" i="1"/>
  <c r="O1159" i="1"/>
  <c r="P1161" i="1"/>
  <c r="A1210" i="1"/>
  <c r="J1208" i="1"/>
  <c r="G1209" i="1"/>
  <c r="K1161" i="1"/>
  <c r="F1209" i="1"/>
  <c r="N1360" i="1" l="1"/>
  <c r="S1359" i="1"/>
  <c r="R1159" i="1"/>
  <c r="O1160" i="1"/>
  <c r="P1162" i="1"/>
  <c r="J1209" i="1"/>
  <c r="A1211" i="1"/>
  <c r="G1210" i="1"/>
  <c r="K1162" i="1"/>
  <c r="F1210" i="1"/>
  <c r="N1361" i="1" l="1"/>
  <c r="S1360" i="1"/>
  <c r="R1160" i="1"/>
  <c r="O1161" i="1"/>
  <c r="P1163" i="1"/>
  <c r="A1212" i="1"/>
  <c r="J1210" i="1"/>
  <c r="G1211" i="1"/>
  <c r="K1163" i="1"/>
  <c r="F1211" i="1"/>
  <c r="N1362" i="1" l="1"/>
  <c r="S1361" i="1"/>
  <c r="R1161" i="1"/>
  <c r="O1162" i="1"/>
  <c r="P1164" i="1"/>
  <c r="J1211" i="1"/>
  <c r="A1213" i="1"/>
  <c r="G1212" i="1"/>
  <c r="K1164" i="1"/>
  <c r="F1212" i="1"/>
  <c r="N1363" i="1" l="1"/>
  <c r="S1362" i="1"/>
  <c r="R1162" i="1"/>
  <c r="O1163" i="1"/>
  <c r="P1165" i="1"/>
  <c r="A1214" i="1"/>
  <c r="J1212" i="1"/>
  <c r="G1213" i="1"/>
  <c r="K1165" i="1"/>
  <c r="F1213" i="1"/>
  <c r="N1364" i="1" l="1"/>
  <c r="S1363" i="1"/>
  <c r="R1163" i="1"/>
  <c r="O1164" i="1"/>
  <c r="P1166" i="1"/>
  <c r="J1213" i="1"/>
  <c r="A1215" i="1"/>
  <c r="G1214" i="1"/>
  <c r="K1166" i="1"/>
  <c r="F1214" i="1"/>
  <c r="N1365" i="1" l="1"/>
  <c r="S1364" i="1"/>
  <c r="R1164" i="1"/>
  <c r="O1165" i="1"/>
  <c r="P1167" i="1"/>
  <c r="A1216" i="1"/>
  <c r="J1214" i="1"/>
  <c r="G1215" i="1"/>
  <c r="K1167" i="1"/>
  <c r="F1215" i="1"/>
  <c r="N1366" i="1" l="1"/>
  <c r="S1365" i="1"/>
  <c r="R1165" i="1"/>
  <c r="O1166" i="1"/>
  <c r="P1168" i="1"/>
  <c r="J1215" i="1"/>
  <c r="A1217" i="1"/>
  <c r="G1216" i="1"/>
  <c r="K1168" i="1"/>
  <c r="F1216" i="1"/>
  <c r="N1367" i="1" l="1"/>
  <c r="S1366" i="1"/>
  <c r="R1166" i="1"/>
  <c r="O1167" i="1"/>
  <c r="P1169" i="1"/>
  <c r="A1218" i="1"/>
  <c r="J1216" i="1"/>
  <c r="G1217" i="1"/>
  <c r="K1169" i="1"/>
  <c r="F1217" i="1"/>
  <c r="N1368" i="1" l="1"/>
  <c r="S1367" i="1"/>
  <c r="R1167" i="1"/>
  <c r="O1168" i="1"/>
  <c r="P1170" i="1"/>
  <c r="K1170" i="1"/>
  <c r="K1171" i="1" s="1"/>
  <c r="K1172" i="1" s="1"/>
  <c r="K1173" i="1" s="1"/>
  <c r="K1174" i="1" s="1"/>
  <c r="K1175" i="1" s="1"/>
  <c r="K1176" i="1" s="1"/>
  <c r="K1177" i="1" s="1"/>
  <c r="K1178" i="1" s="1"/>
  <c r="K1179" i="1" s="1"/>
  <c r="K1180" i="1" s="1"/>
  <c r="K1181" i="1" s="1"/>
  <c r="K1182" i="1" s="1"/>
  <c r="K1183" i="1" s="1"/>
  <c r="K1184" i="1" s="1"/>
  <c r="K1185" i="1" s="1"/>
  <c r="K1186" i="1" s="1"/>
  <c r="K1187" i="1" s="1"/>
  <c r="K1188" i="1" s="1"/>
  <c r="K1189" i="1" s="1"/>
  <c r="K1190" i="1" s="1"/>
  <c r="K1191" i="1" s="1"/>
  <c r="K1192" i="1" s="1"/>
  <c r="K1193" i="1" s="1"/>
  <c r="K1194" i="1" s="1"/>
  <c r="K1195" i="1" s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5" i="1" s="1"/>
  <c r="K1206" i="1" s="1"/>
  <c r="K1207" i="1" s="1"/>
  <c r="K1208" i="1" s="1"/>
  <c r="K1209" i="1" s="1"/>
  <c r="K1210" i="1" s="1"/>
  <c r="K1211" i="1" s="1"/>
  <c r="K1212" i="1" s="1"/>
  <c r="K1213" i="1" s="1"/>
  <c r="K1214" i="1" s="1"/>
  <c r="K1215" i="1" s="1"/>
  <c r="K1216" i="1" s="1"/>
  <c r="K1217" i="1" s="1"/>
  <c r="J1217" i="1"/>
  <c r="A1219" i="1"/>
  <c r="G1218" i="1"/>
  <c r="F1218" i="1"/>
  <c r="N1369" i="1" l="1"/>
  <c r="S1368" i="1"/>
  <c r="R1168" i="1"/>
  <c r="O1169" i="1"/>
  <c r="P1171" i="1"/>
  <c r="P1172" i="1" s="1"/>
  <c r="P1173" i="1" s="1"/>
  <c r="P1174" i="1" s="1"/>
  <c r="P1175" i="1" s="1"/>
  <c r="P1176" i="1" s="1"/>
  <c r="P1177" i="1" s="1"/>
  <c r="P1178" i="1" s="1"/>
  <c r="P1179" i="1" s="1"/>
  <c r="P1180" i="1" s="1"/>
  <c r="P1181" i="1" s="1"/>
  <c r="P1182" i="1" s="1"/>
  <c r="P1183" i="1" s="1"/>
  <c r="P1184" i="1" s="1"/>
  <c r="P1185" i="1" s="1"/>
  <c r="P1186" i="1" s="1"/>
  <c r="P1187" i="1" s="1"/>
  <c r="P1188" i="1" s="1"/>
  <c r="P1189" i="1" s="1"/>
  <c r="P1190" i="1" s="1"/>
  <c r="P1191" i="1" s="1"/>
  <c r="P1192" i="1" s="1"/>
  <c r="P1193" i="1" s="1"/>
  <c r="P1194" i="1" s="1"/>
  <c r="P1195" i="1" s="1"/>
  <c r="P1196" i="1" s="1"/>
  <c r="P1197" i="1" s="1"/>
  <c r="P1198" i="1" s="1"/>
  <c r="P1199" i="1" s="1"/>
  <c r="P1200" i="1" s="1"/>
  <c r="P1201" i="1" s="1"/>
  <c r="P1202" i="1" s="1"/>
  <c r="P1203" i="1" s="1"/>
  <c r="P1204" i="1" s="1"/>
  <c r="P1205" i="1" s="1"/>
  <c r="P1206" i="1" s="1"/>
  <c r="P1207" i="1" s="1"/>
  <c r="P1208" i="1" s="1"/>
  <c r="P1209" i="1" s="1"/>
  <c r="P1210" i="1" s="1"/>
  <c r="P1211" i="1" s="1"/>
  <c r="P1212" i="1" s="1"/>
  <c r="P1213" i="1" s="1"/>
  <c r="P1214" i="1" s="1"/>
  <c r="P1215" i="1" s="1"/>
  <c r="P1216" i="1" s="1"/>
  <c r="P1217" i="1" s="1"/>
  <c r="P1218" i="1" s="1"/>
  <c r="A1220" i="1"/>
  <c r="J1218" i="1"/>
  <c r="K1218" i="1"/>
  <c r="G1219" i="1"/>
  <c r="F1219" i="1"/>
  <c r="N1370" i="1" l="1"/>
  <c r="S1369" i="1"/>
  <c r="R1169" i="1"/>
  <c r="O1170" i="1"/>
  <c r="P1219" i="1"/>
  <c r="J1219" i="1"/>
  <c r="A1221" i="1"/>
  <c r="G1220" i="1"/>
  <c r="K1219" i="1"/>
  <c r="F1220" i="1"/>
  <c r="N1371" i="1" l="1"/>
  <c r="S1370" i="1"/>
  <c r="O1171" i="1"/>
  <c r="R1170" i="1"/>
  <c r="P1220" i="1"/>
  <c r="A1222" i="1"/>
  <c r="J1220" i="1"/>
  <c r="K1220" i="1"/>
  <c r="G1221" i="1"/>
  <c r="F1221" i="1"/>
  <c r="N1372" i="1" l="1"/>
  <c r="S1371" i="1"/>
  <c r="R1171" i="1"/>
  <c r="O1172" i="1"/>
  <c r="P1221" i="1"/>
  <c r="J1221" i="1"/>
  <c r="A1223" i="1"/>
  <c r="G1222" i="1"/>
  <c r="K1221" i="1"/>
  <c r="F1222" i="1"/>
  <c r="N1373" i="1" l="1"/>
  <c r="S1372" i="1"/>
  <c r="R1172" i="1"/>
  <c r="O1173" i="1"/>
  <c r="P1222" i="1"/>
  <c r="A1224" i="1"/>
  <c r="J1222" i="1"/>
  <c r="G1223" i="1"/>
  <c r="K1222" i="1"/>
  <c r="F1223" i="1"/>
  <c r="N1374" i="1" l="1"/>
  <c r="S1373" i="1"/>
  <c r="R1173" i="1"/>
  <c r="O1174" i="1"/>
  <c r="P1223" i="1"/>
  <c r="J1223" i="1"/>
  <c r="A1225" i="1"/>
  <c r="K1223" i="1"/>
  <c r="G1224" i="1"/>
  <c r="F1224" i="1"/>
  <c r="N1375" i="1" l="1"/>
  <c r="S1374" i="1"/>
  <c r="R1174" i="1"/>
  <c r="O1175" i="1"/>
  <c r="P1224" i="1"/>
  <c r="A1226" i="1"/>
  <c r="J1224" i="1"/>
  <c r="G1225" i="1"/>
  <c r="K1224" i="1"/>
  <c r="F1225" i="1"/>
  <c r="N1376" i="1" l="1"/>
  <c r="S1375" i="1"/>
  <c r="R1175" i="1"/>
  <c r="O1176" i="1"/>
  <c r="P1225" i="1"/>
  <c r="J1225" i="1"/>
  <c r="A1227" i="1"/>
  <c r="K1225" i="1"/>
  <c r="G1226" i="1"/>
  <c r="F1226" i="1"/>
  <c r="N1377" i="1" l="1"/>
  <c r="S1376" i="1"/>
  <c r="R1176" i="1"/>
  <c r="O1177" i="1"/>
  <c r="P1226" i="1"/>
  <c r="A1228" i="1"/>
  <c r="J1226" i="1"/>
  <c r="G1227" i="1"/>
  <c r="K1226" i="1"/>
  <c r="F1227" i="1"/>
  <c r="N1378" i="1" l="1"/>
  <c r="S1377" i="1"/>
  <c r="R1177" i="1"/>
  <c r="O1178" i="1"/>
  <c r="P1227" i="1"/>
  <c r="J1227" i="1"/>
  <c r="A1229" i="1"/>
  <c r="G1228" i="1"/>
  <c r="K1227" i="1"/>
  <c r="F1228" i="1"/>
  <c r="N1379" i="1" l="1"/>
  <c r="S1378" i="1"/>
  <c r="R1178" i="1"/>
  <c r="O1179" i="1"/>
  <c r="P1228" i="1"/>
  <c r="A1230" i="1"/>
  <c r="J1228" i="1"/>
  <c r="K1228" i="1"/>
  <c r="G1229" i="1"/>
  <c r="F1229" i="1"/>
  <c r="N1380" i="1" l="1"/>
  <c r="S1379" i="1"/>
  <c r="R1179" i="1"/>
  <c r="O1180" i="1"/>
  <c r="P1229" i="1"/>
  <c r="J1229" i="1"/>
  <c r="A1231" i="1"/>
  <c r="G1230" i="1"/>
  <c r="K1229" i="1"/>
  <c r="F1230" i="1"/>
  <c r="N1381" i="1" l="1"/>
  <c r="S1380" i="1"/>
  <c r="R1180" i="1"/>
  <c r="O1181" i="1"/>
  <c r="P1230" i="1"/>
  <c r="A1232" i="1"/>
  <c r="J1230" i="1"/>
  <c r="G1231" i="1"/>
  <c r="K1230" i="1"/>
  <c r="F1231" i="1"/>
  <c r="N1382" i="1" l="1"/>
  <c r="S1381" i="1"/>
  <c r="R1181" i="1"/>
  <c r="O1182" i="1"/>
  <c r="P1231" i="1"/>
  <c r="J1231" i="1"/>
  <c r="A1233" i="1"/>
  <c r="G1232" i="1"/>
  <c r="K1231" i="1"/>
  <c r="F1232" i="1"/>
  <c r="N1383" i="1" l="1"/>
  <c r="S1382" i="1"/>
  <c r="R1182" i="1"/>
  <c r="O1183" i="1"/>
  <c r="P1232" i="1"/>
  <c r="A1234" i="1"/>
  <c r="J1232" i="1"/>
  <c r="G1233" i="1"/>
  <c r="K1232" i="1"/>
  <c r="F1233" i="1"/>
  <c r="N1384" i="1" l="1"/>
  <c r="S1383" i="1"/>
  <c r="R1183" i="1"/>
  <c r="O1184" i="1"/>
  <c r="P1233" i="1"/>
  <c r="J1233" i="1"/>
  <c r="A1235" i="1"/>
  <c r="G1234" i="1"/>
  <c r="K1233" i="1"/>
  <c r="F1234" i="1"/>
  <c r="N1385" i="1" l="1"/>
  <c r="S1384" i="1"/>
  <c r="R1184" i="1"/>
  <c r="O1185" i="1"/>
  <c r="P1234" i="1"/>
  <c r="A1236" i="1"/>
  <c r="J1234" i="1"/>
  <c r="G1235" i="1"/>
  <c r="K1234" i="1"/>
  <c r="F1235" i="1"/>
  <c r="N1386" i="1" l="1"/>
  <c r="S1385" i="1"/>
  <c r="R1185" i="1"/>
  <c r="O1186" i="1"/>
  <c r="P1235" i="1"/>
  <c r="J1235" i="1"/>
  <c r="A1237" i="1"/>
  <c r="G1236" i="1"/>
  <c r="K1235" i="1"/>
  <c r="F1236" i="1"/>
  <c r="N1387" i="1" l="1"/>
  <c r="S1386" i="1"/>
  <c r="R1186" i="1"/>
  <c r="O1187" i="1"/>
  <c r="P1236" i="1"/>
  <c r="A1238" i="1"/>
  <c r="J1236" i="1"/>
  <c r="K1236" i="1"/>
  <c r="G1237" i="1"/>
  <c r="F1237" i="1"/>
  <c r="N1388" i="1" l="1"/>
  <c r="S1387" i="1"/>
  <c r="R1187" i="1"/>
  <c r="O1188" i="1"/>
  <c r="P1237" i="1"/>
  <c r="J1237" i="1"/>
  <c r="A1239" i="1"/>
  <c r="G1238" i="1"/>
  <c r="K1237" i="1"/>
  <c r="F1238" i="1"/>
  <c r="N1389" i="1" l="1"/>
  <c r="S1388" i="1"/>
  <c r="R1188" i="1"/>
  <c r="O1189" i="1"/>
  <c r="P1238" i="1"/>
  <c r="A1240" i="1"/>
  <c r="J1238" i="1"/>
  <c r="G1239" i="1"/>
  <c r="K1238" i="1"/>
  <c r="F1239" i="1"/>
  <c r="N1390" i="1" l="1"/>
  <c r="S1389" i="1"/>
  <c r="R1189" i="1"/>
  <c r="O1190" i="1"/>
  <c r="P1239" i="1"/>
  <c r="J1239" i="1"/>
  <c r="A1241" i="1"/>
  <c r="G1240" i="1"/>
  <c r="K1239" i="1"/>
  <c r="F1240" i="1"/>
  <c r="N1391" i="1" l="1"/>
  <c r="S1390" i="1"/>
  <c r="R1190" i="1"/>
  <c r="O1191" i="1"/>
  <c r="P1240" i="1"/>
  <c r="A1242" i="1"/>
  <c r="J1240" i="1"/>
  <c r="G1241" i="1"/>
  <c r="K1240" i="1"/>
  <c r="F1241" i="1"/>
  <c r="N1392" i="1" l="1"/>
  <c r="S1391" i="1"/>
  <c r="R1191" i="1"/>
  <c r="O1192" i="1"/>
  <c r="P1241" i="1"/>
  <c r="J1241" i="1"/>
  <c r="A1243" i="1"/>
  <c r="K1241" i="1"/>
  <c r="G1242" i="1"/>
  <c r="F1242" i="1"/>
  <c r="N1393" i="1" l="1"/>
  <c r="S1392" i="1"/>
  <c r="R1192" i="1"/>
  <c r="O1193" i="1"/>
  <c r="P1242" i="1"/>
  <c r="A1244" i="1"/>
  <c r="J1242" i="1"/>
  <c r="G1243" i="1"/>
  <c r="K1242" i="1"/>
  <c r="F1243" i="1"/>
  <c r="N1394" i="1" l="1"/>
  <c r="S1393" i="1"/>
  <c r="R1193" i="1"/>
  <c r="O1194" i="1"/>
  <c r="P1243" i="1"/>
  <c r="J1243" i="1"/>
  <c r="A1245" i="1"/>
  <c r="G1244" i="1"/>
  <c r="K1243" i="1"/>
  <c r="F1244" i="1"/>
  <c r="N1395" i="1" l="1"/>
  <c r="S1394" i="1"/>
  <c r="R1194" i="1"/>
  <c r="O1195" i="1"/>
  <c r="P1244" i="1"/>
  <c r="A1246" i="1"/>
  <c r="J1244" i="1"/>
  <c r="K1244" i="1"/>
  <c r="G1245" i="1"/>
  <c r="F1245" i="1"/>
  <c r="N1396" i="1" l="1"/>
  <c r="S1395" i="1"/>
  <c r="R1195" i="1"/>
  <c r="O1196" i="1"/>
  <c r="P1245" i="1"/>
  <c r="J1245" i="1"/>
  <c r="A1247" i="1"/>
  <c r="G1246" i="1"/>
  <c r="K1245" i="1"/>
  <c r="F1246" i="1"/>
  <c r="N1397" i="1" l="1"/>
  <c r="S1396" i="1"/>
  <c r="R1196" i="1"/>
  <c r="O1197" i="1"/>
  <c r="P1246" i="1"/>
  <c r="A1248" i="1"/>
  <c r="J1246" i="1"/>
  <c r="G1247" i="1"/>
  <c r="K1246" i="1"/>
  <c r="F1247" i="1"/>
  <c r="N1398" i="1" l="1"/>
  <c r="S1397" i="1"/>
  <c r="R1197" i="1"/>
  <c r="O1198" i="1"/>
  <c r="P1247" i="1"/>
  <c r="J1247" i="1"/>
  <c r="A1249" i="1"/>
  <c r="G1248" i="1"/>
  <c r="K1247" i="1"/>
  <c r="F1248" i="1"/>
  <c r="N1399" i="1" l="1"/>
  <c r="S1398" i="1"/>
  <c r="R1198" i="1"/>
  <c r="O1199" i="1"/>
  <c r="P1248" i="1"/>
  <c r="A1250" i="1"/>
  <c r="J1248" i="1"/>
  <c r="G1249" i="1"/>
  <c r="K1248" i="1"/>
  <c r="F1249" i="1"/>
  <c r="N1400" i="1" l="1"/>
  <c r="S1399" i="1"/>
  <c r="R1199" i="1"/>
  <c r="O1200" i="1"/>
  <c r="P1249" i="1"/>
  <c r="J1249" i="1"/>
  <c r="A1251" i="1"/>
  <c r="G1250" i="1"/>
  <c r="K1249" i="1"/>
  <c r="F1250" i="1"/>
  <c r="N1401" i="1" l="1"/>
  <c r="S1400" i="1"/>
  <c r="R1200" i="1"/>
  <c r="O1201" i="1"/>
  <c r="P1250" i="1"/>
  <c r="A1252" i="1"/>
  <c r="J1250" i="1"/>
  <c r="G1251" i="1"/>
  <c r="K1250" i="1"/>
  <c r="F1251" i="1"/>
  <c r="N1402" i="1" l="1"/>
  <c r="S1401" i="1"/>
  <c r="R1201" i="1"/>
  <c r="O1202" i="1"/>
  <c r="P1251" i="1"/>
  <c r="J1251" i="1"/>
  <c r="A1253" i="1"/>
  <c r="G1252" i="1"/>
  <c r="K1251" i="1"/>
  <c r="F1252" i="1"/>
  <c r="N1403" i="1" l="1"/>
  <c r="S1402" i="1"/>
  <c r="R1202" i="1"/>
  <c r="O1203" i="1"/>
  <c r="P1252" i="1"/>
  <c r="A1254" i="1"/>
  <c r="J1252" i="1"/>
  <c r="K1252" i="1"/>
  <c r="G1253" i="1"/>
  <c r="F1253" i="1"/>
  <c r="N1404" i="1" l="1"/>
  <c r="S1403" i="1"/>
  <c r="R1203" i="1"/>
  <c r="O1204" i="1"/>
  <c r="P1253" i="1"/>
  <c r="J1253" i="1"/>
  <c r="A1255" i="1"/>
  <c r="G1254" i="1"/>
  <c r="K1253" i="1"/>
  <c r="F1254" i="1"/>
  <c r="N1405" i="1" l="1"/>
  <c r="S1404" i="1"/>
  <c r="R1204" i="1"/>
  <c r="O1205" i="1"/>
  <c r="P1254" i="1"/>
  <c r="A1256" i="1"/>
  <c r="J1254" i="1"/>
  <c r="G1255" i="1"/>
  <c r="K1254" i="1"/>
  <c r="F1255" i="1"/>
  <c r="N1406" i="1" l="1"/>
  <c r="S1405" i="1"/>
  <c r="R1205" i="1"/>
  <c r="O1206" i="1"/>
  <c r="P1255" i="1"/>
  <c r="J1255" i="1"/>
  <c r="A1257" i="1"/>
  <c r="K1255" i="1"/>
  <c r="G1256" i="1"/>
  <c r="F1256" i="1"/>
  <c r="N1407" i="1" l="1"/>
  <c r="S1406" i="1"/>
  <c r="R1206" i="1"/>
  <c r="O1207" i="1"/>
  <c r="P1256" i="1"/>
  <c r="A1258" i="1"/>
  <c r="J1256" i="1"/>
  <c r="G1257" i="1"/>
  <c r="K1256" i="1"/>
  <c r="F1257" i="1"/>
  <c r="N1408" i="1" l="1"/>
  <c r="S1407" i="1"/>
  <c r="R1207" i="1"/>
  <c r="O1208" i="1"/>
  <c r="P1257" i="1"/>
  <c r="J1257" i="1"/>
  <c r="A1259" i="1"/>
  <c r="G1258" i="1"/>
  <c r="K1257" i="1"/>
  <c r="F1258" i="1"/>
  <c r="N1409" i="1" l="1"/>
  <c r="S1408" i="1"/>
  <c r="R1208" i="1"/>
  <c r="O1209" i="1"/>
  <c r="P1258" i="1"/>
  <c r="A1260" i="1"/>
  <c r="J1258" i="1"/>
  <c r="G1259" i="1"/>
  <c r="K1258" i="1"/>
  <c r="F1259" i="1"/>
  <c r="N1410" i="1" l="1"/>
  <c r="S1409" i="1"/>
  <c r="R1209" i="1"/>
  <c r="O1210" i="1"/>
  <c r="P1259" i="1"/>
  <c r="J1259" i="1"/>
  <c r="A1261" i="1"/>
  <c r="G1260" i="1"/>
  <c r="K1259" i="1"/>
  <c r="F1260" i="1"/>
  <c r="N1411" i="1" l="1"/>
  <c r="S1410" i="1"/>
  <c r="R1210" i="1"/>
  <c r="O1211" i="1"/>
  <c r="P1260" i="1"/>
  <c r="A1262" i="1"/>
  <c r="J1260" i="1"/>
  <c r="K1260" i="1"/>
  <c r="G1261" i="1"/>
  <c r="F1261" i="1"/>
  <c r="N1412" i="1" l="1"/>
  <c r="S1411" i="1"/>
  <c r="R1211" i="1"/>
  <c r="O1212" i="1"/>
  <c r="P1261" i="1"/>
  <c r="J1261" i="1"/>
  <c r="A1263" i="1"/>
  <c r="G1262" i="1"/>
  <c r="K1261" i="1"/>
  <c r="F1262" i="1"/>
  <c r="N1413" i="1" l="1"/>
  <c r="S1412" i="1"/>
  <c r="R1212" i="1"/>
  <c r="O1213" i="1"/>
  <c r="P1262" i="1"/>
  <c r="A1264" i="1"/>
  <c r="J1262" i="1"/>
  <c r="G1263" i="1"/>
  <c r="K1262" i="1"/>
  <c r="F1263" i="1"/>
  <c r="N1414" i="1" l="1"/>
  <c r="S1413" i="1"/>
  <c r="R1213" i="1"/>
  <c r="O1214" i="1"/>
  <c r="P1263" i="1"/>
  <c r="J1263" i="1"/>
  <c r="A1265" i="1"/>
  <c r="G1264" i="1"/>
  <c r="K1263" i="1"/>
  <c r="F1264" i="1"/>
  <c r="N1415" i="1" l="1"/>
  <c r="S1414" i="1"/>
  <c r="R1214" i="1"/>
  <c r="O1215" i="1"/>
  <c r="P1264" i="1"/>
  <c r="A1266" i="1"/>
  <c r="J1264" i="1"/>
  <c r="G1265" i="1"/>
  <c r="K1264" i="1"/>
  <c r="F1265" i="1"/>
  <c r="N1416" i="1" l="1"/>
  <c r="S1415" i="1"/>
  <c r="R1215" i="1"/>
  <c r="O1216" i="1"/>
  <c r="P1265" i="1"/>
  <c r="J1265" i="1"/>
  <c r="A1267" i="1"/>
  <c r="G1266" i="1"/>
  <c r="K1265" i="1"/>
  <c r="F1266" i="1"/>
  <c r="N1417" i="1" l="1"/>
  <c r="S1416" i="1"/>
  <c r="R1216" i="1"/>
  <c r="O1217" i="1"/>
  <c r="P1266" i="1"/>
  <c r="A1268" i="1"/>
  <c r="J1266" i="1"/>
  <c r="K1266" i="1"/>
  <c r="G1267" i="1"/>
  <c r="F1267" i="1"/>
  <c r="N1418" i="1" l="1"/>
  <c r="S1417" i="1"/>
  <c r="R1217" i="1"/>
  <c r="O1218" i="1"/>
  <c r="P1267" i="1"/>
  <c r="J1267" i="1"/>
  <c r="A1269" i="1"/>
  <c r="G1268" i="1"/>
  <c r="K1267" i="1"/>
  <c r="F1268" i="1"/>
  <c r="N1419" i="1" l="1"/>
  <c r="S1418" i="1"/>
  <c r="R1218" i="1"/>
  <c r="O1219" i="1"/>
  <c r="P1268" i="1"/>
  <c r="A1270" i="1"/>
  <c r="J1268" i="1"/>
  <c r="G1269" i="1"/>
  <c r="K1268" i="1"/>
  <c r="F1269" i="1"/>
  <c r="N1420" i="1" l="1"/>
  <c r="S1419" i="1"/>
  <c r="R1219" i="1"/>
  <c r="O1220" i="1"/>
  <c r="P1269" i="1"/>
  <c r="J1269" i="1"/>
  <c r="A1271" i="1"/>
  <c r="K1269" i="1"/>
  <c r="G1270" i="1"/>
  <c r="F1270" i="1"/>
  <c r="N1421" i="1" l="1"/>
  <c r="S1420" i="1"/>
  <c r="R1220" i="1"/>
  <c r="O1221" i="1"/>
  <c r="P1270" i="1"/>
  <c r="A1272" i="1"/>
  <c r="J1270" i="1"/>
  <c r="G1271" i="1"/>
  <c r="K1270" i="1"/>
  <c r="F1271" i="1"/>
  <c r="N1422" i="1" l="1"/>
  <c r="S1421" i="1"/>
  <c r="R1221" i="1"/>
  <c r="O1222" i="1"/>
  <c r="P1271" i="1"/>
  <c r="J1271" i="1"/>
  <c r="A1273" i="1"/>
  <c r="G1272" i="1"/>
  <c r="K1271" i="1"/>
  <c r="F1272" i="1"/>
  <c r="N1423" i="1" l="1"/>
  <c r="S1422" i="1"/>
  <c r="R1222" i="1"/>
  <c r="O1223" i="1"/>
  <c r="P1272" i="1"/>
  <c r="A1274" i="1"/>
  <c r="J1272" i="1"/>
  <c r="G1273" i="1"/>
  <c r="K1272" i="1"/>
  <c r="F1273" i="1"/>
  <c r="N1424" i="1" l="1"/>
  <c r="S1423" i="1"/>
  <c r="R1223" i="1"/>
  <c r="O1224" i="1"/>
  <c r="P1273" i="1"/>
  <c r="J1273" i="1"/>
  <c r="A1275" i="1"/>
  <c r="G1274" i="1"/>
  <c r="K1273" i="1"/>
  <c r="F1274" i="1"/>
  <c r="N1425" i="1" l="1"/>
  <c r="S1424" i="1"/>
  <c r="R1224" i="1"/>
  <c r="O1225" i="1"/>
  <c r="P1274" i="1"/>
  <c r="A1276" i="1"/>
  <c r="J1274" i="1"/>
  <c r="G1275" i="1"/>
  <c r="K1274" i="1"/>
  <c r="F1275" i="1"/>
  <c r="N1426" i="1" l="1"/>
  <c r="S1425" i="1"/>
  <c r="R1225" i="1"/>
  <c r="O1226" i="1"/>
  <c r="P1275" i="1"/>
  <c r="J1275" i="1"/>
  <c r="A1277" i="1"/>
  <c r="G1276" i="1"/>
  <c r="K1275" i="1"/>
  <c r="F1276" i="1"/>
  <c r="N1427" i="1" l="1"/>
  <c r="S1426" i="1"/>
  <c r="R1226" i="1"/>
  <c r="O1227" i="1"/>
  <c r="P1276" i="1"/>
  <c r="A1278" i="1"/>
  <c r="J1276" i="1"/>
  <c r="K1276" i="1"/>
  <c r="G1277" i="1"/>
  <c r="F1277" i="1"/>
  <c r="N1428" i="1" l="1"/>
  <c r="S1427" i="1"/>
  <c r="R1227" i="1"/>
  <c r="O1228" i="1"/>
  <c r="P1277" i="1"/>
  <c r="J1277" i="1"/>
  <c r="A1279" i="1"/>
  <c r="G1278" i="1"/>
  <c r="K1277" i="1"/>
  <c r="F1278" i="1"/>
  <c r="N1429" i="1" l="1"/>
  <c r="S1428" i="1"/>
  <c r="R1228" i="1"/>
  <c r="O1229" i="1"/>
  <c r="P1278" i="1"/>
  <c r="A1280" i="1"/>
  <c r="J1278" i="1"/>
  <c r="G1279" i="1"/>
  <c r="K1278" i="1"/>
  <c r="F1279" i="1"/>
  <c r="N1430" i="1" l="1"/>
  <c r="S1429" i="1"/>
  <c r="R1229" i="1"/>
  <c r="O1230" i="1"/>
  <c r="P1279" i="1"/>
  <c r="J1279" i="1"/>
  <c r="A1281" i="1"/>
  <c r="K1279" i="1"/>
  <c r="G1280" i="1"/>
  <c r="F1280" i="1"/>
  <c r="N1431" i="1" l="1"/>
  <c r="S1430" i="1"/>
  <c r="R1230" i="1"/>
  <c r="O1231" i="1"/>
  <c r="P1280" i="1"/>
  <c r="A1282" i="1"/>
  <c r="J1280" i="1"/>
  <c r="G1281" i="1"/>
  <c r="K1280" i="1"/>
  <c r="F1281" i="1"/>
  <c r="N1432" i="1" l="1"/>
  <c r="S1431" i="1"/>
  <c r="R1231" i="1"/>
  <c r="O1232" i="1"/>
  <c r="P1281" i="1"/>
  <c r="J1281" i="1"/>
  <c r="A1283" i="1"/>
  <c r="G1282" i="1"/>
  <c r="K1281" i="1"/>
  <c r="F1282" i="1"/>
  <c r="N1433" i="1" l="1"/>
  <c r="S1432" i="1"/>
  <c r="R1232" i="1"/>
  <c r="O1233" i="1"/>
  <c r="P1282" i="1"/>
  <c r="A1284" i="1"/>
  <c r="J1282" i="1"/>
  <c r="G1283" i="1"/>
  <c r="K1282" i="1"/>
  <c r="F1283" i="1"/>
  <c r="N1434" i="1" l="1"/>
  <c r="S1433" i="1"/>
  <c r="R1233" i="1"/>
  <c r="O1234" i="1"/>
  <c r="P1283" i="1"/>
  <c r="J1283" i="1"/>
  <c r="A1285" i="1"/>
  <c r="G1284" i="1"/>
  <c r="K1283" i="1"/>
  <c r="F1284" i="1"/>
  <c r="N1435" i="1" l="1"/>
  <c r="S1434" i="1"/>
  <c r="R1234" i="1"/>
  <c r="O1235" i="1"/>
  <c r="P1284" i="1"/>
  <c r="A1286" i="1"/>
  <c r="J1284" i="1"/>
  <c r="G1285" i="1"/>
  <c r="K1284" i="1"/>
  <c r="F1285" i="1"/>
  <c r="N1436" i="1" l="1"/>
  <c r="S1435" i="1"/>
  <c r="R1235" i="1"/>
  <c r="O1236" i="1"/>
  <c r="P1285" i="1"/>
  <c r="J1285" i="1"/>
  <c r="A1287" i="1"/>
  <c r="G1286" i="1"/>
  <c r="K1285" i="1"/>
  <c r="F1286" i="1"/>
  <c r="N1437" i="1" l="1"/>
  <c r="S1436" i="1"/>
  <c r="R1236" i="1"/>
  <c r="O1237" i="1"/>
  <c r="P1286" i="1"/>
  <c r="A1288" i="1"/>
  <c r="J1286" i="1"/>
  <c r="K1286" i="1"/>
  <c r="G1287" i="1"/>
  <c r="F1287" i="1"/>
  <c r="N1438" i="1" l="1"/>
  <c r="S1437" i="1"/>
  <c r="R1237" i="1"/>
  <c r="O1238" i="1"/>
  <c r="P1287" i="1"/>
  <c r="J1287" i="1"/>
  <c r="A1289" i="1"/>
  <c r="G1288" i="1"/>
  <c r="K1287" i="1"/>
  <c r="F1288" i="1"/>
  <c r="N1439" i="1" l="1"/>
  <c r="S1438" i="1"/>
  <c r="R1238" i="1"/>
  <c r="O1239" i="1"/>
  <c r="P1288" i="1"/>
  <c r="A1290" i="1"/>
  <c r="J1288" i="1"/>
  <c r="G1289" i="1"/>
  <c r="K1288" i="1"/>
  <c r="F1289" i="1"/>
  <c r="N1440" i="1" l="1"/>
  <c r="S1439" i="1"/>
  <c r="R1239" i="1"/>
  <c r="O1240" i="1"/>
  <c r="P1289" i="1"/>
  <c r="J1289" i="1"/>
  <c r="A1291" i="1"/>
  <c r="K1289" i="1"/>
  <c r="G1290" i="1"/>
  <c r="F1290" i="1"/>
  <c r="N1441" i="1" l="1"/>
  <c r="S1440" i="1"/>
  <c r="R1240" i="1"/>
  <c r="O1241" i="1"/>
  <c r="P1290" i="1"/>
  <c r="A1292" i="1"/>
  <c r="J1290" i="1"/>
  <c r="G1291" i="1"/>
  <c r="K1290" i="1"/>
  <c r="F1291" i="1"/>
  <c r="N1442" i="1" l="1"/>
  <c r="S1441" i="1"/>
  <c r="R1241" i="1"/>
  <c r="O1242" i="1"/>
  <c r="P1291" i="1"/>
  <c r="J1291" i="1"/>
  <c r="A1293" i="1"/>
  <c r="G1292" i="1"/>
  <c r="K1291" i="1"/>
  <c r="F1292" i="1"/>
  <c r="N1443" i="1" l="1"/>
  <c r="S1442" i="1"/>
  <c r="R1242" i="1"/>
  <c r="O1243" i="1"/>
  <c r="P1292" i="1"/>
  <c r="A1294" i="1"/>
  <c r="J1292" i="1"/>
  <c r="G1293" i="1"/>
  <c r="K1292" i="1"/>
  <c r="F1293" i="1"/>
  <c r="N1444" i="1" l="1"/>
  <c r="S1443" i="1"/>
  <c r="R1243" i="1"/>
  <c r="O1244" i="1"/>
  <c r="P1293" i="1"/>
  <c r="J1293" i="1"/>
  <c r="A1295" i="1"/>
  <c r="G1294" i="1"/>
  <c r="K1293" i="1"/>
  <c r="F1294" i="1"/>
  <c r="N1445" i="1" l="1"/>
  <c r="S1444" i="1"/>
  <c r="R1244" i="1"/>
  <c r="O1245" i="1"/>
  <c r="P1294" i="1"/>
  <c r="A1296" i="1"/>
  <c r="J1294" i="1"/>
  <c r="G1295" i="1"/>
  <c r="K1294" i="1"/>
  <c r="F1295" i="1"/>
  <c r="N1446" i="1" l="1"/>
  <c r="S1445" i="1"/>
  <c r="R1245" i="1"/>
  <c r="O1246" i="1"/>
  <c r="P1295" i="1"/>
  <c r="J1295" i="1"/>
  <c r="A1297" i="1"/>
  <c r="K1295" i="1"/>
  <c r="G1296" i="1"/>
  <c r="F1296" i="1"/>
  <c r="N1447" i="1" l="1"/>
  <c r="S1446" i="1"/>
  <c r="R1246" i="1"/>
  <c r="O1247" i="1"/>
  <c r="P1296" i="1"/>
  <c r="A1298" i="1"/>
  <c r="J1296" i="1"/>
  <c r="K1296" i="1"/>
  <c r="G1297" i="1"/>
  <c r="F1297" i="1"/>
  <c r="N1448" i="1" l="1"/>
  <c r="S1447" i="1"/>
  <c r="R1247" i="1"/>
  <c r="O1248" i="1"/>
  <c r="P1297" i="1"/>
  <c r="J1297" i="1"/>
  <c r="A1299" i="1"/>
  <c r="G1298" i="1"/>
  <c r="K1297" i="1"/>
  <c r="F1298" i="1"/>
  <c r="N1449" i="1" l="1"/>
  <c r="S1448" i="1"/>
  <c r="R1248" i="1"/>
  <c r="O1249" i="1"/>
  <c r="P1298" i="1"/>
  <c r="A1300" i="1"/>
  <c r="J1298" i="1"/>
  <c r="G1299" i="1"/>
  <c r="K1298" i="1"/>
  <c r="F1299" i="1"/>
  <c r="N1450" i="1" l="1"/>
  <c r="S1449" i="1"/>
  <c r="R1249" i="1"/>
  <c r="O1250" i="1"/>
  <c r="P1299" i="1"/>
  <c r="J1299" i="1"/>
  <c r="A1301" i="1"/>
  <c r="K1299" i="1"/>
  <c r="G1300" i="1"/>
  <c r="F1300" i="1"/>
  <c r="N1451" i="1" l="1"/>
  <c r="S1450" i="1"/>
  <c r="R1250" i="1"/>
  <c r="O1251" i="1"/>
  <c r="P1300" i="1"/>
  <c r="A1302" i="1"/>
  <c r="J1300" i="1"/>
  <c r="K1300" i="1"/>
  <c r="G1301" i="1"/>
  <c r="F1301" i="1"/>
  <c r="N1452" i="1" l="1"/>
  <c r="S1451" i="1"/>
  <c r="R1251" i="1"/>
  <c r="O1252" i="1"/>
  <c r="P1301" i="1"/>
  <c r="J1301" i="1"/>
  <c r="A1303" i="1"/>
  <c r="G1302" i="1"/>
  <c r="K1301" i="1"/>
  <c r="F1302" i="1"/>
  <c r="N1453" i="1" l="1"/>
  <c r="S1452" i="1"/>
  <c r="R1252" i="1"/>
  <c r="O1253" i="1"/>
  <c r="P1302" i="1"/>
  <c r="A1304" i="1"/>
  <c r="J1302" i="1"/>
  <c r="G1303" i="1"/>
  <c r="K1302" i="1"/>
  <c r="F1303" i="1"/>
  <c r="N1454" i="1" l="1"/>
  <c r="S1453" i="1"/>
  <c r="R1253" i="1"/>
  <c r="O1254" i="1"/>
  <c r="P1303" i="1"/>
  <c r="J1303" i="1"/>
  <c r="A1305" i="1"/>
  <c r="G1304" i="1"/>
  <c r="K1303" i="1"/>
  <c r="F1304" i="1"/>
  <c r="N1455" i="1" l="1"/>
  <c r="S1454" i="1"/>
  <c r="R1254" i="1"/>
  <c r="O1255" i="1"/>
  <c r="P1304" i="1"/>
  <c r="A1306" i="1"/>
  <c r="J1304" i="1"/>
  <c r="K1304" i="1"/>
  <c r="G1305" i="1"/>
  <c r="F1305" i="1"/>
  <c r="N1456" i="1" l="1"/>
  <c r="S1455" i="1"/>
  <c r="R1255" i="1"/>
  <c r="O1256" i="1"/>
  <c r="P1305" i="1"/>
  <c r="J1305" i="1"/>
  <c r="A1307" i="1"/>
  <c r="K1305" i="1"/>
  <c r="G1306" i="1"/>
  <c r="F1306" i="1"/>
  <c r="N1457" i="1" l="1"/>
  <c r="S1456" i="1"/>
  <c r="R1256" i="1"/>
  <c r="O1257" i="1"/>
  <c r="P1306" i="1"/>
  <c r="A1308" i="1"/>
  <c r="J1306" i="1"/>
  <c r="G1307" i="1"/>
  <c r="K1306" i="1"/>
  <c r="F1307" i="1"/>
  <c r="N1458" i="1" l="1"/>
  <c r="S1457" i="1"/>
  <c r="R1257" i="1"/>
  <c r="O1258" i="1"/>
  <c r="P1307" i="1"/>
  <c r="J1307" i="1"/>
  <c r="A1309" i="1"/>
  <c r="G1308" i="1"/>
  <c r="K1307" i="1"/>
  <c r="F1308" i="1"/>
  <c r="N1459" i="1" l="1"/>
  <c r="S1458" i="1"/>
  <c r="R1258" i="1"/>
  <c r="O1259" i="1"/>
  <c r="P1308" i="1"/>
  <c r="A1310" i="1"/>
  <c r="J1308" i="1"/>
  <c r="G1309" i="1"/>
  <c r="K1308" i="1"/>
  <c r="F1309" i="1"/>
  <c r="N1460" i="1" l="1"/>
  <c r="S1459" i="1"/>
  <c r="R1259" i="1"/>
  <c r="O1260" i="1"/>
  <c r="P1309" i="1"/>
  <c r="J1309" i="1"/>
  <c r="A1311" i="1"/>
  <c r="G1310" i="1"/>
  <c r="K1309" i="1"/>
  <c r="F1310" i="1"/>
  <c r="N1461" i="1" l="1"/>
  <c r="S1460" i="1"/>
  <c r="R1260" i="1"/>
  <c r="O1261" i="1"/>
  <c r="P1310" i="1"/>
  <c r="A1312" i="1"/>
  <c r="J1310" i="1"/>
  <c r="K1310" i="1"/>
  <c r="G1311" i="1"/>
  <c r="F1311" i="1"/>
  <c r="N1462" i="1" l="1"/>
  <c r="S1461" i="1"/>
  <c r="R1261" i="1"/>
  <c r="O1262" i="1"/>
  <c r="P1311" i="1"/>
  <c r="J1311" i="1"/>
  <c r="A1313" i="1"/>
  <c r="G1312" i="1"/>
  <c r="K1311" i="1"/>
  <c r="F1312" i="1"/>
  <c r="N1463" i="1" l="1"/>
  <c r="S1462" i="1"/>
  <c r="R1262" i="1"/>
  <c r="O1263" i="1"/>
  <c r="P1312" i="1"/>
  <c r="A1314" i="1"/>
  <c r="J1312" i="1"/>
  <c r="G1313" i="1"/>
  <c r="K1312" i="1"/>
  <c r="F1313" i="1"/>
  <c r="N1464" i="1" l="1"/>
  <c r="S1463" i="1"/>
  <c r="R1263" i="1"/>
  <c r="O1264" i="1"/>
  <c r="P1313" i="1"/>
  <c r="J1313" i="1"/>
  <c r="A1315" i="1"/>
  <c r="G1314" i="1"/>
  <c r="K1313" i="1"/>
  <c r="F1314" i="1"/>
  <c r="N1465" i="1" l="1"/>
  <c r="S1464" i="1"/>
  <c r="R1264" i="1"/>
  <c r="O1265" i="1"/>
  <c r="P1314" i="1"/>
  <c r="A1316" i="1"/>
  <c r="J1314" i="1"/>
  <c r="K1314" i="1"/>
  <c r="G1315" i="1"/>
  <c r="F1315" i="1"/>
  <c r="N1466" i="1" l="1"/>
  <c r="S1465" i="1"/>
  <c r="R1265" i="1"/>
  <c r="O1266" i="1"/>
  <c r="P1315" i="1"/>
  <c r="J1315" i="1"/>
  <c r="A1317" i="1"/>
  <c r="K1315" i="1"/>
  <c r="G1316" i="1"/>
  <c r="F1316" i="1"/>
  <c r="N1467" i="1" l="1"/>
  <c r="S1466" i="1"/>
  <c r="R1266" i="1"/>
  <c r="O1267" i="1"/>
  <c r="P1316" i="1"/>
  <c r="A1318" i="1"/>
  <c r="J1316" i="1"/>
  <c r="G1317" i="1"/>
  <c r="K1316" i="1"/>
  <c r="F1317" i="1"/>
  <c r="N1468" i="1" l="1"/>
  <c r="S1467" i="1"/>
  <c r="R1267" i="1"/>
  <c r="O1268" i="1"/>
  <c r="P1317" i="1"/>
  <c r="J1317" i="1"/>
  <c r="A1319" i="1"/>
  <c r="G1318" i="1"/>
  <c r="K1317" i="1"/>
  <c r="F1318" i="1"/>
  <c r="N1469" i="1" l="1"/>
  <c r="S1468" i="1"/>
  <c r="R1268" i="1"/>
  <c r="O1269" i="1"/>
  <c r="P1318" i="1"/>
  <c r="A1320" i="1"/>
  <c r="J1318" i="1"/>
  <c r="G1319" i="1"/>
  <c r="K1318" i="1"/>
  <c r="F1319" i="1"/>
  <c r="N1470" i="1" l="1"/>
  <c r="S1469" i="1"/>
  <c r="R1269" i="1"/>
  <c r="O1270" i="1"/>
  <c r="P1319" i="1"/>
  <c r="J1319" i="1"/>
  <c r="A1321" i="1"/>
  <c r="G1320" i="1"/>
  <c r="K1319" i="1"/>
  <c r="F1320" i="1"/>
  <c r="N1471" i="1" l="1"/>
  <c r="S1470" i="1"/>
  <c r="R1270" i="1"/>
  <c r="O1271" i="1"/>
  <c r="P1320" i="1"/>
  <c r="A1322" i="1"/>
  <c r="J1320" i="1"/>
  <c r="K1320" i="1"/>
  <c r="G1321" i="1"/>
  <c r="F1321" i="1"/>
  <c r="N1472" i="1" l="1"/>
  <c r="S1471" i="1"/>
  <c r="R1271" i="1"/>
  <c r="O1272" i="1"/>
  <c r="P1321" i="1"/>
  <c r="J1321" i="1"/>
  <c r="A1323" i="1"/>
  <c r="G1322" i="1"/>
  <c r="K1321" i="1"/>
  <c r="F1322" i="1"/>
  <c r="N1473" i="1" l="1"/>
  <c r="S1472" i="1"/>
  <c r="R1272" i="1"/>
  <c r="O1273" i="1"/>
  <c r="P1322" i="1"/>
  <c r="A1324" i="1"/>
  <c r="J1322" i="1"/>
  <c r="G1323" i="1"/>
  <c r="K1322" i="1"/>
  <c r="F1323" i="1"/>
  <c r="N1474" i="1" l="1"/>
  <c r="S1473" i="1"/>
  <c r="R1273" i="1"/>
  <c r="O1274" i="1"/>
  <c r="P1323" i="1"/>
  <c r="J1323" i="1"/>
  <c r="A1325" i="1"/>
  <c r="G1324" i="1"/>
  <c r="K1323" i="1"/>
  <c r="F1324" i="1"/>
  <c r="N1475" i="1" l="1"/>
  <c r="S1474" i="1"/>
  <c r="R1274" i="1"/>
  <c r="O1275" i="1"/>
  <c r="P1324" i="1"/>
  <c r="A1326" i="1"/>
  <c r="J1324" i="1"/>
  <c r="G1325" i="1"/>
  <c r="K1324" i="1"/>
  <c r="F1325" i="1"/>
  <c r="N1476" i="1" l="1"/>
  <c r="S1475" i="1"/>
  <c r="R1275" i="1"/>
  <c r="O1276" i="1"/>
  <c r="P1325" i="1"/>
  <c r="J1325" i="1"/>
  <c r="A1327" i="1"/>
  <c r="K1325" i="1"/>
  <c r="G1326" i="1"/>
  <c r="F1326" i="1"/>
  <c r="N1477" i="1" l="1"/>
  <c r="S1476" i="1"/>
  <c r="R1276" i="1"/>
  <c r="O1277" i="1"/>
  <c r="P1326" i="1"/>
  <c r="A1328" i="1"/>
  <c r="J1326" i="1"/>
  <c r="G1327" i="1"/>
  <c r="K1326" i="1"/>
  <c r="F1327" i="1"/>
  <c r="N1478" i="1" l="1"/>
  <c r="S1477" i="1"/>
  <c r="R1277" i="1"/>
  <c r="O1278" i="1"/>
  <c r="P1327" i="1"/>
  <c r="J1327" i="1"/>
  <c r="A1329" i="1"/>
  <c r="G1328" i="1"/>
  <c r="K1327" i="1"/>
  <c r="F1328" i="1"/>
  <c r="N1479" i="1" l="1"/>
  <c r="S1478" i="1"/>
  <c r="R1278" i="1"/>
  <c r="O1279" i="1"/>
  <c r="P1328" i="1"/>
  <c r="A1330" i="1"/>
  <c r="J1328" i="1"/>
  <c r="G1329" i="1"/>
  <c r="K1328" i="1"/>
  <c r="F1329" i="1"/>
  <c r="N1480" i="1" l="1"/>
  <c r="S1479" i="1"/>
  <c r="R1279" i="1"/>
  <c r="O1280" i="1"/>
  <c r="P1329" i="1"/>
  <c r="J1329" i="1"/>
  <c r="A1331" i="1"/>
  <c r="K1329" i="1"/>
  <c r="G1330" i="1"/>
  <c r="F1330" i="1"/>
  <c r="N1481" i="1" l="1"/>
  <c r="S1480" i="1"/>
  <c r="R1280" i="1"/>
  <c r="O1281" i="1"/>
  <c r="P1330" i="1"/>
  <c r="A1332" i="1"/>
  <c r="J1330" i="1"/>
  <c r="K1330" i="1"/>
  <c r="G1331" i="1"/>
  <c r="F1331" i="1"/>
  <c r="N1482" i="1" l="1"/>
  <c r="S1481" i="1"/>
  <c r="R1281" i="1"/>
  <c r="O1282" i="1"/>
  <c r="P1331" i="1"/>
  <c r="J1331" i="1"/>
  <c r="A1333" i="1"/>
  <c r="G1332" i="1"/>
  <c r="K1331" i="1"/>
  <c r="F1332" i="1"/>
  <c r="N1483" i="1" l="1"/>
  <c r="S1482" i="1"/>
  <c r="R1282" i="1"/>
  <c r="O1283" i="1"/>
  <c r="P1332" i="1"/>
  <c r="A1334" i="1"/>
  <c r="J1332" i="1"/>
  <c r="G1333" i="1"/>
  <c r="K1332" i="1"/>
  <c r="F1333" i="1"/>
  <c r="N1484" i="1" l="1"/>
  <c r="S1483" i="1"/>
  <c r="R1283" i="1"/>
  <c r="O1284" i="1"/>
  <c r="P1333" i="1"/>
  <c r="J1333" i="1"/>
  <c r="A1335" i="1"/>
  <c r="G1334" i="1"/>
  <c r="K1333" i="1"/>
  <c r="F1334" i="1"/>
  <c r="N1485" i="1" l="1"/>
  <c r="S1484" i="1"/>
  <c r="R1284" i="1"/>
  <c r="O1285" i="1"/>
  <c r="P1334" i="1"/>
  <c r="A1336" i="1"/>
  <c r="J1334" i="1"/>
  <c r="G1335" i="1"/>
  <c r="K1334" i="1"/>
  <c r="F1335" i="1"/>
  <c r="N1486" i="1" l="1"/>
  <c r="S1485" i="1"/>
  <c r="R1285" i="1"/>
  <c r="O1286" i="1"/>
  <c r="P1335" i="1"/>
  <c r="J1335" i="1"/>
  <c r="A1337" i="1"/>
  <c r="K1335" i="1"/>
  <c r="G1336" i="1"/>
  <c r="F1336" i="1"/>
  <c r="N1487" i="1" l="1"/>
  <c r="S1486" i="1"/>
  <c r="R1286" i="1"/>
  <c r="O1287" i="1"/>
  <c r="P1336" i="1"/>
  <c r="A1338" i="1"/>
  <c r="J1336" i="1"/>
  <c r="G1337" i="1"/>
  <c r="K1336" i="1"/>
  <c r="F1337" i="1"/>
  <c r="N1488" i="1" l="1"/>
  <c r="S1487" i="1"/>
  <c r="R1287" i="1"/>
  <c r="O1288" i="1"/>
  <c r="P1337" i="1"/>
  <c r="J1337" i="1"/>
  <c r="A1339" i="1"/>
  <c r="G1338" i="1"/>
  <c r="K1337" i="1"/>
  <c r="F1338" i="1"/>
  <c r="N1489" i="1" l="1"/>
  <c r="S1488" i="1"/>
  <c r="R1288" i="1"/>
  <c r="O1289" i="1"/>
  <c r="P1338" i="1"/>
  <c r="A1340" i="1"/>
  <c r="J1338" i="1"/>
  <c r="G1339" i="1"/>
  <c r="K1338" i="1"/>
  <c r="F1339" i="1"/>
  <c r="N1490" i="1" l="1"/>
  <c r="S1489" i="1"/>
  <c r="R1289" i="1"/>
  <c r="O1290" i="1"/>
  <c r="P1339" i="1"/>
  <c r="J1339" i="1"/>
  <c r="A1341" i="1"/>
  <c r="G1340" i="1"/>
  <c r="K1339" i="1"/>
  <c r="F1340" i="1"/>
  <c r="N1491" i="1" l="1"/>
  <c r="S1490" i="1"/>
  <c r="R1290" i="1"/>
  <c r="O1291" i="1"/>
  <c r="P1340" i="1"/>
  <c r="A1342" i="1"/>
  <c r="J1340" i="1"/>
  <c r="K1340" i="1"/>
  <c r="G1341" i="1"/>
  <c r="F1341" i="1"/>
  <c r="N1492" i="1" l="1"/>
  <c r="S1491" i="1"/>
  <c r="R1291" i="1"/>
  <c r="O1292" i="1"/>
  <c r="P1341" i="1"/>
  <c r="J1341" i="1"/>
  <c r="A1343" i="1"/>
  <c r="G1342" i="1"/>
  <c r="K1341" i="1"/>
  <c r="F1342" i="1"/>
  <c r="N1493" i="1" l="1"/>
  <c r="S1492" i="1"/>
  <c r="R1292" i="1"/>
  <c r="O1293" i="1"/>
  <c r="P1342" i="1"/>
  <c r="A1344" i="1"/>
  <c r="J1342" i="1"/>
  <c r="G1343" i="1"/>
  <c r="K1342" i="1"/>
  <c r="F1343" i="1"/>
  <c r="N1494" i="1" l="1"/>
  <c r="S1493" i="1"/>
  <c r="R1293" i="1"/>
  <c r="O1294" i="1"/>
  <c r="P1343" i="1"/>
  <c r="J1343" i="1"/>
  <c r="A1345" i="1"/>
  <c r="G1344" i="1"/>
  <c r="K1343" i="1"/>
  <c r="F1344" i="1"/>
  <c r="N1495" i="1" l="1"/>
  <c r="S1494" i="1"/>
  <c r="R1294" i="1"/>
  <c r="O1295" i="1"/>
  <c r="P1344" i="1"/>
  <c r="A1346" i="1"/>
  <c r="J1344" i="1"/>
  <c r="G1345" i="1"/>
  <c r="K1344" i="1"/>
  <c r="F1345" i="1"/>
  <c r="N1496" i="1" l="1"/>
  <c r="S1495" i="1"/>
  <c r="R1295" i="1"/>
  <c r="O1296" i="1"/>
  <c r="P1345" i="1"/>
  <c r="J1345" i="1"/>
  <c r="A1347" i="1"/>
  <c r="K1345" i="1"/>
  <c r="G1346" i="1"/>
  <c r="F1346" i="1"/>
  <c r="N1497" i="1" l="1"/>
  <c r="S1496" i="1"/>
  <c r="R1296" i="1"/>
  <c r="O1297" i="1"/>
  <c r="P1346" i="1"/>
  <c r="A1348" i="1"/>
  <c r="J1346" i="1"/>
  <c r="G1347" i="1"/>
  <c r="K1346" i="1"/>
  <c r="F1347" i="1"/>
  <c r="N1498" i="1" l="1"/>
  <c r="S1497" i="1"/>
  <c r="R1297" i="1"/>
  <c r="O1298" i="1"/>
  <c r="P1347" i="1"/>
  <c r="J1347" i="1"/>
  <c r="A1349" i="1"/>
  <c r="G1348" i="1"/>
  <c r="K1347" i="1"/>
  <c r="F1348" i="1"/>
  <c r="N1499" i="1" l="1"/>
  <c r="S1498" i="1"/>
  <c r="R1298" i="1"/>
  <c r="O1299" i="1"/>
  <c r="P1348" i="1"/>
  <c r="A1350" i="1"/>
  <c r="J1348" i="1"/>
  <c r="G1349" i="1"/>
  <c r="K1348" i="1"/>
  <c r="F1349" i="1"/>
  <c r="N1500" i="1" l="1"/>
  <c r="S1499" i="1"/>
  <c r="R1299" i="1"/>
  <c r="O1300" i="1"/>
  <c r="P1349" i="1"/>
  <c r="J1349" i="1"/>
  <c r="A1351" i="1"/>
  <c r="G1350" i="1"/>
  <c r="K1349" i="1"/>
  <c r="F1350" i="1"/>
  <c r="N1501" i="1" l="1"/>
  <c r="S1500" i="1"/>
  <c r="R1300" i="1"/>
  <c r="O1301" i="1"/>
  <c r="P1350" i="1"/>
  <c r="A1352" i="1"/>
  <c r="J1350" i="1"/>
  <c r="K1350" i="1"/>
  <c r="G1351" i="1"/>
  <c r="F1351" i="1"/>
  <c r="N1502" i="1" l="1"/>
  <c r="S1501" i="1"/>
  <c r="R1301" i="1"/>
  <c r="O1302" i="1"/>
  <c r="P1351" i="1"/>
  <c r="J1351" i="1"/>
  <c r="A1353" i="1"/>
  <c r="G1352" i="1"/>
  <c r="K1351" i="1"/>
  <c r="F1352" i="1"/>
  <c r="N1503" i="1" l="1"/>
  <c r="S1502" i="1"/>
  <c r="R1302" i="1"/>
  <c r="O1303" i="1"/>
  <c r="P1352" i="1"/>
  <c r="A1354" i="1"/>
  <c r="J1352" i="1"/>
  <c r="G1353" i="1"/>
  <c r="K1352" i="1"/>
  <c r="F1353" i="1"/>
  <c r="N1504" i="1" l="1"/>
  <c r="S1503" i="1"/>
  <c r="R1303" i="1"/>
  <c r="O1304" i="1"/>
  <c r="P1353" i="1"/>
  <c r="J1353" i="1"/>
  <c r="A1355" i="1"/>
  <c r="G1354" i="1"/>
  <c r="K1353" i="1"/>
  <c r="F1354" i="1"/>
  <c r="N1505" i="1" l="1"/>
  <c r="S1504" i="1"/>
  <c r="R1304" i="1"/>
  <c r="O1305" i="1"/>
  <c r="P1354" i="1"/>
  <c r="A1356" i="1"/>
  <c r="J1354" i="1"/>
  <c r="G1355" i="1"/>
  <c r="K1354" i="1"/>
  <c r="F1355" i="1"/>
  <c r="N1506" i="1" l="1"/>
  <c r="S1505" i="1"/>
  <c r="R1305" i="1"/>
  <c r="O1306" i="1"/>
  <c r="P1355" i="1"/>
  <c r="J1355" i="1"/>
  <c r="A1357" i="1"/>
  <c r="K1355" i="1"/>
  <c r="G1356" i="1"/>
  <c r="F1356" i="1"/>
  <c r="N1507" i="1" l="1"/>
  <c r="S1506" i="1"/>
  <c r="R1306" i="1"/>
  <c r="O1307" i="1"/>
  <c r="P1356" i="1"/>
  <c r="A1358" i="1"/>
  <c r="J1356" i="1"/>
  <c r="G1357" i="1"/>
  <c r="K1356" i="1"/>
  <c r="F1357" i="1"/>
  <c r="N1508" i="1" l="1"/>
  <c r="S1507" i="1"/>
  <c r="R1307" i="1"/>
  <c r="O1308" i="1"/>
  <c r="P1357" i="1"/>
  <c r="J1357" i="1"/>
  <c r="A1359" i="1"/>
  <c r="G1358" i="1"/>
  <c r="K1357" i="1"/>
  <c r="F1358" i="1"/>
  <c r="N1509" i="1" l="1"/>
  <c r="S1508" i="1"/>
  <c r="R1308" i="1"/>
  <c r="O1309" i="1"/>
  <c r="P1358" i="1"/>
  <c r="A1360" i="1"/>
  <c r="J1358" i="1"/>
  <c r="G1359" i="1"/>
  <c r="K1358" i="1"/>
  <c r="F1359" i="1"/>
  <c r="N1510" i="1" l="1"/>
  <c r="S1509" i="1"/>
  <c r="R1309" i="1"/>
  <c r="O1310" i="1"/>
  <c r="P1359" i="1"/>
  <c r="J1359" i="1"/>
  <c r="A1361" i="1"/>
  <c r="G1360" i="1"/>
  <c r="K1359" i="1"/>
  <c r="F1360" i="1"/>
  <c r="N1511" i="1" l="1"/>
  <c r="S1510" i="1"/>
  <c r="R1310" i="1"/>
  <c r="O1311" i="1"/>
  <c r="P1360" i="1"/>
  <c r="A1362" i="1"/>
  <c r="J1360" i="1"/>
  <c r="K1360" i="1"/>
  <c r="G1361" i="1"/>
  <c r="F1361" i="1"/>
  <c r="N1512" i="1" l="1"/>
  <c r="S1511" i="1"/>
  <c r="R1311" i="1"/>
  <c r="O1312" i="1"/>
  <c r="P1361" i="1"/>
  <c r="J1361" i="1"/>
  <c r="A1363" i="1"/>
  <c r="G1362" i="1"/>
  <c r="K1361" i="1"/>
  <c r="F1362" i="1"/>
  <c r="N1513" i="1" l="1"/>
  <c r="S1512" i="1"/>
  <c r="R1312" i="1"/>
  <c r="O1313" i="1"/>
  <c r="P1362" i="1"/>
  <c r="A1364" i="1"/>
  <c r="J1362" i="1"/>
  <c r="G1363" i="1"/>
  <c r="K1362" i="1"/>
  <c r="F1363" i="1"/>
  <c r="N1514" i="1" l="1"/>
  <c r="S1513" i="1"/>
  <c r="R1313" i="1"/>
  <c r="O1314" i="1"/>
  <c r="P1363" i="1"/>
  <c r="J1363" i="1"/>
  <c r="A1365" i="1"/>
  <c r="G1364" i="1"/>
  <c r="K1363" i="1"/>
  <c r="F1364" i="1"/>
  <c r="N1515" i="1" l="1"/>
  <c r="S1514" i="1"/>
  <c r="R1314" i="1"/>
  <c r="O1315" i="1"/>
  <c r="P1364" i="1"/>
  <c r="A1366" i="1"/>
  <c r="J1364" i="1"/>
  <c r="G1365" i="1"/>
  <c r="K1364" i="1"/>
  <c r="F1365" i="1"/>
  <c r="N1516" i="1" l="1"/>
  <c r="S1515" i="1"/>
  <c r="R1315" i="1"/>
  <c r="O1316" i="1"/>
  <c r="P1365" i="1"/>
  <c r="J1365" i="1"/>
  <c r="A1367" i="1"/>
  <c r="K1365" i="1"/>
  <c r="G1366" i="1"/>
  <c r="F1366" i="1"/>
  <c r="N1517" i="1" l="1"/>
  <c r="S1516" i="1"/>
  <c r="R1316" i="1"/>
  <c r="O1317" i="1"/>
  <c r="P1366" i="1"/>
  <c r="A1368" i="1"/>
  <c r="J1366" i="1"/>
  <c r="G1367" i="1"/>
  <c r="K1366" i="1"/>
  <c r="F1367" i="1"/>
  <c r="N1518" i="1" l="1"/>
  <c r="S1517" i="1"/>
  <c r="R1317" i="1"/>
  <c r="O1318" i="1"/>
  <c r="P1367" i="1"/>
  <c r="J1367" i="1"/>
  <c r="A1369" i="1"/>
  <c r="G1368" i="1"/>
  <c r="K1367" i="1"/>
  <c r="F1368" i="1"/>
  <c r="N1519" i="1" l="1"/>
  <c r="S1518" i="1"/>
  <c r="R1318" i="1"/>
  <c r="O1319" i="1"/>
  <c r="P1368" i="1"/>
  <c r="A1370" i="1"/>
  <c r="J1368" i="1"/>
  <c r="G1369" i="1"/>
  <c r="K1368" i="1"/>
  <c r="F1369" i="1"/>
  <c r="N1520" i="1" l="1"/>
  <c r="S1519" i="1"/>
  <c r="R1319" i="1"/>
  <c r="O1320" i="1"/>
  <c r="P1369" i="1"/>
  <c r="J1369" i="1"/>
  <c r="A1371" i="1"/>
  <c r="G1370" i="1"/>
  <c r="K1369" i="1"/>
  <c r="F1370" i="1"/>
  <c r="N1521" i="1" l="1"/>
  <c r="S1520" i="1"/>
  <c r="R1320" i="1"/>
  <c r="O1321" i="1"/>
  <c r="P1370" i="1"/>
  <c r="A1372" i="1"/>
  <c r="J1370" i="1"/>
  <c r="K1370" i="1"/>
  <c r="G1371" i="1"/>
  <c r="F1371" i="1"/>
  <c r="N1522" i="1" l="1"/>
  <c r="S1521" i="1"/>
  <c r="R1321" i="1"/>
  <c r="O1322" i="1"/>
  <c r="P1371" i="1"/>
  <c r="J1371" i="1"/>
  <c r="A1373" i="1"/>
  <c r="K1371" i="1"/>
  <c r="G1372" i="1"/>
  <c r="F1372" i="1"/>
  <c r="N1523" i="1" l="1"/>
  <c r="S1522" i="1"/>
  <c r="R1322" i="1"/>
  <c r="O1323" i="1"/>
  <c r="P1372" i="1"/>
  <c r="A1374" i="1"/>
  <c r="J1372" i="1"/>
  <c r="G1373" i="1"/>
  <c r="K1372" i="1"/>
  <c r="F1373" i="1"/>
  <c r="N1524" i="1" l="1"/>
  <c r="S1523" i="1"/>
  <c r="R1323" i="1"/>
  <c r="O1324" i="1"/>
  <c r="P1373" i="1"/>
  <c r="J1373" i="1"/>
  <c r="A1375" i="1"/>
  <c r="G1374" i="1"/>
  <c r="K1373" i="1"/>
  <c r="F1374" i="1"/>
  <c r="N1525" i="1" l="1"/>
  <c r="S1524" i="1"/>
  <c r="R1324" i="1"/>
  <c r="O1325" i="1"/>
  <c r="P1374" i="1"/>
  <c r="A1376" i="1"/>
  <c r="J1374" i="1"/>
  <c r="K1374" i="1"/>
  <c r="G1375" i="1"/>
  <c r="F1375" i="1"/>
  <c r="N1526" i="1" l="1"/>
  <c r="S1525" i="1"/>
  <c r="R1325" i="1"/>
  <c r="O1326" i="1"/>
  <c r="P1375" i="1"/>
  <c r="J1375" i="1"/>
  <c r="A1377" i="1"/>
  <c r="K1375" i="1"/>
  <c r="G1376" i="1"/>
  <c r="F1376" i="1"/>
  <c r="N1527" i="1" l="1"/>
  <c r="S1526" i="1"/>
  <c r="R1326" i="1"/>
  <c r="O1327" i="1"/>
  <c r="P1376" i="1"/>
  <c r="A1378" i="1"/>
  <c r="J1376" i="1"/>
  <c r="G1377" i="1"/>
  <c r="K1376" i="1"/>
  <c r="F1377" i="1"/>
  <c r="N1528" i="1" l="1"/>
  <c r="S1527" i="1"/>
  <c r="R1327" i="1"/>
  <c r="O1328" i="1"/>
  <c r="P1377" i="1"/>
  <c r="J1377" i="1"/>
  <c r="A1379" i="1"/>
  <c r="G1378" i="1"/>
  <c r="K1377" i="1"/>
  <c r="F1378" i="1"/>
  <c r="N1529" i="1" l="1"/>
  <c r="S1528" i="1"/>
  <c r="R1328" i="1"/>
  <c r="O1329" i="1"/>
  <c r="P1378" i="1"/>
  <c r="A1380" i="1"/>
  <c r="J1378" i="1"/>
  <c r="G1379" i="1"/>
  <c r="K1378" i="1"/>
  <c r="F1379" i="1"/>
  <c r="N1530" i="1" l="1"/>
  <c r="S1529" i="1"/>
  <c r="R1329" i="1"/>
  <c r="O1330" i="1"/>
  <c r="P1379" i="1"/>
  <c r="J1379" i="1"/>
  <c r="A1381" i="1"/>
  <c r="K1379" i="1"/>
  <c r="G1380" i="1"/>
  <c r="F1380" i="1"/>
  <c r="N1531" i="1" l="1"/>
  <c r="S1530" i="1"/>
  <c r="R1330" i="1"/>
  <c r="O1331" i="1"/>
  <c r="P1380" i="1"/>
  <c r="A1382" i="1"/>
  <c r="J1380" i="1"/>
  <c r="G1381" i="1"/>
  <c r="K1380" i="1"/>
  <c r="F1381" i="1"/>
  <c r="N1532" i="1" l="1"/>
  <c r="S1531" i="1"/>
  <c r="R1331" i="1"/>
  <c r="O1332" i="1"/>
  <c r="P1381" i="1"/>
  <c r="J1381" i="1"/>
  <c r="A1383" i="1"/>
  <c r="K1381" i="1"/>
  <c r="G1382" i="1"/>
  <c r="F1382" i="1"/>
  <c r="N1533" i="1" l="1"/>
  <c r="S1532" i="1"/>
  <c r="R1332" i="1"/>
  <c r="O1333" i="1"/>
  <c r="P1382" i="1"/>
  <c r="A1384" i="1"/>
  <c r="J1382" i="1"/>
  <c r="G1383" i="1"/>
  <c r="K1382" i="1"/>
  <c r="F1383" i="1"/>
  <c r="N1534" i="1" l="1"/>
  <c r="S1533" i="1"/>
  <c r="R1333" i="1"/>
  <c r="O1334" i="1"/>
  <c r="P1383" i="1"/>
  <c r="J1383" i="1"/>
  <c r="A1385" i="1"/>
  <c r="G1384" i="1"/>
  <c r="K1383" i="1"/>
  <c r="F1384" i="1"/>
  <c r="N1535" i="1" l="1"/>
  <c r="S1534" i="1"/>
  <c r="R1334" i="1"/>
  <c r="O1335" i="1"/>
  <c r="P1384" i="1"/>
  <c r="A1386" i="1"/>
  <c r="J1384" i="1"/>
  <c r="K1384" i="1"/>
  <c r="G1385" i="1"/>
  <c r="F1385" i="1"/>
  <c r="N1536" i="1" l="1"/>
  <c r="S1535" i="1"/>
  <c r="R1335" i="1"/>
  <c r="O1336" i="1"/>
  <c r="P1385" i="1"/>
  <c r="J1385" i="1"/>
  <c r="A1387" i="1"/>
  <c r="G1386" i="1"/>
  <c r="K1385" i="1"/>
  <c r="F1386" i="1"/>
  <c r="N1537" i="1" l="1"/>
  <c r="S1536" i="1"/>
  <c r="R1336" i="1"/>
  <c r="O1337" i="1"/>
  <c r="P1386" i="1"/>
  <c r="A1388" i="1"/>
  <c r="J1386" i="1"/>
  <c r="G1387" i="1"/>
  <c r="K1386" i="1"/>
  <c r="F1387" i="1"/>
  <c r="N1538" i="1" l="1"/>
  <c r="S1537" i="1"/>
  <c r="R1337" i="1"/>
  <c r="O1338" i="1"/>
  <c r="P1387" i="1"/>
  <c r="J1387" i="1"/>
  <c r="A1389" i="1"/>
  <c r="G1388" i="1"/>
  <c r="K1387" i="1"/>
  <c r="F1388" i="1"/>
  <c r="N1539" i="1" l="1"/>
  <c r="S1538" i="1"/>
  <c r="R1338" i="1"/>
  <c r="O1339" i="1"/>
  <c r="P1388" i="1"/>
  <c r="A1390" i="1"/>
  <c r="J1388" i="1"/>
  <c r="G1389" i="1"/>
  <c r="K1388" i="1"/>
  <c r="F1389" i="1"/>
  <c r="N1540" i="1" l="1"/>
  <c r="S1539" i="1"/>
  <c r="R1339" i="1"/>
  <c r="O1340" i="1"/>
  <c r="P1389" i="1"/>
  <c r="J1389" i="1"/>
  <c r="A1391" i="1"/>
  <c r="K1389" i="1"/>
  <c r="G1390" i="1"/>
  <c r="F1390" i="1"/>
  <c r="N1541" i="1" l="1"/>
  <c r="S1540" i="1"/>
  <c r="R1340" i="1"/>
  <c r="O1341" i="1"/>
  <c r="P1390" i="1"/>
  <c r="A1392" i="1"/>
  <c r="J1390" i="1"/>
  <c r="G1391" i="1"/>
  <c r="K1390" i="1"/>
  <c r="F1391" i="1"/>
  <c r="N1542" i="1" l="1"/>
  <c r="S1541" i="1"/>
  <c r="R1341" i="1"/>
  <c r="O1342" i="1"/>
  <c r="P1391" i="1"/>
  <c r="J1391" i="1"/>
  <c r="A1393" i="1"/>
  <c r="G1392" i="1"/>
  <c r="K1391" i="1"/>
  <c r="F1392" i="1"/>
  <c r="N1543" i="1" l="1"/>
  <c r="S1542" i="1"/>
  <c r="R1342" i="1"/>
  <c r="O1343" i="1"/>
  <c r="P1392" i="1"/>
  <c r="A1394" i="1"/>
  <c r="J1392" i="1"/>
  <c r="G1393" i="1"/>
  <c r="K1392" i="1"/>
  <c r="F1393" i="1"/>
  <c r="N1544" i="1" l="1"/>
  <c r="S1543" i="1"/>
  <c r="R1343" i="1"/>
  <c r="O1344" i="1"/>
  <c r="P1393" i="1"/>
  <c r="J1393" i="1"/>
  <c r="A1395" i="1"/>
  <c r="G1394" i="1"/>
  <c r="K1393" i="1"/>
  <c r="F1394" i="1"/>
  <c r="N1545" i="1" l="1"/>
  <c r="S1544" i="1"/>
  <c r="R1344" i="1"/>
  <c r="O1345" i="1"/>
  <c r="P1394" i="1"/>
  <c r="A1396" i="1"/>
  <c r="J1394" i="1"/>
  <c r="K1394" i="1"/>
  <c r="G1395" i="1"/>
  <c r="F1395" i="1"/>
  <c r="N1546" i="1" l="1"/>
  <c r="S1545" i="1"/>
  <c r="R1345" i="1"/>
  <c r="O1346" i="1"/>
  <c r="P1395" i="1"/>
  <c r="J1395" i="1"/>
  <c r="A1397" i="1"/>
  <c r="G1396" i="1"/>
  <c r="K1395" i="1"/>
  <c r="F1396" i="1"/>
  <c r="N1547" i="1" l="1"/>
  <c r="S1546" i="1"/>
  <c r="R1346" i="1"/>
  <c r="O1347" i="1"/>
  <c r="P1396" i="1"/>
  <c r="A1398" i="1"/>
  <c r="J1396" i="1"/>
  <c r="G1397" i="1"/>
  <c r="K1396" i="1"/>
  <c r="F1397" i="1"/>
  <c r="N1548" i="1" l="1"/>
  <c r="S1547" i="1"/>
  <c r="R1347" i="1"/>
  <c r="O1348" i="1"/>
  <c r="P1397" i="1"/>
  <c r="J1397" i="1"/>
  <c r="A1399" i="1"/>
  <c r="G1398" i="1"/>
  <c r="K1397" i="1"/>
  <c r="F1398" i="1"/>
  <c r="N1549" i="1" l="1"/>
  <c r="S1548" i="1"/>
  <c r="R1348" i="1"/>
  <c r="O1349" i="1"/>
  <c r="P1398" i="1"/>
  <c r="A1400" i="1"/>
  <c r="J1398" i="1"/>
  <c r="G1399" i="1"/>
  <c r="K1398" i="1"/>
  <c r="F1399" i="1"/>
  <c r="N1550" i="1" l="1"/>
  <c r="S1549" i="1"/>
  <c r="R1349" i="1"/>
  <c r="O1350" i="1"/>
  <c r="P1399" i="1"/>
  <c r="J1399" i="1"/>
  <c r="A1401" i="1"/>
  <c r="K1399" i="1"/>
  <c r="G1400" i="1"/>
  <c r="F1400" i="1"/>
  <c r="N1551" i="1" l="1"/>
  <c r="S1550" i="1"/>
  <c r="R1350" i="1"/>
  <c r="O1351" i="1"/>
  <c r="P1400" i="1"/>
  <c r="A1402" i="1"/>
  <c r="J1400" i="1"/>
  <c r="G1401" i="1"/>
  <c r="K1400" i="1"/>
  <c r="F1401" i="1"/>
  <c r="N1552" i="1" l="1"/>
  <c r="S1551" i="1"/>
  <c r="R1351" i="1"/>
  <c r="O1352" i="1"/>
  <c r="P1401" i="1"/>
  <c r="J1401" i="1"/>
  <c r="A1403" i="1"/>
  <c r="G1402" i="1"/>
  <c r="K1401" i="1"/>
  <c r="F1402" i="1"/>
  <c r="N1553" i="1" l="1"/>
  <c r="S1552" i="1"/>
  <c r="R1352" i="1"/>
  <c r="O1353" i="1"/>
  <c r="P1402" i="1"/>
  <c r="A1404" i="1"/>
  <c r="J1402" i="1"/>
  <c r="G1403" i="1"/>
  <c r="K1402" i="1"/>
  <c r="F1403" i="1"/>
  <c r="N1554" i="1" l="1"/>
  <c r="S1553" i="1"/>
  <c r="R1353" i="1"/>
  <c r="O1354" i="1"/>
  <c r="P1403" i="1"/>
  <c r="J1403" i="1"/>
  <c r="A1405" i="1"/>
  <c r="G1404" i="1"/>
  <c r="K1403" i="1"/>
  <c r="F1404" i="1"/>
  <c r="N1555" i="1" l="1"/>
  <c r="S1554" i="1"/>
  <c r="R1354" i="1"/>
  <c r="O1355" i="1"/>
  <c r="P1404" i="1"/>
  <c r="A1406" i="1"/>
  <c r="J1404" i="1"/>
  <c r="K1404" i="1"/>
  <c r="G1405" i="1"/>
  <c r="F1405" i="1"/>
  <c r="N1556" i="1" l="1"/>
  <c r="S1555" i="1"/>
  <c r="R1355" i="1"/>
  <c r="O1356" i="1"/>
  <c r="P1405" i="1"/>
  <c r="J1405" i="1"/>
  <c r="A1407" i="1"/>
  <c r="G1406" i="1"/>
  <c r="K1405" i="1"/>
  <c r="F1406" i="1"/>
  <c r="N1557" i="1" l="1"/>
  <c r="S1556" i="1"/>
  <c r="R1356" i="1"/>
  <c r="O1357" i="1"/>
  <c r="P1406" i="1"/>
  <c r="A1408" i="1"/>
  <c r="J1406" i="1"/>
  <c r="G1407" i="1"/>
  <c r="K1406" i="1"/>
  <c r="F1407" i="1"/>
  <c r="N1558" i="1" l="1"/>
  <c r="S1557" i="1"/>
  <c r="R1357" i="1"/>
  <c r="O1358" i="1"/>
  <c r="P1407" i="1"/>
  <c r="J1407" i="1"/>
  <c r="A1409" i="1"/>
  <c r="G1408" i="1"/>
  <c r="K1407" i="1"/>
  <c r="F1408" i="1"/>
  <c r="N1559" i="1" l="1"/>
  <c r="S1558" i="1"/>
  <c r="R1358" i="1"/>
  <c r="O1359" i="1"/>
  <c r="P1408" i="1"/>
  <c r="A1410" i="1"/>
  <c r="J1408" i="1"/>
  <c r="G1409" i="1"/>
  <c r="K1408" i="1"/>
  <c r="F1409" i="1"/>
  <c r="N1560" i="1" l="1"/>
  <c r="S1559" i="1"/>
  <c r="R1359" i="1"/>
  <c r="O1360" i="1"/>
  <c r="P1409" i="1"/>
  <c r="J1409" i="1"/>
  <c r="A1411" i="1"/>
  <c r="K1409" i="1"/>
  <c r="G1410" i="1"/>
  <c r="F1410" i="1"/>
  <c r="N1561" i="1" l="1"/>
  <c r="S1560" i="1"/>
  <c r="R1360" i="1"/>
  <c r="O1361" i="1"/>
  <c r="P1410" i="1"/>
  <c r="A1412" i="1"/>
  <c r="J1410" i="1"/>
  <c r="G1411" i="1"/>
  <c r="K1410" i="1"/>
  <c r="F1411" i="1"/>
  <c r="N1562" i="1" l="1"/>
  <c r="S1561" i="1"/>
  <c r="R1361" i="1"/>
  <c r="O1362" i="1"/>
  <c r="P1411" i="1"/>
  <c r="J1411" i="1"/>
  <c r="A1413" i="1"/>
  <c r="K1411" i="1"/>
  <c r="G1412" i="1"/>
  <c r="F1412" i="1"/>
  <c r="N1563" i="1" l="1"/>
  <c r="S1562" i="1"/>
  <c r="R1362" i="1"/>
  <c r="O1363" i="1"/>
  <c r="P1412" i="1"/>
  <c r="A1414" i="1"/>
  <c r="J1412" i="1"/>
  <c r="G1413" i="1"/>
  <c r="K1412" i="1"/>
  <c r="F1413" i="1"/>
  <c r="N1564" i="1" l="1"/>
  <c r="S1563" i="1"/>
  <c r="R1363" i="1"/>
  <c r="O1364" i="1"/>
  <c r="P1413" i="1"/>
  <c r="J1413" i="1"/>
  <c r="A1415" i="1"/>
  <c r="G1414" i="1"/>
  <c r="K1413" i="1"/>
  <c r="F1414" i="1"/>
  <c r="N1565" i="1" l="1"/>
  <c r="S1564" i="1"/>
  <c r="R1364" i="1"/>
  <c r="O1365" i="1"/>
  <c r="P1414" i="1"/>
  <c r="A1416" i="1"/>
  <c r="J1414" i="1"/>
  <c r="K1414" i="1"/>
  <c r="G1415" i="1"/>
  <c r="F1415" i="1"/>
  <c r="N1566" i="1" l="1"/>
  <c r="S1565" i="1"/>
  <c r="R1365" i="1"/>
  <c r="O1366" i="1"/>
  <c r="P1415" i="1"/>
  <c r="J1415" i="1"/>
  <c r="A1417" i="1"/>
  <c r="G1416" i="1"/>
  <c r="K1415" i="1"/>
  <c r="F1416" i="1"/>
  <c r="N1567" i="1" l="1"/>
  <c r="S1566" i="1"/>
  <c r="R1366" i="1"/>
  <c r="O1367" i="1"/>
  <c r="P1416" i="1"/>
  <c r="A1418" i="1"/>
  <c r="J1416" i="1"/>
  <c r="K1416" i="1"/>
  <c r="G1417" i="1"/>
  <c r="F1417" i="1"/>
  <c r="N1568" i="1" l="1"/>
  <c r="S1567" i="1"/>
  <c r="R1367" i="1"/>
  <c r="O1368" i="1"/>
  <c r="P1417" i="1"/>
  <c r="J1417" i="1"/>
  <c r="A1419" i="1"/>
  <c r="G1418" i="1"/>
  <c r="K1417" i="1"/>
  <c r="F1418" i="1"/>
  <c r="N1569" i="1" l="1"/>
  <c r="S1568" i="1"/>
  <c r="R1368" i="1"/>
  <c r="O1369" i="1"/>
  <c r="P1418" i="1"/>
  <c r="A1420" i="1"/>
  <c r="J1418" i="1"/>
  <c r="G1419" i="1"/>
  <c r="K1418" i="1"/>
  <c r="F1419" i="1"/>
  <c r="N1570" i="1" l="1"/>
  <c r="S1569" i="1"/>
  <c r="R1369" i="1"/>
  <c r="O1370" i="1"/>
  <c r="P1419" i="1"/>
  <c r="J1419" i="1"/>
  <c r="A1421" i="1"/>
  <c r="K1419" i="1"/>
  <c r="G1420" i="1"/>
  <c r="F1420" i="1"/>
  <c r="N1571" i="1" l="1"/>
  <c r="S1570" i="1"/>
  <c r="R1370" i="1"/>
  <c r="O1371" i="1"/>
  <c r="P1420" i="1"/>
  <c r="A1422" i="1"/>
  <c r="J1420" i="1"/>
  <c r="G1421" i="1"/>
  <c r="K1420" i="1"/>
  <c r="F1421" i="1"/>
  <c r="N1572" i="1" l="1"/>
  <c r="S1571" i="1"/>
  <c r="R1371" i="1"/>
  <c r="O1372" i="1"/>
  <c r="P1421" i="1"/>
  <c r="J1421" i="1"/>
  <c r="A1423" i="1"/>
  <c r="K1421" i="1"/>
  <c r="G1422" i="1"/>
  <c r="F1422" i="1"/>
  <c r="N1573" i="1" l="1"/>
  <c r="S1572" i="1"/>
  <c r="R1372" i="1"/>
  <c r="O1373" i="1"/>
  <c r="P1422" i="1"/>
  <c r="A1424" i="1"/>
  <c r="J1422" i="1"/>
  <c r="G1423" i="1"/>
  <c r="K1422" i="1"/>
  <c r="F1423" i="1"/>
  <c r="N1574" i="1" l="1"/>
  <c r="S1573" i="1"/>
  <c r="R1373" i="1"/>
  <c r="O1374" i="1"/>
  <c r="P1423" i="1"/>
  <c r="J1423" i="1"/>
  <c r="A1425" i="1"/>
  <c r="G1424" i="1"/>
  <c r="K1423" i="1"/>
  <c r="F1424" i="1"/>
  <c r="N1575" i="1" l="1"/>
  <c r="S1574" i="1"/>
  <c r="R1374" i="1"/>
  <c r="O1375" i="1"/>
  <c r="P1424" i="1"/>
  <c r="A1426" i="1"/>
  <c r="J1424" i="1"/>
  <c r="K1424" i="1"/>
  <c r="G1425" i="1"/>
  <c r="F1425" i="1"/>
  <c r="N1576" i="1" l="1"/>
  <c r="S1575" i="1"/>
  <c r="R1375" i="1"/>
  <c r="O1376" i="1"/>
  <c r="P1425" i="1"/>
  <c r="J1425" i="1"/>
  <c r="A1427" i="1"/>
  <c r="G1426" i="1"/>
  <c r="K1425" i="1"/>
  <c r="F1426" i="1"/>
  <c r="N1577" i="1" l="1"/>
  <c r="S1576" i="1"/>
  <c r="R1376" i="1"/>
  <c r="O1377" i="1"/>
  <c r="P1426" i="1"/>
  <c r="A1428" i="1"/>
  <c r="J1426" i="1"/>
  <c r="K1426" i="1"/>
  <c r="G1427" i="1"/>
  <c r="F1427" i="1"/>
  <c r="N1578" i="1" l="1"/>
  <c r="S1577" i="1"/>
  <c r="R1377" i="1"/>
  <c r="O1378" i="1"/>
  <c r="P1427" i="1"/>
  <c r="J1427" i="1"/>
  <c r="A1429" i="1"/>
  <c r="G1428" i="1"/>
  <c r="K1427" i="1"/>
  <c r="F1428" i="1"/>
  <c r="N1579" i="1" l="1"/>
  <c r="S1578" i="1"/>
  <c r="R1378" i="1"/>
  <c r="O1379" i="1"/>
  <c r="P1428" i="1"/>
  <c r="A1430" i="1"/>
  <c r="J1428" i="1"/>
  <c r="G1429" i="1"/>
  <c r="K1428" i="1"/>
  <c r="F1429" i="1"/>
  <c r="N1580" i="1" l="1"/>
  <c r="S1579" i="1"/>
  <c r="R1379" i="1"/>
  <c r="O1380" i="1"/>
  <c r="P1429" i="1"/>
  <c r="J1429" i="1"/>
  <c r="A1431" i="1"/>
  <c r="K1429" i="1"/>
  <c r="G1430" i="1"/>
  <c r="F1430" i="1"/>
  <c r="N1581" i="1" l="1"/>
  <c r="S1580" i="1"/>
  <c r="R1380" i="1"/>
  <c r="O1381" i="1"/>
  <c r="P1430" i="1"/>
  <c r="A1432" i="1"/>
  <c r="J1430" i="1"/>
  <c r="G1431" i="1"/>
  <c r="K1430" i="1"/>
  <c r="F1431" i="1"/>
  <c r="N1582" i="1" l="1"/>
  <c r="S1581" i="1"/>
  <c r="R1381" i="1"/>
  <c r="O1382" i="1"/>
  <c r="P1431" i="1"/>
  <c r="J1431" i="1"/>
  <c r="A1433" i="1"/>
  <c r="K1431" i="1"/>
  <c r="G1432" i="1"/>
  <c r="F1432" i="1"/>
  <c r="N1583" i="1" l="1"/>
  <c r="S1582" i="1"/>
  <c r="R1382" i="1"/>
  <c r="O1383" i="1"/>
  <c r="P1432" i="1"/>
  <c r="A1434" i="1"/>
  <c r="J1432" i="1"/>
  <c r="G1433" i="1"/>
  <c r="K1432" i="1"/>
  <c r="F1433" i="1"/>
  <c r="N1584" i="1" l="1"/>
  <c r="S1583" i="1"/>
  <c r="R1383" i="1"/>
  <c r="O1384" i="1"/>
  <c r="P1433" i="1"/>
  <c r="J1433" i="1"/>
  <c r="A1435" i="1"/>
  <c r="G1434" i="1"/>
  <c r="K1433" i="1"/>
  <c r="F1434" i="1"/>
  <c r="N1585" i="1" l="1"/>
  <c r="S1584" i="1"/>
  <c r="R1384" i="1"/>
  <c r="O1385" i="1"/>
  <c r="P1434" i="1"/>
  <c r="A1436" i="1"/>
  <c r="J1434" i="1"/>
  <c r="K1434" i="1"/>
  <c r="G1435" i="1"/>
  <c r="F1435" i="1"/>
  <c r="N1586" i="1" l="1"/>
  <c r="S1585" i="1"/>
  <c r="R1385" i="1"/>
  <c r="O1386" i="1"/>
  <c r="P1435" i="1"/>
  <c r="J1435" i="1"/>
  <c r="A1437" i="1"/>
  <c r="G1436" i="1"/>
  <c r="K1435" i="1"/>
  <c r="F1436" i="1"/>
  <c r="N1587" i="1" l="1"/>
  <c r="S1586" i="1"/>
  <c r="R1386" i="1"/>
  <c r="O1387" i="1"/>
  <c r="P1436" i="1"/>
  <c r="A1438" i="1"/>
  <c r="J1436" i="1"/>
  <c r="K1436" i="1"/>
  <c r="G1437" i="1"/>
  <c r="F1437" i="1"/>
  <c r="N1588" i="1" l="1"/>
  <c r="S1587" i="1"/>
  <c r="R1387" i="1"/>
  <c r="O1388" i="1"/>
  <c r="P1437" i="1"/>
  <c r="J1437" i="1"/>
  <c r="A1439" i="1"/>
  <c r="G1438" i="1"/>
  <c r="K1437" i="1"/>
  <c r="F1438" i="1"/>
  <c r="N1589" i="1" l="1"/>
  <c r="S1588" i="1"/>
  <c r="R1388" i="1"/>
  <c r="O1389" i="1"/>
  <c r="P1438" i="1"/>
  <c r="A1440" i="1"/>
  <c r="J1438" i="1"/>
  <c r="G1439" i="1"/>
  <c r="K1438" i="1"/>
  <c r="F1439" i="1"/>
  <c r="N1590" i="1" l="1"/>
  <c r="S1589" i="1"/>
  <c r="R1389" i="1"/>
  <c r="O1390" i="1"/>
  <c r="P1439" i="1"/>
  <c r="J1439" i="1"/>
  <c r="A1441" i="1"/>
  <c r="K1439" i="1"/>
  <c r="G1440" i="1"/>
  <c r="F1440" i="1"/>
  <c r="N1591" i="1" l="1"/>
  <c r="S1590" i="1"/>
  <c r="R1390" i="1"/>
  <c r="O1391" i="1"/>
  <c r="P1440" i="1"/>
  <c r="A1442" i="1"/>
  <c r="J1440" i="1"/>
  <c r="G1441" i="1"/>
  <c r="K1440" i="1"/>
  <c r="F1441" i="1"/>
  <c r="N1592" i="1" l="1"/>
  <c r="S1591" i="1"/>
  <c r="R1391" i="1"/>
  <c r="O1392" i="1"/>
  <c r="P1441" i="1"/>
  <c r="J1441" i="1"/>
  <c r="A1443" i="1"/>
  <c r="K1441" i="1"/>
  <c r="G1442" i="1"/>
  <c r="F1442" i="1"/>
  <c r="N1593" i="1" l="1"/>
  <c r="S1592" i="1"/>
  <c r="R1392" i="1"/>
  <c r="O1393" i="1"/>
  <c r="P1442" i="1"/>
  <c r="A1444" i="1"/>
  <c r="J1442" i="1"/>
  <c r="G1443" i="1"/>
  <c r="K1442" i="1"/>
  <c r="F1443" i="1"/>
  <c r="N1594" i="1" l="1"/>
  <c r="S1593" i="1"/>
  <c r="R1393" i="1"/>
  <c r="O1394" i="1"/>
  <c r="P1443" i="1"/>
  <c r="J1443" i="1"/>
  <c r="A1445" i="1"/>
  <c r="G1444" i="1"/>
  <c r="K1443" i="1"/>
  <c r="F1444" i="1"/>
  <c r="N1595" i="1" l="1"/>
  <c r="S1594" i="1"/>
  <c r="R1394" i="1"/>
  <c r="O1395" i="1"/>
  <c r="P1444" i="1"/>
  <c r="A1446" i="1"/>
  <c r="J1444" i="1"/>
  <c r="K1444" i="1"/>
  <c r="G1445" i="1"/>
  <c r="F1445" i="1"/>
  <c r="N1596" i="1" l="1"/>
  <c r="S1595" i="1"/>
  <c r="R1395" i="1"/>
  <c r="O1396" i="1"/>
  <c r="P1445" i="1"/>
  <c r="J1445" i="1"/>
  <c r="A1447" i="1"/>
  <c r="G1446" i="1"/>
  <c r="K1445" i="1"/>
  <c r="F1446" i="1"/>
  <c r="N1597" i="1" l="1"/>
  <c r="S1596" i="1"/>
  <c r="R1396" i="1"/>
  <c r="O1397" i="1"/>
  <c r="P1446" i="1"/>
  <c r="A1448" i="1"/>
  <c r="J1446" i="1"/>
  <c r="K1446" i="1"/>
  <c r="G1447" i="1"/>
  <c r="F1447" i="1"/>
  <c r="N1598" i="1" l="1"/>
  <c r="S1597" i="1"/>
  <c r="R1397" i="1"/>
  <c r="O1398" i="1"/>
  <c r="P1447" i="1"/>
  <c r="J1447" i="1"/>
  <c r="A1449" i="1"/>
  <c r="G1448" i="1"/>
  <c r="K1447" i="1"/>
  <c r="F1448" i="1"/>
  <c r="N1599" i="1" l="1"/>
  <c r="S1598" i="1"/>
  <c r="R1398" i="1"/>
  <c r="O1399" i="1"/>
  <c r="P1448" i="1"/>
  <c r="A1450" i="1"/>
  <c r="J1448" i="1"/>
  <c r="G1449" i="1"/>
  <c r="K1448" i="1"/>
  <c r="F1449" i="1"/>
  <c r="N1600" i="1" l="1"/>
  <c r="S1599" i="1"/>
  <c r="R1399" i="1"/>
  <c r="O1400" i="1"/>
  <c r="P1449" i="1"/>
  <c r="J1449" i="1"/>
  <c r="A1451" i="1"/>
  <c r="K1449" i="1"/>
  <c r="G1450" i="1"/>
  <c r="F1450" i="1"/>
  <c r="N1601" i="1" l="1"/>
  <c r="S1600" i="1"/>
  <c r="R1400" i="1"/>
  <c r="O1401" i="1"/>
  <c r="P1450" i="1"/>
  <c r="A1452" i="1"/>
  <c r="J1450" i="1"/>
  <c r="G1451" i="1"/>
  <c r="K1450" i="1"/>
  <c r="F1451" i="1"/>
  <c r="N1602" i="1" l="1"/>
  <c r="S1601" i="1"/>
  <c r="R1401" i="1"/>
  <c r="O1402" i="1"/>
  <c r="P1451" i="1"/>
  <c r="J1451" i="1"/>
  <c r="A1453" i="1"/>
  <c r="K1451" i="1"/>
  <c r="G1452" i="1"/>
  <c r="F1452" i="1"/>
  <c r="N1603" i="1" l="1"/>
  <c r="S1602" i="1"/>
  <c r="R1402" i="1"/>
  <c r="O1403" i="1"/>
  <c r="P1452" i="1"/>
  <c r="A1454" i="1"/>
  <c r="J1452" i="1"/>
  <c r="G1453" i="1"/>
  <c r="K1452" i="1"/>
  <c r="F1453" i="1"/>
  <c r="N1604" i="1" l="1"/>
  <c r="S1603" i="1"/>
  <c r="R1403" i="1"/>
  <c r="O1404" i="1"/>
  <c r="P1453" i="1"/>
  <c r="J1453" i="1"/>
  <c r="A1455" i="1"/>
  <c r="G1454" i="1"/>
  <c r="K1453" i="1"/>
  <c r="F1454" i="1"/>
  <c r="N1605" i="1" l="1"/>
  <c r="S1604" i="1"/>
  <c r="R1404" i="1"/>
  <c r="O1405" i="1"/>
  <c r="P1454" i="1"/>
  <c r="A1456" i="1"/>
  <c r="J1454" i="1"/>
  <c r="K1454" i="1"/>
  <c r="G1455" i="1"/>
  <c r="F1455" i="1"/>
  <c r="N1606" i="1" l="1"/>
  <c r="S1605" i="1"/>
  <c r="R1405" i="1"/>
  <c r="O1406" i="1"/>
  <c r="P1455" i="1"/>
  <c r="J1455" i="1"/>
  <c r="A1457" i="1"/>
  <c r="G1456" i="1"/>
  <c r="K1455" i="1"/>
  <c r="F1456" i="1"/>
  <c r="N1607" i="1" l="1"/>
  <c r="S1606" i="1"/>
  <c r="R1406" i="1"/>
  <c r="O1407" i="1"/>
  <c r="P1456" i="1"/>
  <c r="A1458" i="1"/>
  <c r="J1456" i="1"/>
  <c r="K1456" i="1"/>
  <c r="G1457" i="1"/>
  <c r="F1457" i="1"/>
  <c r="N1608" i="1" l="1"/>
  <c r="S1607" i="1"/>
  <c r="R1407" i="1"/>
  <c r="O1408" i="1"/>
  <c r="P1457" i="1"/>
  <c r="J1457" i="1"/>
  <c r="A1459" i="1"/>
  <c r="G1458" i="1"/>
  <c r="K1457" i="1"/>
  <c r="F1458" i="1"/>
  <c r="N1609" i="1" l="1"/>
  <c r="S1608" i="1"/>
  <c r="R1408" i="1"/>
  <c r="O1409" i="1"/>
  <c r="P1458" i="1"/>
  <c r="A1460" i="1"/>
  <c r="J1458" i="1"/>
  <c r="G1459" i="1"/>
  <c r="K1458" i="1"/>
  <c r="F1459" i="1"/>
  <c r="N1610" i="1" l="1"/>
  <c r="S1609" i="1"/>
  <c r="R1409" i="1"/>
  <c r="O1410" i="1"/>
  <c r="P1459" i="1"/>
  <c r="J1459" i="1"/>
  <c r="A1461" i="1"/>
  <c r="K1459" i="1"/>
  <c r="G1460" i="1"/>
  <c r="F1460" i="1"/>
  <c r="N1611" i="1" l="1"/>
  <c r="S1610" i="1"/>
  <c r="R1410" i="1"/>
  <c r="O1411" i="1"/>
  <c r="P1460" i="1"/>
  <c r="A1462" i="1"/>
  <c r="J1460" i="1"/>
  <c r="G1461" i="1"/>
  <c r="K1460" i="1"/>
  <c r="F1461" i="1"/>
  <c r="N1612" i="1" l="1"/>
  <c r="S1611" i="1"/>
  <c r="R1411" i="1"/>
  <c r="O1412" i="1"/>
  <c r="P1461" i="1"/>
  <c r="J1461" i="1"/>
  <c r="A1463" i="1"/>
  <c r="K1461" i="1"/>
  <c r="G1462" i="1"/>
  <c r="F1462" i="1"/>
  <c r="N1613" i="1" l="1"/>
  <c r="S1612" i="1"/>
  <c r="R1412" i="1"/>
  <c r="O1413" i="1"/>
  <c r="P1462" i="1"/>
  <c r="A1464" i="1"/>
  <c r="J1462" i="1"/>
  <c r="G1463" i="1"/>
  <c r="K1462" i="1"/>
  <c r="F1463" i="1"/>
  <c r="N1614" i="1" l="1"/>
  <c r="S1613" i="1"/>
  <c r="R1413" i="1"/>
  <c r="O1414" i="1"/>
  <c r="P1463" i="1"/>
  <c r="J1463" i="1"/>
  <c r="A1465" i="1"/>
  <c r="G1464" i="1"/>
  <c r="K1463" i="1"/>
  <c r="F1464" i="1"/>
  <c r="N1615" i="1" l="1"/>
  <c r="S1614" i="1"/>
  <c r="R1414" i="1"/>
  <c r="O1415" i="1"/>
  <c r="P1464" i="1"/>
  <c r="A1466" i="1"/>
  <c r="J1464" i="1"/>
  <c r="K1464" i="1"/>
  <c r="G1465" i="1"/>
  <c r="F1465" i="1"/>
  <c r="N1616" i="1" l="1"/>
  <c r="S1615" i="1"/>
  <c r="R1415" i="1"/>
  <c r="O1416" i="1"/>
  <c r="P1465" i="1"/>
  <c r="J1465" i="1"/>
  <c r="A1467" i="1"/>
  <c r="G1466" i="1"/>
  <c r="K1465" i="1"/>
  <c r="F1466" i="1"/>
  <c r="N1617" i="1" l="1"/>
  <c r="S1616" i="1"/>
  <c r="R1416" i="1"/>
  <c r="O1417" i="1"/>
  <c r="P1466" i="1"/>
  <c r="A1468" i="1"/>
  <c r="J1466" i="1"/>
  <c r="K1466" i="1"/>
  <c r="G1467" i="1"/>
  <c r="F1467" i="1"/>
  <c r="N1618" i="1" l="1"/>
  <c r="S1617" i="1"/>
  <c r="R1417" i="1"/>
  <c r="O1418" i="1"/>
  <c r="P1467" i="1"/>
  <c r="J1467" i="1"/>
  <c r="A1469" i="1"/>
  <c r="G1468" i="1"/>
  <c r="K1467" i="1"/>
  <c r="F1468" i="1"/>
  <c r="N1619" i="1" l="1"/>
  <c r="S1618" i="1"/>
  <c r="R1418" i="1"/>
  <c r="O1419" i="1"/>
  <c r="P1468" i="1"/>
  <c r="A1470" i="1"/>
  <c r="J1468" i="1"/>
  <c r="G1469" i="1"/>
  <c r="K1468" i="1"/>
  <c r="F1469" i="1"/>
  <c r="N1620" i="1" l="1"/>
  <c r="S1619" i="1"/>
  <c r="R1419" i="1"/>
  <c r="O1420" i="1"/>
  <c r="P1469" i="1"/>
  <c r="J1469" i="1"/>
  <c r="A1471" i="1"/>
  <c r="K1469" i="1"/>
  <c r="G1470" i="1"/>
  <c r="F1470" i="1"/>
  <c r="N1621" i="1" l="1"/>
  <c r="S1620" i="1"/>
  <c r="R1420" i="1"/>
  <c r="O1421" i="1"/>
  <c r="P1470" i="1"/>
  <c r="A1472" i="1"/>
  <c r="J1470" i="1"/>
  <c r="G1471" i="1"/>
  <c r="K1470" i="1"/>
  <c r="F1471" i="1"/>
  <c r="N1622" i="1" l="1"/>
  <c r="S1621" i="1"/>
  <c r="R1421" i="1"/>
  <c r="O1422" i="1"/>
  <c r="P1471" i="1"/>
  <c r="J1471" i="1"/>
  <c r="A1473" i="1"/>
  <c r="K1471" i="1"/>
  <c r="G1472" i="1"/>
  <c r="F1472" i="1"/>
  <c r="N1623" i="1" l="1"/>
  <c r="S1622" i="1"/>
  <c r="R1422" i="1"/>
  <c r="O1423" i="1"/>
  <c r="P1472" i="1"/>
  <c r="A1474" i="1"/>
  <c r="J1472" i="1"/>
  <c r="G1473" i="1"/>
  <c r="K1472" i="1"/>
  <c r="F1473" i="1"/>
  <c r="N1624" i="1" l="1"/>
  <c r="S1623" i="1"/>
  <c r="R1423" i="1"/>
  <c r="O1424" i="1"/>
  <c r="P1473" i="1"/>
  <c r="J1473" i="1"/>
  <c r="A1475" i="1"/>
  <c r="G1474" i="1"/>
  <c r="K1473" i="1"/>
  <c r="F1474" i="1"/>
  <c r="N1625" i="1" l="1"/>
  <c r="S1624" i="1"/>
  <c r="R1424" i="1"/>
  <c r="O1425" i="1"/>
  <c r="P1474" i="1"/>
  <c r="A1476" i="1"/>
  <c r="J1474" i="1"/>
  <c r="K1474" i="1"/>
  <c r="G1475" i="1"/>
  <c r="F1475" i="1"/>
  <c r="N1626" i="1" l="1"/>
  <c r="S1625" i="1"/>
  <c r="R1425" i="1"/>
  <c r="O1426" i="1"/>
  <c r="P1475" i="1"/>
  <c r="J1475" i="1"/>
  <c r="A1477" i="1"/>
  <c r="G1476" i="1"/>
  <c r="K1475" i="1"/>
  <c r="F1476" i="1"/>
  <c r="N1627" i="1" l="1"/>
  <c r="S1626" i="1"/>
  <c r="R1426" i="1"/>
  <c r="O1427" i="1"/>
  <c r="P1476" i="1"/>
  <c r="A1478" i="1"/>
  <c r="J1476" i="1"/>
  <c r="K1476" i="1"/>
  <c r="G1477" i="1"/>
  <c r="F1477" i="1"/>
  <c r="N1628" i="1" l="1"/>
  <c r="S1627" i="1"/>
  <c r="R1427" i="1"/>
  <c r="O1428" i="1"/>
  <c r="P1477" i="1"/>
  <c r="J1477" i="1"/>
  <c r="A1479" i="1"/>
  <c r="G1478" i="1"/>
  <c r="K1477" i="1"/>
  <c r="F1478" i="1"/>
  <c r="N1629" i="1" l="1"/>
  <c r="S1628" i="1"/>
  <c r="R1428" i="1"/>
  <c r="O1429" i="1"/>
  <c r="P1478" i="1"/>
  <c r="A1480" i="1"/>
  <c r="J1478" i="1"/>
  <c r="G1479" i="1"/>
  <c r="K1478" i="1"/>
  <c r="F1479" i="1"/>
  <c r="N1630" i="1" l="1"/>
  <c r="S1629" i="1"/>
  <c r="R1429" i="1"/>
  <c r="O1430" i="1"/>
  <c r="P1479" i="1"/>
  <c r="J1479" i="1"/>
  <c r="A1481" i="1"/>
  <c r="K1479" i="1"/>
  <c r="G1480" i="1"/>
  <c r="F1480" i="1"/>
  <c r="N1631" i="1" l="1"/>
  <c r="S1630" i="1"/>
  <c r="R1430" i="1"/>
  <c r="O1431" i="1"/>
  <c r="P1480" i="1"/>
  <c r="A1482" i="1"/>
  <c r="J1480" i="1"/>
  <c r="G1481" i="1"/>
  <c r="K1480" i="1"/>
  <c r="F1481" i="1"/>
  <c r="N1632" i="1" l="1"/>
  <c r="S1631" i="1"/>
  <c r="R1431" i="1"/>
  <c r="O1432" i="1"/>
  <c r="P1481" i="1"/>
  <c r="J1481" i="1"/>
  <c r="A1483" i="1"/>
  <c r="K1481" i="1"/>
  <c r="G1482" i="1"/>
  <c r="F1482" i="1"/>
  <c r="N1633" i="1" l="1"/>
  <c r="S1632" i="1"/>
  <c r="R1432" i="1"/>
  <c r="O1433" i="1"/>
  <c r="P1482" i="1"/>
  <c r="A1484" i="1"/>
  <c r="J1482" i="1"/>
  <c r="G1483" i="1"/>
  <c r="K1482" i="1"/>
  <c r="F1483" i="1"/>
  <c r="N1634" i="1" l="1"/>
  <c r="S1633" i="1"/>
  <c r="R1433" i="1"/>
  <c r="O1434" i="1"/>
  <c r="P1483" i="1"/>
  <c r="J1483" i="1"/>
  <c r="A1485" i="1"/>
  <c r="G1484" i="1"/>
  <c r="K1483" i="1"/>
  <c r="F1484" i="1"/>
  <c r="N1635" i="1" l="1"/>
  <c r="S1634" i="1"/>
  <c r="R1434" i="1"/>
  <c r="O1435" i="1"/>
  <c r="P1484" i="1"/>
  <c r="A1486" i="1"/>
  <c r="J1484" i="1"/>
  <c r="K1484" i="1"/>
  <c r="G1485" i="1"/>
  <c r="F1485" i="1"/>
  <c r="N1636" i="1" l="1"/>
  <c r="S1635" i="1"/>
  <c r="R1435" i="1"/>
  <c r="O1436" i="1"/>
  <c r="P1485" i="1"/>
  <c r="J1485" i="1"/>
  <c r="A1487" i="1"/>
  <c r="G1486" i="1"/>
  <c r="K1485" i="1"/>
  <c r="F1486" i="1"/>
  <c r="N1637" i="1" l="1"/>
  <c r="S1636" i="1"/>
  <c r="R1436" i="1"/>
  <c r="O1437" i="1"/>
  <c r="P1486" i="1"/>
  <c r="A1488" i="1"/>
  <c r="J1486" i="1"/>
  <c r="G1487" i="1"/>
  <c r="K1486" i="1"/>
  <c r="F1487" i="1"/>
  <c r="N1638" i="1" l="1"/>
  <c r="S1637" i="1"/>
  <c r="R1437" i="1"/>
  <c r="O1438" i="1"/>
  <c r="P1487" i="1"/>
  <c r="J1487" i="1"/>
  <c r="A1489" i="1"/>
  <c r="G1488" i="1"/>
  <c r="K1487" i="1"/>
  <c r="F1488" i="1"/>
  <c r="N1639" i="1" l="1"/>
  <c r="S1638" i="1"/>
  <c r="R1438" i="1"/>
  <c r="O1439" i="1"/>
  <c r="P1488" i="1"/>
  <c r="A1490" i="1"/>
  <c r="J1488" i="1"/>
  <c r="G1489" i="1"/>
  <c r="K1488" i="1"/>
  <c r="F1489" i="1"/>
  <c r="N1640" i="1" l="1"/>
  <c r="S1639" i="1"/>
  <c r="R1439" i="1"/>
  <c r="O1440" i="1"/>
  <c r="P1489" i="1"/>
  <c r="J1489" i="1"/>
  <c r="A1491" i="1"/>
  <c r="K1489" i="1"/>
  <c r="G1490" i="1"/>
  <c r="F1490" i="1"/>
  <c r="N1641" i="1" l="1"/>
  <c r="S1640" i="1"/>
  <c r="R1440" i="1"/>
  <c r="O1441" i="1"/>
  <c r="P1490" i="1"/>
  <c r="A1492" i="1"/>
  <c r="J1490" i="1"/>
  <c r="G1491" i="1"/>
  <c r="K1490" i="1"/>
  <c r="F1491" i="1"/>
  <c r="N1642" i="1" l="1"/>
  <c r="S1641" i="1"/>
  <c r="R1441" i="1"/>
  <c r="O1442" i="1"/>
  <c r="P1491" i="1"/>
  <c r="J1491" i="1"/>
  <c r="A1493" i="1"/>
  <c r="G1492" i="1"/>
  <c r="K1491" i="1"/>
  <c r="F1492" i="1"/>
  <c r="N1643" i="1" l="1"/>
  <c r="S1642" i="1"/>
  <c r="R1442" i="1"/>
  <c r="O1443" i="1"/>
  <c r="P1492" i="1"/>
  <c r="A1494" i="1"/>
  <c r="J1492" i="1"/>
  <c r="K1492" i="1"/>
  <c r="G1493" i="1"/>
  <c r="F1493" i="1"/>
  <c r="N1644" i="1" l="1"/>
  <c r="S1643" i="1"/>
  <c r="R1443" i="1"/>
  <c r="O1444" i="1"/>
  <c r="P1493" i="1"/>
  <c r="J1493" i="1"/>
  <c r="A1495" i="1"/>
  <c r="G1494" i="1"/>
  <c r="K1493" i="1"/>
  <c r="F1494" i="1"/>
  <c r="N1645" i="1" l="1"/>
  <c r="S1644" i="1"/>
  <c r="R1444" i="1"/>
  <c r="O1445" i="1"/>
  <c r="P1494" i="1"/>
  <c r="A1496" i="1"/>
  <c r="J1494" i="1"/>
  <c r="K1494" i="1"/>
  <c r="G1495" i="1"/>
  <c r="F1495" i="1"/>
  <c r="N1646" i="1" l="1"/>
  <c r="S1645" i="1"/>
  <c r="R1445" i="1"/>
  <c r="O1446" i="1"/>
  <c r="P1495" i="1"/>
  <c r="J1495" i="1"/>
  <c r="A1497" i="1"/>
  <c r="G1496" i="1"/>
  <c r="K1495" i="1"/>
  <c r="F1496" i="1"/>
  <c r="N1647" i="1" l="1"/>
  <c r="S1646" i="1"/>
  <c r="R1446" i="1"/>
  <c r="O1447" i="1"/>
  <c r="P1496" i="1"/>
  <c r="A1498" i="1"/>
  <c r="J1496" i="1"/>
  <c r="G1497" i="1"/>
  <c r="K1496" i="1"/>
  <c r="F1497" i="1"/>
  <c r="N1648" i="1" l="1"/>
  <c r="S1647" i="1"/>
  <c r="R1447" i="1"/>
  <c r="O1448" i="1"/>
  <c r="P1497" i="1"/>
  <c r="J1497" i="1"/>
  <c r="A1499" i="1"/>
  <c r="K1497" i="1"/>
  <c r="G1498" i="1"/>
  <c r="F1498" i="1"/>
  <c r="N1649" i="1" l="1"/>
  <c r="S1648" i="1"/>
  <c r="R1448" i="1"/>
  <c r="O1449" i="1"/>
  <c r="P1498" i="1"/>
  <c r="A1500" i="1"/>
  <c r="J1498" i="1"/>
  <c r="G1499" i="1"/>
  <c r="K1498" i="1"/>
  <c r="F1499" i="1"/>
  <c r="N1650" i="1" l="1"/>
  <c r="S1649" i="1"/>
  <c r="R1449" i="1"/>
  <c r="O1450" i="1"/>
  <c r="P1499" i="1"/>
  <c r="J1499" i="1"/>
  <c r="A1501" i="1"/>
  <c r="G1500" i="1"/>
  <c r="K1499" i="1"/>
  <c r="F1500" i="1"/>
  <c r="N1651" i="1" l="1"/>
  <c r="S1650" i="1"/>
  <c r="R1450" i="1"/>
  <c r="O1451" i="1"/>
  <c r="P1500" i="1"/>
  <c r="A1502" i="1"/>
  <c r="J1500" i="1"/>
  <c r="G1501" i="1"/>
  <c r="K1500" i="1"/>
  <c r="F1501" i="1"/>
  <c r="N1652" i="1" l="1"/>
  <c r="S1651" i="1"/>
  <c r="R1451" i="1"/>
  <c r="O1452" i="1"/>
  <c r="P1501" i="1"/>
  <c r="J1501" i="1"/>
  <c r="A1503" i="1"/>
  <c r="G1502" i="1"/>
  <c r="K1501" i="1"/>
  <c r="F1502" i="1"/>
  <c r="N1653" i="1" l="1"/>
  <c r="S1652" i="1"/>
  <c r="R1452" i="1"/>
  <c r="O1453" i="1"/>
  <c r="P1502" i="1"/>
  <c r="A1504" i="1"/>
  <c r="J1502" i="1"/>
  <c r="K1502" i="1"/>
  <c r="G1503" i="1"/>
  <c r="F1503" i="1"/>
  <c r="N1654" i="1" l="1"/>
  <c r="S1653" i="1"/>
  <c r="R1453" i="1"/>
  <c r="O1454" i="1"/>
  <c r="P1503" i="1"/>
  <c r="J1503" i="1"/>
  <c r="A1505" i="1"/>
  <c r="G1504" i="1"/>
  <c r="K1503" i="1"/>
  <c r="F1504" i="1"/>
  <c r="N1655" i="1" l="1"/>
  <c r="S1654" i="1"/>
  <c r="R1454" i="1"/>
  <c r="O1455" i="1"/>
  <c r="P1504" i="1"/>
  <c r="A1506" i="1"/>
  <c r="J1504" i="1"/>
  <c r="G1505" i="1"/>
  <c r="K1504" i="1"/>
  <c r="F1505" i="1"/>
  <c r="N1656" i="1" l="1"/>
  <c r="S1655" i="1"/>
  <c r="R1455" i="1"/>
  <c r="O1456" i="1"/>
  <c r="P1505" i="1"/>
  <c r="J1505" i="1"/>
  <c r="A1507" i="1"/>
  <c r="K1505" i="1"/>
  <c r="G1506" i="1"/>
  <c r="F1506" i="1"/>
  <c r="N1657" i="1" l="1"/>
  <c r="S1656" i="1"/>
  <c r="R1456" i="1"/>
  <c r="O1457" i="1"/>
  <c r="P1506" i="1"/>
  <c r="A1508" i="1"/>
  <c r="J1506" i="1"/>
  <c r="G1507" i="1"/>
  <c r="K1506" i="1"/>
  <c r="F1507" i="1"/>
  <c r="N1658" i="1" l="1"/>
  <c r="S1657" i="1"/>
  <c r="R1457" i="1"/>
  <c r="O1458" i="1"/>
  <c r="P1507" i="1"/>
  <c r="J1507" i="1"/>
  <c r="A1509" i="1"/>
  <c r="G1508" i="1"/>
  <c r="K1507" i="1"/>
  <c r="F1508" i="1"/>
  <c r="N1659" i="1" l="1"/>
  <c r="S1658" i="1"/>
  <c r="R1458" i="1"/>
  <c r="O1459" i="1"/>
  <c r="P1508" i="1"/>
  <c r="A1510" i="1"/>
  <c r="J1508" i="1"/>
  <c r="G1509" i="1"/>
  <c r="K1508" i="1"/>
  <c r="F1509" i="1"/>
  <c r="N1660" i="1" l="1"/>
  <c r="S1659" i="1"/>
  <c r="R1459" i="1"/>
  <c r="O1460" i="1"/>
  <c r="P1509" i="1"/>
  <c r="J1509" i="1"/>
  <c r="A1511" i="1"/>
  <c r="G1510" i="1"/>
  <c r="K1509" i="1"/>
  <c r="F1510" i="1"/>
  <c r="N1661" i="1" l="1"/>
  <c r="S1660" i="1"/>
  <c r="R1460" i="1"/>
  <c r="O1461" i="1"/>
  <c r="P1510" i="1"/>
  <c r="A1512" i="1"/>
  <c r="J1510" i="1"/>
  <c r="K1510" i="1"/>
  <c r="G1511" i="1"/>
  <c r="F1511" i="1"/>
  <c r="N1662" i="1" l="1"/>
  <c r="S1661" i="1"/>
  <c r="R1461" i="1"/>
  <c r="O1462" i="1"/>
  <c r="P1511" i="1"/>
  <c r="J1511" i="1"/>
  <c r="A1513" i="1"/>
  <c r="G1512" i="1"/>
  <c r="K1511" i="1"/>
  <c r="F1512" i="1"/>
  <c r="N1663" i="1" l="1"/>
  <c r="S1662" i="1"/>
  <c r="R1462" i="1"/>
  <c r="O1463" i="1"/>
  <c r="P1512" i="1"/>
  <c r="A1514" i="1"/>
  <c r="J1512" i="1"/>
  <c r="G1513" i="1"/>
  <c r="K1512" i="1"/>
  <c r="F1513" i="1"/>
  <c r="N1664" i="1" l="1"/>
  <c r="S1663" i="1"/>
  <c r="R1463" i="1"/>
  <c r="O1464" i="1"/>
  <c r="P1513" i="1"/>
  <c r="J1513" i="1"/>
  <c r="A1515" i="1"/>
  <c r="G1514" i="1"/>
  <c r="K1513" i="1"/>
  <c r="F1514" i="1"/>
  <c r="N1665" i="1" l="1"/>
  <c r="S1664" i="1"/>
  <c r="R1464" i="1"/>
  <c r="O1465" i="1"/>
  <c r="P1514" i="1"/>
  <c r="A1516" i="1"/>
  <c r="J1514" i="1"/>
  <c r="G1515" i="1"/>
  <c r="K1514" i="1"/>
  <c r="F1515" i="1"/>
  <c r="N1666" i="1" l="1"/>
  <c r="S1665" i="1"/>
  <c r="R1465" i="1"/>
  <c r="O1466" i="1"/>
  <c r="P1515" i="1"/>
  <c r="J1515" i="1"/>
  <c r="A1517" i="1"/>
  <c r="K1515" i="1"/>
  <c r="G1516" i="1"/>
  <c r="F1516" i="1"/>
  <c r="N1667" i="1" l="1"/>
  <c r="S1666" i="1"/>
  <c r="R1466" i="1"/>
  <c r="O1467" i="1"/>
  <c r="P1516" i="1"/>
  <c r="A1518" i="1"/>
  <c r="J1516" i="1"/>
  <c r="G1517" i="1"/>
  <c r="K1516" i="1"/>
  <c r="F1517" i="1"/>
  <c r="N1668" i="1" l="1"/>
  <c r="S1667" i="1"/>
  <c r="R1467" i="1"/>
  <c r="O1468" i="1"/>
  <c r="P1517" i="1"/>
  <c r="J1517" i="1"/>
  <c r="A1519" i="1"/>
  <c r="G1518" i="1"/>
  <c r="K1517" i="1"/>
  <c r="F1518" i="1"/>
  <c r="N1669" i="1" l="1"/>
  <c r="S1668" i="1"/>
  <c r="R1468" i="1"/>
  <c r="O1469" i="1"/>
  <c r="P1518" i="1"/>
  <c r="A1520" i="1"/>
  <c r="J1518" i="1"/>
  <c r="G1519" i="1"/>
  <c r="K1518" i="1"/>
  <c r="F1519" i="1"/>
  <c r="N1670" i="1" l="1"/>
  <c r="S1669" i="1"/>
  <c r="R1469" i="1"/>
  <c r="O1470" i="1"/>
  <c r="P1519" i="1"/>
  <c r="J1519" i="1"/>
  <c r="A1521" i="1"/>
  <c r="G1520" i="1"/>
  <c r="K1519" i="1"/>
  <c r="F1520" i="1"/>
  <c r="N1671" i="1" l="1"/>
  <c r="S1670" i="1"/>
  <c r="R1470" i="1"/>
  <c r="O1471" i="1"/>
  <c r="P1520" i="1"/>
  <c r="A1522" i="1"/>
  <c r="J1520" i="1"/>
  <c r="K1520" i="1"/>
  <c r="G1521" i="1"/>
  <c r="F1521" i="1"/>
  <c r="N1672" i="1" l="1"/>
  <c r="S1671" i="1"/>
  <c r="R1471" i="1"/>
  <c r="O1472" i="1"/>
  <c r="P1521" i="1"/>
  <c r="J1521" i="1"/>
  <c r="A1523" i="1"/>
  <c r="G1522" i="1"/>
  <c r="K1521" i="1"/>
  <c r="F1522" i="1"/>
  <c r="N1673" i="1" l="1"/>
  <c r="S1672" i="1"/>
  <c r="R1472" i="1"/>
  <c r="O1473" i="1"/>
  <c r="P1522" i="1"/>
  <c r="A1524" i="1"/>
  <c r="J1522" i="1"/>
  <c r="G1523" i="1"/>
  <c r="K1522" i="1"/>
  <c r="F1523" i="1"/>
  <c r="N1674" i="1" l="1"/>
  <c r="S1673" i="1"/>
  <c r="R1473" i="1"/>
  <c r="O1474" i="1"/>
  <c r="P1523" i="1"/>
  <c r="J1523" i="1"/>
  <c r="A1525" i="1"/>
  <c r="G1524" i="1"/>
  <c r="K1523" i="1"/>
  <c r="F1524" i="1"/>
  <c r="N1675" i="1" l="1"/>
  <c r="S1674" i="1"/>
  <c r="R1474" i="1"/>
  <c r="O1475" i="1"/>
  <c r="P1524" i="1"/>
  <c r="A1526" i="1"/>
  <c r="J1524" i="1"/>
  <c r="G1525" i="1"/>
  <c r="K1524" i="1"/>
  <c r="F1525" i="1"/>
  <c r="N1676" i="1" l="1"/>
  <c r="S1675" i="1"/>
  <c r="R1475" i="1"/>
  <c r="O1476" i="1"/>
  <c r="P1525" i="1"/>
  <c r="J1525" i="1"/>
  <c r="A1527" i="1"/>
  <c r="K1525" i="1"/>
  <c r="G1526" i="1"/>
  <c r="F1526" i="1"/>
  <c r="N1677" i="1" l="1"/>
  <c r="S1676" i="1"/>
  <c r="R1476" i="1"/>
  <c r="O1477" i="1"/>
  <c r="P1526" i="1"/>
  <c r="A1528" i="1"/>
  <c r="J1526" i="1"/>
  <c r="K1526" i="1"/>
  <c r="G1527" i="1"/>
  <c r="F1527" i="1"/>
  <c r="N1678" i="1" l="1"/>
  <c r="S1677" i="1"/>
  <c r="R1477" i="1"/>
  <c r="O1478" i="1"/>
  <c r="P1527" i="1"/>
  <c r="J1527" i="1"/>
  <c r="A1529" i="1"/>
  <c r="G1528" i="1"/>
  <c r="K1527" i="1"/>
  <c r="F1528" i="1"/>
  <c r="N1679" i="1" l="1"/>
  <c r="S1678" i="1"/>
  <c r="R1478" i="1"/>
  <c r="O1479" i="1"/>
  <c r="P1528" i="1"/>
  <c r="A1530" i="1"/>
  <c r="J1528" i="1"/>
  <c r="G1529" i="1"/>
  <c r="K1528" i="1"/>
  <c r="F1529" i="1"/>
  <c r="N1680" i="1" l="1"/>
  <c r="S1679" i="1"/>
  <c r="R1479" i="1"/>
  <c r="O1480" i="1"/>
  <c r="P1529" i="1"/>
  <c r="J1529" i="1"/>
  <c r="A1531" i="1"/>
  <c r="G1530" i="1"/>
  <c r="K1529" i="1"/>
  <c r="F1530" i="1"/>
  <c r="N1681" i="1" l="1"/>
  <c r="S1680" i="1"/>
  <c r="R1480" i="1"/>
  <c r="O1481" i="1"/>
  <c r="P1530" i="1"/>
  <c r="A1532" i="1"/>
  <c r="J1530" i="1"/>
  <c r="G1531" i="1"/>
  <c r="K1530" i="1"/>
  <c r="F1531" i="1"/>
  <c r="N1682" i="1" l="1"/>
  <c r="S1681" i="1"/>
  <c r="R1481" i="1"/>
  <c r="O1482" i="1"/>
  <c r="P1531" i="1"/>
  <c r="J1531" i="1"/>
  <c r="A1533" i="1"/>
  <c r="G1532" i="1"/>
  <c r="K1531" i="1"/>
  <c r="F1532" i="1"/>
  <c r="N1683" i="1" l="1"/>
  <c r="S1682" i="1"/>
  <c r="R1482" i="1"/>
  <c r="O1483" i="1"/>
  <c r="P1532" i="1"/>
  <c r="A1534" i="1"/>
  <c r="J1532" i="1"/>
  <c r="G1533" i="1"/>
  <c r="K1532" i="1"/>
  <c r="F1533" i="1"/>
  <c r="N1684" i="1" l="1"/>
  <c r="S1683" i="1"/>
  <c r="R1483" i="1"/>
  <c r="O1484" i="1"/>
  <c r="P1533" i="1"/>
  <c r="J1533" i="1"/>
  <c r="A1535" i="1"/>
  <c r="G1534" i="1"/>
  <c r="K1533" i="1"/>
  <c r="F1534" i="1"/>
  <c r="N1685" i="1" l="1"/>
  <c r="S1684" i="1"/>
  <c r="R1484" i="1"/>
  <c r="O1485" i="1"/>
  <c r="P1534" i="1"/>
  <c r="A1536" i="1"/>
  <c r="J1534" i="1"/>
  <c r="G1535" i="1"/>
  <c r="K1534" i="1"/>
  <c r="F1535" i="1"/>
  <c r="N1686" i="1" l="1"/>
  <c r="S1685" i="1"/>
  <c r="R1485" i="1"/>
  <c r="O1486" i="1"/>
  <c r="P1535" i="1"/>
  <c r="J1535" i="1"/>
  <c r="A1537" i="1"/>
  <c r="G1536" i="1"/>
  <c r="K1535" i="1"/>
  <c r="F1536" i="1"/>
  <c r="N1687" i="1" l="1"/>
  <c r="S1686" i="1"/>
  <c r="R1486" i="1"/>
  <c r="O1487" i="1"/>
  <c r="P1536" i="1"/>
  <c r="A1538" i="1"/>
  <c r="J1536" i="1"/>
  <c r="G1537" i="1"/>
  <c r="K1536" i="1"/>
  <c r="F1537" i="1"/>
  <c r="N1688" i="1" l="1"/>
  <c r="S1687" i="1"/>
  <c r="R1487" i="1"/>
  <c r="O1488" i="1"/>
  <c r="P1537" i="1"/>
  <c r="J1537" i="1"/>
  <c r="A1539" i="1"/>
  <c r="G1538" i="1"/>
  <c r="K1537" i="1"/>
  <c r="F1538" i="1"/>
  <c r="N1689" i="1" l="1"/>
  <c r="S1688" i="1"/>
  <c r="R1488" i="1"/>
  <c r="O1489" i="1"/>
  <c r="P1538" i="1"/>
  <c r="A1540" i="1"/>
  <c r="J1538" i="1"/>
  <c r="G1539" i="1"/>
  <c r="K1538" i="1"/>
  <c r="F1539" i="1"/>
  <c r="N1690" i="1" l="1"/>
  <c r="S1689" i="1"/>
  <c r="R1489" i="1"/>
  <c r="O1490" i="1"/>
  <c r="P1539" i="1"/>
  <c r="J1539" i="1"/>
  <c r="A1541" i="1"/>
  <c r="G1540" i="1"/>
  <c r="K1539" i="1"/>
  <c r="F1540" i="1"/>
  <c r="N1691" i="1" l="1"/>
  <c r="S1690" i="1"/>
  <c r="R1490" i="1"/>
  <c r="O1491" i="1"/>
  <c r="P1540" i="1"/>
  <c r="A1542" i="1"/>
  <c r="J1540" i="1"/>
  <c r="G1541" i="1"/>
  <c r="K1540" i="1"/>
  <c r="F1541" i="1"/>
  <c r="N1692" i="1" l="1"/>
  <c r="S1691" i="1"/>
  <c r="R1491" i="1"/>
  <c r="O1492" i="1"/>
  <c r="P1541" i="1"/>
  <c r="J1541" i="1"/>
  <c r="A1543" i="1"/>
  <c r="G1542" i="1"/>
  <c r="K1541" i="1"/>
  <c r="F1542" i="1"/>
  <c r="N1693" i="1" l="1"/>
  <c r="S1692" i="1"/>
  <c r="R1492" i="1"/>
  <c r="O1493" i="1"/>
  <c r="P1542" i="1"/>
  <c r="A1544" i="1"/>
  <c r="J1542" i="1"/>
  <c r="K1542" i="1"/>
  <c r="G1543" i="1"/>
  <c r="F1543" i="1"/>
  <c r="N1694" i="1" l="1"/>
  <c r="S1693" i="1"/>
  <c r="R1493" i="1"/>
  <c r="O1494" i="1"/>
  <c r="P1543" i="1"/>
  <c r="J1543" i="1"/>
  <c r="A1545" i="1"/>
  <c r="G1544" i="1"/>
  <c r="K1543" i="1"/>
  <c r="F1544" i="1"/>
  <c r="N1695" i="1" l="1"/>
  <c r="S1694" i="1"/>
  <c r="R1494" i="1"/>
  <c r="O1495" i="1"/>
  <c r="P1544" i="1"/>
  <c r="A1546" i="1"/>
  <c r="J1544" i="1"/>
  <c r="G1545" i="1"/>
  <c r="K1544" i="1"/>
  <c r="F1545" i="1"/>
  <c r="N1696" i="1" l="1"/>
  <c r="S1695" i="1"/>
  <c r="R1495" i="1"/>
  <c r="O1496" i="1"/>
  <c r="P1545" i="1"/>
  <c r="J1545" i="1"/>
  <c r="A1547" i="1"/>
  <c r="G1546" i="1"/>
  <c r="K1545" i="1"/>
  <c r="F1546" i="1"/>
  <c r="N1697" i="1" l="1"/>
  <c r="S1696" i="1"/>
  <c r="R1496" i="1"/>
  <c r="O1497" i="1"/>
  <c r="P1546" i="1"/>
  <c r="A1548" i="1"/>
  <c r="J1546" i="1"/>
  <c r="K1546" i="1"/>
  <c r="G1547" i="1"/>
  <c r="F1547" i="1"/>
  <c r="N1698" i="1" l="1"/>
  <c r="S1697" i="1"/>
  <c r="R1497" i="1"/>
  <c r="O1498" i="1"/>
  <c r="P1547" i="1"/>
  <c r="J1547" i="1"/>
  <c r="A1549" i="1"/>
  <c r="G1548" i="1"/>
  <c r="K1547" i="1"/>
  <c r="F1548" i="1"/>
  <c r="N1699" i="1" l="1"/>
  <c r="S1698" i="1"/>
  <c r="R1498" i="1"/>
  <c r="O1499" i="1"/>
  <c r="P1548" i="1"/>
  <c r="A1550" i="1"/>
  <c r="J1548" i="1"/>
  <c r="G1549" i="1"/>
  <c r="K1548" i="1"/>
  <c r="F1549" i="1"/>
  <c r="N1700" i="1" l="1"/>
  <c r="S1699" i="1"/>
  <c r="R1499" i="1"/>
  <c r="O1500" i="1"/>
  <c r="P1549" i="1"/>
  <c r="J1549" i="1"/>
  <c r="A1551" i="1"/>
  <c r="G1550" i="1"/>
  <c r="K1549" i="1"/>
  <c r="F1550" i="1"/>
  <c r="N1701" i="1" l="1"/>
  <c r="S1700" i="1"/>
  <c r="R1500" i="1"/>
  <c r="O1501" i="1"/>
  <c r="P1550" i="1"/>
  <c r="A1552" i="1"/>
  <c r="J1550" i="1"/>
  <c r="G1551" i="1"/>
  <c r="K1550" i="1"/>
  <c r="F1551" i="1"/>
  <c r="N1702" i="1" l="1"/>
  <c r="S1701" i="1"/>
  <c r="R1501" i="1"/>
  <c r="O1502" i="1"/>
  <c r="P1551" i="1"/>
  <c r="J1551" i="1"/>
  <c r="A1553" i="1"/>
  <c r="G1552" i="1"/>
  <c r="K1551" i="1"/>
  <c r="F1552" i="1"/>
  <c r="N1703" i="1" l="1"/>
  <c r="S1702" i="1"/>
  <c r="R1502" i="1"/>
  <c r="O1503" i="1"/>
  <c r="P1552" i="1"/>
  <c r="A1554" i="1"/>
  <c r="J1552" i="1"/>
  <c r="G1553" i="1"/>
  <c r="K1552" i="1"/>
  <c r="F1553" i="1"/>
  <c r="N1704" i="1" l="1"/>
  <c r="S1703" i="1"/>
  <c r="R1503" i="1"/>
  <c r="O1504" i="1"/>
  <c r="P1553" i="1"/>
  <c r="J1553" i="1"/>
  <c r="A1555" i="1"/>
  <c r="G1554" i="1"/>
  <c r="K1553" i="1"/>
  <c r="F1554" i="1"/>
  <c r="N1705" i="1" l="1"/>
  <c r="S1704" i="1"/>
  <c r="R1504" i="1"/>
  <c r="O1505" i="1"/>
  <c r="P1554" i="1"/>
  <c r="A1556" i="1"/>
  <c r="J1554" i="1"/>
  <c r="G1555" i="1"/>
  <c r="K1554" i="1"/>
  <c r="F1555" i="1"/>
  <c r="N1706" i="1" l="1"/>
  <c r="S1705" i="1"/>
  <c r="R1505" i="1"/>
  <c r="O1506" i="1"/>
  <c r="P1555" i="1"/>
  <c r="J1555" i="1"/>
  <c r="A1557" i="1"/>
  <c r="G1556" i="1"/>
  <c r="K1555" i="1"/>
  <c r="F1556" i="1"/>
  <c r="N1707" i="1" l="1"/>
  <c r="S1706" i="1"/>
  <c r="R1506" i="1"/>
  <c r="O1507" i="1"/>
  <c r="P1556" i="1"/>
  <c r="A1558" i="1"/>
  <c r="J1556" i="1"/>
  <c r="G1557" i="1"/>
  <c r="K1556" i="1"/>
  <c r="F1557" i="1"/>
  <c r="N1708" i="1" l="1"/>
  <c r="S1707" i="1"/>
  <c r="R1507" i="1"/>
  <c r="O1508" i="1"/>
  <c r="P1557" i="1"/>
  <c r="J1557" i="1"/>
  <c r="A1559" i="1"/>
  <c r="G1558" i="1"/>
  <c r="K1557" i="1"/>
  <c r="F1558" i="1"/>
  <c r="N1709" i="1" l="1"/>
  <c r="S1708" i="1"/>
  <c r="R1508" i="1"/>
  <c r="O1509" i="1"/>
  <c r="P1558" i="1"/>
  <c r="A1560" i="1"/>
  <c r="J1558" i="1"/>
  <c r="G1559" i="1"/>
  <c r="K1558" i="1"/>
  <c r="F1559" i="1"/>
  <c r="N1710" i="1" l="1"/>
  <c r="S1709" i="1"/>
  <c r="R1509" i="1"/>
  <c r="O1510" i="1"/>
  <c r="P1559" i="1"/>
  <c r="J1559" i="1"/>
  <c r="A1561" i="1"/>
  <c r="G1560" i="1"/>
  <c r="K1559" i="1"/>
  <c r="F1560" i="1"/>
  <c r="N1711" i="1" l="1"/>
  <c r="S1710" i="1"/>
  <c r="R1510" i="1"/>
  <c r="O1511" i="1"/>
  <c r="P1560" i="1"/>
  <c r="A1562" i="1"/>
  <c r="J1560" i="1"/>
  <c r="G1561" i="1"/>
  <c r="K1560" i="1"/>
  <c r="F1561" i="1"/>
  <c r="N1712" i="1" l="1"/>
  <c r="S1711" i="1"/>
  <c r="R1511" i="1"/>
  <c r="O1512" i="1"/>
  <c r="P1561" i="1"/>
  <c r="J1561" i="1"/>
  <c r="A1563" i="1"/>
  <c r="G1562" i="1"/>
  <c r="K1561" i="1"/>
  <c r="F1562" i="1"/>
  <c r="N1713" i="1" l="1"/>
  <c r="S1712" i="1"/>
  <c r="R1512" i="1"/>
  <c r="O1513" i="1"/>
  <c r="P1562" i="1"/>
  <c r="A1564" i="1"/>
  <c r="J1562" i="1"/>
  <c r="K1562" i="1"/>
  <c r="G1563" i="1"/>
  <c r="F1563" i="1"/>
  <c r="N1714" i="1" l="1"/>
  <c r="S1713" i="1"/>
  <c r="R1513" i="1"/>
  <c r="O1514" i="1"/>
  <c r="P1563" i="1"/>
  <c r="J1563" i="1"/>
  <c r="A1565" i="1"/>
  <c r="K1563" i="1"/>
  <c r="G1564" i="1"/>
  <c r="F1564" i="1"/>
  <c r="N1715" i="1" l="1"/>
  <c r="S1714" i="1"/>
  <c r="R1514" i="1"/>
  <c r="O1515" i="1"/>
  <c r="P1564" i="1"/>
  <c r="A1566" i="1"/>
  <c r="J1564" i="1"/>
  <c r="G1565" i="1"/>
  <c r="K1564" i="1"/>
  <c r="F1565" i="1"/>
  <c r="N1716" i="1" l="1"/>
  <c r="S1715" i="1"/>
  <c r="R1515" i="1"/>
  <c r="O1516" i="1"/>
  <c r="P1565" i="1"/>
  <c r="J1565" i="1"/>
  <c r="A1567" i="1"/>
  <c r="G1566" i="1"/>
  <c r="K1565" i="1"/>
  <c r="F1566" i="1"/>
  <c r="N1717" i="1" l="1"/>
  <c r="S1716" i="1"/>
  <c r="R1516" i="1"/>
  <c r="O1517" i="1"/>
  <c r="P1566" i="1"/>
  <c r="A1568" i="1"/>
  <c r="J1566" i="1"/>
  <c r="G1567" i="1"/>
  <c r="K1566" i="1"/>
  <c r="F1567" i="1"/>
  <c r="N1718" i="1" l="1"/>
  <c r="S1717" i="1"/>
  <c r="R1517" i="1"/>
  <c r="O1518" i="1"/>
  <c r="P1567" i="1"/>
  <c r="J1567" i="1"/>
  <c r="A1569" i="1"/>
  <c r="K1567" i="1"/>
  <c r="G1568" i="1"/>
  <c r="F1568" i="1"/>
  <c r="N1719" i="1" l="1"/>
  <c r="S1718" i="1"/>
  <c r="R1518" i="1"/>
  <c r="O1519" i="1"/>
  <c r="P1568" i="1"/>
  <c r="A1570" i="1"/>
  <c r="J1568" i="1"/>
  <c r="G1569" i="1"/>
  <c r="K1568" i="1"/>
  <c r="F1569" i="1"/>
  <c r="N1720" i="1" l="1"/>
  <c r="S1719" i="1"/>
  <c r="R1519" i="1"/>
  <c r="O1520" i="1"/>
  <c r="P1569" i="1"/>
  <c r="J1569" i="1"/>
  <c r="A1571" i="1"/>
  <c r="G1570" i="1"/>
  <c r="K1569" i="1"/>
  <c r="F1570" i="1"/>
  <c r="N1721" i="1" l="1"/>
  <c r="S1720" i="1"/>
  <c r="R1520" i="1"/>
  <c r="O1521" i="1"/>
  <c r="P1570" i="1"/>
  <c r="A1572" i="1"/>
  <c r="J1570" i="1"/>
  <c r="G1571" i="1"/>
  <c r="K1570" i="1"/>
  <c r="F1571" i="1"/>
  <c r="N1722" i="1" l="1"/>
  <c r="S1721" i="1"/>
  <c r="R1521" i="1"/>
  <c r="O1522" i="1"/>
  <c r="P1571" i="1"/>
  <c r="J1571" i="1"/>
  <c r="A1573" i="1"/>
  <c r="G1572" i="1"/>
  <c r="K1571" i="1"/>
  <c r="F1572" i="1"/>
  <c r="N1723" i="1" l="1"/>
  <c r="S1722" i="1"/>
  <c r="R1522" i="1"/>
  <c r="O1523" i="1"/>
  <c r="P1572" i="1"/>
  <c r="A1574" i="1"/>
  <c r="J1572" i="1"/>
  <c r="K1572" i="1"/>
  <c r="G1573" i="1"/>
  <c r="F1573" i="1"/>
  <c r="N1724" i="1" l="1"/>
  <c r="S1723" i="1"/>
  <c r="R1523" i="1"/>
  <c r="O1524" i="1"/>
  <c r="P1573" i="1"/>
  <c r="J1573" i="1"/>
  <c r="A1575" i="1"/>
  <c r="G1574" i="1"/>
  <c r="K1573" i="1"/>
  <c r="F1574" i="1"/>
  <c r="N1725" i="1" l="1"/>
  <c r="S1724" i="1"/>
  <c r="R1524" i="1"/>
  <c r="O1525" i="1"/>
  <c r="P1574" i="1"/>
  <c r="A1576" i="1"/>
  <c r="J1574" i="1"/>
  <c r="G1575" i="1"/>
  <c r="K1574" i="1"/>
  <c r="F1575" i="1"/>
  <c r="N1726" i="1" l="1"/>
  <c r="S1725" i="1"/>
  <c r="R1525" i="1"/>
  <c r="O1526" i="1"/>
  <c r="P1575" i="1"/>
  <c r="J1575" i="1"/>
  <c r="A1577" i="1"/>
  <c r="G1576" i="1"/>
  <c r="K1575" i="1"/>
  <c r="F1576" i="1"/>
  <c r="N1727" i="1" l="1"/>
  <c r="S1726" i="1"/>
  <c r="R1526" i="1"/>
  <c r="O1527" i="1"/>
  <c r="P1576" i="1"/>
  <c r="A1578" i="1"/>
  <c r="J1576" i="1"/>
  <c r="G1577" i="1"/>
  <c r="K1576" i="1"/>
  <c r="F1577" i="1"/>
  <c r="N1728" i="1" l="1"/>
  <c r="S1727" i="1"/>
  <c r="R1527" i="1"/>
  <c r="O1528" i="1"/>
  <c r="P1577" i="1"/>
  <c r="J1577" i="1"/>
  <c r="A1579" i="1"/>
  <c r="K1577" i="1"/>
  <c r="G1578" i="1"/>
  <c r="F1578" i="1"/>
  <c r="N1729" i="1" l="1"/>
  <c r="S1728" i="1"/>
  <c r="R1528" i="1"/>
  <c r="O1529" i="1"/>
  <c r="P1578" i="1"/>
  <c r="A1580" i="1"/>
  <c r="J1578" i="1"/>
  <c r="G1579" i="1"/>
  <c r="K1578" i="1"/>
  <c r="F1579" i="1"/>
  <c r="N1730" i="1" l="1"/>
  <c r="S1729" i="1"/>
  <c r="R1529" i="1"/>
  <c r="O1530" i="1"/>
  <c r="P1579" i="1"/>
  <c r="J1579" i="1"/>
  <c r="A1581" i="1"/>
  <c r="G1580" i="1"/>
  <c r="K1579" i="1"/>
  <c r="F1580" i="1"/>
  <c r="N1731" i="1" l="1"/>
  <c r="S1730" i="1"/>
  <c r="R1530" i="1"/>
  <c r="O1531" i="1"/>
  <c r="P1580" i="1"/>
  <c r="A1582" i="1"/>
  <c r="J1580" i="1"/>
  <c r="G1581" i="1"/>
  <c r="K1580" i="1"/>
  <c r="F1581" i="1"/>
  <c r="N1732" i="1" l="1"/>
  <c r="S1731" i="1"/>
  <c r="R1531" i="1"/>
  <c r="O1532" i="1"/>
  <c r="P1581" i="1"/>
  <c r="J1581" i="1"/>
  <c r="A1583" i="1"/>
  <c r="G1582" i="1"/>
  <c r="K1581" i="1"/>
  <c r="F1582" i="1"/>
  <c r="N1733" i="1" l="1"/>
  <c r="S1732" i="1"/>
  <c r="R1532" i="1"/>
  <c r="O1533" i="1"/>
  <c r="P1582" i="1"/>
  <c r="A1584" i="1"/>
  <c r="J1582" i="1"/>
  <c r="K1582" i="1"/>
  <c r="G1583" i="1"/>
  <c r="F1583" i="1"/>
  <c r="N1734" i="1" l="1"/>
  <c r="S1733" i="1"/>
  <c r="R1533" i="1"/>
  <c r="O1534" i="1"/>
  <c r="P1583" i="1"/>
  <c r="J1583" i="1"/>
  <c r="A1585" i="1"/>
  <c r="G1584" i="1"/>
  <c r="K1583" i="1"/>
  <c r="F1584" i="1"/>
  <c r="N1735" i="1" l="1"/>
  <c r="S1734" i="1"/>
  <c r="R1534" i="1"/>
  <c r="O1535" i="1"/>
  <c r="P1584" i="1"/>
  <c r="A1586" i="1"/>
  <c r="J1584" i="1"/>
  <c r="G1585" i="1"/>
  <c r="K1584" i="1"/>
  <c r="F1585" i="1"/>
  <c r="N1736" i="1" l="1"/>
  <c r="S1735" i="1"/>
  <c r="R1535" i="1"/>
  <c r="O1536" i="1"/>
  <c r="P1585" i="1"/>
  <c r="J1585" i="1"/>
  <c r="A1587" i="1"/>
  <c r="G1586" i="1"/>
  <c r="K1585" i="1"/>
  <c r="F1586" i="1"/>
  <c r="N1737" i="1" l="1"/>
  <c r="S1736" i="1"/>
  <c r="R1536" i="1"/>
  <c r="O1537" i="1"/>
  <c r="P1586" i="1"/>
  <c r="A1588" i="1"/>
  <c r="J1586" i="1"/>
  <c r="G1587" i="1"/>
  <c r="K1586" i="1"/>
  <c r="F1587" i="1"/>
  <c r="N1738" i="1" l="1"/>
  <c r="S1737" i="1"/>
  <c r="R1537" i="1"/>
  <c r="O1538" i="1"/>
  <c r="P1587" i="1"/>
  <c r="J1587" i="1"/>
  <c r="A1589" i="1"/>
  <c r="K1587" i="1"/>
  <c r="G1588" i="1"/>
  <c r="F1588" i="1"/>
  <c r="N1739" i="1" l="1"/>
  <c r="S1738" i="1"/>
  <c r="R1538" i="1"/>
  <c r="O1539" i="1"/>
  <c r="P1588" i="1"/>
  <c r="A1590" i="1"/>
  <c r="J1588" i="1"/>
  <c r="G1589" i="1"/>
  <c r="K1588" i="1"/>
  <c r="F1589" i="1"/>
  <c r="N1740" i="1" l="1"/>
  <c r="S1739" i="1"/>
  <c r="R1539" i="1"/>
  <c r="O1540" i="1"/>
  <c r="P1589" i="1"/>
  <c r="J1589" i="1"/>
  <c r="A1591" i="1"/>
  <c r="G1590" i="1"/>
  <c r="K1589" i="1"/>
  <c r="F1590" i="1"/>
  <c r="N1741" i="1" l="1"/>
  <c r="S1740" i="1"/>
  <c r="R1540" i="1"/>
  <c r="O1541" i="1"/>
  <c r="P1590" i="1"/>
  <c r="A1592" i="1"/>
  <c r="J1590" i="1"/>
  <c r="G1591" i="1"/>
  <c r="K1590" i="1"/>
  <c r="F1591" i="1"/>
  <c r="N1742" i="1" l="1"/>
  <c r="S1741" i="1"/>
  <c r="R1541" i="1"/>
  <c r="O1542" i="1"/>
  <c r="P1591" i="1"/>
  <c r="J1591" i="1"/>
  <c r="A1593" i="1"/>
  <c r="G1592" i="1"/>
  <c r="K1591" i="1"/>
  <c r="F1592" i="1"/>
  <c r="N1743" i="1" l="1"/>
  <c r="S1742" i="1"/>
  <c r="R1542" i="1"/>
  <c r="O1543" i="1"/>
  <c r="P1592" i="1"/>
  <c r="A1594" i="1"/>
  <c r="J1592" i="1"/>
  <c r="K1592" i="1"/>
  <c r="G1593" i="1"/>
  <c r="F1593" i="1"/>
  <c r="N1744" i="1" l="1"/>
  <c r="S1743" i="1"/>
  <c r="R1543" i="1"/>
  <c r="O1544" i="1"/>
  <c r="P1593" i="1"/>
  <c r="J1593" i="1"/>
  <c r="A1595" i="1"/>
  <c r="G1594" i="1"/>
  <c r="K1593" i="1"/>
  <c r="F1594" i="1"/>
  <c r="N1745" i="1" l="1"/>
  <c r="S1744" i="1"/>
  <c r="R1544" i="1"/>
  <c r="O1545" i="1"/>
  <c r="P1594" i="1"/>
  <c r="A1596" i="1"/>
  <c r="J1594" i="1"/>
  <c r="G1595" i="1"/>
  <c r="K1594" i="1"/>
  <c r="F1595" i="1"/>
  <c r="N1746" i="1" l="1"/>
  <c r="S1745" i="1"/>
  <c r="R1545" i="1"/>
  <c r="O1546" i="1"/>
  <c r="P1595" i="1"/>
  <c r="J1595" i="1"/>
  <c r="A1597" i="1"/>
  <c r="G1596" i="1"/>
  <c r="K1595" i="1"/>
  <c r="F1596" i="1"/>
  <c r="N1747" i="1" l="1"/>
  <c r="S1746" i="1"/>
  <c r="R1546" i="1"/>
  <c r="O1547" i="1"/>
  <c r="P1596" i="1"/>
  <c r="A1598" i="1"/>
  <c r="J1596" i="1"/>
  <c r="G1597" i="1"/>
  <c r="K1596" i="1"/>
  <c r="F1597" i="1"/>
  <c r="N1748" i="1" l="1"/>
  <c r="S1747" i="1"/>
  <c r="R1547" i="1"/>
  <c r="O1548" i="1"/>
  <c r="P1597" i="1"/>
  <c r="J1597" i="1"/>
  <c r="A1599" i="1"/>
  <c r="K1597" i="1"/>
  <c r="G1598" i="1"/>
  <c r="F1598" i="1"/>
  <c r="N1749" i="1" l="1"/>
  <c r="S1748" i="1"/>
  <c r="R1548" i="1"/>
  <c r="O1549" i="1"/>
  <c r="P1598" i="1"/>
  <c r="A1600" i="1"/>
  <c r="J1598" i="1"/>
  <c r="G1599" i="1"/>
  <c r="K1598" i="1"/>
  <c r="F1599" i="1"/>
  <c r="N1750" i="1" l="1"/>
  <c r="S1749" i="1"/>
  <c r="R1549" i="1"/>
  <c r="O1550" i="1"/>
  <c r="P1599" i="1"/>
  <c r="J1599" i="1"/>
  <c r="A1601" i="1"/>
  <c r="G1600" i="1"/>
  <c r="K1599" i="1"/>
  <c r="F1600" i="1"/>
  <c r="N1751" i="1" l="1"/>
  <c r="S1750" i="1"/>
  <c r="R1550" i="1"/>
  <c r="O1551" i="1"/>
  <c r="P1600" i="1"/>
  <c r="A1602" i="1"/>
  <c r="J1600" i="1"/>
  <c r="G1601" i="1"/>
  <c r="K1600" i="1"/>
  <c r="F1601" i="1"/>
  <c r="N1752" i="1" l="1"/>
  <c r="S1751" i="1"/>
  <c r="R1551" i="1"/>
  <c r="O1552" i="1"/>
  <c r="P1601" i="1"/>
  <c r="J1601" i="1"/>
  <c r="A1603" i="1"/>
  <c r="G1602" i="1"/>
  <c r="K1601" i="1"/>
  <c r="F1602" i="1"/>
  <c r="N1753" i="1" l="1"/>
  <c r="S1752" i="1"/>
  <c r="R1552" i="1"/>
  <c r="O1553" i="1"/>
  <c r="P1602" i="1"/>
  <c r="A1604" i="1"/>
  <c r="J1602" i="1"/>
  <c r="K1602" i="1"/>
  <c r="G1603" i="1"/>
  <c r="F1603" i="1"/>
  <c r="N1754" i="1" l="1"/>
  <c r="S1753" i="1"/>
  <c r="R1553" i="1"/>
  <c r="O1554" i="1"/>
  <c r="P1603" i="1"/>
  <c r="J1603" i="1"/>
  <c r="A1605" i="1"/>
  <c r="G1604" i="1"/>
  <c r="K1603" i="1"/>
  <c r="F1604" i="1"/>
  <c r="N1755" i="1" l="1"/>
  <c r="S1754" i="1"/>
  <c r="R1554" i="1"/>
  <c r="O1555" i="1"/>
  <c r="P1604" i="1"/>
  <c r="A1606" i="1"/>
  <c r="J1604" i="1"/>
  <c r="G1605" i="1"/>
  <c r="K1604" i="1"/>
  <c r="F1605" i="1"/>
  <c r="N1756" i="1" l="1"/>
  <c r="S1755" i="1"/>
  <c r="R1555" i="1"/>
  <c r="O1556" i="1"/>
  <c r="P1605" i="1"/>
  <c r="J1605" i="1"/>
  <c r="A1607" i="1"/>
  <c r="G1606" i="1"/>
  <c r="K1605" i="1"/>
  <c r="F1606" i="1"/>
  <c r="N1757" i="1" l="1"/>
  <c r="S1756" i="1"/>
  <c r="R1556" i="1"/>
  <c r="O1557" i="1"/>
  <c r="P1606" i="1"/>
  <c r="A1608" i="1"/>
  <c r="J1606" i="1"/>
  <c r="G1607" i="1"/>
  <c r="K1606" i="1"/>
  <c r="F1607" i="1"/>
  <c r="N1758" i="1" l="1"/>
  <c r="S1757" i="1"/>
  <c r="R1557" i="1"/>
  <c r="O1558" i="1"/>
  <c r="P1607" i="1"/>
  <c r="J1607" i="1"/>
  <c r="A1609" i="1"/>
  <c r="K1607" i="1"/>
  <c r="G1608" i="1"/>
  <c r="F1608" i="1"/>
  <c r="N1759" i="1" l="1"/>
  <c r="S1758" i="1"/>
  <c r="R1558" i="1"/>
  <c r="O1559" i="1"/>
  <c r="P1608" i="1"/>
  <c r="A1610" i="1"/>
  <c r="J1608" i="1"/>
  <c r="G1609" i="1"/>
  <c r="K1608" i="1"/>
  <c r="F1609" i="1"/>
  <c r="N1760" i="1" l="1"/>
  <c r="S1759" i="1"/>
  <c r="R1559" i="1"/>
  <c r="O1560" i="1"/>
  <c r="P1609" i="1"/>
  <c r="J1609" i="1"/>
  <c r="A1611" i="1"/>
  <c r="G1610" i="1"/>
  <c r="K1609" i="1"/>
  <c r="F1610" i="1"/>
  <c r="N1761" i="1" l="1"/>
  <c r="S1760" i="1"/>
  <c r="R1560" i="1"/>
  <c r="O1561" i="1"/>
  <c r="P1610" i="1"/>
  <c r="A1612" i="1"/>
  <c r="J1610" i="1"/>
  <c r="G1611" i="1"/>
  <c r="K1610" i="1"/>
  <c r="F1611" i="1"/>
  <c r="N1762" i="1" l="1"/>
  <c r="S1761" i="1"/>
  <c r="R1561" i="1"/>
  <c r="O1562" i="1"/>
  <c r="P1611" i="1"/>
  <c r="J1611" i="1"/>
  <c r="A1613" i="1"/>
  <c r="G1612" i="1"/>
  <c r="K1611" i="1"/>
  <c r="F1612" i="1"/>
  <c r="N1763" i="1" l="1"/>
  <c r="S1762" i="1"/>
  <c r="R1562" i="1"/>
  <c r="O1563" i="1"/>
  <c r="P1612" i="1"/>
  <c r="A1614" i="1"/>
  <c r="J1612" i="1"/>
  <c r="K1612" i="1"/>
  <c r="G1613" i="1"/>
  <c r="F1613" i="1"/>
  <c r="N1764" i="1" l="1"/>
  <c r="S1763" i="1"/>
  <c r="R1563" i="1"/>
  <c r="O1564" i="1"/>
  <c r="P1613" i="1"/>
  <c r="J1613" i="1"/>
  <c r="A1615" i="1"/>
  <c r="G1614" i="1"/>
  <c r="K1613" i="1"/>
  <c r="F1614" i="1"/>
  <c r="N1765" i="1" l="1"/>
  <c r="S1764" i="1"/>
  <c r="R1564" i="1"/>
  <c r="O1565" i="1"/>
  <c r="P1614" i="1"/>
  <c r="A1616" i="1"/>
  <c r="J1614" i="1"/>
  <c r="G1615" i="1"/>
  <c r="K1614" i="1"/>
  <c r="F1615" i="1"/>
  <c r="N1766" i="1" l="1"/>
  <c r="S1765" i="1"/>
  <c r="R1565" i="1"/>
  <c r="O1566" i="1"/>
  <c r="P1615" i="1"/>
  <c r="J1615" i="1"/>
  <c r="A1617" i="1"/>
  <c r="G1616" i="1"/>
  <c r="K1615" i="1"/>
  <c r="F1616" i="1"/>
  <c r="N1767" i="1" l="1"/>
  <c r="S1766" i="1"/>
  <c r="R1566" i="1"/>
  <c r="O1567" i="1"/>
  <c r="P1616" i="1"/>
  <c r="A1618" i="1"/>
  <c r="J1616" i="1"/>
  <c r="G1617" i="1"/>
  <c r="K1616" i="1"/>
  <c r="F1617" i="1"/>
  <c r="N1768" i="1" l="1"/>
  <c r="S1767" i="1"/>
  <c r="R1567" i="1"/>
  <c r="O1568" i="1"/>
  <c r="P1617" i="1"/>
  <c r="J1617" i="1"/>
  <c r="A1619" i="1"/>
  <c r="K1617" i="1"/>
  <c r="G1618" i="1"/>
  <c r="F1618" i="1"/>
  <c r="N1769" i="1" l="1"/>
  <c r="S1768" i="1"/>
  <c r="R1568" i="1"/>
  <c r="O1569" i="1"/>
  <c r="P1618" i="1"/>
  <c r="A1620" i="1"/>
  <c r="J1618" i="1"/>
  <c r="G1619" i="1"/>
  <c r="K1618" i="1"/>
  <c r="F1619" i="1"/>
  <c r="N1770" i="1" l="1"/>
  <c r="S1769" i="1"/>
  <c r="R1569" i="1"/>
  <c r="O1570" i="1"/>
  <c r="P1619" i="1"/>
  <c r="J1619" i="1"/>
  <c r="A1621" i="1"/>
  <c r="G1620" i="1"/>
  <c r="K1619" i="1"/>
  <c r="F1620" i="1"/>
  <c r="N1771" i="1" l="1"/>
  <c r="S1770" i="1"/>
  <c r="R1570" i="1"/>
  <c r="O1571" i="1"/>
  <c r="P1620" i="1"/>
  <c r="A1622" i="1"/>
  <c r="J1620" i="1"/>
  <c r="G1621" i="1"/>
  <c r="K1620" i="1"/>
  <c r="F1621" i="1"/>
  <c r="N1772" i="1" l="1"/>
  <c r="S1771" i="1"/>
  <c r="R1571" i="1"/>
  <c r="O1572" i="1"/>
  <c r="P1621" i="1"/>
  <c r="J1621" i="1"/>
  <c r="A1623" i="1"/>
  <c r="G1622" i="1"/>
  <c r="K1621" i="1"/>
  <c r="F1622" i="1"/>
  <c r="N1773" i="1" l="1"/>
  <c r="S1772" i="1"/>
  <c r="R1572" i="1"/>
  <c r="O1573" i="1"/>
  <c r="P1622" i="1"/>
  <c r="A1624" i="1"/>
  <c r="J1622" i="1"/>
  <c r="K1622" i="1"/>
  <c r="G1623" i="1"/>
  <c r="F1623" i="1"/>
  <c r="N1774" i="1" l="1"/>
  <c r="S1773" i="1"/>
  <c r="R1573" i="1"/>
  <c r="O1574" i="1"/>
  <c r="P1623" i="1"/>
  <c r="J1623" i="1"/>
  <c r="A1625" i="1"/>
  <c r="G1624" i="1"/>
  <c r="K1623" i="1"/>
  <c r="F1624" i="1"/>
  <c r="N1775" i="1" l="1"/>
  <c r="S1774" i="1"/>
  <c r="R1574" i="1"/>
  <c r="O1575" i="1"/>
  <c r="P1624" i="1"/>
  <c r="A1626" i="1"/>
  <c r="J1624" i="1"/>
  <c r="G1625" i="1"/>
  <c r="K1624" i="1"/>
  <c r="F1625" i="1"/>
  <c r="N1776" i="1" l="1"/>
  <c r="S1775" i="1"/>
  <c r="R1575" i="1"/>
  <c r="O1576" i="1"/>
  <c r="P1625" i="1"/>
  <c r="J1625" i="1"/>
  <c r="A1627" i="1"/>
  <c r="G1626" i="1"/>
  <c r="K1625" i="1"/>
  <c r="F1626" i="1"/>
  <c r="N1777" i="1" l="1"/>
  <c r="S1776" i="1"/>
  <c r="R1576" i="1"/>
  <c r="O1577" i="1"/>
  <c r="P1626" i="1"/>
  <c r="A1628" i="1"/>
  <c r="J1626" i="1"/>
  <c r="G1627" i="1"/>
  <c r="K1626" i="1"/>
  <c r="F1627" i="1"/>
  <c r="N1778" i="1" l="1"/>
  <c r="S1777" i="1"/>
  <c r="R1577" i="1"/>
  <c r="O1578" i="1"/>
  <c r="P1627" i="1"/>
  <c r="J1627" i="1"/>
  <c r="A1629" i="1"/>
  <c r="K1627" i="1"/>
  <c r="G1628" i="1"/>
  <c r="F1628" i="1"/>
  <c r="N1779" i="1" l="1"/>
  <c r="S1778" i="1"/>
  <c r="R1578" i="1"/>
  <c r="O1579" i="1"/>
  <c r="P1628" i="1"/>
  <c r="A1630" i="1"/>
  <c r="J1628" i="1"/>
  <c r="K1628" i="1"/>
  <c r="G1629" i="1"/>
  <c r="F1629" i="1"/>
  <c r="N1780" i="1" l="1"/>
  <c r="S1779" i="1"/>
  <c r="R1579" i="1"/>
  <c r="O1580" i="1"/>
  <c r="P1629" i="1"/>
  <c r="J1629" i="1"/>
  <c r="A1631" i="1"/>
  <c r="G1630" i="1"/>
  <c r="K1629" i="1"/>
  <c r="F1630" i="1"/>
  <c r="N1781" i="1" l="1"/>
  <c r="S1780" i="1"/>
  <c r="R1580" i="1"/>
  <c r="O1581" i="1"/>
  <c r="P1630" i="1"/>
  <c r="A1632" i="1"/>
  <c r="J1630" i="1"/>
  <c r="G1631" i="1"/>
  <c r="K1630" i="1"/>
  <c r="F1631" i="1"/>
  <c r="N1782" i="1" l="1"/>
  <c r="S1781" i="1"/>
  <c r="R1581" i="1"/>
  <c r="O1582" i="1"/>
  <c r="P1631" i="1"/>
  <c r="J1631" i="1"/>
  <c r="A1633" i="1"/>
  <c r="G1632" i="1"/>
  <c r="K1631" i="1"/>
  <c r="F1632" i="1"/>
  <c r="N1783" i="1" l="1"/>
  <c r="S1782" i="1"/>
  <c r="R1582" i="1"/>
  <c r="O1583" i="1"/>
  <c r="P1632" i="1"/>
  <c r="A1634" i="1"/>
  <c r="J1632" i="1"/>
  <c r="K1632" i="1"/>
  <c r="G1633" i="1"/>
  <c r="F1633" i="1"/>
  <c r="N1784" i="1" l="1"/>
  <c r="S1783" i="1"/>
  <c r="R1583" i="1"/>
  <c r="O1584" i="1"/>
  <c r="P1633" i="1"/>
  <c r="J1633" i="1"/>
  <c r="A1635" i="1"/>
  <c r="G1634" i="1"/>
  <c r="K1633" i="1"/>
  <c r="F1634" i="1"/>
  <c r="N1785" i="1" l="1"/>
  <c r="S1784" i="1"/>
  <c r="R1584" i="1"/>
  <c r="O1585" i="1"/>
  <c r="P1634" i="1"/>
  <c r="A1636" i="1"/>
  <c r="J1634" i="1"/>
  <c r="G1635" i="1"/>
  <c r="K1634" i="1"/>
  <c r="F1635" i="1"/>
  <c r="N1786" i="1" l="1"/>
  <c r="S1785" i="1"/>
  <c r="R1585" i="1"/>
  <c r="O1586" i="1"/>
  <c r="P1635" i="1"/>
  <c r="J1635" i="1"/>
  <c r="A1637" i="1"/>
  <c r="G1636" i="1"/>
  <c r="K1635" i="1"/>
  <c r="F1636" i="1"/>
  <c r="N1787" i="1" l="1"/>
  <c r="S1786" i="1"/>
  <c r="R1586" i="1"/>
  <c r="O1587" i="1"/>
  <c r="P1636" i="1"/>
  <c r="A1638" i="1"/>
  <c r="J1636" i="1"/>
  <c r="G1637" i="1"/>
  <c r="K1636" i="1"/>
  <c r="F1637" i="1"/>
  <c r="N1788" i="1" l="1"/>
  <c r="S1787" i="1"/>
  <c r="R1587" i="1"/>
  <c r="O1588" i="1"/>
  <c r="P1637" i="1"/>
  <c r="J1637" i="1"/>
  <c r="A1639" i="1"/>
  <c r="K1637" i="1"/>
  <c r="G1638" i="1"/>
  <c r="F1638" i="1"/>
  <c r="N1789" i="1" l="1"/>
  <c r="S1788" i="1"/>
  <c r="R1588" i="1"/>
  <c r="O1589" i="1"/>
  <c r="P1638" i="1"/>
  <c r="A1640" i="1"/>
  <c r="J1638" i="1"/>
  <c r="G1639" i="1"/>
  <c r="K1638" i="1"/>
  <c r="F1639" i="1"/>
  <c r="N1790" i="1" l="1"/>
  <c r="S1789" i="1"/>
  <c r="R1589" i="1"/>
  <c r="O1590" i="1"/>
  <c r="P1639" i="1"/>
  <c r="J1639" i="1"/>
  <c r="A1641" i="1"/>
  <c r="G1640" i="1"/>
  <c r="K1639" i="1"/>
  <c r="F1640" i="1"/>
  <c r="N1791" i="1" l="1"/>
  <c r="S1790" i="1"/>
  <c r="R1590" i="1"/>
  <c r="O1591" i="1"/>
  <c r="P1640" i="1"/>
  <c r="A1642" i="1"/>
  <c r="J1640" i="1"/>
  <c r="G1641" i="1"/>
  <c r="K1640" i="1"/>
  <c r="F1641" i="1"/>
  <c r="N1792" i="1" l="1"/>
  <c r="S1791" i="1"/>
  <c r="R1591" i="1"/>
  <c r="O1592" i="1"/>
  <c r="P1641" i="1"/>
  <c r="J1641" i="1"/>
  <c r="A1643" i="1"/>
  <c r="G1642" i="1"/>
  <c r="K1641" i="1"/>
  <c r="F1642" i="1"/>
  <c r="N1793" i="1" l="1"/>
  <c r="S1792" i="1"/>
  <c r="R1592" i="1"/>
  <c r="O1593" i="1"/>
  <c r="P1642" i="1"/>
  <c r="A1644" i="1"/>
  <c r="J1642" i="1"/>
  <c r="K1642" i="1"/>
  <c r="G1643" i="1"/>
  <c r="F1643" i="1"/>
  <c r="N1794" i="1" l="1"/>
  <c r="S1793" i="1"/>
  <c r="R1593" i="1"/>
  <c r="O1594" i="1"/>
  <c r="P1643" i="1"/>
  <c r="J1643" i="1"/>
  <c r="A1645" i="1"/>
  <c r="G1644" i="1"/>
  <c r="K1643" i="1"/>
  <c r="F1644" i="1"/>
  <c r="N1795" i="1" l="1"/>
  <c r="S1794" i="1"/>
  <c r="R1594" i="1"/>
  <c r="O1595" i="1"/>
  <c r="P1644" i="1"/>
  <c r="A1646" i="1"/>
  <c r="J1644" i="1"/>
  <c r="G1645" i="1"/>
  <c r="K1644" i="1"/>
  <c r="F1645" i="1"/>
  <c r="N1796" i="1" l="1"/>
  <c r="S1795" i="1"/>
  <c r="R1595" i="1"/>
  <c r="O1596" i="1"/>
  <c r="P1645" i="1"/>
  <c r="J1645" i="1"/>
  <c r="A1647" i="1"/>
  <c r="G1646" i="1"/>
  <c r="K1645" i="1"/>
  <c r="F1646" i="1"/>
  <c r="N1797" i="1" l="1"/>
  <c r="S1796" i="1"/>
  <c r="R1596" i="1"/>
  <c r="O1597" i="1"/>
  <c r="P1646" i="1"/>
  <c r="A1648" i="1"/>
  <c r="J1646" i="1"/>
  <c r="G1647" i="1"/>
  <c r="K1646" i="1"/>
  <c r="F1647" i="1"/>
  <c r="N1798" i="1" l="1"/>
  <c r="S1797" i="1"/>
  <c r="R1597" i="1"/>
  <c r="O1598" i="1"/>
  <c r="P1647" i="1"/>
  <c r="J1647" i="1"/>
  <c r="A1649" i="1"/>
  <c r="K1647" i="1"/>
  <c r="G1648" i="1"/>
  <c r="F1648" i="1"/>
  <c r="N1799" i="1" l="1"/>
  <c r="S1798" i="1"/>
  <c r="R1598" i="1"/>
  <c r="O1599" i="1"/>
  <c r="P1648" i="1"/>
  <c r="A1650" i="1"/>
  <c r="J1648" i="1"/>
  <c r="G1649" i="1"/>
  <c r="K1648" i="1"/>
  <c r="F1649" i="1"/>
  <c r="N1800" i="1" l="1"/>
  <c r="S1799" i="1"/>
  <c r="R1599" i="1"/>
  <c r="O1600" i="1"/>
  <c r="P1649" i="1"/>
  <c r="J1649" i="1"/>
  <c r="A1651" i="1"/>
  <c r="G1650" i="1"/>
  <c r="K1649" i="1"/>
  <c r="F1650" i="1"/>
  <c r="N1801" i="1" l="1"/>
  <c r="S1800" i="1"/>
  <c r="R1600" i="1"/>
  <c r="O1601" i="1"/>
  <c r="P1650" i="1"/>
  <c r="A1652" i="1"/>
  <c r="J1650" i="1"/>
  <c r="G1651" i="1"/>
  <c r="K1650" i="1"/>
  <c r="F1651" i="1"/>
  <c r="N1802" i="1" l="1"/>
  <c r="S1801" i="1"/>
  <c r="R1601" i="1"/>
  <c r="O1602" i="1"/>
  <c r="P1651" i="1"/>
  <c r="J1651" i="1"/>
  <c r="A1653" i="1"/>
  <c r="G1652" i="1"/>
  <c r="K1651" i="1"/>
  <c r="F1652" i="1"/>
  <c r="N1803" i="1" l="1"/>
  <c r="S1802" i="1"/>
  <c r="R1602" i="1"/>
  <c r="O1603" i="1"/>
  <c r="P1652" i="1"/>
  <c r="A1654" i="1"/>
  <c r="J1652" i="1"/>
  <c r="G1653" i="1"/>
  <c r="K1652" i="1"/>
  <c r="F1653" i="1"/>
  <c r="N1804" i="1" l="1"/>
  <c r="S1803" i="1"/>
  <c r="R1603" i="1"/>
  <c r="O1604" i="1"/>
  <c r="P1653" i="1"/>
  <c r="J1653" i="1"/>
  <c r="A1655" i="1"/>
  <c r="G1654" i="1"/>
  <c r="K1653" i="1"/>
  <c r="F1654" i="1"/>
  <c r="N1805" i="1" l="1"/>
  <c r="S1804" i="1"/>
  <c r="R1604" i="1"/>
  <c r="O1605" i="1"/>
  <c r="P1654" i="1"/>
  <c r="A1656" i="1"/>
  <c r="J1654" i="1"/>
  <c r="G1655" i="1"/>
  <c r="K1654" i="1"/>
  <c r="F1655" i="1"/>
  <c r="N1806" i="1" l="1"/>
  <c r="S1805" i="1"/>
  <c r="R1605" i="1"/>
  <c r="O1606" i="1"/>
  <c r="P1655" i="1"/>
  <c r="J1655" i="1"/>
  <c r="A1657" i="1"/>
  <c r="G1656" i="1"/>
  <c r="K1655" i="1"/>
  <c r="F1656" i="1"/>
  <c r="N1807" i="1" l="1"/>
  <c r="S1806" i="1"/>
  <c r="R1606" i="1"/>
  <c r="O1607" i="1"/>
  <c r="P1656" i="1"/>
  <c r="A1658" i="1"/>
  <c r="J1656" i="1"/>
  <c r="G1657" i="1"/>
  <c r="K1656" i="1"/>
  <c r="F1657" i="1"/>
  <c r="N1808" i="1" l="1"/>
  <c r="S1807" i="1"/>
  <c r="R1607" i="1"/>
  <c r="O1608" i="1"/>
  <c r="P1657" i="1"/>
  <c r="J1657" i="1"/>
  <c r="A1659" i="1"/>
  <c r="G1658" i="1"/>
  <c r="K1657" i="1"/>
  <c r="F1658" i="1"/>
  <c r="N1809" i="1" l="1"/>
  <c r="S1808" i="1"/>
  <c r="R1608" i="1"/>
  <c r="O1609" i="1"/>
  <c r="P1658" i="1"/>
  <c r="A1660" i="1"/>
  <c r="J1658" i="1"/>
  <c r="G1659" i="1"/>
  <c r="K1658" i="1"/>
  <c r="F1659" i="1"/>
  <c r="N1810" i="1" l="1"/>
  <c r="S1809" i="1"/>
  <c r="R1609" i="1"/>
  <c r="O1610" i="1"/>
  <c r="P1659" i="1"/>
  <c r="J1659" i="1"/>
  <c r="A1661" i="1"/>
  <c r="G1660" i="1"/>
  <c r="K1659" i="1"/>
  <c r="F1660" i="1"/>
  <c r="N1811" i="1" l="1"/>
  <c r="S1810" i="1"/>
  <c r="R1610" i="1"/>
  <c r="O1611" i="1"/>
  <c r="P1660" i="1"/>
  <c r="A1662" i="1"/>
  <c r="J1660" i="1"/>
  <c r="G1661" i="1"/>
  <c r="K1660" i="1"/>
  <c r="F1661" i="1"/>
  <c r="N1812" i="1" l="1"/>
  <c r="S1811" i="1"/>
  <c r="R1611" i="1"/>
  <c r="O1612" i="1"/>
  <c r="P1661" i="1"/>
  <c r="J1661" i="1"/>
  <c r="A1663" i="1"/>
  <c r="G1662" i="1"/>
  <c r="K1661" i="1"/>
  <c r="F1662" i="1"/>
  <c r="N1813" i="1" l="1"/>
  <c r="S1812" i="1"/>
  <c r="R1612" i="1"/>
  <c r="O1613" i="1"/>
  <c r="P1662" i="1"/>
  <c r="A1664" i="1"/>
  <c r="J1662" i="1"/>
  <c r="G1663" i="1"/>
  <c r="K1662" i="1"/>
  <c r="F1663" i="1"/>
  <c r="N1814" i="1" l="1"/>
  <c r="S1813" i="1"/>
  <c r="R1613" i="1"/>
  <c r="O1614" i="1"/>
  <c r="P1663" i="1"/>
  <c r="J1663" i="1"/>
  <c r="A1665" i="1"/>
  <c r="G1664" i="1"/>
  <c r="K1663" i="1"/>
  <c r="F1664" i="1"/>
  <c r="N1815" i="1" l="1"/>
  <c r="S1814" i="1"/>
  <c r="R1614" i="1"/>
  <c r="O1615" i="1"/>
  <c r="P1664" i="1"/>
  <c r="A1666" i="1"/>
  <c r="J1664" i="1"/>
  <c r="G1665" i="1"/>
  <c r="K1664" i="1"/>
  <c r="F1665" i="1"/>
  <c r="N1816" i="1" l="1"/>
  <c r="S1815" i="1"/>
  <c r="R1615" i="1"/>
  <c r="O1616" i="1"/>
  <c r="P1665" i="1"/>
  <c r="J1665" i="1"/>
  <c r="A1667" i="1"/>
  <c r="G1666" i="1"/>
  <c r="K1665" i="1"/>
  <c r="F1666" i="1"/>
  <c r="N1817" i="1" l="1"/>
  <c r="S1816" i="1"/>
  <c r="R1616" i="1"/>
  <c r="O1617" i="1"/>
  <c r="P1666" i="1"/>
  <c r="A1668" i="1"/>
  <c r="J1666" i="1"/>
  <c r="G1667" i="1"/>
  <c r="K1666" i="1"/>
  <c r="F1667" i="1"/>
  <c r="N1818" i="1" l="1"/>
  <c r="S1817" i="1"/>
  <c r="R1617" i="1"/>
  <c r="O1618" i="1"/>
  <c r="P1667" i="1"/>
  <c r="J1667" i="1"/>
  <c r="A1669" i="1"/>
  <c r="G1668" i="1"/>
  <c r="K1667" i="1"/>
  <c r="F1668" i="1"/>
  <c r="N1819" i="1" l="1"/>
  <c r="S1818" i="1"/>
  <c r="R1618" i="1"/>
  <c r="O1619" i="1"/>
  <c r="P1668" i="1"/>
  <c r="A1670" i="1"/>
  <c r="J1668" i="1"/>
  <c r="G1669" i="1"/>
  <c r="K1668" i="1"/>
  <c r="F1669" i="1"/>
  <c r="N1820" i="1" l="1"/>
  <c r="S1819" i="1"/>
  <c r="R1619" i="1"/>
  <c r="O1620" i="1"/>
  <c r="P1669" i="1"/>
  <c r="J1669" i="1"/>
  <c r="A1671" i="1"/>
  <c r="G1670" i="1"/>
  <c r="K1669" i="1"/>
  <c r="F1670" i="1"/>
  <c r="N1821" i="1" l="1"/>
  <c r="S1820" i="1"/>
  <c r="R1620" i="1"/>
  <c r="O1621" i="1"/>
  <c r="P1670" i="1"/>
  <c r="A1672" i="1"/>
  <c r="J1670" i="1"/>
  <c r="G1671" i="1"/>
  <c r="K1670" i="1"/>
  <c r="F1671" i="1"/>
  <c r="N1822" i="1" l="1"/>
  <c r="S1821" i="1"/>
  <c r="R1621" i="1"/>
  <c r="O1622" i="1"/>
  <c r="P1671" i="1"/>
  <c r="J1671" i="1"/>
  <c r="A1673" i="1"/>
  <c r="G1672" i="1"/>
  <c r="K1671" i="1"/>
  <c r="F1672" i="1"/>
  <c r="N1823" i="1" l="1"/>
  <c r="S1822" i="1"/>
  <c r="R1622" i="1"/>
  <c r="O1623" i="1"/>
  <c r="P1672" i="1"/>
  <c r="A1674" i="1"/>
  <c r="J1672" i="1"/>
  <c r="G1673" i="1"/>
  <c r="K1672" i="1"/>
  <c r="F1673" i="1"/>
  <c r="N1824" i="1" l="1"/>
  <c r="S1823" i="1"/>
  <c r="R1623" i="1"/>
  <c r="O1624" i="1"/>
  <c r="P1673" i="1"/>
  <c r="J1673" i="1"/>
  <c r="A1675" i="1"/>
  <c r="G1674" i="1"/>
  <c r="K1673" i="1"/>
  <c r="F1674" i="1"/>
  <c r="N1825" i="1" l="1"/>
  <c r="S1824" i="1"/>
  <c r="R1624" i="1"/>
  <c r="O1625" i="1"/>
  <c r="P1674" i="1"/>
  <c r="A1676" i="1"/>
  <c r="J1674" i="1"/>
  <c r="G1675" i="1"/>
  <c r="K1674" i="1"/>
  <c r="F1675" i="1"/>
  <c r="N1826" i="1" l="1"/>
  <c r="S1825" i="1"/>
  <c r="R1625" i="1"/>
  <c r="O1626" i="1"/>
  <c r="P1675" i="1"/>
  <c r="J1675" i="1"/>
  <c r="A1677" i="1"/>
  <c r="G1676" i="1"/>
  <c r="K1675" i="1"/>
  <c r="F1676" i="1"/>
  <c r="N1827" i="1" l="1"/>
  <c r="S1826" i="1"/>
  <c r="R1626" i="1"/>
  <c r="O1627" i="1"/>
  <c r="P1676" i="1"/>
  <c r="A1678" i="1"/>
  <c r="J1676" i="1"/>
  <c r="G1677" i="1"/>
  <c r="K1676" i="1"/>
  <c r="F1677" i="1"/>
  <c r="N1828" i="1" l="1"/>
  <c r="S1827" i="1"/>
  <c r="R1627" i="1"/>
  <c r="O1628" i="1"/>
  <c r="P1677" i="1"/>
  <c r="J1677" i="1"/>
  <c r="A1679" i="1"/>
  <c r="G1678" i="1"/>
  <c r="K1677" i="1"/>
  <c r="F1678" i="1"/>
  <c r="N1829" i="1" l="1"/>
  <c r="S1828" i="1"/>
  <c r="R1628" i="1"/>
  <c r="O1629" i="1"/>
  <c r="P1678" i="1"/>
  <c r="A1680" i="1"/>
  <c r="J1678" i="1"/>
  <c r="K1678" i="1"/>
  <c r="G1679" i="1"/>
  <c r="F1679" i="1"/>
  <c r="N1830" i="1" l="1"/>
  <c r="S1829" i="1"/>
  <c r="R1629" i="1"/>
  <c r="O1630" i="1"/>
  <c r="P1679" i="1"/>
  <c r="J1679" i="1"/>
  <c r="A1681" i="1"/>
  <c r="G1680" i="1"/>
  <c r="K1679" i="1"/>
  <c r="F1680" i="1"/>
  <c r="N1831" i="1" l="1"/>
  <c r="S1830" i="1"/>
  <c r="R1630" i="1"/>
  <c r="O1631" i="1"/>
  <c r="P1680" i="1"/>
  <c r="A1682" i="1"/>
  <c r="J1680" i="1"/>
  <c r="G1681" i="1"/>
  <c r="K1680" i="1"/>
  <c r="F1681" i="1"/>
  <c r="N1832" i="1" l="1"/>
  <c r="S1831" i="1"/>
  <c r="R1631" i="1"/>
  <c r="O1632" i="1"/>
  <c r="P1681" i="1"/>
  <c r="J1681" i="1"/>
  <c r="A1683" i="1"/>
  <c r="G1682" i="1"/>
  <c r="K1681" i="1"/>
  <c r="F1682" i="1"/>
  <c r="N1833" i="1" l="1"/>
  <c r="S1832" i="1"/>
  <c r="R1632" i="1"/>
  <c r="O1633" i="1"/>
  <c r="P1682" i="1"/>
  <c r="A1684" i="1"/>
  <c r="J1682" i="1"/>
  <c r="G1683" i="1"/>
  <c r="K1682" i="1"/>
  <c r="F1683" i="1"/>
  <c r="N1834" i="1" l="1"/>
  <c r="S1833" i="1"/>
  <c r="R1633" i="1"/>
  <c r="O1634" i="1"/>
  <c r="P1683" i="1"/>
  <c r="J1683" i="1"/>
  <c r="A1685" i="1"/>
  <c r="K1683" i="1"/>
  <c r="G1684" i="1"/>
  <c r="F1684" i="1"/>
  <c r="N1835" i="1" l="1"/>
  <c r="S1834" i="1"/>
  <c r="R1634" i="1"/>
  <c r="O1635" i="1"/>
  <c r="P1684" i="1"/>
  <c r="A1686" i="1"/>
  <c r="J1684" i="1"/>
  <c r="G1685" i="1"/>
  <c r="K1684" i="1"/>
  <c r="F1685" i="1"/>
  <c r="N1836" i="1" l="1"/>
  <c r="S1835" i="1"/>
  <c r="R1635" i="1"/>
  <c r="O1636" i="1"/>
  <c r="P1685" i="1"/>
  <c r="J1685" i="1"/>
  <c r="A1687" i="1"/>
  <c r="G1686" i="1"/>
  <c r="K1685" i="1"/>
  <c r="F1686" i="1"/>
  <c r="N1837" i="1" l="1"/>
  <c r="S1836" i="1"/>
  <c r="R1636" i="1"/>
  <c r="O1637" i="1"/>
  <c r="P1686" i="1"/>
  <c r="A1688" i="1"/>
  <c r="J1686" i="1"/>
  <c r="G1687" i="1"/>
  <c r="K1686" i="1"/>
  <c r="F1687" i="1"/>
  <c r="N1838" i="1" l="1"/>
  <c r="S1837" i="1"/>
  <c r="R1637" i="1"/>
  <c r="O1638" i="1"/>
  <c r="P1687" i="1"/>
  <c r="J1687" i="1"/>
  <c r="A1689" i="1"/>
  <c r="G1688" i="1"/>
  <c r="K1687" i="1"/>
  <c r="F1688" i="1"/>
  <c r="N1839" i="1" l="1"/>
  <c r="S1838" i="1"/>
  <c r="R1638" i="1"/>
  <c r="O1639" i="1"/>
  <c r="P1688" i="1"/>
  <c r="A1690" i="1"/>
  <c r="J1688" i="1"/>
  <c r="K1688" i="1"/>
  <c r="G1689" i="1"/>
  <c r="F1689" i="1"/>
  <c r="N1840" i="1" l="1"/>
  <c r="S1839" i="1"/>
  <c r="R1639" i="1"/>
  <c r="O1640" i="1"/>
  <c r="P1689" i="1"/>
  <c r="J1689" i="1"/>
  <c r="A1691" i="1"/>
  <c r="G1690" i="1"/>
  <c r="K1689" i="1"/>
  <c r="F1690" i="1"/>
  <c r="N1841" i="1" l="1"/>
  <c r="S1840" i="1"/>
  <c r="R1640" i="1"/>
  <c r="O1641" i="1"/>
  <c r="P1690" i="1"/>
  <c r="A1692" i="1"/>
  <c r="J1690" i="1"/>
  <c r="G1691" i="1"/>
  <c r="K1690" i="1"/>
  <c r="F1691" i="1"/>
  <c r="N1842" i="1" l="1"/>
  <c r="S1841" i="1"/>
  <c r="R1641" i="1"/>
  <c r="O1642" i="1"/>
  <c r="P1691" i="1"/>
  <c r="J1691" i="1"/>
  <c r="A1693" i="1"/>
  <c r="G1692" i="1"/>
  <c r="K1691" i="1"/>
  <c r="F1692" i="1"/>
  <c r="N1843" i="1" l="1"/>
  <c r="S1842" i="1"/>
  <c r="R1642" i="1"/>
  <c r="O1643" i="1"/>
  <c r="P1692" i="1"/>
  <c r="A1694" i="1"/>
  <c r="J1692" i="1"/>
  <c r="G1693" i="1"/>
  <c r="K1692" i="1"/>
  <c r="F1693" i="1"/>
  <c r="N1844" i="1" l="1"/>
  <c r="S1843" i="1"/>
  <c r="R1643" i="1"/>
  <c r="O1644" i="1"/>
  <c r="P1693" i="1"/>
  <c r="J1693" i="1"/>
  <c r="A1695" i="1"/>
  <c r="K1693" i="1"/>
  <c r="G1694" i="1"/>
  <c r="F1694" i="1"/>
  <c r="N1845" i="1" l="1"/>
  <c r="S1844" i="1"/>
  <c r="R1644" i="1"/>
  <c r="O1645" i="1"/>
  <c r="P1694" i="1"/>
  <c r="A1696" i="1"/>
  <c r="J1694" i="1"/>
  <c r="G1695" i="1"/>
  <c r="K1694" i="1"/>
  <c r="F1695" i="1"/>
  <c r="N1846" i="1" l="1"/>
  <c r="S1845" i="1"/>
  <c r="R1645" i="1"/>
  <c r="O1646" i="1"/>
  <c r="P1695" i="1"/>
  <c r="J1695" i="1"/>
  <c r="A1697" i="1"/>
  <c r="G1696" i="1"/>
  <c r="K1695" i="1"/>
  <c r="F1696" i="1"/>
  <c r="N1847" i="1" l="1"/>
  <c r="S1846" i="1"/>
  <c r="R1646" i="1"/>
  <c r="O1647" i="1"/>
  <c r="P1696" i="1"/>
  <c r="A1698" i="1"/>
  <c r="J1696" i="1"/>
  <c r="G1697" i="1"/>
  <c r="K1696" i="1"/>
  <c r="F1697" i="1"/>
  <c r="N1848" i="1" l="1"/>
  <c r="S1847" i="1"/>
  <c r="R1647" i="1"/>
  <c r="O1648" i="1"/>
  <c r="P1697" i="1"/>
  <c r="J1697" i="1"/>
  <c r="A1699" i="1"/>
  <c r="G1698" i="1"/>
  <c r="K1697" i="1"/>
  <c r="F1698" i="1"/>
  <c r="N1849" i="1" l="1"/>
  <c r="S1848" i="1"/>
  <c r="R1648" i="1"/>
  <c r="O1649" i="1"/>
  <c r="P1698" i="1"/>
  <c r="A1700" i="1"/>
  <c r="J1698" i="1"/>
  <c r="K1698" i="1"/>
  <c r="G1699" i="1"/>
  <c r="F1699" i="1"/>
  <c r="N1850" i="1" l="1"/>
  <c r="S1849" i="1"/>
  <c r="R1649" i="1"/>
  <c r="O1650" i="1"/>
  <c r="P1699" i="1"/>
  <c r="J1699" i="1"/>
  <c r="A1701" i="1"/>
  <c r="G1700" i="1"/>
  <c r="K1699" i="1"/>
  <c r="F1700" i="1"/>
  <c r="N1851" i="1" l="1"/>
  <c r="S1850" i="1"/>
  <c r="R1650" i="1"/>
  <c r="O1651" i="1"/>
  <c r="P1700" i="1"/>
  <c r="A1702" i="1"/>
  <c r="J1700" i="1"/>
  <c r="G1701" i="1"/>
  <c r="K1700" i="1"/>
  <c r="F1701" i="1"/>
  <c r="N1852" i="1" l="1"/>
  <c r="S1851" i="1"/>
  <c r="R1651" i="1"/>
  <c r="O1652" i="1"/>
  <c r="P1701" i="1"/>
  <c r="J1701" i="1"/>
  <c r="A1703" i="1"/>
  <c r="G1702" i="1"/>
  <c r="K1701" i="1"/>
  <c r="F1702" i="1"/>
  <c r="N1853" i="1" l="1"/>
  <c r="S1852" i="1"/>
  <c r="R1652" i="1"/>
  <c r="O1653" i="1"/>
  <c r="P1702" i="1"/>
  <c r="A1704" i="1"/>
  <c r="J1702" i="1"/>
  <c r="G1703" i="1"/>
  <c r="K1702" i="1"/>
  <c r="F1703" i="1"/>
  <c r="N1854" i="1" l="1"/>
  <c r="S1853" i="1"/>
  <c r="R1653" i="1"/>
  <c r="O1654" i="1"/>
  <c r="P1703" i="1"/>
  <c r="J1703" i="1"/>
  <c r="A1705" i="1"/>
  <c r="K1703" i="1"/>
  <c r="G1704" i="1"/>
  <c r="F1704" i="1"/>
  <c r="N1855" i="1" l="1"/>
  <c r="S1854" i="1"/>
  <c r="R1654" i="1"/>
  <c r="O1655" i="1"/>
  <c r="P1704" i="1"/>
  <c r="A1706" i="1"/>
  <c r="J1704" i="1"/>
  <c r="G1705" i="1"/>
  <c r="K1704" i="1"/>
  <c r="F1705" i="1"/>
  <c r="N1856" i="1" l="1"/>
  <c r="S1855" i="1"/>
  <c r="R1655" i="1"/>
  <c r="O1656" i="1"/>
  <c r="P1705" i="1"/>
  <c r="J1705" i="1"/>
  <c r="A1707" i="1"/>
  <c r="G1706" i="1"/>
  <c r="K1705" i="1"/>
  <c r="F1706" i="1"/>
  <c r="N1857" i="1" l="1"/>
  <c r="S1856" i="1"/>
  <c r="R1656" i="1"/>
  <c r="O1657" i="1"/>
  <c r="P1706" i="1"/>
  <c r="A1708" i="1"/>
  <c r="J1706" i="1"/>
  <c r="K1706" i="1"/>
  <c r="G1707" i="1"/>
  <c r="F1707" i="1"/>
  <c r="N1858" i="1" l="1"/>
  <c r="S1857" i="1"/>
  <c r="R1657" i="1"/>
  <c r="O1658" i="1"/>
  <c r="P1707" i="1"/>
  <c r="J1707" i="1"/>
  <c r="A1709" i="1"/>
  <c r="G1708" i="1"/>
  <c r="K1707" i="1"/>
  <c r="F1708" i="1"/>
  <c r="N1859" i="1" l="1"/>
  <c r="S1858" i="1"/>
  <c r="R1658" i="1"/>
  <c r="O1659" i="1"/>
  <c r="P1708" i="1"/>
  <c r="A1710" i="1"/>
  <c r="J1708" i="1"/>
  <c r="K1708" i="1"/>
  <c r="G1709" i="1"/>
  <c r="F1709" i="1"/>
  <c r="N1860" i="1" l="1"/>
  <c r="S1859" i="1"/>
  <c r="R1659" i="1"/>
  <c r="O1660" i="1"/>
  <c r="P1709" i="1"/>
  <c r="J1709" i="1"/>
  <c r="A1711" i="1"/>
  <c r="G1710" i="1"/>
  <c r="K1709" i="1"/>
  <c r="F1710" i="1"/>
  <c r="N1861" i="1" l="1"/>
  <c r="S1860" i="1"/>
  <c r="R1660" i="1"/>
  <c r="O1661" i="1"/>
  <c r="P1710" i="1"/>
  <c r="A1712" i="1"/>
  <c r="J1710" i="1"/>
  <c r="G1711" i="1"/>
  <c r="K1710" i="1"/>
  <c r="F1711" i="1"/>
  <c r="N1862" i="1" l="1"/>
  <c r="S1861" i="1"/>
  <c r="R1661" i="1"/>
  <c r="O1662" i="1"/>
  <c r="P1711" i="1"/>
  <c r="J1711" i="1"/>
  <c r="A1713" i="1"/>
  <c r="K1711" i="1"/>
  <c r="G1712" i="1"/>
  <c r="F1712" i="1"/>
  <c r="N1863" i="1" l="1"/>
  <c r="S1862" i="1"/>
  <c r="R1662" i="1"/>
  <c r="O1663" i="1"/>
  <c r="P1712" i="1"/>
  <c r="A1714" i="1"/>
  <c r="J1712" i="1"/>
  <c r="G1713" i="1"/>
  <c r="K1712" i="1"/>
  <c r="F1713" i="1"/>
  <c r="N1864" i="1" l="1"/>
  <c r="S1863" i="1"/>
  <c r="R1663" i="1"/>
  <c r="O1664" i="1"/>
  <c r="P1713" i="1"/>
  <c r="J1713" i="1"/>
  <c r="A1715" i="1"/>
  <c r="G1714" i="1"/>
  <c r="K1713" i="1"/>
  <c r="F1714" i="1"/>
  <c r="N1865" i="1" l="1"/>
  <c r="S1864" i="1"/>
  <c r="R1664" i="1"/>
  <c r="O1665" i="1"/>
  <c r="P1714" i="1"/>
  <c r="A1716" i="1"/>
  <c r="J1714" i="1"/>
  <c r="G1715" i="1"/>
  <c r="K1714" i="1"/>
  <c r="F1715" i="1"/>
  <c r="N1866" i="1" l="1"/>
  <c r="S1865" i="1"/>
  <c r="R1665" i="1"/>
  <c r="O1666" i="1"/>
  <c r="P1715" i="1"/>
  <c r="J1715" i="1"/>
  <c r="A1717" i="1"/>
  <c r="G1716" i="1"/>
  <c r="K1715" i="1"/>
  <c r="F1716" i="1"/>
  <c r="N1867" i="1" l="1"/>
  <c r="S1866" i="1"/>
  <c r="R1666" i="1"/>
  <c r="O1667" i="1"/>
  <c r="P1716" i="1"/>
  <c r="A1718" i="1"/>
  <c r="J1716" i="1"/>
  <c r="G1717" i="1"/>
  <c r="K1716" i="1"/>
  <c r="F1717" i="1"/>
  <c r="N1868" i="1" l="1"/>
  <c r="S1867" i="1"/>
  <c r="R1667" i="1"/>
  <c r="O1668" i="1"/>
  <c r="P1717" i="1"/>
  <c r="J1717" i="1"/>
  <c r="A1719" i="1"/>
  <c r="G1718" i="1"/>
  <c r="K1717" i="1"/>
  <c r="F1718" i="1"/>
  <c r="N1869" i="1" l="1"/>
  <c r="S1868" i="1"/>
  <c r="R1668" i="1"/>
  <c r="O1669" i="1"/>
  <c r="P1718" i="1"/>
  <c r="A1720" i="1"/>
  <c r="J1718" i="1"/>
  <c r="G1719" i="1"/>
  <c r="K1718" i="1"/>
  <c r="F1719" i="1"/>
  <c r="N1870" i="1" l="1"/>
  <c r="S1869" i="1"/>
  <c r="R1669" i="1"/>
  <c r="O1670" i="1"/>
  <c r="P1719" i="1"/>
  <c r="J1719" i="1"/>
  <c r="A1721" i="1"/>
  <c r="K1719" i="1"/>
  <c r="G1720" i="1"/>
  <c r="F1720" i="1"/>
  <c r="N1871" i="1" l="1"/>
  <c r="S1870" i="1"/>
  <c r="R1670" i="1"/>
  <c r="O1671" i="1"/>
  <c r="P1720" i="1"/>
  <c r="A1722" i="1"/>
  <c r="J1720" i="1"/>
  <c r="G1721" i="1"/>
  <c r="K1720" i="1"/>
  <c r="F1721" i="1"/>
  <c r="N1872" i="1" l="1"/>
  <c r="S1871" i="1"/>
  <c r="R1671" i="1"/>
  <c r="O1672" i="1"/>
  <c r="P1721" i="1"/>
  <c r="J1721" i="1"/>
  <c r="A1723" i="1"/>
  <c r="G1722" i="1"/>
  <c r="K1721" i="1"/>
  <c r="F1722" i="1"/>
  <c r="N1873" i="1" l="1"/>
  <c r="S1872" i="1"/>
  <c r="R1672" i="1"/>
  <c r="O1673" i="1"/>
  <c r="P1722" i="1"/>
  <c r="A1724" i="1"/>
  <c r="J1722" i="1"/>
  <c r="K1722" i="1"/>
  <c r="G1723" i="1"/>
  <c r="F1723" i="1"/>
  <c r="N1874" i="1" l="1"/>
  <c r="S1873" i="1"/>
  <c r="R1673" i="1"/>
  <c r="O1674" i="1"/>
  <c r="P1723" i="1"/>
  <c r="J1723" i="1"/>
  <c r="A1725" i="1"/>
  <c r="G1724" i="1"/>
  <c r="K1723" i="1"/>
  <c r="F1724" i="1"/>
  <c r="N1875" i="1" l="1"/>
  <c r="S1874" i="1"/>
  <c r="R1674" i="1"/>
  <c r="O1675" i="1"/>
  <c r="P1724" i="1"/>
  <c r="A1726" i="1"/>
  <c r="J1724" i="1"/>
  <c r="K1724" i="1"/>
  <c r="G1725" i="1"/>
  <c r="F1725" i="1"/>
  <c r="N1876" i="1" l="1"/>
  <c r="S1875" i="1"/>
  <c r="R1675" i="1"/>
  <c r="O1676" i="1"/>
  <c r="P1725" i="1"/>
  <c r="J1725" i="1"/>
  <c r="A1727" i="1"/>
  <c r="G1726" i="1"/>
  <c r="K1725" i="1"/>
  <c r="F1726" i="1"/>
  <c r="N1877" i="1" l="1"/>
  <c r="S1876" i="1"/>
  <c r="R1676" i="1"/>
  <c r="O1677" i="1"/>
  <c r="P1726" i="1"/>
  <c r="A1728" i="1"/>
  <c r="J1726" i="1"/>
  <c r="G1727" i="1"/>
  <c r="K1726" i="1"/>
  <c r="F1727" i="1"/>
  <c r="N1878" i="1" l="1"/>
  <c r="S1877" i="1"/>
  <c r="R1677" i="1"/>
  <c r="O1678" i="1"/>
  <c r="P1727" i="1"/>
  <c r="J1727" i="1"/>
  <c r="A1729" i="1"/>
  <c r="K1727" i="1"/>
  <c r="G1728" i="1"/>
  <c r="F1728" i="1"/>
  <c r="N1879" i="1" l="1"/>
  <c r="S1878" i="1"/>
  <c r="R1678" i="1"/>
  <c r="O1679" i="1"/>
  <c r="P1728" i="1"/>
  <c r="A1730" i="1"/>
  <c r="J1728" i="1"/>
  <c r="G1729" i="1"/>
  <c r="K1728" i="1"/>
  <c r="F1729" i="1"/>
  <c r="N1880" i="1" l="1"/>
  <c r="S1879" i="1"/>
  <c r="R1679" i="1"/>
  <c r="O1680" i="1"/>
  <c r="P1729" i="1"/>
  <c r="J1729" i="1"/>
  <c r="A1731" i="1"/>
  <c r="K1729" i="1"/>
  <c r="G1730" i="1"/>
  <c r="F1730" i="1"/>
  <c r="N1881" i="1" l="1"/>
  <c r="S1880" i="1"/>
  <c r="R1680" i="1"/>
  <c r="O1681" i="1"/>
  <c r="P1730" i="1"/>
  <c r="A1732" i="1"/>
  <c r="J1730" i="1"/>
  <c r="G1731" i="1"/>
  <c r="K1730" i="1"/>
  <c r="F1731" i="1"/>
  <c r="N1882" i="1" l="1"/>
  <c r="S1881" i="1"/>
  <c r="R1681" i="1"/>
  <c r="O1682" i="1"/>
  <c r="P1731" i="1"/>
  <c r="J1731" i="1"/>
  <c r="A1733" i="1"/>
  <c r="G1732" i="1"/>
  <c r="K1731" i="1"/>
  <c r="F1732" i="1"/>
  <c r="N1883" i="1" l="1"/>
  <c r="S1882" i="1"/>
  <c r="R1682" i="1"/>
  <c r="O1683" i="1"/>
  <c r="P1732" i="1"/>
  <c r="A1734" i="1"/>
  <c r="J1732" i="1"/>
  <c r="K1732" i="1"/>
  <c r="G1733" i="1"/>
  <c r="F1733" i="1"/>
  <c r="N1884" i="1" l="1"/>
  <c r="S1883" i="1"/>
  <c r="R1683" i="1"/>
  <c r="O1684" i="1"/>
  <c r="P1733" i="1"/>
  <c r="J1733" i="1"/>
  <c r="A1735" i="1"/>
  <c r="G1734" i="1"/>
  <c r="K1733" i="1"/>
  <c r="F1734" i="1"/>
  <c r="N1885" i="1" l="1"/>
  <c r="S1884" i="1"/>
  <c r="R1684" i="1"/>
  <c r="O1685" i="1"/>
  <c r="P1734" i="1"/>
  <c r="A1736" i="1"/>
  <c r="J1734" i="1"/>
  <c r="G1735" i="1"/>
  <c r="K1734" i="1"/>
  <c r="F1735" i="1"/>
  <c r="N1886" i="1" l="1"/>
  <c r="S1885" i="1"/>
  <c r="R1685" i="1"/>
  <c r="O1686" i="1"/>
  <c r="P1735" i="1"/>
  <c r="J1735" i="1"/>
  <c r="A1737" i="1"/>
  <c r="G1736" i="1"/>
  <c r="K1735" i="1"/>
  <c r="F1736" i="1"/>
  <c r="N1887" i="1" l="1"/>
  <c r="S1886" i="1"/>
  <c r="R1686" i="1"/>
  <c r="O1687" i="1"/>
  <c r="P1736" i="1"/>
  <c r="A1738" i="1"/>
  <c r="J1736" i="1"/>
  <c r="G1737" i="1"/>
  <c r="K1736" i="1"/>
  <c r="F1737" i="1"/>
  <c r="N1888" i="1" l="1"/>
  <c r="S1887" i="1"/>
  <c r="R1687" i="1"/>
  <c r="O1688" i="1"/>
  <c r="P1737" i="1"/>
  <c r="J1737" i="1"/>
  <c r="A1739" i="1"/>
  <c r="G1738" i="1"/>
  <c r="K1737" i="1"/>
  <c r="F1738" i="1"/>
  <c r="N1889" i="1" l="1"/>
  <c r="S1888" i="1"/>
  <c r="R1688" i="1"/>
  <c r="O1689" i="1"/>
  <c r="P1738" i="1"/>
  <c r="A1740" i="1"/>
  <c r="J1738" i="1"/>
  <c r="G1739" i="1"/>
  <c r="K1738" i="1"/>
  <c r="F1739" i="1"/>
  <c r="N1890" i="1" l="1"/>
  <c r="S1889" i="1"/>
  <c r="R1689" i="1"/>
  <c r="O1690" i="1"/>
  <c r="P1739" i="1"/>
  <c r="J1739" i="1"/>
  <c r="A1741" i="1"/>
  <c r="G1740" i="1"/>
  <c r="K1739" i="1"/>
  <c r="F1740" i="1"/>
  <c r="N1891" i="1" l="1"/>
  <c r="S1890" i="1"/>
  <c r="R1690" i="1"/>
  <c r="O1691" i="1"/>
  <c r="P1740" i="1"/>
  <c r="A1742" i="1"/>
  <c r="J1740" i="1"/>
  <c r="K1740" i="1"/>
  <c r="G1741" i="1"/>
  <c r="F1741" i="1"/>
  <c r="N1892" i="1" l="1"/>
  <c r="S1891" i="1"/>
  <c r="R1691" i="1"/>
  <c r="O1692" i="1"/>
  <c r="P1741" i="1"/>
  <c r="J1741" i="1"/>
  <c r="A1743" i="1"/>
  <c r="G1742" i="1"/>
  <c r="K1741" i="1"/>
  <c r="F1742" i="1"/>
  <c r="N1893" i="1" l="1"/>
  <c r="S1892" i="1"/>
  <c r="R1692" i="1"/>
  <c r="O1693" i="1"/>
  <c r="P1742" i="1"/>
  <c r="A1744" i="1"/>
  <c r="J1742" i="1"/>
  <c r="G1743" i="1"/>
  <c r="K1742" i="1"/>
  <c r="F1743" i="1"/>
  <c r="N1894" i="1" l="1"/>
  <c r="S1893" i="1"/>
  <c r="R1693" i="1"/>
  <c r="O1694" i="1"/>
  <c r="P1743" i="1"/>
  <c r="J1743" i="1"/>
  <c r="A1745" i="1"/>
  <c r="G1744" i="1"/>
  <c r="K1743" i="1"/>
  <c r="F1744" i="1"/>
  <c r="N1895" i="1" l="1"/>
  <c r="S1894" i="1"/>
  <c r="R1694" i="1"/>
  <c r="O1695" i="1"/>
  <c r="P1744" i="1"/>
  <c r="A1746" i="1"/>
  <c r="J1744" i="1"/>
  <c r="G1745" i="1"/>
  <c r="K1744" i="1"/>
  <c r="F1745" i="1"/>
  <c r="N1896" i="1" l="1"/>
  <c r="S1895" i="1"/>
  <c r="R1695" i="1"/>
  <c r="O1696" i="1"/>
  <c r="P1745" i="1"/>
  <c r="J1745" i="1"/>
  <c r="A1747" i="1"/>
  <c r="G1746" i="1"/>
  <c r="K1745" i="1"/>
  <c r="F1746" i="1"/>
  <c r="N1897" i="1" l="1"/>
  <c r="S1896" i="1"/>
  <c r="R1696" i="1"/>
  <c r="O1697" i="1"/>
  <c r="P1746" i="1"/>
  <c r="A1748" i="1"/>
  <c r="J1746" i="1"/>
  <c r="G1747" i="1"/>
  <c r="K1746" i="1"/>
  <c r="F1747" i="1"/>
  <c r="N1898" i="1" l="1"/>
  <c r="S1897" i="1"/>
  <c r="R1697" i="1"/>
  <c r="O1698" i="1"/>
  <c r="P1747" i="1"/>
  <c r="J1747" i="1"/>
  <c r="A1749" i="1"/>
  <c r="G1748" i="1"/>
  <c r="K1747" i="1"/>
  <c r="F1748" i="1"/>
  <c r="N1899" i="1" l="1"/>
  <c r="S1898" i="1"/>
  <c r="R1698" i="1"/>
  <c r="O1699" i="1"/>
  <c r="P1748" i="1"/>
  <c r="A1750" i="1"/>
  <c r="J1748" i="1"/>
  <c r="G1749" i="1"/>
  <c r="K1748" i="1"/>
  <c r="F1749" i="1"/>
  <c r="N1900" i="1" l="1"/>
  <c r="S1899" i="1"/>
  <c r="R1699" i="1"/>
  <c r="O1700" i="1"/>
  <c r="P1749" i="1"/>
  <c r="J1749" i="1"/>
  <c r="A1751" i="1"/>
  <c r="K1749" i="1"/>
  <c r="G1750" i="1"/>
  <c r="F1750" i="1"/>
  <c r="N1901" i="1" l="1"/>
  <c r="S1900" i="1"/>
  <c r="R1700" i="1"/>
  <c r="O1701" i="1"/>
  <c r="P1750" i="1"/>
  <c r="A1752" i="1"/>
  <c r="J1750" i="1"/>
  <c r="G1751" i="1"/>
  <c r="K1750" i="1"/>
  <c r="F1751" i="1"/>
  <c r="N1902" i="1" l="1"/>
  <c r="S1901" i="1"/>
  <c r="R1701" i="1"/>
  <c r="O1702" i="1"/>
  <c r="P1751" i="1"/>
  <c r="J1751" i="1"/>
  <c r="A1753" i="1"/>
  <c r="K1751" i="1"/>
  <c r="G1752" i="1"/>
  <c r="F1752" i="1"/>
  <c r="N1903" i="1" l="1"/>
  <c r="S1902" i="1"/>
  <c r="R1702" i="1"/>
  <c r="O1703" i="1"/>
  <c r="P1752" i="1"/>
  <c r="A1754" i="1"/>
  <c r="J1752" i="1"/>
  <c r="G1753" i="1"/>
  <c r="K1752" i="1"/>
  <c r="F1753" i="1"/>
  <c r="N1904" i="1" l="1"/>
  <c r="S1903" i="1"/>
  <c r="R1703" i="1"/>
  <c r="O1704" i="1"/>
  <c r="P1753" i="1"/>
  <c r="J1753" i="1"/>
  <c r="A1755" i="1"/>
  <c r="K1753" i="1"/>
  <c r="G1754" i="1"/>
  <c r="F1754" i="1"/>
  <c r="N1905" i="1" l="1"/>
  <c r="S1904" i="1"/>
  <c r="R1704" i="1"/>
  <c r="O1705" i="1"/>
  <c r="P1754" i="1"/>
  <c r="A1756" i="1"/>
  <c r="J1754" i="1"/>
  <c r="K1754" i="1"/>
  <c r="G1755" i="1"/>
  <c r="F1755" i="1"/>
  <c r="N1906" i="1" l="1"/>
  <c r="S1905" i="1"/>
  <c r="R1705" i="1"/>
  <c r="O1706" i="1"/>
  <c r="P1755" i="1"/>
  <c r="J1755" i="1"/>
  <c r="A1757" i="1"/>
  <c r="G1756" i="1"/>
  <c r="K1755" i="1"/>
  <c r="F1756" i="1"/>
  <c r="N1907" i="1" l="1"/>
  <c r="S1906" i="1"/>
  <c r="R1706" i="1"/>
  <c r="O1707" i="1"/>
  <c r="P1756" i="1"/>
  <c r="A1758" i="1"/>
  <c r="J1756" i="1"/>
  <c r="K1756" i="1"/>
  <c r="G1757" i="1"/>
  <c r="F1757" i="1"/>
  <c r="N1908" i="1" l="1"/>
  <c r="S1907" i="1"/>
  <c r="R1707" i="1"/>
  <c r="O1708" i="1"/>
  <c r="P1757" i="1"/>
  <c r="J1757" i="1"/>
  <c r="A1759" i="1"/>
  <c r="G1758" i="1"/>
  <c r="K1757" i="1"/>
  <c r="F1758" i="1"/>
  <c r="N1909" i="1" l="1"/>
  <c r="S1908" i="1"/>
  <c r="R1708" i="1"/>
  <c r="O1709" i="1"/>
  <c r="P1758" i="1"/>
  <c r="A1760" i="1"/>
  <c r="J1758" i="1"/>
  <c r="K1758" i="1"/>
  <c r="G1759" i="1"/>
  <c r="F1759" i="1"/>
  <c r="N1910" i="1" l="1"/>
  <c r="S1909" i="1"/>
  <c r="R1709" i="1"/>
  <c r="O1710" i="1"/>
  <c r="P1759" i="1"/>
  <c r="J1759" i="1"/>
  <c r="A1761" i="1"/>
  <c r="G1760" i="1"/>
  <c r="K1759" i="1"/>
  <c r="F1760" i="1"/>
  <c r="N1911" i="1" l="1"/>
  <c r="S1910" i="1"/>
  <c r="R1710" i="1"/>
  <c r="O1711" i="1"/>
  <c r="P1760" i="1"/>
  <c r="A1762" i="1"/>
  <c r="J1760" i="1"/>
  <c r="G1761" i="1"/>
  <c r="K1760" i="1"/>
  <c r="F1761" i="1"/>
  <c r="N1912" i="1" l="1"/>
  <c r="S1911" i="1"/>
  <c r="R1711" i="1"/>
  <c r="O1712" i="1"/>
  <c r="P1761" i="1"/>
  <c r="J1761" i="1"/>
  <c r="A1763" i="1"/>
  <c r="K1761" i="1"/>
  <c r="G1762" i="1"/>
  <c r="F1762" i="1"/>
  <c r="N1913" i="1" l="1"/>
  <c r="S1912" i="1"/>
  <c r="R1712" i="1"/>
  <c r="O1713" i="1"/>
  <c r="P1762" i="1"/>
  <c r="A1764" i="1"/>
  <c r="J1762" i="1"/>
  <c r="K1762" i="1"/>
  <c r="G1763" i="1"/>
  <c r="F1763" i="1"/>
  <c r="N1914" i="1" l="1"/>
  <c r="S1913" i="1"/>
  <c r="R1713" i="1"/>
  <c r="O1714" i="1"/>
  <c r="P1763" i="1"/>
  <c r="J1763" i="1"/>
  <c r="A1765" i="1"/>
  <c r="K1763" i="1"/>
  <c r="G1764" i="1"/>
  <c r="F1764" i="1"/>
  <c r="N1915" i="1" l="1"/>
  <c r="S1914" i="1"/>
  <c r="R1714" i="1"/>
  <c r="O1715" i="1"/>
  <c r="P1764" i="1"/>
  <c r="A1766" i="1"/>
  <c r="J1764" i="1"/>
  <c r="G1765" i="1"/>
  <c r="K1764" i="1"/>
  <c r="F1765" i="1"/>
  <c r="N1916" i="1" l="1"/>
  <c r="S1915" i="1"/>
  <c r="R1715" i="1"/>
  <c r="O1716" i="1"/>
  <c r="P1765" i="1"/>
  <c r="J1765" i="1"/>
  <c r="A1767" i="1"/>
  <c r="G1766" i="1"/>
  <c r="K1765" i="1"/>
  <c r="F1766" i="1"/>
  <c r="N1917" i="1" l="1"/>
  <c r="S1916" i="1"/>
  <c r="R1716" i="1"/>
  <c r="O1717" i="1"/>
  <c r="P1766" i="1"/>
  <c r="A1768" i="1"/>
  <c r="J1766" i="1"/>
  <c r="K1766" i="1"/>
  <c r="G1767" i="1"/>
  <c r="F1767" i="1"/>
  <c r="N1918" i="1" l="1"/>
  <c r="S1917" i="1"/>
  <c r="R1717" i="1"/>
  <c r="O1718" i="1"/>
  <c r="P1767" i="1"/>
  <c r="J1767" i="1"/>
  <c r="A1769" i="1"/>
  <c r="G1768" i="1"/>
  <c r="K1767" i="1"/>
  <c r="F1768" i="1"/>
  <c r="N1919" i="1" l="1"/>
  <c r="S1918" i="1"/>
  <c r="R1718" i="1"/>
  <c r="O1719" i="1"/>
  <c r="P1768" i="1"/>
  <c r="A1770" i="1"/>
  <c r="J1768" i="1"/>
  <c r="K1768" i="1"/>
  <c r="G1769" i="1"/>
  <c r="F1769" i="1"/>
  <c r="N1920" i="1" l="1"/>
  <c r="S1919" i="1"/>
  <c r="R1719" i="1"/>
  <c r="O1720" i="1"/>
  <c r="P1769" i="1"/>
  <c r="J1769" i="1"/>
  <c r="A1771" i="1"/>
  <c r="K1769" i="1"/>
  <c r="G1770" i="1"/>
  <c r="F1770" i="1"/>
  <c r="N1921" i="1" l="1"/>
  <c r="S1920" i="1"/>
  <c r="R1720" i="1"/>
  <c r="O1721" i="1"/>
  <c r="P1770" i="1"/>
  <c r="A1772" i="1"/>
  <c r="J1770" i="1"/>
  <c r="G1771" i="1"/>
  <c r="K1770" i="1"/>
  <c r="F1771" i="1"/>
  <c r="N1922" i="1" l="1"/>
  <c r="S1921" i="1"/>
  <c r="R1721" i="1"/>
  <c r="O1722" i="1"/>
  <c r="P1771" i="1"/>
  <c r="J1771" i="1"/>
  <c r="A1773" i="1"/>
  <c r="K1771" i="1"/>
  <c r="G1772" i="1"/>
  <c r="F1772" i="1"/>
  <c r="N1923" i="1" l="1"/>
  <c r="S1922" i="1"/>
  <c r="R1722" i="1"/>
  <c r="O1723" i="1"/>
  <c r="P1772" i="1"/>
  <c r="A1774" i="1"/>
  <c r="J1772" i="1"/>
  <c r="G1773" i="1"/>
  <c r="K1772" i="1"/>
  <c r="F1773" i="1"/>
  <c r="N1924" i="1" l="1"/>
  <c r="S1923" i="1"/>
  <c r="R1723" i="1"/>
  <c r="O1724" i="1"/>
  <c r="P1773" i="1"/>
  <c r="J1773" i="1"/>
  <c r="A1775" i="1"/>
  <c r="K1773" i="1"/>
  <c r="G1774" i="1"/>
  <c r="F1774" i="1"/>
  <c r="N1925" i="1" l="1"/>
  <c r="S1924" i="1"/>
  <c r="R1724" i="1"/>
  <c r="O1725" i="1"/>
  <c r="P1774" i="1"/>
  <c r="A1776" i="1"/>
  <c r="J1774" i="1"/>
  <c r="G1775" i="1"/>
  <c r="K1774" i="1"/>
  <c r="F1775" i="1"/>
  <c r="N1926" i="1" l="1"/>
  <c r="S1925" i="1"/>
  <c r="R1725" i="1"/>
  <c r="O1726" i="1"/>
  <c r="P1775" i="1"/>
  <c r="J1775" i="1"/>
  <c r="A1777" i="1"/>
  <c r="G1776" i="1"/>
  <c r="K1775" i="1"/>
  <c r="F1776" i="1"/>
  <c r="N1927" i="1" l="1"/>
  <c r="S1926" i="1"/>
  <c r="R1726" i="1"/>
  <c r="O1727" i="1"/>
  <c r="P1776" i="1"/>
  <c r="A1778" i="1"/>
  <c r="J1776" i="1"/>
  <c r="K1776" i="1"/>
  <c r="G1777" i="1"/>
  <c r="F1777" i="1"/>
  <c r="N1928" i="1" l="1"/>
  <c r="S1927" i="1"/>
  <c r="R1727" i="1"/>
  <c r="O1728" i="1"/>
  <c r="P1777" i="1"/>
  <c r="J1777" i="1"/>
  <c r="A1779" i="1"/>
  <c r="K1777" i="1"/>
  <c r="G1778" i="1"/>
  <c r="F1778" i="1"/>
  <c r="N1929" i="1" l="1"/>
  <c r="S1928" i="1"/>
  <c r="R1728" i="1"/>
  <c r="O1729" i="1"/>
  <c r="P1778" i="1"/>
  <c r="A1780" i="1"/>
  <c r="J1778" i="1"/>
  <c r="K1778" i="1"/>
  <c r="G1779" i="1"/>
  <c r="F1779" i="1"/>
  <c r="N1930" i="1" l="1"/>
  <c r="S1929" i="1"/>
  <c r="R1729" i="1"/>
  <c r="O1730" i="1"/>
  <c r="P1779" i="1"/>
  <c r="J1779" i="1"/>
  <c r="A1781" i="1"/>
  <c r="G1780" i="1"/>
  <c r="K1779" i="1"/>
  <c r="F1780" i="1"/>
  <c r="N1931" i="1" l="1"/>
  <c r="S1930" i="1"/>
  <c r="R1730" i="1"/>
  <c r="O1731" i="1"/>
  <c r="P1780" i="1"/>
  <c r="A1782" i="1"/>
  <c r="J1780" i="1"/>
  <c r="G1781" i="1"/>
  <c r="K1780" i="1"/>
  <c r="F1781" i="1"/>
  <c r="N1932" i="1" l="1"/>
  <c r="S1931" i="1"/>
  <c r="R1731" i="1"/>
  <c r="O1732" i="1"/>
  <c r="P1781" i="1"/>
  <c r="J1781" i="1"/>
  <c r="A1783" i="1"/>
  <c r="K1781" i="1"/>
  <c r="G1782" i="1"/>
  <c r="F1782" i="1"/>
  <c r="N1933" i="1" l="1"/>
  <c r="S1932" i="1"/>
  <c r="R1732" i="1"/>
  <c r="O1733" i="1"/>
  <c r="P1782" i="1"/>
  <c r="A1784" i="1"/>
  <c r="J1782" i="1"/>
  <c r="G1783" i="1"/>
  <c r="K1782" i="1"/>
  <c r="F1783" i="1"/>
  <c r="N1934" i="1" l="1"/>
  <c r="S1933" i="1"/>
  <c r="R1733" i="1"/>
  <c r="O1734" i="1"/>
  <c r="P1783" i="1"/>
  <c r="J1783" i="1"/>
  <c r="A1785" i="1"/>
  <c r="K1783" i="1"/>
  <c r="G1784" i="1"/>
  <c r="F1784" i="1"/>
  <c r="N1935" i="1" l="1"/>
  <c r="S1934" i="1"/>
  <c r="R1734" i="1"/>
  <c r="O1735" i="1"/>
  <c r="P1784" i="1"/>
  <c r="A1786" i="1"/>
  <c r="J1784" i="1"/>
  <c r="G1785" i="1"/>
  <c r="K1784" i="1"/>
  <c r="F1785" i="1"/>
  <c r="N1936" i="1" l="1"/>
  <c r="S1935" i="1"/>
  <c r="R1735" i="1"/>
  <c r="O1736" i="1"/>
  <c r="P1785" i="1"/>
  <c r="J1785" i="1"/>
  <c r="A1787" i="1"/>
  <c r="G1786" i="1"/>
  <c r="K1785" i="1"/>
  <c r="F1786" i="1"/>
  <c r="N1937" i="1" l="1"/>
  <c r="S1936" i="1"/>
  <c r="R1736" i="1"/>
  <c r="O1737" i="1"/>
  <c r="P1786" i="1"/>
  <c r="A1788" i="1"/>
  <c r="J1786" i="1"/>
  <c r="K1786" i="1"/>
  <c r="G1787" i="1"/>
  <c r="F1787" i="1"/>
  <c r="N1938" i="1" l="1"/>
  <c r="S1937" i="1"/>
  <c r="R1737" i="1"/>
  <c r="O1738" i="1"/>
  <c r="P1787" i="1"/>
  <c r="J1787" i="1"/>
  <c r="A1789" i="1"/>
  <c r="G1788" i="1"/>
  <c r="K1787" i="1"/>
  <c r="F1788" i="1"/>
  <c r="N1939" i="1" l="1"/>
  <c r="S1938" i="1"/>
  <c r="R1738" i="1"/>
  <c r="O1739" i="1"/>
  <c r="P1788" i="1"/>
  <c r="A1790" i="1"/>
  <c r="J1788" i="1"/>
  <c r="K1788" i="1"/>
  <c r="G1789" i="1"/>
  <c r="F1789" i="1"/>
  <c r="N1940" i="1" l="1"/>
  <c r="S1939" i="1"/>
  <c r="R1739" i="1"/>
  <c r="O1740" i="1"/>
  <c r="P1789" i="1"/>
  <c r="J1789" i="1"/>
  <c r="A1791" i="1"/>
  <c r="G1790" i="1"/>
  <c r="K1789" i="1"/>
  <c r="F1790" i="1"/>
  <c r="N1941" i="1" l="1"/>
  <c r="S1940" i="1"/>
  <c r="R1740" i="1"/>
  <c r="O1741" i="1"/>
  <c r="P1790" i="1"/>
  <c r="A1792" i="1"/>
  <c r="J1790" i="1"/>
  <c r="G1791" i="1"/>
  <c r="K1790" i="1"/>
  <c r="F1791" i="1"/>
  <c r="N1942" i="1" l="1"/>
  <c r="S1941" i="1"/>
  <c r="R1741" i="1"/>
  <c r="O1742" i="1"/>
  <c r="P1791" i="1"/>
  <c r="J1791" i="1"/>
  <c r="A1793" i="1"/>
  <c r="K1791" i="1"/>
  <c r="G1792" i="1"/>
  <c r="F1792" i="1"/>
  <c r="N1943" i="1" l="1"/>
  <c r="S1942" i="1"/>
  <c r="R1742" i="1"/>
  <c r="O1743" i="1"/>
  <c r="P1792" i="1"/>
  <c r="A1794" i="1"/>
  <c r="J1792" i="1"/>
  <c r="G1793" i="1"/>
  <c r="K1792" i="1"/>
  <c r="F1793" i="1"/>
  <c r="N1944" i="1" l="1"/>
  <c r="S1943" i="1"/>
  <c r="R1743" i="1"/>
  <c r="O1744" i="1"/>
  <c r="P1793" i="1"/>
  <c r="J1793" i="1"/>
  <c r="A1795" i="1"/>
  <c r="K1793" i="1"/>
  <c r="G1794" i="1"/>
  <c r="F1794" i="1"/>
  <c r="N1945" i="1" l="1"/>
  <c r="S1944" i="1"/>
  <c r="R1744" i="1"/>
  <c r="O1745" i="1"/>
  <c r="P1794" i="1"/>
  <c r="A1796" i="1"/>
  <c r="J1794" i="1"/>
  <c r="K1794" i="1"/>
  <c r="G1795" i="1"/>
  <c r="F1795" i="1"/>
  <c r="N1946" i="1" l="1"/>
  <c r="S1945" i="1"/>
  <c r="R1745" i="1"/>
  <c r="O1746" i="1"/>
  <c r="P1795" i="1"/>
  <c r="J1795" i="1"/>
  <c r="A1797" i="1"/>
  <c r="G1796" i="1"/>
  <c r="K1795" i="1"/>
  <c r="F1796" i="1"/>
  <c r="N1947" i="1" l="1"/>
  <c r="S1946" i="1"/>
  <c r="R1746" i="1"/>
  <c r="O1747" i="1"/>
  <c r="P1796" i="1"/>
  <c r="A1798" i="1"/>
  <c r="J1796" i="1"/>
  <c r="K1796" i="1"/>
  <c r="G1797" i="1"/>
  <c r="F1797" i="1"/>
  <c r="N1948" i="1" l="1"/>
  <c r="S1947" i="1"/>
  <c r="R1747" i="1"/>
  <c r="O1748" i="1"/>
  <c r="P1797" i="1"/>
  <c r="J1797" i="1"/>
  <c r="A1799" i="1"/>
  <c r="G1798" i="1"/>
  <c r="K1797" i="1"/>
  <c r="F1798" i="1"/>
  <c r="N1949" i="1" l="1"/>
  <c r="S1948" i="1"/>
  <c r="R1748" i="1"/>
  <c r="O1749" i="1"/>
  <c r="P1798" i="1"/>
  <c r="A1800" i="1"/>
  <c r="J1798" i="1"/>
  <c r="K1798" i="1"/>
  <c r="G1799" i="1"/>
  <c r="F1799" i="1"/>
  <c r="N1950" i="1" l="1"/>
  <c r="S1949" i="1"/>
  <c r="R1749" i="1"/>
  <c r="O1750" i="1"/>
  <c r="P1799" i="1"/>
  <c r="J1799" i="1"/>
  <c r="A1801" i="1"/>
  <c r="G1800" i="1"/>
  <c r="K1799" i="1"/>
  <c r="F1800" i="1"/>
  <c r="N1951" i="1" l="1"/>
  <c r="S1950" i="1"/>
  <c r="R1750" i="1"/>
  <c r="O1751" i="1"/>
  <c r="P1800" i="1"/>
  <c r="A1802" i="1"/>
  <c r="J1800" i="1"/>
  <c r="G1801" i="1"/>
  <c r="K1800" i="1"/>
  <c r="F1801" i="1"/>
  <c r="N1952" i="1" l="1"/>
  <c r="S1951" i="1"/>
  <c r="R1751" i="1"/>
  <c r="O1752" i="1"/>
  <c r="P1801" i="1"/>
  <c r="J1801" i="1"/>
  <c r="A1803" i="1"/>
  <c r="K1801" i="1"/>
  <c r="G1802" i="1"/>
  <c r="F1802" i="1"/>
  <c r="N1953" i="1" l="1"/>
  <c r="S1952" i="1"/>
  <c r="R1752" i="1"/>
  <c r="O1753" i="1"/>
  <c r="P1802" i="1"/>
  <c r="A1804" i="1"/>
  <c r="J1802" i="1"/>
  <c r="K1802" i="1"/>
  <c r="G1803" i="1"/>
  <c r="F1803" i="1"/>
  <c r="N1954" i="1" l="1"/>
  <c r="S1953" i="1"/>
  <c r="R1753" i="1"/>
  <c r="O1754" i="1"/>
  <c r="P1803" i="1"/>
  <c r="J1803" i="1"/>
  <c r="A1805" i="1"/>
  <c r="K1803" i="1"/>
  <c r="G1804" i="1"/>
  <c r="F1804" i="1"/>
  <c r="N1955" i="1" l="1"/>
  <c r="S1954" i="1"/>
  <c r="R1754" i="1"/>
  <c r="O1755" i="1"/>
  <c r="P1804" i="1"/>
  <c r="A1806" i="1"/>
  <c r="J1804" i="1"/>
  <c r="G1805" i="1"/>
  <c r="K1804" i="1"/>
  <c r="F1805" i="1"/>
  <c r="N1956" i="1" l="1"/>
  <c r="S1955" i="1"/>
  <c r="R1755" i="1"/>
  <c r="O1756" i="1"/>
  <c r="P1805" i="1"/>
  <c r="J1805" i="1"/>
  <c r="A1807" i="1"/>
  <c r="G1806" i="1"/>
  <c r="K1805" i="1"/>
  <c r="F1806" i="1"/>
  <c r="N1957" i="1" l="1"/>
  <c r="S1956" i="1"/>
  <c r="R1756" i="1"/>
  <c r="O1757" i="1"/>
  <c r="P1806" i="1"/>
  <c r="A1808" i="1"/>
  <c r="J1806" i="1"/>
  <c r="K1806" i="1"/>
  <c r="G1807" i="1"/>
  <c r="F1807" i="1"/>
  <c r="N1958" i="1" l="1"/>
  <c r="S1957" i="1"/>
  <c r="R1757" i="1"/>
  <c r="O1758" i="1"/>
  <c r="P1807" i="1"/>
  <c r="J1807" i="1"/>
  <c r="A1809" i="1"/>
  <c r="K1807" i="1"/>
  <c r="G1808" i="1"/>
  <c r="F1808" i="1"/>
  <c r="N1959" i="1" l="1"/>
  <c r="S1958" i="1"/>
  <c r="R1758" i="1"/>
  <c r="O1759" i="1"/>
  <c r="P1808" i="1"/>
  <c r="A1810" i="1"/>
  <c r="J1808" i="1"/>
  <c r="K1808" i="1"/>
  <c r="G1809" i="1"/>
  <c r="F1809" i="1"/>
  <c r="N1960" i="1" l="1"/>
  <c r="S1959" i="1"/>
  <c r="R1759" i="1"/>
  <c r="O1760" i="1"/>
  <c r="P1809" i="1"/>
  <c r="J1809" i="1"/>
  <c r="A1811" i="1"/>
  <c r="G1810" i="1"/>
  <c r="K1809" i="1"/>
  <c r="F1810" i="1"/>
  <c r="N1961" i="1" l="1"/>
  <c r="S1960" i="1"/>
  <c r="R1760" i="1"/>
  <c r="O1761" i="1"/>
  <c r="P1810" i="1"/>
  <c r="A1812" i="1"/>
  <c r="J1810" i="1"/>
  <c r="G1811" i="1"/>
  <c r="K1810" i="1"/>
  <c r="F1811" i="1"/>
  <c r="N1962" i="1" l="1"/>
  <c r="S1961" i="1"/>
  <c r="R1761" i="1"/>
  <c r="O1762" i="1"/>
  <c r="P1811" i="1"/>
  <c r="J1811" i="1"/>
  <c r="A1813" i="1"/>
  <c r="K1811" i="1"/>
  <c r="G1812" i="1"/>
  <c r="F1812" i="1"/>
  <c r="N1963" i="1" l="1"/>
  <c r="S1962" i="1"/>
  <c r="R1762" i="1"/>
  <c r="O1763" i="1"/>
  <c r="P1812" i="1"/>
  <c r="A1814" i="1"/>
  <c r="J1812" i="1"/>
  <c r="K1812" i="1"/>
  <c r="G1813" i="1"/>
  <c r="F1813" i="1"/>
  <c r="N1964" i="1" l="1"/>
  <c r="S1963" i="1"/>
  <c r="R1763" i="1"/>
  <c r="O1764" i="1"/>
  <c r="P1813" i="1"/>
  <c r="J1813" i="1"/>
  <c r="A1815" i="1"/>
  <c r="K1813" i="1"/>
  <c r="G1814" i="1"/>
  <c r="F1814" i="1"/>
  <c r="N1965" i="1" l="1"/>
  <c r="S1964" i="1"/>
  <c r="R1764" i="1"/>
  <c r="O1765" i="1"/>
  <c r="P1814" i="1"/>
  <c r="A1816" i="1"/>
  <c r="J1814" i="1"/>
  <c r="G1815" i="1"/>
  <c r="K1814" i="1"/>
  <c r="F1815" i="1"/>
  <c r="N1966" i="1" l="1"/>
  <c r="S1965" i="1"/>
  <c r="R1765" i="1"/>
  <c r="O1766" i="1"/>
  <c r="P1815" i="1"/>
  <c r="J1815" i="1"/>
  <c r="A1817" i="1"/>
  <c r="G1816" i="1"/>
  <c r="K1815" i="1"/>
  <c r="F1816" i="1"/>
  <c r="N1967" i="1" l="1"/>
  <c r="S1966" i="1"/>
  <c r="R1766" i="1"/>
  <c r="O1767" i="1"/>
  <c r="P1816" i="1"/>
  <c r="A1818" i="1"/>
  <c r="J1816" i="1"/>
  <c r="K1816" i="1"/>
  <c r="G1817" i="1"/>
  <c r="F1817" i="1"/>
  <c r="N1968" i="1" l="1"/>
  <c r="S1967" i="1"/>
  <c r="R1767" i="1"/>
  <c r="O1768" i="1"/>
  <c r="P1817" i="1"/>
  <c r="J1817" i="1"/>
  <c r="A1819" i="1"/>
  <c r="K1817" i="1"/>
  <c r="G1818" i="1"/>
  <c r="F1818" i="1"/>
  <c r="N1969" i="1" l="1"/>
  <c r="S1968" i="1"/>
  <c r="R1768" i="1"/>
  <c r="O1769" i="1"/>
  <c r="P1818" i="1"/>
  <c r="A1820" i="1"/>
  <c r="J1818" i="1"/>
  <c r="K1818" i="1"/>
  <c r="G1819" i="1"/>
  <c r="F1819" i="1"/>
  <c r="N1970" i="1" l="1"/>
  <c r="S1969" i="1"/>
  <c r="R1769" i="1"/>
  <c r="O1770" i="1"/>
  <c r="P1819" i="1"/>
  <c r="J1819" i="1"/>
  <c r="A1821" i="1"/>
  <c r="G1820" i="1"/>
  <c r="K1819" i="1"/>
  <c r="F1820" i="1"/>
  <c r="N1971" i="1" l="1"/>
  <c r="S1970" i="1"/>
  <c r="R1770" i="1"/>
  <c r="O1771" i="1"/>
  <c r="P1820" i="1"/>
  <c r="A1822" i="1"/>
  <c r="J1820" i="1"/>
  <c r="G1821" i="1"/>
  <c r="K1820" i="1"/>
  <c r="F1821" i="1"/>
  <c r="N1972" i="1" l="1"/>
  <c r="S1971" i="1"/>
  <c r="R1771" i="1"/>
  <c r="O1772" i="1"/>
  <c r="P1821" i="1"/>
  <c r="J1821" i="1"/>
  <c r="A1823" i="1"/>
  <c r="K1821" i="1"/>
  <c r="G1822" i="1"/>
  <c r="F1822" i="1"/>
  <c r="N1973" i="1" l="1"/>
  <c r="S1972" i="1"/>
  <c r="R1772" i="1"/>
  <c r="O1773" i="1"/>
  <c r="P1822" i="1"/>
  <c r="A1824" i="1"/>
  <c r="J1822" i="1"/>
  <c r="K1822" i="1"/>
  <c r="G1823" i="1"/>
  <c r="F1823" i="1"/>
  <c r="N1974" i="1" l="1"/>
  <c r="S1973" i="1"/>
  <c r="R1773" i="1"/>
  <c r="O1774" i="1"/>
  <c r="P1823" i="1"/>
  <c r="J1823" i="1"/>
  <c r="A1825" i="1"/>
  <c r="K1823" i="1"/>
  <c r="G1824" i="1"/>
  <c r="F1824" i="1"/>
  <c r="N1975" i="1" l="1"/>
  <c r="S1974" i="1"/>
  <c r="R1774" i="1"/>
  <c r="O1775" i="1"/>
  <c r="P1824" i="1"/>
  <c r="A1826" i="1"/>
  <c r="J1824" i="1"/>
  <c r="G1825" i="1"/>
  <c r="K1824" i="1"/>
  <c r="F1825" i="1"/>
  <c r="N1976" i="1" l="1"/>
  <c r="S1975" i="1"/>
  <c r="R1775" i="1"/>
  <c r="O1776" i="1"/>
  <c r="P1825" i="1"/>
  <c r="J1825" i="1"/>
  <c r="A1827" i="1"/>
  <c r="G1826" i="1"/>
  <c r="K1825" i="1"/>
  <c r="F1826" i="1"/>
  <c r="N1977" i="1" l="1"/>
  <c r="S1976" i="1"/>
  <c r="R1776" i="1"/>
  <c r="O1777" i="1"/>
  <c r="P1826" i="1"/>
  <c r="A1828" i="1"/>
  <c r="J1826" i="1"/>
  <c r="K1826" i="1"/>
  <c r="G1827" i="1"/>
  <c r="F1827" i="1"/>
  <c r="N1978" i="1" l="1"/>
  <c r="S1977" i="1"/>
  <c r="R1777" i="1"/>
  <c r="O1778" i="1"/>
  <c r="P1827" i="1"/>
  <c r="J1827" i="1"/>
  <c r="A1829" i="1"/>
  <c r="K1827" i="1"/>
  <c r="G1828" i="1"/>
  <c r="F1828" i="1"/>
  <c r="N1979" i="1" l="1"/>
  <c r="S1978" i="1"/>
  <c r="R1778" i="1"/>
  <c r="O1779" i="1"/>
  <c r="P1828" i="1"/>
  <c r="A1830" i="1"/>
  <c r="J1828" i="1"/>
  <c r="K1828" i="1"/>
  <c r="G1829" i="1"/>
  <c r="F1829" i="1"/>
  <c r="N1980" i="1" l="1"/>
  <c r="S1979" i="1"/>
  <c r="R1779" i="1"/>
  <c r="O1780" i="1"/>
  <c r="P1829" i="1"/>
  <c r="J1829" i="1"/>
  <c r="A1831" i="1"/>
  <c r="G1830" i="1"/>
  <c r="K1829" i="1"/>
  <c r="F1830" i="1"/>
  <c r="N1981" i="1" l="1"/>
  <c r="S1980" i="1"/>
  <c r="R1780" i="1"/>
  <c r="O1781" i="1"/>
  <c r="P1830" i="1"/>
  <c r="A1832" i="1"/>
  <c r="J1830" i="1"/>
  <c r="G1831" i="1"/>
  <c r="K1830" i="1"/>
  <c r="F1831" i="1"/>
  <c r="N1982" i="1" l="1"/>
  <c r="S1981" i="1"/>
  <c r="R1781" i="1"/>
  <c r="O1782" i="1"/>
  <c r="P1831" i="1"/>
  <c r="J1831" i="1"/>
  <c r="A1833" i="1"/>
  <c r="K1831" i="1"/>
  <c r="G1832" i="1"/>
  <c r="F1832" i="1"/>
  <c r="N1983" i="1" l="1"/>
  <c r="S1982" i="1"/>
  <c r="R1782" i="1"/>
  <c r="O1783" i="1"/>
  <c r="P1832" i="1"/>
  <c r="A1834" i="1"/>
  <c r="J1832" i="1"/>
  <c r="K1832" i="1"/>
  <c r="G1833" i="1"/>
  <c r="F1833" i="1"/>
  <c r="N1984" i="1" l="1"/>
  <c r="S1983" i="1"/>
  <c r="R1783" i="1"/>
  <c r="O1784" i="1"/>
  <c r="P1833" i="1"/>
  <c r="J1833" i="1"/>
  <c r="A1835" i="1"/>
  <c r="K1833" i="1"/>
  <c r="G1834" i="1"/>
  <c r="F1834" i="1"/>
  <c r="N1985" i="1" l="1"/>
  <c r="S1984" i="1"/>
  <c r="R1784" i="1"/>
  <c r="O1785" i="1"/>
  <c r="P1834" i="1"/>
  <c r="A1836" i="1"/>
  <c r="J1834" i="1"/>
  <c r="G1835" i="1"/>
  <c r="K1834" i="1"/>
  <c r="F1835" i="1"/>
  <c r="N1986" i="1" l="1"/>
  <c r="S1985" i="1"/>
  <c r="R1785" i="1"/>
  <c r="O1786" i="1"/>
  <c r="P1835" i="1"/>
  <c r="J1835" i="1"/>
  <c r="A1837" i="1"/>
  <c r="G1836" i="1"/>
  <c r="K1835" i="1"/>
  <c r="F1836" i="1"/>
  <c r="N1987" i="1" l="1"/>
  <c r="S1986" i="1"/>
  <c r="R1786" i="1"/>
  <c r="O1787" i="1"/>
  <c r="P1836" i="1"/>
  <c r="A1838" i="1"/>
  <c r="J1836" i="1"/>
  <c r="K1836" i="1"/>
  <c r="G1837" i="1"/>
  <c r="F1837" i="1"/>
  <c r="N1988" i="1" l="1"/>
  <c r="S1987" i="1"/>
  <c r="R1787" i="1"/>
  <c r="O1788" i="1"/>
  <c r="P1837" i="1"/>
  <c r="J1837" i="1"/>
  <c r="A1839" i="1"/>
  <c r="K1837" i="1"/>
  <c r="G1838" i="1"/>
  <c r="F1838" i="1"/>
  <c r="N1989" i="1" l="1"/>
  <c r="S1988" i="1"/>
  <c r="R1788" i="1"/>
  <c r="O1789" i="1"/>
  <c r="P1838" i="1"/>
  <c r="A1840" i="1"/>
  <c r="J1838" i="1"/>
  <c r="K1838" i="1"/>
  <c r="G1839" i="1"/>
  <c r="F1839" i="1"/>
  <c r="N1990" i="1" l="1"/>
  <c r="S1989" i="1"/>
  <c r="R1789" i="1"/>
  <c r="O1790" i="1"/>
  <c r="P1839" i="1"/>
  <c r="J1839" i="1"/>
  <c r="A1841" i="1"/>
  <c r="G1840" i="1"/>
  <c r="K1839" i="1"/>
  <c r="F1840" i="1"/>
  <c r="N1991" i="1" l="1"/>
  <c r="S1990" i="1"/>
  <c r="R1790" i="1"/>
  <c r="O1791" i="1"/>
  <c r="P1840" i="1"/>
  <c r="A1842" i="1"/>
  <c r="J1840" i="1"/>
  <c r="G1841" i="1"/>
  <c r="K1840" i="1"/>
  <c r="F1841" i="1"/>
  <c r="N1992" i="1" l="1"/>
  <c r="S1991" i="1"/>
  <c r="R1791" i="1"/>
  <c r="O1792" i="1"/>
  <c r="P1841" i="1"/>
  <c r="J1841" i="1"/>
  <c r="A1843" i="1"/>
  <c r="K1841" i="1"/>
  <c r="G1842" i="1"/>
  <c r="F1842" i="1"/>
  <c r="N1993" i="1" l="1"/>
  <c r="S1992" i="1"/>
  <c r="R1792" i="1"/>
  <c r="O1793" i="1"/>
  <c r="P1842" i="1"/>
  <c r="A1844" i="1"/>
  <c r="J1842" i="1"/>
  <c r="K1842" i="1"/>
  <c r="G1843" i="1"/>
  <c r="F1843" i="1"/>
  <c r="N1994" i="1" l="1"/>
  <c r="S1993" i="1"/>
  <c r="R1793" i="1"/>
  <c r="O1794" i="1"/>
  <c r="P1843" i="1"/>
  <c r="J1843" i="1"/>
  <c r="A1845" i="1"/>
  <c r="K1843" i="1"/>
  <c r="G1844" i="1"/>
  <c r="F1844" i="1"/>
  <c r="N1995" i="1" l="1"/>
  <c r="S1994" i="1"/>
  <c r="R1794" i="1"/>
  <c r="O1795" i="1"/>
  <c r="P1844" i="1"/>
  <c r="A1846" i="1"/>
  <c r="J1844" i="1"/>
  <c r="G1845" i="1"/>
  <c r="K1844" i="1"/>
  <c r="F1845" i="1"/>
  <c r="N1996" i="1" l="1"/>
  <c r="S1995" i="1"/>
  <c r="R1795" i="1"/>
  <c r="O1796" i="1"/>
  <c r="P1845" i="1"/>
  <c r="J1845" i="1"/>
  <c r="A1847" i="1"/>
  <c r="G1846" i="1"/>
  <c r="K1845" i="1"/>
  <c r="F1846" i="1"/>
  <c r="N1997" i="1" l="1"/>
  <c r="S1996" i="1"/>
  <c r="R1796" i="1"/>
  <c r="O1797" i="1"/>
  <c r="P1846" i="1"/>
  <c r="A1848" i="1"/>
  <c r="J1846" i="1"/>
  <c r="K1846" i="1"/>
  <c r="G1847" i="1"/>
  <c r="F1847" i="1"/>
  <c r="N1998" i="1" l="1"/>
  <c r="S1997" i="1"/>
  <c r="R1797" i="1"/>
  <c r="O1798" i="1"/>
  <c r="P1847" i="1"/>
  <c r="J1847" i="1"/>
  <c r="A1849" i="1"/>
  <c r="G1848" i="1"/>
  <c r="K1847" i="1"/>
  <c r="F1848" i="1"/>
  <c r="N1999" i="1" l="1"/>
  <c r="S1998" i="1"/>
  <c r="R1798" i="1"/>
  <c r="O1799" i="1"/>
  <c r="P1848" i="1"/>
  <c r="A1850" i="1"/>
  <c r="J1848" i="1"/>
  <c r="K1848" i="1"/>
  <c r="G1849" i="1"/>
  <c r="F1849" i="1"/>
  <c r="N2000" i="1" l="1"/>
  <c r="S1999" i="1"/>
  <c r="R1799" i="1"/>
  <c r="O1800" i="1"/>
  <c r="P1849" i="1"/>
  <c r="J1849" i="1"/>
  <c r="A1851" i="1"/>
  <c r="G1850" i="1"/>
  <c r="K1849" i="1"/>
  <c r="F1850" i="1"/>
  <c r="N2001" i="1" l="1"/>
  <c r="S2000" i="1"/>
  <c r="R1800" i="1"/>
  <c r="O1801" i="1"/>
  <c r="P1850" i="1"/>
  <c r="A1852" i="1"/>
  <c r="J1850" i="1"/>
  <c r="G1851" i="1"/>
  <c r="K1850" i="1"/>
  <c r="F1851" i="1"/>
  <c r="N2002" i="1" l="1"/>
  <c r="S2001" i="1"/>
  <c r="R1801" i="1"/>
  <c r="O1802" i="1"/>
  <c r="P1851" i="1"/>
  <c r="J1851" i="1"/>
  <c r="A1853" i="1"/>
  <c r="K1851" i="1"/>
  <c r="G1852" i="1"/>
  <c r="F1852" i="1"/>
  <c r="N2003" i="1" l="1"/>
  <c r="S2002" i="1"/>
  <c r="R1802" i="1"/>
  <c r="O1803" i="1"/>
  <c r="P1852" i="1"/>
  <c r="A1854" i="1"/>
  <c r="J1852" i="1"/>
  <c r="K1852" i="1"/>
  <c r="G1853" i="1"/>
  <c r="F1853" i="1"/>
  <c r="N2004" i="1" l="1"/>
  <c r="S2003" i="1"/>
  <c r="R1803" i="1"/>
  <c r="O1804" i="1"/>
  <c r="P1853" i="1"/>
  <c r="J1853" i="1"/>
  <c r="A1855" i="1"/>
  <c r="K1853" i="1"/>
  <c r="G1854" i="1"/>
  <c r="F1854" i="1"/>
  <c r="N2005" i="1" l="1"/>
  <c r="S2004" i="1"/>
  <c r="R1804" i="1"/>
  <c r="O1805" i="1"/>
  <c r="P1854" i="1"/>
  <c r="A1856" i="1"/>
  <c r="J1854" i="1"/>
  <c r="G1855" i="1"/>
  <c r="K1854" i="1"/>
  <c r="F1855" i="1"/>
  <c r="N2006" i="1" l="1"/>
  <c r="S2005" i="1"/>
  <c r="R1805" i="1"/>
  <c r="O1806" i="1"/>
  <c r="P1855" i="1"/>
  <c r="J1855" i="1"/>
  <c r="A1857" i="1"/>
  <c r="G1856" i="1"/>
  <c r="K1855" i="1"/>
  <c r="F1856" i="1"/>
  <c r="N2007" i="1" l="1"/>
  <c r="S2006" i="1"/>
  <c r="R1806" i="1"/>
  <c r="O1807" i="1"/>
  <c r="P1856" i="1"/>
  <c r="A1858" i="1"/>
  <c r="J1856" i="1"/>
  <c r="K1856" i="1"/>
  <c r="G1857" i="1"/>
  <c r="F1857" i="1"/>
  <c r="N2008" i="1" l="1"/>
  <c r="S2007" i="1"/>
  <c r="R1807" i="1"/>
  <c r="O1808" i="1"/>
  <c r="P1857" i="1"/>
  <c r="J1857" i="1"/>
  <c r="A1859" i="1"/>
  <c r="K1857" i="1"/>
  <c r="G1858" i="1"/>
  <c r="F1858" i="1"/>
  <c r="N2009" i="1" l="1"/>
  <c r="S2008" i="1"/>
  <c r="R1808" i="1"/>
  <c r="O1809" i="1"/>
  <c r="P1858" i="1"/>
  <c r="A1860" i="1"/>
  <c r="J1858" i="1"/>
  <c r="K1858" i="1"/>
  <c r="G1859" i="1"/>
  <c r="F1859" i="1"/>
  <c r="N2010" i="1" l="1"/>
  <c r="S2009" i="1"/>
  <c r="R1809" i="1"/>
  <c r="O1810" i="1"/>
  <c r="P1859" i="1"/>
  <c r="J1859" i="1"/>
  <c r="A1861" i="1"/>
  <c r="G1860" i="1"/>
  <c r="K1859" i="1"/>
  <c r="F1860" i="1"/>
  <c r="N2011" i="1" l="1"/>
  <c r="S2010" i="1"/>
  <c r="R1810" i="1"/>
  <c r="O1811" i="1"/>
  <c r="P1860" i="1"/>
  <c r="A1862" i="1"/>
  <c r="J1860" i="1"/>
  <c r="G1861" i="1"/>
  <c r="K1860" i="1"/>
  <c r="F1861" i="1"/>
  <c r="N2012" i="1" l="1"/>
  <c r="S2011" i="1"/>
  <c r="R1811" i="1"/>
  <c r="O1812" i="1"/>
  <c r="P1861" i="1"/>
  <c r="J1861" i="1"/>
  <c r="A1863" i="1"/>
  <c r="K1861" i="1"/>
  <c r="G1862" i="1"/>
  <c r="F1862" i="1"/>
  <c r="N2013" i="1" l="1"/>
  <c r="S2012" i="1"/>
  <c r="R1812" i="1"/>
  <c r="O1813" i="1"/>
  <c r="P1862" i="1"/>
  <c r="A1864" i="1"/>
  <c r="J1862" i="1"/>
  <c r="G1863" i="1"/>
  <c r="K1862" i="1"/>
  <c r="F1863" i="1"/>
  <c r="N2014" i="1" l="1"/>
  <c r="S2013" i="1"/>
  <c r="R1813" i="1"/>
  <c r="O1814" i="1"/>
  <c r="P1863" i="1"/>
  <c r="J1863" i="1"/>
  <c r="A1865" i="1"/>
  <c r="K1863" i="1"/>
  <c r="G1864" i="1"/>
  <c r="F1864" i="1"/>
  <c r="N2015" i="1" l="1"/>
  <c r="S2014" i="1"/>
  <c r="R1814" i="1"/>
  <c r="O1815" i="1"/>
  <c r="P1864" i="1"/>
  <c r="A1866" i="1"/>
  <c r="J1864" i="1"/>
  <c r="G1865" i="1"/>
  <c r="K1864" i="1"/>
  <c r="F1865" i="1"/>
  <c r="N2016" i="1" l="1"/>
  <c r="S2015" i="1"/>
  <c r="R1815" i="1"/>
  <c r="O1816" i="1"/>
  <c r="P1865" i="1"/>
  <c r="J1865" i="1"/>
  <c r="A1867" i="1"/>
  <c r="G1866" i="1"/>
  <c r="K1865" i="1"/>
  <c r="F1866" i="1"/>
  <c r="N2017" i="1" l="1"/>
  <c r="S2016" i="1"/>
  <c r="R1816" i="1"/>
  <c r="O1817" i="1"/>
  <c r="P1866" i="1"/>
  <c r="A1868" i="1"/>
  <c r="J1866" i="1"/>
  <c r="K1866" i="1"/>
  <c r="G1867" i="1"/>
  <c r="F1867" i="1"/>
  <c r="N2018" i="1" l="1"/>
  <c r="S2017" i="1"/>
  <c r="R1817" i="1"/>
  <c r="O1818" i="1"/>
  <c r="P1867" i="1"/>
  <c r="J1867" i="1"/>
  <c r="A1869" i="1"/>
  <c r="G1868" i="1"/>
  <c r="K1867" i="1"/>
  <c r="F1868" i="1"/>
  <c r="N2019" i="1" l="1"/>
  <c r="S2018" i="1"/>
  <c r="R1818" i="1"/>
  <c r="O1819" i="1"/>
  <c r="P1868" i="1"/>
  <c r="A1870" i="1"/>
  <c r="J1868" i="1"/>
  <c r="K1868" i="1"/>
  <c r="G1869" i="1"/>
  <c r="F1869" i="1"/>
  <c r="N2020" i="1" l="1"/>
  <c r="S2019" i="1"/>
  <c r="R1819" i="1"/>
  <c r="O1820" i="1"/>
  <c r="P1869" i="1"/>
  <c r="J1869" i="1"/>
  <c r="A1871" i="1"/>
  <c r="G1870" i="1"/>
  <c r="K1869" i="1"/>
  <c r="F1870" i="1"/>
  <c r="N2021" i="1" l="1"/>
  <c r="S2020" i="1"/>
  <c r="R1820" i="1"/>
  <c r="O1821" i="1"/>
  <c r="P1870" i="1"/>
  <c r="A1872" i="1"/>
  <c r="J1870" i="1"/>
  <c r="G1871" i="1"/>
  <c r="K1870" i="1"/>
  <c r="F1871" i="1"/>
  <c r="N2022" i="1" l="1"/>
  <c r="S2021" i="1"/>
  <c r="R1821" i="1"/>
  <c r="O1822" i="1"/>
  <c r="P1871" i="1"/>
  <c r="J1871" i="1"/>
  <c r="A1873" i="1"/>
  <c r="K1871" i="1"/>
  <c r="G1872" i="1"/>
  <c r="F1872" i="1"/>
  <c r="N2023" i="1" l="1"/>
  <c r="S2022" i="1"/>
  <c r="R1822" i="1"/>
  <c r="O1823" i="1"/>
  <c r="P1872" i="1"/>
  <c r="A1874" i="1"/>
  <c r="J1872" i="1"/>
  <c r="G1873" i="1"/>
  <c r="K1872" i="1"/>
  <c r="F1873" i="1"/>
  <c r="N2024" i="1" l="1"/>
  <c r="S2023" i="1"/>
  <c r="R1823" i="1"/>
  <c r="O1824" i="1"/>
  <c r="P1873" i="1"/>
  <c r="J1873" i="1"/>
  <c r="A1875" i="1"/>
  <c r="K1873" i="1"/>
  <c r="G1874" i="1"/>
  <c r="F1874" i="1"/>
  <c r="N2025" i="1" l="1"/>
  <c r="S2024" i="1"/>
  <c r="R1824" i="1"/>
  <c r="O1825" i="1"/>
  <c r="P1874" i="1"/>
  <c r="A1876" i="1"/>
  <c r="J1874" i="1"/>
  <c r="G1875" i="1"/>
  <c r="K1874" i="1"/>
  <c r="F1875" i="1"/>
  <c r="N2026" i="1" l="1"/>
  <c r="S2025" i="1"/>
  <c r="R1825" i="1"/>
  <c r="O1826" i="1"/>
  <c r="P1875" i="1"/>
  <c r="J1875" i="1"/>
  <c r="A1877" i="1"/>
  <c r="G1876" i="1"/>
  <c r="K1875" i="1"/>
  <c r="F1876" i="1"/>
  <c r="N2027" i="1" l="1"/>
  <c r="S2026" i="1"/>
  <c r="R1826" i="1"/>
  <c r="O1827" i="1"/>
  <c r="P1876" i="1"/>
  <c r="A1878" i="1"/>
  <c r="J1876" i="1"/>
  <c r="K1876" i="1"/>
  <c r="G1877" i="1"/>
  <c r="F1877" i="1"/>
  <c r="N2028" i="1" l="1"/>
  <c r="S2027" i="1"/>
  <c r="R1827" i="1"/>
  <c r="O1828" i="1"/>
  <c r="P1877" i="1"/>
  <c r="J1877" i="1"/>
  <c r="A1879" i="1"/>
  <c r="G1878" i="1"/>
  <c r="K1877" i="1"/>
  <c r="F1878" i="1"/>
  <c r="N2029" i="1" l="1"/>
  <c r="S2028" i="1"/>
  <c r="R1828" i="1"/>
  <c r="O1829" i="1"/>
  <c r="P1878" i="1"/>
  <c r="A1880" i="1"/>
  <c r="J1878" i="1"/>
  <c r="K1878" i="1"/>
  <c r="G1879" i="1"/>
  <c r="F1879" i="1"/>
  <c r="N2030" i="1" l="1"/>
  <c r="S2029" i="1"/>
  <c r="R1829" i="1"/>
  <c r="O1830" i="1"/>
  <c r="P1879" i="1"/>
  <c r="J1879" i="1"/>
  <c r="A1881" i="1"/>
  <c r="G1880" i="1"/>
  <c r="K1879" i="1"/>
  <c r="F1880" i="1"/>
  <c r="N2031" i="1" l="1"/>
  <c r="S2030" i="1"/>
  <c r="R1830" i="1"/>
  <c r="O1831" i="1"/>
  <c r="P1880" i="1"/>
  <c r="A1882" i="1"/>
  <c r="J1880" i="1"/>
  <c r="G1881" i="1"/>
  <c r="K1880" i="1"/>
  <c r="F1881" i="1"/>
  <c r="N2032" i="1" l="1"/>
  <c r="S2031" i="1"/>
  <c r="R1831" i="1"/>
  <c r="O1832" i="1"/>
  <c r="P1881" i="1"/>
  <c r="J1881" i="1"/>
  <c r="A1883" i="1"/>
  <c r="K1881" i="1"/>
  <c r="G1882" i="1"/>
  <c r="F1882" i="1"/>
  <c r="N2033" i="1" l="1"/>
  <c r="S2032" i="1"/>
  <c r="R1832" i="1"/>
  <c r="O1833" i="1"/>
  <c r="P1882" i="1"/>
  <c r="A1884" i="1"/>
  <c r="J1882" i="1"/>
  <c r="G1883" i="1"/>
  <c r="K1882" i="1"/>
  <c r="F1883" i="1"/>
  <c r="N2034" i="1" l="1"/>
  <c r="S2033" i="1"/>
  <c r="R1833" i="1"/>
  <c r="O1834" i="1"/>
  <c r="P1883" i="1"/>
  <c r="J1883" i="1"/>
  <c r="A1885" i="1"/>
  <c r="K1883" i="1"/>
  <c r="G1884" i="1"/>
  <c r="F1884" i="1"/>
  <c r="N2035" i="1" l="1"/>
  <c r="S2034" i="1"/>
  <c r="R1834" i="1"/>
  <c r="O1835" i="1"/>
  <c r="P1884" i="1"/>
  <c r="A1886" i="1"/>
  <c r="J1884" i="1"/>
  <c r="G1885" i="1"/>
  <c r="K1884" i="1"/>
  <c r="F1885" i="1"/>
  <c r="N2036" i="1" l="1"/>
  <c r="S2035" i="1"/>
  <c r="R1835" i="1"/>
  <c r="O1836" i="1"/>
  <c r="P1885" i="1"/>
  <c r="J1885" i="1"/>
  <c r="A1887" i="1"/>
  <c r="G1886" i="1"/>
  <c r="K1885" i="1"/>
  <c r="F1886" i="1"/>
  <c r="N2037" i="1" l="1"/>
  <c r="S2036" i="1"/>
  <c r="R1836" i="1"/>
  <c r="O1837" i="1"/>
  <c r="P1886" i="1"/>
  <c r="A1888" i="1"/>
  <c r="J1886" i="1"/>
  <c r="K1886" i="1"/>
  <c r="G1887" i="1"/>
  <c r="F1887" i="1"/>
  <c r="N2038" i="1" l="1"/>
  <c r="S2037" i="1"/>
  <c r="R1837" i="1"/>
  <c r="O1838" i="1"/>
  <c r="P1887" i="1"/>
  <c r="J1887" i="1"/>
  <c r="A1889" i="1"/>
  <c r="G1888" i="1"/>
  <c r="K1887" i="1"/>
  <c r="F1888" i="1"/>
  <c r="N2039" i="1" l="1"/>
  <c r="S2038" i="1"/>
  <c r="R1838" i="1"/>
  <c r="O1839" i="1"/>
  <c r="P1888" i="1"/>
  <c r="A1890" i="1"/>
  <c r="J1888" i="1"/>
  <c r="K1888" i="1"/>
  <c r="G1889" i="1"/>
  <c r="F1889" i="1"/>
  <c r="N2040" i="1" l="1"/>
  <c r="S2039" i="1"/>
  <c r="R1839" i="1"/>
  <c r="O1840" i="1"/>
  <c r="P1889" i="1"/>
  <c r="J1889" i="1"/>
  <c r="A1891" i="1"/>
  <c r="G1890" i="1"/>
  <c r="K1889" i="1"/>
  <c r="F1890" i="1"/>
  <c r="N2041" i="1" l="1"/>
  <c r="S2040" i="1"/>
  <c r="R1840" i="1"/>
  <c r="O1841" i="1"/>
  <c r="P1890" i="1"/>
  <c r="A1892" i="1"/>
  <c r="J1890" i="1"/>
  <c r="G1891" i="1"/>
  <c r="K1890" i="1"/>
  <c r="F1891" i="1"/>
  <c r="N2042" i="1" l="1"/>
  <c r="S2041" i="1"/>
  <c r="R1841" i="1"/>
  <c r="O1842" i="1"/>
  <c r="P1891" i="1"/>
  <c r="J1891" i="1"/>
  <c r="A1893" i="1"/>
  <c r="K1891" i="1"/>
  <c r="G1892" i="1"/>
  <c r="F1892" i="1"/>
  <c r="N2043" i="1" l="1"/>
  <c r="S2042" i="1"/>
  <c r="R1842" i="1"/>
  <c r="O1843" i="1"/>
  <c r="P1892" i="1"/>
  <c r="A1894" i="1"/>
  <c r="J1892" i="1"/>
  <c r="G1893" i="1"/>
  <c r="K1892" i="1"/>
  <c r="F1893" i="1"/>
  <c r="N2044" i="1" l="1"/>
  <c r="S2043" i="1"/>
  <c r="R1843" i="1"/>
  <c r="O1844" i="1"/>
  <c r="P1893" i="1"/>
  <c r="J1893" i="1"/>
  <c r="A1895" i="1"/>
  <c r="K1893" i="1"/>
  <c r="G1894" i="1"/>
  <c r="F1894" i="1"/>
  <c r="N2045" i="1" l="1"/>
  <c r="S2044" i="1"/>
  <c r="R1844" i="1"/>
  <c r="O1845" i="1"/>
  <c r="P1894" i="1"/>
  <c r="A1896" i="1"/>
  <c r="J1894" i="1"/>
  <c r="G1895" i="1"/>
  <c r="K1894" i="1"/>
  <c r="F1895" i="1"/>
  <c r="N2046" i="1" l="1"/>
  <c r="S2045" i="1"/>
  <c r="R1845" i="1"/>
  <c r="O1846" i="1"/>
  <c r="P1895" i="1"/>
  <c r="J1895" i="1"/>
  <c r="A1897" i="1"/>
  <c r="G1896" i="1"/>
  <c r="K1895" i="1"/>
  <c r="F1896" i="1"/>
  <c r="N2047" i="1" l="1"/>
  <c r="S2046" i="1"/>
  <c r="R1846" i="1"/>
  <c r="O1847" i="1"/>
  <c r="P1896" i="1"/>
  <c r="A1898" i="1"/>
  <c r="J1896" i="1"/>
  <c r="K1896" i="1"/>
  <c r="G1897" i="1"/>
  <c r="F1897" i="1"/>
  <c r="N2048" i="1" l="1"/>
  <c r="S2047" i="1"/>
  <c r="R1847" i="1"/>
  <c r="O1848" i="1"/>
  <c r="P1897" i="1"/>
  <c r="J1897" i="1"/>
  <c r="A1899" i="1"/>
  <c r="G1898" i="1"/>
  <c r="K1897" i="1"/>
  <c r="F1898" i="1"/>
  <c r="N2049" i="1" l="1"/>
  <c r="S2048" i="1"/>
  <c r="R1848" i="1"/>
  <c r="O1849" i="1"/>
  <c r="P1898" i="1"/>
  <c r="A1900" i="1"/>
  <c r="J1898" i="1"/>
  <c r="K1898" i="1"/>
  <c r="G1899" i="1"/>
  <c r="F1899" i="1"/>
  <c r="N2050" i="1" l="1"/>
  <c r="S2049" i="1"/>
  <c r="R1849" i="1"/>
  <c r="O1850" i="1"/>
  <c r="P1899" i="1"/>
  <c r="J1899" i="1"/>
  <c r="A1901" i="1"/>
  <c r="G1900" i="1"/>
  <c r="K1899" i="1"/>
  <c r="F1900" i="1"/>
  <c r="N2051" i="1" l="1"/>
  <c r="S2050" i="1"/>
  <c r="R1850" i="1"/>
  <c r="O1851" i="1"/>
  <c r="P1900" i="1"/>
  <c r="A1902" i="1"/>
  <c r="J1900" i="1"/>
  <c r="G1901" i="1"/>
  <c r="K1900" i="1"/>
  <c r="F1901" i="1"/>
  <c r="N2052" i="1" l="1"/>
  <c r="S2051" i="1"/>
  <c r="R1851" i="1"/>
  <c r="O1852" i="1"/>
  <c r="P1901" i="1"/>
  <c r="J1901" i="1"/>
  <c r="A1903" i="1"/>
  <c r="K1901" i="1"/>
  <c r="G1902" i="1"/>
  <c r="F1902" i="1"/>
  <c r="N2053" i="1" l="1"/>
  <c r="S2052" i="1"/>
  <c r="R1852" i="1"/>
  <c r="O1853" i="1"/>
  <c r="P1902" i="1"/>
  <c r="A1904" i="1"/>
  <c r="J1902" i="1"/>
  <c r="G1903" i="1"/>
  <c r="K1902" i="1"/>
  <c r="F1903" i="1"/>
  <c r="N2054" i="1" l="1"/>
  <c r="S2053" i="1"/>
  <c r="R1853" i="1"/>
  <c r="O1854" i="1"/>
  <c r="P1903" i="1"/>
  <c r="J1903" i="1"/>
  <c r="A1905" i="1"/>
  <c r="K1903" i="1"/>
  <c r="G1904" i="1"/>
  <c r="F1904" i="1"/>
  <c r="N2055" i="1" l="1"/>
  <c r="S2054" i="1"/>
  <c r="R1854" i="1"/>
  <c r="O1855" i="1"/>
  <c r="P1904" i="1"/>
  <c r="A1906" i="1"/>
  <c r="J1904" i="1"/>
  <c r="G1905" i="1"/>
  <c r="K1904" i="1"/>
  <c r="F1905" i="1"/>
  <c r="N2056" i="1" l="1"/>
  <c r="S2055" i="1"/>
  <c r="R1855" i="1"/>
  <c r="O1856" i="1"/>
  <c r="P1905" i="1"/>
  <c r="J1905" i="1"/>
  <c r="A1907" i="1"/>
  <c r="G1906" i="1"/>
  <c r="K1905" i="1"/>
  <c r="F1906" i="1"/>
  <c r="N2057" i="1" l="1"/>
  <c r="S2056" i="1"/>
  <c r="R1856" i="1"/>
  <c r="O1857" i="1"/>
  <c r="P1906" i="1"/>
  <c r="A1908" i="1"/>
  <c r="J1906" i="1"/>
  <c r="K1906" i="1"/>
  <c r="G1907" i="1"/>
  <c r="F1907" i="1"/>
  <c r="N2058" i="1" l="1"/>
  <c r="S2057" i="1"/>
  <c r="R1857" i="1"/>
  <c r="O1858" i="1"/>
  <c r="P1907" i="1"/>
  <c r="J1907" i="1"/>
  <c r="A1909" i="1"/>
  <c r="G1908" i="1"/>
  <c r="K1907" i="1"/>
  <c r="F1908" i="1"/>
  <c r="N2059" i="1" l="1"/>
  <c r="S2058" i="1"/>
  <c r="R1858" i="1"/>
  <c r="O1859" i="1"/>
  <c r="P1908" i="1"/>
  <c r="A1910" i="1"/>
  <c r="J1908" i="1"/>
  <c r="K1908" i="1"/>
  <c r="G1909" i="1"/>
  <c r="F1909" i="1"/>
  <c r="N2060" i="1" l="1"/>
  <c r="S2059" i="1"/>
  <c r="R1859" i="1"/>
  <c r="O1860" i="1"/>
  <c r="P1909" i="1"/>
  <c r="J1909" i="1"/>
  <c r="A1911" i="1"/>
  <c r="G1910" i="1"/>
  <c r="K1909" i="1"/>
  <c r="F1910" i="1"/>
  <c r="N2061" i="1" l="1"/>
  <c r="S2060" i="1"/>
  <c r="R1860" i="1"/>
  <c r="O1861" i="1"/>
  <c r="P1910" i="1"/>
  <c r="A1912" i="1"/>
  <c r="J1910" i="1"/>
  <c r="G1911" i="1"/>
  <c r="K1910" i="1"/>
  <c r="F1911" i="1"/>
  <c r="N2062" i="1" l="1"/>
  <c r="S2061" i="1"/>
  <c r="R1861" i="1"/>
  <c r="O1862" i="1"/>
  <c r="P1911" i="1"/>
  <c r="J1911" i="1"/>
  <c r="A1913" i="1"/>
  <c r="K1911" i="1"/>
  <c r="G1912" i="1"/>
  <c r="F1912" i="1"/>
  <c r="N2063" i="1" l="1"/>
  <c r="S2062" i="1"/>
  <c r="R1862" i="1"/>
  <c r="O1863" i="1"/>
  <c r="P1912" i="1"/>
  <c r="A1914" i="1"/>
  <c r="J1912" i="1"/>
  <c r="G1913" i="1"/>
  <c r="K1912" i="1"/>
  <c r="F1913" i="1"/>
  <c r="N2064" i="1" l="1"/>
  <c r="S2063" i="1"/>
  <c r="R1863" i="1"/>
  <c r="O1864" i="1"/>
  <c r="P1913" i="1"/>
  <c r="J1913" i="1"/>
  <c r="A1915" i="1"/>
  <c r="K1913" i="1"/>
  <c r="G1914" i="1"/>
  <c r="F1914" i="1"/>
  <c r="N2065" i="1" l="1"/>
  <c r="S2064" i="1"/>
  <c r="R1864" i="1"/>
  <c r="O1865" i="1"/>
  <c r="P1914" i="1"/>
  <c r="A1916" i="1"/>
  <c r="J1914" i="1"/>
  <c r="G1915" i="1"/>
  <c r="K1914" i="1"/>
  <c r="F1915" i="1"/>
  <c r="N2066" i="1" l="1"/>
  <c r="S2065" i="1"/>
  <c r="R1865" i="1"/>
  <c r="O1866" i="1"/>
  <c r="P1915" i="1"/>
  <c r="J1915" i="1"/>
  <c r="A1917" i="1"/>
  <c r="G1916" i="1"/>
  <c r="K1915" i="1"/>
  <c r="F1916" i="1"/>
  <c r="N2067" i="1" l="1"/>
  <c r="S2066" i="1"/>
  <c r="R1866" i="1"/>
  <c r="O1867" i="1"/>
  <c r="P1916" i="1"/>
  <c r="A1918" i="1"/>
  <c r="J1916" i="1"/>
  <c r="K1916" i="1"/>
  <c r="G1917" i="1"/>
  <c r="F1917" i="1"/>
  <c r="N2068" i="1" l="1"/>
  <c r="S2067" i="1"/>
  <c r="R1867" i="1"/>
  <c r="O1868" i="1"/>
  <c r="P1917" i="1"/>
  <c r="J1917" i="1"/>
  <c r="A1919" i="1"/>
  <c r="G1918" i="1"/>
  <c r="K1917" i="1"/>
  <c r="F1918" i="1"/>
  <c r="N2069" i="1" l="1"/>
  <c r="S2068" i="1"/>
  <c r="R1868" i="1"/>
  <c r="O1869" i="1"/>
  <c r="P1918" i="1"/>
  <c r="A1920" i="1"/>
  <c r="J1918" i="1"/>
  <c r="K1918" i="1"/>
  <c r="G1919" i="1"/>
  <c r="F1919" i="1"/>
  <c r="N2070" i="1" l="1"/>
  <c r="S2069" i="1"/>
  <c r="R1869" i="1"/>
  <c r="O1870" i="1"/>
  <c r="P1919" i="1"/>
  <c r="J1919" i="1"/>
  <c r="A1921" i="1"/>
  <c r="G1920" i="1"/>
  <c r="K1919" i="1"/>
  <c r="F1920" i="1"/>
  <c r="N2071" i="1" l="1"/>
  <c r="S2070" i="1"/>
  <c r="R1870" i="1"/>
  <c r="O1871" i="1"/>
  <c r="P1920" i="1"/>
  <c r="A1922" i="1"/>
  <c r="J1920" i="1"/>
  <c r="G1921" i="1"/>
  <c r="K1920" i="1"/>
  <c r="F1921" i="1"/>
  <c r="N2072" i="1" l="1"/>
  <c r="S2071" i="1"/>
  <c r="R1871" i="1"/>
  <c r="O1872" i="1"/>
  <c r="P1921" i="1"/>
  <c r="J1921" i="1"/>
  <c r="A1923" i="1"/>
  <c r="K1921" i="1"/>
  <c r="G1922" i="1"/>
  <c r="F1922" i="1"/>
  <c r="N2073" i="1" l="1"/>
  <c r="S2072" i="1"/>
  <c r="R1872" i="1"/>
  <c r="O1873" i="1"/>
  <c r="P1922" i="1"/>
  <c r="A1924" i="1"/>
  <c r="J1922" i="1"/>
  <c r="G1923" i="1"/>
  <c r="K1922" i="1"/>
  <c r="F1923" i="1"/>
  <c r="N2074" i="1" l="1"/>
  <c r="S2073" i="1"/>
  <c r="R1873" i="1"/>
  <c r="O1874" i="1"/>
  <c r="P1923" i="1"/>
  <c r="J1923" i="1"/>
  <c r="A1925" i="1"/>
  <c r="K1923" i="1"/>
  <c r="G1924" i="1"/>
  <c r="F1924" i="1"/>
  <c r="N2075" i="1" l="1"/>
  <c r="S2074" i="1"/>
  <c r="R1874" i="1"/>
  <c r="O1875" i="1"/>
  <c r="P1924" i="1"/>
  <c r="A1926" i="1"/>
  <c r="J1924" i="1"/>
  <c r="G1925" i="1"/>
  <c r="K1924" i="1"/>
  <c r="F1925" i="1"/>
  <c r="N2076" i="1" l="1"/>
  <c r="S2075" i="1"/>
  <c r="R1875" i="1"/>
  <c r="O1876" i="1"/>
  <c r="P1925" i="1"/>
  <c r="J1925" i="1"/>
  <c r="A1927" i="1"/>
  <c r="G1926" i="1"/>
  <c r="K1925" i="1"/>
  <c r="F1926" i="1"/>
  <c r="N2077" i="1" l="1"/>
  <c r="S2076" i="1"/>
  <c r="R1876" i="1"/>
  <c r="O1877" i="1"/>
  <c r="P1926" i="1"/>
  <c r="A1928" i="1"/>
  <c r="J1926" i="1"/>
  <c r="K1926" i="1"/>
  <c r="G1927" i="1"/>
  <c r="F1927" i="1"/>
  <c r="N2078" i="1" l="1"/>
  <c r="S2077" i="1"/>
  <c r="R1877" i="1"/>
  <c r="O1878" i="1"/>
  <c r="P1927" i="1"/>
  <c r="J1927" i="1"/>
  <c r="A1929" i="1"/>
  <c r="G1928" i="1"/>
  <c r="K1927" i="1"/>
  <c r="F1928" i="1"/>
  <c r="N2079" i="1" l="1"/>
  <c r="S2078" i="1"/>
  <c r="R1878" i="1"/>
  <c r="O1879" i="1"/>
  <c r="P1928" i="1"/>
  <c r="A1930" i="1"/>
  <c r="J1928" i="1"/>
  <c r="K1928" i="1"/>
  <c r="G1929" i="1"/>
  <c r="F1929" i="1"/>
  <c r="N2080" i="1" l="1"/>
  <c r="S2079" i="1"/>
  <c r="R1879" i="1"/>
  <c r="O1880" i="1"/>
  <c r="P1929" i="1"/>
  <c r="J1929" i="1"/>
  <c r="A1931" i="1"/>
  <c r="G1930" i="1"/>
  <c r="K1929" i="1"/>
  <c r="F1930" i="1"/>
  <c r="N2081" i="1" l="1"/>
  <c r="S2080" i="1"/>
  <c r="R1880" i="1"/>
  <c r="O1881" i="1"/>
  <c r="P1930" i="1"/>
  <c r="A1932" i="1"/>
  <c r="J1930" i="1"/>
  <c r="G1931" i="1"/>
  <c r="K1930" i="1"/>
  <c r="F1931" i="1"/>
  <c r="N2082" i="1" l="1"/>
  <c r="S2081" i="1"/>
  <c r="R1881" i="1"/>
  <c r="O1882" i="1"/>
  <c r="P1931" i="1"/>
  <c r="J1931" i="1"/>
  <c r="A1933" i="1"/>
  <c r="K1931" i="1"/>
  <c r="G1932" i="1"/>
  <c r="F1932" i="1"/>
  <c r="N2083" i="1" l="1"/>
  <c r="S2082" i="1"/>
  <c r="R1882" i="1"/>
  <c r="O1883" i="1"/>
  <c r="P1932" i="1"/>
  <c r="A1934" i="1"/>
  <c r="J1932" i="1"/>
  <c r="G1933" i="1"/>
  <c r="K1932" i="1"/>
  <c r="F1933" i="1"/>
  <c r="N2084" i="1" l="1"/>
  <c r="S2083" i="1"/>
  <c r="R1883" i="1"/>
  <c r="O1884" i="1"/>
  <c r="P1933" i="1"/>
  <c r="J1933" i="1"/>
  <c r="A1935" i="1"/>
  <c r="K1933" i="1"/>
  <c r="G1934" i="1"/>
  <c r="F1934" i="1"/>
  <c r="N2085" i="1" l="1"/>
  <c r="S2084" i="1"/>
  <c r="R1884" i="1"/>
  <c r="O1885" i="1"/>
  <c r="P1934" i="1"/>
  <c r="A1936" i="1"/>
  <c r="J1934" i="1"/>
  <c r="G1935" i="1"/>
  <c r="K1934" i="1"/>
  <c r="F1935" i="1"/>
  <c r="N2086" i="1" l="1"/>
  <c r="S2085" i="1"/>
  <c r="R1885" i="1"/>
  <c r="O1886" i="1"/>
  <c r="P1935" i="1"/>
  <c r="J1935" i="1"/>
  <c r="A1937" i="1"/>
  <c r="G1936" i="1"/>
  <c r="K1935" i="1"/>
  <c r="F1936" i="1"/>
  <c r="N2087" i="1" l="1"/>
  <c r="S2086" i="1"/>
  <c r="R1886" i="1"/>
  <c r="O1887" i="1"/>
  <c r="P1936" i="1"/>
  <c r="A1938" i="1"/>
  <c r="J1936" i="1"/>
  <c r="K1936" i="1"/>
  <c r="G1937" i="1"/>
  <c r="F1937" i="1"/>
  <c r="N2088" i="1" l="1"/>
  <c r="S2087" i="1"/>
  <c r="R1887" i="1"/>
  <c r="O1888" i="1"/>
  <c r="P1937" i="1"/>
  <c r="J1937" i="1"/>
  <c r="A1939" i="1"/>
  <c r="G1938" i="1"/>
  <c r="K1937" i="1"/>
  <c r="F1938" i="1"/>
  <c r="N2089" i="1" l="1"/>
  <c r="S2088" i="1"/>
  <c r="R1888" i="1"/>
  <c r="O1889" i="1"/>
  <c r="P1938" i="1"/>
  <c r="A1940" i="1"/>
  <c r="J1938" i="1"/>
  <c r="K1938" i="1"/>
  <c r="G1939" i="1"/>
  <c r="F1939" i="1"/>
  <c r="N2090" i="1" l="1"/>
  <c r="S2089" i="1"/>
  <c r="R1889" i="1"/>
  <c r="O1890" i="1"/>
  <c r="P1939" i="1"/>
  <c r="J1939" i="1"/>
  <c r="A1941" i="1"/>
  <c r="G1940" i="1"/>
  <c r="K1939" i="1"/>
  <c r="F1940" i="1"/>
  <c r="N2091" i="1" l="1"/>
  <c r="S2090" i="1"/>
  <c r="R1890" i="1"/>
  <c r="O1891" i="1"/>
  <c r="P1940" i="1"/>
  <c r="A1942" i="1"/>
  <c r="J1940" i="1"/>
  <c r="G1941" i="1"/>
  <c r="K1940" i="1"/>
  <c r="F1941" i="1"/>
  <c r="N2092" i="1" l="1"/>
  <c r="S2091" i="1"/>
  <c r="R1891" i="1"/>
  <c r="O1892" i="1"/>
  <c r="P1941" i="1"/>
  <c r="J1941" i="1"/>
  <c r="A1943" i="1"/>
  <c r="K1941" i="1"/>
  <c r="G1942" i="1"/>
  <c r="F1942" i="1"/>
  <c r="N2093" i="1" l="1"/>
  <c r="S2092" i="1"/>
  <c r="R1892" i="1"/>
  <c r="O1893" i="1"/>
  <c r="P1942" i="1"/>
  <c r="A1944" i="1"/>
  <c r="J1942" i="1"/>
  <c r="G1943" i="1"/>
  <c r="K1942" i="1"/>
  <c r="F1943" i="1"/>
  <c r="N2094" i="1" l="1"/>
  <c r="S2093" i="1"/>
  <c r="R1893" i="1"/>
  <c r="O1894" i="1"/>
  <c r="P1943" i="1"/>
  <c r="J1943" i="1"/>
  <c r="A1945" i="1"/>
  <c r="K1943" i="1"/>
  <c r="G1944" i="1"/>
  <c r="F1944" i="1"/>
  <c r="N2095" i="1" l="1"/>
  <c r="S2094" i="1"/>
  <c r="R1894" i="1"/>
  <c r="O1895" i="1"/>
  <c r="P1944" i="1"/>
  <c r="A1946" i="1"/>
  <c r="J1944" i="1"/>
  <c r="G1945" i="1"/>
  <c r="K1944" i="1"/>
  <c r="F1945" i="1"/>
  <c r="N2096" i="1" l="1"/>
  <c r="S2095" i="1"/>
  <c r="R1895" i="1"/>
  <c r="O1896" i="1"/>
  <c r="P1945" i="1"/>
  <c r="J1945" i="1"/>
  <c r="A1947" i="1"/>
  <c r="G1946" i="1"/>
  <c r="K1945" i="1"/>
  <c r="F1946" i="1"/>
  <c r="N2097" i="1" l="1"/>
  <c r="S2096" i="1"/>
  <c r="R1896" i="1"/>
  <c r="O1897" i="1"/>
  <c r="P1946" i="1"/>
  <c r="A1948" i="1"/>
  <c r="J1946" i="1"/>
  <c r="K1946" i="1"/>
  <c r="G1947" i="1"/>
  <c r="F1947" i="1"/>
  <c r="N2098" i="1" l="1"/>
  <c r="S2097" i="1"/>
  <c r="R1897" i="1"/>
  <c r="O1898" i="1"/>
  <c r="P1947" i="1"/>
  <c r="J1947" i="1"/>
  <c r="A1949" i="1"/>
  <c r="G1948" i="1"/>
  <c r="K1947" i="1"/>
  <c r="F1948" i="1"/>
  <c r="N2099" i="1" l="1"/>
  <c r="S2098" i="1"/>
  <c r="R1898" i="1"/>
  <c r="O1899" i="1"/>
  <c r="P1948" i="1"/>
  <c r="A1950" i="1"/>
  <c r="J1948" i="1"/>
  <c r="K1948" i="1"/>
  <c r="G1949" i="1"/>
  <c r="F1949" i="1"/>
  <c r="N2100" i="1" l="1"/>
  <c r="S2099" i="1"/>
  <c r="R1899" i="1"/>
  <c r="O1900" i="1"/>
  <c r="P1949" i="1"/>
  <c r="J1949" i="1"/>
  <c r="A1951" i="1"/>
  <c r="G1950" i="1"/>
  <c r="K1949" i="1"/>
  <c r="F1950" i="1"/>
  <c r="N2101" i="1" l="1"/>
  <c r="S2100" i="1"/>
  <c r="R1900" i="1"/>
  <c r="O1901" i="1"/>
  <c r="P1950" i="1"/>
  <c r="A1952" i="1"/>
  <c r="J1950" i="1"/>
  <c r="G1951" i="1"/>
  <c r="K1950" i="1"/>
  <c r="F1951" i="1"/>
  <c r="N2102" i="1" l="1"/>
  <c r="S2101" i="1"/>
  <c r="R1901" i="1"/>
  <c r="O1902" i="1"/>
  <c r="P1951" i="1"/>
  <c r="J1951" i="1"/>
  <c r="A1953" i="1"/>
  <c r="K1951" i="1"/>
  <c r="G1952" i="1"/>
  <c r="F1952" i="1"/>
  <c r="N2103" i="1" l="1"/>
  <c r="S2102" i="1"/>
  <c r="R1902" i="1"/>
  <c r="O1903" i="1"/>
  <c r="P1952" i="1"/>
  <c r="A1954" i="1"/>
  <c r="J1952" i="1"/>
  <c r="G1953" i="1"/>
  <c r="K1952" i="1"/>
  <c r="F1953" i="1"/>
  <c r="N2104" i="1" l="1"/>
  <c r="S2103" i="1"/>
  <c r="R1903" i="1"/>
  <c r="O1904" i="1"/>
  <c r="P1953" i="1"/>
  <c r="J1953" i="1"/>
  <c r="A1955" i="1"/>
  <c r="K1953" i="1"/>
  <c r="G1954" i="1"/>
  <c r="F1954" i="1"/>
  <c r="N2105" i="1" l="1"/>
  <c r="S2104" i="1"/>
  <c r="R1904" i="1"/>
  <c r="O1905" i="1"/>
  <c r="P1954" i="1"/>
  <c r="A1956" i="1"/>
  <c r="J1954" i="1"/>
  <c r="G1955" i="1"/>
  <c r="K1954" i="1"/>
  <c r="F1955" i="1"/>
  <c r="N2106" i="1" l="1"/>
  <c r="S2105" i="1"/>
  <c r="R1905" i="1"/>
  <c r="O1906" i="1"/>
  <c r="P1955" i="1"/>
  <c r="J1955" i="1"/>
  <c r="A1957" i="1"/>
  <c r="G1956" i="1"/>
  <c r="K1955" i="1"/>
  <c r="F1956" i="1"/>
  <c r="N2107" i="1" l="1"/>
  <c r="S2106" i="1"/>
  <c r="R1906" i="1"/>
  <c r="O1907" i="1"/>
  <c r="P1956" i="1"/>
  <c r="A1958" i="1"/>
  <c r="J1956" i="1"/>
  <c r="K1956" i="1"/>
  <c r="G1957" i="1"/>
  <c r="F1957" i="1"/>
  <c r="N2108" i="1" l="1"/>
  <c r="S2107" i="1"/>
  <c r="R1907" i="1"/>
  <c r="O1908" i="1"/>
  <c r="P1957" i="1"/>
  <c r="J1957" i="1"/>
  <c r="A1959" i="1"/>
  <c r="G1958" i="1"/>
  <c r="K1957" i="1"/>
  <c r="F1958" i="1"/>
  <c r="N2109" i="1" l="1"/>
  <c r="S2108" i="1"/>
  <c r="R1908" i="1"/>
  <c r="O1909" i="1"/>
  <c r="P1958" i="1"/>
  <c r="A1960" i="1"/>
  <c r="J1958" i="1"/>
  <c r="K1958" i="1"/>
  <c r="G1959" i="1"/>
  <c r="F1959" i="1"/>
  <c r="N2110" i="1" l="1"/>
  <c r="S2109" i="1"/>
  <c r="R1909" i="1"/>
  <c r="O1910" i="1"/>
  <c r="P1959" i="1"/>
  <c r="J1959" i="1"/>
  <c r="A1961" i="1"/>
  <c r="G1960" i="1"/>
  <c r="K1959" i="1"/>
  <c r="F1960" i="1"/>
  <c r="N2111" i="1" l="1"/>
  <c r="S2110" i="1"/>
  <c r="R1910" i="1"/>
  <c r="O1911" i="1"/>
  <c r="P1960" i="1"/>
  <c r="A1962" i="1"/>
  <c r="J1960" i="1"/>
  <c r="G1961" i="1"/>
  <c r="K1960" i="1"/>
  <c r="F1961" i="1"/>
  <c r="N2112" i="1" l="1"/>
  <c r="S2111" i="1"/>
  <c r="R1911" i="1"/>
  <c r="O1912" i="1"/>
  <c r="P1961" i="1"/>
  <c r="J1961" i="1"/>
  <c r="A1963" i="1"/>
  <c r="K1961" i="1"/>
  <c r="G1962" i="1"/>
  <c r="F1962" i="1"/>
  <c r="N2113" i="1" l="1"/>
  <c r="S2112" i="1"/>
  <c r="R1912" i="1"/>
  <c r="O1913" i="1"/>
  <c r="P1962" i="1"/>
  <c r="A1964" i="1"/>
  <c r="J1962" i="1"/>
  <c r="G1963" i="1"/>
  <c r="K1962" i="1"/>
  <c r="F1963" i="1"/>
  <c r="N2114" i="1" l="1"/>
  <c r="S2113" i="1"/>
  <c r="R1913" i="1"/>
  <c r="O1914" i="1"/>
  <c r="P1963" i="1"/>
  <c r="J1963" i="1"/>
  <c r="A1965" i="1"/>
  <c r="K1963" i="1"/>
  <c r="G1964" i="1"/>
  <c r="F1964" i="1"/>
  <c r="N2115" i="1" l="1"/>
  <c r="S2114" i="1"/>
  <c r="R1914" i="1"/>
  <c r="O1915" i="1"/>
  <c r="P1964" i="1"/>
  <c r="A1966" i="1"/>
  <c r="J1964" i="1"/>
  <c r="G1965" i="1"/>
  <c r="K1964" i="1"/>
  <c r="F1965" i="1"/>
  <c r="N2116" i="1" l="1"/>
  <c r="S2115" i="1"/>
  <c r="R1915" i="1"/>
  <c r="O1916" i="1"/>
  <c r="P1965" i="1"/>
  <c r="J1965" i="1"/>
  <c r="A1967" i="1"/>
  <c r="G1966" i="1"/>
  <c r="K1965" i="1"/>
  <c r="F1966" i="1"/>
  <c r="N2117" i="1" l="1"/>
  <c r="S2116" i="1"/>
  <c r="R1916" i="1"/>
  <c r="O1917" i="1"/>
  <c r="P1966" i="1"/>
  <c r="A1968" i="1"/>
  <c r="J1966" i="1"/>
  <c r="K1966" i="1"/>
  <c r="G1967" i="1"/>
  <c r="F1967" i="1"/>
  <c r="N2118" i="1" l="1"/>
  <c r="S2117" i="1"/>
  <c r="R1917" i="1"/>
  <c r="O1918" i="1"/>
  <c r="P1967" i="1"/>
  <c r="J1967" i="1"/>
  <c r="A1969" i="1"/>
  <c r="G1968" i="1"/>
  <c r="K1967" i="1"/>
  <c r="F1968" i="1"/>
  <c r="N2119" i="1" l="1"/>
  <c r="S2118" i="1"/>
  <c r="R1918" i="1"/>
  <c r="O1919" i="1"/>
  <c r="P1968" i="1"/>
  <c r="A1970" i="1"/>
  <c r="J1968" i="1"/>
  <c r="K1968" i="1"/>
  <c r="G1969" i="1"/>
  <c r="F1969" i="1"/>
  <c r="N2120" i="1" l="1"/>
  <c r="S2119" i="1"/>
  <c r="R1919" i="1"/>
  <c r="O1920" i="1"/>
  <c r="P1969" i="1"/>
  <c r="J1969" i="1"/>
  <c r="A1971" i="1"/>
  <c r="G1970" i="1"/>
  <c r="K1969" i="1"/>
  <c r="F1970" i="1"/>
  <c r="N2121" i="1" l="1"/>
  <c r="S2120" i="1"/>
  <c r="R1920" i="1"/>
  <c r="O1921" i="1"/>
  <c r="P1970" i="1"/>
  <c r="A1972" i="1"/>
  <c r="J1970" i="1"/>
  <c r="G1971" i="1"/>
  <c r="K1970" i="1"/>
  <c r="F1971" i="1"/>
  <c r="N2122" i="1" l="1"/>
  <c r="S2121" i="1"/>
  <c r="R1921" i="1"/>
  <c r="O1922" i="1"/>
  <c r="P1971" i="1"/>
  <c r="J1971" i="1"/>
  <c r="A1973" i="1"/>
  <c r="K1971" i="1"/>
  <c r="G1972" i="1"/>
  <c r="F1972" i="1"/>
  <c r="N2123" i="1" l="1"/>
  <c r="S2122" i="1"/>
  <c r="R1922" i="1"/>
  <c r="O1923" i="1"/>
  <c r="P1972" i="1"/>
  <c r="A1974" i="1"/>
  <c r="J1972" i="1"/>
  <c r="G1973" i="1"/>
  <c r="K1972" i="1"/>
  <c r="F1973" i="1"/>
  <c r="N2124" i="1" l="1"/>
  <c r="S2123" i="1"/>
  <c r="R1923" i="1"/>
  <c r="O1924" i="1"/>
  <c r="P1973" i="1"/>
  <c r="J1973" i="1"/>
  <c r="A1975" i="1"/>
  <c r="G1974" i="1"/>
  <c r="K1973" i="1"/>
  <c r="F1974" i="1"/>
  <c r="N2125" i="1" l="1"/>
  <c r="S2124" i="1"/>
  <c r="R1924" i="1"/>
  <c r="O1925" i="1"/>
  <c r="P1974" i="1"/>
  <c r="A1976" i="1"/>
  <c r="J1974" i="1"/>
  <c r="G1975" i="1"/>
  <c r="K1974" i="1"/>
  <c r="F1975" i="1"/>
  <c r="N2126" i="1" l="1"/>
  <c r="S2125" i="1"/>
  <c r="R1925" i="1"/>
  <c r="O1926" i="1"/>
  <c r="P1975" i="1"/>
  <c r="J1975" i="1"/>
  <c r="A1977" i="1"/>
  <c r="G1976" i="1"/>
  <c r="K1975" i="1"/>
  <c r="F1976" i="1"/>
  <c r="N2127" i="1" l="1"/>
  <c r="S2126" i="1"/>
  <c r="R1926" i="1"/>
  <c r="O1927" i="1"/>
  <c r="P1976" i="1"/>
  <c r="A1978" i="1"/>
  <c r="J1976" i="1"/>
  <c r="K1976" i="1"/>
  <c r="G1977" i="1"/>
  <c r="F1977" i="1"/>
  <c r="N2128" i="1" l="1"/>
  <c r="S2127" i="1"/>
  <c r="R1927" i="1"/>
  <c r="O1928" i="1"/>
  <c r="P1977" i="1"/>
  <c r="J1977" i="1"/>
  <c r="A1979" i="1"/>
  <c r="G1978" i="1"/>
  <c r="K1977" i="1"/>
  <c r="F1978" i="1"/>
  <c r="N2129" i="1" l="1"/>
  <c r="S2128" i="1"/>
  <c r="R1928" i="1"/>
  <c r="O1929" i="1"/>
  <c r="P1978" i="1"/>
  <c r="A1980" i="1"/>
  <c r="J1978" i="1"/>
  <c r="G1979" i="1"/>
  <c r="K1978" i="1"/>
  <c r="F1979" i="1"/>
  <c r="N2130" i="1" l="1"/>
  <c r="S2129" i="1"/>
  <c r="R1929" i="1"/>
  <c r="O1930" i="1"/>
  <c r="P1979" i="1"/>
  <c r="J1979" i="1"/>
  <c r="A1981" i="1"/>
  <c r="K1979" i="1"/>
  <c r="G1980" i="1"/>
  <c r="F1980" i="1"/>
  <c r="N2131" i="1" l="1"/>
  <c r="S2130" i="1"/>
  <c r="R1930" i="1"/>
  <c r="O1931" i="1"/>
  <c r="P1980" i="1"/>
  <c r="A1982" i="1"/>
  <c r="J1980" i="1"/>
  <c r="G1981" i="1"/>
  <c r="K1980" i="1"/>
  <c r="F1981" i="1"/>
  <c r="N2132" i="1" l="1"/>
  <c r="S2131" i="1"/>
  <c r="R1931" i="1"/>
  <c r="O1932" i="1"/>
  <c r="P1981" i="1"/>
  <c r="J1981" i="1"/>
  <c r="A1983" i="1"/>
  <c r="K1981" i="1"/>
  <c r="G1982" i="1"/>
  <c r="F1982" i="1"/>
  <c r="N2133" i="1" l="1"/>
  <c r="S2132" i="1"/>
  <c r="R1932" i="1"/>
  <c r="O1933" i="1"/>
  <c r="P1982" i="1"/>
  <c r="A1984" i="1"/>
  <c r="J1982" i="1"/>
  <c r="G1983" i="1"/>
  <c r="K1982" i="1"/>
  <c r="F1983" i="1"/>
  <c r="N2134" i="1" l="1"/>
  <c r="S2133" i="1"/>
  <c r="R1933" i="1"/>
  <c r="O1934" i="1"/>
  <c r="P1983" i="1"/>
  <c r="J1983" i="1"/>
  <c r="A1985" i="1"/>
  <c r="G1984" i="1"/>
  <c r="K1983" i="1"/>
  <c r="F1984" i="1"/>
  <c r="N2135" i="1" l="1"/>
  <c r="S2134" i="1"/>
  <c r="R1934" i="1"/>
  <c r="O1935" i="1"/>
  <c r="P1984" i="1"/>
  <c r="A1986" i="1"/>
  <c r="J1984" i="1"/>
  <c r="K1984" i="1"/>
  <c r="G1985" i="1"/>
  <c r="F1985" i="1"/>
  <c r="N2136" i="1" l="1"/>
  <c r="S2135" i="1"/>
  <c r="R1935" i="1"/>
  <c r="O1936" i="1"/>
  <c r="P1985" i="1"/>
  <c r="J1985" i="1"/>
  <c r="A1987" i="1"/>
  <c r="G1986" i="1"/>
  <c r="K1985" i="1"/>
  <c r="F1986" i="1"/>
  <c r="N2137" i="1" l="1"/>
  <c r="S2136" i="1"/>
  <c r="R1936" i="1"/>
  <c r="O1937" i="1"/>
  <c r="P1986" i="1"/>
  <c r="A1988" i="1"/>
  <c r="J1986" i="1"/>
  <c r="G1987" i="1"/>
  <c r="K1986" i="1"/>
  <c r="F1987" i="1"/>
  <c r="N2138" i="1" l="1"/>
  <c r="S2137" i="1"/>
  <c r="R1937" i="1"/>
  <c r="O1938" i="1"/>
  <c r="P1987" i="1"/>
  <c r="J1987" i="1"/>
  <c r="A1989" i="1"/>
  <c r="K1987" i="1"/>
  <c r="G1988" i="1"/>
  <c r="F1988" i="1"/>
  <c r="N2139" i="1" l="1"/>
  <c r="S2138" i="1"/>
  <c r="R1938" i="1"/>
  <c r="O1939" i="1"/>
  <c r="P1988" i="1"/>
  <c r="A1990" i="1"/>
  <c r="J1988" i="1"/>
  <c r="G1989" i="1"/>
  <c r="K1988" i="1"/>
  <c r="F1989" i="1"/>
  <c r="N2140" i="1" l="1"/>
  <c r="S2139" i="1"/>
  <c r="R1939" i="1"/>
  <c r="O1940" i="1"/>
  <c r="P1989" i="1"/>
  <c r="J1989" i="1"/>
  <c r="A1991" i="1"/>
  <c r="G1990" i="1"/>
  <c r="K1989" i="1"/>
  <c r="F1990" i="1"/>
  <c r="N2141" i="1" l="1"/>
  <c r="S2140" i="1"/>
  <c r="R1940" i="1"/>
  <c r="O1941" i="1"/>
  <c r="P1990" i="1"/>
  <c r="A1992" i="1"/>
  <c r="J1990" i="1"/>
  <c r="G1991" i="1"/>
  <c r="K1990" i="1"/>
  <c r="F1991" i="1"/>
  <c r="N2142" i="1" l="1"/>
  <c r="S2141" i="1"/>
  <c r="R1941" i="1"/>
  <c r="O1942" i="1"/>
  <c r="P1991" i="1"/>
  <c r="J1991" i="1"/>
  <c r="A1993" i="1"/>
  <c r="G1992" i="1"/>
  <c r="K1991" i="1"/>
  <c r="F1992" i="1"/>
  <c r="N2143" i="1" l="1"/>
  <c r="S2142" i="1"/>
  <c r="R1942" i="1"/>
  <c r="O1943" i="1"/>
  <c r="P1992" i="1"/>
  <c r="A1994" i="1"/>
  <c r="J1992" i="1"/>
  <c r="G1993" i="1"/>
  <c r="K1992" i="1"/>
  <c r="F1993" i="1"/>
  <c r="N2144" i="1" l="1"/>
  <c r="S2143" i="1"/>
  <c r="R1943" i="1"/>
  <c r="O1944" i="1"/>
  <c r="P1993" i="1"/>
  <c r="J1993" i="1"/>
  <c r="A1995" i="1"/>
  <c r="G1994" i="1"/>
  <c r="K1993" i="1"/>
  <c r="F1994" i="1"/>
  <c r="N2145" i="1" l="1"/>
  <c r="S2144" i="1"/>
  <c r="R1944" i="1"/>
  <c r="O1945" i="1"/>
  <c r="P1994" i="1"/>
  <c r="A1996" i="1"/>
  <c r="J1994" i="1"/>
  <c r="G1995" i="1"/>
  <c r="K1994" i="1"/>
  <c r="F1995" i="1"/>
  <c r="N2146" i="1" l="1"/>
  <c r="S2145" i="1"/>
  <c r="R1945" i="1"/>
  <c r="O1946" i="1"/>
  <c r="P1995" i="1"/>
  <c r="J1995" i="1"/>
  <c r="A1997" i="1"/>
  <c r="G1996" i="1"/>
  <c r="K1995" i="1"/>
  <c r="F1996" i="1"/>
  <c r="N2147" i="1" l="1"/>
  <c r="S2146" i="1"/>
  <c r="R1946" i="1"/>
  <c r="O1947" i="1"/>
  <c r="P1996" i="1"/>
  <c r="A1998" i="1"/>
  <c r="J1996" i="1"/>
  <c r="G1997" i="1"/>
  <c r="K1996" i="1"/>
  <c r="F1997" i="1"/>
  <c r="N2148" i="1" l="1"/>
  <c r="S2147" i="1"/>
  <c r="R1947" i="1"/>
  <c r="O1948" i="1"/>
  <c r="P1997" i="1"/>
  <c r="J1997" i="1"/>
  <c r="A1999" i="1"/>
  <c r="G1998" i="1"/>
  <c r="K1997" i="1"/>
  <c r="F1998" i="1"/>
  <c r="N2149" i="1" l="1"/>
  <c r="S2148" i="1"/>
  <c r="R1948" i="1"/>
  <c r="O1949" i="1"/>
  <c r="P1998" i="1"/>
  <c r="A2000" i="1"/>
  <c r="J1998" i="1"/>
  <c r="K1998" i="1"/>
  <c r="G1999" i="1"/>
  <c r="F1999" i="1"/>
  <c r="N2150" i="1" l="1"/>
  <c r="S2149" i="1"/>
  <c r="R1949" i="1"/>
  <c r="O1950" i="1"/>
  <c r="P1999" i="1"/>
  <c r="J1999" i="1"/>
  <c r="A2001" i="1"/>
  <c r="G2000" i="1"/>
  <c r="K1999" i="1"/>
  <c r="F2000" i="1"/>
  <c r="N2151" i="1" l="1"/>
  <c r="S2150" i="1"/>
  <c r="R1950" i="1"/>
  <c r="O1951" i="1"/>
  <c r="P2000" i="1"/>
  <c r="A2002" i="1"/>
  <c r="J2000" i="1"/>
  <c r="G2001" i="1"/>
  <c r="K2000" i="1"/>
  <c r="F2001" i="1"/>
  <c r="N2152" i="1" l="1"/>
  <c r="S2151" i="1"/>
  <c r="R1951" i="1"/>
  <c r="O1952" i="1"/>
  <c r="P2001" i="1"/>
  <c r="J2001" i="1"/>
  <c r="A2003" i="1"/>
  <c r="K2001" i="1"/>
  <c r="G2002" i="1"/>
  <c r="F2002" i="1"/>
  <c r="N2153" i="1" l="1"/>
  <c r="S2152" i="1"/>
  <c r="R1952" i="1"/>
  <c r="O1953" i="1"/>
  <c r="P2002" i="1"/>
  <c r="A2004" i="1"/>
  <c r="J2002" i="1"/>
  <c r="G2003" i="1"/>
  <c r="K2002" i="1"/>
  <c r="F2003" i="1"/>
  <c r="N2154" i="1" l="1"/>
  <c r="S2153" i="1"/>
  <c r="R1953" i="1"/>
  <c r="O1954" i="1"/>
  <c r="P2003" i="1"/>
  <c r="J2003" i="1"/>
  <c r="A2005" i="1"/>
  <c r="K2003" i="1"/>
  <c r="G2004" i="1"/>
  <c r="F2004" i="1"/>
  <c r="N2155" i="1" l="1"/>
  <c r="S2154" i="1"/>
  <c r="R1954" i="1"/>
  <c r="O1955" i="1"/>
  <c r="P2004" i="1"/>
  <c r="A2006" i="1"/>
  <c r="J2004" i="1"/>
  <c r="G2005" i="1"/>
  <c r="K2004" i="1"/>
  <c r="F2005" i="1"/>
  <c r="N2156" i="1" l="1"/>
  <c r="S2155" i="1"/>
  <c r="R1955" i="1"/>
  <c r="O1956" i="1"/>
  <c r="P2005" i="1"/>
  <c r="J2005" i="1"/>
  <c r="A2007" i="1"/>
  <c r="G2006" i="1"/>
  <c r="K2005" i="1"/>
  <c r="F2006" i="1"/>
  <c r="N2157" i="1" l="1"/>
  <c r="S2156" i="1"/>
  <c r="R1956" i="1"/>
  <c r="O1957" i="1"/>
  <c r="P2006" i="1"/>
  <c r="A2008" i="1"/>
  <c r="J2006" i="1"/>
  <c r="G2007" i="1"/>
  <c r="K2006" i="1"/>
  <c r="F2007" i="1"/>
  <c r="N2158" i="1" l="1"/>
  <c r="S2157" i="1"/>
  <c r="R1957" i="1"/>
  <c r="O1958" i="1"/>
  <c r="P2007" i="1"/>
  <c r="J2007" i="1"/>
  <c r="A2009" i="1"/>
  <c r="G2008" i="1"/>
  <c r="K2007" i="1"/>
  <c r="F2008" i="1"/>
  <c r="N2159" i="1" l="1"/>
  <c r="S2158" i="1"/>
  <c r="R1958" i="1"/>
  <c r="O1959" i="1"/>
  <c r="P2008" i="1"/>
  <c r="A2010" i="1"/>
  <c r="J2008" i="1"/>
  <c r="K2008" i="1"/>
  <c r="G2009" i="1"/>
  <c r="F2009" i="1"/>
  <c r="N2160" i="1" l="1"/>
  <c r="S2159" i="1"/>
  <c r="R1959" i="1"/>
  <c r="O1960" i="1"/>
  <c r="P2009" i="1"/>
  <c r="J2009" i="1"/>
  <c r="A2011" i="1"/>
  <c r="G2010" i="1"/>
  <c r="K2009" i="1"/>
  <c r="F2010" i="1"/>
  <c r="N2161" i="1" l="1"/>
  <c r="S2160" i="1"/>
  <c r="R1960" i="1"/>
  <c r="O1961" i="1"/>
  <c r="P2010" i="1"/>
  <c r="A2012" i="1"/>
  <c r="J2010" i="1"/>
  <c r="K2010" i="1"/>
  <c r="G2011" i="1"/>
  <c r="F2011" i="1"/>
  <c r="N2162" i="1" l="1"/>
  <c r="S2161" i="1"/>
  <c r="R1961" i="1"/>
  <c r="O1962" i="1"/>
  <c r="P2011" i="1"/>
  <c r="J2011" i="1"/>
  <c r="A2013" i="1"/>
  <c r="K2011" i="1"/>
  <c r="G2012" i="1"/>
  <c r="F2012" i="1"/>
  <c r="N2163" i="1" l="1"/>
  <c r="S2162" i="1"/>
  <c r="R1962" i="1"/>
  <c r="O1963" i="1"/>
  <c r="P2012" i="1"/>
  <c r="A2014" i="1"/>
  <c r="J2012" i="1"/>
  <c r="G2013" i="1"/>
  <c r="K2012" i="1"/>
  <c r="F2013" i="1"/>
  <c r="N2164" i="1" l="1"/>
  <c r="S2163" i="1"/>
  <c r="R1963" i="1"/>
  <c r="O1964" i="1"/>
  <c r="P2013" i="1"/>
  <c r="J2013" i="1"/>
  <c r="A2015" i="1"/>
  <c r="K2013" i="1"/>
  <c r="G2014" i="1"/>
  <c r="F2014" i="1"/>
  <c r="N2165" i="1" l="1"/>
  <c r="S2164" i="1"/>
  <c r="R1964" i="1"/>
  <c r="O1965" i="1"/>
  <c r="P2014" i="1"/>
  <c r="A2016" i="1"/>
  <c r="J2014" i="1"/>
  <c r="K2014" i="1"/>
  <c r="G2015" i="1"/>
  <c r="F2015" i="1"/>
  <c r="N2166" i="1" l="1"/>
  <c r="S2165" i="1"/>
  <c r="R1965" i="1"/>
  <c r="O1966" i="1"/>
  <c r="P2015" i="1"/>
  <c r="J2015" i="1"/>
  <c r="A2017" i="1"/>
  <c r="K2015" i="1"/>
  <c r="G2016" i="1"/>
  <c r="F2016" i="1"/>
  <c r="N2167" i="1" l="1"/>
  <c r="S2166" i="1"/>
  <c r="R1966" i="1"/>
  <c r="O1967" i="1"/>
  <c r="P2016" i="1"/>
  <c r="A2018" i="1"/>
  <c r="J2016" i="1"/>
  <c r="G2017" i="1"/>
  <c r="K2016" i="1"/>
  <c r="F2017" i="1"/>
  <c r="N2168" i="1" l="1"/>
  <c r="S2167" i="1"/>
  <c r="R1967" i="1"/>
  <c r="O1968" i="1"/>
  <c r="P2017" i="1"/>
  <c r="J2017" i="1"/>
  <c r="A2019" i="1"/>
  <c r="G2018" i="1"/>
  <c r="K2017" i="1"/>
  <c r="F2018" i="1"/>
  <c r="N2169" i="1" l="1"/>
  <c r="S2168" i="1"/>
  <c r="R1968" i="1"/>
  <c r="O1969" i="1"/>
  <c r="P2018" i="1"/>
  <c r="A2020" i="1"/>
  <c r="J2018" i="1"/>
  <c r="K2018" i="1"/>
  <c r="G2019" i="1"/>
  <c r="F2019" i="1"/>
  <c r="N2170" i="1" l="1"/>
  <c r="S2169" i="1"/>
  <c r="R1969" i="1"/>
  <c r="O1970" i="1"/>
  <c r="P2019" i="1"/>
  <c r="J2019" i="1"/>
  <c r="A2021" i="1"/>
  <c r="G2020" i="1"/>
  <c r="K2019" i="1"/>
  <c r="F2020" i="1"/>
  <c r="N2171" i="1" l="1"/>
  <c r="S2170" i="1"/>
  <c r="R1970" i="1"/>
  <c r="O1971" i="1"/>
  <c r="P2020" i="1"/>
  <c r="A2022" i="1"/>
  <c r="J2020" i="1"/>
  <c r="K2020" i="1"/>
  <c r="G2021" i="1"/>
  <c r="F2021" i="1"/>
  <c r="N2172" i="1" l="1"/>
  <c r="S2171" i="1"/>
  <c r="R1971" i="1"/>
  <c r="O1972" i="1"/>
  <c r="P2021" i="1"/>
  <c r="J2021" i="1"/>
  <c r="A2023" i="1"/>
  <c r="G2022" i="1"/>
  <c r="K2021" i="1"/>
  <c r="F2022" i="1"/>
  <c r="N2173" i="1" l="1"/>
  <c r="S2172" i="1"/>
  <c r="R1972" i="1"/>
  <c r="O1973" i="1"/>
  <c r="P2022" i="1"/>
  <c r="A2024" i="1"/>
  <c r="J2022" i="1"/>
  <c r="G2023" i="1"/>
  <c r="K2022" i="1"/>
  <c r="F2023" i="1"/>
  <c r="N2174" i="1" l="1"/>
  <c r="S2173" i="1"/>
  <c r="R1973" i="1"/>
  <c r="O1974" i="1"/>
  <c r="P2023" i="1"/>
  <c r="J2023" i="1"/>
  <c r="A2025" i="1"/>
  <c r="K2023" i="1"/>
  <c r="G2024" i="1"/>
  <c r="F2024" i="1"/>
  <c r="N2175" i="1" l="1"/>
  <c r="S2174" i="1"/>
  <c r="R1974" i="1"/>
  <c r="O1975" i="1"/>
  <c r="P2024" i="1"/>
  <c r="A2026" i="1"/>
  <c r="J2024" i="1"/>
  <c r="G2025" i="1"/>
  <c r="K2024" i="1"/>
  <c r="F2025" i="1"/>
  <c r="N2176" i="1" l="1"/>
  <c r="S2175" i="1"/>
  <c r="R1975" i="1"/>
  <c r="O1976" i="1"/>
  <c r="P2025" i="1"/>
  <c r="J2025" i="1"/>
  <c r="A2027" i="1"/>
  <c r="K2025" i="1"/>
  <c r="G2026" i="1"/>
  <c r="F2026" i="1"/>
  <c r="N2177" i="1" l="1"/>
  <c r="S2176" i="1"/>
  <c r="R1976" i="1"/>
  <c r="O1977" i="1"/>
  <c r="P2026" i="1"/>
  <c r="A2028" i="1"/>
  <c r="J2026" i="1"/>
  <c r="K2026" i="1"/>
  <c r="G2027" i="1"/>
  <c r="F2027" i="1"/>
  <c r="N2178" i="1" l="1"/>
  <c r="S2177" i="1"/>
  <c r="R1977" i="1"/>
  <c r="O1978" i="1"/>
  <c r="P2027" i="1"/>
  <c r="J2027" i="1"/>
  <c r="A2029" i="1"/>
  <c r="G2028" i="1"/>
  <c r="K2027" i="1"/>
  <c r="F2028" i="1"/>
  <c r="N2179" i="1" l="1"/>
  <c r="S2178" i="1"/>
  <c r="R1978" i="1"/>
  <c r="O1979" i="1"/>
  <c r="P2028" i="1"/>
  <c r="A2030" i="1"/>
  <c r="J2028" i="1"/>
  <c r="K2028" i="1"/>
  <c r="G2029" i="1"/>
  <c r="F2029" i="1"/>
  <c r="N2180" i="1" l="1"/>
  <c r="S2179" i="1"/>
  <c r="R1979" i="1"/>
  <c r="O1980" i="1"/>
  <c r="P2029" i="1"/>
  <c r="J2029" i="1"/>
  <c r="A2031" i="1"/>
  <c r="G2030" i="1"/>
  <c r="K2029" i="1"/>
  <c r="F2030" i="1"/>
  <c r="N2181" i="1" l="1"/>
  <c r="S2180" i="1"/>
  <c r="R1980" i="1"/>
  <c r="O1981" i="1"/>
  <c r="P2030" i="1"/>
  <c r="A2032" i="1"/>
  <c r="J2030" i="1"/>
  <c r="K2030" i="1"/>
  <c r="G2031" i="1"/>
  <c r="F2031" i="1"/>
  <c r="N2182" i="1" l="1"/>
  <c r="S2181" i="1"/>
  <c r="R1981" i="1"/>
  <c r="O1982" i="1"/>
  <c r="P2031" i="1"/>
  <c r="J2031" i="1"/>
  <c r="A2033" i="1"/>
  <c r="G2032" i="1"/>
  <c r="K2031" i="1"/>
  <c r="F2032" i="1"/>
  <c r="N2183" i="1" l="1"/>
  <c r="S2182" i="1"/>
  <c r="R1982" i="1"/>
  <c r="O1983" i="1"/>
  <c r="P2032" i="1"/>
  <c r="A2034" i="1"/>
  <c r="J2032" i="1"/>
  <c r="G2033" i="1"/>
  <c r="K2032" i="1"/>
  <c r="F2033" i="1"/>
  <c r="N2184" i="1" l="1"/>
  <c r="S2183" i="1"/>
  <c r="R1983" i="1"/>
  <c r="O1984" i="1"/>
  <c r="P2033" i="1"/>
  <c r="J2033" i="1"/>
  <c r="A2035" i="1"/>
  <c r="K2033" i="1"/>
  <c r="G2034" i="1"/>
  <c r="F2034" i="1"/>
  <c r="N2185" i="1" l="1"/>
  <c r="S2184" i="1"/>
  <c r="R1984" i="1"/>
  <c r="O1985" i="1"/>
  <c r="P2034" i="1"/>
  <c r="A2036" i="1"/>
  <c r="J2034" i="1"/>
  <c r="G2035" i="1"/>
  <c r="K2034" i="1"/>
  <c r="F2035" i="1"/>
  <c r="N2186" i="1" l="1"/>
  <c r="S2185" i="1"/>
  <c r="R1985" i="1"/>
  <c r="O1986" i="1"/>
  <c r="P2035" i="1"/>
  <c r="J2035" i="1"/>
  <c r="A2037" i="1"/>
  <c r="K2035" i="1"/>
  <c r="G2036" i="1"/>
  <c r="F2036" i="1"/>
  <c r="N2187" i="1" l="1"/>
  <c r="S2186" i="1"/>
  <c r="R1986" i="1"/>
  <c r="O1987" i="1"/>
  <c r="P2036" i="1"/>
  <c r="A2038" i="1"/>
  <c r="J2036" i="1"/>
  <c r="K2036" i="1"/>
  <c r="G2037" i="1"/>
  <c r="F2037" i="1"/>
  <c r="N2188" i="1" l="1"/>
  <c r="S2187" i="1"/>
  <c r="R1987" i="1"/>
  <c r="O1988" i="1"/>
  <c r="P2037" i="1"/>
  <c r="J2037" i="1"/>
  <c r="A2039" i="1"/>
  <c r="G2038" i="1"/>
  <c r="K2037" i="1"/>
  <c r="F2038" i="1"/>
  <c r="N2189" i="1" l="1"/>
  <c r="S2188" i="1"/>
  <c r="R1988" i="1"/>
  <c r="O1989" i="1"/>
  <c r="P2038" i="1"/>
  <c r="A2040" i="1"/>
  <c r="J2038" i="1"/>
  <c r="K2038" i="1"/>
  <c r="G2039" i="1"/>
  <c r="F2039" i="1"/>
  <c r="N2190" i="1" l="1"/>
  <c r="S2189" i="1"/>
  <c r="R1989" i="1"/>
  <c r="O1990" i="1"/>
  <c r="P2039" i="1"/>
  <c r="J2039" i="1"/>
  <c r="A2041" i="1"/>
  <c r="K2039" i="1"/>
  <c r="G2040" i="1"/>
  <c r="F2040" i="1"/>
  <c r="N2191" i="1" l="1"/>
  <c r="S2190" i="1"/>
  <c r="R1990" i="1"/>
  <c r="O1991" i="1"/>
  <c r="P2040" i="1"/>
  <c r="A2042" i="1"/>
  <c r="A2043" i="1" s="1"/>
  <c r="J2040" i="1"/>
  <c r="K2040" i="1"/>
  <c r="G2041" i="1"/>
  <c r="F2041" i="1"/>
  <c r="F2043" i="1"/>
  <c r="N2192" i="1" l="1"/>
  <c r="S2191" i="1"/>
  <c r="R1991" i="1"/>
  <c r="O1992" i="1"/>
  <c r="P2041" i="1"/>
  <c r="A2044" i="1"/>
  <c r="J2041" i="1"/>
  <c r="G2042" i="1"/>
  <c r="G2043" i="1" s="1"/>
  <c r="K2041" i="1"/>
  <c r="F2042" i="1"/>
  <c r="F2044" i="1"/>
  <c r="N2193" i="1" l="1"/>
  <c r="S2192" i="1"/>
  <c r="R1992" i="1"/>
  <c r="O1993" i="1"/>
  <c r="P2042" i="1"/>
  <c r="A2045" i="1"/>
  <c r="K2043" i="1"/>
  <c r="G2044" i="1"/>
  <c r="J2042" i="1"/>
  <c r="J2043" i="1" s="1"/>
  <c r="J2044" i="1" s="1"/>
  <c r="K2042" i="1"/>
  <c r="F2045" i="1"/>
  <c r="N2194" i="1" l="1"/>
  <c r="S2193" i="1"/>
  <c r="R1993" i="1"/>
  <c r="O1994" i="1"/>
  <c r="P2043" i="1"/>
  <c r="P2044" i="1" s="1"/>
  <c r="J2045" i="1"/>
  <c r="A2046" i="1"/>
  <c r="G2045" i="1"/>
  <c r="K2044" i="1"/>
  <c r="F2046" i="1"/>
  <c r="N2195" i="1" l="1"/>
  <c r="S2194" i="1"/>
  <c r="R1994" i="1"/>
  <c r="O1995" i="1"/>
  <c r="P2045" i="1"/>
  <c r="J2046" i="1"/>
  <c r="A2047" i="1"/>
  <c r="K2045" i="1"/>
  <c r="G2046" i="1"/>
  <c r="F2047" i="1"/>
  <c r="N2196" i="1" l="1"/>
  <c r="S2195" i="1"/>
  <c r="R1995" i="1"/>
  <c r="O1996" i="1"/>
  <c r="P2046" i="1"/>
  <c r="J2047" i="1"/>
  <c r="A2048" i="1"/>
  <c r="G2047" i="1"/>
  <c r="K2046" i="1"/>
  <c r="F2048" i="1"/>
  <c r="N2197" i="1" l="1"/>
  <c r="S2196" i="1"/>
  <c r="R1996" i="1"/>
  <c r="O1997" i="1"/>
  <c r="P2047" i="1"/>
  <c r="J2048" i="1"/>
  <c r="A2049" i="1"/>
  <c r="K2047" i="1"/>
  <c r="G2048" i="1"/>
  <c r="F2049" i="1"/>
  <c r="N2198" i="1" l="1"/>
  <c r="S2197" i="1"/>
  <c r="R1997" i="1"/>
  <c r="O1998" i="1"/>
  <c r="P2048" i="1"/>
  <c r="J2049" i="1"/>
  <c r="A2050" i="1"/>
  <c r="G2049" i="1"/>
  <c r="K2048" i="1"/>
  <c r="F2050" i="1"/>
  <c r="N2199" i="1" l="1"/>
  <c r="S2198" i="1"/>
  <c r="R1998" i="1"/>
  <c r="O1999" i="1"/>
  <c r="P2049" i="1"/>
  <c r="J2050" i="1"/>
  <c r="A2051" i="1"/>
  <c r="K2049" i="1"/>
  <c r="G2050" i="1"/>
  <c r="F2051" i="1"/>
  <c r="N2200" i="1" l="1"/>
  <c r="S2199" i="1"/>
  <c r="R1999" i="1"/>
  <c r="O2000" i="1"/>
  <c r="P2050" i="1"/>
  <c r="J2051" i="1"/>
  <c r="A2052" i="1"/>
  <c r="K2050" i="1"/>
  <c r="G2051" i="1"/>
  <c r="F2052" i="1"/>
  <c r="N2201" i="1" l="1"/>
  <c r="S2200" i="1"/>
  <c r="R2000" i="1"/>
  <c r="O2001" i="1"/>
  <c r="P2051" i="1"/>
  <c r="J2052" i="1"/>
  <c r="A2053" i="1"/>
  <c r="G2052" i="1"/>
  <c r="K2051" i="1"/>
  <c r="F2053" i="1"/>
  <c r="N2202" i="1" l="1"/>
  <c r="S2201" i="1"/>
  <c r="R2001" i="1"/>
  <c r="O2002" i="1"/>
  <c r="P2052" i="1"/>
  <c r="J2053" i="1"/>
  <c r="A2054" i="1"/>
  <c r="K2052" i="1"/>
  <c r="G2053" i="1"/>
  <c r="F2054" i="1"/>
  <c r="N2203" i="1" l="1"/>
  <c r="S2202" i="1"/>
  <c r="R2002" i="1"/>
  <c r="O2003" i="1"/>
  <c r="P2053" i="1"/>
  <c r="J2054" i="1"/>
  <c r="A2055" i="1"/>
  <c r="K2053" i="1"/>
  <c r="G2054" i="1"/>
  <c r="F2055" i="1"/>
  <c r="N2204" i="1" l="1"/>
  <c r="S2203" i="1"/>
  <c r="R2003" i="1"/>
  <c r="O2004" i="1"/>
  <c r="P2054" i="1"/>
  <c r="J2055" i="1"/>
  <c r="A2056" i="1"/>
  <c r="G2055" i="1"/>
  <c r="K2054" i="1"/>
  <c r="F2056" i="1"/>
  <c r="N2205" i="1" l="1"/>
  <c r="S2204" i="1"/>
  <c r="R2004" i="1"/>
  <c r="O2005" i="1"/>
  <c r="P2055" i="1"/>
  <c r="J2056" i="1"/>
  <c r="A2057" i="1"/>
  <c r="K2055" i="1"/>
  <c r="G2056" i="1"/>
  <c r="F2057" i="1"/>
  <c r="N2206" i="1" l="1"/>
  <c r="S2205" i="1"/>
  <c r="R2005" i="1"/>
  <c r="O2006" i="1"/>
  <c r="P2056" i="1"/>
  <c r="J2057" i="1"/>
  <c r="A2058" i="1"/>
  <c r="G2057" i="1"/>
  <c r="K2056" i="1"/>
  <c r="F2058" i="1"/>
  <c r="N2207" i="1" l="1"/>
  <c r="S2206" i="1"/>
  <c r="R2006" i="1"/>
  <c r="O2007" i="1"/>
  <c r="P2057" i="1"/>
  <c r="J2058" i="1"/>
  <c r="A2059" i="1"/>
  <c r="G2058" i="1"/>
  <c r="K2057" i="1"/>
  <c r="F2059" i="1"/>
  <c r="N2208" i="1" l="1"/>
  <c r="S2207" i="1"/>
  <c r="R2007" i="1"/>
  <c r="O2008" i="1"/>
  <c r="P2058" i="1"/>
  <c r="J2059" i="1"/>
  <c r="A2060" i="1"/>
  <c r="G2059" i="1"/>
  <c r="K2058" i="1"/>
  <c r="F2060" i="1"/>
  <c r="N2209" i="1" l="1"/>
  <c r="S2208" i="1"/>
  <c r="R2008" i="1"/>
  <c r="O2009" i="1"/>
  <c r="P2059" i="1"/>
  <c r="J2060" i="1"/>
  <c r="A2061" i="1"/>
  <c r="G2060" i="1"/>
  <c r="K2059" i="1"/>
  <c r="F2061" i="1"/>
  <c r="N2210" i="1" l="1"/>
  <c r="S2209" i="1"/>
  <c r="R2009" i="1"/>
  <c r="O2010" i="1"/>
  <c r="P2060" i="1"/>
  <c r="J2061" i="1"/>
  <c r="A2062" i="1"/>
  <c r="G2061" i="1"/>
  <c r="K2060" i="1"/>
  <c r="F2062" i="1"/>
  <c r="N2211" i="1" l="1"/>
  <c r="S2210" i="1"/>
  <c r="R2010" i="1"/>
  <c r="O2011" i="1"/>
  <c r="P2061" i="1"/>
  <c r="J2062" i="1"/>
  <c r="A2063" i="1"/>
  <c r="G2062" i="1"/>
  <c r="K2061" i="1"/>
  <c r="F2063" i="1"/>
  <c r="N2212" i="1" l="1"/>
  <c r="S2211" i="1"/>
  <c r="R2011" i="1"/>
  <c r="O2012" i="1"/>
  <c r="P2062" i="1"/>
  <c r="J2063" i="1"/>
  <c r="A2064" i="1"/>
  <c r="G2063" i="1"/>
  <c r="K2062" i="1"/>
  <c r="F2064" i="1"/>
  <c r="N2213" i="1" l="1"/>
  <c r="S2212" i="1"/>
  <c r="R2012" i="1"/>
  <c r="O2013" i="1"/>
  <c r="P2063" i="1"/>
  <c r="J2064" i="1"/>
  <c r="A2065" i="1"/>
  <c r="K2063" i="1"/>
  <c r="G2064" i="1"/>
  <c r="F2065" i="1"/>
  <c r="N2214" i="1" l="1"/>
  <c r="S2213" i="1"/>
  <c r="R2013" i="1"/>
  <c r="O2014" i="1"/>
  <c r="P2064" i="1"/>
  <c r="J2065" i="1"/>
  <c r="A2066" i="1"/>
  <c r="K2064" i="1"/>
  <c r="G2065" i="1"/>
  <c r="F2066" i="1"/>
  <c r="N2215" i="1" l="1"/>
  <c r="S2214" i="1"/>
  <c r="R2014" i="1"/>
  <c r="O2015" i="1"/>
  <c r="P2065" i="1"/>
  <c r="J2066" i="1"/>
  <c r="A2067" i="1"/>
  <c r="G2066" i="1"/>
  <c r="K2065" i="1"/>
  <c r="F2067" i="1"/>
  <c r="N2216" i="1" l="1"/>
  <c r="S2215" i="1"/>
  <c r="R2015" i="1"/>
  <c r="O2016" i="1"/>
  <c r="P2066" i="1"/>
  <c r="J2067" i="1"/>
  <c r="A2068" i="1"/>
  <c r="G2067" i="1"/>
  <c r="K2066" i="1"/>
  <c r="F2068" i="1"/>
  <c r="N2217" i="1" l="1"/>
  <c r="S2216" i="1"/>
  <c r="R2016" i="1"/>
  <c r="O2017" i="1"/>
  <c r="P2067" i="1"/>
  <c r="J2068" i="1"/>
  <c r="A2069" i="1"/>
  <c r="K2067" i="1"/>
  <c r="G2068" i="1"/>
  <c r="F2069" i="1"/>
  <c r="N2218" i="1" l="1"/>
  <c r="S2217" i="1"/>
  <c r="R2017" i="1"/>
  <c r="O2018" i="1"/>
  <c r="P2068" i="1"/>
  <c r="J2069" i="1"/>
  <c r="A2070" i="1"/>
  <c r="G2069" i="1"/>
  <c r="K2068" i="1"/>
  <c r="F2070" i="1"/>
  <c r="N2219" i="1" l="1"/>
  <c r="S2218" i="1"/>
  <c r="R2018" i="1"/>
  <c r="O2019" i="1"/>
  <c r="P2069" i="1"/>
  <c r="J2070" i="1"/>
  <c r="A2071" i="1"/>
  <c r="G2070" i="1"/>
  <c r="K2069" i="1"/>
  <c r="F2071" i="1"/>
  <c r="N2220" i="1" l="1"/>
  <c r="S2219" i="1"/>
  <c r="R2019" i="1"/>
  <c r="O2020" i="1"/>
  <c r="P2070" i="1"/>
  <c r="J2071" i="1"/>
  <c r="A2072" i="1"/>
  <c r="G2071" i="1"/>
  <c r="K2070" i="1"/>
  <c r="F2072" i="1"/>
  <c r="N2221" i="1" l="1"/>
  <c r="S2220" i="1"/>
  <c r="R2020" i="1"/>
  <c r="O2021" i="1"/>
  <c r="P2071" i="1"/>
  <c r="J2072" i="1"/>
  <c r="A2073" i="1"/>
  <c r="G2072" i="1"/>
  <c r="K2071" i="1"/>
  <c r="F2073" i="1"/>
  <c r="N2222" i="1" l="1"/>
  <c r="S2221" i="1"/>
  <c r="R2021" i="1"/>
  <c r="O2022" i="1"/>
  <c r="P2072" i="1"/>
  <c r="J2073" i="1"/>
  <c r="A2074" i="1"/>
  <c r="K2072" i="1"/>
  <c r="G2073" i="1"/>
  <c r="F2074" i="1"/>
  <c r="N2223" i="1" l="1"/>
  <c r="S2222" i="1"/>
  <c r="R2022" i="1"/>
  <c r="O2023" i="1"/>
  <c r="P2073" i="1"/>
  <c r="J2074" i="1"/>
  <c r="A2075" i="1"/>
  <c r="G2074" i="1"/>
  <c r="K2073" i="1"/>
  <c r="F2075" i="1"/>
  <c r="N2224" i="1" l="1"/>
  <c r="S2223" i="1"/>
  <c r="R2023" i="1"/>
  <c r="O2024" i="1"/>
  <c r="P2074" i="1"/>
  <c r="J2075" i="1"/>
  <c r="A2076" i="1"/>
  <c r="G2075" i="1"/>
  <c r="K2074" i="1"/>
  <c r="F2076" i="1"/>
  <c r="N2225" i="1" l="1"/>
  <c r="S2224" i="1"/>
  <c r="R2024" i="1"/>
  <c r="O2025" i="1"/>
  <c r="P2075" i="1"/>
  <c r="J2076" i="1"/>
  <c r="A2077" i="1"/>
  <c r="K2075" i="1"/>
  <c r="G2076" i="1"/>
  <c r="F2077" i="1"/>
  <c r="N2226" i="1" l="1"/>
  <c r="S2225" i="1"/>
  <c r="R2025" i="1"/>
  <c r="O2026" i="1"/>
  <c r="P2076" i="1"/>
  <c r="J2077" i="1"/>
  <c r="A2078" i="1"/>
  <c r="G2077" i="1"/>
  <c r="K2076" i="1"/>
  <c r="F2078" i="1"/>
  <c r="N2227" i="1" l="1"/>
  <c r="S2226" i="1"/>
  <c r="R2026" i="1"/>
  <c r="O2027" i="1"/>
  <c r="P2077" i="1"/>
  <c r="J2078" i="1"/>
  <c r="A2079" i="1"/>
  <c r="G2078" i="1"/>
  <c r="K2077" i="1"/>
  <c r="F2079" i="1"/>
  <c r="N2228" i="1" l="1"/>
  <c r="S2227" i="1"/>
  <c r="R2027" i="1"/>
  <c r="O2028" i="1"/>
  <c r="P2078" i="1"/>
  <c r="J2079" i="1"/>
  <c r="A2080" i="1"/>
  <c r="K2078" i="1"/>
  <c r="G2079" i="1"/>
  <c r="F2080" i="1"/>
  <c r="N2229" i="1" l="1"/>
  <c r="S2228" i="1"/>
  <c r="R2028" i="1"/>
  <c r="O2029" i="1"/>
  <c r="P2079" i="1"/>
  <c r="J2080" i="1"/>
  <c r="A2081" i="1"/>
  <c r="K2079" i="1"/>
  <c r="G2080" i="1"/>
  <c r="F2081" i="1"/>
  <c r="N2230" i="1" l="1"/>
  <c r="S2229" i="1"/>
  <c r="R2029" i="1"/>
  <c r="O2030" i="1"/>
  <c r="P2080" i="1"/>
  <c r="J2081" i="1"/>
  <c r="A2082" i="1"/>
  <c r="G2081" i="1"/>
  <c r="K2080" i="1"/>
  <c r="F2082" i="1"/>
  <c r="N2231" i="1" l="1"/>
  <c r="S2230" i="1"/>
  <c r="R2030" i="1"/>
  <c r="O2031" i="1"/>
  <c r="P2081" i="1"/>
  <c r="J2082" i="1"/>
  <c r="A2083" i="1"/>
  <c r="G2082" i="1"/>
  <c r="K2081" i="1"/>
  <c r="F2083" i="1"/>
  <c r="N2232" i="1" l="1"/>
  <c r="S2231" i="1"/>
  <c r="R2031" i="1"/>
  <c r="O2032" i="1"/>
  <c r="P2082" i="1"/>
  <c r="J2083" i="1"/>
  <c r="A2084" i="1"/>
  <c r="G2083" i="1"/>
  <c r="K2082" i="1"/>
  <c r="F2084" i="1"/>
  <c r="N2233" i="1" l="1"/>
  <c r="S2232" i="1"/>
  <c r="R2032" i="1"/>
  <c r="O2033" i="1"/>
  <c r="P2083" i="1"/>
  <c r="J2084" i="1"/>
  <c r="A2085" i="1"/>
  <c r="K2083" i="1"/>
  <c r="G2084" i="1"/>
  <c r="F2085" i="1"/>
  <c r="N2234" i="1" l="1"/>
  <c r="S2233" i="1"/>
  <c r="R2033" i="1"/>
  <c r="O2034" i="1"/>
  <c r="P2084" i="1"/>
  <c r="J2085" i="1"/>
  <c r="A2086" i="1"/>
  <c r="G2085" i="1"/>
  <c r="K2084" i="1"/>
  <c r="F2086" i="1"/>
  <c r="N2235" i="1" l="1"/>
  <c r="S2234" i="1"/>
  <c r="R2034" i="1"/>
  <c r="O2035" i="1"/>
  <c r="P2085" i="1"/>
  <c r="J2086" i="1"/>
  <c r="A2087" i="1"/>
  <c r="K2085" i="1"/>
  <c r="G2086" i="1"/>
  <c r="F2087" i="1"/>
  <c r="N2236" i="1" l="1"/>
  <c r="S2235" i="1"/>
  <c r="R2035" i="1"/>
  <c r="O2036" i="1"/>
  <c r="P2086" i="1"/>
  <c r="J2087" i="1"/>
  <c r="A2088" i="1"/>
  <c r="G2087" i="1"/>
  <c r="K2086" i="1"/>
  <c r="F2088" i="1"/>
  <c r="N2237" i="1" l="1"/>
  <c r="S2236" i="1"/>
  <c r="R2036" i="1"/>
  <c r="O2037" i="1"/>
  <c r="P2087" i="1"/>
  <c r="J2088" i="1"/>
  <c r="A2089" i="1"/>
  <c r="G2088" i="1"/>
  <c r="K2087" i="1"/>
  <c r="F2089" i="1"/>
  <c r="N2238" i="1" l="1"/>
  <c r="S2237" i="1"/>
  <c r="R2037" i="1"/>
  <c r="O2038" i="1"/>
  <c r="P2088" i="1"/>
  <c r="J2089" i="1"/>
  <c r="A2090" i="1"/>
  <c r="G2089" i="1"/>
  <c r="K2088" i="1"/>
  <c r="F2090" i="1"/>
  <c r="N2239" i="1" l="1"/>
  <c r="S2238" i="1"/>
  <c r="R2038" i="1"/>
  <c r="O2039" i="1"/>
  <c r="P2089" i="1"/>
  <c r="J2090" i="1"/>
  <c r="A2091" i="1"/>
  <c r="K2089" i="1"/>
  <c r="G2090" i="1"/>
  <c r="F2091" i="1"/>
  <c r="N2240" i="1" l="1"/>
  <c r="S2239" i="1"/>
  <c r="R2039" i="1"/>
  <c r="O2040" i="1"/>
  <c r="P2090" i="1"/>
  <c r="J2091" i="1"/>
  <c r="A2092" i="1"/>
  <c r="G2091" i="1"/>
  <c r="K2090" i="1"/>
  <c r="F2092" i="1"/>
  <c r="N2241" i="1" l="1"/>
  <c r="S2240" i="1"/>
  <c r="R2040" i="1"/>
  <c r="O2041" i="1"/>
  <c r="P2091" i="1"/>
  <c r="J2092" i="1"/>
  <c r="A2093" i="1"/>
  <c r="G2092" i="1"/>
  <c r="K2091" i="1"/>
  <c r="F2093" i="1"/>
  <c r="N2242" i="1" l="1"/>
  <c r="S2241" i="1"/>
  <c r="R2041" i="1"/>
  <c r="O2042" i="1"/>
  <c r="P2092" i="1"/>
  <c r="J2093" i="1"/>
  <c r="A2094" i="1"/>
  <c r="K2092" i="1"/>
  <c r="G2093" i="1"/>
  <c r="F2094" i="1"/>
  <c r="N2243" i="1" l="1"/>
  <c r="S2242" i="1"/>
  <c r="R2042" i="1"/>
  <c r="O2043" i="1"/>
  <c r="P2093" i="1"/>
  <c r="J2094" i="1"/>
  <c r="A2095" i="1"/>
  <c r="G2094" i="1"/>
  <c r="K2093" i="1"/>
  <c r="F2095" i="1"/>
  <c r="N2244" i="1" l="1"/>
  <c r="S2243" i="1"/>
  <c r="O2044" i="1"/>
  <c r="R2043" i="1"/>
  <c r="P2094" i="1"/>
  <c r="J2095" i="1"/>
  <c r="A2096" i="1"/>
  <c r="G2095" i="1"/>
  <c r="K2094" i="1"/>
  <c r="F2096" i="1"/>
  <c r="N2245" i="1" l="1"/>
  <c r="S2244" i="1"/>
  <c r="O2045" i="1"/>
  <c r="R2044" i="1"/>
  <c r="P2095" i="1"/>
  <c r="J2096" i="1"/>
  <c r="A2097" i="1"/>
  <c r="K2095" i="1"/>
  <c r="G2096" i="1"/>
  <c r="F2097" i="1"/>
  <c r="N2246" i="1" l="1"/>
  <c r="S2245" i="1"/>
  <c r="R2045" i="1"/>
  <c r="O2046" i="1"/>
  <c r="P2096" i="1"/>
  <c r="J2097" i="1"/>
  <c r="A2098" i="1"/>
  <c r="K2096" i="1"/>
  <c r="G2097" i="1"/>
  <c r="F2098" i="1"/>
  <c r="N2247" i="1" l="1"/>
  <c r="S2246" i="1"/>
  <c r="R2046" i="1"/>
  <c r="O2047" i="1"/>
  <c r="P2097" i="1"/>
  <c r="J2098" i="1"/>
  <c r="A2099" i="1"/>
  <c r="G2098" i="1"/>
  <c r="K2097" i="1"/>
  <c r="F2099" i="1"/>
  <c r="N2248" i="1" l="1"/>
  <c r="S2247" i="1"/>
  <c r="R2047" i="1"/>
  <c r="O2048" i="1"/>
  <c r="P2098" i="1"/>
  <c r="J2099" i="1"/>
  <c r="A2100" i="1"/>
  <c r="K2098" i="1"/>
  <c r="G2099" i="1"/>
  <c r="F2100" i="1"/>
  <c r="N2249" i="1" l="1"/>
  <c r="S2248" i="1"/>
  <c r="R2048" i="1"/>
  <c r="O2049" i="1"/>
  <c r="P2099" i="1"/>
  <c r="J2100" i="1"/>
  <c r="A2101" i="1"/>
  <c r="G2100" i="1"/>
  <c r="K2099" i="1"/>
  <c r="F2101" i="1"/>
  <c r="N2250" i="1" l="1"/>
  <c r="S2249" i="1"/>
  <c r="R2049" i="1"/>
  <c r="O2050" i="1"/>
  <c r="P2100" i="1"/>
  <c r="J2101" i="1"/>
  <c r="A2102" i="1"/>
  <c r="G2101" i="1"/>
  <c r="K2100" i="1"/>
  <c r="F2102" i="1"/>
  <c r="N2251" i="1" l="1"/>
  <c r="S2250" i="1"/>
  <c r="R2050" i="1"/>
  <c r="O2051" i="1"/>
  <c r="P2101" i="1"/>
  <c r="J2102" i="1"/>
  <c r="A2103" i="1"/>
  <c r="K2101" i="1"/>
  <c r="G2102" i="1"/>
  <c r="F2103" i="1"/>
  <c r="N2252" i="1" l="1"/>
  <c r="S2251" i="1"/>
  <c r="R2051" i="1"/>
  <c r="O2052" i="1"/>
  <c r="P2102" i="1"/>
  <c r="J2103" i="1"/>
  <c r="A2104" i="1"/>
  <c r="G2103" i="1"/>
  <c r="K2102" i="1"/>
  <c r="F2104" i="1"/>
  <c r="N2253" i="1" l="1"/>
  <c r="S2252" i="1"/>
  <c r="R2052" i="1"/>
  <c r="O2053" i="1"/>
  <c r="P2103" i="1"/>
  <c r="J2104" i="1"/>
  <c r="A2105" i="1"/>
  <c r="G2104" i="1"/>
  <c r="K2103" i="1"/>
  <c r="F2105" i="1"/>
  <c r="N2254" i="1" l="1"/>
  <c r="S2253" i="1"/>
  <c r="R2053" i="1"/>
  <c r="O2054" i="1"/>
  <c r="P2104" i="1"/>
  <c r="J2105" i="1"/>
  <c r="A2106" i="1"/>
  <c r="K2104" i="1"/>
  <c r="G2105" i="1"/>
  <c r="F2106" i="1"/>
  <c r="N2255" i="1" l="1"/>
  <c r="S2254" i="1"/>
  <c r="R2054" i="1"/>
  <c r="O2055" i="1"/>
  <c r="P2105" i="1"/>
  <c r="J2106" i="1"/>
  <c r="A2107" i="1"/>
  <c r="G2106" i="1"/>
  <c r="K2105" i="1"/>
  <c r="F2107" i="1"/>
  <c r="N2256" i="1" l="1"/>
  <c r="S2255" i="1"/>
  <c r="R2055" i="1"/>
  <c r="O2056" i="1"/>
  <c r="P2106" i="1"/>
  <c r="J2107" i="1"/>
  <c r="A2108" i="1"/>
  <c r="G2107" i="1"/>
  <c r="K2106" i="1"/>
  <c r="F2108" i="1"/>
  <c r="N2257" i="1" l="1"/>
  <c r="S2256" i="1"/>
  <c r="R2056" i="1"/>
  <c r="O2057" i="1"/>
  <c r="P2107" i="1"/>
  <c r="J2108" i="1"/>
  <c r="A2109" i="1"/>
  <c r="G2108" i="1"/>
  <c r="K2107" i="1"/>
  <c r="F2109" i="1"/>
  <c r="N2258" i="1" l="1"/>
  <c r="S2257" i="1"/>
  <c r="R2057" i="1"/>
  <c r="O2058" i="1"/>
  <c r="P2108" i="1"/>
  <c r="J2109" i="1"/>
  <c r="A2110" i="1"/>
  <c r="G2109" i="1"/>
  <c r="K2108" i="1"/>
  <c r="F2110" i="1"/>
  <c r="N2259" i="1" l="1"/>
  <c r="S2258" i="1"/>
  <c r="R2058" i="1"/>
  <c r="O2059" i="1"/>
  <c r="P2109" i="1"/>
  <c r="J2110" i="1"/>
  <c r="A2111" i="1"/>
  <c r="K2109" i="1"/>
  <c r="G2110" i="1"/>
  <c r="F2111" i="1"/>
  <c r="N2260" i="1" l="1"/>
  <c r="S2259" i="1"/>
  <c r="R2059" i="1"/>
  <c r="O2060" i="1"/>
  <c r="P2110" i="1"/>
  <c r="J2111" i="1"/>
  <c r="A2112" i="1"/>
  <c r="G2111" i="1"/>
  <c r="K2110" i="1"/>
  <c r="F2112" i="1"/>
  <c r="N2261" i="1" l="1"/>
  <c r="S2260" i="1"/>
  <c r="R2060" i="1"/>
  <c r="O2061" i="1"/>
  <c r="P2111" i="1"/>
  <c r="J2112" i="1"/>
  <c r="A2113" i="1"/>
  <c r="K2111" i="1"/>
  <c r="G2112" i="1"/>
  <c r="F2113" i="1"/>
  <c r="N2262" i="1" l="1"/>
  <c r="S2261" i="1"/>
  <c r="R2061" i="1"/>
  <c r="O2062" i="1"/>
  <c r="P2112" i="1"/>
  <c r="J2113" i="1"/>
  <c r="A2114" i="1"/>
  <c r="K2112" i="1"/>
  <c r="G2113" i="1"/>
  <c r="F2114" i="1"/>
  <c r="N2263" i="1" l="1"/>
  <c r="S2262" i="1"/>
  <c r="R2062" i="1"/>
  <c r="O2063" i="1"/>
  <c r="P2113" i="1"/>
  <c r="J2114" i="1"/>
  <c r="A2115" i="1"/>
  <c r="G2114" i="1"/>
  <c r="K2113" i="1"/>
  <c r="F2115" i="1"/>
  <c r="N2264" i="1" l="1"/>
  <c r="S2263" i="1"/>
  <c r="R2063" i="1"/>
  <c r="O2064" i="1"/>
  <c r="P2114" i="1"/>
  <c r="J2115" i="1"/>
  <c r="A2116" i="1"/>
  <c r="G2115" i="1"/>
  <c r="K2114" i="1"/>
  <c r="F2116" i="1"/>
  <c r="N2265" i="1" l="1"/>
  <c r="S2264" i="1"/>
  <c r="R2064" i="1"/>
  <c r="O2065" i="1"/>
  <c r="P2115" i="1"/>
  <c r="J2116" i="1"/>
  <c r="A2117" i="1"/>
  <c r="K2115" i="1"/>
  <c r="G2116" i="1"/>
  <c r="F2117" i="1"/>
  <c r="N2266" i="1" l="1"/>
  <c r="S2265" i="1"/>
  <c r="R2065" i="1"/>
  <c r="O2066" i="1"/>
  <c r="P2116" i="1"/>
  <c r="J2117" i="1"/>
  <c r="A2118" i="1"/>
  <c r="K2116" i="1"/>
  <c r="G2117" i="1"/>
  <c r="F2118" i="1"/>
  <c r="N2267" i="1" l="1"/>
  <c r="S2266" i="1"/>
  <c r="R2066" i="1"/>
  <c r="O2067" i="1"/>
  <c r="P2117" i="1"/>
  <c r="J2118" i="1"/>
  <c r="A2119" i="1"/>
  <c r="G2118" i="1"/>
  <c r="K2117" i="1"/>
  <c r="F2119" i="1"/>
  <c r="N2268" i="1" l="1"/>
  <c r="S2267" i="1"/>
  <c r="R2067" i="1"/>
  <c r="O2068" i="1"/>
  <c r="P2118" i="1"/>
  <c r="J2119" i="1"/>
  <c r="A2120" i="1"/>
  <c r="K2118" i="1"/>
  <c r="G2119" i="1"/>
  <c r="F2120" i="1"/>
  <c r="N2269" i="1" l="1"/>
  <c r="S2268" i="1"/>
  <c r="R2068" i="1"/>
  <c r="O2069" i="1"/>
  <c r="P2119" i="1"/>
  <c r="J2120" i="1"/>
  <c r="A2121" i="1"/>
  <c r="K2119" i="1"/>
  <c r="G2120" i="1"/>
  <c r="F2121" i="1"/>
  <c r="N2270" i="1" l="1"/>
  <c r="S2269" i="1"/>
  <c r="R2069" i="1"/>
  <c r="O2070" i="1"/>
  <c r="P2120" i="1"/>
  <c r="J2121" i="1"/>
  <c r="A2122" i="1"/>
  <c r="G2121" i="1"/>
  <c r="K2120" i="1"/>
  <c r="F2122" i="1"/>
  <c r="N2271" i="1" l="1"/>
  <c r="S2270" i="1"/>
  <c r="R2070" i="1"/>
  <c r="O2071" i="1"/>
  <c r="P2121" i="1"/>
  <c r="J2122" i="1"/>
  <c r="A2123" i="1"/>
  <c r="K2121" i="1"/>
  <c r="G2122" i="1"/>
  <c r="F2123" i="1"/>
  <c r="N2272" i="1" l="1"/>
  <c r="S2271" i="1"/>
  <c r="R2071" i="1"/>
  <c r="O2072" i="1"/>
  <c r="P2122" i="1"/>
  <c r="J2123" i="1"/>
  <c r="A2124" i="1"/>
  <c r="G2123" i="1"/>
  <c r="K2122" i="1"/>
  <c r="F2124" i="1"/>
  <c r="N2273" i="1" l="1"/>
  <c r="S2272" i="1"/>
  <c r="R2072" i="1"/>
  <c r="O2073" i="1"/>
  <c r="P2123" i="1"/>
  <c r="J2124" i="1"/>
  <c r="A2125" i="1"/>
  <c r="G2124" i="1"/>
  <c r="K2123" i="1"/>
  <c r="F2125" i="1"/>
  <c r="N2274" i="1" l="1"/>
  <c r="S2273" i="1"/>
  <c r="R2073" i="1"/>
  <c r="O2074" i="1"/>
  <c r="P2124" i="1"/>
  <c r="J2125" i="1"/>
  <c r="A2126" i="1"/>
  <c r="K2124" i="1"/>
  <c r="G2125" i="1"/>
  <c r="F2126" i="1"/>
  <c r="N2275" i="1" l="1"/>
  <c r="S2274" i="1"/>
  <c r="R2074" i="1"/>
  <c r="O2075" i="1"/>
  <c r="P2125" i="1"/>
  <c r="J2126" i="1"/>
  <c r="A2127" i="1"/>
  <c r="K2125" i="1"/>
  <c r="G2126" i="1"/>
  <c r="F2127" i="1"/>
  <c r="N2276" i="1" l="1"/>
  <c r="S2275" i="1"/>
  <c r="R2075" i="1"/>
  <c r="O2076" i="1"/>
  <c r="P2126" i="1"/>
  <c r="J2127" i="1"/>
  <c r="A2128" i="1"/>
  <c r="G2127" i="1"/>
  <c r="K2126" i="1"/>
  <c r="F2128" i="1"/>
  <c r="N2277" i="1" l="1"/>
  <c r="S2276" i="1"/>
  <c r="R2076" i="1"/>
  <c r="O2077" i="1"/>
  <c r="P2127" i="1"/>
  <c r="J2128" i="1"/>
  <c r="A2129" i="1"/>
  <c r="K2127" i="1"/>
  <c r="G2128" i="1"/>
  <c r="F2129" i="1"/>
  <c r="N2278" i="1" l="1"/>
  <c r="S2277" i="1"/>
  <c r="R2077" i="1"/>
  <c r="O2078" i="1"/>
  <c r="P2128" i="1"/>
  <c r="J2129" i="1"/>
  <c r="A2130" i="1"/>
  <c r="K2128" i="1"/>
  <c r="G2129" i="1"/>
  <c r="F2130" i="1"/>
  <c r="N2279" i="1" l="1"/>
  <c r="S2278" i="1"/>
  <c r="R2078" i="1"/>
  <c r="O2079" i="1"/>
  <c r="P2129" i="1"/>
  <c r="J2130" i="1"/>
  <c r="A2131" i="1"/>
  <c r="K2129" i="1"/>
  <c r="G2130" i="1"/>
  <c r="F2131" i="1"/>
  <c r="N2280" i="1" l="1"/>
  <c r="S2279" i="1"/>
  <c r="R2079" i="1"/>
  <c r="O2080" i="1"/>
  <c r="P2130" i="1"/>
  <c r="J2131" i="1"/>
  <c r="A2132" i="1"/>
  <c r="G2131" i="1"/>
  <c r="K2130" i="1"/>
  <c r="F2132" i="1"/>
  <c r="N2281" i="1" l="1"/>
  <c r="S2280" i="1"/>
  <c r="R2080" i="1"/>
  <c r="O2081" i="1"/>
  <c r="P2131" i="1"/>
  <c r="J2132" i="1"/>
  <c r="A2133" i="1"/>
  <c r="G2132" i="1"/>
  <c r="K2131" i="1"/>
  <c r="F2133" i="1"/>
  <c r="N2282" i="1" l="1"/>
  <c r="S2281" i="1"/>
  <c r="R2081" i="1"/>
  <c r="O2082" i="1"/>
  <c r="P2132" i="1"/>
  <c r="J2133" i="1"/>
  <c r="A2134" i="1"/>
  <c r="K2132" i="1"/>
  <c r="G2133" i="1"/>
  <c r="F2134" i="1"/>
  <c r="N2283" i="1" l="1"/>
  <c r="S2282" i="1"/>
  <c r="R2082" i="1"/>
  <c r="O2083" i="1"/>
  <c r="P2133" i="1"/>
  <c r="J2134" i="1"/>
  <c r="A2135" i="1"/>
  <c r="G2134" i="1"/>
  <c r="K2133" i="1"/>
  <c r="F2135" i="1"/>
  <c r="N2284" i="1" l="1"/>
  <c r="S2283" i="1"/>
  <c r="R2083" i="1"/>
  <c r="O2084" i="1"/>
  <c r="P2134" i="1"/>
  <c r="J2135" i="1"/>
  <c r="A2136" i="1"/>
  <c r="G2135" i="1"/>
  <c r="K2134" i="1"/>
  <c r="F2136" i="1"/>
  <c r="N2285" i="1" l="1"/>
  <c r="S2284" i="1"/>
  <c r="R2084" i="1"/>
  <c r="O2085" i="1"/>
  <c r="P2135" i="1"/>
  <c r="J2136" i="1"/>
  <c r="A2137" i="1"/>
  <c r="G2136" i="1"/>
  <c r="K2135" i="1"/>
  <c r="F2137" i="1"/>
  <c r="N2286" i="1" l="1"/>
  <c r="S2285" i="1"/>
  <c r="R2085" i="1"/>
  <c r="O2086" i="1"/>
  <c r="P2136" i="1"/>
  <c r="J2137" i="1"/>
  <c r="A2138" i="1"/>
  <c r="G2137" i="1"/>
  <c r="K2136" i="1"/>
  <c r="F2138" i="1"/>
  <c r="N2287" i="1" l="1"/>
  <c r="S2286" i="1"/>
  <c r="R2086" i="1"/>
  <c r="O2087" i="1"/>
  <c r="P2137" i="1"/>
  <c r="J2138" i="1"/>
  <c r="A2139" i="1"/>
  <c r="G2138" i="1"/>
  <c r="K2137" i="1"/>
  <c r="F2139" i="1"/>
  <c r="N2288" i="1" l="1"/>
  <c r="S2287" i="1"/>
  <c r="R2087" i="1"/>
  <c r="O2088" i="1"/>
  <c r="P2138" i="1"/>
  <c r="J2139" i="1"/>
  <c r="A2140" i="1"/>
  <c r="K2138" i="1"/>
  <c r="G2139" i="1"/>
  <c r="F2140" i="1"/>
  <c r="N2289" i="1" l="1"/>
  <c r="S2288" i="1"/>
  <c r="R2088" i="1"/>
  <c r="O2089" i="1"/>
  <c r="P2139" i="1"/>
  <c r="J2140" i="1"/>
  <c r="A2141" i="1"/>
  <c r="K2139" i="1"/>
  <c r="G2140" i="1"/>
  <c r="F2141" i="1"/>
  <c r="N2290" i="1" l="1"/>
  <c r="S2289" i="1"/>
  <c r="R2089" i="1"/>
  <c r="O2090" i="1"/>
  <c r="P2140" i="1"/>
  <c r="J2141" i="1"/>
  <c r="A2142" i="1"/>
  <c r="G2141" i="1"/>
  <c r="K2140" i="1"/>
  <c r="F2142" i="1"/>
  <c r="N2291" i="1" l="1"/>
  <c r="S2290" i="1"/>
  <c r="R2090" i="1"/>
  <c r="O2091" i="1"/>
  <c r="P2141" i="1"/>
  <c r="J2142" i="1"/>
  <c r="A2143" i="1"/>
  <c r="K2141" i="1"/>
  <c r="G2142" i="1"/>
  <c r="F2143" i="1"/>
  <c r="N2292" i="1" l="1"/>
  <c r="S2291" i="1"/>
  <c r="R2091" i="1"/>
  <c r="O2092" i="1"/>
  <c r="P2142" i="1"/>
  <c r="J2143" i="1"/>
  <c r="A2144" i="1"/>
  <c r="G2143" i="1"/>
  <c r="K2142" i="1"/>
  <c r="F2144" i="1"/>
  <c r="N2293" i="1" l="1"/>
  <c r="S2292" i="1"/>
  <c r="R2092" i="1"/>
  <c r="O2093" i="1"/>
  <c r="P2143" i="1"/>
  <c r="J2144" i="1"/>
  <c r="A2145" i="1"/>
  <c r="G2144" i="1"/>
  <c r="K2143" i="1"/>
  <c r="F2145" i="1"/>
  <c r="N2294" i="1" l="1"/>
  <c r="S2293" i="1"/>
  <c r="R2093" i="1"/>
  <c r="O2094" i="1"/>
  <c r="P2144" i="1"/>
  <c r="J2145" i="1"/>
  <c r="A2146" i="1"/>
  <c r="G2145" i="1"/>
  <c r="K2144" i="1"/>
  <c r="F2146" i="1"/>
  <c r="N2295" i="1" l="1"/>
  <c r="S2294" i="1"/>
  <c r="R2094" i="1"/>
  <c r="O2095" i="1"/>
  <c r="P2145" i="1"/>
  <c r="J2146" i="1"/>
  <c r="A2147" i="1"/>
  <c r="K2145" i="1"/>
  <c r="G2146" i="1"/>
  <c r="F2147" i="1"/>
  <c r="N2296" i="1" l="1"/>
  <c r="S2295" i="1"/>
  <c r="R2095" i="1"/>
  <c r="O2096" i="1"/>
  <c r="P2146" i="1"/>
  <c r="J2147" i="1"/>
  <c r="A2148" i="1"/>
  <c r="K2146" i="1"/>
  <c r="G2147" i="1"/>
  <c r="F2148" i="1"/>
  <c r="N2297" i="1" l="1"/>
  <c r="S2296" i="1"/>
  <c r="R2096" i="1"/>
  <c r="O2097" i="1"/>
  <c r="P2147" i="1"/>
  <c r="J2148" i="1"/>
  <c r="A2149" i="1"/>
  <c r="G2148" i="1"/>
  <c r="K2147" i="1"/>
  <c r="F2149" i="1"/>
  <c r="N2298" i="1" l="1"/>
  <c r="S2297" i="1"/>
  <c r="R2097" i="1"/>
  <c r="O2098" i="1"/>
  <c r="P2148" i="1"/>
  <c r="J2149" i="1"/>
  <c r="A2150" i="1"/>
  <c r="G2149" i="1"/>
  <c r="K2148" i="1"/>
  <c r="F2150" i="1"/>
  <c r="N2299" i="1" l="1"/>
  <c r="S2298" i="1"/>
  <c r="R2098" i="1"/>
  <c r="O2099" i="1"/>
  <c r="P2149" i="1"/>
  <c r="J2150" i="1"/>
  <c r="A2151" i="1"/>
  <c r="K2149" i="1"/>
  <c r="G2150" i="1"/>
  <c r="F2151" i="1"/>
  <c r="N2300" i="1" l="1"/>
  <c r="S2299" i="1"/>
  <c r="R2099" i="1"/>
  <c r="O2100" i="1"/>
  <c r="P2150" i="1"/>
  <c r="J2151" i="1"/>
  <c r="A2152" i="1"/>
  <c r="G2151" i="1"/>
  <c r="K2150" i="1"/>
  <c r="F2152" i="1"/>
  <c r="N2301" i="1" l="1"/>
  <c r="S2300" i="1"/>
  <c r="R2100" i="1"/>
  <c r="O2101" i="1"/>
  <c r="P2151" i="1"/>
  <c r="J2152" i="1"/>
  <c r="A2153" i="1"/>
  <c r="G2152" i="1"/>
  <c r="K2151" i="1"/>
  <c r="F2153" i="1"/>
  <c r="N2302" i="1" l="1"/>
  <c r="S2301" i="1"/>
  <c r="R2101" i="1"/>
  <c r="O2102" i="1"/>
  <c r="P2152" i="1"/>
  <c r="J2153" i="1"/>
  <c r="A2154" i="1"/>
  <c r="K2152" i="1"/>
  <c r="G2153" i="1"/>
  <c r="F2154" i="1"/>
  <c r="N2303" i="1" l="1"/>
  <c r="S2302" i="1"/>
  <c r="R2102" i="1"/>
  <c r="O2103" i="1"/>
  <c r="P2153" i="1"/>
  <c r="J2154" i="1"/>
  <c r="A2155" i="1"/>
  <c r="K2153" i="1"/>
  <c r="G2154" i="1"/>
  <c r="F2155" i="1"/>
  <c r="N2304" i="1" l="1"/>
  <c r="S2303" i="1"/>
  <c r="R2103" i="1"/>
  <c r="O2104" i="1"/>
  <c r="P2154" i="1"/>
  <c r="J2155" i="1"/>
  <c r="A2156" i="1"/>
  <c r="G2155" i="1"/>
  <c r="K2154" i="1"/>
  <c r="F2156" i="1"/>
  <c r="N2305" i="1" l="1"/>
  <c r="S2304" i="1"/>
  <c r="R2104" i="1"/>
  <c r="O2105" i="1"/>
  <c r="P2155" i="1"/>
  <c r="J2156" i="1"/>
  <c r="A2157" i="1"/>
  <c r="G2156" i="1"/>
  <c r="K2155" i="1"/>
  <c r="F2157" i="1"/>
  <c r="N2306" i="1" l="1"/>
  <c r="S2305" i="1"/>
  <c r="R2105" i="1"/>
  <c r="O2106" i="1"/>
  <c r="P2156" i="1"/>
  <c r="J2157" i="1"/>
  <c r="A2158" i="1"/>
  <c r="K2156" i="1"/>
  <c r="G2157" i="1"/>
  <c r="F2158" i="1"/>
  <c r="N2307" i="1" l="1"/>
  <c r="S2306" i="1"/>
  <c r="R2106" i="1"/>
  <c r="O2107" i="1"/>
  <c r="P2157" i="1"/>
  <c r="J2158" i="1"/>
  <c r="A2159" i="1"/>
  <c r="G2158" i="1"/>
  <c r="K2157" i="1"/>
  <c r="F2159" i="1"/>
  <c r="N2308" i="1" l="1"/>
  <c r="S2307" i="1"/>
  <c r="R2107" i="1"/>
  <c r="O2108" i="1"/>
  <c r="P2158" i="1"/>
  <c r="J2159" i="1"/>
  <c r="A2160" i="1"/>
  <c r="G2159" i="1"/>
  <c r="K2158" i="1"/>
  <c r="F2160" i="1"/>
  <c r="N2309" i="1" l="1"/>
  <c r="S2308" i="1"/>
  <c r="R2108" i="1"/>
  <c r="O2109" i="1"/>
  <c r="P2159" i="1"/>
  <c r="J2160" i="1"/>
  <c r="A2161" i="1"/>
  <c r="G2160" i="1"/>
  <c r="K2159" i="1"/>
  <c r="F2161" i="1"/>
  <c r="N2310" i="1" l="1"/>
  <c r="S2309" i="1"/>
  <c r="R2109" i="1"/>
  <c r="O2110" i="1"/>
  <c r="P2160" i="1"/>
  <c r="J2161" i="1"/>
  <c r="A2162" i="1"/>
  <c r="K2160" i="1"/>
  <c r="G2161" i="1"/>
  <c r="F2162" i="1"/>
  <c r="N2311" i="1" l="1"/>
  <c r="S2310" i="1"/>
  <c r="R2110" i="1"/>
  <c r="O2111" i="1"/>
  <c r="P2161" i="1"/>
  <c r="J2162" i="1"/>
  <c r="A2163" i="1"/>
  <c r="G2162" i="1"/>
  <c r="K2161" i="1"/>
  <c r="F2163" i="1"/>
  <c r="N2312" i="1" l="1"/>
  <c r="S2311" i="1"/>
  <c r="R2111" i="1"/>
  <c r="O2112" i="1"/>
  <c r="P2162" i="1"/>
  <c r="J2163" i="1"/>
  <c r="A2164" i="1"/>
  <c r="G2163" i="1"/>
  <c r="K2162" i="1"/>
  <c r="F2164" i="1"/>
  <c r="N2313" i="1" l="1"/>
  <c r="S2312" i="1"/>
  <c r="R2112" i="1"/>
  <c r="O2113" i="1"/>
  <c r="P2163" i="1"/>
  <c r="J2164" i="1"/>
  <c r="A2165" i="1"/>
  <c r="K2163" i="1"/>
  <c r="G2164" i="1"/>
  <c r="F2165" i="1"/>
  <c r="N2314" i="1" l="1"/>
  <c r="S2313" i="1"/>
  <c r="R2113" i="1"/>
  <c r="O2114" i="1"/>
  <c r="P2164" i="1"/>
  <c r="J2165" i="1"/>
  <c r="A2166" i="1"/>
  <c r="K2164" i="1"/>
  <c r="G2165" i="1"/>
  <c r="F2166" i="1"/>
  <c r="N2315" i="1" l="1"/>
  <c r="S2314" i="1"/>
  <c r="R2114" i="1"/>
  <c r="O2115" i="1"/>
  <c r="P2165" i="1"/>
  <c r="J2166" i="1"/>
  <c r="A2167" i="1"/>
  <c r="G2166" i="1"/>
  <c r="K2165" i="1"/>
  <c r="F2167" i="1"/>
  <c r="N2316" i="1" l="1"/>
  <c r="S2315" i="1"/>
  <c r="R2115" i="1"/>
  <c r="O2116" i="1"/>
  <c r="P2166" i="1"/>
  <c r="J2167" i="1"/>
  <c r="A2168" i="1"/>
  <c r="K2166" i="1"/>
  <c r="G2167" i="1"/>
  <c r="F2168" i="1"/>
  <c r="N2317" i="1" l="1"/>
  <c r="S2316" i="1"/>
  <c r="R2116" i="1"/>
  <c r="O2117" i="1"/>
  <c r="P2167" i="1"/>
  <c r="J2168" i="1"/>
  <c r="A2169" i="1"/>
  <c r="G2168" i="1"/>
  <c r="K2167" i="1"/>
  <c r="F2169" i="1"/>
  <c r="N2318" i="1" l="1"/>
  <c r="S2317" i="1"/>
  <c r="R2117" i="1"/>
  <c r="O2118" i="1"/>
  <c r="P2168" i="1"/>
  <c r="J2169" i="1"/>
  <c r="A2170" i="1"/>
  <c r="G2169" i="1"/>
  <c r="K2168" i="1"/>
  <c r="F2170" i="1"/>
  <c r="N2319" i="1" l="1"/>
  <c r="S2318" i="1"/>
  <c r="R2118" i="1"/>
  <c r="O2119" i="1"/>
  <c r="P2169" i="1"/>
  <c r="J2170" i="1"/>
  <c r="A2171" i="1"/>
  <c r="K2169" i="1"/>
  <c r="G2170" i="1"/>
  <c r="F2171" i="1"/>
  <c r="N2320" i="1" l="1"/>
  <c r="S2319" i="1"/>
  <c r="R2119" i="1"/>
  <c r="O2120" i="1"/>
  <c r="P2170" i="1"/>
  <c r="J2171" i="1"/>
  <c r="A2172" i="1"/>
  <c r="G2171" i="1"/>
  <c r="K2170" i="1"/>
  <c r="F2172" i="1"/>
  <c r="N2321" i="1" l="1"/>
  <c r="S2320" i="1"/>
  <c r="R2120" i="1"/>
  <c r="O2121" i="1"/>
  <c r="P2171" i="1"/>
  <c r="J2172" i="1"/>
  <c r="A2173" i="1"/>
  <c r="G2172" i="1"/>
  <c r="K2171" i="1"/>
  <c r="F2173" i="1"/>
  <c r="N2322" i="1" l="1"/>
  <c r="S2321" i="1"/>
  <c r="R2121" i="1"/>
  <c r="O2122" i="1"/>
  <c r="P2172" i="1"/>
  <c r="J2173" i="1"/>
  <c r="A2174" i="1"/>
  <c r="K2172" i="1"/>
  <c r="G2173" i="1"/>
  <c r="F2174" i="1"/>
  <c r="N2323" i="1" l="1"/>
  <c r="S2322" i="1"/>
  <c r="R2122" i="1"/>
  <c r="O2123" i="1"/>
  <c r="P2173" i="1"/>
  <c r="J2174" i="1"/>
  <c r="A2175" i="1"/>
  <c r="G2174" i="1"/>
  <c r="K2173" i="1"/>
  <c r="F2175" i="1"/>
  <c r="N2324" i="1" l="1"/>
  <c r="S2323" i="1"/>
  <c r="R2123" i="1"/>
  <c r="O2124" i="1"/>
  <c r="P2174" i="1"/>
  <c r="J2175" i="1"/>
  <c r="A2176" i="1"/>
  <c r="G2175" i="1"/>
  <c r="K2174" i="1"/>
  <c r="F2176" i="1"/>
  <c r="N2325" i="1" l="1"/>
  <c r="S2324" i="1"/>
  <c r="R2124" i="1"/>
  <c r="O2125" i="1"/>
  <c r="P2175" i="1"/>
  <c r="J2176" i="1"/>
  <c r="A2177" i="1"/>
  <c r="G2176" i="1"/>
  <c r="K2175" i="1"/>
  <c r="F2177" i="1"/>
  <c r="N2326" i="1" l="1"/>
  <c r="S2325" i="1"/>
  <c r="R2125" i="1"/>
  <c r="O2126" i="1"/>
  <c r="P2176" i="1"/>
  <c r="J2177" i="1"/>
  <c r="A2178" i="1"/>
  <c r="G2177" i="1"/>
  <c r="K2176" i="1"/>
  <c r="F2178" i="1"/>
  <c r="N2327" i="1" l="1"/>
  <c r="S2326" i="1"/>
  <c r="R2126" i="1"/>
  <c r="O2127" i="1"/>
  <c r="P2177" i="1"/>
  <c r="J2178" i="1"/>
  <c r="A2179" i="1"/>
  <c r="G2178" i="1"/>
  <c r="K2177" i="1"/>
  <c r="F2179" i="1"/>
  <c r="N2328" i="1" l="1"/>
  <c r="S2327" i="1"/>
  <c r="R2127" i="1"/>
  <c r="O2128" i="1"/>
  <c r="P2178" i="1"/>
  <c r="J2179" i="1"/>
  <c r="A2180" i="1"/>
  <c r="G2179" i="1"/>
  <c r="K2178" i="1"/>
  <c r="F2180" i="1"/>
  <c r="N2329" i="1" l="1"/>
  <c r="S2328" i="1"/>
  <c r="R2128" i="1"/>
  <c r="O2129" i="1"/>
  <c r="P2179" i="1"/>
  <c r="J2180" i="1"/>
  <c r="A2181" i="1"/>
  <c r="K2179" i="1"/>
  <c r="G2180" i="1"/>
  <c r="F2181" i="1"/>
  <c r="N2330" i="1" l="1"/>
  <c r="S2329" i="1"/>
  <c r="R2129" i="1"/>
  <c r="O2130" i="1"/>
  <c r="P2180" i="1"/>
  <c r="J2181" i="1"/>
  <c r="A2182" i="1"/>
  <c r="G2181" i="1"/>
  <c r="K2180" i="1"/>
  <c r="F2182" i="1"/>
  <c r="N2331" i="1" l="1"/>
  <c r="S2330" i="1"/>
  <c r="R2130" i="1"/>
  <c r="O2131" i="1"/>
  <c r="P2181" i="1"/>
  <c r="J2182" i="1"/>
  <c r="A2183" i="1"/>
  <c r="G2182" i="1"/>
  <c r="K2181" i="1"/>
  <c r="F2183" i="1"/>
  <c r="N2332" i="1" l="1"/>
  <c r="S2331" i="1"/>
  <c r="R2131" i="1"/>
  <c r="O2132" i="1"/>
  <c r="P2182" i="1"/>
  <c r="J2183" i="1"/>
  <c r="A2184" i="1"/>
  <c r="G2183" i="1"/>
  <c r="K2182" i="1"/>
  <c r="F2184" i="1"/>
  <c r="N2333" i="1" l="1"/>
  <c r="S2332" i="1"/>
  <c r="R2132" i="1"/>
  <c r="O2133" i="1"/>
  <c r="P2183" i="1"/>
  <c r="J2184" i="1"/>
  <c r="A2185" i="1"/>
  <c r="K2183" i="1"/>
  <c r="G2184" i="1"/>
  <c r="F2185" i="1"/>
  <c r="N2334" i="1" l="1"/>
  <c r="S2333" i="1"/>
  <c r="R2133" i="1"/>
  <c r="O2134" i="1"/>
  <c r="P2184" i="1"/>
  <c r="J2185" i="1"/>
  <c r="A2186" i="1"/>
  <c r="G2185" i="1"/>
  <c r="K2184" i="1"/>
  <c r="F2186" i="1"/>
  <c r="N2335" i="1" l="1"/>
  <c r="S2334" i="1"/>
  <c r="R2134" i="1"/>
  <c r="O2135" i="1"/>
  <c r="P2185" i="1"/>
  <c r="J2186" i="1"/>
  <c r="A2187" i="1"/>
  <c r="G2186" i="1"/>
  <c r="K2185" i="1"/>
  <c r="F2187" i="1"/>
  <c r="N2336" i="1" l="1"/>
  <c r="S2335" i="1"/>
  <c r="R2135" i="1"/>
  <c r="O2136" i="1"/>
  <c r="P2186" i="1"/>
  <c r="J2187" i="1"/>
  <c r="A2188" i="1"/>
  <c r="K2186" i="1"/>
  <c r="G2187" i="1"/>
  <c r="F2188" i="1"/>
  <c r="N2337" i="1" l="1"/>
  <c r="S2336" i="1"/>
  <c r="R2136" i="1"/>
  <c r="O2137" i="1"/>
  <c r="P2187" i="1"/>
  <c r="J2188" i="1"/>
  <c r="A2189" i="1"/>
  <c r="K2187" i="1"/>
  <c r="G2188" i="1"/>
  <c r="F2189" i="1"/>
  <c r="N2338" i="1" l="1"/>
  <c r="S2337" i="1"/>
  <c r="R2137" i="1"/>
  <c r="O2138" i="1"/>
  <c r="P2188" i="1"/>
  <c r="J2189" i="1"/>
  <c r="A2190" i="1"/>
  <c r="G2189" i="1"/>
  <c r="K2188" i="1"/>
  <c r="F2190" i="1"/>
  <c r="N2339" i="1" l="1"/>
  <c r="S2338" i="1"/>
  <c r="R2138" i="1"/>
  <c r="O2139" i="1"/>
  <c r="P2189" i="1"/>
  <c r="J2190" i="1"/>
  <c r="A2191" i="1"/>
  <c r="K2189" i="1"/>
  <c r="G2190" i="1"/>
  <c r="F2191" i="1"/>
  <c r="N2340" i="1" l="1"/>
  <c r="S2339" i="1"/>
  <c r="R2139" i="1"/>
  <c r="O2140" i="1"/>
  <c r="P2190" i="1"/>
  <c r="J2191" i="1"/>
  <c r="A2192" i="1"/>
  <c r="K2190" i="1"/>
  <c r="G2191" i="1"/>
  <c r="F2192" i="1"/>
  <c r="N2341" i="1" l="1"/>
  <c r="S2340" i="1"/>
  <c r="R2140" i="1"/>
  <c r="O2141" i="1"/>
  <c r="P2191" i="1"/>
  <c r="J2192" i="1"/>
  <c r="A2193" i="1"/>
  <c r="G2192" i="1"/>
  <c r="K2191" i="1"/>
  <c r="F2193" i="1"/>
  <c r="N2342" i="1" l="1"/>
  <c r="S2341" i="1"/>
  <c r="R2141" i="1"/>
  <c r="O2142" i="1"/>
  <c r="P2192" i="1"/>
  <c r="J2193" i="1"/>
  <c r="A2194" i="1"/>
  <c r="K2192" i="1"/>
  <c r="G2193" i="1"/>
  <c r="F2194" i="1"/>
  <c r="N2343" i="1" l="1"/>
  <c r="S2342" i="1"/>
  <c r="R2142" i="1"/>
  <c r="O2143" i="1"/>
  <c r="P2193" i="1"/>
  <c r="J2194" i="1"/>
  <c r="A2195" i="1"/>
  <c r="G2194" i="1"/>
  <c r="K2193" i="1"/>
  <c r="F2195" i="1"/>
  <c r="N2344" i="1" l="1"/>
  <c r="S2343" i="1"/>
  <c r="R2143" i="1"/>
  <c r="O2144" i="1"/>
  <c r="P2194" i="1"/>
  <c r="J2195" i="1"/>
  <c r="A2196" i="1"/>
  <c r="G2195" i="1"/>
  <c r="K2194" i="1"/>
  <c r="F2196" i="1"/>
  <c r="N2345" i="1" l="1"/>
  <c r="S2344" i="1"/>
  <c r="R2144" i="1"/>
  <c r="O2145" i="1"/>
  <c r="P2195" i="1"/>
  <c r="J2196" i="1"/>
  <c r="A2197" i="1"/>
  <c r="G2196" i="1"/>
  <c r="K2195" i="1"/>
  <c r="F2197" i="1"/>
  <c r="N2346" i="1" l="1"/>
  <c r="S2345" i="1"/>
  <c r="R2145" i="1"/>
  <c r="O2146" i="1"/>
  <c r="P2196" i="1"/>
  <c r="J2197" i="1"/>
  <c r="A2198" i="1"/>
  <c r="G2197" i="1"/>
  <c r="K2196" i="1"/>
  <c r="F2198" i="1"/>
  <c r="N2347" i="1" l="1"/>
  <c r="S2346" i="1"/>
  <c r="R2146" i="1"/>
  <c r="O2147" i="1"/>
  <c r="P2197" i="1"/>
  <c r="J2198" i="1"/>
  <c r="A2199" i="1"/>
  <c r="G2198" i="1"/>
  <c r="K2197" i="1"/>
  <c r="F2199" i="1"/>
  <c r="N2348" i="1" l="1"/>
  <c r="S2347" i="1"/>
  <c r="R2147" i="1"/>
  <c r="O2148" i="1"/>
  <c r="P2198" i="1"/>
  <c r="J2199" i="1"/>
  <c r="A2200" i="1"/>
  <c r="K2198" i="1"/>
  <c r="G2199" i="1"/>
  <c r="F2200" i="1"/>
  <c r="N2349" i="1" l="1"/>
  <c r="S2348" i="1"/>
  <c r="R2148" i="1"/>
  <c r="O2149" i="1"/>
  <c r="P2199" i="1"/>
  <c r="J2200" i="1"/>
  <c r="A2201" i="1"/>
  <c r="K2199" i="1"/>
  <c r="G2200" i="1"/>
  <c r="F2201" i="1"/>
  <c r="N2350" i="1" l="1"/>
  <c r="S2349" i="1"/>
  <c r="R2149" i="1"/>
  <c r="O2150" i="1"/>
  <c r="P2200" i="1"/>
  <c r="J2201" i="1"/>
  <c r="A2202" i="1"/>
  <c r="K2200" i="1"/>
  <c r="G2201" i="1"/>
  <c r="F2202" i="1"/>
  <c r="N2351" i="1" l="1"/>
  <c r="S2350" i="1"/>
  <c r="R2150" i="1"/>
  <c r="O2151" i="1"/>
  <c r="P2201" i="1"/>
  <c r="J2202" i="1"/>
  <c r="A2203" i="1"/>
  <c r="K2201" i="1"/>
  <c r="G2202" i="1"/>
  <c r="F2203" i="1"/>
  <c r="N2352" i="1" l="1"/>
  <c r="S2351" i="1"/>
  <c r="R2151" i="1"/>
  <c r="O2152" i="1"/>
  <c r="P2202" i="1"/>
  <c r="J2203" i="1"/>
  <c r="A2204" i="1"/>
  <c r="G2203" i="1"/>
  <c r="K2202" i="1"/>
  <c r="F2204" i="1"/>
  <c r="N2353" i="1" l="1"/>
  <c r="S2352" i="1"/>
  <c r="R2152" i="1"/>
  <c r="O2153" i="1"/>
  <c r="P2203" i="1"/>
  <c r="J2204" i="1"/>
  <c r="A2205" i="1"/>
  <c r="K2203" i="1"/>
  <c r="G2204" i="1"/>
  <c r="F2205" i="1"/>
  <c r="N2354" i="1" l="1"/>
  <c r="S2353" i="1"/>
  <c r="R2153" i="1"/>
  <c r="O2154" i="1"/>
  <c r="P2204" i="1"/>
  <c r="J2205" i="1"/>
  <c r="A2206" i="1"/>
  <c r="G2205" i="1"/>
  <c r="K2204" i="1"/>
  <c r="F2206" i="1"/>
  <c r="N2355" i="1" l="1"/>
  <c r="S2354" i="1"/>
  <c r="R2154" i="1"/>
  <c r="O2155" i="1"/>
  <c r="P2205" i="1"/>
  <c r="J2206" i="1"/>
  <c r="A2207" i="1"/>
  <c r="G2206" i="1"/>
  <c r="K2205" i="1"/>
  <c r="F2207" i="1"/>
  <c r="N2356" i="1" l="1"/>
  <c r="S2355" i="1"/>
  <c r="R2155" i="1"/>
  <c r="O2156" i="1"/>
  <c r="P2206" i="1"/>
  <c r="J2207" i="1"/>
  <c r="A2208" i="1"/>
  <c r="K2206" i="1"/>
  <c r="G2207" i="1"/>
  <c r="F2208" i="1"/>
  <c r="N2357" i="1" l="1"/>
  <c r="S2356" i="1"/>
  <c r="R2156" i="1"/>
  <c r="O2157" i="1"/>
  <c r="P2207" i="1"/>
  <c r="J2208" i="1"/>
  <c r="A2209" i="1"/>
  <c r="G2208" i="1"/>
  <c r="K2207" i="1"/>
  <c r="F2209" i="1"/>
  <c r="N2358" i="1" l="1"/>
  <c r="S2357" i="1"/>
  <c r="R2157" i="1"/>
  <c r="O2158" i="1"/>
  <c r="P2208" i="1"/>
  <c r="J2209" i="1"/>
  <c r="A2210" i="1"/>
  <c r="G2209" i="1"/>
  <c r="K2208" i="1"/>
  <c r="F2210" i="1"/>
  <c r="N2359" i="1" l="1"/>
  <c r="S2358" i="1"/>
  <c r="R2158" i="1"/>
  <c r="O2159" i="1"/>
  <c r="P2209" i="1"/>
  <c r="J2210" i="1"/>
  <c r="A2211" i="1"/>
  <c r="K2209" i="1"/>
  <c r="G2210" i="1"/>
  <c r="F2211" i="1"/>
  <c r="N2360" i="1" l="1"/>
  <c r="S2359" i="1"/>
  <c r="R2159" i="1"/>
  <c r="O2160" i="1"/>
  <c r="P2210" i="1"/>
  <c r="J2211" i="1"/>
  <c r="A2212" i="1"/>
  <c r="G2211" i="1"/>
  <c r="K2210" i="1"/>
  <c r="F2212" i="1"/>
  <c r="N2361" i="1" l="1"/>
  <c r="S2360" i="1"/>
  <c r="R2160" i="1"/>
  <c r="O2161" i="1"/>
  <c r="P2211" i="1"/>
  <c r="J2212" i="1"/>
  <c r="A2213" i="1"/>
  <c r="K2211" i="1"/>
  <c r="G2212" i="1"/>
  <c r="F2213" i="1"/>
  <c r="N2362" i="1" l="1"/>
  <c r="S2361" i="1"/>
  <c r="R2161" i="1"/>
  <c r="O2162" i="1"/>
  <c r="P2212" i="1"/>
  <c r="J2213" i="1"/>
  <c r="A2214" i="1"/>
  <c r="K2212" i="1"/>
  <c r="G2213" i="1"/>
  <c r="F2214" i="1"/>
  <c r="N2363" i="1" l="1"/>
  <c r="S2362" i="1"/>
  <c r="R2162" i="1"/>
  <c r="O2163" i="1"/>
  <c r="P2213" i="1"/>
  <c r="J2214" i="1"/>
  <c r="A2215" i="1"/>
  <c r="K2213" i="1"/>
  <c r="G2214" i="1"/>
  <c r="F2215" i="1"/>
  <c r="N2364" i="1" l="1"/>
  <c r="S2363" i="1"/>
  <c r="R2163" i="1"/>
  <c r="O2164" i="1"/>
  <c r="P2214" i="1"/>
  <c r="J2215" i="1"/>
  <c r="A2216" i="1"/>
  <c r="K2214" i="1"/>
  <c r="G2215" i="1"/>
  <c r="F2216" i="1"/>
  <c r="N2365" i="1" l="1"/>
  <c r="S2364" i="1"/>
  <c r="R2164" i="1"/>
  <c r="O2165" i="1"/>
  <c r="P2215" i="1"/>
  <c r="J2216" i="1"/>
  <c r="A2217" i="1"/>
  <c r="G2216" i="1"/>
  <c r="K2215" i="1"/>
  <c r="F2217" i="1"/>
  <c r="N2366" i="1" l="1"/>
  <c r="S2365" i="1"/>
  <c r="R2165" i="1"/>
  <c r="O2166" i="1"/>
  <c r="P2216" i="1"/>
  <c r="J2217" i="1"/>
  <c r="A2218" i="1"/>
  <c r="G2217" i="1"/>
  <c r="K2216" i="1"/>
  <c r="F2218" i="1"/>
  <c r="N2367" i="1" l="1"/>
  <c r="S2366" i="1"/>
  <c r="R2166" i="1"/>
  <c r="O2167" i="1"/>
  <c r="P2217" i="1"/>
  <c r="J2218" i="1"/>
  <c r="A2219" i="1"/>
  <c r="K2217" i="1"/>
  <c r="G2218" i="1"/>
  <c r="F2219" i="1"/>
  <c r="N2368" i="1" l="1"/>
  <c r="S2367" i="1"/>
  <c r="R2167" i="1"/>
  <c r="O2168" i="1"/>
  <c r="P2218" i="1"/>
  <c r="J2219" i="1"/>
  <c r="A2220" i="1"/>
  <c r="K2218" i="1"/>
  <c r="G2219" i="1"/>
  <c r="F2220" i="1"/>
  <c r="N2369" i="1" l="1"/>
  <c r="S2368" i="1"/>
  <c r="R2168" i="1"/>
  <c r="O2169" i="1"/>
  <c r="P2219" i="1"/>
  <c r="J2220" i="1"/>
  <c r="A2221" i="1"/>
  <c r="G2220" i="1"/>
  <c r="K2219" i="1"/>
  <c r="F2221" i="1"/>
  <c r="N2370" i="1" l="1"/>
  <c r="S2369" i="1"/>
  <c r="R2169" i="1"/>
  <c r="O2170" i="1"/>
  <c r="P2220" i="1"/>
  <c r="J2221" i="1"/>
  <c r="A2222" i="1"/>
  <c r="K2220" i="1"/>
  <c r="G2221" i="1"/>
  <c r="F2222" i="1"/>
  <c r="N2371" i="1" l="1"/>
  <c r="S2370" i="1"/>
  <c r="R2170" i="1"/>
  <c r="O2171" i="1"/>
  <c r="P2221" i="1"/>
  <c r="J2222" i="1"/>
  <c r="A2223" i="1"/>
  <c r="G2222" i="1"/>
  <c r="K2221" i="1"/>
  <c r="F2223" i="1"/>
  <c r="N2372" i="1" l="1"/>
  <c r="S2371" i="1"/>
  <c r="R2171" i="1"/>
  <c r="O2172" i="1"/>
  <c r="P2222" i="1"/>
  <c r="J2223" i="1"/>
  <c r="A2224" i="1"/>
  <c r="G2223" i="1"/>
  <c r="K2222" i="1"/>
  <c r="F2224" i="1"/>
  <c r="N2373" i="1" l="1"/>
  <c r="S2372" i="1"/>
  <c r="R2172" i="1"/>
  <c r="O2173" i="1"/>
  <c r="P2223" i="1"/>
  <c r="J2224" i="1"/>
  <c r="A2225" i="1"/>
  <c r="G2224" i="1"/>
  <c r="K2223" i="1"/>
  <c r="F2225" i="1"/>
  <c r="N2374" i="1" l="1"/>
  <c r="S2373" i="1"/>
  <c r="R2173" i="1"/>
  <c r="O2174" i="1"/>
  <c r="P2224" i="1"/>
  <c r="J2225" i="1"/>
  <c r="A2226" i="1"/>
  <c r="K2224" i="1"/>
  <c r="G2225" i="1"/>
  <c r="F2226" i="1"/>
  <c r="N2375" i="1" l="1"/>
  <c r="S2374" i="1"/>
  <c r="R2174" i="1"/>
  <c r="O2175" i="1"/>
  <c r="P2225" i="1"/>
  <c r="J2226" i="1"/>
  <c r="A2227" i="1"/>
  <c r="G2226" i="1"/>
  <c r="K2225" i="1"/>
  <c r="F2227" i="1"/>
  <c r="N2376" i="1" l="1"/>
  <c r="S2375" i="1"/>
  <c r="R2175" i="1"/>
  <c r="O2176" i="1"/>
  <c r="P2226" i="1"/>
  <c r="J2227" i="1"/>
  <c r="A2228" i="1"/>
  <c r="G2227" i="1"/>
  <c r="K2226" i="1"/>
  <c r="F2228" i="1"/>
  <c r="N2377" i="1" l="1"/>
  <c r="S2376" i="1"/>
  <c r="R2176" i="1"/>
  <c r="O2177" i="1"/>
  <c r="P2227" i="1"/>
  <c r="J2228" i="1"/>
  <c r="A2229" i="1"/>
  <c r="K2227" i="1"/>
  <c r="G2228" i="1"/>
  <c r="F2229" i="1"/>
  <c r="N2378" i="1" l="1"/>
  <c r="S2377" i="1"/>
  <c r="R2177" i="1"/>
  <c r="O2178" i="1"/>
  <c r="P2228" i="1"/>
  <c r="J2229" i="1"/>
  <c r="A2230" i="1"/>
  <c r="G2229" i="1"/>
  <c r="K2228" i="1"/>
  <c r="F2230" i="1"/>
  <c r="N2379" i="1" l="1"/>
  <c r="S2378" i="1"/>
  <c r="R2178" i="1"/>
  <c r="O2179" i="1"/>
  <c r="P2229" i="1"/>
  <c r="J2230" i="1"/>
  <c r="A2231" i="1"/>
  <c r="K2229" i="1"/>
  <c r="G2230" i="1"/>
  <c r="F2231" i="1"/>
  <c r="N2380" i="1" l="1"/>
  <c r="S2379" i="1"/>
  <c r="R2179" i="1"/>
  <c r="O2180" i="1"/>
  <c r="P2230" i="1"/>
  <c r="J2231" i="1"/>
  <c r="A2232" i="1"/>
  <c r="G2231" i="1"/>
  <c r="K2230" i="1"/>
  <c r="F2232" i="1"/>
  <c r="N2381" i="1" l="1"/>
  <c r="S2380" i="1"/>
  <c r="R2180" i="1"/>
  <c r="O2181" i="1"/>
  <c r="P2231" i="1"/>
  <c r="J2232" i="1"/>
  <c r="A2233" i="1"/>
  <c r="K2231" i="1"/>
  <c r="G2232" i="1"/>
  <c r="F2233" i="1"/>
  <c r="N2382" i="1" l="1"/>
  <c r="S2381" i="1"/>
  <c r="R2181" i="1"/>
  <c r="O2182" i="1"/>
  <c r="P2232" i="1"/>
  <c r="J2233" i="1"/>
  <c r="A2234" i="1"/>
  <c r="K2232" i="1"/>
  <c r="G2233" i="1"/>
  <c r="F2234" i="1"/>
  <c r="N2383" i="1" l="1"/>
  <c r="S2382" i="1"/>
  <c r="R2182" i="1"/>
  <c r="O2183" i="1"/>
  <c r="P2233" i="1"/>
  <c r="J2234" i="1"/>
  <c r="A2235" i="1"/>
  <c r="K2233" i="1"/>
  <c r="G2234" i="1"/>
  <c r="F2235" i="1"/>
  <c r="N2384" i="1" l="1"/>
  <c r="S2383" i="1"/>
  <c r="R2183" i="1"/>
  <c r="O2184" i="1"/>
  <c r="P2234" i="1"/>
  <c r="J2235" i="1"/>
  <c r="A2236" i="1"/>
  <c r="K2234" i="1"/>
  <c r="G2235" i="1"/>
  <c r="F2236" i="1"/>
  <c r="N2385" i="1" l="1"/>
  <c r="S2384" i="1"/>
  <c r="R2184" i="1"/>
  <c r="O2185" i="1"/>
  <c r="P2235" i="1"/>
  <c r="J2236" i="1"/>
  <c r="A2237" i="1"/>
  <c r="K2235" i="1"/>
  <c r="G2236" i="1"/>
  <c r="F2237" i="1"/>
  <c r="N2386" i="1" l="1"/>
  <c r="S2385" i="1"/>
  <c r="R2185" i="1"/>
  <c r="O2186" i="1"/>
  <c r="P2236" i="1"/>
  <c r="J2237" i="1"/>
  <c r="A2238" i="1"/>
  <c r="G2237" i="1"/>
  <c r="K2236" i="1"/>
  <c r="F2238" i="1"/>
  <c r="N2387" i="1" l="1"/>
  <c r="S2386" i="1"/>
  <c r="R2186" i="1"/>
  <c r="O2187" i="1"/>
  <c r="P2237" i="1"/>
  <c r="J2238" i="1"/>
  <c r="A2239" i="1"/>
  <c r="K2237" i="1"/>
  <c r="G2238" i="1"/>
  <c r="F2239" i="1"/>
  <c r="N2388" i="1" l="1"/>
  <c r="S2387" i="1"/>
  <c r="R2187" i="1"/>
  <c r="O2188" i="1"/>
  <c r="P2238" i="1"/>
  <c r="J2239" i="1"/>
  <c r="A2240" i="1"/>
  <c r="G2239" i="1"/>
  <c r="K2238" i="1"/>
  <c r="F2240" i="1"/>
  <c r="N2389" i="1" l="1"/>
  <c r="S2388" i="1"/>
  <c r="R2188" i="1"/>
  <c r="O2189" i="1"/>
  <c r="P2239" i="1"/>
  <c r="J2240" i="1"/>
  <c r="A2241" i="1"/>
  <c r="G2240" i="1"/>
  <c r="K2239" i="1"/>
  <c r="F2241" i="1"/>
  <c r="N2390" i="1" l="1"/>
  <c r="S2389" i="1"/>
  <c r="R2189" i="1"/>
  <c r="O2190" i="1"/>
  <c r="P2240" i="1"/>
  <c r="J2241" i="1"/>
  <c r="A2242" i="1"/>
  <c r="K2240" i="1"/>
  <c r="G2241" i="1"/>
  <c r="F2242" i="1"/>
  <c r="N2391" i="1" l="1"/>
  <c r="S2390" i="1"/>
  <c r="R2190" i="1"/>
  <c r="O2191" i="1"/>
  <c r="P2241" i="1"/>
  <c r="J2242" i="1"/>
  <c r="A2243" i="1"/>
  <c r="G2242" i="1"/>
  <c r="K2241" i="1"/>
  <c r="F2243" i="1"/>
  <c r="N2392" i="1" l="1"/>
  <c r="S2391" i="1"/>
  <c r="R2191" i="1"/>
  <c r="O2192" i="1"/>
  <c r="P2242" i="1"/>
  <c r="J2243" i="1"/>
  <c r="A2244" i="1"/>
  <c r="G2243" i="1"/>
  <c r="K2242" i="1"/>
  <c r="F2244" i="1"/>
  <c r="N2393" i="1" l="1"/>
  <c r="S2392" i="1"/>
  <c r="R2192" i="1"/>
  <c r="O2193" i="1"/>
  <c r="P2243" i="1"/>
  <c r="J2244" i="1"/>
  <c r="A2245" i="1"/>
  <c r="K2243" i="1"/>
  <c r="G2244" i="1"/>
  <c r="F2245" i="1"/>
  <c r="N2394" i="1" l="1"/>
  <c r="S2393" i="1"/>
  <c r="R2193" i="1"/>
  <c r="O2194" i="1"/>
  <c r="P2244" i="1"/>
  <c r="J2245" i="1"/>
  <c r="A2246" i="1"/>
  <c r="K2244" i="1"/>
  <c r="G2245" i="1"/>
  <c r="F2246" i="1"/>
  <c r="N2395" i="1" l="1"/>
  <c r="S2394" i="1"/>
  <c r="R2194" i="1"/>
  <c r="O2195" i="1"/>
  <c r="P2245" i="1"/>
  <c r="J2246" i="1"/>
  <c r="A2247" i="1"/>
  <c r="G2246" i="1"/>
  <c r="K2245" i="1"/>
  <c r="F2247" i="1"/>
  <c r="N2396" i="1" l="1"/>
  <c r="S2395" i="1"/>
  <c r="R2195" i="1"/>
  <c r="O2196" i="1"/>
  <c r="P2246" i="1"/>
  <c r="J2247" i="1"/>
  <c r="A2248" i="1"/>
  <c r="G2247" i="1"/>
  <c r="K2246" i="1"/>
  <c r="F2248" i="1"/>
  <c r="N2397" i="1" l="1"/>
  <c r="S2396" i="1"/>
  <c r="R2196" i="1"/>
  <c r="O2197" i="1"/>
  <c r="P2247" i="1"/>
  <c r="J2248" i="1"/>
  <c r="A2249" i="1"/>
  <c r="K2247" i="1"/>
  <c r="G2248" i="1"/>
  <c r="F2249" i="1"/>
  <c r="N2398" i="1" l="1"/>
  <c r="S2397" i="1"/>
  <c r="R2197" i="1"/>
  <c r="O2198" i="1"/>
  <c r="P2248" i="1"/>
  <c r="J2249" i="1"/>
  <c r="A2250" i="1"/>
  <c r="G2249" i="1"/>
  <c r="K2248" i="1"/>
  <c r="F2250" i="1"/>
  <c r="N2399" i="1" l="1"/>
  <c r="S2398" i="1"/>
  <c r="R2198" i="1"/>
  <c r="O2199" i="1"/>
  <c r="P2249" i="1"/>
  <c r="J2250" i="1"/>
  <c r="A2251" i="1"/>
  <c r="K2249" i="1"/>
  <c r="G2250" i="1"/>
  <c r="F2251" i="1"/>
  <c r="N2400" i="1" l="1"/>
  <c r="S2399" i="1"/>
  <c r="R2199" i="1"/>
  <c r="O2200" i="1"/>
  <c r="P2250" i="1"/>
  <c r="J2251" i="1"/>
  <c r="A2252" i="1"/>
  <c r="G2251" i="1"/>
  <c r="K2250" i="1"/>
  <c r="F2252" i="1"/>
  <c r="N2401" i="1" l="1"/>
  <c r="S2400" i="1"/>
  <c r="R2200" i="1"/>
  <c r="O2201" i="1"/>
  <c r="P2251" i="1"/>
  <c r="J2252" i="1"/>
  <c r="A2253" i="1"/>
  <c r="K2251" i="1"/>
  <c r="G2252" i="1"/>
  <c r="F2253" i="1"/>
  <c r="N2402" i="1" l="1"/>
  <c r="S2401" i="1"/>
  <c r="R2201" i="1"/>
  <c r="O2202" i="1"/>
  <c r="P2252" i="1"/>
  <c r="J2253" i="1"/>
  <c r="A2254" i="1"/>
  <c r="K2252" i="1"/>
  <c r="G2253" i="1"/>
  <c r="F2254" i="1"/>
  <c r="N2403" i="1" l="1"/>
  <c r="S2402" i="1"/>
  <c r="R2202" i="1"/>
  <c r="O2203" i="1"/>
  <c r="P2253" i="1"/>
  <c r="J2254" i="1"/>
  <c r="A2255" i="1"/>
  <c r="G2254" i="1"/>
  <c r="K2253" i="1"/>
  <c r="F2255" i="1"/>
  <c r="N2404" i="1" l="1"/>
  <c r="S2403" i="1"/>
  <c r="R2203" i="1"/>
  <c r="O2204" i="1"/>
  <c r="P2254" i="1"/>
  <c r="J2255" i="1"/>
  <c r="A2256" i="1"/>
  <c r="K2254" i="1"/>
  <c r="G2255" i="1"/>
  <c r="F2256" i="1"/>
  <c r="N2405" i="1" l="1"/>
  <c r="S2404" i="1"/>
  <c r="R2204" i="1"/>
  <c r="O2205" i="1"/>
  <c r="P2255" i="1"/>
  <c r="J2256" i="1"/>
  <c r="A2257" i="1"/>
  <c r="K2255" i="1"/>
  <c r="G2256" i="1"/>
  <c r="F2257" i="1"/>
  <c r="N2406" i="1" l="1"/>
  <c r="S2405" i="1"/>
  <c r="R2205" i="1"/>
  <c r="O2206" i="1"/>
  <c r="P2256" i="1"/>
  <c r="J2257" i="1"/>
  <c r="A2258" i="1"/>
  <c r="G2257" i="1"/>
  <c r="K2256" i="1"/>
  <c r="F2258" i="1"/>
  <c r="N2407" i="1" l="1"/>
  <c r="S2406" i="1"/>
  <c r="R2206" i="1"/>
  <c r="O2207" i="1"/>
  <c r="P2257" i="1"/>
  <c r="J2258" i="1"/>
  <c r="A2259" i="1"/>
  <c r="K2257" i="1"/>
  <c r="G2258" i="1"/>
  <c r="F2259" i="1"/>
  <c r="N2408" i="1" l="1"/>
  <c r="S2407" i="1"/>
  <c r="R2207" i="1"/>
  <c r="O2208" i="1"/>
  <c r="P2258" i="1"/>
  <c r="J2259" i="1"/>
  <c r="A2260" i="1"/>
  <c r="G2259" i="1"/>
  <c r="K2258" i="1"/>
  <c r="F2260" i="1"/>
  <c r="N2409" i="1" l="1"/>
  <c r="S2408" i="1"/>
  <c r="R2208" i="1"/>
  <c r="O2209" i="1"/>
  <c r="P2259" i="1"/>
  <c r="J2260" i="1"/>
  <c r="A2261" i="1"/>
  <c r="G2260" i="1"/>
  <c r="K2259" i="1"/>
  <c r="F2261" i="1"/>
  <c r="N2410" i="1" l="1"/>
  <c r="S2409" i="1"/>
  <c r="R2209" i="1"/>
  <c r="O2210" i="1"/>
  <c r="P2260" i="1"/>
  <c r="J2261" i="1"/>
  <c r="A2262" i="1"/>
  <c r="K2260" i="1"/>
  <c r="G2261" i="1"/>
  <c r="F2262" i="1"/>
  <c r="N2411" i="1" l="1"/>
  <c r="S2410" i="1"/>
  <c r="R2210" i="1"/>
  <c r="O2211" i="1"/>
  <c r="P2261" i="1"/>
  <c r="J2262" i="1"/>
  <c r="A2263" i="1"/>
  <c r="K2261" i="1"/>
  <c r="G2262" i="1"/>
  <c r="F2263" i="1"/>
  <c r="N2412" i="1" l="1"/>
  <c r="S2411" i="1"/>
  <c r="R2211" i="1"/>
  <c r="O2212" i="1"/>
  <c r="P2262" i="1"/>
  <c r="J2263" i="1"/>
  <c r="A2264" i="1"/>
  <c r="G2263" i="1"/>
  <c r="K2262" i="1"/>
  <c r="F2264" i="1"/>
  <c r="N2413" i="1" l="1"/>
  <c r="S2412" i="1"/>
  <c r="R2212" i="1"/>
  <c r="O2213" i="1"/>
  <c r="P2263" i="1"/>
  <c r="J2264" i="1"/>
  <c r="A2265" i="1"/>
  <c r="K2263" i="1"/>
  <c r="G2264" i="1"/>
  <c r="F2265" i="1"/>
  <c r="N2414" i="1" l="1"/>
  <c r="S2413" i="1"/>
  <c r="R2213" i="1"/>
  <c r="O2214" i="1"/>
  <c r="P2264" i="1"/>
  <c r="J2265" i="1"/>
  <c r="A2266" i="1"/>
  <c r="G2265" i="1"/>
  <c r="K2264" i="1"/>
  <c r="F2266" i="1"/>
  <c r="N2415" i="1" l="1"/>
  <c r="S2414" i="1"/>
  <c r="R2214" i="1"/>
  <c r="O2215" i="1"/>
  <c r="P2265" i="1"/>
  <c r="J2266" i="1"/>
  <c r="A2267" i="1"/>
  <c r="G2266" i="1"/>
  <c r="K2265" i="1"/>
  <c r="F2267" i="1"/>
  <c r="N2416" i="1" l="1"/>
  <c r="S2415" i="1"/>
  <c r="R2215" i="1"/>
  <c r="O2216" i="1"/>
  <c r="P2266" i="1"/>
  <c r="J2267" i="1"/>
  <c r="A2268" i="1"/>
  <c r="K2266" i="1"/>
  <c r="G2267" i="1"/>
  <c r="F2268" i="1"/>
  <c r="N2417" i="1" l="1"/>
  <c r="S2416" i="1"/>
  <c r="R2216" i="1"/>
  <c r="O2217" i="1"/>
  <c r="P2267" i="1"/>
  <c r="J2268" i="1"/>
  <c r="A2269" i="1"/>
  <c r="K2267" i="1"/>
  <c r="G2268" i="1"/>
  <c r="F2269" i="1"/>
  <c r="N2418" i="1" l="1"/>
  <c r="S2417" i="1"/>
  <c r="R2217" i="1"/>
  <c r="O2218" i="1"/>
  <c r="P2268" i="1"/>
  <c r="J2269" i="1"/>
  <c r="A2270" i="1"/>
  <c r="G2269" i="1"/>
  <c r="K2268" i="1"/>
  <c r="F2270" i="1"/>
  <c r="N2419" i="1" l="1"/>
  <c r="S2418" i="1"/>
  <c r="R2218" i="1"/>
  <c r="O2219" i="1"/>
  <c r="P2269" i="1"/>
  <c r="J2270" i="1"/>
  <c r="A2271" i="1"/>
  <c r="G2270" i="1"/>
  <c r="K2269" i="1"/>
  <c r="F2271" i="1"/>
  <c r="N2420" i="1" l="1"/>
  <c r="S2419" i="1"/>
  <c r="R2219" i="1"/>
  <c r="O2220" i="1"/>
  <c r="P2270" i="1"/>
  <c r="J2271" i="1"/>
  <c r="A2272" i="1"/>
  <c r="K2270" i="1"/>
  <c r="G2271" i="1"/>
  <c r="F2272" i="1"/>
  <c r="N2421" i="1" l="1"/>
  <c r="S2420" i="1"/>
  <c r="R2220" i="1"/>
  <c r="O2221" i="1"/>
  <c r="P2271" i="1"/>
  <c r="J2272" i="1"/>
  <c r="A2273" i="1"/>
  <c r="K2271" i="1"/>
  <c r="G2272" i="1"/>
  <c r="F2273" i="1"/>
  <c r="N2422" i="1" l="1"/>
  <c r="S2421" i="1"/>
  <c r="R2221" i="1"/>
  <c r="O2222" i="1"/>
  <c r="P2272" i="1"/>
  <c r="J2273" i="1"/>
  <c r="A2274" i="1"/>
  <c r="G2273" i="1"/>
  <c r="K2272" i="1"/>
  <c r="F2274" i="1"/>
  <c r="N2423" i="1" l="1"/>
  <c r="S2422" i="1"/>
  <c r="R2222" i="1"/>
  <c r="O2223" i="1"/>
  <c r="P2273" i="1"/>
  <c r="J2274" i="1"/>
  <c r="A2275" i="1"/>
  <c r="G2274" i="1"/>
  <c r="K2273" i="1"/>
  <c r="F2275" i="1"/>
  <c r="N2424" i="1" l="1"/>
  <c r="S2423" i="1"/>
  <c r="R2223" i="1"/>
  <c r="O2224" i="1"/>
  <c r="P2274" i="1"/>
  <c r="J2275" i="1"/>
  <c r="A2276" i="1"/>
  <c r="K2274" i="1"/>
  <c r="G2275" i="1"/>
  <c r="F2276" i="1"/>
  <c r="N2425" i="1" l="1"/>
  <c r="S2424" i="1"/>
  <c r="R2224" i="1"/>
  <c r="O2225" i="1"/>
  <c r="P2275" i="1"/>
  <c r="J2276" i="1"/>
  <c r="A2277" i="1"/>
  <c r="G2276" i="1"/>
  <c r="K2275" i="1"/>
  <c r="F2277" i="1"/>
  <c r="N2426" i="1" l="1"/>
  <c r="S2425" i="1"/>
  <c r="R2225" i="1"/>
  <c r="O2226" i="1"/>
  <c r="P2276" i="1"/>
  <c r="J2277" i="1"/>
  <c r="A2278" i="1"/>
  <c r="G2277" i="1"/>
  <c r="K2276" i="1"/>
  <c r="F2278" i="1"/>
  <c r="N2427" i="1" l="1"/>
  <c r="S2426" i="1"/>
  <c r="R2226" i="1"/>
  <c r="O2227" i="1"/>
  <c r="P2277" i="1"/>
  <c r="J2278" i="1"/>
  <c r="A2279" i="1"/>
  <c r="K2277" i="1"/>
  <c r="G2278" i="1"/>
  <c r="F2279" i="1"/>
  <c r="N2428" i="1" l="1"/>
  <c r="S2427" i="1"/>
  <c r="R2227" i="1"/>
  <c r="O2228" i="1"/>
  <c r="P2278" i="1"/>
  <c r="J2279" i="1"/>
  <c r="A2280" i="1"/>
  <c r="G2279" i="1"/>
  <c r="K2278" i="1"/>
  <c r="F2280" i="1"/>
  <c r="N2429" i="1" l="1"/>
  <c r="S2428" i="1"/>
  <c r="R2228" i="1"/>
  <c r="O2229" i="1"/>
  <c r="P2279" i="1"/>
  <c r="J2280" i="1"/>
  <c r="A2281" i="1"/>
  <c r="K2279" i="1"/>
  <c r="G2280" i="1"/>
  <c r="F2281" i="1"/>
  <c r="N2430" i="1" l="1"/>
  <c r="S2429" i="1"/>
  <c r="R2229" i="1"/>
  <c r="O2230" i="1"/>
  <c r="P2280" i="1"/>
  <c r="J2281" i="1"/>
  <c r="A2282" i="1"/>
  <c r="K2280" i="1"/>
  <c r="G2281" i="1"/>
  <c r="F2282" i="1"/>
  <c r="N2431" i="1" l="1"/>
  <c r="S2430" i="1"/>
  <c r="R2230" i="1"/>
  <c r="O2231" i="1"/>
  <c r="P2281" i="1"/>
  <c r="J2282" i="1"/>
  <c r="A2283" i="1"/>
  <c r="K2281" i="1"/>
  <c r="G2282" i="1"/>
  <c r="F2283" i="1"/>
  <c r="N2432" i="1" l="1"/>
  <c r="S2431" i="1"/>
  <c r="R2231" i="1"/>
  <c r="O2232" i="1"/>
  <c r="P2282" i="1"/>
  <c r="J2283" i="1"/>
  <c r="A2284" i="1"/>
  <c r="G2283" i="1"/>
  <c r="K2282" i="1"/>
  <c r="F2284" i="1"/>
  <c r="N2433" i="1" l="1"/>
  <c r="S2432" i="1"/>
  <c r="R2232" i="1"/>
  <c r="O2233" i="1"/>
  <c r="P2283" i="1"/>
  <c r="J2284" i="1"/>
  <c r="A2285" i="1"/>
  <c r="K2283" i="1"/>
  <c r="G2284" i="1"/>
  <c r="F2285" i="1"/>
  <c r="N2434" i="1" l="1"/>
  <c r="S2433" i="1"/>
  <c r="R2233" i="1"/>
  <c r="O2234" i="1"/>
  <c r="P2284" i="1"/>
  <c r="J2285" i="1"/>
  <c r="A2286" i="1"/>
  <c r="G2285" i="1"/>
  <c r="K2284" i="1"/>
  <c r="F2286" i="1"/>
  <c r="N2435" i="1" l="1"/>
  <c r="S2434" i="1"/>
  <c r="R2234" i="1"/>
  <c r="O2235" i="1"/>
  <c r="P2285" i="1"/>
  <c r="J2286" i="1"/>
  <c r="A2287" i="1"/>
  <c r="G2286" i="1"/>
  <c r="K2285" i="1"/>
  <c r="F2287" i="1"/>
  <c r="N2436" i="1" l="1"/>
  <c r="S2435" i="1"/>
  <c r="R2235" i="1"/>
  <c r="O2236" i="1"/>
  <c r="P2286" i="1"/>
  <c r="J2287" i="1"/>
  <c r="A2288" i="1"/>
  <c r="G2287" i="1"/>
  <c r="K2286" i="1"/>
  <c r="F2288" i="1"/>
  <c r="N2437" i="1" l="1"/>
  <c r="S2436" i="1"/>
  <c r="R2236" i="1"/>
  <c r="O2237" i="1"/>
  <c r="P2287" i="1"/>
  <c r="J2288" i="1"/>
  <c r="A2289" i="1"/>
  <c r="K2287" i="1"/>
  <c r="G2288" i="1"/>
  <c r="F2289" i="1"/>
  <c r="N2438" i="1" l="1"/>
  <c r="S2437" i="1"/>
  <c r="R2237" i="1"/>
  <c r="O2238" i="1"/>
  <c r="P2288" i="1"/>
  <c r="J2289" i="1"/>
  <c r="A2290" i="1"/>
  <c r="G2289" i="1"/>
  <c r="K2288" i="1"/>
  <c r="F2290" i="1"/>
  <c r="N2439" i="1" l="1"/>
  <c r="S2438" i="1"/>
  <c r="R2238" i="1"/>
  <c r="O2239" i="1"/>
  <c r="P2289" i="1"/>
  <c r="J2290" i="1"/>
  <c r="A2291" i="1"/>
  <c r="K2289" i="1"/>
  <c r="G2290" i="1"/>
  <c r="F2291" i="1"/>
  <c r="N2440" i="1" l="1"/>
  <c r="S2439" i="1"/>
  <c r="R2239" i="1"/>
  <c r="O2240" i="1"/>
  <c r="P2290" i="1"/>
  <c r="J2291" i="1"/>
  <c r="A2292" i="1"/>
  <c r="K2290" i="1"/>
  <c r="G2291" i="1"/>
  <c r="F2292" i="1"/>
  <c r="N2441" i="1" l="1"/>
  <c r="S2440" i="1"/>
  <c r="R2240" i="1"/>
  <c r="O2241" i="1"/>
  <c r="P2291" i="1"/>
  <c r="J2292" i="1"/>
  <c r="A2293" i="1"/>
  <c r="K2291" i="1"/>
  <c r="G2292" i="1"/>
  <c r="F2293" i="1"/>
  <c r="N2442" i="1" l="1"/>
  <c r="S2441" i="1"/>
  <c r="R2241" i="1"/>
  <c r="O2242" i="1"/>
  <c r="P2292" i="1"/>
  <c r="J2293" i="1"/>
  <c r="A2294" i="1"/>
  <c r="G2293" i="1"/>
  <c r="K2292" i="1"/>
  <c r="F2294" i="1"/>
  <c r="N2443" i="1" l="1"/>
  <c r="S2442" i="1"/>
  <c r="R2242" i="1"/>
  <c r="O2243" i="1"/>
  <c r="P2293" i="1"/>
  <c r="J2294" i="1"/>
  <c r="A2295" i="1"/>
  <c r="K2293" i="1"/>
  <c r="G2294" i="1"/>
  <c r="F2295" i="1"/>
  <c r="N2444" i="1" l="1"/>
  <c r="S2443" i="1"/>
  <c r="R2243" i="1"/>
  <c r="O2244" i="1"/>
  <c r="P2294" i="1"/>
  <c r="J2295" i="1"/>
  <c r="A2296" i="1"/>
  <c r="G2295" i="1"/>
  <c r="K2294" i="1"/>
  <c r="F2296" i="1"/>
  <c r="N2445" i="1" l="1"/>
  <c r="S2444" i="1"/>
  <c r="R2244" i="1"/>
  <c r="O2245" i="1"/>
  <c r="P2295" i="1"/>
  <c r="J2296" i="1"/>
  <c r="A2297" i="1"/>
  <c r="K2295" i="1"/>
  <c r="G2296" i="1"/>
  <c r="F2297" i="1"/>
  <c r="N2446" i="1" l="1"/>
  <c r="S2445" i="1"/>
  <c r="R2245" i="1"/>
  <c r="O2246" i="1"/>
  <c r="P2296" i="1"/>
  <c r="J2297" i="1"/>
  <c r="A2298" i="1"/>
  <c r="G2297" i="1"/>
  <c r="K2296" i="1"/>
  <c r="F2298" i="1"/>
  <c r="N2447" i="1" l="1"/>
  <c r="S2446" i="1"/>
  <c r="R2246" i="1"/>
  <c r="O2247" i="1"/>
  <c r="P2297" i="1"/>
  <c r="J2298" i="1"/>
  <c r="A2299" i="1"/>
  <c r="K2297" i="1"/>
  <c r="G2298" i="1"/>
  <c r="F2299" i="1"/>
  <c r="N2448" i="1" l="1"/>
  <c r="S2447" i="1"/>
  <c r="R2247" i="1"/>
  <c r="O2248" i="1"/>
  <c r="P2298" i="1"/>
  <c r="J2299" i="1"/>
  <c r="A2300" i="1"/>
  <c r="K2298" i="1"/>
  <c r="G2299" i="1"/>
  <c r="F2300" i="1"/>
  <c r="N2449" i="1" l="1"/>
  <c r="S2448" i="1"/>
  <c r="R2248" i="1"/>
  <c r="O2249" i="1"/>
  <c r="P2299" i="1"/>
  <c r="J2300" i="1"/>
  <c r="A2301" i="1"/>
  <c r="G2300" i="1"/>
  <c r="K2299" i="1"/>
  <c r="F2301" i="1"/>
  <c r="N2450" i="1" l="1"/>
  <c r="S2449" i="1"/>
  <c r="R2249" i="1"/>
  <c r="O2250" i="1"/>
  <c r="P2300" i="1"/>
  <c r="J2301" i="1"/>
  <c r="A2302" i="1"/>
  <c r="K2300" i="1"/>
  <c r="G2301" i="1"/>
  <c r="F2302" i="1"/>
  <c r="N2451" i="1" l="1"/>
  <c r="S2450" i="1"/>
  <c r="R2250" i="1"/>
  <c r="O2251" i="1"/>
  <c r="P2301" i="1"/>
  <c r="J2302" i="1"/>
  <c r="A2303" i="1"/>
  <c r="K2301" i="1"/>
  <c r="G2302" i="1"/>
  <c r="F2303" i="1"/>
  <c r="N2452" i="1" l="1"/>
  <c r="S2451" i="1"/>
  <c r="R2251" i="1"/>
  <c r="O2252" i="1"/>
  <c r="P2302" i="1"/>
  <c r="J2303" i="1"/>
  <c r="A2304" i="1"/>
  <c r="G2303" i="1"/>
  <c r="K2302" i="1"/>
  <c r="F2304" i="1"/>
  <c r="N2453" i="1" l="1"/>
  <c r="S2452" i="1"/>
  <c r="R2252" i="1"/>
  <c r="O2253" i="1"/>
  <c r="P2303" i="1"/>
  <c r="J2304" i="1"/>
  <c r="A2305" i="1"/>
  <c r="K2303" i="1"/>
  <c r="G2304" i="1"/>
  <c r="F2305" i="1"/>
  <c r="N2454" i="1" l="1"/>
  <c r="S2453" i="1"/>
  <c r="R2253" i="1"/>
  <c r="O2254" i="1"/>
  <c r="P2304" i="1"/>
  <c r="J2305" i="1"/>
  <c r="A2306" i="1"/>
  <c r="K2304" i="1"/>
  <c r="G2305" i="1"/>
  <c r="F2306" i="1"/>
  <c r="N2455" i="1" l="1"/>
  <c r="S2454" i="1"/>
  <c r="R2254" i="1"/>
  <c r="O2255" i="1"/>
  <c r="P2305" i="1"/>
  <c r="J2306" i="1"/>
  <c r="A2307" i="1"/>
  <c r="G2306" i="1"/>
  <c r="K2305" i="1"/>
  <c r="F2307" i="1"/>
  <c r="N2456" i="1" l="1"/>
  <c r="S2455" i="1"/>
  <c r="R2255" i="1"/>
  <c r="O2256" i="1"/>
  <c r="P2306" i="1"/>
  <c r="J2307" i="1"/>
  <c r="A2308" i="1"/>
  <c r="K2306" i="1"/>
  <c r="G2307" i="1"/>
  <c r="F2308" i="1"/>
  <c r="N2457" i="1" l="1"/>
  <c r="S2456" i="1"/>
  <c r="R2256" i="1"/>
  <c r="O2257" i="1"/>
  <c r="P2307" i="1"/>
  <c r="J2308" i="1"/>
  <c r="A2309" i="1"/>
  <c r="K2307" i="1"/>
  <c r="G2308" i="1"/>
  <c r="F2309" i="1"/>
  <c r="N2458" i="1" l="1"/>
  <c r="S2457" i="1"/>
  <c r="R2257" i="1"/>
  <c r="O2258" i="1"/>
  <c r="P2308" i="1"/>
  <c r="J2309" i="1"/>
  <c r="A2310" i="1"/>
  <c r="G2309" i="1"/>
  <c r="K2308" i="1"/>
  <c r="F2310" i="1"/>
  <c r="N2459" i="1" l="1"/>
  <c r="S2458" i="1"/>
  <c r="R2258" i="1"/>
  <c r="O2259" i="1"/>
  <c r="P2309" i="1"/>
  <c r="J2310" i="1"/>
  <c r="A2311" i="1"/>
  <c r="K2309" i="1"/>
  <c r="G2310" i="1"/>
  <c r="F2311" i="1"/>
  <c r="N2460" i="1" l="1"/>
  <c r="S2459" i="1"/>
  <c r="R2259" i="1"/>
  <c r="O2260" i="1"/>
  <c r="P2310" i="1"/>
  <c r="J2311" i="1"/>
  <c r="A2312" i="1"/>
  <c r="G2311" i="1"/>
  <c r="K2310" i="1"/>
  <c r="F2312" i="1"/>
  <c r="N2461" i="1" l="1"/>
  <c r="S2460" i="1"/>
  <c r="R2260" i="1"/>
  <c r="O2261" i="1"/>
  <c r="P2311" i="1"/>
  <c r="J2312" i="1"/>
  <c r="A2313" i="1"/>
  <c r="K2311" i="1"/>
  <c r="G2312" i="1"/>
  <c r="F2313" i="1"/>
  <c r="N2462" i="1" l="1"/>
  <c r="S2461" i="1"/>
  <c r="R2261" i="1"/>
  <c r="O2262" i="1"/>
  <c r="P2312" i="1"/>
  <c r="J2313" i="1"/>
  <c r="A2314" i="1"/>
  <c r="G2313" i="1"/>
  <c r="K2312" i="1"/>
  <c r="F2314" i="1"/>
  <c r="N2463" i="1" l="1"/>
  <c r="S2462" i="1"/>
  <c r="R2262" i="1"/>
  <c r="O2263" i="1"/>
  <c r="P2313" i="1"/>
  <c r="J2314" i="1"/>
  <c r="A2315" i="1"/>
  <c r="G2314" i="1"/>
  <c r="K2313" i="1"/>
  <c r="F2315" i="1"/>
  <c r="N2464" i="1" l="1"/>
  <c r="S2463" i="1"/>
  <c r="R2263" i="1"/>
  <c r="O2264" i="1"/>
  <c r="P2314" i="1"/>
  <c r="J2315" i="1"/>
  <c r="A2316" i="1"/>
  <c r="G2315" i="1"/>
  <c r="K2314" i="1"/>
  <c r="F2316" i="1"/>
  <c r="N2465" i="1" l="1"/>
  <c r="S2464" i="1"/>
  <c r="R2264" i="1"/>
  <c r="O2265" i="1"/>
  <c r="P2315" i="1"/>
  <c r="J2316" i="1"/>
  <c r="A2317" i="1"/>
  <c r="G2316" i="1"/>
  <c r="K2315" i="1"/>
  <c r="F2317" i="1"/>
  <c r="N2466" i="1" l="1"/>
  <c r="S2465" i="1"/>
  <c r="R2265" i="1"/>
  <c r="O2266" i="1"/>
  <c r="P2316" i="1"/>
  <c r="J2317" i="1"/>
  <c r="A2318" i="1"/>
  <c r="G2317" i="1"/>
  <c r="K2316" i="1"/>
  <c r="F2318" i="1"/>
  <c r="N2467" i="1" l="1"/>
  <c r="S2466" i="1"/>
  <c r="R2266" i="1"/>
  <c r="O2267" i="1"/>
  <c r="P2317" i="1"/>
  <c r="J2318" i="1"/>
  <c r="A2319" i="1"/>
  <c r="K2317" i="1"/>
  <c r="G2318" i="1"/>
  <c r="F2319" i="1"/>
  <c r="N2468" i="1" l="1"/>
  <c r="S2467" i="1"/>
  <c r="R2267" i="1"/>
  <c r="O2268" i="1"/>
  <c r="P2318" i="1"/>
  <c r="J2319" i="1"/>
  <c r="A2320" i="1"/>
  <c r="G2319" i="1"/>
  <c r="K2318" i="1"/>
  <c r="F2320" i="1"/>
  <c r="N2469" i="1" l="1"/>
  <c r="S2468" i="1"/>
  <c r="R2268" i="1"/>
  <c r="O2269" i="1"/>
  <c r="P2319" i="1"/>
  <c r="J2320" i="1"/>
  <c r="A2321" i="1"/>
  <c r="K2319" i="1"/>
  <c r="G2320" i="1"/>
  <c r="F2321" i="1"/>
  <c r="N2470" i="1" l="1"/>
  <c r="S2469" i="1"/>
  <c r="R2269" i="1"/>
  <c r="O2270" i="1"/>
  <c r="P2320" i="1"/>
  <c r="J2321" i="1"/>
  <c r="A2322" i="1"/>
  <c r="K2320" i="1"/>
  <c r="G2321" i="1"/>
  <c r="F2322" i="1"/>
  <c r="N2471" i="1" l="1"/>
  <c r="S2470" i="1"/>
  <c r="R2270" i="1"/>
  <c r="O2271" i="1"/>
  <c r="P2321" i="1"/>
  <c r="J2322" i="1"/>
  <c r="A2323" i="1"/>
  <c r="K2321" i="1"/>
  <c r="G2322" i="1"/>
  <c r="F2323" i="1"/>
  <c r="N2472" i="1" l="1"/>
  <c r="S2471" i="1"/>
  <c r="R2271" i="1"/>
  <c r="O2272" i="1"/>
  <c r="P2322" i="1"/>
  <c r="J2323" i="1"/>
  <c r="A2324" i="1"/>
  <c r="G2323" i="1"/>
  <c r="K2322" i="1"/>
  <c r="F2324" i="1"/>
  <c r="N2473" i="1" l="1"/>
  <c r="S2472" i="1"/>
  <c r="R2272" i="1"/>
  <c r="O2273" i="1"/>
  <c r="P2323" i="1"/>
  <c r="J2324" i="1"/>
  <c r="A2325" i="1"/>
  <c r="K2323" i="1"/>
  <c r="G2324" i="1"/>
  <c r="F2325" i="1"/>
  <c r="N2474" i="1" l="1"/>
  <c r="S2473" i="1"/>
  <c r="R2273" i="1"/>
  <c r="O2274" i="1"/>
  <c r="P2324" i="1"/>
  <c r="J2325" i="1"/>
  <c r="A2326" i="1"/>
  <c r="G2325" i="1"/>
  <c r="K2324" i="1"/>
  <c r="F2326" i="1"/>
  <c r="N2475" i="1" l="1"/>
  <c r="S2474" i="1"/>
  <c r="R2274" i="1"/>
  <c r="O2275" i="1"/>
  <c r="P2325" i="1"/>
  <c r="J2326" i="1"/>
  <c r="A2327" i="1"/>
  <c r="G2326" i="1"/>
  <c r="K2325" i="1"/>
  <c r="F2327" i="1"/>
  <c r="N2476" i="1" l="1"/>
  <c r="S2475" i="1"/>
  <c r="R2275" i="1"/>
  <c r="O2276" i="1"/>
  <c r="P2326" i="1"/>
  <c r="J2327" i="1"/>
  <c r="A2328" i="1"/>
  <c r="G2327" i="1"/>
  <c r="K2326" i="1"/>
  <c r="F2328" i="1"/>
  <c r="N2477" i="1" l="1"/>
  <c r="S2476" i="1"/>
  <c r="R2276" i="1"/>
  <c r="O2277" i="1"/>
  <c r="P2327" i="1"/>
  <c r="J2328" i="1"/>
  <c r="A2329" i="1"/>
  <c r="K2327" i="1"/>
  <c r="G2328" i="1"/>
  <c r="F2329" i="1"/>
  <c r="N2478" i="1" l="1"/>
  <c r="S2477" i="1"/>
  <c r="R2277" i="1"/>
  <c r="O2278" i="1"/>
  <c r="P2328" i="1"/>
  <c r="J2329" i="1"/>
  <c r="A2330" i="1"/>
  <c r="G2329" i="1"/>
  <c r="K2328" i="1"/>
  <c r="F2330" i="1"/>
  <c r="N2479" i="1" l="1"/>
  <c r="S2478" i="1"/>
  <c r="R2278" i="1"/>
  <c r="O2279" i="1"/>
  <c r="P2329" i="1"/>
  <c r="J2330" i="1"/>
  <c r="A2331" i="1"/>
  <c r="K2329" i="1"/>
  <c r="G2330" i="1"/>
  <c r="F2331" i="1"/>
  <c r="N2480" i="1" l="1"/>
  <c r="S2479" i="1"/>
  <c r="R2279" i="1"/>
  <c r="O2280" i="1"/>
  <c r="P2330" i="1"/>
  <c r="J2331" i="1"/>
  <c r="A2332" i="1"/>
  <c r="G2331" i="1"/>
  <c r="K2330" i="1"/>
  <c r="F2332" i="1"/>
  <c r="N2481" i="1" l="1"/>
  <c r="S2480" i="1"/>
  <c r="R2280" i="1"/>
  <c r="O2281" i="1"/>
  <c r="P2331" i="1"/>
  <c r="J2332" i="1"/>
  <c r="A2333" i="1"/>
  <c r="K2331" i="1"/>
  <c r="G2332" i="1"/>
  <c r="F2333" i="1"/>
  <c r="N2482" i="1" l="1"/>
  <c r="S2481" i="1"/>
  <c r="R2281" i="1"/>
  <c r="O2282" i="1"/>
  <c r="P2332" i="1"/>
  <c r="J2333" i="1"/>
  <c r="A2334" i="1"/>
  <c r="G2333" i="1"/>
  <c r="K2332" i="1"/>
  <c r="F2334" i="1"/>
  <c r="N2483" i="1" l="1"/>
  <c r="S2482" i="1"/>
  <c r="R2282" i="1"/>
  <c r="O2283" i="1"/>
  <c r="P2333" i="1"/>
  <c r="J2334" i="1"/>
  <c r="A2335" i="1"/>
  <c r="G2334" i="1"/>
  <c r="K2333" i="1"/>
  <c r="F2335" i="1"/>
  <c r="N2484" i="1" l="1"/>
  <c r="S2483" i="1"/>
  <c r="R2283" i="1"/>
  <c r="O2284" i="1"/>
  <c r="P2334" i="1"/>
  <c r="J2335" i="1"/>
  <c r="A2336" i="1"/>
  <c r="G2335" i="1"/>
  <c r="K2334" i="1"/>
  <c r="F2336" i="1"/>
  <c r="N2485" i="1" l="1"/>
  <c r="S2484" i="1"/>
  <c r="R2284" i="1"/>
  <c r="O2285" i="1"/>
  <c r="P2335" i="1"/>
  <c r="J2336" i="1"/>
  <c r="A2337" i="1"/>
  <c r="K2335" i="1"/>
  <c r="G2336" i="1"/>
  <c r="F2337" i="1"/>
  <c r="N2486" i="1" l="1"/>
  <c r="S2485" i="1"/>
  <c r="R2285" i="1"/>
  <c r="O2286" i="1"/>
  <c r="P2336" i="1"/>
  <c r="J2337" i="1"/>
  <c r="A2338" i="1"/>
  <c r="G2337" i="1"/>
  <c r="K2336" i="1"/>
  <c r="F2338" i="1"/>
  <c r="N2487" i="1" l="1"/>
  <c r="S2486" i="1"/>
  <c r="R2286" i="1"/>
  <c r="O2287" i="1"/>
  <c r="P2337" i="1"/>
  <c r="J2338" i="1"/>
  <c r="A2339" i="1"/>
  <c r="K2337" i="1"/>
  <c r="G2338" i="1"/>
  <c r="F2339" i="1"/>
  <c r="N2488" i="1" l="1"/>
  <c r="S2487" i="1"/>
  <c r="R2287" i="1"/>
  <c r="O2288" i="1"/>
  <c r="P2338" i="1"/>
  <c r="J2339" i="1"/>
  <c r="A2340" i="1"/>
  <c r="G2339" i="1"/>
  <c r="K2338" i="1"/>
  <c r="F2340" i="1"/>
  <c r="N2489" i="1" l="1"/>
  <c r="S2488" i="1"/>
  <c r="R2288" i="1"/>
  <c r="O2289" i="1"/>
  <c r="P2339" i="1"/>
  <c r="J2340" i="1"/>
  <c r="A2341" i="1"/>
  <c r="K2339" i="1"/>
  <c r="G2340" i="1"/>
  <c r="F2341" i="1"/>
  <c r="N2490" i="1" l="1"/>
  <c r="S2489" i="1"/>
  <c r="R2289" i="1"/>
  <c r="O2290" i="1"/>
  <c r="P2340" i="1"/>
  <c r="J2341" i="1"/>
  <c r="A2342" i="1"/>
  <c r="K2340" i="1"/>
  <c r="G2341" i="1"/>
  <c r="F2342" i="1"/>
  <c r="N2491" i="1" l="1"/>
  <c r="S2490" i="1"/>
  <c r="R2290" i="1"/>
  <c r="O2291" i="1"/>
  <c r="P2341" i="1"/>
  <c r="J2342" i="1"/>
  <c r="A2343" i="1"/>
  <c r="G2342" i="1"/>
  <c r="K2341" i="1"/>
  <c r="F2343" i="1"/>
  <c r="N2492" i="1" l="1"/>
  <c r="S2491" i="1"/>
  <c r="R2291" i="1"/>
  <c r="O2292" i="1"/>
  <c r="P2342" i="1"/>
  <c r="J2343" i="1"/>
  <c r="A2344" i="1"/>
  <c r="G2343" i="1"/>
  <c r="K2342" i="1"/>
  <c r="F2344" i="1"/>
  <c r="N2493" i="1" l="1"/>
  <c r="S2492" i="1"/>
  <c r="R2292" i="1"/>
  <c r="O2293" i="1"/>
  <c r="P2343" i="1"/>
  <c r="J2344" i="1"/>
  <c r="A2345" i="1"/>
  <c r="K2343" i="1"/>
  <c r="G2344" i="1"/>
  <c r="F2345" i="1"/>
  <c r="N2494" i="1" l="1"/>
  <c r="S2493" i="1"/>
  <c r="R2293" i="1"/>
  <c r="O2294" i="1"/>
  <c r="P2344" i="1"/>
  <c r="J2345" i="1"/>
  <c r="A2346" i="1"/>
  <c r="K2344" i="1"/>
  <c r="G2345" i="1"/>
  <c r="F2346" i="1"/>
  <c r="N2495" i="1" l="1"/>
  <c r="S2494" i="1"/>
  <c r="R2294" i="1"/>
  <c r="O2295" i="1"/>
  <c r="P2345" i="1"/>
  <c r="J2346" i="1"/>
  <c r="A2347" i="1"/>
  <c r="G2346" i="1"/>
  <c r="K2345" i="1"/>
  <c r="F2347" i="1"/>
  <c r="N2496" i="1" l="1"/>
  <c r="S2495" i="1"/>
  <c r="R2295" i="1"/>
  <c r="O2296" i="1"/>
  <c r="P2346" i="1"/>
  <c r="J2347" i="1"/>
  <c r="A2348" i="1"/>
  <c r="K2346" i="1"/>
  <c r="G2347" i="1"/>
  <c r="F2348" i="1"/>
  <c r="N2497" i="1" l="1"/>
  <c r="S2496" i="1"/>
  <c r="R2296" i="1"/>
  <c r="O2297" i="1"/>
  <c r="P2347" i="1"/>
  <c r="J2348" i="1"/>
  <c r="A2349" i="1"/>
  <c r="K2347" i="1"/>
  <c r="G2348" i="1"/>
  <c r="F2349" i="1"/>
  <c r="N2498" i="1" l="1"/>
  <c r="S2497" i="1"/>
  <c r="R2297" i="1"/>
  <c r="O2298" i="1"/>
  <c r="P2348" i="1"/>
  <c r="J2349" i="1"/>
  <c r="A2350" i="1"/>
  <c r="G2349" i="1"/>
  <c r="K2348" i="1"/>
  <c r="F2350" i="1"/>
  <c r="N2499" i="1" l="1"/>
  <c r="S2498" i="1"/>
  <c r="R2298" i="1"/>
  <c r="O2299" i="1"/>
  <c r="P2349" i="1"/>
  <c r="J2350" i="1"/>
  <c r="A2351" i="1"/>
  <c r="G2350" i="1"/>
  <c r="K2349" i="1"/>
  <c r="F2351" i="1"/>
  <c r="N2500" i="1" l="1"/>
  <c r="S2499" i="1"/>
  <c r="R2299" i="1"/>
  <c r="O2300" i="1"/>
  <c r="P2350" i="1"/>
  <c r="J2351" i="1"/>
  <c r="A2352" i="1"/>
  <c r="K2350" i="1"/>
  <c r="G2351" i="1"/>
  <c r="F2352" i="1"/>
  <c r="N2501" i="1" l="1"/>
  <c r="S2500" i="1"/>
  <c r="R2300" i="1"/>
  <c r="O2301" i="1"/>
  <c r="P2351" i="1"/>
  <c r="J2352" i="1"/>
  <c r="A2353" i="1"/>
  <c r="K2351" i="1"/>
  <c r="G2352" i="1"/>
  <c r="F2353" i="1"/>
  <c r="N2502" i="1" l="1"/>
  <c r="S2501" i="1"/>
  <c r="R2301" i="1"/>
  <c r="O2302" i="1"/>
  <c r="P2352" i="1"/>
  <c r="J2353" i="1"/>
  <c r="A2354" i="1"/>
  <c r="G2353" i="1"/>
  <c r="K2352" i="1"/>
  <c r="F2354" i="1"/>
  <c r="N2503" i="1" l="1"/>
  <c r="S2502" i="1"/>
  <c r="R2302" i="1"/>
  <c r="O2303" i="1"/>
  <c r="P2353" i="1"/>
  <c r="J2354" i="1"/>
  <c r="A2355" i="1"/>
  <c r="G2354" i="1"/>
  <c r="K2353" i="1"/>
  <c r="F2355" i="1"/>
  <c r="N2504" i="1" l="1"/>
  <c r="S2503" i="1"/>
  <c r="R2303" i="1"/>
  <c r="O2304" i="1"/>
  <c r="P2354" i="1"/>
  <c r="J2355" i="1"/>
  <c r="A2356" i="1"/>
  <c r="G2355" i="1"/>
  <c r="K2354" i="1"/>
  <c r="F2356" i="1"/>
  <c r="N2505" i="1" l="1"/>
  <c r="S2504" i="1"/>
  <c r="R2304" i="1"/>
  <c r="O2305" i="1"/>
  <c r="P2355" i="1"/>
  <c r="J2356" i="1"/>
  <c r="A2357" i="1"/>
  <c r="G2356" i="1"/>
  <c r="K2355" i="1"/>
  <c r="F2357" i="1"/>
  <c r="N2506" i="1" l="1"/>
  <c r="S2505" i="1"/>
  <c r="R2305" i="1"/>
  <c r="O2306" i="1"/>
  <c r="P2356" i="1"/>
  <c r="J2357" i="1"/>
  <c r="A2358" i="1"/>
  <c r="G2357" i="1"/>
  <c r="K2356" i="1"/>
  <c r="F2358" i="1"/>
  <c r="N2507" i="1" l="1"/>
  <c r="S2506" i="1"/>
  <c r="R2306" i="1"/>
  <c r="O2307" i="1"/>
  <c r="P2357" i="1"/>
  <c r="J2358" i="1"/>
  <c r="A2359" i="1"/>
  <c r="K2357" i="1"/>
  <c r="G2358" i="1"/>
  <c r="F2359" i="1"/>
  <c r="N2508" i="1" l="1"/>
  <c r="S2507" i="1"/>
  <c r="R2307" i="1"/>
  <c r="O2308" i="1"/>
  <c r="P2358" i="1"/>
  <c r="J2359" i="1"/>
  <c r="A2360" i="1"/>
  <c r="G2359" i="1"/>
  <c r="K2358" i="1"/>
  <c r="F2360" i="1"/>
  <c r="N2509" i="1" l="1"/>
  <c r="S2508" i="1"/>
  <c r="R2308" i="1"/>
  <c r="O2309" i="1"/>
  <c r="P2359" i="1"/>
  <c r="J2360" i="1"/>
  <c r="A2361" i="1"/>
  <c r="K2359" i="1"/>
  <c r="G2360" i="1"/>
  <c r="F2361" i="1"/>
  <c r="N2510" i="1" l="1"/>
  <c r="S2509" i="1"/>
  <c r="R2309" i="1"/>
  <c r="O2310" i="1"/>
  <c r="P2360" i="1"/>
  <c r="J2361" i="1"/>
  <c r="A2362" i="1"/>
  <c r="K2360" i="1"/>
  <c r="G2361" i="1"/>
  <c r="F2362" i="1"/>
  <c r="N2511" i="1" l="1"/>
  <c r="S2510" i="1"/>
  <c r="R2310" i="1"/>
  <c r="O2311" i="1"/>
  <c r="P2361" i="1"/>
  <c r="J2362" i="1"/>
  <c r="A2363" i="1"/>
  <c r="K2361" i="1"/>
  <c r="G2362" i="1"/>
  <c r="F2363" i="1"/>
  <c r="N2512" i="1" l="1"/>
  <c r="S2511" i="1"/>
  <c r="R2311" i="1"/>
  <c r="O2312" i="1"/>
  <c r="P2362" i="1"/>
  <c r="J2363" i="1"/>
  <c r="A2364" i="1"/>
  <c r="G2363" i="1"/>
  <c r="K2362" i="1"/>
  <c r="F2364" i="1"/>
  <c r="N2513" i="1" l="1"/>
  <c r="S2512" i="1"/>
  <c r="R2312" i="1"/>
  <c r="O2313" i="1"/>
  <c r="P2363" i="1"/>
  <c r="J2364" i="1"/>
  <c r="A2365" i="1"/>
  <c r="K2363" i="1"/>
  <c r="G2364" i="1"/>
  <c r="F2365" i="1"/>
  <c r="N2514" i="1" l="1"/>
  <c r="S2513" i="1"/>
  <c r="R2313" i="1"/>
  <c r="O2314" i="1"/>
  <c r="P2364" i="1"/>
  <c r="J2365" i="1"/>
  <c r="A2366" i="1"/>
  <c r="G2365" i="1"/>
  <c r="K2364" i="1"/>
  <c r="F2366" i="1"/>
  <c r="N2515" i="1" l="1"/>
  <c r="S2514" i="1"/>
  <c r="R2314" i="1"/>
  <c r="O2315" i="1"/>
  <c r="P2365" i="1"/>
  <c r="J2366" i="1"/>
  <c r="A2367" i="1"/>
  <c r="G2366" i="1"/>
  <c r="K2365" i="1"/>
  <c r="F2367" i="1"/>
  <c r="N2516" i="1" l="1"/>
  <c r="S2515" i="1"/>
  <c r="R2315" i="1"/>
  <c r="O2316" i="1"/>
  <c r="P2366" i="1"/>
  <c r="J2367" i="1"/>
  <c r="A2368" i="1"/>
  <c r="G2367" i="1"/>
  <c r="K2366" i="1"/>
  <c r="F2368" i="1"/>
  <c r="N2517" i="1" l="1"/>
  <c r="S2516" i="1"/>
  <c r="R2316" i="1"/>
  <c r="O2317" i="1"/>
  <c r="P2367" i="1"/>
  <c r="J2368" i="1"/>
  <c r="A2369" i="1"/>
  <c r="K2367" i="1"/>
  <c r="G2368" i="1"/>
  <c r="F2369" i="1"/>
  <c r="N2518" i="1" l="1"/>
  <c r="S2517" i="1"/>
  <c r="R2317" i="1"/>
  <c r="O2318" i="1"/>
  <c r="P2368" i="1"/>
  <c r="J2369" i="1"/>
  <c r="A2370" i="1"/>
  <c r="G2369" i="1"/>
  <c r="K2368" i="1"/>
  <c r="F2370" i="1"/>
  <c r="N2519" i="1" l="1"/>
  <c r="S2518" i="1"/>
  <c r="R2318" i="1"/>
  <c r="O2319" i="1"/>
  <c r="P2369" i="1"/>
  <c r="J2370" i="1"/>
  <c r="A2371" i="1"/>
  <c r="K2369" i="1"/>
  <c r="G2370" i="1"/>
  <c r="F2371" i="1"/>
  <c r="N2520" i="1" l="1"/>
  <c r="S2519" i="1"/>
  <c r="R2319" i="1"/>
  <c r="O2320" i="1"/>
  <c r="P2370" i="1"/>
  <c r="J2371" i="1"/>
  <c r="A2372" i="1"/>
  <c r="G2371" i="1"/>
  <c r="K2370" i="1"/>
  <c r="F2372" i="1"/>
  <c r="N2521" i="1" l="1"/>
  <c r="S2520" i="1"/>
  <c r="R2320" i="1"/>
  <c r="O2321" i="1"/>
  <c r="P2371" i="1"/>
  <c r="J2372" i="1"/>
  <c r="A2373" i="1"/>
  <c r="K2371" i="1"/>
  <c r="G2372" i="1"/>
  <c r="F2373" i="1"/>
  <c r="N2522" i="1" l="1"/>
  <c r="S2521" i="1"/>
  <c r="R2321" i="1"/>
  <c r="O2322" i="1"/>
  <c r="P2372" i="1"/>
  <c r="J2373" i="1"/>
  <c r="A2374" i="1"/>
  <c r="G2373" i="1"/>
  <c r="K2372" i="1"/>
  <c r="F2374" i="1"/>
  <c r="N2523" i="1" l="1"/>
  <c r="S2522" i="1"/>
  <c r="R2322" i="1"/>
  <c r="O2323" i="1"/>
  <c r="P2373" i="1"/>
  <c r="J2374" i="1"/>
  <c r="A2375" i="1"/>
  <c r="K2373" i="1"/>
  <c r="G2374" i="1"/>
  <c r="F2375" i="1"/>
  <c r="N2524" i="1" l="1"/>
  <c r="S2523" i="1"/>
  <c r="R2323" i="1"/>
  <c r="O2324" i="1"/>
  <c r="P2374" i="1"/>
  <c r="J2375" i="1"/>
  <c r="A2376" i="1"/>
  <c r="G2375" i="1"/>
  <c r="K2374" i="1"/>
  <c r="F2376" i="1"/>
  <c r="N2525" i="1" l="1"/>
  <c r="S2524" i="1"/>
  <c r="R2324" i="1"/>
  <c r="O2325" i="1"/>
  <c r="P2375" i="1"/>
  <c r="J2376" i="1"/>
  <c r="A2377" i="1"/>
  <c r="G2376" i="1"/>
  <c r="K2375" i="1"/>
  <c r="F2377" i="1"/>
  <c r="N2526" i="1" l="1"/>
  <c r="S2525" i="1"/>
  <c r="R2325" i="1"/>
  <c r="O2326" i="1"/>
  <c r="P2376" i="1"/>
  <c r="J2377" i="1"/>
  <c r="A2378" i="1"/>
  <c r="G2377" i="1"/>
  <c r="K2376" i="1"/>
  <c r="F2378" i="1"/>
  <c r="N2527" i="1" l="1"/>
  <c r="S2526" i="1"/>
  <c r="R2326" i="1"/>
  <c r="O2327" i="1"/>
  <c r="P2377" i="1"/>
  <c r="J2378" i="1"/>
  <c r="A2379" i="1"/>
  <c r="K2377" i="1"/>
  <c r="G2378" i="1"/>
  <c r="F2379" i="1"/>
  <c r="N2528" i="1" l="1"/>
  <c r="S2527" i="1"/>
  <c r="R2327" i="1"/>
  <c r="O2328" i="1"/>
  <c r="P2378" i="1"/>
  <c r="J2379" i="1"/>
  <c r="A2380" i="1"/>
  <c r="K2378" i="1"/>
  <c r="G2379" i="1"/>
  <c r="F2380" i="1"/>
  <c r="N2529" i="1" l="1"/>
  <c r="S2528" i="1"/>
  <c r="R2328" i="1"/>
  <c r="O2329" i="1"/>
  <c r="P2379" i="1"/>
  <c r="J2380" i="1"/>
  <c r="A2381" i="1"/>
  <c r="G2380" i="1"/>
  <c r="K2379" i="1"/>
  <c r="F2381" i="1"/>
  <c r="N2530" i="1" l="1"/>
  <c r="S2529" i="1"/>
  <c r="R2329" i="1"/>
  <c r="O2330" i="1"/>
  <c r="P2380" i="1"/>
  <c r="J2381" i="1"/>
  <c r="A2382" i="1"/>
  <c r="K2380" i="1"/>
  <c r="G2381" i="1"/>
  <c r="F2382" i="1"/>
  <c r="N2531" i="1" l="1"/>
  <c r="S2530" i="1"/>
  <c r="R2330" i="1"/>
  <c r="O2331" i="1"/>
  <c r="P2381" i="1"/>
  <c r="J2382" i="1"/>
  <c r="A2383" i="1"/>
  <c r="G2382" i="1"/>
  <c r="K2381" i="1"/>
  <c r="F2383" i="1"/>
  <c r="N2532" i="1" l="1"/>
  <c r="S2531" i="1"/>
  <c r="R2331" i="1"/>
  <c r="O2332" i="1"/>
  <c r="P2382" i="1"/>
  <c r="J2383" i="1"/>
  <c r="A2384" i="1"/>
  <c r="G2383" i="1"/>
  <c r="K2382" i="1"/>
  <c r="F2384" i="1"/>
  <c r="N2533" i="1" l="1"/>
  <c r="S2532" i="1"/>
  <c r="R2332" i="1"/>
  <c r="O2333" i="1"/>
  <c r="P2383" i="1"/>
  <c r="J2384" i="1"/>
  <c r="A2385" i="1"/>
  <c r="K2383" i="1"/>
  <c r="G2384" i="1"/>
  <c r="F2385" i="1"/>
  <c r="N2534" i="1" l="1"/>
  <c r="S2533" i="1"/>
  <c r="R2333" i="1"/>
  <c r="O2334" i="1"/>
  <c r="P2384" i="1"/>
  <c r="J2385" i="1"/>
  <c r="A2386" i="1"/>
  <c r="K2384" i="1"/>
  <c r="G2385" i="1"/>
  <c r="F2386" i="1"/>
  <c r="N2535" i="1" l="1"/>
  <c r="S2534" i="1"/>
  <c r="R2334" i="1"/>
  <c r="O2335" i="1"/>
  <c r="P2385" i="1"/>
  <c r="J2386" i="1"/>
  <c r="A2387" i="1"/>
  <c r="G2386" i="1"/>
  <c r="K2385" i="1"/>
  <c r="F2387" i="1"/>
  <c r="N2536" i="1" l="1"/>
  <c r="S2535" i="1"/>
  <c r="R2335" i="1"/>
  <c r="O2336" i="1"/>
  <c r="P2386" i="1"/>
  <c r="J2387" i="1"/>
  <c r="A2388" i="1"/>
  <c r="K2386" i="1"/>
  <c r="G2387" i="1"/>
  <c r="F2388" i="1"/>
  <c r="N2537" i="1" l="1"/>
  <c r="S2536" i="1"/>
  <c r="R2336" i="1"/>
  <c r="O2337" i="1"/>
  <c r="P2387" i="1"/>
  <c r="J2388" i="1"/>
  <c r="A2389" i="1"/>
  <c r="K2387" i="1"/>
  <c r="G2388" i="1"/>
  <c r="F2389" i="1"/>
  <c r="N2538" i="1" l="1"/>
  <c r="S2537" i="1"/>
  <c r="R2337" i="1"/>
  <c r="O2338" i="1"/>
  <c r="P2388" i="1"/>
  <c r="J2389" i="1"/>
  <c r="A2390" i="1"/>
  <c r="G2389" i="1"/>
  <c r="K2388" i="1"/>
  <c r="F2390" i="1"/>
  <c r="N2539" i="1" l="1"/>
  <c r="S2538" i="1"/>
  <c r="R2338" i="1"/>
  <c r="O2339" i="1"/>
  <c r="P2389" i="1"/>
  <c r="J2390" i="1"/>
  <c r="A2391" i="1"/>
  <c r="G2390" i="1"/>
  <c r="K2389" i="1"/>
  <c r="F2391" i="1"/>
  <c r="N2540" i="1" l="1"/>
  <c r="S2539" i="1"/>
  <c r="R2339" i="1"/>
  <c r="O2340" i="1"/>
  <c r="P2390" i="1"/>
  <c r="J2391" i="1"/>
  <c r="A2392" i="1"/>
  <c r="G2391" i="1"/>
  <c r="K2390" i="1"/>
  <c r="F2392" i="1"/>
  <c r="N2541" i="1" l="1"/>
  <c r="S2540" i="1"/>
  <c r="R2340" i="1"/>
  <c r="O2341" i="1"/>
  <c r="P2391" i="1"/>
  <c r="J2392" i="1"/>
  <c r="A2393" i="1"/>
  <c r="K2391" i="1"/>
  <c r="G2392" i="1"/>
  <c r="F2393" i="1"/>
  <c r="N2542" i="1" l="1"/>
  <c r="S2541" i="1"/>
  <c r="R2341" i="1"/>
  <c r="O2342" i="1"/>
  <c r="P2392" i="1"/>
  <c r="J2393" i="1"/>
  <c r="A2394" i="1"/>
  <c r="G2393" i="1"/>
  <c r="K2392" i="1"/>
  <c r="F2394" i="1"/>
  <c r="N2543" i="1" l="1"/>
  <c r="S2542" i="1"/>
  <c r="R2342" i="1"/>
  <c r="O2343" i="1"/>
  <c r="P2393" i="1"/>
  <c r="J2394" i="1"/>
  <c r="A2395" i="1"/>
  <c r="K2393" i="1"/>
  <c r="G2394" i="1"/>
  <c r="F2395" i="1"/>
  <c r="N2544" i="1" l="1"/>
  <c r="S2543" i="1"/>
  <c r="R2343" i="1"/>
  <c r="O2344" i="1"/>
  <c r="P2394" i="1"/>
  <c r="J2395" i="1"/>
  <c r="A2396" i="1"/>
  <c r="K2394" i="1"/>
  <c r="G2395" i="1"/>
  <c r="F2396" i="1"/>
  <c r="N2545" i="1" l="1"/>
  <c r="S2544" i="1"/>
  <c r="R2344" i="1"/>
  <c r="O2345" i="1"/>
  <c r="P2395" i="1"/>
  <c r="J2396" i="1"/>
  <c r="A2397" i="1"/>
  <c r="G2396" i="1"/>
  <c r="K2395" i="1"/>
  <c r="F2397" i="1"/>
  <c r="N2546" i="1" l="1"/>
  <c r="S2545" i="1"/>
  <c r="R2345" i="1"/>
  <c r="O2346" i="1"/>
  <c r="P2396" i="1"/>
  <c r="J2397" i="1"/>
  <c r="A2398" i="1"/>
  <c r="G2397" i="1"/>
  <c r="K2396" i="1"/>
  <c r="F2398" i="1"/>
  <c r="N2547" i="1" l="1"/>
  <c r="S2546" i="1"/>
  <c r="R2346" i="1"/>
  <c r="O2347" i="1"/>
  <c r="P2397" i="1"/>
  <c r="J2398" i="1"/>
  <c r="A2399" i="1"/>
  <c r="K2397" i="1"/>
  <c r="G2398" i="1"/>
  <c r="F2399" i="1"/>
  <c r="N2548" i="1" l="1"/>
  <c r="S2547" i="1"/>
  <c r="R2347" i="1"/>
  <c r="O2348" i="1"/>
  <c r="P2398" i="1"/>
  <c r="J2399" i="1"/>
  <c r="A2400" i="1"/>
  <c r="G2399" i="1"/>
  <c r="K2398" i="1"/>
  <c r="F2400" i="1"/>
  <c r="N2549" i="1" l="1"/>
  <c r="S2548" i="1"/>
  <c r="R2348" i="1"/>
  <c r="O2349" i="1"/>
  <c r="P2399" i="1"/>
  <c r="J2400" i="1"/>
  <c r="A2401" i="1"/>
  <c r="K2399" i="1"/>
  <c r="G2400" i="1"/>
  <c r="F2401" i="1"/>
  <c r="N2550" i="1" l="1"/>
  <c r="S2549" i="1"/>
  <c r="R2349" i="1"/>
  <c r="O2350" i="1"/>
  <c r="P2400" i="1"/>
  <c r="J2401" i="1"/>
  <c r="A2402" i="1"/>
  <c r="K2400" i="1"/>
  <c r="G2401" i="1"/>
  <c r="F2402" i="1"/>
  <c r="N2551" i="1" l="1"/>
  <c r="S2550" i="1"/>
  <c r="R2350" i="1"/>
  <c r="O2351" i="1"/>
  <c r="P2401" i="1"/>
  <c r="J2402" i="1"/>
  <c r="A2403" i="1"/>
  <c r="K2401" i="1"/>
  <c r="G2402" i="1"/>
  <c r="F2403" i="1"/>
  <c r="N2552" i="1" l="1"/>
  <c r="S2551" i="1"/>
  <c r="R2351" i="1"/>
  <c r="O2352" i="1"/>
  <c r="P2402" i="1"/>
  <c r="J2403" i="1"/>
  <c r="A2404" i="1"/>
  <c r="G2403" i="1"/>
  <c r="K2402" i="1"/>
  <c r="F2404" i="1"/>
  <c r="N2553" i="1" l="1"/>
  <c r="S2552" i="1"/>
  <c r="R2352" i="1"/>
  <c r="O2353" i="1"/>
  <c r="P2403" i="1"/>
  <c r="J2404" i="1"/>
  <c r="A2405" i="1"/>
  <c r="K2403" i="1"/>
  <c r="G2404" i="1"/>
  <c r="F2405" i="1"/>
  <c r="N2554" i="1" l="1"/>
  <c r="S2553" i="1"/>
  <c r="R2353" i="1"/>
  <c r="O2354" i="1"/>
  <c r="P2404" i="1"/>
  <c r="J2405" i="1"/>
  <c r="A2406" i="1"/>
  <c r="G2405" i="1"/>
  <c r="K2404" i="1"/>
  <c r="F2406" i="1"/>
  <c r="N2555" i="1" l="1"/>
  <c r="S2554" i="1"/>
  <c r="R2354" i="1"/>
  <c r="O2355" i="1"/>
  <c r="P2405" i="1"/>
  <c r="J2406" i="1"/>
  <c r="A2407" i="1"/>
  <c r="G2406" i="1"/>
  <c r="K2405" i="1"/>
  <c r="F2407" i="1"/>
  <c r="N2556" i="1" l="1"/>
  <c r="S2555" i="1"/>
  <c r="R2355" i="1"/>
  <c r="O2356" i="1"/>
  <c r="P2406" i="1"/>
  <c r="J2407" i="1"/>
  <c r="A2408" i="1"/>
  <c r="G2407" i="1"/>
  <c r="K2406" i="1"/>
  <c r="F2408" i="1"/>
  <c r="N2557" i="1" l="1"/>
  <c r="S2556" i="1"/>
  <c r="R2356" i="1"/>
  <c r="O2357" i="1"/>
  <c r="P2407" i="1"/>
  <c r="J2408" i="1"/>
  <c r="A2409" i="1"/>
  <c r="K2407" i="1"/>
  <c r="G2408" i="1"/>
  <c r="F2409" i="1"/>
  <c r="N2558" i="1" l="1"/>
  <c r="S2557" i="1"/>
  <c r="R2357" i="1"/>
  <c r="O2358" i="1"/>
  <c r="P2408" i="1"/>
  <c r="J2409" i="1"/>
  <c r="A2410" i="1"/>
  <c r="G2409" i="1"/>
  <c r="K2408" i="1"/>
  <c r="F2410" i="1"/>
  <c r="N2559" i="1" l="1"/>
  <c r="S2558" i="1"/>
  <c r="R2358" i="1"/>
  <c r="O2359" i="1"/>
  <c r="P2409" i="1"/>
  <c r="J2410" i="1"/>
  <c r="A2411" i="1"/>
  <c r="G2410" i="1"/>
  <c r="K2409" i="1"/>
  <c r="F2411" i="1"/>
  <c r="N2560" i="1" l="1"/>
  <c r="S2559" i="1"/>
  <c r="R2359" i="1"/>
  <c r="O2360" i="1"/>
  <c r="P2410" i="1"/>
  <c r="J2411" i="1"/>
  <c r="A2412" i="1"/>
  <c r="G2411" i="1"/>
  <c r="K2410" i="1"/>
  <c r="F2412" i="1"/>
  <c r="N2561" i="1" l="1"/>
  <c r="S2560" i="1"/>
  <c r="R2360" i="1"/>
  <c r="O2361" i="1"/>
  <c r="P2411" i="1"/>
  <c r="J2412" i="1"/>
  <c r="A2413" i="1"/>
  <c r="K2411" i="1"/>
  <c r="G2412" i="1"/>
  <c r="F2413" i="1"/>
  <c r="N2562" i="1" l="1"/>
  <c r="S2561" i="1"/>
  <c r="R2361" i="1"/>
  <c r="O2362" i="1"/>
  <c r="P2412" i="1"/>
  <c r="J2413" i="1"/>
  <c r="A2414" i="1"/>
  <c r="G2413" i="1"/>
  <c r="K2412" i="1"/>
  <c r="F2414" i="1"/>
  <c r="N2563" i="1" l="1"/>
  <c r="S2562" i="1"/>
  <c r="R2362" i="1"/>
  <c r="O2363" i="1"/>
  <c r="P2413" i="1"/>
  <c r="J2414" i="1"/>
  <c r="A2415" i="1"/>
  <c r="G2414" i="1"/>
  <c r="K2413" i="1"/>
  <c r="F2415" i="1"/>
  <c r="N2564" i="1" l="1"/>
  <c r="S2563" i="1"/>
  <c r="R2363" i="1"/>
  <c r="O2364" i="1"/>
  <c r="P2414" i="1"/>
  <c r="J2415" i="1"/>
  <c r="A2416" i="1"/>
  <c r="G2415" i="1"/>
  <c r="K2414" i="1"/>
  <c r="F2416" i="1"/>
  <c r="N2565" i="1" l="1"/>
  <c r="S2564" i="1"/>
  <c r="R2364" i="1"/>
  <c r="O2365" i="1"/>
  <c r="P2415" i="1"/>
  <c r="J2416" i="1"/>
  <c r="A2417" i="1"/>
  <c r="K2415" i="1"/>
  <c r="G2416" i="1"/>
  <c r="F2417" i="1"/>
  <c r="N2566" i="1" l="1"/>
  <c r="S2565" i="1"/>
  <c r="R2365" i="1"/>
  <c r="O2366" i="1"/>
  <c r="P2416" i="1"/>
  <c r="J2417" i="1"/>
  <c r="A2418" i="1"/>
  <c r="G2417" i="1"/>
  <c r="K2416" i="1"/>
  <c r="F2418" i="1"/>
  <c r="N2567" i="1" l="1"/>
  <c r="S2566" i="1"/>
  <c r="R2366" i="1"/>
  <c r="O2367" i="1"/>
  <c r="P2417" i="1"/>
  <c r="J2418" i="1"/>
  <c r="A2419" i="1"/>
  <c r="K2417" i="1"/>
  <c r="G2418" i="1"/>
  <c r="F2419" i="1"/>
  <c r="N2568" i="1" l="1"/>
  <c r="S2567" i="1"/>
  <c r="R2367" i="1"/>
  <c r="O2368" i="1"/>
  <c r="P2418" i="1"/>
  <c r="J2419" i="1"/>
  <c r="A2420" i="1"/>
  <c r="G2419" i="1"/>
  <c r="K2418" i="1"/>
  <c r="F2420" i="1"/>
  <c r="N2569" i="1" l="1"/>
  <c r="S2568" i="1"/>
  <c r="R2368" i="1"/>
  <c r="O2369" i="1"/>
  <c r="P2419" i="1"/>
  <c r="J2420" i="1"/>
  <c r="A2421" i="1"/>
  <c r="G2420" i="1"/>
  <c r="K2419" i="1"/>
  <c r="F2421" i="1"/>
  <c r="N2570" i="1" l="1"/>
  <c r="S2569" i="1"/>
  <c r="R2369" i="1"/>
  <c r="O2370" i="1"/>
  <c r="P2420" i="1"/>
  <c r="J2421" i="1"/>
  <c r="A2422" i="1"/>
  <c r="K2420" i="1"/>
  <c r="G2421" i="1"/>
  <c r="F2422" i="1"/>
  <c r="N2571" i="1" l="1"/>
  <c r="S2570" i="1"/>
  <c r="R2370" i="1"/>
  <c r="O2371" i="1"/>
  <c r="P2421" i="1"/>
  <c r="J2422" i="1"/>
  <c r="A2423" i="1"/>
  <c r="G2422" i="1"/>
  <c r="K2421" i="1"/>
  <c r="F2423" i="1"/>
  <c r="N2572" i="1" l="1"/>
  <c r="S2571" i="1"/>
  <c r="R2371" i="1"/>
  <c r="O2372" i="1"/>
  <c r="P2422" i="1"/>
  <c r="J2423" i="1"/>
  <c r="A2424" i="1"/>
  <c r="G2423" i="1"/>
  <c r="K2422" i="1"/>
  <c r="F2424" i="1"/>
  <c r="N2573" i="1" l="1"/>
  <c r="S2572" i="1"/>
  <c r="R2372" i="1"/>
  <c r="O2373" i="1"/>
  <c r="P2423" i="1"/>
  <c r="J2424" i="1"/>
  <c r="A2425" i="1"/>
  <c r="K2423" i="1"/>
  <c r="G2424" i="1"/>
  <c r="F2425" i="1"/>
  <c r="N2574" i="1" l="1"/>
  <c r="S2573" i="1"/>
  <c r="R2373" i="1"/>
  <c r="O2374" i="1"/>
  <c r="P2424" i="1"/>
  <c r="J2425" i="1"/>
  <c r="A2426" i="1"/>
  <c r="G2425" i="1"/>
  <c r="K2424" i="1"/>
  <c r="F2426" i="1"/>
  <c r="N2575" i="1" l="1"/>
  <c r="S2574" i="1"/>
  <c r="R2374" i="1"/>
  <c r="O2375" i="1"/>
  <c r="P2425" i="1"/>
  <c r="J2426" i="1"/>
  <c r="A2427" i="1"/>
  <c r="G2426" i="1"/>
  <c r="K2425" i="1"/>
  <c r="F2427" i="1"/>
  <c r="N2576" i="1" l="1"/>
  <c r="S2575" i="1"/>
  <c r="R2375" i="1"/>
  <c r="O2376" i="1"/>
  <c r="P2426" i="1"/>
  <c r="J2427" i="1"/>
  <c r="A2428" i="1"/>
  <c r="K2426" i="1"/>
  <c r="G2427" i="1"/>
  <c r="F2428" i="1"/>
  <c r="N2577" i="1" l="1"/>
  <c r="S2576" i="1"/>
  <c r="R2376" i="1"/>
  <c r="O2377" i="1"/>
  <c r="P2427" i="1"/>
  <c r="J2428" i="1"/>
  <c r="A2429" i="1"/>
  <c r="K2427" i="1"/>
  <c r="G2428" i="1"/>
  <c r="F2429" i="1"/>
  <c r="N2578" i="1" l="1"/>
  <c r="S2577" i="1"/>
  <c r="R2377" i="1"/>
  <c r="O2378" i="1"/>
  <c r="P2428" i="1"/>
  <c r="J2429" i="1"/>
  <c r="A2430" i="1"/>
  <c r="G2429" i="1"/>
  <c r="K2428" i="1"/>
  <c r="F2430" i="1"/>
  <c r="N2579" i="1" l="1"/>
  <c r="S2578" i="1"/>
  <c r="R2378" i="1"/>
  <c r="O2379" i="1"/>
  <c r="P2429" i="1"/>
  <c r="J2430" i="1"/>
  <c r="A2431" i="1"/>
  <c r="G2430" i="1"/>
  <c r="K2429" i="1"/>
  <c r="F2431" i="1"/>
  <c r="N2580" i="1" l="1"/>
  <c r="S2579" i="1"/>
  <c r="R2379" i="1"/>
  <c r="O2380" i="1"/>
  <c r="P2430" i="1"/>
  <c r="J2431" i="1"/>
  <c r="A2432" i="1"/>
  <c r="K2430" i="1"/>
  <c r="G2431" i="1"/>
  <c r="F2432" i="1"/>
  <c r="N2581" i="1" l="1"/>
  <c r="S2580" i="1"/>
  <c r="R2380" i="1"/>
  <c r="O2381" i="1"/>
  <c r="P2431" i="1"/>
  <c r="J2432" i="1"/>
  <c r="A2433" i="1"/>
  <c r="K2431" i="1"/>
  <c r="G2432" i="1"/>
  <c r="F2433" i="1"/>
  <c r="N2582" i="1" l="1"/>
  <c r="S2581" i="1"/>
  <c r="R2381" i="1"/>
  <c r="O2382" i="1"/>
  <c r="P2432" i="1"/>
  <c r="J2433" i="1"/>
  <c r="A2434" i="1"/>
  <c r="G2433" i="1"/>
  <c r="K2432" i="1"/>
  <c r="F2434" i="1"/>
  <c r="N2583" i="1" l="1"/>
  <c r="S2582" i="1"/>
  <c r="R2382" i="1"/>
  <c r="O2383" i="1"/>
  <c r="P2433" i="1"/>
  <c r="J2434" i="1"/>
  <c r="A2435" i="1"/>
  <c r="G2434" i="1"/>
  <c r="K2433" i="1"/>
  <c r="F2435" i="1"/>
  <c r="N2584" i="1" l="1"/>
  <c r="S2583" i="1"/>
  <c r="R2383" i="1"/>
  <c r="O2384" i="1"/>
  <c r="P2434" i="1"/>
  <c r="J2435" i="1"/>
  <c r="A2436" i="1"/>
  <c r="G2435" i="1"/>
  <c r="K2434" i="1"/>
  <c r="F2436" i="1"/>
  <c r="N2585" i="1" l="1"/>
  <c r="S2584" i="1"/>
  <c r="R2384" i="1"/>
  <c r="O2385" i="1"/>
  <c r="P2435" i="1"/>
  <c r="J2436" i="1"/>
  <c r="A2437" i="1"/>
  <c r="G2436" i="1"/>
  <c r="K2435" i="1"/>
  <c r="F2437" i="1"/>
  <c r="N2586" i="1" l="1"/>
  <c r="S2585" i="1"/>
  <c r="R2385" i="1"/>
  <c r="O2386" i="1"/>
  <c r="P2436" i="1"/>
  <c r="J2437" i="1"/>
  <c r="A2438" i="1"/>
  <c r="G2437" i="1"/>
  <c r="K2436" i="1"/>
  <c r="F2438" i="1"/>
  <c r="N2587" i="1" l="1"/>
  <c r="S2586" i="1"/>
  <c r="R2386" i="1"/>
  <c r="O2387" i="1"/>
  <c r="P2437" i="1"/>
  <c r="J2438" i="1"/>
  <c r="A2439" i="1"/>
  <c r="K2437" i="1"/>
  <c r="G2438" i="1"/>
  <c r="F2439" i="1"/>
  <c r="N2588" i="1" l="1"/>
  <c r="S2587" i="1"/>
  <c r="R2387" i="1"/>
  <c r="O2388" i="1"/>
  <c r="P2438" i="1"/>
  <c r="J2439" i="1"/>
  <c r="A2440" i="1"/>
  <c r="G2439" i="1"/>
  <c r="K2438" i="1"/>
  <c r="F2440" i="1"/>
  <c r="N2589" i="1" l="1"/>
  <c r="S2588" i="1"/>
  <c r="R2388" i="1"/>
  <c r="O2389" i="1"/>
  <c r="P2439" i="1"/>
  <c r="J2440" i="1"/>
  <c r="A2441" i="1"/>
  <c r="K2439" i="1"/>
  <c r="G2440" i="1"/>
  <c r="F2441" i="1"/>
  <c r="N2590" i="1" l="1"/>
  <c r="S2589" i="1"/>
  <c r="R2389" i="1"/>
  <c r="O2390" i="1"/>
  <c r="P2440" i="1"/>
  <c r="J2441" i="1"/>
  <c r="A2442" i="1"/>
  <c r="K2440" i="1"/>
  <c r="G2441" i="1"/>
  <c r="F2442" i="1"/>
  <c r="N2591" i="1" l="1"/>
  <c r="S2590" i="1"/>
  <c r="R2390" i="1"/>
  <c r="O2391" i="1"/>
  <c r="P2441" i="1"/>
  <c r="J2442" i="1"/>
  <c r="A2443" i="1"/>
  <c r="K2441" i="1"/>
  <c r="G2442" i="1"/>
  <c r="F2443" i="1"/>
  <c r="N2592" i="1" l="1"/>
  <c r="S2591" i="1"/>
  <c r="R2391" i="1"/>
  <c r="O2392" i="1"/>
  <c r="P2442" i="1"/>
  <c r="J2443" i="1"/>
  <c r="A2444" i="1"/>
  <c r="G2443" i="1"/>
  <c r="K2442" i="1"/>
  <c r="F2444" i="1"/>
  <c r="N2593" i="1" l="1"/>
  <c r="S2592" i="1"/>
  <c r="R2392" i="1"/>
  <c r="O2393" i="1"/>
  <c r="P2443" i="1"/>
  <c r="J2444" i="1"/>
  <c r="A2445" i="1"/>
  <c r="K2443" i="1"/>
  <c r="G2444" i="1"/>
  <c r="F2445" i="1"/>
  <c r="N2594" i="1" l="1"/>
  <c r="S2593" i="1"/>
  <c r="R2393" i="1"/>
  <c r="O2394" i="1"/>
  <c r="P2444" i="1"/>
  <c r="J2445" i="1"/>
  <c r="A2446" i="1"/>
  <c r="G2445" i="1"/>
  <c r="K2444" i="1"/>
  <c r="F2446" i="1"/>
  <c r="N2595" i="1" l="1"/>
  <c r="S2594" i="1"/>
  <c r="R2394" i="1"/>
  <c r="O2395" i="1"/>
  <c r="P2445" i="1"/>
  <c r="J2446" i="1"/>
  <c r="A2447" i="1"/>
  <c r="G2446" i="1"/>
  <c r="K2445" i="1"/>
  <c r="F2447" i="1"/>
  <c r="N2596" i="1" l="1"/>
  <c r="S2595" i="1"/>
  <c r="R2395" i="1"/>
  <c r="O2396" i="1"/>
  <c r="P2446" i="1"/>
  <c r="J2447" i="1"/>
  <c r="A2448" i="1"/>
  <c r="G2447" i="1"/>
  <c r="K2446" i="1"/>
  <c r="F2448" i="1"/>
  <c r="N2597" i="1" l="1"/>
  <c r="S2596" i="1"/>
  <c r="R2396" i="1"/>
  <c r="O2397" i="1"/>
  <c r="P2447" i="1"/>
  <c r="J2448" i="1"/>
  <c r="A2449" i="1"/>
  <c r="K2447" i="1"/>
  <c r="G2448" i="1"/>
  <c r="F2449" i="1"/>
  <c r="N2598" i="1" l="1"/>
  <c r="S2597" i="1"/>
  <c r="R2397" i="1"/>
  <c r="O2398" i="1"/>
  <c r="P2448" i="1"/>
  <c r="J2449" i="1"/>
  <c r="A2450" i="1"/>
  <c r="G2449" i="1"/>
  <c r="K2448" i="1"/>
  <c r="F2450" i="1"/>
  <c r="N2599" i="1" l="1"/>
  <c r="S2598" i="1"/>
  <c r="R2398" i="1"/>
  <c r="O2399" i="1"/>
  <c r="P2449" i="1"/>
  <c r="J2450" i="1"/>
  <c r="A2451" i="1"/>
  <c r="K2449" i="1"/>
  <c r="G2450" i="1"/>
  <c r="F2451" i="1"/>
  <c r="N2600" i="1" l="1"/>
  <c r="S2599" i="1"/>
  <c r="R2399" i="1"/>
  <c r="O2400" i="1"/>
  <c r="P2450" i="1"/>
  <c r="J2451" i="1"/>
  <c r="A2452" i="1"/>
  <c r="K2450" i="1"/>
  <c r="G2451" i="1"/>
  <c r="F2452" i="1"/>
  <c r="N2601" i="1" l="1"/>
  <c r="S2600" i="1"/>
  <c r="R2400" i="1"/>
  <c r="O2401" i="1"/>
  <c r="P2451" i="1"/>
  <c r="J2452" i="1"/>
  <c r="A2453" i="1"/>
  <c r="K2451" i="1"/>
  <c r="G2452" i="1"/>
  <c r="F2453" i="1"/>
  <c r="N2602" i="1" l="1"/>
  <c r="S2601" i="1"/>
  <c r="R2401" i="1"/>
  <c r="O2402" i="1"/>
  <c r="P2452" i="1"/>
  <c r="J2453" i="1"/>
  <c r="A2454" i="1"/>
  <c r="G2453" i="1"/>
  <c r="K2452" i="1"/>
  <c r="F2454" i="1"/>
  <c r="N2603" i="1" l="1"/>
  <c r="S2602" i="1"/>
  <c r="R2402" i="1"/>
  <c r="O2403" i="1"/>
  <c r="P2453" i="1"/>
  <c r="J2454" i="1"/>
  <c r="A2455" i="1"/>
  <c r="K2453" i="1"/>
  <c r="G2454" i="1"/>
  <c r="F2455" i="1"/>
  <c r="N2604" i="1" l="1"/>
  <c r="S2603" i="1"/>
  <c r="R2403" i="1"/>
  <c r="O2404" i="1"/>
  <c r="P2454" i="1"/>
  <c r="J2455" i="1"/>
  <c r="A2456" i="1"/>
  <c r="G2455" i="1"/>
  <c r="K2454" i="1"/>
  <c r="F2456" i="1"/>
  <c r="N2605" i="1" l="1"/>
  <c r="S2604" i="1"/>
  <c r="R2404" i="1"/>
  <c r="O2405" i="1"/>
  <c r="P2455" i="1"/>
  <c r="J2456" i="1"/>
  <c r="A2457" i="1"/>
  <c r="K2455" i="1"/>
  <c r="G2456" i="1"/>
  <c r="F2457" i="1"/>
  <c r="N2606" i="1" l="1"/>
  <c r="S2605" i="1"/>
  <c r="R2405" i="1"/>
  <c r="O2406" i="1"/>
  <c r="P2456" i="1"/>
  <c r="J2457" i="1"/>
  <c r="A2458" i="1"/>
  <c r="G2457" i="1"/>
  <c r="K2456" i="1"/>
  <c r="F2458" i="1"/>
  <c r="N2607" i="1" l="1"/>
  <c r="S2606" i="1"/>
  <c r="R2406" i="1"/>
  <c r="O2407" i="1"/>
  <c r="P2457" i="1"/>
  <c r="J2458" i="1"/>
  <c r="A2459" i="1"/>
  <c r="K2457" i="1"/>
  <c r="G2458" i="1"/>
  <c r="F2459" i="1"/>
  <c r="N2608" i="1" l="1"/>
  <c r="S2607" i="1"/>
  <c r="R2407" i="1"/>
  <c r="O2408" i="1"/>
  <c r="P2458" i="1"/>
  <c r="J2459" i="1"/>
  <c r="A2460" i="1"/>
  <c r="G2459" i="1"/>
  <c r="K2458" i="1"/>
  <c r="F2460" i="1"/>
  <c r="N2609" i="1" l="1"/>
  <c r="S2608" i="1"/>
  <c r="R2408" i="1"/>
  <c r="O2409" i="1"/>
  <c r="P2459" i="1"/>
  <c r="J2460" i="1"/>
  <c r="A2461" i="1"/>
  <c r="G2460" i="1"/>
  <c r="K2459" i="1"/>
  <c r="F2461" i="1"/>
  <c r="N2610" i="1" l="1"/>
  <c r="S2609" i="1"/>
  <c r="R2409" i="1"/>
  <c r="O2410" i="1"/>
  <c r="P2460" i="1"/>
  <c r="J2461" i="1"/>
  <c r="A2462" i="1"/>
  <c r="K2460" i="1"/>
  <c r="G2461" i="1"/>
  <c r="F2462" i="1"/>
  <c r="N2611" i="1" l="1"/>
  <c r="S2610" i="1"/>
  <c r="R2410" i="1"/>
  <c r="O2411" i="1"/>
  <c r="P2461" i="1"/>
  <c r="J2462" i="1"/>
  <c r="A2463" i="1"/>
  <c r="G2462" i="1"/>
  <c r="K2461" i="1"/>
  <c r="F2463" i="1"/>
  <c r="N2612" i="1" l="1"/>
  <c r="S2611" i="1"/>
  <c r="R2411" i="1"/>
  <c r="O2412" i="1"/>
  <c r="P2462" i="1"/>
  <c r="J2463" i="1"/>
  <c r="A2464" i="1"/>
  <c r="G2463" i="1"/>
  <c r="K2462" i="1"/>
  <c r="F2464" i="1"/>
  <c r="N2613" i="1" l="1"/>
  <c r="S2612" i="1"/>
  <c r="R2412" i="1"/>
  <c r="O2413" i="1"/>
  <c r="P2463" i="1"/>
  <c r="J2464" i="1"/>
  <c r="A2465" i="1"/>
  <c r="K2463" i="1"/>
  <c r="G2464" i="1"/>
  <c r="F2465" i="1"/>
  <c r="N2614" i="1" l="1"/>
  <c r="S2613" i="1"/>
  <c r="R2413" i="1"/>
  <c r="O2414" i="1"/>
  <c r="P2464" i="1"/>
  <c r="J2465" i="1"/>
  <c r="A2466" i="1"/>
  <c r="K2464" i="1"/>
  <c r="G2465" i="1"/>
  <c r="F2466" i="1"/>
  <c r="N2615" i="1" l="1"/>
  <c r="S2614" i="1"/>
  <c r="R2414" i="1"/>
  <c r="O2415" i="1"/>
  <c r="P2465" i="1"/>
  <c r="J2466" i="1"/>
  <c r="A2467" i="1"/>
  <c r="G2466" i="1"/>
  <c r="K2465" i="1"/>
  <c r="F2467" i="1"/>
  <c r="N2616" i="1" l="1"/>
  <c r="S2615" i="1"/>
  <c r="R2415" i="1"/>
  <c r="O2416" i="1"/>
  <c r="P2466" i="1"/>
  <c r="J2467" i="1"/>
  <c r="A2468" i="1"/>
  <c r="K2466" i="1"/>
  <c r="G2467" i="1"/>
  <c r="F2468" i="1"/>
  <c r="N2617" i="1" l="1"/>
  <c r="S2616" i="1"/>
  <c r="R2416" i="1"/>
  <c r="O2417" i="1"/>
  <c r="P2467" i="1"/>
  <c r="J2468" i="1"/>
  <c r="A2469" i="1"/>
  <c r="K2467" i="1"/>
  <c r="G2468" i="1"/>
  <c r="F2469" i="1"/>
  <c r="N2618" i="1" l="1"/>
  <c r="S2617" i="1"/>
  <c r="R2417" i="1"/>
  <c r="O2418" i="1"/>
  <c r="P2468" i="1"/>
  <c r="J2469" i="1"/>
  <c r="A2470" i="1"/>
  <c r="G2469" i="1"/>
  <c r="K2468" i="1"/>
  <c r="F2470" i="1"/>
  <c r="N2619" i="1" l="1"/>
  <c r="S2618" i="1"/>
  <c r="R2418" i="1"/>
  <c r="O2419" i="1"/>
  <c r="P2469" i="1"/>
  <c r="J2470" i="1"/>
  <c r="A2471" i="1"/>
  <c r="G2470" i="1"/>
  <c r="K2469" i="1"/>
  <c r="F2471" i="1"/>
  <c r="N2620" i="1" l="1"/>
  <c r="S2619" i="1"/>
  <c r="R2419" i="1"/>
  <c r="O2420" i="1"/>
  <c r="P2470" i="1"/>
  <c r="J2471" i="1"/>
  <c r="A2472" i="1"/>
  <c r="K2470" i="1"/>
  <c r="G2471" i="1"/>
  <c r="F2472" i="1"/>
  <c r="N2621" i="1" l="1"/>
  <c r="S2620" i="1"/>
  <c r="R2420" i="1"/>
  <c r="O2421" i="1"/>
  <c r="P2471" i="1"/>
  <c r="J2472" i="1"/>
  <c r="A2473" i="1"/>
  <c r="K2471" i="1"/>
  <c r="G2472" i="1"/>
  <c r="F2473" i="1"/>
  <c r="N2622" i="1" l="1"/>
  <c r="S2621" i="1"/>
  <c r="R2421" i="1"/>
  <c r="O2422" i="1"/>
  <c r="P2472" i="1"/>
  <c r="J2473" i="1"/>
  <c r="A2474" i="1"/>
  <c r="G2473" i="1"/>
  <c r="K2472" i="1"/>
  <c r="F2474" i="1"/>
  <c r="N2623" i="1" l="1"/>
  <c r="S2622" i="1"/>
  <c r="R2422" i="1"/>
  <c r="O2423" i="1"/>
  <c r="P2473" i="1"/>
  <c r="J2474" i="1"/>
  <c r="A2475" i="1"/>
  <c r="G2474" i="1"/>
  <c r="K2473" i="1"/>
  <c r="F2475" i="1"/>
  <c r="N2624" i="1" l="1"/>
  <c r="S2623" i="1"/>
  <c r="R2423" i="1"/>
  <c r="O2424" i="1"/>
  <c r="P2474" i="1"/>
  <c r="J2475" i="1"/>
  <c r="A2476" i="1"/>
  <c r="G2475" i="1"/>
  <c r="K2474" i="1"/>
  <c r="F2476" i="1"/>
  <c r="N2625" i="1" l="1"/>
  <c r="S2624" i="1"/>
  <c r="R2424" i="1"/>
  <c r="O2425" i="1"/>
  <c r="P2475" i="1"/>
  <c r="J2476" i="1"/>
  <c r="A2477" i="1"/>
  <c r="G2476" i="1"/>
  <c r="K2475" i="1"/>
  <c r="F2477" i="1"/>
  <c r="N2626" i="1" l="1"/>
  <c r="S2625" i="1"/>
  <c r="R2425" i="1"/>
  <c r="O2426" i="1"/>
  <c r="P2476" i="1"/>
  <c r="J2477" i="1"/>
  <c r="A2478" i="1"/>
  <c r="G2477" i="1"/>
  <c r="K2476" i="1"/>
  <c r="F2478" i="1"/>
  <c r="N2627" i="1" l="1"/>
  <c r="S2626" i="1"/>
  <c r="R2426" i="1"/>
  <c r="O2427" i="1"/>
  <c r="P2477" i="1"/>
  <c r="J2478" i="1"/>
  <c r="A2479" i="1"/>
  <c r="K2477" i="1"/>
  <c r="G2478" i="1"/>
  <c r="F2479" i="1"/>
  <c r="N2628" i="1" l="1"/>
  <c r="S2627" i="1"/>
  <c r="R2427" i="1"/>
  <c r="O2428" i="1"/>
  <c r="P2478" i="1"/>
  <c r="J2479" i="1"/>
  <c r="A2480" i="1"/>
  <c r="G2479" i="1"/>
  <c r="K2478" i="1"/>
  <c r="F2480" i="1"/>
  <c r="N2629" i="1" l="1"/>
  <c r="S2628" i="1"/>
  <c r="R2428" i="1"/>
  <c r="O2429" i="1"/>
  <c r="P2479" i="1"/>
  <c r="J2480" i="1"/>
  <c r="A2481" i="1"/>
  <c r="G2480" i="1"/>
  <c r="K2479" i="1"/>
  <c r="F2481" i="1"/>
  <c r="N2630" i="1" l="1"/>
  <c r="S2629" i="1"/>
  <c r="R2429" i="1"/>
  <c r="O2430" i="1"/>
  <c r="P2480" i="1"/>
  <c r="J2481" i="1"/>
  <c r="A2482" i="1"/>
  <c r="K2480" i="1"/>
  <c r="G2481" i="1"/>
  <c r="F2482" i="1"/>
  <c r="N2631" i="1" l="1"/>
  <c r="S2630" i="1"/>
  <c r="R2430" i="1"/>
  <c r="O2431" i="1"/>
  <c r="P2481" i="1"/>
  <c r="J2482" i="1"/>
  <c r="A2483" i="1"/>
  <c r="G2482" i="1"/>
  <c r="K2481" i="1"/>
  <c r="F2483" i="1"/>
  <c r="N2632" i="1" l="1"/>
  <c r="S2631" i="1"/>
  <c r="R2431" i="1"/>
  <c r="O2432" i="1"/>
  <c r="P2482" i="1"/>
  <c r="J2483" i="1"/>
  <c r="A2484" i="1"/>
  <c r="G2483" i="1"/>
  <c r="K2482" i="1"/>
  <c r="F2484" i="1"/>
  <c r="N2633" i="1" l="1"/>
  <c r="S2632" i="1"/>
  <c r="R2432" i="1"/>
  <c r="O2433" i="1"/>
  <c r="P2483" i="1"/>
  <c r="J2484" i="1"/>
  <c r="A2485" i="1"/>
  <c r="K2483" i="1"/>
  <c r="G2484" i="1"/>
  <c r="F2485" i="1"/>
  <c r="N2634" i="1" l="1"/>
  <c r="S2633" i="1"/>
  <c r="R2433" i="1"/>
  <c r="O2434" i="1"/>
  <c r="P2484" i="1"/>
  <c r="J2485" i="1"/>
  <c r="A2486" i="1"/>
  <c r="K2484" i="1"/>
  <c r="G2485" i="1"/>
  <c r="F2486" i="1"/>
  <c r="N2635" i="1" l="1"/>
  <c r="S2634" i="1"/>
  <c r="R2434" i="1"/>
  <c r="O2435" i="1"/>
  <c r="P2485" i="1"/>
  <c r="J2486" i="1"/>
  <c r="A2487" i="1"/>
  <c r="G2486" i="1"/>
  <c r="K2485" i="1"/>
  <c r="F2487" i="1"/>
  <c r="N2636" i="1" l="1"/>
  <c r="S2635" i="1"/>
  <c r="R2435" i="1"/>
  <c r="O2436" i="1"/>
  <c r="P2486" i="1"/>
  <c r="J2487" i="1"/>
  <c r="A2488" i="1"/>
  <c r="G2487" i="1"/>
  <c r="K2486" i="1"/>
  <c r="F2488" i="1"/>
  <c r="N2637" i="1" l="1"/>
  <c r="S2636" i="1"/>
  <c r="R2436" i="1"/>
  <c r="O2437" i="1"/>
  <c r="P2487" i="1"/>
  <c r="J2488" i="1"/>
  <c r="A2489" i="1"/>
  <c r="K2487" i="1"/>
  <c r="G2488" i="1"/>
  <c r="F2489" i="1"/>
  <c r="N2638" i="1" l="1"/>
  <c r="S2637" i="1"/>
  <c r="R2437" i="1"/>
  <c r="O2438" i="1"/>
  <c r="P2488" i="1"/>
  <c r="J2489" i="1"/>
  <c r="A2490" i="1"/>
  <c r="G2489" i="1"/>
  <c r="K2488" i="1"/>
  <c r="F2490" i="1"/>
  <c r="N2639" i="1" l="1"/>
  <c r="S2638" i="1"/>
  <c r="R2438" i="1"/>
  <c r="O2439" i="1"/>
  <c r="P2489" i="1"/>
  <c r="J2490" i="1"/>
  <c r="A2491" i="1"/>
  <c r="G2490" i="1"/>
  <c r="K2489" i="1"/>
  <c r="F2491" i="1"/>
  <c r="N2640" i="1" l="1"/>
  <c r="S2639" i="1"/>
  <c r="R2439" i="1"/>
  <c r="O2440" i="1"/>
  <c r="P2490" i="1"/>
  <c r="J2491" i="1"/>
  <c r="A2492" i="1"/>
  <c r="K2490" i="1"/>
  <c r="G2491" i="1"/>
  <c r="F2492" i="1"/>
  <c r="N2641" i="1" l="1"/>
  <c r="S2640" i="1"/>
  <c r="R2440" i="1"/>
  <c r="O2441" i="1"/>
  <c r="P2491" i="1"/>
  <c r="J2492" i="1"/>
  <c r="A2493" i="1"/>
  <c r="K2491" i="1"/>
  <c r="G2492" i="1"/>
  <c r="F2493" i="1"/>
  <c r="N2642" i="1" l="1"/>
  <c r="S2641" i="1"/>
  <c r="R2441" i="1"/>
  <c r="O2442" i="1"/>
  <c r="P2492" i="1"/>
  <c r="J2493" i="1"/>
  <c r="A2494" i="1"/>
  <c r="G2493" i="1"/>
  <c r="K2492" i="1"/>
  <c r="F2494" i="1"/>
  <c r="N2643" i="1" l="1"/>
  <c r="S2642" i="1"/>
  <c r="R2442" i="1"/>
  <c r="O2443" i="1"/>
  <c r="P2493" i="1"/>
  <c r="J2494" i="1"/>
  <c r="A2495" i="1"/>
  <c r="G2494" i="1"/>
  <c r="K2493" i="1"/>
  <c r="F2495" i="1"/>
  <c r="N2644" i="1" l="1"/>
  <c r="S2643" i="1"/>
  <c r="R2443" i="1"/>
  <c r="O2444" i="1"/>
  <c r="P2494" i="1"/>
  <c r="J2495" i="1"/>
  <c r="A2496" i="1"/>
  <c r="K2494" i="1"/>
  <c r="G2495" i="1"/>
  <c r="F2496" i="1"/>
  <c r="N2645" i="1" l="1"/>
  <c r="S2644" i="1"/>
  <c r="R2444" i="1"/>
  <c r="O2445" i="1"/>
  <c r="P2495" i="1"/>
  <c r="J2496" i="1"/>
  <c r="A2497" i="1"/>
  <c r="G2496" i="1"/>
  <c r="K2495" i="1"/>
  <c r="F2497" i="1"/>
  <c r="N2646" i="1" l="1"/>
  <c r="S2645" i="1"/>
  <c r="R2445" i="1"/>
  <c r="O2446" i="1"/>
  <c r="P2496" i="1"/>
  <c r="J2497" i="1"/>
  <c r="A2498" i="1"/>
  <c r="G2497" i="1"/>
  <c r="K2496" i="1"/>
  <c r="F2498" i="1"/>
  <c r="N2647" i="1" l="1"/>
  <c r="S2646" i="1"/>
  <c r="R2446" i="1"/>
  <c r="O2447" i="1"/>
  <c r="P2497" i="1"/>
  <c r="J2498" i="1"/>
  <c r="A2499" i="1"/>
  <c r="K2497" i="1"/>
  <c r="G2498" i="1"/>
  <c r="F2499" i="1"/>
  <c r="N2648" i="1" l="1"/>
  <c r="S2647" i="1"/>
  <c r="R2447" i="1"/>
  <c r="O2448" i="1"/>
  <c r="P2498" i="1"/>
  <c r="J2499" i="1"/>
  <c r="A2500" i="1"/>
  <c r="G2499" i="1"/>
  <c r="K2498" i="1"/>
  <c r="F2500" i="1"/>
  <c r="N2649" i="1" l="1"/>
  <c r="S2648" i="1"/>
  <c r="R2448" i="1"/>
  <c r="O2449" i="1"/>
  <c r="P2499" i="1"/>
  <c r="J2500" i="1"/>
  <c r="A2501" i="1"/>
  <c r="G2500" i="1"/>
  <c r="K2499" i="1"/>
  <c r="F2501" i="1"/>
  <c r="N2650" i="1" l="1"/>
  <c r="S2649" i="1"/>
  <c r="R2449" i="1"/>
  <c r="O2450" i="1"/>
  <c r="P2500" i="1"/>
  <c r="J2501" i="1"/>
  <c r="A2502" i="1"/>
  <c r="K2500" i="1"/>
  <c r="G2501" i="1"/>
  <c r="F2502" i="1"/>
  <c r="N2651" i="1" l="1"/>
  <c r="S2650" i="1"/>
  <c r="R2450" i="1"/>
  <c r="O2451" i="1"/>
  <c r="P2501" i="1"/>
  <c r="J2502" i="1"/>
  <c r="A2503" i="1"/>
  <c r="K2501" i="1"/>
  <c r="G2502" i="1"/>
  <c r="F2503" i="1"/>
  <c r="N2652" i="1" l="1"/>
  <c r="S2651" i="1"/>
  <c r="R2451" i="1"/>
  <c r="O2452" i="1"/>
  <c r="P2502" i="1"/>
  <c r="J2503" i="1"/>
  <c r="A2504" i="1"/>
  <c r="G2503" i="1"/>
  <c r="K2502" i="1"/>
  <c r="F2504" i="1"/>
  <c r="N2653" i="1" l="1"/>
  <c r="S2652" i="1"/>
  <c r="R2452" i="1"/>
  <c r="O2453" i="1"/>
  <c r="P2503" i="1"/>
  <c r="J2504" i="1"/>
  <c r="A2505" i="1"/>
  <c r="K2503" i="1"/>
  <c r="G2504" i="1"/>
  <c r="F2505" i="1"/>
  <c r="N2654" i="1" l="1"/>
  <c r="S2653" i="1"/>
  <c r="R2453" i="1"/>
  <c r="O2454" i="1"/>
  <c r="P2504" i="1"/>
  <c r="J2505" i="1"/>
  <c r="A2506" i="1"/>
  <c r="G2505" i="1"/>
  <c r="K2504" i="1"/>
  <c r="F2506" i="1"/>
  <c r="N2655" i="1" l="1"/>
  <c r="S2654" i="1"/>
  <c r="R2454" i="1"/>
  <c r="O2455" i="1"/>
  <c r="P2505" i="1"/>
  <c r="J2506" i="1"/>
  <c r="A2507" i="1"/>
  <c r="G2506" i="1"/>
  <c r="K2505" i="1"/>
  <c r="F2507" i="1"/>
  <c r="N2656" i="1" l="1"/>
  <c r="S2655" i="1"/>
  <c r="R2455" i="1"/>
  <c r="O2456" i="1"/>
  <c r="P2506" i="1"/>
  <c r="J2507" i="1"/>
  <c r="A2508" i="1"/>
  <c r="K2506" i="1"/>
  <c r="G2507" i="1"/>
  <c r="F2508" i="1"/>
  <c r="N2657" i="1" l="1"/>
  <c r="S2656" i="1"/>
  <c r="R2456" i="1"/>
  <c r="O2457" i="1"/>
  <c r="P2507" i="1"/>
  <c r="J2508" i="1"/>
  <c r="A2509" i="1"/>
  <c r="K2507" i="1"/>
  <c r="G2508" i="1"/>
  <c r="F2509" i="1"/>
  <c r="N2658" i="1" l="1"/>
  <c r="S2657" i="1"/>
  <c r="R2457" i="1"/>
  <c r="O2458" i="1"/>
  <c r="P2508" i="1"/>
  <c r="J2509" i="1"/>
  <c r="A2510" i="1"/>
  <c r="G2509" i="1"/>
  <c r="K2508" i="1"/>
  <c r="F2510" i="1"/>
  <c r="N2659" i="1" l="1"/>
  <c r="S2658" i="1"/>
  <c r="R2458" i="1"/>
  <c r="O2459" i="1"/>
  <c r="P2509" i="1"/>
  <c r="J2510" i="1"/>
  <c r="A2511" i="1"/>
  <c r="K2509" i="1"/>
  <c r="G2510" i="1"/>
  <c r="F2511" i="1"/>
  <c r="N2660" i="1" l="1"/>
  <c r="S2659" i="1"/>
  <c r="R2459" i="1"/>
  <c r="O2460" i="1"/>
  <c r="P2510" i="1"/>
  <c r="J2511" i="1"/>
  <c r="A2512" i="1"/>
  <c r="K2510" i="1"/>
  <c r="G2511" i="1"/>
  <c r="F2512" i="1"/>
  <c r="N2661" i="1" l="1"/>
  <c r="S2660" i="1"/>
  <c r="R2460" i="1"/>
  <c r="O2461" i="1"/>
  <c r="P2511" i="1"/>
  <c r="J2512" i="1"/>
  <c r="A2513" i="1"/>
  <c r="K2511" i="1"/>
  <c r="G2512" i="1"/>
  <c r="F2513" i="1"/>
  <c r="N2662" i="1" l="1"/>
  <c r="S2661" i="1"/>
  <c r="R2461" i="1"/>
  <c r="O2462" i="1"/>
  <c r="P2512" i="1"/>
  <c r="J2513" i="1"/>
  <c r="A2514" i="1"/>
  <c r="G2513" i="1"/>
  <c r="K2512" i="1"/>
  <c r="F2514" i="1"/>
  <c r="N2663" i="1" l="1"/>
  <c r="S2662" i="1"/>
  <c r="R2462" i="1"/>
  <c r="O2463" i="1"/>
  <c r="P2513" i="1"/>
  <c r="J2514" i="1"/>
  <c r="A2515" i="1"/>
  <c r="G2514" i="1"/>
  <c r="K2513" i="1"/>
  <c r="F2515" i="1"/>
  <c r="N2664" i="1" l="1"/>
  <c r="S2663" i="1"/>
  <c r="R2463" i="1"/>
  <c r="O2464" i="1"/>
  <c r="P2514" i="1"/>
  <c r="J2515" i="1"/>
  <c r="A2516" i="1"/>
  <c r="G2515" i="1"/>
  <c r="K2514" i="1"/>
  <c r="F2516" i="1"/>
  <c r="N2665" i="1" l="1"/>
  <c r="S2664" i="1"/>
  <c r="R2464" i="1"/>
  <c r="O2465" i="1"/>
  <c r="P2515" i="1"/>
  <c r="J2516" i="1"/>
  <c r="A2517" i="1"/>
  <c r="A2518" i="1" s="1"/>
  <c r="G2516" i="1"/>
  <c r="K2515" i="1"/>
  <c r="F2517" i="1"/>
  <c r="N2666" i="1" l="1"/>
  <c r="S2665" i="1"/>
  <c r="R2465" i="1"/>
  <c r="O2466" i="1"/>
  <c r="P2516" i="1"/>
  <c r="A2519" i="1"/>
  <c r="J2517" i="1"/>
  <c r="G2517" i="1"/>
  <c r="K2516" i="1"/>
  <c r="F2518" i="1"/>
  <c r="N2667" i="1" l="1"/>
  <c r="S2666" i="1"/>
  <c r="R2466" i="1"/>
  <c r="O2467" i="1"/>
  <c r="P2517" i="1"/>
  <c r="A2520" i="1"/>
  <c r="J2518" i="1"/>
  <c r="K2517" i="1"/>
  <c r="G2518" i="1"/>
  <c r="F2519" i="1"/>
  <c r="N2668" i="1" l="1"/>
  <c r="S2667" i="1"/>
  <c r="R2467" i="1"/>
  <c r="O2468" i="1"/>
  <c r="P2518" i="1"/>
  <c r="J2519" i="1"/>
  <c r="A2521" i="1"/>
  <c r="G2519" i="1"/>
  <c r="K2518" i="1"/>
  <c r="F2520" i="1"/>
  <c r="N2669" i="1" l="1"/>
  <c r="S2668" i="1"/>
  <c r="R2468" i="1"/>
  <c r="O2469" i="1"/>
  <c r="P2519" i="1"/>
  <c r="A2522" i="1"/>
  <c r="J2520" i="1"/>
  <c r="K2519" i="1"/>
  <c r="G2520" i="1"/>
  <c r="F2521" i="1"/>
  <c r="N2670" i="1" l="1"/>
  <c r="S2669" i="1"/>
  <c r="R2469" i="1"/>
  <c r="O2470" i="1"/>
  <c r="P2520" i="1"/>
  <c r="J2521" i="1"/>
  <c r="A2523" i="1"/>
  <c r="K2520" i="1"/>
  <c r="G2521" i="1"/>
  <c r="F2522" i="1"/>
  <c r="N2671" i="1" l="1"/>
  <c r="S2670" i="1"/>
  <c r="R2470" i="1"/>
  <c r="O2471" i="1"/>
  <c r="P2521" i="1"/>
  <c r="A2524" i="1"/>
  <c r="J2522" i="1"/>
  <c r="G2522" i="1"/>
  <c r="K2521" i="1"/>
  <c r="F2523" i="1"/>
  <c r="N2672" i="1" l="1"/>
  <c r="S2671" i="1"/>
  <c r="R2471" i="1"/>
  <c r="O2472" i="1"/>
  <c r="P2522" i="1"/>
  <c r="J2523" i="1"/>
  <c r="A2525" i="1"/>
  <c r="K2522" i="1"/>
  <c r="G2523" i="1"/>
  <c r="F2524" i="1"/>
  <c r="N2673" i="1" l="1"/>
  <c r="S2672" i="1"/>
  <c r="R2472" i="1"/>
  <c r="O2473" i="1"/>
  <c r="P2523" i="1"/>
  <c r="A2526" i="1"/>
  <c r="J2524" i="1"/>
  <c r="K2523" i="1"/>
  <c r="G2524" i="1"/>
  <c r="F2525" i="1"/>
  <c r="N2674" i="1" l="1"/>
  <c r="S2673" i="1"/>
  <c r="R2473" i="1"/>
  <c r="O2474" i="1"/>
  <c r="P2524" i="1"/>
  <c r="J2525" i="1"/>
  <c r="A2527" i="1"/>
  <c r="K2524" i="1"/>
  <c r="G2525" i="1"/>
  <c r="F2526" i="1"/>
  <c r="N2675" i="1" l="1"/>
  <c r="S2674" i="1"/>
  <c r="R2474" i="1"/>
  <c r="O2475" i="1"/>
  <c r="P2525" i="1"/>
  <c r="A2528" i="1"/>
  <c r="J2526" i="1"/>
  <c r="K2525" i="1"/>
  <c r="G2526" i="1"/>
  <c r="F2527" i="1"/>
  <c r="N2676" i="1" l="1"/>
  <c r="S2675" i="1"/>
  <c r="R2475" i="1"/>
  <c r="O2476" i="1"/>
  <c r="P2526" i="1"/>
  <c r="J2527" i="1"/>
  <c r="A2529" i="1"/>
  <c r="G2527" i="1"/>
  <c r="K2526" i="1"/>
  <c r="F2528" i="1"/>
  <c r="N2677" i="1" l="1"/>
  <c r="S2676" i="1"/>
  <c r="R2476" i="1"/>
  <c r="O2477" i="1"/>
  <c r="P2527" i="1"/>
  <c r="A2530" i="1"/>
  <c r="J2528" i="1"/>
  <c r="K2527" i="1"/>
  <c r="G2528" i="1"/>
  <c r="F2529" i="1"/>
  <c r="N2678" i="1" l="1"/>
  <c r="S2677" i="1"/>
  <c r="R2477" i="1"/>
  <c r="O2478" i="1"/>
  <c r="P2528" i="1"/>
  <c r="J2529" i="1"/>
  <c r="A2531" i="1"/>
  <c r="G2529" i="1"/>
  <c r="K2528" i="1"/>
  <c r="F2530" i="1"/>
  <c r="N2679" i="1" l="1"/>
  <c r="S2678" i="1"/>
  <c r="R2478" i="1"/>
  <c r="O2479" i="1"/>
  <c r="P2529" i="1"/>
  <c r="A2532" i="1"/>
  <c r="J2530" i="1"/>
  <c r="G2530" i="1"/>
  <c r="K2529" i="1"/>
  <c r="F2531" i="1"/>
  <c r="N2680" i="1" l="1"/>
  <c r="S2679" i="1"/>
  <c r="R2479" i="1"/>
  <c r="O2480" i="1"/>
  <c r="P2530" i="1"/>
  <c r="J2531" i="1"/>
  <c r="A2533" i="1"/>
  <c r="K2530" i="1"/>
  <c r="G2531" i="1"/>
  <c r="F2532" i="1"/>
  <c r="N2681" i="1" l="1"/>
  <c r="S2680" i="1"/>
  <c r="R2480" i="1"/>
  <c r="O2481" i="1"/>
  <c r="P2531" i="1"/>
  <c r="A2534" i="1"/>
  <c r="J2532" i="1"/>
  <c r="G2532" i="1"/>
  <c r="K2531" i="1"/>
  <c r="F2533" i="1"/>
  <c r="N2682" i="1" l="1"/>
  <c r="S2681" i="1"/>
  <c r="R2481" i="1"/>
  <c r="O2482" i="1"/>
  <c r="P2532" i="1"/>
  <c r="J2533" i="1"/>
  <c r="A2535" i="1"/>
  <c r="G2533" i="1"/>
  <c r="K2532" i="1"/>
  <c r="F2534" i="1"/>
  <c r="N2683" i="1" l="1"/>
  <c r="S2682" i="1"/>
  <c r="R2482" i="1"/>
  <c r="O2483" i="1"/>
  <c r="P2533" i="1"/>
  <c r="A2536" i="1"/>
  <c r="J2534" i="1"/>
  <c r="G2534" i="1"/>
  <c r="K2533" i="1"/>
  <c r="F2535" i="1"/>
  <c r="N2684" i="1" l="1"/>
  <c r="S2683" i="1"/>
  <c r="R2483" i="1"/>
  <c r="O2484" i="1"/>
  <c r="P2534" i="1"/>
  <c r="J2535" i="1"/>
  <c r="A2537" i="1"/>
  <c r="G2535" i="1"/>
  <c r="K2534" i="1"/>
  <c r="F2536" i="1"/>
  <c r="N2685" i="1" l="1"/>
  <c r="S2684" i="1"/>
  <c r="R2484" i="1"/>
  <c r="O2485" i="1"/>
  <c r="P2535" i="1"/>
  <c r="A2538" i="1"/>
  <c r="J2536" i="1"/>
  <c r="K2535" i="1"/>
  <c r="G2536" i="1"/>
  <c r="F2537" i="1"/>
  <c r="N2686" i="1" l="1"/>
  <c r="S2685" i="1"/>
  <c r="R2485" i="1"/>
  <c r="O2486" i="1"/>
  <c r="P2536" i="1"/>
  <c r="J2537" i="1"/>
  <c r="A2539" i="1"/>
  <c r="G2537" i="1"/>
  <c r="K2536" i="1"/>
  <c r="F2538" i="1"/>
  <c r="N2687" i="1" l="1"/>
  <c r="S2686" i="1"/>
  <c r="R2486" i="1"/>
  <c r="O2487" i="1"/>
  <c r="P2537" i="1"/>
  <c r="A2540" i="1"/>
  <c r="J2538" i="1"/>
  <c r="G2538" i="1"/>
  <c r="K2537" i="1"/>
  <c r="F2539" i="1"/>
  <c r="N2688" i="1" l="1"/>
  <c r="S2687" i="1"/>
  <c r="R2487" i="1"/>
  <c r="O2488" i="1"/>
  <c r="P2538" i="1"/>
  <c r="J2539" i="1"/>
  <c r="A2541" i="1"/>
  <c r="K2538" i="1"/>
  <c r="G2539" i="1"/>
  <c r="F2540" i="1"/>
  <c r="N2689" i="1" l="1"/>
  <c r="S2688" i="1"/>
  <c r="R2488" i="1"/>
  <c r="O2489" i="1"/>
  <c r="P2539" i="1"/>
  <c r="A2542" i="1"/>
  <c r="J2540" i="1"/>
  <c r="K2539" i="1"/>
  <c r="G2540" i="1"/>
  <c r="F2541" i="1"/>
  <c r="N2690" i="1" l="1"/>
  <c r="S2689" i="1"/>
  <c r="R2489" i="1"/>
  <c r="O2490" i="1"/>
  <c r="P2540" i="1"/>
  <c r="J2541" i="1"/>
  <c r="A2543" i="1"/>
  <c r="K2540" i="1"/>
  <c r="G2541" i="1"/>
  <c r="F2542" i="1"/>
  <c r="N2691" i="1" l="1"/>
  <c r="S2690" i="1"/>
  <c r="R2490" i="1"/>
  <c r="O2491" i="1"/>
  <c r="P2541" i="1"/>
  <c r="A2544" i="1"/>
  <c r="J2542" i="1"/>
  <c r="K2541" i="1"/>
  <c r="G2542" i="1"/>
  <c r="F2543" i="1"/>
  <c r="N2692" i="1" l="1"/>
  <c r="S2691" i="1"/>
  <c r="R2491" i="1"/>
  <c r="O2492" i="1"/>
  <c r="P2542" i="1"/>
  <c r="J2543" i="1"/>
  <c r="A2545" i="1"/>
  <c r="G2543" i="1"/>
  <c r="K2542" i="1"/>
  <c r="F2544" i="1"/>
  <c r="N2693" i="1" l="1"/>
  <c r="S2692" i="1"/>
  <c r="R2492" i="1"/>
  <c r="O2493" i="1"/>
  <c r="P2543" i="1"/>
  <c r="A2546" i="1"/>
  <c r="J2544" i="1"/>
  <c r="K2543" i="1"/>
  <c r="G2544" i="1"/>
  <c r="F2545" i="1"/>
  <c r="N2694" i="1" l="1"/>
  <c r="S2693" i="1"/>
  <c r="R2493" i="1"/>
  <c r="O2494" i="1"/>
  <c r="P2544" i="1"/>
  <c r="J2545" i="1"/>
  <c r="A2547" i="1"/>
  <c r="G2545" i="1"/>
  <c r="K2544" i="1"/>
  <c r="F2546" i="1"/>
  <c r="N2695" i="1" l="1"/>
  <c r="S2694" i="1"/>
  <c r="R2494" i="1"/>
  <c r="O2495" i="1"/>
  <c r="P2545" i="1"/>
  <c r="A2548" i="1"/>
  <c r="J2546" i="1"/>
  <c r="K2545" i="1"/>
  <c r="G2546" i="1"/>
  <c r="F2547" i="1"/>
  <c r="N2696" i="1" l="1"/>
  <c r="S2695" i="1"/>
  <c r="R2495" i="1"/>
  <c r="O2496" i="1"/>
  <c r="P2546" i="1"/>
  <c r="J2547" i="1"/>
  <c r="A2549" i="1"/>
  <c r="K2546" i="1"/>
  <c r="G2547" i="1"/>
  <c r="F2548" i="1"/>
  <c r="N2697" i="1" l="1"/>
  <c r="S2696" i="1"/>
  <c r="R2496" i="1"/>
  <c r="O2497" i="1"/>
  <c r="P2547" i="1"/>
  <c r="A2550" i="1"/>
  <c r="J2548" i="1"/>
  <c r="G2548" i="1"/>
  <c r="K2547" i="1"/>
  <c r="F2549" i="1"/>
  <c r="N2698" i="1" l="1"/>
  <c r="S2697" i="1"/>
  <c r="R2497" i="1"/>
  <c r="O2498" i="1"/>
  <c r="P2548" i="1"/>
  <c r="J2549" i="1"/>
  <c r="A2551" i="1"/>
  <c r="G2549" i="1"/>
  <c r="K2548" i="1"/>
  <c r="F2550" i="1"/>
  <c r="N2699" i="1" l="1"/>
  <c r="S2698" i="1"/>
  <c r="R2498" i="1"/>
  <c r="O2499" i="1"/>
  <c r="P2549" i="1"/>
  <c r="A2552" i="1"/>
  <c r="J2550" i="1"/>
  <c r="K2549" i="1"/>
  <c r="G2550" i="1"/>
  <c r="F2551" i="1"/>
  <c r="N2700" i="1" l="1"/>
  <c r="S2699" i="1"/>
  <c r="R2499" i="1"/>
  <c r="O2500" i="1"/>
  <c r="P2550" i="1"/>
  <c r="J2551" i="1"/>
  <c r="A2553" i="1"/>
  <c r="K2550" i="1"/>
  <c r="G2551" i="1"/>
  <c r="F2552" i="1"/>
  <c r="N2701" i="1" l="1"/>
  <c r="S2700" i="1"/>
  <c r="R2500" i="1"/>
  <c r="O2501" i="1"/>
  <c r="P2551" i="1"/>
  <c r="A2554" i="1"/>
  <c r="J2552" i="1"/>
  <c r="G2552" i="1"/>
  <c r="K2551" i="1"/>
  <c r="F2553" i="1"/>
  <c r="N2702" i="1" l="1"/>
  <c r="S2701" i="1"/>
  <c r="R2501" i="1"/>
  <c r="O2502" i="1"/>
  <c r="P2552" i="1"/>
  <c r="J2553" i="1"/>
  <c r="A2555" i="1"/>
  <c r="K2552" i="1"/>
  <c r="G2553" i="1"/>
  <c r="F2554" i="1"/>
  <c r="N2703" i="1" l="1"/>
  <c r="S2702" i="1"/>
  <c r="R2502" i="1"/>
  <c r="O2503" i="1"/>
  <c r="P2553" i="1"/>
  <c r="A2556" i="1"/>
  <c r="J2554" i="1"/>
  <c r="K2553" i="1"/>
  <c r="G2554" i="1"/>
  <c r="F2555" i="1"/>
  <c r="N2704" i="1" l="1"/>
  <c r="S2703" i="1"/>
  <c r="R2503" i="1"/>
  <c r="O2504" i="1"/>
  <c r="P2554" i="1"/>
  <c r="J2555" i="1"/>
  <c r="A2557" i="1"/>
  <c r="G2555" i="1"/>
  <c r="K2554" i="1"/>
  <c r="F2556" i="1"/>
  <c r="N2705" i="1" l="1"/>
  <c r="S2704" i="1"/>
  <c r="R2504" i="1"/>
  <c r="O2505" i="1"/>
  <c r="P2555" i="1"/>
  <c r="A2558" i="1"/>
  <c r="J2556" i="1"/>
  <c r="K2555" i="1"/>
  <c r="G2556" i="1"/>
  <c r="F2557" i="1"/>
  <c r="N2706" i="1" l="1"/>
  <c r="S2705" i="1"/>
  <c r="R2505" i="1"/>
  <c r="O2506" i="1"/>
  <c r="P2556" i="1"/>
  <c r="J2557" i="1"/>
  <c r="A2559" i="1"/>
  <c r="G2557" i="1"/>
  <c r="K2556" i="1"/>
  <c r="F2558" i="1"/>
  <c r="N2707" i="1" l="1"/>
  <c r="S2706" i="1"/>
  <c r="R2506" i="1"/>
  <c r="O2507" i="1"/>
  <c r="P2557" i="1"/>
  <c r="A2560" i="1"/>
  <c r="J2558" i="1"/>
  <c r="G2558" i="1"/>
  <c r="K2557" i="1"/>
  <c r="F2559" i="1"/>
  <c r="N2708" i="1" l="1"/>
  <c r="S2707" i="1"/>
  <c r="R2507" i="1"/>
  <c r="O2508" i="1"/>
  <c r="P2558" i="1"/>
  <c r="J2559" i="1"/>
  <c r="A2561" i="1"/>
  <c r="K2558" i="1"/>
  <c r="G2559" i="1"/>
  <c r="F2560" i="1"/>
  <c r="N2709" i="1" l="1"/>
  <c r="S2708" i="1"/>
  <c r="R2508" i="1"/>
  <c r="O2509" i="1"/>
  <c r="P2559" i="1"/>
  <c r="A2562" i="1"/>
  <c r="J2560" i="1"/>
  <c r="G2560" i="1"/>
  <c r="K2559" i="1"/>
  <c r="F2561" i="1"/>
  <c r="N2710" i="1" l="1"/>
  <c r="S2709" i="1"/>
  <c r="R2509" i="1"/>
  <c r="O2510" i="1"/>
  <c r="P2560" i="1"/>
  <c r="J2561" i="1"/>
  <c r="A2563" i="1"/>
  <c r="K2560" i="1"/>
  <c r="G2561" i="1"/>
  <c r="F2562" i="1"/>
  <c r="N2711" i="1" l="1"/>
  <c r="S2710" i="1"/>
  <c r="R2510" i="1"/>
  <c r="O2511" i="1"/>
  <c r="P2561" i="1"/>
  <c r="A2564" i="1"/>
  <c r="J2562" i="1"/>
  <c r="G2562" i="1"/>
  <c r="K2561" i="1"/>
  <c r="F2563" i="1"/>
  <c r="N2712" i="1" l="1"/>
  <c r="S2711" i="1"/>
  <c r="R2511" i="1"/>
  <c r="O2512" i="1"/>
  <c r="P2562" i="1"/>
  <c r="J2563" i="1"/>
  <c r="A2565" i="1"/>
  <c r="G2563" i="1"/>
  <c r="K2562" i="1"/>
  <c r="F2564" i="1"/>
  <c r="N2713" i="1" l="1"/>
  <c r="S2712" i="1"/>
  <c r="R2512" i="1"/>
  <c r="O2513" i="1"/>
  <c r="P2563" i="1"/>
  <c r="A2566" i="1"/>
  <c r="J2564" i="1"/>
  <c r="K2563" i="1"/>
  <c r="G2564" i="1"/>
  <c r="F2565" i="1"/>
  <c r="N2714" i="1" l="1"/>
  <c r="S2713" i="1"/>
  <c r="R2513" i="1"/>
  <c r="O2514" i="1"/>
  <c r="P2564" i="1"/>
  <c r="J2565" i="1"/>
  <c r="A2567" i="1"/>
  <c r="G2565" i="1"/>
  <c r="K2564" i="1"/>
  <c r="F2566" i="1"/>
  <c r="N2715" i="1" l="1"/>
  <c r="S2714" i="1"/>
  <c r="R2514" i="1"/>
  <c r="O2515" i="1"/>
  <c r="P2565" i="1"/>
  <c r="A2568" i="1"/>
  <c r="J2566" i="1"/>
  <c r="K2565" i="1"/>
  <c r="G2566" i="1"/>
  <c r="F2567" i="1"/>
  <c r="N2716" i="1" l="1"/>
  <c r="S2715" i="1"/>
  <c r="R2515" i="1"/>
  <c r="O2516" i="1"/>
  <c r="P2566" i="1"/>
  <c r="J2567" i="1"/>
  <c r="A2569" i="1"/>
  <c r="K2566" i="1"/>
  <c r="G2567" i="1"/>
  <c r="F2568" i="1"/>
  <c r="N2717" i="1" l="1"/>
  <c r="S2716" i="1"/>
  <c r="R2516" i="1"/>
  <c r="O2517" i="1"/>
  <c r="P2567" i="1"/>
  <c r="A2570" i="1"/>
  <c r="J2568" i="1"/>
  <c r="K2567" i="1"/>
  <c r="G2568" i="1"/>
  <c r="F2569" i="1"/>
  <c r="N2718" i="1" l="1"/>
  <c r="S2717" i="1"/>
  <c r="R2517" i="1"/>
  <c r="O2518" i="1"/>
  <c r="P2568" i="1"/>
  <c r="J2569" i="1"/>
  <c r="A2571" i="1"/>
  <c r="G2569" i="1"/>
  <c r="K2568" i="1"/>
  <c r="F2570" i="1"/>
  <c r="N2719" i="1" l="1"/>
  <c r="S2718" i="1"/>
  <c r="R2518" i="1"/>
  <c r="O2519" i="1"/>
  <c r="P2569" i="1"/>
  <c r="A2572" i="1"/>
  <c r="J2570" i="1"/>
  <c r="K2569" i="1"/>
  <c r="G2570" i="1"/>
  <c r="F2571" i="1"/>
  <c r="N2720" i="1" l="1"/>
  <c r="S2719" i="1"/>
  <c r="R2519" i="1"/>
  <c r="O2520" i="1"/>
  <c r="P2570" i="1"/>
  <c r="J2571" i="1"/>
  <c r="A2573" i="1"/>
  <c r="K2570" i="1"/>
  <c r="G2571" i="1"/>
  <c r="F2572" i="1"/>
  <c r="N2721" i="1" l="1"/>
  <c r="S2720" i="1"/>
  <c r="R2520" i="1"/>
  <c r="O2521" i="1"/>
  <c r="P2571" i="1"/>
  <c r="A2574" i="1"/>
  <c r="J2572" i="1"/>
  <c r="G2572" i="1"/>
  <c r="K2571" i="1"/>
  <c r="F2573" i="1"/>
  <c r="N2722" i="1" l="1"/>
  <c r="S2721" i="1"/>
  <c r="R2521" i="1"/>
  <c r="O2522" i="1"/>
  <c r="P2572" i="1"/>
  <c r="J2573" i="1"/>
  <c r="A2575" i="1"/>
  <c r="K2572" i="1"/>
  <c r="G2573" i="1"/>
  <c r="F2574" i="1"/>
  <c r="N2723" i="1" l="1"/>
  <c r="S2722" i="1"/>
  <c r="R2522" i="1"/>
  <c r="O2523" i="1"/>
  <c r="P2573" i="1"/>
  <c r="A2576" i="1"/>
  <c r="J2574" i="1"/>
  <c r="G2574" i="1"/>
  <c r="K2573" i="1"/>
  <c r="F2575" i="1"/>
  <c r="N2724" i="1" l="1"/>
  <c r="S2723" i="1"/>
  <c r="R2523" i="1"/>
  <c r="O2524" i="1"/>
  <c r="P2574" i="1"/>
  <c r="J2575" i="1"/>
  <c r="A2577" i="1"/>
  <c r="K2574" i="1"/>
  <c r="G2575" i="1"/>
  <c r="F2576" i="1"/>
  <c r="N2725" i="1" l="1"/>
  <c r="S2724" i="1"/>
  <c r="R2524" i="1"/>
  <c r="O2525" i="1"/>
  <c r="P2575" i="1"/>
  <c r="A2578" i="1"/>
  <c r="J2576" i="1"/>
  <c r="K2575" i="1"/>
  <c r="G2576" i="1"/>
  <c r="F2577" i="1"/>
  <c r="N2726" i="1" l="1"/>
  <c r="S2725" i="1"/>
  <c r="R2525" i="1"/>
  <c r="O2526" i="1"/>
  <c r="P2576" i="1"/>
  <c r="J2577" i="1"/>
  <c r="A2579" i="1"/>
  <c r="G2577" i="1"/>
  <c r="K2576" i="1"/>
  <c r="F2578" i="1"/>
  <c r="N2727" i="1" l="1"/>
  <c r="S2726" i="1"/>
  <c r="R2526" i="1"/>
  <c r="O2527" i="1"/>
  <c r="P2577" i="1"/>
  <c r="A2580" i="1"/>
  <c r="J2578" i="1"/>
  <c r="K2577" i="1"/>
  <c r="G2578" i="1"/>
  <c r="F2579" i="1"/>
  <c r="N2728" i="1" l="1"/>
  <c r="S2727" i="1"/>
  <c r="R2527" i="1"/>
  <c r="O2528" i="1"/>
  <c r="P2578" i="1"/>
  <c r="J2579" i="1"/>
  <c r="A2581" i="1"/>
  <c r="K2578" i="1"/>
  <c r="G2579" i="1"/>
  <c r="F2580" i="1"/>
  <c r="N2729" i="1" l="1"/>
  <c r="S2728" i="1"/>
  <c r="R2528" i="1"/>
  <c r="O2529" i="1"/>
  <c r="P2579" i="1"/>
  <c r="A2582" i="1"/>
  <c r="J2580" i="1"/>
  <c r="K2579" i="1"/>
  <c r="G2580" i="1"/>
  <c r="F2581" i="1"/>
  <c r="N2730" i="1" l="1"/>
  <c r="S2729" i="1"/>
  <c r="R2529" i="1"/>
  <c r="O2530" i="1"/>
  <c r="P2580" i="1"/>
  <c r="J2581" i="1"/>
  <c r="A2583" i="1"/>
  <c r="K2580" i="1"/>
  <c r="G2581" i="1"/>
  <c r="F2582" i="1"/>
  <c r="N2731" i="1" l="1"/>
  <c r="S2730" i="1"/>
  <c r="R2530" i="1"/>
  <c r="O2531" i="1"/>
  <c r="P2581" i="1"/>
  <c r="A2584" i="1"/>
  <c r="J2582" i="1"/>
  <c r="K2581" i="1"/>
  <c r="G2582" i="1"/>
  <c r="F2583" i="1"/>
  <c r="N2732" i="1" l="1"/>
  <c r="S2731" i="1"/>
  <c r="R2531" i="1"/>
  <c r="O2532" i="1"/>
  <c r="P2582" i="1"/>
  <c r="J2583" i="1"/>
  <c r="A2585" i="1"/>
  <c r="K2582" i="1"/>
  <c r="G2583" i="1"/>
  <c r="F2584" i="1"/>
  <c r="N2733" i="1" l="1"/>
  <c r="S2732" i="1"/>
  <c r="R2532" i="1"/>
  <c r="O2533" i="1"/>
  <c r="P2583" i="1"/>
  <c r="A2586" i="1"/>
  <c r="J2584" i="1"/>
  <c r="G2584" i="1"/>
  <c r="K2583" i="1"/>
  <c r="F2585" i="1"/>
  <c r="N2734" i="1" l="1"/>
  <c r="S2733" i="1"/>
  <c r="R2533" i="1"/>
  <c r="O2534" i="1"/>
  <c r="P2584" i="1"/>
  <c r="J2585" i="1"/>
  <c r="A2587" i="1"/>
  <c r="K2584" i="1"/>
  <c r="G2585" i="1"/>
  <c r="F2586" i="1"/>
  <c r="N2735" i="1" l="1"/>
  <c r="S2734" i="1"/>
  <c r="R2534" i="1"/>
  <c r="O2535" i="1"/>
  <c r="P2585" i="1"/>
  <c r="A2588" i="1"/>
  <c r="J2586" i="1"/>
  <c r="K2585" i="1"/>
  <c r="G2586" i="1"/>
  <c r="F2587" i="1"/>
  <c r="N2736" i="1" l="1"/>
  <c r="S2735" i="1"/>
  <c r="R2535" i="1"/>
  <c r="O2536" i="1"/>
  <c r="P2586" i="1"/>
  <c r="J2587" i="1"/>
  <c r="A2589" i="1"/>
  <c r="G2587" i="1"/>
  <c r="K2586" i="1"/>
  <c r="F2588" i="1"/>
  <c r="N2737" i="1" l="1"/>
  <c r="S2736" i="1"/>
  <c r="R2536" i="1"/>
  <c r="O2537" i="1"/>
  <c r="P2587" i="1"/>
  <c r="A2590" i="1"/>
  <c r="J2588" i="1"/>
  <c r="K2587" i="1"/>
  <c r="G2588" i="1"/>
  <c r="F2589" i="1"/>
  <c r="N2738" i="1" l="1"/>
  <c r="S2737" i="1"/>
  <c r="R2537" i="1"/>
  <c r="O2538" i="1"/>
  <c r="P2588" i="1"/>
  <c r="J2589" i="1"/>
  <c r="A2591" i="1"/>
  <c r="K2588" i="1"/>
  <c r="G2589" i="1"/>
  <c r="F2590" i="1"/>
  <c r="N2739" i="1" l="1"/>
  <c r="S2738" i="1"/>
  <c r="R2538" i="1"/>
  <c r="O2539" i="1"/>
  <c r="P2589" i="1"/>
  <c r="A2592" i="1"/>
  <c r="J2590" i="1"/>
  <c r="K2589" i="1"/>
  <c r="G2590" i="1"/>
  <c r="F2591" i="1"/>
  <c r="N2740" i="1" l="1"/>
  <c r="S2739" i="1"/>
  <c r="R2539" i="1"/>
  <c r="O2540" i="1"/>
  <c r="P2590" i="1"/>
  <c r="J2591" i="1"/>
  <c r="A2593" i="1"/>
  <c r="K2590" i="1"/>
  <c r="G2591" i="1"/>
  <c r="F2592" i="1"/>
  <c r="N2741" i="1" l="1"/>
  <c r="S2740" i="1"/>
  <c r="R2540" i="1"/>
  <c r="O2541" i="1"/>
  <c r="P2591" i="1"/>
  <c r="A2594" i="1"/>
  <c r="J2592" i="1"/>
  <c r="K2591" i="1"/>
  <c r="G2592" i="1"/>
  <c r="F2593" i="1"/>
  <c r="N2742" i="1" l="1"/>
  <c r="S2741" i="1"/>
  <c r="R2541" i="1"/>
  <c r="O2542" i="1"/>
  <c r="P2592" i="1"/>
  <c r="J2593" i="1"/>
  <c r="A2595" i="1"/>
  <c r="K2592" i="1"/>
  <c r="G2593" i="1"/>
  <c r="F2594" i="1"/>
  <c r="N2743" i="1" l="1"/>
  <c r="S2742" i="1"/>
  <c r="R2542" i="1"/>
  <c r="O2543" i="1"/>
  <c r="P2593" i="1"/>
  <c r="A2596" i="1"/>
  <c r="J2594" i="1"/>
  <c r="K2593" i="1"/>
  <c r="G2594" i="1"/>
  <c r="F2595" i="1"/>
  <c r="N2744" i="1" l="1"/>
  <c r="S2743" i="1"/>
  <c r="R2543" i="1"/>
  <c r="O2544" i="1"/>
  <c r="P2594" i="1"/>
  <c r="J2595" i="1"/>
  <c r="A2597" i="1"/>
  <c r="K2594" i="1"/>
  <c r="G2595" i="1"/>
  <c r="F2596" i="1"/>
  <c r="N2745" i="1" l="1"/>
  <c r="S2744" i="1"/>
  <c r="R2544" i="1"/>
  <c r="O2545" i="1"/>
  <c r="P2595" i="1"/>
  <c r="A2598" i="1"/>
  <c r="J2596" i="1"/>
  <c r="K2595" i="1"/>
  <c r="G2596" i="1"/>
  <c r="F2597" i="1"/>
  <c r="N2746" i="1" l="1"/>
  <c r="S2745" i="1"/>
  <c r="R2545" i="1"/>
  <c r="O2546" i="1"/>
  <c r="P2596" i="1"/>
  <c r="J2597" i="1"/>
  <c r="A2599" i="1"/>
  <c r="K2596" i="1"/>
  <c r="G2597" i="1"/>
  <c r="F2598" i="1"/>
  <c r="N2747" i="1" l="1"/>
  <c r="S2746" i="1"/>
  <c r="R2546" i="1"/>
  <c r="O2547" i="1"/>
  <c r="P2597" i="1"/>
  <c r="A2600" i="1"/>
  <c r="J2598" i="1"/>
  <c r="K2597" i="1"/>
  <c r="G2598" i="1"/>
  <c r="F2599" i="1"/>
  <c r="N2748" i="1" l="1"/>
  <c r="S2747" i="1"/>
  <c r="R2547" i="1"/>
  <c r="O2548" i="1"/>
  <c r="P2598" i="1"/>
  <c r="J2599" i="1"/>
  <c r="A2601" i="1"/>
  <c r="G2599" i="1"/>
  <c r="K2598" i="1"/>
  <c r="F2600" i="1"/>
  <c r="N2749" i="1" l="1"/>
  <c r="S2748" i="1"/>
  <c r="R2548" i="1"/>
  <c r="O2549" i="1"/>
  <c r="P2599" i="1"/>
  <c r="A2602" i="1"/>
  <c r="J2600" i="1"/>
  <c r="G2600" i="1"/>
  <c r="K2599" i="1"/>
  <c r="F2601" i="1"/>
  <c r="N2750" i="1" l="1"/>
  <c r="S2749" i="1"/>
  <c r="R2549" i="1"/>
  <c r="O2550" i="1"/>
  <c r="P2600" i="1"/>
  <c r="J2601" i="1"/>
  <c r="A2603" i="1"/>
  <c r="K2600" i="1"/>
  <c r="G2601" i="1"/>
  <c r="F2602" i="1"/>
  <c r="N2751" i="1" l="1"/>
  <c r="S2750" i="1"/>
  <c r="R2550" i="1"/>
  <c r="O2551" i="1"/>
  <c r="P2601" i="1"/>
  <c r="A2604" i="1"/>
  <c r="J2602" i="1"/>
  <c r="G2602" i="1"/>
  <c r="K2601" i="1"/>
  <c r="F2603" i="1"/>
  <c r="N2752" i="1" l="1"/>
  <c r="S2751" i="1"/>
  <c r="R2551" i="1"/>
  <c r="O2552" i="1"/>
  <c r="P2602" i="1"/>
  <c r="J2603" i="1"/>
  <c r="A2605" i="1"/>
  <c r="G2603" i="1"/>
  <c r="K2602" i="1"/>
  <c r="F2604" i="1"/>
  <c r="N2753" i="1" l="1"/>
  <c r="S2752" i="1"/>
  <c r="R2552" i="1"/>
  <c r="O2553" i="1"/>
  <c r="P2603" i="1"/>
  <c r="A2606" i="1"/>
  <c r="J2604" i="1"/>
  <c r="G2604" i="1"/>
  <c r="K2603" i="1"/>
  <c r="F2605" i="1"/>
  <c r="N2754" i="1" l="1"/>
  <c r="S2753" i="1"/>
  <c r="R2553" i="1"/>
  <c r="O2554" i="1"/>
  <c r="P2604" i="1"/>
  <c r="J2605" i="1"/>
  <c r="A2607" i="1"/>
  <c r="G2605" i="1"/>
  <c r="K2604" i="1"/>
  <c r="F2606" i="1"/>
  <c r="N2755" i="1" l="1"/>
  <c r="S2754" i="1"/>
  <c r="R2554" i="1"/>
  <c r="O2555" i="1"/>
  <c r="P2605" i="1"/>
  <c r="A2608" i="1"/>
  <c r="J2606" i="1"/>
  <c r="K2605" i="1"/>
  <c r="G2606" i="1"/>
  <c r="F2607" i="1"/>
  <c r="N2756" i="1" l="1"/>
  <c r="S2755" i="1"/>
  <c r="R2555" i="1"/>
  <c r="O2556" i="1"/>
  <c r="P2606" i="1"/>
  <c r="J2607" i="1"/>
  <c r="A2609" i="1"/>
  <c r="K2606" i="1"/>
  <c r="G2607" i="1"/>
  <c r="F2608" i="1"/>
  <c r="N2757" i="1" l="1"/>
  <c r="S2756" i="1"/>
  <c r="R2556" i="1"/>
  <c r="O2557" i="1"/>
  <c r="P2607" i="1"/>
  <c r="A2610" i="1"/>
  <c r="J2608" i="1"/>
  <c r="G2608" i="1"/>
  <c r="K2607" i="1"/>
  <c r="F2609" i="1"/>
  <c r="N2758" i="1" l="1"/>
  <c r="S2757" i="1"/>
  <c r="R2557" i="1"/>
  <c r="O2558" i="1"/>
  <c r="P2608" i="1"/>
  <c r="J2609" i="1"/>
  <c r="A2611" i="1"/>
  <c r="K2608" i="1"/>
  <c r="G2609" i="1"/>
  <c r="F2610" i="1"/>
  <c r="N2759" i="1" l="1"/>
  <c r="S2758" i="1"/>
  <c r="R2558" i="1"/>
  <c r="O2559" i="1"/>
  <c r="P2609" i="1"/>
  <c r="A2612" i="1"/>
  <c r="J2610" i="1"/>
  <c r="G2610" i="1"/>
  <c r="K2609" i="1"/>
  <c r="F2611" i="1"/>
  <c r="N2760" i="1" l="1"/>
  <c r="S2759" i="1"/>
  <c r="R2559" i="1"/>
  <c r="O2560" i="1"/>
  <c r="P2610" i="1"/>
  <c r="J2611" i="1"/>
  <c r="A2613" i="1"/>
  <c r="G2611" i="1"/>
  <c r="K2610" i="1"/>
  <c r="F2612" i="1"/>
  <c r="N2761" i="1" l="1"/>
  <c r="S2760" i="1"/>
  <c r="R2560" i="1"/>
  <c r="O2561" i="1"/>
  <c r="P2611" i="1"/>
  <c r="A2614" i="1"/>
  <c r="J2612" i="1"/>
  <c r="G2612" i="1"/>
  <c r="K2611" i="1"/>
  <c r="F2613" i="1"/>
  <c r="N2762" i="1" l="1"/>
  <c r="S2761" i="1"/>
  <c r="R2561" i="1"/>
  <c r="O2562" i="1"/>
  <c r="P2612" i="1"/>
  <c r="J2613" i="1"/>
  <c r="A2615" i="1"/>
  <c r="G2613" i="1"/>
  <c r="K2612" i="1"/>
  <c r="F2614" i="1"/>
  <c r="N2763" i="1" l="1"/>
  <c r="S2762" i="1"/>
  <c r="R2562" i="1"/>
  <c r="O2563" i="1"/>
  <c r="P2613" i="1"/>
  <c r="A2616" i="1"/>
  <c r="J2614" i="1"/>
  <c r="K2613" i="1"/>
  <c r="G2614" i="1"/>
  <c r="F2615" i="1"/>
  <c r="N2764" i="1" l="1"/>
  <c r="S2763" i="1"/>
  <c r="R2563" i="1"/>
  <c r="O2564" i="1"/>
  <c r="P2614" i="1"/>
  <c r="J2615" i="1"/>
  <c r="A2617" i="1"/>
  <c r="G2615" i="1"/>
  <c r="K2614" i="1"/>
  <c r="F2616" i="1"/>
  <c r="N2765" i="1" l="1"/>
  <c r="S2764" i="1"/>
  <c r="R2564" i="1"/>
  <c r="O2565" i="1"/>
  <c r="P2615" i="1"/>
  <c r="A2618" i="1"/>
  <c r="J2616" i="1"/>
  <c r="G2616" i="1"/>
  <c r="K2615" i="1"/>
  <c r="F2617" i="1"/>
  <c r="N2766" i="1" l="1"/>
  <c r="S2765" i="1"/>
  <c r="R2565" i="1"/>
  <c r="O2566" i="1"/>
  <c r="P2616" i="1"/>
  <c r="J2617" i="1"/>
  <c r="A2619" i="1"/>
  <c r="K2616" i="1"/>
  <c r="G2617" i="1"/>
  <c r="F2618" i="1"/>
  <c r="N2767" i="1" l="1"/>
  <c r="S2766" i="1"/>
  <c r="R2566" i="1"/>
  <c r="O2567" i="1"/>
  <c r="P2617" i="1"/>
  <c r="A2620" i="1"/>
  <c r="J2618" i="1"/>
  <c r="G2618" i="1"/>
  <c r="K2617" i="1"/>
  <c r="F2619" i="1"/>
  <c r="N2768" i="1" l="1"/>
  <c r="S2767" i="1"/>
  <c r="R2567" i="1"/>
  <c r="O2568" i="1"/>
  <c r="P2618" i="1"/>
  <c r="J2619" i="1"/>
  <c r="A2621" i="1"/>
  <c r="K2618" i="1"/>
  <c r="G2619" i="1"/>
  <c r="F2620" i="1"/>
  <c r="N2769" i="1" l="1"/>
  <c r="S2768" i="1"/>
  <c r="R2568" i="1"/>
  <c r="O2569" i="1"/>
  <c r="P2619" i="1"/>
  <c r="A2622" i="1"/>
  <c r="J2620" i="1"/>
  <c r="K2619" i="1"/>
  <c r="G2620" i="1"/>
  <c r="F2621" i="1"/>
  <c r="N2770" i="1" l="1"/>
  <c r="S2769" i="1"/>
  <c r="R2569" i="1"/>
  <c r="O2570" i="1"/>
  <c r="P2620" i="1"/>
  <c r="J2621" i="1"/>
  <c r="A2623" i="1"/>
  <c r="G2621" i="1"/>
  <c r="K2620" i="1"/>
  <c r="F2622" i="1"/>
  <c r="N2771" i="1" l="1"/>
  <c r="S2770" i="1"/>
  <c r="R2570" i="1"/>
  <c r="O2571" i="1"/>
  <c r="P2621" i="1"/>
  <c r="A2624" i="1"/>
  <c r="J2622" i="1"/>
  <c r="K2621" i="1"/>
  <c r="G2622" i="1"/>
  <c r="F2623" i="1"/>
  <c r="N2772" i="1" l="1"/>
  <c r="S2771" i="1"/>
  <c r="R2571" i="1"/>
  <c r="O2572" i="1"/>
  <c r="P2622" i="1"/>
  <c r="J2623" i="1"/>
  <c r="A2625" i="1"/>
  <c r="G2623" i="1"/>
  <c r="K2622" i="1"/>
  <c r="F2624" i="1"/>
  <c r="N2773" i="1" l="1"/>
  <c r="S2772" i="1"/>
  <c r="R2572" i="1"/>
  <c r="O2573" i="1"/>
  <c r="P2623" i="1"/>
  <c r="A2626" i="1"/>
  <c r="J2624" i="1"/>
  <c r="G2624" i="1"/>
  <c r="K2623" i="1"/>
  <c r="F2625" i="1"/>
  <c r="N2774" i="1" l="1"/>
  <c r="S2773" i="1"/>
  <c r="R2573" i="1"/>
  <c r="O2574" i="1"/>
  <c r="P2624" i="1"/>
  <c r="J2625" i="1"/>
  <c r="A2627" i="1"/>
  <c r="K2624" i="1"/>
  <c r="G2625" i="1"/>
  <c r="F2626" i="1"/>
  <c r="N2775" i="1" l="1"/>
  <c r="S2774" i="1"/>
  <c r="R2574" i="1"/>
  <c r="O2575" i="1"/>
  <c r="P2625" i="1"/>
  <c r="A2628" i="1"/>
  <c r="J2626" i="1"/>
  <c r="G2626" i="1"/>
  <c r="K2625" i="1"/>
  <c r="F2627" i="1"/>
  <c r="N2776" i="1" l="1"/>
  <c r="S2775" i="1"/>
  <c r="R2575" i="1"/>
  <c r="O2576" i="1"/>
  <c r="P2626" i="1"/>
  <c r="J2627" i="1"/>
  <c r="A2629" i="1"/>
  <c r="K2626" i="1"/>
  <c r="G2627" i="1"/>
  <c r="F2628" i="1"/>
  <c r="N2777" i="1" l="1"/>
  <c r="S2776" i="1"/>
  <c r="R2576" i="1"/>
  <c r="O2577" i="1"/>
  <c r="P2627" i="1"/>
  <c r="A2630" i="1"/>
  <c r="J2628" i="1"/>
  <c r="K2627" i="1"/>
  <c r="G2628" i="1"/>
  <c r="F2629" i="1"/>
  <c r="N2778" i="1" l="1"/>
  <c r="S2777" i="1"/>
  <c r="R2577" i="1"/>
  <c r="O2578" i="1"/>
  <c r="P2628" i="1"/>
  <c r="J2629" i="1"/>
  <c r="A2631" i="1"/>
  <c r="G2629" i="1"/>
  <c r="K2628" i="1"/>
  <c r="F2630" i="1"/>
  <c r="N2779" i="1" l="1"/>
  <c r="S2778" i="1"/>
  <c r="R2578" i="1"/>
  <c r="O2579" i="1"/>
  <c r="P2629" i="1"/>
  <c r="A2632" i="1"/>
  <c r="J2630" i="1"/>
  <c r="K2629" i="1"/>
  <c r="G2630" i="1"/>
  <c r="F2631" i="1"/>
  <c r="N2780" i="1" l="1"/>
  <c r="S2779" i="1"/>
  <c r="R2579" i="1"/>
  <c r="O2580" i="1"/>
  <c r="P2630" i="1"/>
  <c r="J2631" i="1"/>
  <c r="A2633" i="1"/>
  <c r="G2631" i="1"/>
  <c r="K2630" i="1"/>
  <c r="F2632" i="1"/>
  <c r="N2781" i="1" l="1"/>
  <c r="S2780" i="1"/>
  <c r="R2580" i="1"/>
  <c r="O2581" i="1"/>
  <c r="P2631" i="1"/>
  <c r="A2634" i="1"/>
  <c r="J2632" i="1"/>
  <c r="G2632" i="1"/>
  <c r="K2631" i="1"/>
  <c r="F2633" i="1"/>
  <c r="N2782" i="1" l="1"/>
  <c r="S2781" i="1"/>
  <c r="R2581" i="1"/>
  <c r="O2582" i="1"/>
  <c r="P2632" i="1"/>
  <c r="J2633" i="1"/>
  <c r="A2635" i="1"/>
  <c r="K2632" i="1"/>
  <c r="G2633" i="1"/>
  <c r="F2634" i="1"/>
  <c r="N2783" i="1" l="1"/>
  <c r="S2782" i="1"/>
  <c r="R2582" i="1"/>
  <c r="O2583" i="1"/>
  <c r="P2633" i="1"/>
  <c r="A2636" i="1"/>
  <c r="J2634" i="1"/>
  <c r="G2634" i="1"/>
  <c r="K2633" i="1"/>
  <c r="F2635" i="1"/>
  <c r="N2784" i="1" l="1"/>
  <c r="S2783" i="1"/>
  <c r="R2583" i="1"/>
  <c r="O2584" i="1"/>
  <c r="P2634" i="1"/>
  <c r="J2635" i="1"/>
  <c r="A2637" i="1"/>
  <c r="K2634" i="1"/>
  <c r="G2635" i="1"/>
  <c r="F2636" i="1"/>
  <c r="N2785" i="1" l="1"/>
  <c r="S2784" i="1"/>
  <c r="R2584" i="1"/>
  <c r="O2585" i="1"/>
  <c r="P2635" i="1"/>
  <c r="J2636" i="1"/>
  <c r="A2638" i="1"/>
  <c r="K2635" i="1"/>
  <c r="G2636" i="1"/>
  <c r="F2637" i="1"/>
  <c r="N2786" i="1" l="1"/>
  <c r="S2785" i="1"/>
  <c r="R2585" i="1"/>
  <c r="O2586" i="1"/>
  <c r="P2636" i="1"/>
  <c r="A2639" i="1"/>
  <c r="J2637" i="1"/>
  <c r="G2637" i="1"/>
  <c r="K2636" i="1"/>
  <c r="F2638" i="1"/>
  <c r="N2787" i="1" l="1"/>
  <c r="S2786" i="1"/>
  <c r="R2586" i="1"/>
  <c r="O2587" i="1"/>
  <c r="P2637" i="1"/>
  <c r="J2638" i="1"/>
  <c r="A2640" i="1"/>
  <c r="K2637" i="1"/>
  <c r="G2638" i="1"/>
  <c r="F2639" i="1"/>
  <c r="N2788" i="1" l="1"/>
  <c r="S2787" i="1"/>
  <c r="R2587" i="1"/>
  <c r="O2588" i="1"/>
  <c r="P2638" i="1"/>
  <c r="A2641" i="1"/>
  <c r="J2639" i="1"/>
  <c r="K2638" i="1"/>
  <c r="G2639" i="1"/>
  <c r="F2640" i="1"/>
  <c r="N2789" i="1" l="1"/>
  <c r="S2788" i="1"/>
  <c r="R2588" i="1"/>
  <c r="O2589" i="1"/>
  <c r="P2639" i="1"/>
  <c r="J2640" i="1"/>
  <c r="A2642" i="1"/>
  <c r="K2639" i="1"/>
  <c r="G2640" i="1"/>
  <c r="F2641" i="1"/>
  <c r="N2790" i="1" l="1"/>
  <c r="S2789" i="1"/>
  <c r="R2589" i="1"/>
  <c r="O2590" i="1"/>
  <c r="P2640" i="1"/>
  <c r="A2643" i="1"/>
  <c r="J2641" i="1"/>
  <c r="G2641" i="1"/>
  <c r="K2640" i="1"/>
  <c r="F2642" i="1"/>
  <c r="N2791" i="1" l="1"/>
  <c r="S2790" i="1"/>
  <c r="R2590" i="1"/>
  <c r="O2591" i="1"/>
  <c r="P2641" i="1"/>
  <c r="J2642" i="1"/>
  <c r="A2644" i="1"/>
  <c r="G2642" i="1"/>
  <c r="K2641" i="1"/>
  <c r="F2643" i="1"/>
  <c r="N2792" i="1" l="1"/>
  <c r="S2791" i="1"/>
  <c r="R2591" i="1"/>
  <c r="O2592" i="1"/>
  <c r="P2642" i="1"/>
  <c r="A2645" i="1"/>
  <c r="J2643" i="1"/>
  <c r="K2642" i="1"/>
  <c r="G2643" i="1"/>
  <c r="F2644" i="1"/>
  <c r="N2793" i="1" l="1"/>
  <c r="S2792" i="1"/>
  <c r="R2592" i="1"/>
  <c r="O2593" i="1"/>
  <c r="P2643" i="1"/>
  <c r="J2644" i="1"/>
  <c r="A2646" i="1"/>
  <c r="G2644" i="1"/>
  <c r="K2643" i="1"/>
  <c r="F2645" i="1"/>
  <c r="N2794" i="1" l="1"/>
  <c r="S2793" i="1"/>
  <c r="R2593" i="1"/>
  <c r="O2594" i="1"/>
  <c r="P2644" i="1"/>
  <c r="A2647" i="1"/>
  <c r="J2645" i="1"/>
  <c r="G2645" i="1"/>
  <c r="K2644" i="1"/>
  <c r="F2646" i="1"/>
  <c r="N2795" i="1" l="1"/>
  <c r="S2794" i="1"/>
  <c r="R2594" i="1"/>
  <c r="O2595" i="1"/>
  <c r="P2645" i="1"/>
  <c r="J2646" i="1"/>
  <c r="A2648" i="1"/>
  <c r="K2645" i="1"/>
  <c r="G2646" i="1"/>
  <c r="F2647" i="1"/>
  <c r="N2796" i="1" l="1"/>
  <c r="S2795" i="1"/>
  <c r="R2595" i="1"/>
  <c r="O2596" i="1"/>
  <c r="P2646" i="1"/>
  <c r="A2649" i="1"/>
  <c r="J2647" i="1"/>
  <c r="K2646" i="1"/>
  <c r="G2647" i="1"/>
  <c r="F2648" i="1"/>
  <c r="N2797" i="1" l="1"/>
  <c r="S2796" i="1"/>
  <c r="R2596" i="1"/>
  <c r="O2597" i="1"/>
  <c r="P2647" i="1"/>
  <c r="J2648" i="1"/>
  <c r="A2650" i="1"/>
  <c r="K2647" i="1"/>
  <c r="G2648" i="1"/>
  <c r="F2649" i="1"/>
  <c r="N2798" i="1" l="1"/>
  <c r="S2797" i="1"/>
  <c r="R2597" i="1"/>
  <c r="O2598" i="1"/>
  <c r="P2648" i="1"/>
  <c r="A2651" i="1"/>
  <c r="J2649" i="1"/>
  <c r="G2649" i="1"/>
  <c r="K2648" i="1"/>
  <c r="F2650" i="1"/>
  <c r="N2799" i="1" l="1"/>
  <c r="S2798" i="1"/>
  <c r="R2598" i="1"/>
  <c r="O2599" i="1"/>
  <c r="P2649" i="1"/>
  <c r="J2650" i="1"/>
  <c r="A2652" i="1"/>
  <c r="G2650" i="1"/>
  <c r="K2649" i="1"/>
  <c r="F2651" i="1"/>
  <c r="N2800" i="1" l="1"/>
  <c r="S2799" i="1"/>
  <c r="R2599" i="1"/>
  <c r="O2600" i="1"/>
  <c r="P2650" i="1"/>
  <c r="A2653" i="1"/>
  <c r="J2651" i="1"/>
  <c r="K2650" i="1"/>
  <c r="G2651" i="1"/>
  <c r="F2652" i="1"/>
  <c r="N2801" i="1" l="1"/>
  <c r="S2800" i="1"/>
  <c r="R2600" i="1"/>
  <c r="O2601" i="1"/>
  <c r="P2651" i="1"/>
  <c r="J2652" i="1"/>
  <c r="A2654" i="1"/>
  <c r="K2651" i="1"/>
  <c r="G2652" i="1"/>
  <c r="F2653" i="1"/>
  <c r="N2802" i="1" l="1"/>
  <c r="S2801" i="1"/>
  <c r="R2601" i="1"/>
  <c r="O2602" i="1"/>
  <c r="P2652" i="1"/>
  <c r="A2655" i="1"/>
  <c r="J2653" i="1"/>
  <c r="K2652" i="1"/>
  <c r="G2653" i="1"/>
  <c r="F2654" i="1"/>
  <c r="N2803" i="1" l="1"/>
  <c r="S2802" i="1"/>
  <c r="R2602" i="1"/>
  <c r="O2603" i="1"/>
  <c r="P2653" i="1"/>
  <c r="J2654" i="1"/>
  <c r="A2656" i="1"/>
  <c r="K2653" i="1"/>
  <c r="G2654" i="1"/>
  <c r="F2655" i="1"/>
  <c r="N2804" i="1" l="1"/>
  <c r="S2803" i="1"/>
  <c r="R2603" i="1"/>
  <c r="O2604" i="1"/>
  <c r="P2654" i="1"/>
  <c r="A2657" i="1"/>
  <c r="J2655" i="1"/>
  <c r="K2654" i="1"/>
  <c r="G2655" i="1"/>
  <c r="F2656" i="1"/>
  <c r="N2805" i="1" l="1"/>
  <c r="S2804" i="1"/>
  <c r="R2604" i="1"/>
  <c r="O2605" i="1"/>
  <c r="P2655" i="1"/>
  <c r="J2656" i="1"/>
  <c r="A2658" i="1"/>
  <c r="G2656" i="1"/>
  <c r="K2655" i="1"/>
  <c r="F2657" i="1"/>
  <c r="N2806" i="1" l="1"/>
  <c r="S2805" i="1"/>
  <c r="R2605" i="1"/>
  <c r="O2606" i="1"/>
  <c r="P2656" i="1"/>
  <c r="A2659" i="1"/>
  <c r="J2657" i="1"/>
  <c r="K2656" i="1"/>
  <c r="G2657" i="1"/>
  <c r="F2658" i="1"/>
  <c r="N2807" i="1" l="1"/>
  <c r="S2806" i="1"/>
  <c r="R2606" i="1"/>
  <c r="O2607" i="1"/>
  <c r="P2657" i="1"/>
  <c r="J2658" i="1"/>
  <c r="A2660" i="1"/>
  <c r="K2657" i="1"/>
  <c r="G2658" i="1"/>
  <c r="F2659" i="1"/>
  <c r="N2808" i="1" l="1"/>
  <c r="S2807" i="1"/>
  <c r="R2607" i="1"/>
  <c r="O2608" i="1"/>
  <c r="P2658" i="1"/>
  <c r="A2661" i="1"/>
  <c r="J2659" i="1"/>
  <c r="G2659" i="1"/>
  <c r="K2658" i="1"/>
  <c r="F2660" i="1"/>
  <c r="N2809" i="1" l="1"/>
  <c r="S2808" i="1"/>
  <c r="R2608" i="1"/>
  <c r="O2609" i="1"/>
  <c r="P2659" i="1"/>
  <c r="J2660" i="1"/>
  <c r="A2662" i="1"/>
  <c r="G2660" i="1"/>
  <c r="K2659" i="1"/>
  <c r="F2661" i="1"/>
  <c r="N2810" i="1" l="1"/>
  <c r="S2809" i="1"/>
  <c r="R2609" i="1"/>
  <c r="O2610" i="1"/>
  <c r="P2660" i="1"/>
  <c r="A2663" i="1"/>
  <c r="J2661" i="1"/>
  <c r="G2661" i="1"/>
  <c r="K2660" i="1"/>
  <c r="F2662" i="1"/>
  <c r="N2811" i="1" l="1"/>
  <c r="S2810" i="1"/>
  <c r="R2610" i="1"/>
  <c r="O2611" i="1"/>
  <c r="P2661" i="1"/>
  <c r="J2662" i="1"/>
  <c r="A2664" i="1"/>
  <c r="G2662" i="1"/>
  <c r="K2661" i="1"/>
  <c r="F2663" i="1"/>
  <c r="N2812" i="1" l="1"/>
  <c r="S2811" i="1"/>
  <c r="R2611" i="1"/>
  <c r="O2612" i="1"/>
  <c r="P2662" i="1"/>
  <c r="A2665" i="1"/>
  <c r="J2663" i="1"/>
  <c r="K2662" i="1"/>
  <c r="G2663" i="1"/>
  <c r="F2664" i="1"/>
  <c r="N2813" i="1" l="1"/>
  <c r="S2812" i="1"/>
  <c r="R2612" i="1"/>
  <c r="O2613" i="1"/>
  <c r="P2663" i="1"/>
  <c r="J2664" i="1"/>
  <c r="A2666" i="1"/>
  <c r="K2663" i="1"/>
  <c r="G2664" i="1"/>
  <c r="F2665" i="1"/>
  <c r="N2814" i="1" l="1"/>
  <c r="S2813" i="1"/>
  <c r="R2613" i="1"/>
  <c r="O2614" i="1"/>
  <c r="P2664" i="1"/>
  <c r="A2667" i="1"/>
  <c r="J2665" i="1"/>
  <c r="G2665" i="1"/>
  <c r="K2664" i="1"/>
  <c r="F2666" i="1"/>
  <c r="N2815" i="1" l="1"/>
  <c r="S2814" i="1"/>
  <c r="R2614" i="1"/>
  <c r="O2615" i="1"/>
  <c r="P2665" i="1"/>
  <c r="J2666" i="1"/>
  <c r="A2668" i="1"/>
  <c r="K2665" i="1"/>
  <c r="G2666" i="1"/>
  <c r="F2667" i="1"/>
  <c r="N2816" i="1" l="1"/>
  <c r="S2815" i="1"/>
  <c r="R2615" i="1"/>
  <c r="O2616" i="1"/>
  <c r="P2666" i="1"/>
  <c r="A2669" i="1"/>
  <c r="J2667" i="1"/>
  <c r="K2666" i="1"/>
  <c r="G2667" i="1"/>
  <c r="F2668" i="1"/>
  <c r="N2817" i="1" l="1"/>
  <c r="S2816" i="1"/>
  <c r="R2616" i="1"/>
  <c r="O2617" i="1"/>
  <c r="P2667" i="1"/>
  <c r="J2668" i="1"/>
  <c r="A2670" i="1"/>
  <c r="K2667" i="1"/>
  <c r="G2668" i="1"/>
  <c r="F2669" i="1"/>
  <c r="N2818" i="1" l="1"/>
  <c r="S2817" i="1"/>
  <c r="R2617" i="1"/>
  <c r="O2618" i="1"/>
  <c r="P2668" i="1"/>
  <c r="A2671" i="1"/>
  <c r="J2669" i="1"/>
  <c r="K2668" i="1"/>
  <c r="G2669" i="1"/>
  <c r="F2670" i="1"/>
  <c r="N2819" i="1" l="1"/>
  <c r="S2818" i="1"/>
  <c r="R2618" i="1"/>
  <c r="O2619" i="1"/>
  <c r="P2669" i="1"/>
  <c r="J2670" i="1"/>
  <c r="A2672" i="1"/>
  <c r="G2670" i="1"/>
  <c r="K2669" i="1"/>
  <c r="F2671" i="1"/>
  <c r="N2820" i="1" l="1"/>
  <c r="S2819" i="1"/>
  <c r="R2619" i="1"/>
  <c r="O2620" i="1"/>
  <c r="P2670" i="1"/>
  <c r="A2673" i="1"/>
  <c r="J2671" i="1"/>
  <c r="G2671" i="1"/>
  <c r="K2670" i="1"/>
  <c r="F2672" i="1"/>
  <c r="N2821" i="1" l="1"/>
  <c r="S2820" i="1"/>
  <c r="R2620" i="1"/>
  <c r="O2621" i="1"/>
  <c r="P2671" i="1"/>
  <c r="J2672" i="1"/>
  <c r="A2674" i="1"/>
  <c r="K2671" i="1"/>
  <c r="G2672" i="1"/>
  <c r="F2673" i="1"/>
  <c r="N2822" i="1" l="1"/>
  <c r="S2821" i="1"/>
  <c r="R2621" i="1"/>
  <c r="O2622" i="1"/>
  <c r="P2672" i="1"/>
  <c r="A2675" i="1"/>
  <c r="J2673" i="1"/>
  <c r="K2672" i="1"/>
  <c r="G2673" i="1"/>
  <c r="F2674" i="1"/>
  <c r="N2823" i="1" l="1"/>
  <c r="S2822" i="1"/>
  <c r="R2622" i="1"/>
  <c r="O2623" i="1"/>
  <c r="P2673" i="1"/>
  <c r="J2674" i="1"/>
  <c r="A2676" i="1"/>
  <c r="G2674" i="1"/>
  <c r="K2673" i="1"/>
  <c r="F2675" i="1"/>
  <c r="N2824" i="1" l="1"/>
  <c r="S2823" i="1"/>
  <c r="R2623" i="1"/>
  <c r="O2624" i="1"/>
  <c r="P2674" i="1"/>
  <c r="A2677" i="1"/>
  <c r="J2675" i="1"/>
  <c r="G2675" i="1"/>
  <c r="K2674" i="1"/>
  <c r="F2676" i="1"/>
  <c r="N2825" i="1" l="1"/>
  <c r="S2824" i="1"/>
  <c r="R2624" i="1"/>
  <c r="O2625" i="1"/>
  <c r="P2675" i="1"/>
  <c r="J2676" i="1"/>
  <c r="A2678" i="1"/>
  <c r="K2675" i="1"/>
  <c r="G2676" i="1"/>
  <c r="F2677" i="1"/>
  <c r="N2826" i="1" l="1"/>
  <c r="S2825" i="1"/>
  <c r="R2625" i="1"/>
  <c r="O2626" i="1"/>
  <c r="P2676" i="1"/>
  <c r="A2679" i="1"/>
  <c r="J2677" i="1"/>
  <c r="K2676" i="1"/>
  <c r="G2677" i="1"/>
  <c r="F2678" i="1"/>
  <c r="N2827" i="1" l="1"/>
  <c r="S2826" i="1"/>
  <c r="R2626" i="1"/>
  <c r="O2627" i="1"/>
  <c r="P2677" i="1"/>
  <c r="J2678" i="1"/>
  <c r="A2680" i="1"/>
  <c r="K2677" i="1"/>
  <c r="G2678" i="1"/>
  <c r="F2679" i="1"/>
  <c r="N2828" i="1" l="1"/>
  <c r="S2827" i="1"/>
  <c r="R2627" i="1"/>
  <c r="O2628" i="1"/>
  <c r="P2678" i="1"/>
  <c r="A2681" i="1"/>
  <c r="J2679" i="1"/>
  <c r="K2678" i="1"/>
  <c r="G2679" i="1"/>
  <c r="F2680" i="1"/>
  <c r="N2829" i="1" l="1"/>
  <c r="S2828" i="1"/>
  <c r="R2628" i="1"/>
  <c r="O2629" i="1"/>
  <c r="P2679" i="1"/>
  <c r="J2680" i="1"/>
  <c r="A2682" i="1"/>
  <c r="G2680" i="1"/>
  <c r="K2679" i="1"/>
  <c r="F2681" i="1"/>
  <c r="N2830" i="1" l="1"/>
  <c r="S2829" i="1"/>
  <c r="R2629" i="1"/>
  <c r="O2630" i="1"/>
  <c r="P2680" i="1"/>
  <c r="A2683" i="1"/>
  <c r="J2681" i="1"/>
  <c r="G2681" i="1"/>
  <c r="K2680" i="1"/>
  <c r="F2682" i="1"/>
  <c r="N2831" i="1" l="1"/>
  <c r="S2830" i="1"/>
  <c r="R2630" i="1"/>
  <c r="O2631" i="1"/>
  <c r="P2681" i="1"/>
  <c r="J2682" i="1"/>
  <c r="A2684" i="1"/>
  <c r="K2681" i="1"/>
  <c r="G2682" i="1"/>
  <c r="F2683" i="1"/>
  <c r="N2832" i="1" l="1"/>
  <c r="S2831" i="1"/>
  <c r="R2631" i="1"/>
  <c r="O2632" i="1"/>
  <c r="P2682" i="1"/>
  <c r="A2685" i="1"/>
  <c r="J2683" i="1"/>
  <c r="K2682" i="1"/>
  <c r="G2683" i="1"/>
  <c r="F2684" i="1"/>
  <c r="N2833" i="1" l="1"/>
  <c r="S2832" i="1"/>
  <c r="R2632" i="1"/>
  <c r="O2633" i="1"/>
  <c r="P2683" i="1"/>
  <c r="J2684" i="1"/>
  <c r="A2686" i="1"/>
  <c r="G2684" i="1"/>
  <c r="K2683" i="1"/>
  <c r="F2685" i="1"/>
  <c r="N2834" i="1" l="1"/>
  <c r="S2833" i="1"/>
  <c r="R2633" i="1"/>
  <c r="O2634" i="1"/>
  <c r="P2684" i="1"/>
  <c r="A2687" i="1"/>
  <c r="J2685" i="1"/>
  <c r="G2685" i="1"/>
  <c r="K2684" i="1"/>
  <c r="F2686" i="1"/>
  <c r="N2835" i="1" l="1"/>
  <c r="S2834" i="1"/>
  <c r="R2634" i="1"/>
  <c r="O2635" i="1"/>
  <c r="P2685" i="1"/>
  <c r="J2686" i="1"/>
  <c r="A2688" i="1"/>
  <c r="K2685" i="1"/>
  <c r="G2686" i="1"/>
  <c r="F2687" i="1"/>
  <c r="N2836" i="1" l="1"/>
  <c r="S2835" i="1"/>
  <c r="R2635" i="1"/>
  <c r="O2636" i="1"/>
  <c r="P2686" i="1"/>
  <c r="A2689" i="1"/>
  <c r="J2687" i="1"/>
  <c r="G2687" i="1"/>
  <c r="K2686" i="1"/>
  <c r="F2688" i="1"/>
  <c r="N2837" i="1" l="1"/>
  <c r="S2836" i="1"/>
  <c r="R2636" i="1"/>
  <c r="O2637" i="1"/>
  <c r="P2687" i="1"/>
  <c r="J2688" i="1"/>
  <c r="A2690" i="1"/>
  <c r="K2687" i="1"/>
  <c r="G2688" i="1"/>
  <c r="F2689" i="1"/>
  <c r="N2838" i="1" l="1"/>
  <c r="S2837" i="1"/>
  <c r="R2637" i="1"/>
  <c r="O2638" i="1"/>
  <c r="P2688" i="1"/>
  <c r="A2691" i="1"/>
  <c r="J2689" i="1"/>
  <c r="K2688" i="1"/>
  <c r="G2689" i="1"/>
  <c r="F2690" i="1"/>
  <c r="N2839" i="1" l="1"/>
  <c r="S2838" i="1"/>
  <c r="R2638" i="1"/>
  <c r="O2639" i="1"/>
  <c r="P2689" i="1"/>
  <c r="J2690" i="1"/>
  <c r="A2692" i="1"/>
  <c r="G2690" i="1"/>
  <c r="K2689" i="1"/>
  <c r="F2691" i="1"/>
  <c r="N2840" i="1" l="1"/>
  <c r="S2839" i="1"/>
  <c r="R2639" i="1"/>
  <c r="O2640" i="1"/>
  <c r="P2690" i="1"/>
  <c r="A2693" i="1"/>
  <c r="J2691" i="1"/>
  <c r="G2691" i="1"/>
  <c r="K2690" i="1"/>
  <c r="F2692" i="1"/>
  <c r="N2841" i="1" l="1"/>
  <c r="S2840" i="1"/>
  <c r="R2640" i="1"/>
  <c r="O2641" i="1"/>
  <c r="P2691" i="1"/>
  <c r="J2692" i="1"/>
  <c r="A2694" i="1"/>
  <c r="K2691" i="1"/>
  <c r="G2692" i="1"/>
  <c r="F2693" i="1"/>
  <c r="N2842" i="1" l="1"/>
  <c r="S2841" i="1"/>
  <c r="R2641" i="1"/>
  <c r="O2642" i="1"/>
  <c r="P2692" i="1"/>
  <c r="A2695" i="1"/>
  <c r="J2693" i="1"/>
  <c r="K2692" i="1"/>
  <c r="G2693" i="1"/>
  <c r="F2694" i="1"/>
  <c r="N2843" i="1" l="1"/>
  <c r="S2842" i="1"/>
  <c r="R2642" i="1"/>
  <c r="O2643" i="1"/>
  <c r="P2693" i="1"/>
  <c r="J2694" i="1"/>
  <c r="A2696" i="1"/>
  <c r="G2694" i="1"/>
  <c r="K2693" i="1"/>
  <c r="F2695" i="1"/>
  <c r="N2844" i="1" l="1"/>
  <c r="S2843" i="1"/>
  <c r="R2643" i="1"/>
  <c r="O2644" i="1"/>
  <c r="P2694" i="1"/>
  <c r="A2697" i="1"/>
  <c r="J2695" i="1"/>
  <c r="G2695" i="1"/>
  <c r="K2694" i="1"/>
  <c r="F2696" i="1"/>
  <c r="N2845" i="1" l="1"/>
  <c r="S2844" i="1"/>
  <c r="R2644" i="1"/>
  <c r="O2645" i="1"/>
  <c r="P2695" i="1"/>
  <c r="J2696" i="1"/>
  <c r="A2698" i="1"/>
  <c r="K2695" i="1"/>
  <c r="G2696" i="1"/>
  <c r="F2697" i="1"/>
  <c r="N2846" i="1" l="1"/>
  <c r="S2845" i="1"/>
  <c r="R2645" i="1"/>
  <c r="O2646" i="1"/>
  <c r="P2696" i="1"/>
  <c r="A2699" i="1"/>
  <c r="J2697" i="1"/>
  <c r="G2697" i="1"/>
  <c r="K2696" i="1"/>
  <c r="F2698" i="1"/>
  <c r="N2847" i="1" l="1"/>
  <c r="S2846" i="1"/>
  <c r="R2646" i="1"/>
  <c r="O2647" i="1"/>
  <c r="P2697" i="1"/>
  <c r="J2698" i="1"/>
  <c r="A2700" i="1"/>
  <c r="K2697" i="1"/>
  <c r="G2698" i="1"/>
  <c r="F2699" i="1"/>
  <c r="N2848" i="1" l="1"/>
  <c r="S2847" i="1"/>
  <c r="R2647" i="1"/>
  <c r="O2648" i="1"/>
  <c r="P2698" i="1"/>
  <c r="A2701" i="1"/>
  <c r="J2699" i="1"/>
  <c r="G2699" i="1"/>
  <c r="K2698" i="1"/>
  <c r="F2700" i="1"/>
  <c r="N2849" i="1" l="1"/>
  <c r="S2848" i="1"/>
  <c r="R2648" i="1"/>
  <c r="O2649" i="1"/>
  <c r="P2699" i="1"/>
  <c r="J2700" i="1"/>
  <c r="A2702" i="1"/>
  <c r="G2700" i="1"/>
  <c r="K2699" i="1"/>
  <c r="F2701" i="1"/>
  <c r="N2850" i="1" l="1"/>
  <c r="S2849" i="1"/>
  <c r="R2649" i="1"/>
  <c r="O2650" i="1"/>
  <c r="P2700" i="1"/>
  <c r="A2703" i="1"/>
  <c r="J2701" i="1"/>
  <c r="G2701" i="1"/>
  <c r="K2700" i="1"/>
  <c r="F2702" i="1"/>
  <c r="N2851" i="1" l="1"/>
  <c r="S2850" i="1"/>
  <c r="R2650" i="1"/>
  <c r="O2651" i="1"/>
  <c r="P2701" i="1"/>
  <c r="J2702" i="1"/>
  <c r="A2704" i="1"/>
  <c r="G2702" i="1"/>
  <c r="K2701" i="1"/>
  <c r="F2703" i="1"/>
  <c r="N2852" i="1" l="1"/>
  <c r="S2851" i="1"/>
  <c r="R2651" i="1"/>
  <c r="O2652" i="1"/>
  <c r="P2702" i="1"/>
  <c r="A2705" i="1"/>
  <c r="J2703" i="1"/>
  <c r="K2702" i="1"/>
  <c r="G2703" i="1"/>
  <c r="F2704" i="1"/>
  <c r="N2853" i="1" l="1"/>
  <c r="S2852" i="1"/>
  <c r="R2652" i="1"/>
  <c r="O2653" i="1"/>
  <c r="P2703" i="1"/>
  <c r="J2704" i="1"/>
  <c r="A2706" i="1"/>
  <c r="G2704" i="1"/>
  <c r="K2703" i="1"/>
  <c r="F2705" i="1"/>
  <c r="N2854" i="1" l="1"/>
  <c r="S2853" i="1"/>
  <c r="R2653" i="1"/>
  <c r="O2654" i="1"/>
  <c r="P2704" i="1"/>
  <c r="A2707" i="1"/>
  <c r="J2705" i="1"/>
  <c r="G2705" i="1"/>
  <c r="K2704" i="1"/>
  <c r="F2706" i="1"/>
  <c r="N2855" i="1" l="1"/>
  <c r="S2854" i="1"/>
  <c r="R2654" i="1"/>
  <c r="O2655" i="1"/>
  <c r="P2705" i="1"/>
  <c r="J2706" i="1"/>
  <c r="A2708" i="1"/>
  <c r="G2706" i="1"/>
  <c r="K2705" i="1"/>
  <c r="F2707" i="1"/>
  <c r="N2856" i="1" l="1"/>
  <c r="S2855" i="1"/>
  <c r="R2655" i="1"/>
  <c r="O2656" i="1"/>
  <c r="P2706" i="1"/>
  <c r="A2709" i="1"/>
  <c r="J2707" i="1"/>
  <c r="G2707" i="1"/>
  <c r="K2706" i="1"/>
  <c r="F2708" i="1"/>
  <c r="N2857" i="1" l="1"/>
  <c r="S2856" i="1"/>
  <c r="R2656" i="1"/>
  <c r="O2657" i="1"/>
  <c r="P2707" i="1"/>
  <c r="J2708" i="1"/>
  <c r="A2710" i="1"/>
  <c r="K2707" i="1"/>
  <c r="G2708" i="1"/>
  <c r="F2709" i="1"/>
  <c r="N2858" i="1" l="1"/>
  <c r="S2857" i="1"/>
  <c r="R2657" i="1"/>
  <c r="O2658" i="1"/>
  <c r="P2708" i="1"/>
  <c r="A2711" i="1"/>
  <c r="J2709" i="1"/>
  <c r="K2708" i="1"/>
  <c r="G2709" i="1"/>
  <c r="F2710" i="1"/>
  <c r="N2859" i="1" l="1"/>
  <c r="S2858" i="1"/>
  <c r="R2658" i="1"/>
  <c r="O2659" i="1"/>
  <c r="P2709" i="1"/>
  <c r="J2710" i="1"/>
  <c r="A2712" i="1"/>
  <c r="G2710" i="1"/>
  <c r="K2709" i="1"/>
  <c r="F2711" i="1"/>
  <c r="N2860" i="1" l="1"/>
  <c r="S2859" i="1"/>
  <c r="R2659" i="1"/>
  <c r="O2660" i="1"/>
  <c r="P2710" i="1"/>
  <c r="A2713" i="1"/>
  <c r="J2711" i="1"/>
  <c r="K2710" i="1"/>
  <c r="G2711" i="1"/>
  <c r="F2712" i="1"/>
  <c r="N2861" i="1" l="1"/>
  <c r="S2860" i="1"/>
  <c r="R2660" i="1"/>
  <c r="O2661" i="1"/>
  <c r="P2711" i="1"/>
  <c r="J2712" i="1"/>
  <c r="A2714" i="1"/>
  <c r="G2712" i="1"/>
  <c r="K2711" i="1"/>
  <c r="F2713" i="1"/>
  <c r="N2862" i="1" l="1"/>
  <c r="S2861" i="1"/>
  <c r="R2661" i="1"/>
  <c r="O2662" i="1"/>
  <c r="P2712" i="1"/>
  <c r="A2715" i="1"/>
  <c r="J2713" i="1"/>
  <c r="K2712" i="1"/>
  <c r="G2713" i="1"/>
  <c r="F2714" i="1"/>
  <c r="N2863" i="1" l="1"/>
  <c r="S2862" i="1"/>
  <c r="R2662" i="1"/>
  <c r="O2663" i="1"/>
  <c r="P2713" i="1"/>
  <c r="J2714" i="1"/>
  <c r="A2716" i="1"/>
  <c r="K2713" i="1"/>
  <c r="G2714" i="1"/>
  <c r="F2715" i="1"/>
  <c r="N2864" i="1" l="1"/>
  <c r="S2863" i="1"/>
  <c r="R2663" i="1"/>
  <c r="O2664" i="1"/>
  <c r="P2714" i="1"/>
  <c r="A2717" i="1"/>
  <c r="J2715" i="1"/>
  <c r="G2715" i="1"/>
  <c r="K2714" i="1"/>
  <c r="F2716" i="1"/>
  <c r="N2865" i="1" l="1"/>
  <c r="S2864" i="1"/>
  <c r="R2664" i="1"/>
  <c r="O2665" i="1"/>
  <c r="P2715" i="1"/>
  <c r="J2716" i="1"/>
  <c r="A2718" i="1"/>
  <c r="G2716" i="1"/>
  <c r="K2715" i="1"/>
  <c r="F2717" i="1"/>
  <c r="N2866" i="1" l="1"/>
  <c r="S2865" i="1"/>
  <c r="R2665" i="1"/>
  <c r="O2666" i="1"/>
  <c r="P2716" i="1"/>
  <c r="A2719" i="1"/>
  <c r="J2717" i="1"/>
  <c r="K2716" i="1"/>
  <c r="G2717" i="1"/>
  <c r="F2718" i="1"/>
  <c r="N2867" i="1" l="1"/>
  <c r="S2866" i="1"/>
  <c r="R2666" i="1"/>
  <c r="O2667" i="1"/>
  <c r="P2717" i="1"/>
  <c r="J2718" i="1"/>
  <c r="A2720" i="1"/>
  <c r="K2717" i="1"/>
  <c r="G2718" i="1"/>
  <c r="F2719" i="1"/>
  <c r="N2868" i="1" l="1"/>
  <c r="S2867" i="1"/>
  <c r="R2667" i="1"/>
  <c r="O2668" i="1"/>
  <c r="P2718" i="1"/>
  <c r="A2721" i="1"/>
  <c r="J2719" i="1"/>
  <c r="G2719" i="1"/>
  <c r="K2718" i="1"/>
  <c r="F2720" i="1"/>
  <c r="N2869" i="1" l="1"/>
  <c r="S2868" i="1"/>
  <c r="R2668" i="1"/>
  <c r="O2669" i="1"/>
  <c r="P2719" i="1"/>
  <c r="J2720" i="1"/>
  <c r="A2722" i="1"/>
  <c r="G2720" i="1"/>
  <c r="K2719" i="1"/>
  <c r="F2721" i="1"/>
  <c r="N2870" i="1" l="1"/>
  <c r="S2869" i="1"/>
  <c r="R2669" i="1"/>
  <c r="O2670" i="1"/>
  <c r="P2720" i="1"/>
  <c r="A2723" i="1"/>
  <c r="J2721" i="1"/>
  <c r="K2720" i="1"/>
  <c r="G2721" i="1"/>
  <c r="F2722" i="1"/>
  <c r="N2871" i="1" l="1"/>
  <c r="S2870" i="1"/>
  <c r="R2670" i="1"/>
  <c r="O2671" i="1"/>
  <c r="P2721" i="1"/>
  <c r="J2722" i="1"/>
  <c r="A2724" i="1"/>
  <c r="G2722" i="1"/>
  <c r="K2721" i="1"/>
  <c r="F2723" i="1"/>
  <c r="N2872" i="1" l="1"/>
  <c r="S2871" i="1"/>
  <c r="R2671" i="1"/>
  <c r="O2672" i="1"/>
  <c r="P2722" i="1"/>
  <c r="A2725" i="1"/>
  <c r="J2723" i="1"/>
  <c r="K2722" i="1"/>
  <c r="G2723" i="1"/>
  <c r="F2724" i="1"/>
  <c r="N2873" i="1" l="1"/>
  <c r="S2872" i="1"/>
  <c r="R2672" i="1"/>
  <c r="O2673" i="1"/>
  <c r="P2723" i="1"/>
  <c r="J2724" i="1"/>
  <c r="A2726" i="1"/>
  <c r="K2723" i="1"/>
  <c r="G2724" i="1"/>
  <c r="F2725" i="1"/>
  <c r="N2874" i="1" l="1"/>
  <c r="S2873" i="1"/>
  <c r="R2673" i="1"/>
  <c r="O2674" i="1"/>
  <c r="P2724" i="1"/>
  <c r="A2727" i="1"/>
  <c r="J2725" i="1"/>
  <c r="G2725" i="1"/>
  <c r="K2724" i="1"/>
  <c r="F2726" i="1"/>
  <c r="N2875" i="1" l="1"/>
  <c r="S2874" i="1"/>
  <c r="R2674" i="1"/>
  <c r="O2675" i="1"/>
  <c r="P2725" i="1"/>
  <c r="J2726" i="1"/>
  <c r="A2728" i="1"/>
  <c r="G2726" i="1"/>
  <c r="K2725" i="1"/>
  <c r="F2727" i="1"/>
  <c r="N2876" i="1" l="1"/>
  <c r="S2875" i="1"/>
  <c r="R2675" i="1"/>
  <c r="O2676" i="1"/>
  <c r="P2726" i="1"/>
  <c r="A2729" i="1"/>
  <c r="J2727" i="1"/>
  <c r="K2726" i="1"/>
  <c r="G2727" i="1"/>
  <c r="F2728" i="1"/>
  <c r="N2877" i="1" l="1"/>
  <c r="S2876" i="1"/>
  <c r="R2676" i="1"/>
  <c r="O2677" i="1"/>
  <c r="P2727" i="1"/>
  <c r="J2728" i="1"/>
  <c r="A2730" i="1"/>
  <c r="K2727" i="1"/>
  <c r="G2728" i="1"/>
  <c r="F2729" i="1"/>
  <c r="N2878" i="1" l="1"/>
  <c r="S2877" i="1"/>
  <c r="R2677" i="1"/>
  <c r="O2678" i="1"/>
  <c r="P2728" i="1"/>
  <c r="A2731" i="1"/>
  <c r="J2729" i="1"/>
  <c r="G2729" i="1"/>
  <c r="K2728" i="1"/>
  <c r="F2730" i="1"/>
  <c r="N2879" i="1" l="1"/>
  <c r="S2878" i="1"/>
  <c r="R2678" i="1"/>
  <c r="O2679" i="1"/>
  <c r="P2729" i="1"/>
  <c r="J2730" i="1"/>
  <c r="A2732" i="1"/>
  <c r="G2730" i="1"/>
  <c r="K2729" i="1"/>
  <c r="F2731" i="1"/>
  <c r="N2880" i="1" l="1"/>
  <c r="S2879" i="1"/>
  <c r="R2679" i="1"/>
  <c r="O2680" i="1"/>
  <c r="P2730" i="1"/>
  <c r="A2733" i="1"/>
  <c r="J2731" i="1"/>
  <c r="K2730" i="1"/>
  <c r="G2731" i="1"/>
  <c r="F2732" i="1"/>
  <c r="N2881" i="1" l="1"/>
  <c r="S2880" i="1"/>
  <c r="R2680" i="1"/>
  <c r="O2681" i="1"/>
  <c r="P2731" i="1"/>
  <c r="J2732" i="1"/>
  <c r="A2734" i="1"/>
  <c r="G2732" i="1"/>
  <c r="K2731" i="1"/>
  <c r="F2733" i="1"/>
  <c r="N2882" i="1" l="1"/>
  <c r="S2881" i="1"/>
  <c r="R2681" i="1"/>
  <c r="O2682" i="1"/>
  <c r="P2732" i="1"/>
  <c r="A2735" i="1"/>
  <c r="J2733" i="1"/>
  <c r="K2732" i="1"/>
  <c r="G2733" i="1"/>
  <c r="F2734" i="1"/>
  <c r="N2883" i="1" l="1"/>
  <c r="S2882" i="1"/>
  <c r="R2682" i="1"/>
  <c r="O2683" i="1"/>
  <c r="P2733" i="1"/>
  <c r="J2734" i="1"/>
  <c r="A2736" i="1"/>
  <c r="K2733" i="1"/>
  <c r="G2734" i="1"/>
  <c r="F2735" i="1"/>
  <c r="N2884" i="1" l="1"/>
  <c r="S2883" i="1"/>
  <c r="R2683" i="1"/>
  <c r="O2684" i="1"/>
  <c r="P2734" i="1"/>
  <c r="A2737" i="1"/>
  <c r="J2735" i="1"/>
  <c r="G2735" i="1"/>
  <c r="K2734" i="1"/>
  <c r="F2736" i="1"/>
  <c r="N2885" i="1" l="1"/>
  <c r="S2884" i="1"/>
  <c r="R2684" i="1"/>
  <c r="O2685" i="1"/>
  <c r="P2735" i="1"/>
  <c r="J2736" i="1"/>
  <c r="A2738" i="1"/>
  <c r="G2736" i="1"/>
  <c r="K2735" i="1"/>
  <c r="F2737" i="1"/>
  <c r="N2886" i="1" l="1"/>
  <c r="S2885" i="1"/>
  <c r="R2685" i="1"/>
  <c r="O2686" i="1"/>
  <c r="P2736" i="1"/>
  <c r="A2739" i="1"/>
  <c r="J2737" i="1"/>
  <c r="K2736" i="1"/>
  <c r="G2737" i="1"/>
  <c r="F2738" i="1"/>
  <c r="N2887" i="1" l="1"/>
  <c r="S2886" i="1"/>
  <c r="R2686" i="1"/>
  <c r="O2687" i="1"/>
  <c r="P2737" i="1"/>
  <c r="J2738" i="1"/>
  <c r="A2740" i="1"/>
  <c r="K2737" i="1"/>
  <c r="G2738" i="1"/>
  <c r="F2739" i="1"/>
  <c r="N2888" i="1" l="1"/>
  <c r="S2887" i="1"/>
  <c r="R2687" i="1"/>
  <c r="O2688" i="1"/>
  <c r="P2738" i="1"/>
  <c r="A2741" i="1"/>
  <c r="J2739" i="1"/>
  <c r="G2739" i="1"/>
  <c r="K2738" i="1"/>
  <c r="F2740" i="1"/>
  <c r="N2889" i="1" l="1"/>
  <c r="S2888" i="1"/>
  <c r="R2688" i="1"/>
  <c r="O2689" i="1"/>
  <c r="P2739" i="1"/>
  <c r="J2740" i="1"/>
  <c r="A2742" i="1"/>
  <c r="G2740" i="1"/>
  <c r="K2739" i="1"/>
  <c r="F2741" i="1"/>
  <c r="N2890" i="1" l="1"/>
  <c r="S2889" i="1"/>
  <c r="R2689" i="1"/>
  <c r="O2690" i="1"/>
  <c r="P2740" i="1"/>
  <c r="A2743" i="1"/>
  <c r="J2741" i="1"/>
  <c r="K2740" i="1"/>
  <c r="G2741" i="1"/>
  <c r="F2742" i="1"/>
  <c r="N2891" i="1" l="1"/>
  <c r="S2890" i="1"/>
  <c r="R2690" i="1"/>
  <c r="O2691" i="1"/>
  <c r="P2741" i="1"/>
  <c r="J2742" i="1"/>
  <c r="A2744" i="1"/>
  <c r="G2742" i="1"/>
  <c r="K2741" i="1"/>
  <c r="F2743" i="1"/>
  <c r="N2892" i="1" l="1"/>
  <c r="S2891" i="1"/>
  <c r="R2691" i="1"/>
  <c r="O2692" i="1"/>
  <c r="P2742" i="1"/>
  <c r="A2745" i="1"/>
  <c r="J2743" i="1"/>
  <c r="K2742" i="1"/>
  <c r="G2743" i="1"/>
  <c r="F2744" i="1"/>
  <c r="N2893" i="1" l="1"/>
  <c r="S2892" i="1"/>
  <c r="R2692" i="1"/>
  <c r="O2693" i="1"/>
  <c r="P2743" i="1"/>
  <c r="J2744" i="1"/>
  <c r="A2746" i="1"/>
  <c r="G2744" i="1"/>
  <c r="K2743" i="1"/>
  <c r="F2745" i="1"/>
  <c r="N2894" i="1" l="1"/>
  <c r="S2893" i="1"/>
  <c r="R2693" i="1"/>
  <c r="O2694" i="1"/>
  <c r="P2744" i="1"/>
  <c r="A2747" i="1"/>
  <c r="J2745" i="1"/>
  <c r="G2745" i="1"/>
  <c r="K2744" i="1"/>
  <c r="F2746" i="1"/>
  <c r="N2895" i="1" l="1"/>
  <c r="S2894" i="1"/>
  <c r="R2694" i="1"/>
  <c r="O2695" i="1"/>
  <c r="P2745" i="1"/>
  <c r="J2746" i="1"/>
  <c r="A2748" i="1"/>
  <c r="G2746" i="1"/>
  <c r="K2745" i="1"/>
  <c r="F2747" i="1"/>
  <c r="N2896" i="1" l="1"/>
  <c r="S2895" i="1"/>
  <c r="R2695" i="1"/>
  <c r="O2696" i="1"/>
  <c r="P2746" i="1"/>
  <c r="A2749" i="1"/>
  <c r="J2747" i="1"/>
  <c r="K2746" i="1"/>
  <c r="G2747" i="1"/>
  <c r="F2748" i="1"/>
  <c r="N2897" i="1" l="1"/>
  <c r="S2896" i="1"/>
  <c r="R2696" i="1"/>
  <c r="O2697" i="1"/>
  <c r="P2747" i="1"/>
  <c r="J2748" i="1"/>
  <c r="A2750" i="1"/>
  <c r="K2747" i="1"/>
  <c r="G2748" i="1"/>
  <c r="F2749" i="1"/>
  <c r="N2898" i="1" l="1"/>
  <c r="S2897" i="1"/>
  <c r="R2697" i="1"/>
  <c r="O2698" i="1"/>
  <c r="P2748" i="1"/>
  <c r="A2751" i="1"/>
  <c r="J2749" i="1"/>
  <c r="G2749" i="1"/>
  <c r="K2748" i="1"/>
  <c r="F2750" i="1"/>
  <c r="N2899" i="1" l="1"/>
  <c r="S2898" i="1"/>
  <c r="R2698" i="1"/>
  <c r="O2699" i="1"/>
  <c r="P2749" i="1"/>
  <c r="J2750" i="1"/>
  <c r="A2752" i="1"/>
  <c r="G2750" i="1"/>
  <c r="K2749" i="1"/>
  <c r="F2751" i="1"/>
  <c r="N2900" i="1" l="1"/>
  <c r="S2899" i="1"/>
  <c r="R2699" i="1"/>
  <c r="O2700" i="1"/>
  <c r="P2750" i="1"/>
  <c r="A2753" i="1"/>
  <c r="J2751" i="1"/>
  <c r="K2750" i="1"/>
  <c r="G2751" i="1"/>
  <c r="F2752" i="1"/>
  <c r="N2901" i="1" l="1"/>
  <c r="S2900" i="1"/>
  <c r="R2700" i="1"/>
  <c r="O2701" i="1"/>
  <c r="P2751" i="1"/>
  <c r="J2752" i="1"/>
  <c r="A2754" i="1"/>
  <c r="G2752" i="1"/>
  <c r="K2751" i="1"/>
  <c r="F2753" i="1"/>
  <c r="N2902" i="1" l="1"/>
  <c r="S2901" i="1"/>
  <c r="R2701" i="1"/>
  <c r="O2702" i="1"/>
  <c r="P2752" i="1"/>
  <c r="A2755" i="1"/>
  <c r="J2753" i="1"/>
  <c r="K2752" i="1"/>
  <c r="G2753" i="1"/>
  <c r="F2754" i="1"/>
  <c r="N2903" i="1" l="1"/>
  <c r="S2902" i="1"/>
  <c r="R2702" i="1"/>
  <c r="O2703" i="1"/>
  <c r="P2753" i="1"/>
  <c r="J2754" i="1"/>
  <c r="A2756" i="1"/>
  <c r="K2753" i="1"/>
  <c r="G2754" i="1"/>
  <c r="F2755" i="1"/>
  <c r="N2904" i="1" l="1"/>
  <c r="S2903" i="1"/>
  <c r="R2703" i="1"/>
  <c r="O2704" i="1"/>
  <c r="P2754" i="1"/>
  <c r="A2757" i="1"/>
  <c r="J2755" i="1"/>
  <c r="G2755" i="1"/>
  <c r="K2754" i="1"/>
  <c r="F2756" i="1"/>
  <c r="N2905" i="1" l="1"/>
  <c r="S2904" i="1"/>
  <c r="R2704" i="1"/>
  <c r="O2705" i="1"/>
  <c r="P2755" i="1"/>
  <c r="J2756" i="1"/>
  <c r="A2758" i="1"/>
  <c r="K2755" i="1"/>
  <c r="G2756" i="1"/>
  <c r="F2757" i="1"/>
  <c r="N2906" i="1" l="1"/>
  <c r="S2905" i="1"/>
  <c r="R2705" i="1"/>
  <c r="O2706" i="1"/>
  <c r="P2756" i="1"/>
  <c r="A2759" i="1"/>
  <c r="J2757" i="1"/>
  <c r="G2757" i="1"/>
  <c r="K2756" i="1"/>
  <c r="F2758" i="1"/>
  <c r="N2907" i="1" l="1"/>
  <c r="S2906" i="1"/>
  <c r="R2706" i="1"/>
  <c r="O2707" i="1"/>
  <c r="P2757" i="1"/>
  <c r="J2758" i="1"/>
  <c r="A2760" i="1"/>
  <c r="K2757" i="1"/>
  <c r="G2758" i="1"/>
  <c r="F2759" i="1"/>
  <c r="N2908" i="1" l="1"/>
  <c r="S2907" i="1"/>
  <c r="R2707" i="1"/>
  <c r="O2708" i="1"/>
  <c r="P2758" i="1"/>
  <c r="A2761" i="1"/>
  <c r="J2759" i="1"/>
  <c r="G2759" i="1"/>
  <c r="K2758" i="1"/>
  <c r="F2760" i="1"/>
  <c r="N2909" i="1" l="1"/>
  <c r="S2908" i="1"/>
  <c r="R2708" i="1"/>
  <c r="O2709" i="1"/>
  <c r="P2759" i="1"/>
  <c r="J2760" i="1"/>
  <c r="A2762" i="1"/>
  <c r="G2760" i="1"/>
  <c r="K2759" i="1"/>
  <c r="F2761" i="1"/>
  <c r="N2910" i="1" l="1"/>
  <c r="S2909" i="1"/>
  <c r="R2709" i="1"/>
  <c r="O2710" i="1"/>
  <c r="P2760" i="1"/>
  <c r="A2763" i="1"/>
  <c r="J2761" i="1"/>
  <c r="G2761" i="1"/>
  <c r="K2760" i="1"/>
  <c r="F2762" i="1"/>
  <c r="N2911" i="1" l="1"/>
  <c r="S2910" i="1"/>
  <c r="R2710" i="1"/>
  <c r="O2711" i="1"/>
  <c r="P2761" i="1"/>
  <c r="J2762" i="1"/>
  <c r="A2764" i="1"/>
  <c r="G2762" i="1"/>
  <c r="K2761" i="1"/>
  <c r="F2763" i="1"/>
  <c r="N2912" i="1" l="1"/>
  <c r="S2911" i="1"/>
  <c r="R2711" i="1"/>
  <c r="O2712" i="1"/>
  <c r="P2762" i="1"/>
  <c r="A2765" i="1"/>
  <c r="J2763" i="1"/>
  <c r="K2762" i="1"/>
  <c r="G2763" i="1"/>
  <c r="F2764" i="1"/>
  <c r="N2913" i="1" l="1"/>
  <c r="S2912" i="1"/>
  <c r="R2712" i="1"/>
  <c r="O2713" i="1"/>
  <c r="P2763" i="1"/>
  <c r="J2764" i="1"/>
  <c r="A2766" i="1"/>
  <c r="K2763" i="1"/>
  <c r="G2764" i="1"/>
  <c r="F2765" i="1"/>
  <c r="N2914" i="1" l="1"/>
  <c r="S2913" i="1"/>
  <c r="R2713" i="1"/>
  <c r="O2714" i="1"/>
  <c r="P2764" i="1"/>
  <c r="A2767" i="1"/>
  <c r="J2765" i="1"/>
  <c r="G2765" i="1"/>
  <c r="K2764" i="1"/>
  <c r="F2766" i="1"/>
  <c r="N2915" i="1" l="1"/>
  <c r="S2914" i="1"/>
  <c r="R2714" i="1"/>
  <c r="O2715" i="1"/>
  <c r="P2765" i="1"/>
  <c r="J2766" i="1"/>
  <c r="A2768" i="1"/>
  <c r="K2765" i="1"/>
  <c r="G2766" i="1"/>
  <c r="F2767" i="1"/>
  <c r="N2916" i="1" l="1"/>
  <c r="S2915" i="1"/>
  <c r="R2715" i="1"/>
  <c r="O2716" i="1"/>
  <c r="P2766" i="1"/>
  <c r="A2769" i="1"/>
  <c r="J2767" i="1"/>
  <c r="G2767" i="1"/>
  <c r="K2766" i="1"/>
  <c r="F2768" i="1"/>
  <c r="N2917" i="1" l="1"/>
  <c r="S2916" i="1"/>
  <c r="R2716" i="1"/>
  <c r="O2717" i="1"/>
  <c r="P2767" i="1"/>
  <c r="J2768" i="1"/>
  <c r="A2770" i="1"/>
  <c r="K2767" i="1"/>
  <c r="G2768" i="1"/>
  <c r="F2769" i="1"/>
  <c r="N2918" i="1" l="1"/>
  <c r="S2917" i="1"/>
  <c r="R2717" i="1"/>
  <c r="O2718" i="1"/>
  <c r="P2768" i="1"/>
  <c r="A2771" i="1"/>
  <c r="J2769" i="1"/>
  <c r="G2769" i="1"/>
  <c r="K2768" i="1"/>
  <c r="F2770" i="1"/>
  <c r="N2919" i="1" l="1"/>
  <c r="S2918" i="1"/>
  <c r="R2718" i="1"/>
  <c r="O2719" i="1"/>
  <c r="P2769" i="1"/>
  <c r="J2770" i="1"/>
  <c r="A2772" i="1"/>
  <c r="G2770" i="1"/>
  <c r="K2769" i="1"/>
  <c r="F2771" i="1"/>
  <c r="N2920" i="1" l="1"/>
  <c r="S2919" i="1"/>
  <c r="R2719" i="1"/>
  <c r="O2720" i="1"/>
  <c r="P2770" i="1"/>
  <c r="A2773" i="1"/>
  <c r="J2771" i="1"/>
  <c r="G2771" i="1"/>
  <c r="K2770" i="1"/>
  <c r="F2772" i="1"/>
  <c r="N2921" i="1" l="1"/>
  <c r="S2920" i="1"/>
  <c r="R2720" i="1"/>
  <c r="O2721" i="1"/>
  <c r="P2771" i="1"/>
  <c r="J2772" i="1"/>
  <c r="A2774" i="1"/>
  <c r="G2772" i="1"/>
  <c r="K2771" i="1"/>
  <c r="F2773" i="1"/>
  <c r="N2922" i="1" l="1"/>
  <c r="S2921" i="1"/>
  <c r="R2721" i="1"/>
  <c r="O2722" i="1"/>
  <c r="P2772" i="1"/>
  <c r="A2775" i="1"/>
  <c r="J2773" i="1"/>
  <c r="K2772" i="1"/>
  <c r="G2773" i="1"/>
  <c r="F2774" i="1"/>
  <c r="N2923" i="1" l="1"/>
  <c r="S2922" i="1"/>
  <c r="R2722" i="1"/>
  <c r="O2723" i="1"/>
  <c r="P2773" i="1"/>
  <c r="J2774" i="1"/>
  <c r="A2776" i="1"/>
  <c r="K2773" i="1"/>
  <c r="G2774" i="1"/>
  <c r="F2775" i="1"/>
  <c r="N2924" i="1" l="1"/>
  <c r="S2923" i="1"/>
  <c r="R2723" i="1"/>
  <c r="O2724" i="1"/>
  <c r="P2774" i="1"/>
  <c r="A2777" i="1"/>
  <c r="J2775" i="1"/>
  <c r="G2775" i="1"/>
  <c r="K2774" i="1"/>
  <c r="F2776" i="1"/>
  <c r="N2925" i="1" l="1"/>
  <c r="S2924" i="1"/>
  <c r="R2724" i="1"/>
  <c r="O2725" i="1"/>
  <c r="P2775" i="1"/>
  <c r="J2776" i="1"/>
  <c r="A2778" i="1"/>
  <c r="G2776" i="1"/>
  <c r="K2775" i="1"/>
  <c r="F2777" i="1"/>
  <c r="N2926" i="1" l="1"/>
  <c r="S2925" i="1"/>
  <c r="R2725" i="1"/>
  <c r="O2726" i="1"/>
  <c r="P2776" i="1"/>
  <c r="A2779" i="1"/>
  <c r="J2777" i="1"/>
  <c r="G2777" i="1"/>
  <c r="K2776" i="1"/>
  <c r="F2778" i="1"/>
  <c r="N2927" i="1" l="1"/>
  <c r="S2926" i="1"/>
  <c r="R2726" i="1"/>
  <c r="O2727" i="1"/>
  <c r="P2777" i="1"/>
  <c r="J2778" i="1"/>
  <c r="A2780" i="1"/>
  <c r="K2777" i="1"/>
  <c r="G2778" i="1"/>
  <c r="F2779" i="1"/>
  <c r="N2928" i="1" l="1"/>
  <c r="S2927" i="1"/>
  <c r="R2727" i="1"/>
  <c r="O2728" i="1"/>
  <c r="P2778" i="1"/>
  <c r="A2781" i="1"/>
  <c r="J2779" i="1"/>
  <c r="G2779" i="1"/>
  <c r="K2778" i="1"/>
  <c r="F2780" i="1"/>
  <c r="N2929" i="1" l="1"/>
  <c r="S2928" i="1"/>
  <c r="R2728" i="1"/>
  <c r="O2729" i="1"/>
  <c r="P2779" i="1"/>
  <c r="J2780" i="1"/>
  <c r="A2782" i="1"/>
  <c r="G2780" i="1"/>
  <c r="K2779" i="1"/>
  <c r="F2781" i="1"/>
  <c r="N2930" i="1" l="1"/>
  <c r="S2929" i="1"/>
  <c r="R2729" i="1"/>
  <c r="O2730" i="1"/>
  <c r="P2780" i="1"/>
  <c r="A2783" i="1"/>
  <c r="J2781" i="1"/>
  <c r="G2781" i="1"/>
  <c r="K2780" i="1"/>
  <c r="F2782" i="1"/>
  <c r="N2931" i="1" l="1"/>
  <c r="S2930" i="1"/>
  <c r="R2730" i="1"/>
  <c r="O2731" i="1"/>
  <c r="P2781" i="1"/>
  <c r="J2782" i="1"/>
  <c r="A2784" i="1"/>
  <c r="G2782" i="1"/>
  <c r="K2781" i="1"/>
  <c r="F2783" i="1"/>
  <c r="N2932" i="1" l="1"/>
  <c r="S2931" i="1"/>
  <c r="R2731" i="1"/>
  <c r="O2732" i="1"/>
  <c r="P2782" i="1"/>
  <c r="A2785" i="1"/>
  <c r="J2783" i="1"/>
  <c r="K2782" i="1"/>
  <c r="G2783" i="1"/>
  <c r="F2784" i="1"/>
  <c r="N2933" i="1" l="1"/>
  <c r="S2932" i="1"/>
  <c r="R2732" i="1"/>
  <c r="O2733" i="1"/>
  <c r="P2783" i="1"/>
  <c r="J2784" i="1"/>
  <c r="A2786" i="1"/>
  <c r="K2783" i="1"/>
  <c r="G2784" i="1"/>
  <c r="F2785" i="1"/>
  <c r="N2934" i="1" l="1"/>
  <c r="S2933" i="1"/>
  <c r="R2733" i="1"/>
  <c r="O2734" i="1"/>
  <c r="P2784" i="1"/>
  <c r="A2787" i="1"/>
  <c r="J2785" i="1"/>
  <c r="G2785" i="1"/>
  <c r="K2784" i="1"/>
  <c r="F2786" i="1"/>
  <c r="N2935" i="1" l="1"/>
  <c r="S2934" i="1"/>
  <c r="R2734" i="1"/>
  <c r="O2735" i="1"/>
  <c r="P2785" i="1"/>
  <c r="J2786" i="1"/>
  <c r="A2788" i="1"/>
  <c r="G2786" i="1"/>
  <c r="K2785" i="1"/>
  <c r="F2787" i="1"/>
  <c r="N2936" i="1" l="1"/>
  <c r="S2935" i="1"/>
  <c r="R2735" i="1"/>
  <c r="O2736" i="1"/>
  <c r="P2786" i="1"/>
  <c r="A2789" i="1"/>
  <c r="J2787" i="1"/>
  <c r="G2787" i="1"/>
  <c r="K2786" i="1"/>
  <c r="F2788" i="1"/>
  <c r="N2937" i="1" l="1"/>
  <c r="S2936" i="1"/>
  <c r="R2736" i="1"/>
  <c r="O2737" i="1"/>
  <c r="P2787" i="1"/>
  <c r="J2788" i="1"/>
  <c r="A2790" i="1"/>
  <c r="K2787" i="1"/>
  <c r="G2788" i="1"/>
  <c r="F2789" i="1"/>
  <c r="N2938" i="1" l="1"/>
  <c r="S2937" i="1"/>
  <c r="R2737" i="1"/>
  <c r="O2738" i="1"/>
  <c r="P2788" i="1"/>
  <c r="A2791" i="1"/>
  <c r="J2789" i="1"/>
  <c r="G2789" i="1"/>
  <c r="K2788" i="1"/>
  <c r="F2790" i="1"/>
  <c r="N2939" i="1" l="1"/>
  <c r="S2938" i="1"/>
  <c r="R2738" i="1"/>
  <c r="O2739" i="1"/>
  <c r="P2789" i="1"/>
  <c r="J2790" i="1"/>
  <c r="A2792" i="1"/>
  <c r="G2790" i="1"/>
  <c r="K2789" i="1"/>
  <c r="F2791" i="1"/>
  <c r="N2940" i="1" l="1"/>
  <c r="S2939" i="1"/>
  <c r="R2739" i="1"/>
  <c r="O2740" i="1"/>
  <c r="P2790" i="1"/>
  <c r="A2793" i="1"/>
  <c r="J2791" i="1"/>
  <c r="K2790" i="1"/>
  <c r="G2791" i="1"/>
  <c r="F2792" i="1"/>
  <c r="N2941" i="1" l="1"/>
  <c r="S2940" i="1"/>
  <c r="R2740" i="1"/>
  <c r="O2741" i="1"/>
  <c r="P2791" i="1"/>
  <c r="J2792" i="1"/>
  <c r="A2794" i="1"/>
  <c r="G2792" i="1"/>
  <c r="K2791" i="1"/>
  <c r="F2793" i="1"/>
  <c r="N2942" i="1" l="1"/>
  <c r="S2941" i="1"/>
  <c r="R2741" i="1"/>
  <c r="O2742" i="1"/>
  <c r="P2792" i="1"/>
  <c r="A2795" i="1"/>
  <c r="J2793" i="1"/>
  <c r="K2792" i="1"/>
  <c r="G2793" i="1"/>
  <c r="F2794" i="1"/>
  <c r="N2943" i="1" l="1"/>
  <c r="S2942" i="1"/>
  <c r="R2742" i="1"/>
  <c r="O2743" i="1"/>
  <c r="P2793" i="1"/>
  <c r="J2794" i="1"/>
  <c r="A2796" i="1"/>
  <c r="K2793" i="1"/>
  <c r="G2794" i="1"/>
  <c r="F2795" i="1"/>
  <c r="N2944" i="1" l="1"/>
  <c r="S2943" i="1"/>
  <c r="R2743" i="1"/>
  <c r="O2744" i="1"/>
  <c r="P2794" i="1"/>
  <c r="A2797" i="1"/>
  <c r="J2795" i="1"/>
  <c r="G2795" i="1"/>
  <c r="K2794" i="1"/>
  <c r="F2796" i="1"/>
  <c r="N2945" i="1" l="1"/>
  <c r="S2944" i="1"/>
  <c r="R2744" i="1"/>
  <c r="O2745" i="1"/>
  <c r="P2795" i="1"/>
  <c r="J2796" i="1"/>
  <c r="A2798" i="1"/>
  <c r="G2796" i="1"/>
  <c r="K2795" i="1"/>
  <c r="F2797" i="1"/>
  <c r="N2946" i="1" l="1"/>
  <c r="S2945" i="1"/>
  <c r="R2745" i="1"/>
  <c r="O2746" i="1"/>
  <c r="P2796" i="1"/>
  <c r="A2799" i="1"/>
  <c r="J2797" i="1"/>
  <c r="G2797" i="1"/>
  <c r="K2796" i="1"/>
  <c r="F2798" i="1"/>
  <c r="N2947" i="1" l="1"/>
  <c r="S2946" i="1"/>
  <c r="R2746" i="1"/>
  <c r="O2747" i="1"/>
  <c r="P2797" i="1"/>
  <c r="J2798" i="1"/>
  <c r="A2800" i="1"/>
  <c r="K2797" i="1"/>
  <c r="G2798" i="1"/>
  <c r="F2799" i="1"/>
  <c r="N2948" i="1" l="1"/>
  <c r="S2947" i="1"/>
  <c r="R2747" i="1"/>
  <c r="O2748" i="1"/>
  <c r="P2798" i="1"/>
  <c r="A2801" i="1"/>
  <c r="J2799" i="1"/>
  <c r="K2798" i="1"/>
  <c r="G2799" i="1"/>
  <c r="F2800" i="1"/>
  <c r="N2949" i="1" l="1"/>
  <c r="S2948" i="1"/>
  <c r="R2748" i="1"/>
  <c r="O2749" i="1"/>
  <c r="P2799" i="1"/>
  <c r="J2800" i="1"/>
  <c r="A2802" i="1"/>
  <c r="G2800" i="1"/>
  <c r="K2799" i="1"/>
  <c r="F2801" i="1"/>
  <c r="N2950" i="1" l="1"/>
  <c r="S2949" i="1"/>
  <c r="R2749" i="1"/>
  <c r="O2750" i="1"/>
  <c r="P2800" i="1"/>
  <c r="A2803" i="1"/>
  <c r="J2801" i="1"/>
  <c r="K2800" i="1"/>
  <c r="G2801" i="1"/>
  <c r="F2802" i="1"/>
  <c r="N2951" i="1" l="1"/>
  <c r="S2950" i="1"/>
  <c r="R2750" i="1"/>
  <c r="O2751" i="1"/>
  <c r="P2801" i="1"/>
  <c r="J2802" i="1"/>
  <c r="A2804" i="1"/>
  <c r="G2802" i="1"/>
  <c r="K2801" i="1"/>
  <c r="F2803" i="1"/>
  <c r="N2952" i="1" l="1"/>
  <c r="S2951" i="1"/>
  <c r="R2751" i="1"/>
  <c r="O2752" i="1"/>
  <c r="P2802" i="1"/>
  <c r="A2805" i="1"/>
  <c r="J2803" i="1"/>
  <c r="K2802" i="1"/>
  <c r="G2803" i="1"/>
  <c r="F2804" i="1"/>
  <c r="N2953" i="1" l="1"/>
  <c r="S2952" i="1"/>
  <c r="R2752" i="1"/>
  <c r="O2753" i="1"/>
  <c r="P2803" i="1"/>
  <c r="J2804" i="1"/>
  <c r="A2806" i="1"/>
  <c r="K2803" i="1"/>
  <c r="G2804" i="1"/>
  <c r="F2805" i="1"/>
  <c r="N2954" i="1" l="1"/>
  <c r="S2953" i="1"/>
  <c r="R2753" i="1"/>
  <c r="O2754" i="1"/>
  <c r="P2804" i="1"/>
  <c r="A2807" i="1"/>
  <c r="A2808" i="1" s="1"/>
  <c r="J2805" i="1"/>
  <c r="G2805" i="1"/>
  <c r="K2804" i="1"/>
  <c r="F2806" i="1"/>
  <c r="N2955" i="1" l="1"/>
  <c r="S2954" i="1"/>
  <c r="R2754" i="1"/>
  <c r="O2755" i="1"/>
  <c r="A2809" i="1"/>
  <c r="P2805" i="1"/>
  <c r="J2806" i="1"/>
  <c r="G2806" i="1"/>
  <c r="K2805" i="1"/>
  <c r="F2807" i="1"/>
  <c r="F2808" i="1"/>
  <c r="N2956" i="1" l="1"/>
  <c r="S2955" i="1"/>
  <c r="R2755" i="1"/>
  <c r="O2756" i="1"/>
  <c r="A2810" i="1"/>
  <c r="P2806" i="1"/>
  <c r="J2807" i="1"/>
  <c r="J2808" i="1" s="1"/>
  <c r="G2807" i="1"/>
  <c r="K2806" i="1"/>
  <c r="F2809" i="1"/>
  <c r="N2957" i="1" l="1"/>
  <c r="S2956" i="1"/>
  <c r="R2756" i="1"/>
  <c r="O2757" i="1"/>
  <c r="J2809" i="1"/>
  <c r="A2811" i="1"/>
  <c r="K2807" i="1"/>
  <c r="G2808" i="1"/>
  <c r="P2807" i="1"/>
  <c r="F2810" i="1"/>
  <c r="N2958" i="1" l="1"/>
  <c r="S2957" i="1"/>
  <c r="R2757" i="1"/>
  <c r="O2758" i="1"/>
  <c r="A2812" i="1"/>
  <c r="J2810" i="1"/>
  <c r="P2808" i="1"/>
  <c r="K2808" i="1"/>
  <c r="G2809" i="1"/>
  <c r="F2811" i="1"/>
  <c r="N2959" i="1" l="1"/>
  <c r="S2958" i="1"/>
  <c r="R2758" i="1"/>
  <c r="O2759" i="1"/>
  <c r="J2811" i="1"/>
  <c r="A2813" i="1"/>
  <c r="P2809" i="1"/>
  <c r="K2809" i="1"/>
  <c r="G2810" i="1"/>
  <c r="F2812" i="1"/>
  <c r="N2960" i="1" l="1"/>
  <c r="S2959" i="1"/>
  <c r="R2759" i="1"/>
  <c r="O2760" i="1"/>
  <c r="A2814" i="1"/>
  <c r="J2812" i="1"/>
  <c r="P2810" i="1"/>
  <c r="K2810" i="1"/>
  <c r="G2811" i="1"/>
  <c r="F2813" i="1"/>
  <c r="N2961" i="1" l="1"/>
  <c r="S2960" i="1"/>
  <c r="R2760" i="1"/>
  <c r="O2761" i="1"/>
  <c r="A2815" i="1"/>
  <c r="J2813" i="1"/>
  <c r="P2811" i="1"/>
  <c r="K2811" i="1"/>
  <c r="G2812" i="1"/>
  <c r="F2814" i="1"/>
  <c r="N2962" i="1" l="1"/>
  <c r="S2961" i="1"/>
  <c r="R2761" i="1"/>
  <c r="O2762" i="1"/>
  <c r="J2814" i="1"/>
  <c r="A2816" i="1"/>
  <c r="P2812" i="1"/>
  <c r="K2812" i="1"/>
  <c r="G2813" i="1"/>
  <c r="F2815" i="1"/>
  <c r="N2963" i="1" l="1"/>
  <c r="S2962" i="1"/>
  <c r="R2762" i="1"/>
  <c r="O2763" i="1"/>
  <c r="A2817" i="1"/>
  <c r="J2815" i="1"/>
  <c r="P2813" i="1"/>
  <c r="K2813" i="1"/>
  <c r="G2814" i="1"/>
  <c r="F2816" i="1"/>
  <c r="N2964" i="1" l="1"/>
  <c r="S2963" i="1"/>
  <c r="R2763" i="1"/>
  <c r="O2764" i="1"/>
  <c r="A2818" i="1"/>
  <c r="J2816" i="1"/>
  <c r="P2814" i="1"/>
  <c r="K2814" i="1"/>
  <c r="G2815" i="1"/>
  <c r="F2817" i="1"/>
  <c r="N2965" i="1" l="1"/>
  <c r="S2964" i="1"/>
  <c r="R2764" i="1"/>
  <c r="O2765" i="1"/>
  <c r="J2817" i="1"/>
  <c r="A2819" i="1"/>
  <c r="P2815" i="1"/>
  <c r="K2815" i="1"/>
  <c r="G2816" i="1"/>
  <c r="F2818" i="1"/>
  <c r="N2966" i="1" l="1"/>
  <c r="S2965" i="1"/>
  <c r="R2765" i="1"/>
  <c r="O2766" i="1"/>
  <c r="A2820" i="1"/>
  <c r="J2818" i="1"/>
  <c r="P2816" i="1"/>
  <c r="K2816" i="1"/>
  <c r="G2817" i="1"/>
  <c r="F2819" i="1"/>
  <c r="N2967" i="1" l="1"/>
  <c r="S2966" i="1"/>
  <c r="R2766" i="1"/>
  <c r="O2767" i="1"/>
  <c r="J2819" i="1"/>
  <c r="A2821" i="1"/>
  <c r="P2817" i="1"/>
  <c r="K2817" i="1"/>
  <c r="G2818" i="1"/>
  <c r="F2820" i="1"/>
  <c r="N2968" i="1" l="1"/>
  <c r="S2967" i="1"/>
  <c r="R2767" i="1"/>
  <c r="O2768" i="1"/>
  <c r="J2820" i="1"/>
  <c r="A2822" i="1"/>
  <c r="P2818" i="1"/>
  <c r="K2818" i="1"/>
  <c r="G2819" i="1"/>
  <c r="F2821" i="1"/>
  <c r="N2969" i="1" l="1"/>
  <c r="S2968" i="1"/>
  <c r="R2768" i="1"/>
  <c r="O2769" i="1"/>
  <c r="A2823" i="1"/>
  <c r="J2821" i="1"/>
  <c r="P2819" i="1"/>
  <c r="K2819" i="1"/>
  <c r="G2820" i="1"/>
  <c r="F2822" i="1"/>
  <c r="N2970" i="1" l="1"/>
  <c r="S2969" i="1"/>
  <c r="R2769" i="1"/>
  <c r="O2770" i="1"/>
  <c r="J2822" i="1"/>
  <c r="A2824" i="1"/>
  <c r="P2820" i="1"/>
  <c r="K2820" i="1"/>
  <c r="G2821" i="1"/>
  <c r="F2823" i="1"/>
  <c r="N2971" i="1" l="1"/>
  <c r="S2970" i="1"/>
  <c r="R2770" i="1"/>
  <c r="O2771" i="1"/>
  <c r="A2825" i="1"/>
  <c r="J2823" i="1"/>
  <c r="P2821" i="1"/>
  <c r="K2821" i="1"/>
  <c r="G2822" i="1"/>
  <c r="F2824" i="1"/>
  <c r="N2972" i="1" l="1"/>
  <c r="S2971" i="1"/>
  <c r="R2771" i="1"/>
  <c r="O2772" i="1"/>
  <c r="J2824" i="1"/>
  <c r="A2826" i="1"/>
  <c r="P2822" i="1"/>
  <c r="K2822" i="1"/>
  <c r="G2823" i="1"/>
  <c r="F2825" i="1"/>
  <c r="N2973" i="1" l="1"/>
  <c r="S2972" i="1"/>
  <c r="R2772" i="1"/>
  <c r="O2773" i="1"/>
  <c r="A2827" i="1"/>
  <c r="J2825" i="1"/>
  <c r="P2823" i="1"/>
  <c r="K2823" i="1"/>
  <c r="G2824" i="1"/>
  <c r="F2826" i="1"/>
  <c r="N2974" i="1" l="1"/>
  <c r="S2973" i="1"/>
  <c r="R2773" i="1"/>
  <c r="O2774" i="1"/>
  <c r="J2826" i="1"/>
  <c r="A2828" i="1"/>
  <c r="P2824" i="1"/>
  <c r="K2824" i="1"/>
  <c r="G2825" i="1"/>
  <c r="F2827" i="1"/>
  <c r="N2975" i="1" l="1"/>
  <c r="S2974" i="1"/>
  <c r="R2774" i="1"/>
  <c r="O2775" i="1"/>
  <c r="A2829" i="1"/>
  <c r="J2827" i="1"/>
  <c r="P2825" i="1"/>
  <c r="K2825" i="1"/>
  <c r="G2826" i="1"/>
  <c r="F2828" i="1"/>
  <c r="N2976" i="1" l="1"/>
  <c r="S2975" i="1"/>
  <c r="R2775" i="1"/>
  <c r="O2776" i="1"/>
  <c r="J2828" i="1"/>
  <c r="A2830" i="1"/>
  <c r="P2826" i="1"/>
  <c r="K2826" i="1"/>
  <c r="G2827" i="1"/>
  <c r="F2829" i="1"/>
  <c r="N2977" i="1" l="1"/>
  <c r="S2976" i="1"/>
  <c r="R2776" i="1"/>
  <c r="O2777" i="1"/>
  <c r="A2831" i="1"/>
  <c r="J2829" i="1"/>
  <c r="P2827" i="1"/>
  <c r="K2827" i="1"/>
  <c r="G2828" i="1"/>
  <c r="F2830" i="1"/>
  <c r="N2978" i="1" l="1"/>
  <c r="S2977" i="1"/>
  <c r="R2777" i="1"/>
  <c r="O2778" i="1"/>
  <c r="J2830" i="1"/>
  <c r="A2832" i="1"/>
  <c r="P2828" i="1"/>
  <c r="K2828" i="1"/>
  <c r="G2829" i="1"/>
  <c r="F2831" i="1"/>
  <c r="N2979" i="1" l="1"/>
  <c r="S2978" i="1"/>
  <c r="R2778" i="1"/>
  <c r="O2779" i="1"/>
  <c r="A2833" i="1"/>
  <c r="J2831" i="1"/>
  <c r="P2829" i="1"/>
  <c r="K2829" i="1"/>
  <c r="G2830" i="1"/>
  <c r="F2832" i="1"/>
  <c r="N2980" i="1" l="1"/>
  <c r="S2979" i="1"/>
  <c r="R2779" i="1"/>
  <c r="O2780" i="1"/>
  <c r="J2832" i="1"/>
  <c r="A2834" i="1"/>
  <c r="P2830" i="1"/>
  <c r="K2830" i="1"/>
  <c r="G2831" i="1"/>
  <c r="F2833" i="1"/>
  <c r="N2981" i="1" l="1"/>
  <c r="S2980" i="1"/>
  <c r="R2780" i="1"/>
  <c r="O2781" i="1"/>
  <c r="A2835" i="1"/>
  <c r="J2833" i="1"/>
  <c r="P2831" i="1"/>
  <c r="K2831" i="1"/>
  <c r="G2832" i="1"/>
  <c r="F2834" i="1"/>
  <c r="N2982" i="1" l="1"/>
  <c r="S2981" i="1"/>
  <c r="R2781" i="1"/>
  <c r="O2782" i="1"/>
  <c r="A2836" i="1"/>
  <c r="J2834" i="1"/>
  <c r="P2832" i="1"/>
  <c r="K2832" i="1"/>
  <c r="G2833" i="1"/>
  <c r="F2835" i="1"/>
  <c r="N2983" i="1" l="1"/>
  <c r="S2982" i="1"/>
  <c r="R2782" i="1"/>
  <c r="O2783" i="1"/>
  <c r="J2835" i="1"/>
  <c r="A2837" i="1"/>
  <c r="P2833" i="1"/>
  <c r="K2833" i="1"/>
  <c r="G2834" i="1"/>
  <c r="F2836" i="1"/>
  <c r="N2984" i="1" l="1"/>
  <c r="S2983" i="1"/>
  <c r="R2783" i="1"/>
  <c r="O2784" i="1"/>
  <c r="J2836" i="1"/>
  <c r="A2838" i="1"/>
  <c r="P2834" i="1"/>
  <c r="K2834" i="1"/>
  <c r="G2835" i="1"/>
  <c r="F2837" i="1"/>
  <c r="N2985" i="1" l="1"/>
  <c r="S2984" i="1"/>
  <c r="R2784" i="1"/>
  <c r="O2785" i="1"/>
  <c r="A2839" i="1"/>
  <c r="J2837" i="1"/>
  <c r="P2835" i="1"/>
  <c r="K2835" i="1"/>
  <c r="G2836" i="1"/>
  <c r="F2838" i="1"/>
  <c r="N2986" i="1" l="1"/>
  <c r="S2985" i="1"/>
  <c r="R2785" i="1"/>
  <c r="O2786" i="1"/>
  <c r="J2838" i="1"/>
  <c r="A2840" i="1"/>
  <c r="P2836" i="1"/>
  <c r="K2836" i="1"/>
  <c r="G2837" i="1"/>
  <c r="F2839" i="1"/>
  <c r="N2987" i="1" l="1"/>
  <c r="S2986" i="1"/>
  <c r="R2786" i="1"/>
  <c r="O2787" i="1"/>
  <c r="A2841" i="1"/>
  <c r="J2839" i="1"/>
  <c r="P2837" i="1"/>
  <c r="K2837" i="1"/>
  <c r="G2838" i="1"/>
  <c r="F2840" i="1"/>
  <c r="N2988" i="1" l="1"/>
  <c r="S2987" i="1"/>
  <c r="R2787" i="1"/>
  <c r="O2788" i="1"/>
  <c r="J2840" i="1"/>
  <c r="A2842" i="1"/>
  <c r="P2838" i="1"/>
  <c r="K2838" i="1"/>
  <c r="G2839" i="1"/>
  <c r="F2841" i="1"/>
  <c r="N2989" i="1" l="1"/>
  <c r="S2988" i="1"/>
  <c r="R2788" i="1"/>
  <c r="O2789" i="1"/>
  <c r="A2843" i="1"/>
  <c r="J2841" i="1"/>
  <c r="P2839" i="1"/>
  <c r="K2839" i="1"/>
  <c r="G2840" i="1"/>
  <c r="F2842" i="1"/>
  <c r="N2990" i="1" l="1"/>
  <c r="S2989" i="1"/>
  <c r="R2789" i="1"/>
  <c r="O2790" i="1"/>
  <c r="J2842" i="1"/>
  <c r="A2844" i="1"/>
  <c r="P2840" i="1"/>
  <c r="K2840" i="1"/>
  <c r="G2841" i="1"/>
  <c r="F2843" i="1"/>
  <c r="N2991" i="1" l="1"/>
  <c r="S2990" i="1"/>
  <c r="R2790" i="1"/>
  <c r="O2791" i="1"/>
  <c r="A2845" i="1"/>
  <c r="J2843" i="1"/>
  <c r="P2841" i="1"/>
  <c r="K2841" i="1"/>
  <c r="G2842" i="1"/>
  <c r="F2844" i="1"/>
  <c r="N2992" i="1" l="1"/>
  <c r="S2991" i="1"/>
  <c r="R2791" i="1"/>
  <c r="O2792" i="1"/>
  <c r="J2844" i="1"/>
  <c r="A2846" i="1"/>
  <c r="P2842" i="1"/>
  <c r="K2842" i="1"/>
  <c r="G2843" i="1"/>
  <c r="F2845" i="1"/>
  <c r="N2993" i="1" l="1"/>
  <c r="S2992" i="1"/>
  <c r="R2792" i="1"/>
  <c r="O2793" i="1"/>
  <c r="A2847" i="1"/>
  <c r="J2845" i="1"/>
  <c r="P2843" i="1"/>
  <c r="K2843" i="1"/>
  <c r="G2844" i="1"/>
  <c r="F2846" i="1"/>
  <c r="N2994" i="1" l="1"/>
  <c r="S2993" i="1"/>
  <c r="R2793" i="1"/>
  <c r="O2794" i="1"/>
  <c r="J2846" i="1"/>
  <c r="A2848" i="1"/>
  <c r="P2844" i="1"/>
  <c r="K2844" i="1"/>
  <c r="G2845" i="1"/>
  <c r="F2847" i="1"/>
  <c r="N2995" i="1" l="1"/>
  <c r="S2994" i="1"/>
  <c r="R2794" i="1"/>
  <c r="O2795" i="1"/>
  <c r="A2849" i="1"/>
  <c r="J2847" i="1"/>
  <c r="P2845" i="1"/>
  <c r="K2845" i="1"/>
  <c r="G2846" i="1"/>
  <c r="F2848" i="1"/>
  <c r="N2996" i="1" l="1"/>
  <c r="S2995" i="1"/>
  <c r="R2795" i="1"/>
  <c r="O2796" i="1"/>
  <c r="J2848" i="1"/>
  <c r="A2850" i="1"/>
  <c r="P2846" i="1"/>
  <c r="K2846" i="1"/>
  <c r="G2847" i="1"/>
  <c r="F2849" i="1"/>
  <c r="N2997" i="1" l="1"/>
  <c r="S2996" i="1"/>
  <c r="R2796" i="1"/>
  <c r="O2797" i="1"/>
  <c r="A2851" i="1"/>
  <c r="J2849" i="1"/>
  <c r="P2847" i="1"/>
  <c r="K2847" i="1"/>
  <c r="G2848" i="1"/>
  <c r="F2850" i="1"/>
  <c r="N2998" i="1" l="1"/>
  <c r="S2997" i="1"/>
  <c r="R2797" i="1"/>
  <c r="O2798" i="1"/>
  <c r="J2850" i="1"/>
  <c r="A2852" i="1"/>
  <c r="P2848" i="1"/>
  <c r="K2848" i="1"/>
  <c r="G2849" i="1"/>
  <c r="F2851" i="1"/>
  <c r="N2999" i="1" l="1"/>
  <c r="S2998" i="1"/>
  <c r="R2798" i="1"/>
  <c r="O2799" i="1"/>
  <c r="A2853" i="1"/>
  <c r="J2851" i="1"/>
  <c r="P2849" i="1"/>
  <c r="K2849" i="1"/>
  <c r="G2850" i="1"/>
  <c r="F2852" i="1"/>
  <c r="N3000" i="1" l="1"/>
  <c r="S2999" i="1"/>
  <c r="R2799" i="1"/>
  <c r="O2800" i="1"/>
  <c r="J2852" i="1"/>
  <c r="A2854" i="1"/>
  <c r="P2850" i="1"/>
  <c r="K2850" i="1"/>
  <c r="G2851" i="1"/>
  <c r="F2853" i="1"/>
  <c r="N3001" i="1" l="1"/>
  <c r="S3000" i="1"/>
  <c r="R2800" i="1"/>
  <c r="O2801" i="1"/>
  <c r="A2855" i="1"/>
  <c r="J2853" i="1"/>
  <c r="P2851" i="1"/>
  <c r="K2851" i="1"/>
  <c r="G2852" i="1"/>
  <c r="F2854" i="1"/>
  <c r="N3002" i="1" l="1"/>
  <c r="S3001" i="1"/>
  <c r="R2801" i="1"/>
  <c r="O2802" i="1"/>
  <c r="J2854" i="1"/>
  <c r="A2856" i="1"/>
  <c r="P2852" i="1"/>
  <c r="K2852" i="1"/>
  <c r="G2853" i="1"/>
  <c r="F2855" i="1"/>
  <c r="N3003" i="1" l="1"/>
  <c r="S3002" i="1"/>
  <c r="R2802" i="1"/>
  <c r="O2803" i="1"/>
  <c r="J2855" i="1"/>
  <c r="A2857" i="1"/>
  <c r="P2853" i="1"/>
  <c r="K2853" i="1"/>
  <c r="G2854" i="1"/>
  <c r="F2856" i="1"/>
  <c r="N3004" i="1" l="1"/>
  <c r="S3003" i="1"/>
  <c r="R2803" i="1"/>
  <c r="O2804" i="1"/>
  <c r="J2856" i="1"/>
  <c r="A2858" i="1"/>
  <c r="P2854" i="1"/>
  <c r="K2854" i="1"/>
  <c r="G2855" i="1"/>
  <c r="F2857" i="1"/>
  <c r="N3005" i="1" l="1"/>
  <c r="S3004" i="1"/>
  <c r="R2804" i="1"/>
  <c r="O2805" i="1"/>
  <c r="A2859" i="1"/>
  <c r="J2857" i="1"/>
  <c r="P2855" i="1"/>
  <c r="K2855" i="1"/>
  <c r="G2856" i="1"/>
  <c r="F2858" i="1"/>
  <c r="N3006" i="1" l="1"/>
  <c r="S3005" i="1"/>
  <c r="R2805" i="1"/>
  <c r="O2806" i="1"/>
  <c r="J2858" i="1"/>
  <c r="A2860" i="1"/>
  <c r="P2856" i="1"/>
  <c r="K2856" i="1"/>
  <c r="G2857" i="1"/>
  <c r="F2859" i="1"/>
  <c r="N3007" i="1" l="1"/>
  <c r="S3006" i="1"/>
  <c r="R2806" i="1"/>
  <c r="O2807" i="1"/>
  <c r="A2861" i="1"/>
  <c r="J2859" i="1"/>
  <c r="P2857" i="1"/>
  <c r="K2857" i="1"/>
  <c r="G2858" i="1"/>
  <c r="F2860" i="1"/>
  <c r="N3008" i="1" l="1"/>
  <c r="S3007" i="1"/>
  <c r="R2807" i="1"/>
  <c r="O2808" i="1"/>
  <c r="J2860" i="1"/>
  <c r="A2862" i="1"/>
  <c r="P2858" i="1"/>
  <c r="K2858" i="1"/>
  <c r="G2859" i="1"/>
  <c r="F2861" i="1"/>
  <c r="N3009" i="1" l="1"/>
  <c r="S3008" i="1"/>
  <c r="O2809" i="1"/>
  <c r="R2808" i="1"/>
  <c r="A2863" i="1"/>
  <c r="J2861" i="1"/>
  <c r="P2859" i="1"/>
  <c r="K2859" i="1"/>
  <c r="G2860" i="1"/>
  <c r="F2862" i="1"/>
  <c r="N3010" i="1" l="1"/>
  <c r="S3009" i="1"/>
  <c r="R2809" i="1"/>
  <c r="O2810" i="1"/>
  <c r="J2862" i="1"/>
  <c r="A2864" i="1"/>
  <c r="P2860" i="1"/>
  <c r="K2860" i="1"/>
  <c r="G2861" i="1"/>
  <c r="F2863" i="1"/>
  <c r="N3011" i="1" l="1"/>
  <c r="S3010" i="1"/>
  <c r="R2810" i="1"/>
  <c r="O2811" i="1"/>
  <c r="A2865" i="1"/>
  <c r="J2863" i="1"/>
  <c r="P2861" i="1"/>
  <c r="K2861" i="1"/>
  <c r="G2862" i="1"/>
  <c r="F2864" i="1"/>
  <c r="N3012" i="1" l="1"/>
  <c r="S3011" i="1"/>
  <c r="R2811" i="1"/>
  <c r="O2812" i="1"/>
  <c r="J2864" i="1"/>
  <c r="A2866" i="1"/>
  <c r="P2862" i="1"/>
  <c r="K2862" i="1"/>
  <c r="G2863" i="1"/>
  <c r="F2865" i="1"/>
  <c r="N3013" i="1" l="1"/>
  <c r="S3012" i="1"/>
  <c r="R2812" i="1"/>
  <c r="O2813" i="1"/>
  <c r="A2867" i="1"/>
  <c r="J2865" i="1"/>
  <c r="P2863" i="1"/>
  <c r="K2863" i="1"/>
  <c r="G2864" i="1"/>
  <c r="F2866" i="1"/>
  <c r="N3014" i="1" l="1"/>
  <c r="S3013" i="1"/>
  <c r="R2813" i="1"/>
  <c r="O2814" i="1"/>
  <c r="J2866" i="1"/>
  <c r="A2868" i="1"/>
  <c r="P2864" i="1"/>
  <c r="K2864" i="1"/>
  <c r="G2865" i="1"/>
  <c r="F2867" i="1"/>
  <c r="N3015" i="1" l="1"/>
  <c r="S3014" i="1"/>
  <c r="R2814" i="1"/>
  <c r="O2815" i="1"/>
  <c r="A2869" i="1"/>
  <c r="J2867" i="1"/>
  <c r="P2865" i="1"/>
  <c r="K2865" i="1"/>
  <c r="G2866" i="1"/>
  <c r="F2868" i="1"/>
  <c r="N3016" i="1" l="1"/>
  <c r="S3015" i="1"/>
  <c r="R2815" i="1"/>
  <c r="O2816" i="1"/>
  <c r="J2868" i="1"/>
  <c r="A2870" i="1"/>
  <c r="P2866" i="1"/>
  <c r="K2866" i="1"/>
  <c r="G2867" i="1"/>
  <c r="F2869" i="1"/>
  <c r="N3017" i="1" l="1"/>
  <c r="S3016" i="1"/>
  <c r="R2816" i="1"/>
  <c r="O2817" i="1"/>
  <c r="A2871" i="1"/>
  <c r="J2869" i="1"/>
  <c r="P2867" i="1"/>
  <c r="K2867" i="1"/>
  <c r="G2868" i="1"/>
  <c r="F2870" i="1"/>
  <c r="N3018" i="1" l="1"/>
  <c r="S3017" i="1"/>
  <c r="R2817" i="1"/>
  <c r="O2818" i="1"/>
  <c r="J2870" i="1"/>
  <c r="A2872" i="1"/>
  <c r="P2868" i="1"/>
  <c r="K2868" i="1"/>
  <c r="G2869" i="1"/>
  <c r="F2871" i="1"/>
  <c r="N3019" i="1" l="1"/>
  <c r="S3018" i="1"/>
  <c r="R2818" i="1"/>
  <c r="O2819" i="1"/>
  <c r="A2873" i="1"/>
  <c r="J2871" i="1"/>
  <c r="P2869" i="1"/>
  <c r="K2869" i="1"/>
  <c r="G2870" i="1"/>
  <c r="F2872" i="1"/>
  <c r="N3020" i="1" l="1"/>
  <c r="S3019" i="1"/>
  <c r="R2819" i="1"/>
  <c r="O2820" i="1"/>
  <c r="A2874" i="1"/>
  <c r="J2872" i="1"/>
  <c r="P2870" i="1"/>
  <c r="K2870" i="1"/>
  <c r="G2871" i="1"/>
  <c r="F2873" i="1"/>
  <c r="N3021" i="1" l="1"/>
  <c r="S3020" i="1"/>
  <c r="R2820" i="1"/>
  <c r="O2821" i="1"/>
  <c r="J2873" i="1"/>
  <c r="A2875" i="1"/>
  <c r="P2871" i="1"/>
  <c r="K2871" i="1"/>
  <c r="G2872" i="1"/>
  <c r="F2874" i="1"/>
  <c r="N3022" i="1" l="1"/>
  <c r="S3021" i="1"/>
  <c r="R2821" i="1"/>
  <c r="O2822" i="1"/>
  <c r="A2876" i="1"/>
  <c r="J2874" i="1"/>
  <c r="P2872" i="1"/>
  <c r="K2872" i="1"/>
  <c r="G2873" i="1"/>
  <c r="F2875" i="1"/>
  <c r="N3023" i="1" l="1"/>
  <c r="S3022" i="1"/>
  <c r="R2822" i="1"/>
  <c r="O2823" i="1"/>
  <c r="J2875" i="1"/>
  <c r="A2877" i="1"/>
  <c r="P2873" i="1"/>
  <c r="K2873" i="1"/>
  <c r="G2874" i="1"/>
  <c r="F2876" i="1"/>
  <c r="N3024" i="1" l="1"/>
  <c r="S3023" i="1"/>
  <c r="R2823" i="1"/>
  <c r="O2824" i="1"/>
  <c r="A2878" i="1"/>
  <c r="J2876" i="1"/>
  <c r="P2874" i="1"/>
  <c r="K2874" i="1"/>
  <c r="G2875" i="1"/>
  <c r="F2877" i="1"/>
  <c r="N3025" i="1" l="1"/>
  <c r="S3024" i="1"/>
  <c r="R2824" i="1"/>
  <c r="O2825" i="1"/>
  <c r="J2877" i="1"/>
  <c r="A2879" i="1"/>
  <c r="P2875" i="1"/>
  <c r="K2875" i="1"/>
  <c r="G2876" i="1"/>
  <c r="F2878" i="1"/>
  <c r="N3026" i="1" l="1"/>
  <c r="S3025" i="1"/>
  <c r="R2825" i="1"/>
  <c r="O2826" i="1"/>
  <c r="A2880" i="1"/>
  <c r="J2878" i="1"/>
  <c r="P2876" i="1"/>
  <c r="K2876" i="1"/>
  <c r="G2877" i="1"/>
  <c r="F2879" i="1"/>
  <c r="N3027" i="1" l="1"/>
  <c r="S3026" i="1"/>
  <c r="R2826" i="1"/>
  <c r="O2827" i="1"/>
  <c r="J2879" i="1"/>
  <c r="A2881" i="1"/>
  <c r="P2877" i="1"/>
  <c r="K2877" i="1"/>
  <c r="G2878" i="1"/>
  <c r="F2880" i="1"/>
  <c r="N3028" i="1" l="1"/>
  <c r="S3027" i="1"/>
  <c r="R2827" i="1"/>
  <c r="O2828" i="1"/>
  <c r="A2882" i="1"/>
  <c r="J2880" i="1"/>
  <c r="P2878" i="1"/>
  <c r="K2878" i="1"/>
  <c r="G2879" i="1"/>
  <c r="F2881" i="1"/>
  <c r="N3029" i="1" l="1"/>
  <c r="S3028" i="1"/>
  <c r="R2828" i="1"/>
  <c r="O2829" i="1"/>
  <c r="J2881" i="1"/>
  <c r="A2883" i="1"/>
  <c r="P2879" i="1"/>
  <c r="K2879" i="1"/>
  <c r="G2880" i="1"/>
  <c r="F2882" i="1"/>
  <c r="N3030" i="1" l="1"/>
  <c r="S3029" i="1"/>
  <c r="R2829" i="1"/>
  <c r="O2830" i="1"/>
  <c r="A2884" i="1"/>
  <c r="J2882" i="1"/>
  <c r="P2880" i="1"/>
  <c r="K2880" i="1"/>
  <c r="G2881" i="1"/>
  <c r="F2883" i="1"/>
  <c r="N3031" i="1" l="1"/>
  <c r="S3030" i="1"/>
  <c r="R2830" i="1"/>
  <c r="O2831" i="1"/>
  <c r="J2883" i="1"/>
  <c r="A2885" i="1"/>
  <c r="P2881" i="1"/>
  <c r="K2881" i="1"/>
  <c r="G2882" i="1"/>
  <c r="F2884" i="1"/>
  <c r="N3032" i="1" l="1"/>
  <c r="S3031" i="1"/>
  <c r="R2831" i="1"/>
  <c r="O2832" i="1"/>
  <c r="A2886" i="1"/>
  <c r="J2884" i="1"/>
  <c r="P2882" i="1"/>
  <c r="K2882" i="1"/>
  <c r="G2883" i="1"/>
  <c r="F2885" i="1"/>
  <c r="N3033" i="1" l="1"/>
  <c r="S3032" i="1"/>
  <c r="R2832" i="1"/>
  <c r="O2833" i="1"/>
  <c r="J2885" i="1"/>
  <c r="A2887" i="1"/>
  <c r="P2883" i="1"/>
  <c r="K2883" i="1"/>
  <c r="G2884" i="1"/>
  <c r="F2886" i="1"/>
  <c r="N3034" i="1" l="1"/>
  <c r="S3033" i="1"/>
  <c r="R2833" i="1"/>
  <c r="O2834" i="1"/>
  <c r="J2886" i="1"/>
  <c r="A2888" i="1"/>
  <c r="P2884" i="1"/>
  <c r="K2884" i="1"/>
  <c r="G2885" i="1"/>
  <c r="F2887" i="1"/>
  <c r="N3035" i="1" l="1"/>
  <c r="S3034" i="1"/>
  <c r="R2834" i="1"/>
  <c r="O2835" i="1"/>
  <c r="J2887" i="1"/>
  <c r="A2889" i="1"/>
  <c r="P2885" i="1"/>
  <c r="K2885" i="1"/>
  <c r="G2886" i="1"/>
  <c r="F2888" i="1"/>
  <c r="N3036" i="1" l="1"/>
  <c r="S3035" i="1"/>
  <c r="R2835" i="1"/>
  <c r="O2836" i="1"/>
  <c r="A2890" i="1"/>
  <c r="J2888" i="1"/>
  <c r="P2886" i="1"/>
  <c r="K2886" i="1"/>
  <c r="G2887" i="1"/>
  <c r="F2889" i="1"/>
  <c r="N3037" i="1" l="1"/>
  <c r="S3036" i="1"/>
  <c r="R2836" i="1"/>
  <c r="O2837" i="1"/>
  <c r="J2889" i="1"/>
  <c r="A2891" i="1"/>
  <c r="P2887" i="1"/>
  <c r="K2887" i="1"/>
  <c r="G2888" i="1"/>
  <c r="F2890" i="1"/>
  <c r="N3038" i="1" l="1"/>
  <c r="S3037" i="1"/>
  <c r="R2837" i="1"/>
  <c r="O2838" i="1"/>
  <c r="J2890" i="1"/>
  <c r="A2892" i="1"/>
  <c r="P2888" i="1"/>
  <c r="K2888" i="1"/>
  <c r="G2889" i="1"/>
  <c r="F2891" i="1"/>
  <c r="N3039" i="1" l="1"/>
  <c r="S3038" i="1"/>
  <c r="R2838" i="1"/>
  <c r="O2839" i="1"/>
  <c r="A2893" i="1"/>
  <c r="J2891" i="1"/>
  <c r="P2889" i="1"/>
  <c r="K2889" i="1"/>
  <c r="G2890" i="1"/>
  <c r="F2892" i="1"/>
  <c r="N3040" i="1" l="1"/>
  <c r="S3039" i="1"/>
  <c r="R2839" i="1"/>
  <c r="O2840" i="1"/>
  <c r="J2892" i="1"/>
  <c r="A2894" i="1"/>
  <c r="P2890" i="1"/>
  <c r="K2890" i="1"/>
  <c r="G2891" i="1"/>
  <c r="F2893" i="1"/>
  <c r="N3041" i="1" l="1"/>
  <c r="S3040" i="1"/>
  <c r="R2840" i="1"/>
  <c r="O2841" i="1"/>
  <c r="A2895" i="1"/>
  <c r="J2893" i="1"/>
  <c r="P2891" i="1"/>
  <c r="K2891" i="1"/>
  <c r="G2892" i="1"/>
  <c r="F2894" i="1"/>
  <c r="N3042" i="1" l="1"/>
  <c r="S3041" i="1"/>
  <c r="R2841" i="1"/>
  <c r="O2842" i="1"/>
  <c r="J2894" i="1"/>
  <c r="A2896" i="1"/>
  <c r="P2892" i="1"/>
  <c r="K2892" i="1"/>
  <c r="G2893" i="1"/>
  <c r="F2895" i="1"/>
  <c r="N3043" i="1" l="1"/>
  <c r="S3042" i="1"/>
  <c r="R2842" i="1"/>
  <c r="O2843" i="1"/>
  <c r="A2897" i="1"/>
  <c r="J2895" i="1"/>
  <c r="P2893" i="1"/>
  <c r="K2893" i="1"/>
  <c r="G2894" i="1"/>
  <c r="F2896" i="1"/>
  <c r="N3044" i="1" l="1"/>
  <c r="S3043" i="1"/>
  <c r="R2843" i="1"/>
  <c r="O2844" i="1"/>
  <c r="J2896" i="1"/>
  <c r="A2898" i="1"/>
  <c r="P2894" i="1"/>
  <c r="K2894" i="1"/>
  <c r="G2895" i="1"/>
  <c r="F2897" i="1"/>
  <c r="N3045" i="1" l="1"/>
  <c r="S3044" i="1"/>
  <c r="R2844" i="1"/>
  <c r="O2845" i="1"/>
  <c r="A2899" i="1"/>
  <c r="J2897" i="1"/>
  <c r="P2895" i="1"/>
  <c r="K2895" i="1"/>
  <c r="G2896" i="1"/>
  <c r="F2898" i="1"/>
  <c r="N3046" i="1" l="1"/>
  <c r="S3045" i="1"/>
  <c r="R2845" i="1"/>
  <c r="O2846" i="1"/>
  <c r="J2898" i="1"/>
  <c r="A2900" i="1"/>
  <c r="P2896" i="1"/>
  <c r="K2896" i="1"/>
  <c r="G2897" i="1"/>
  <c r="F2899" i="1"/>
  <c r="N3047" i="1" l="1"/>
  <c r="S3046" i="1"/>
  <c r="R2846" i="1"/>
  <c r="O2847" i="1"/>
  <c r="A2901" i="1"/>
  <c r="J2899" i="1"/>
  <c r="P2897" i="1"/>
  <c r="K2897" i="1"/>
  <c r="G2898" i="1"/>
  <c r="F2900" i="1"/>
  <c r="N3048" i="1" l="1"/>
  <c r="S3047" i="1"/>
  <c r="R2847" i="1"/>
  <c r="O2848" i="1"/>
  <c r="J2900" i="1"/>
  <c r="A2902" i="1"/>
  <c r="P2898" i="1"/>
  <c r="K2898" i="1"/>
  <c r="G2899" i="1"/>
  <c r="F2901" i="1"/>
  <c r="N3049" i="1" l="1"/>
  <c r="S3048" i="1"/>
  <c r="R2848" i="1"/>
  <c r="O2849" i="1"/>
  <c r="J2901" i="1"/>
  <c r="A2903" i="1"/>
  <c r="P2899" i="1"/>
  <c r="K2899" i="1"/>
  <c r="G2900" i="1"/>
  <c r="F2902" i="1"/>
  <c r="N3050" i="1" l="1"/>
  <c r="S3049" i="1"/>
  <c r="R2849" i="1"/>
  <c r="O2850" i="1"/>
  <c r="A2904" i="1"/>
  <c r="J2902" i="1"/>
  <c r="P2900" i="1"/>
  <c r="K2900" i="1"/>
  <c r="G2901" i="1"/>
  <c r="F2903" i="1"/>
  <c r="N3051" i="1" l="1"/>
  <c r="S3050" i="1"/>
  <c r="R2850" i="1"/>
  <c r="O2851" i="1"/>
  <c r="J2903" i="1"/>
  <c r="A2905" i="1"/>
  <c r="P2901" i="1"/>
  <c r="K2901" i="1"/>
  <c r="G2902" i="1"/>
  <c r="F2904" i="1"/>
  <c r="N3052" i="1" l="1"/>
  <c r="S3051" i="1"/>
  <c r="R2851" i="1"/>
  <c r="O2852" i="1"/>
  <c r="J2904" i="1"/>
  <c r="A2906" i="1"/>
  <c r="P2902" i="1"/>
  <c r="K2902" i="1"/>
  <c r="G2903" i="1"/>
  <c r="F2905" i="1"/>
  <c r="N3053" i="1" l="1"/>
  <c r="S3052" i="1"/>
  <c r="R2852" i="1"/>
  <c r="O2853" i="1"/>
  <c r="A2907" i="1"/>
  <c r="J2905" i="1"/>
  <c r="P2903" i="1"/>
  <c r="K2903" i="1"/>
  <c r="G2904" i="1"/>
  <c r="F2906" i="1"/>
  <c r="N3054" i="1" l="1"/>
  <c r="S3053" i="1"/>
  <c r="R2853" i="1"/>
  <c r="O2854" i="1"/>
  <c r="J2906" i="1"/>
  <c r="A2908" i="1"/>
  <c r="P2904" i="1"/>
  <c r="K2904" i="1"/>
  <c r="G2905" i="1"/>
  <c r="F2907" i="1"/>
  <c r="N3055" i="1" l="1"/>
  <c r="S3054" i="1"/>
  <c r="R2854" i="1"/>
  <c r="O2855" i="1"/>
  <c r="A2909" i="1"/>
  <c r="J2907" i="1"/>
  <c r="P2905" i="1"/>
  <c r="K2905" i="1"/>
  <c r="G2906" i="1"/>
  <c r="F2908" i="1"/>
  <c r="N3056" i="1" l="1"/>
  <c r="S3055" i="1"/>
  <c r="R2855" i="1"/>
  <c r="O2856" i="1"/>
  <c r="J2908" i="1"/>
  <c r="A2910" i="1"/>
  <c r="P2906" i="1"/>
  <c r="K2906" i="1"/>
  <c r="G2907" i="1"/>
  <c r="F2909" i="1"/>
  <c r="N3057" i="1" l="1"/>
  <c r="S3056" i="1"/>
  <c r="R2856" i="1"/>
  <c r="O2857" i="1"/>
  <c r="A2911" i="1"/>
  <c r="J2909" i="1"/>
  <c r="P2907" i="1"/>
  <c r="K2907" i="1"/>
  <c r="G2908" i="1"/>
  <c r="F2910" i="1"/>
  <c r="N3058" i="1" l="1"/>
  <c r="S3057" i="1"/>
  <c r="R2857" i="1"/>
  <c r="O2858" i="1"/>
  <c r="A2912" i="1"/>
  <c r="J2910" i="1"/>
  <c r="P2908" i="1"/>
  <c r="K2908" i="1"/>
  <c r="G2909" i="1"/>
  <c r="F2911" i="1"/>
  <c r="N3059" i="1" l="1"/>
  <c r="S3058" i="1"/>
  <c r="R2858" i="1"/>
  <c r="O2859" i="1"/>
  <c r="J2911" i="1"/>
  <c r="A2913" i="1"/>
  <c r="P2909" i="1"/>
  <c r="K2909" i="1"/>
  <c r="G2910" i="1"/>
  <c r="F2912" i="1"/>
  <c r="N3060" i="1" l="1"/>
  <c r="S3059" i="1"/>
  <c r="R2859" i="1"/>
  <c r="O2860" i="1"/>
  <c r="A2914" i="1"/>
  <c r="J2912" i="1"/>
  <c r="P2910" i="1"/>
  <c r="K2910" i="1"/>
  <c r="G2911" i="1"/>
  <c r="F2913" i="1"/>
  <c r="N3061" i="1" l="1"/>
  <c r="S3060" i="1"/>
  <c r="R2860" i="1"/>
  <c r="O2861" i="1"/>
  <c r="J2913" i="1"/>
  <c r="A2915" i="1"/>
  <c r="P2911" i="1"/>
  <c r="K2911" i="1"/>
  <c r="G2912" i="1"/>
  <c r="F2914" i="1"/>
  <c r="N3062" i="1" l="1"/>
  <c r="S3061" i="1"/>
  <c r="R2861" i="1"/>
  <c r="O2862" i="1"/>
  <c r="A2916" i="1"/>
  <c r="J2914" i="1"/>
  <c r="P2912" i="1"/>
  <c r="K2912" i="1"/>
  <c r="G2913" i="1"/>
  <c r="F2915" i="1"/>
  <c r="N3063" i="1" l="1"/>
  <c r="S3062" i="1"/>
  <c r="R2862" i="1"/>
  <c r="O2863" i="1"/>
  <c r="J2915" i="1"/>
  <c r="A2917" i="1"/>
  <c r="P2913" i="1"/>
  <c r="K2913" i="1"/>
  <c r="G2914" i="1"/>
  <c r="F2916" i="1"/>
  <c r="N3064" i="1" l="1"/>
  <c r="S3063" i="1"/>
  <c r="R2863" i="1"/>
  <c r="O2864" i="1"/>
  <c r="A2918" i="1"/>
  <c r="J2916" i="1"/>
  <c r="P2914" i="1"/>
  <c r="K2914" i="1"/>
  <c r="G2915" i="1"/>
  <c r="F2917" i="1"/>
  <c r="N3065" i="1" l="1"/>
  <c r="S3064" i="1"/>
  <c r="R2864" i="1"/>
  <c r="O2865" i="1"/>
  <c r="A2919" i="1"/>
  <c r="J2917" i="1"/>
  <c r="P2915" i="1"/>
  <c r="K2915" i="1"/>
  <c r="G2916" i="1"/>
  <c r="F2918" i="1"/>
  <c r="N3066" i="1" l="1"/>
  <c r="S3065" i="1"/>
  <c r="R2865" i="1"/>
  <c r="O2866" i="1"/>
  <c r="J2918" i="1"/>
  <c r="A2920" i="1"/>
  <c r="P2916" i="1"/>
  <c r="K2916" i="1"/>
  <c r="G2917" i="1"/>
  <c r="F2919" i="1"/>
  <c r="N3067" i="1" l="1"/>
  <c r="S3066" i="1"/>
  <c r="R2866" i="1"/>
  <c r="O2867" i="1"/>
  <c r="A2921" i="1"/>
  <c r="J2919" i="1"/>
  <c r="P2917" i="1"/>
  <c r="K2917" i="1"/>
  <c r="G2918" i="1"/>
  <c r="F2920" i="1"/>
  <c r="N3068" i="1" l="1"/>
  <c r="S3067" i="1"/>
  <c r="R2867" i="1"/>
  <c r="O2868" i="1"/>
  <c r="J2920" i="1"/>
  <c r="A2922" i="1"/>
  <c r="P2918" i="1"/>
  <c r="K2918" i="1"/>
  <c r="G2919" i="1"/>
  <c r="F2921" i="1"/>
  <c r="N3069" i="1" l="1"/>
  <c r="S3068" i="1"/>
  <c r="R2868" i="1"/>
  <c r="O2869" i="1"/>
  <c r="A2923" i="1"/>
  <c r="J2921" i="1"/>
  <c r="P2919" i="1"/>
  <c r="K2919" i="1"/>
  <c r="G2920" i="1"/>
  <c r="F2922" i="1"/>
  <c r="N3070" i="1" l="1"/>
  <c r="S3069" i="1"/>
  <c r="R2869" i="1"/>
  <c r="O2870" i="1"/>
  <c r="A2924" i="1"/>
  <c r="J2922" i="1"/>
  <c r="P2920" i="1"/>
  <c r="K2920" i="1"/>
  <c r="G2921" i="1"/>
  <c r="F2923" i="1"/>
  <c r="N3071" i="1" l="1"/>
  <c r="S3070" i="1"/>
  <c r="R2870" i="1"/>
  <c r="O2871" i="1"/>
  <c r="A2925" i="1"/>
  <c r="J2923" i="1"/>
  <c r="P2921" i="1"/>
  <c r="K2921" i="1"/>
  <c r="G2922" i="1"/>
  <c r="F2924" i="1"/>
  <c r="N3072" i="1" l="1"/>
  <c r="S3071" i="1"/>
  <c r="R2871" i="1"/>
  <c r="O2872" i="1"/>
  <c r="J2924" i="1"/>
  <c r="A2926" i="1"/>
  <c r="P2922" i="1"/>
  <c r="K2922" i="1"/>
  <c r="G2923" i="1"/>
  <c r="F2925" i="1"/>
  <c r="N3073" i="1" l="1"/>
  <c r="S3072" i="1"/>
  <c r="R2872" i="1"/>
  <c r="O2873" i="1"/>
  <c r="J2925" i="1"/>
  <c r="A2927" i="1"/>
  <c r="P2923" i="1"/>
  <c r="K2923" i="1"/>
  <c r="G2924" i="1"/>
  <c r="F2926" i="1"/>
  <c r="N3074" i="1" l="1"/>
  <c r="S3073" i="1"/>
  <c r="R2873" i="1"/>
  <c r="O2874" i="1"/>
  <c r="A2928" i="1"/>
  <c r="J2926" i="1"/>
  <c r="P2924" i="1"/>
  <c r="K2924" i="1"/>
  <c r="G2925" i="1"/>
  <c r="F2927" i="1"/>
  <c r="N3075" i="1" l="1"/>
  <c r="S3074" i="1"/>
  <c r="R2874" i="1"/>
  <c r="O2875" i="1"/>
  <c r="J2927" i="1"/>
  <c r="A2929" i="1"/>
  <c r="P2925" i="1"/>
  <c r="K2925" i="1"/>
  <c r="G2926" i="1"/>
  <c r="F2928" i="1"/>
  <c r="N3076" i="1" l="1"/>
  <c r="S3075" i="1"/>
  <c r="R2875" i="1"/>
  <c r="O2876" i="1"/>
  <c r="A2930" i="1"/>
  <c r="J2928" i="1"/>
  <c r="P2926" i="1"/>
  <c r="K2926" i="1"/>
  <c r="G2927" i="1"/>
  <c r="F2929" i="1"/>
  <c r="N3077" i="1" l="1"/>
  <c r="S3076" i="1"/>
  <c r="R2876" i="1"/>
  <c r="O2877" i="1"/>
  <c r="J2929" i="1"/>
  <c r="A2931" i="1"/>
  <c r="P2927" i="1"/>
  <c r="K2927" i="1"/>
  <c r="G2928" i="1"/>
  <c r="F2930" i="1"/>
  <c r="N3078" i="1" l="1"/>
  <c r="S3077" i="1"/>
  <c r="R2877" i="1"/>
  <c r="O2878" i="1"/>
  <c r="J2930" i="1"/>
  <c r="A2932" i="1"/>
  <c r="P2928" i="1"/>
  <c r="K2928" i="1"/>
  <c r="G2929" i="1"/>
  <c r="F2931" i="1"/>
  <c r="N3079" i="1" l="1"/>
  <c r="S3078" i="1"/>
  <c r="R2878" i="1"/>
  <c r="O2879" i="1"/>
  <c r="J2931" i="1"/>
  <c r="A2933" i="1"/>
  <c r="P2929" i="1"/>
  <c r="K2929" i="1"/>
  <c r="G2930" i="1"/>
  <c r="F2932" i="1"/>
  <c r="N3080" i="1" l="1"/>
  <c r="S3079" i="1"/>
  <c r="R2879" i="1"/>
  <c r="O2880" i="1"/>
  <c r="J2932" i="1"/>
  <c r="A2934" i="1"/>
  <c r="P2930" i="1"/>
  <c r="K2930" i="1"/>
  <c r="G2931" i="1"/>
  <c r="F2933" i="1"/>
  <c r="N3081" i="1" l="1"/>
  <c r="S3080" i="1"/>
  <c r="R2880" i="1"/>
  <c r="O2881" i="1"/>
  <c r="J2933" i="1"/>
  <c r="A2935" i="1"/>
  <c r="P2931" i="1"/>
  <c r="K2931" i="1"/>
  <c r="G2932" i="1"/>
  <c r="F2934" i="1"/>
  <c r="N3082" i="1" l="1"/>
  <c r="S3081" i="1"/>
  <c r="R2881" i="1"/>
  <c r="O2882" i="1"/>
  <c r="A2936" i="1"/>
  <c r="J2934" i="1"/>
  <c r="P2932" i="1"/>
  <c r="K2932" i="1"/>
  <c r="G2933" i="1"/>
  <c r="F2935" i="1"/>
  <c r="N3083" i="1" l="1"/>
  <c r="S3082" i="1"/>
  <c r="R2882" i="1"/>
  <c r="O2883" i="1"/>
  <c r="J2935" i="1"/>
  <c r="A2937" i="1"/>
  <c r="P2933" i="1"/>
  <c r="K2933" i="1"/>
  <c r="G2934" i="1"/>
  <c r="F2936" i="1"/>
  <c r="N3084" i="1" l="1"/>
  <c r="S3083" i="1"/>
  <c r="R2883" i="1"/>
  <c r="O2884" i="1"/>
  <c r="A2938" i="1"/>
  <c r="J2936" i="1"/>
  <c r="P2934" i="1"/>
  <c r="K2934" i="1"/>
  <c r="G2935" i="1"/>
  <c r="F2937" i="1"/>
  <c r="N3085" i="1" l="1"/>
  <c r="S3084" i="1"/>
  <c r="R2884" i="1"/>
  <c r="O2885" i="1"/>
  <c r="J2937" i="1"/>
  <c r="A2939" i="1"/>
  <c r="P2935" i="1"/>
  <c r="K2935" i="1"/>
  <c r="G2936" i="1"/>
  <c r="F2938" i="1"/>
  <c r="N3086" i="1" l="1"/>
  <c r="S3085" i="1"/>
  <c r="R2885" i="1"/>
  <c r="O2886" i="1"/>
  <c r="A2940" i="1"/>
  <c r="J2938" i="1"/>
  <c r="P2936" i="1"/>
  <c r="K2936" i="1"/>
  <c r="G2937" i="1"/>
  <c r="F2939" i="1"/>
  <c r="N3087" i="1" l="1"/>
  <c r="S3086" i="1"/>
  <c r="R2886" i="1"/>
  <c r="O2887" i="1"/>
  <c r="J2939" i="1"/>
  <c r="A2941" i="1"/>
  <c r="P2937" i="1"/>
  <c r="K2937" i="1"/>
  <c r="G2938" i="1"/>
  <c r="F2940" i="1"/>
  <c r="N3088" i="1" l="1"/>
  <c r="S3087" i="1"/>
  <c r="R2887" i="1"/>
  <c r="O2888" i="1"/>
  <c r="A2942" i="1"/>
  <c r="J2940" i="1"/>
  <c r="P2938" i="1"/>
  <c r="K2938" i="1"/>
  <c r="G2939" i="1"/>
  <c r="F2941" i="1"/>
  <c r="N3089" i="1" l="1"/>
  <c r="S3088" i="1"/>
  <c r="R2888" i="1"/>
  <c r="O2889" i="1"/>
  <c r="J2941" i="1"/>
  <c r="A2943" i="1"/>
  <c r="P2939" i="1"/>
  <c r="K2939" i="1"/>
  <c r="G2940" i="1"/>
  <c r="F2942" i="1"/>
  <c r="N3090" i="1" l="1"/>
  <c r="S3089" i="1"/>
  <c r="R2889" i="1"/>
  <c r="O2890" i="1"/>
  <c r="A2944" i="1"/>
  <c r="J2942" i="1"/>
  <c r="P2940" i="1"/>
  <c r="K2940" i="1"/>
  <c r="G2941" i="1"/>
  <c r="F2943" i="1"/>
  <c r="N3091" i="1" l="1"/>
  <c r="S3090" i="1"/>
  <c r="R2890" i="1"/>
  <c r="O2891" i="1"/>
  <c r="J2943" i="1"/>
  <c r="A2945" i="1"/>
  <c r="P2941" i="1"/>
  <c r="K2941" i="1"/>
  <c r="G2942" i="1"/>
  <c r="F2944" i="1"/>
  <c r="N3092" i="1" l="1"/>
  <c r="S3091" i="1"/>
  <c r="R2891" i="1"/>
  <c r="O2892" i="1"/>
  <c r="A2946" i="1"/>
  <c r="J2944" i="1"/>
  <c r="P2942" i="1"/>
  <c r="K2942" i="1"/>
  <c r="G2943" i="1"/>
  <c r="F2945" i="1"/>
  <c r="N3093" i="1" l="1"/>
  <c r="S3092" i="1"/>
  <c r="R2892" i="1"/>
  <c r="O2893" i="1"/>
  <c r="J2945" i="1"/>
  <c r="A2947" i="1"/>
  <c r="P2943" i="1"/>
  <c r="K2943" i="1"/>
  <c r="G2944" i="1"/>
  <c r="F2946" i="1"/>
  <c r="N3094" i="1" l="1"/>
  <c r="S3093" i="1"/>
  <c r="R2893" i="1"/>
  <c r="O2894" i="1"/>
  <c r="A2948" i="1"/>
  <c r="J2946" i="1"/>
  <c r="P2944" i="1"/>
  <c r="K2944" i="1"/>
  <c r="G2945" i="1"/>
  <c r="F2947" i="1"/>
  <c r="N3095" i="1" l="1"/>
  <c r="S3094" i="1"/>
  <c r="R2894" i="1"/>
  <c r="O2895" i="1"/>
  <c r="J2947" i="1"/>
  <c r="A2949" i="1"/>
  <c r="P2945" i="1"/>
  <c r="K2945" i="1"/>
  <c r="G2946" i="1"/>
  <c r="F2948" i="1"/>
  <c r="N3096" i="1" l="1"/>
  <c r="S3095" i="1"/>
  <c r="R2895" i="1"/>
  <c r="O2896" i="1"/>
  <c r="A2950" i="1"/>
  <c r="J2948" i="1"/>
  <c r="P2946" i="1"/>
  <c r="K2946" i="1"/>
  <c r="G2947" i="1"/>
  <c r="F2949" i="1"/>
  <c r="N3097" i="1" l="1"/>
  <c r="S3096" i="1"/>
  <c r="R2896" i="1"/>
  <c r="O2897" i="1"/>
  <c r="J2949" i="1"/>
  <c r="A2951" i="1"/>
  <c r="P2947" i="1"/>
  <c r="K2947" i="1"/>
  <c r="G2948" i="1"/>
  <c r="F2950" i="1"/>
  <c r="N3098" i="1" l="1"/>
  <c r="S3097" i="1"/>
  <c r="R2897" i="1"/>
  <c r="O2898" i="1"/>
  <c r="A2952" i="1"/>
  <c r="J2950" i="1"/>
  <c r="P2948" i="1"/>
  <c r="K2948" i="1"/>
  <c r="G2949" i="1"/>
  <c r="F2951" i="1"/>
  <c r="N3099" i="1" l="1"/>
  <c r="S3098" i="1"/>
  <c r="R2898" i="1"/>
  <c r="O2899" i="1"/>
  <c r="J2951" i="1"/>
  <c r="A2953" i="1"/>
  <c r="P2949" i="1"/>
  <c r="K2949" i="1"/>
  <c r="G2950" i="1"/>
  <c r="F2952" i="1"/>
  <c r="N3100" i="1" l="1"/>
  <c r="S3099" i="1"/>
  <c r="R2899" i="1"/>
  <c r="O2900" i="1"/>
  <c r="A2954" i="1"/>
  <c r="J2952" i="1"/>
  <c r="P2950" i="1"/>
  <c r="K2950" i="1"/>
  <c r="G2951" i="1"/>
  <c r="F2953" i="1"/>
  <c r="N3101" i="1" l="1"/>
  <c r="S3100" i="1"/>
  <c r="R2900" i="1"/>
  <c r="O2901" i="1"/>
  <c r="J2953" i="1"/>
  <c r="A2955" i="1"/>
  <c r="P2951" i="1"/>
  <c r="K2951" i="1"/>
  <c r="G2952" i="1"/>
  <c r="F2954" i="1"/>
  <c r="N3102" i="1" l="1"/>
  <c r="S3101" i="1"/>
  <c r="R2901" i="1"/>
  <c r="O2902" i="1"/>
  <c r="A2956" i="1"/>
  <c r="J2954" i="1"/>
  <c r="P2952" i="1"/>
  <c r="K2952" i="1"/>
  <c r="G2953" i="1"/>
  <c r="F2955" i="1"/>
  <c r="N3103" i="1" l="1"/>
  <c r="S3102" i="1"/>
  <c r="R2902" i="1"/>
  <c r="O2903" i="1"/>
  <c r="J2955" i="1"/>
  <c r="A2957" i="1"/>
  <c r="P2953" i="1"/>
  <c r="K2953" i="1"/>
  <c r="G2954" i="1"/>
  <c r="F2956" i="1"/>
  <c r="N3104" i="1" l="1"/>
  <c r="S3103" i="1"/>
  <c r="R2903" i="1"/>
  <c r="O2904" i="1"/>
  <c r="A2958" i="1"/>
  <c r="J2956" i="1"/>
  <c r="P2954" i="1"/>
  <c r="K2954" i="1"/>
  <c r="G2955" i="1"/>
  <c r="F2957" i="1"/>
  <c r="N3105" i="1" l="1"/>
  <c r="S3104" i="1"/>
  <c r="R2904" i="1"/>
  <c r="O2905" i="1"/>
  <c r="A2959" i="1"/>
  <c r="J2957" i="1"/>
  <c r="P2955" i="1"/>
  <c r="K2955" i="1"/>
  <c r="G2956" i="1"/>
  <c r="F2958" i="1"/>
  <c r="N3106" i="1" l="1"/>
  <c r="S3105" i="1"/>
  <c r="R2905" i="1"/>
  <c r="O2906" i="1"/>
  <c r="A2960" i="1"/>
  <c r="J2958" i="1"/>
  <c r="P2956" i="1"/>
  <c r="K2956" i="1"/>
  <c r="G2957" i="1"/>
  <c r="F2959" i="1"/>
  <c r="N3107" i="1" l="1"/>
  <c r="S3106" i="1"/>
  <c r="R2906" i="1"/>
  <c r="O2907" i="1"/>
  <c r="J2959" i="1"/>
  <c r="A2961" i="1"/>
  <c r="P2957" i="1"/>
  <c r="K2957" i="1"/>
  <c r="G2958" i="1"/>
  <c r="F2960" i="1"/>
  <c r="N3108" i="1" l="1"/>
  <c r="S3107" i="1"/>
  <c r="R2907" i="1"/>
  <c r="O2908" i="1"/>
  <c r="A2962" i="1"/>
  <c r="J2960" i="1"/>
  <c r="P2958" i="1"/>
  <c r="K2958" i="1"/>
  <c r="G2959" i="1"/>
  <c r="F2961" i="1"/>
  <c r="N3109" i="1" l="1"/>
  <c r="S3108" i="1"/>
  <c r="R2908" i="1"/>
  <c r="O2909" i="1"/>
  <c r="J2961" i="1"/>
  <c r="A2963" i="1"/>
  <c r="P2959" i="1"/>
  <c r="K2959" i="1"/>
  <c r="G2960" i="1"/>
  <c r="F2962" i="1"/>
  <c r="N3110" i="1" l="1"/>
  <c r="S3109" i="1"/>
  <c r="R2909" i="1"/>
  <c r="O2910" i="1"/>
  <c r="A2964" i="1"/>
  <c r="J2962" i="1"/>
  <c r="P2960" i="1"/>
  <c r="K2960" i="1"/>
  <c r="G2961" i="1"/>
  <c r="F2963" i="1"/>
  <c r="N3111" i="1" l="1"/>
  <c r="S3110" i="1"/>
  <c r="R2910" i="1"/>
  <c r="O2911" i="1"/>
  <c r="J2963" i="1"/>
  <c r="A2965" i="1"/>
  <c r="P2961" i="1"/>
  <c r="K2961" i="1"/>
  <c r="G2962" i="1"/>
  <c r="F2964" i="1"/>
  <c r="N3112" i="1" l="1"/>
  <c r="S3111" i="1"/>
  <c r="R2911" i="1"/>
  <c r="O2912" i="1"/>
  <c r="A2966" i="1"/>
  <c r="J2964" i="1"/>
  <c r="P2962" i="1"/>
  <c r="K2962" i="1"/>
  <c r="G2963" i="1"/>
  <c r="F2965" i="1"/>
  <c r="N3113" i="1" l="1"/>
  <c r="S3112" i="1"/>
  <c r="R2912" i="1"/>
  <c r="O2913" i="1"/>
  <c r="J2965" i="1"/>
  <c r="A2967" i="1"/>
  <c r="P2963" i="1"/>
  <c r="K2963" i="1"/>
  <c r="G2964" i="1"/>
  <c r="F2966" i="1"/>
  <c r="N3114" i="1" l="1"/>
  <c r="S3113" i="1"/>
  <c r="R2913" i="1"/>
  <c r="O2914" i="1"/>
  <c r="J2966" i="1"/>
  <c r="A2968" i="1"/>
  <c r="P2964" i="1"/>
  <c r="K2964" i="1"/>
  <c r="G2965" i="1"/>
  <c r="F2967" i="1"/>
  <c r="N3115" i="1" l="1"/>
  <c r="S3114" i="1"/>
  <c r="R2914" i="1"/>
  <c r="O2915" i="1"/>
  <c r="A2969" i="1"/>
  <c r="J2967" i="1"/>
  <c r="P2965" i="1"/>
  <c r="K2965" i="1"/>
  <c r="G2966" i="1"/>
  <c r="F2968" i="1"/>
  <c r="N3116" i="1" l="1"/>
  <c r="S3115" i="1"/>
  <c r="R2915" i="1"/>
  <c r="O2916" i="1"/>
  <c r="J2968" i="1"/>
  <c r="A2970" i="1"/>
  <c r="P2966" i="1"/>
  <c r="K2966" i="1"/>
  <c r="G2967" i="1"/>
  <c r="F2969" i="1"/>
  <c r="N3117" i="1" l="1"/>
  <c r="S3116" i="1"/>
  <c r="R2916" i="1"/>
  <c r="O2917" i="1"/>
  <c r="A2971" i="1"/>
  <c r="J2969" i="1"/>
  <c r="P2967" i="1"/>
  <c r="K2967" i="1"/>
  <c r="G2968" i="1"/>
  <c r="F2970" i="1"/>
  <c r="N3118" i="1" l="1"/>
  <c r="S3117" i="1"/>
  <c r="R2917" i="1"/>
  <c r="O2918" i="1"/>
  <c r="J2970" i="1"/>
  <c r="A2972" i="1"/>
  <c r="P2968" i="1"/>
  <c r="K2968" i="1"/>
  <c r="G2969" i="1"/>
  <c r="F2971" i="1"/>
  <c r="N3119" i="1" l="1"/>
  <c r="S3118" i="1"/>
  <c r="R2918" i="1"/>
  <c r="O2919" i="1"/>
  <c r="A2973" i="1"/>
  <c r="J2971" i="1"/>
  <c r="P2969" i="1"/>
  <c r="K2969" i="1"/>
  <c r="G2970" i="1"/>
  <c r="F2972" i="1"/>
  <c r="N3120" i="1" l="1"/>
  <c r="S3119" i="1"/>
  <c r="R2919" i="1"/>
  <c r="O2920" i="1"/>
  <c r="J2972" i="1"/>
  <c r="A2974" i="1"/>
  <c r="P2970" i="1"/>
  <c r="K2970" i="1"/>
  <c r="G2971" i="1"/>
  <c r="F2973" i="1"/>
  <c r="N3121" i="1" l="1"/>
  <c r="S3120" i="1"/>
  <c r="R2920" i="1"/>
  <c r="O2921" i="1"/>
  <c r="A2975" i="1"/>
  <c r="J2973" i="1"/>
  <c r="P2971" i="1"/>
  <c r="K2971" i="1"/>
  <c r="G2972" i="1"/>
  <c r="F2974" i="1"/>
  <c r="N3122" i="1" l="1"/>
  <c r="S3121" i="1"/>
  <c r="R2921" i="1"/>
  <c r="O2922" i="1"/>
  <c r="J2974" i="1"/>
  <c r="A2976" i="1"/>
  <c r="P2972" i="1"/>
  <c r="K2972" i="1"/>
  <c r="G2973" i="1"/>
  <c r="F2975" i="1"/>
  <c r="N3123" i="1" l="1"/>
  <c r="S3122" i="1"/>
  <c r="R2922" i="1"/>
  <c r="O2923" i="1"/>
  <c r="A2977" i="1"/>
  <c r="J2975" i="1"/>
  <c r="P2973" i="1"/>
  <c r="K2973" i="1"/>
  <c r="G2974" i="1"/>
  <c r="F2976" i="1"/>
  <c r="N3124" i="1" l="1"/>
  <c r="S3123" i="1"/>
  <c r="R2923" i="1"/>
  <c r="O2924" i="1"/>
  <c r="J2976" i="1"/>
  <c r="A2978" i="1"/>
  <c r="P2974" i="1"/>
  <c r="K2974" i="1"/>
  <c r="G2975" i="1"/>
  <c r="F2977" i="1"/>
  <c r="N3125" i="1" l="1"/>
  <c r="S3124" i="1"/>
  <c r="R2924" i="1"/>
  <c r="O2925" i="1"/>
  <c r="A2979" i="1"/>
  <c r="J2977" i="1"/>
  <c r="P2975" i="1"/>
  <c r="K2975" i="1"/>
  <c r="G2976" i="1"/>
  <c r="F2978" i="1"/>
  <c r="N3126" i="1" l="1"/>
  <c r="S3125" i="1"/>
  <c r="R2925" i="1"/>
  <c r="O2926" i="1"/>
  <c r="J2978" i="1"/>
  <c r="A2980" i="1"/>
  <c r="P2976" i="1"/>
  <c r="K2976" i="1"/>
  <c r="G2977" i="1"/>
  <c r="F2979" i="1"/>
  <c r="N3127" i="1" l="1"/>
  <c r="S3126" i="1"/>
  <c r="R2926" i="1"/>
  <c r="O2927" i="1"/>
  <c r="A2981" i="1"/>
  <c r="J2979" i="1"/>
  <c r="P2977" i="1"/>
  <c r="K2977" i="1"/>
  <c r="G2978" i="1"/>
  <c r="F2980" i="1"/>
  <c r="N3128" i="1" l="1"/>
  <c r="S3127" i="1"/>
  <c r="R2927" i="1"/>
  <c r="O2928" i="1"/>
  <c r="J2980" i="1"/>
  <c r="A2982" i="1"/>
  <c r="P2978" i="1"/>
  <c r="K2978" i="1"/>
  <c r="G2979" i="1"/>
  <c r="F2981" i="1"/>
  <c r="N3129" i="1" l="1"/>
  <c r="S3128" i="1"/>
  <c r="R2928" i="1"/>
  <c r="O2929" i="1"/>
  <c r="A2983" i="1"/>
  <c r="J2981" i="1"/>
  <c r="P2979" i="1"/>
  <c r="K2979" i="1"/>
  <c r="G2980" i="1"/>
  <c r="F2982" i="1"/>
  <c r="N3130" i="1" l="1"/>
  <c r="S3129" i="1"/>
  <c r="R2929" i="1"/>
  <c r="O2930" i="1"/>
  <c r="J2982" i="1"/>
  <c r="A2984" i="1"/>
  <c r="P2980" i="1"/>
  <c r="K2980" i="1"/>
  <c r="G2981" i="1"/>
  <c r="F2983" i="1"/>
  <c r="N3131" i="1" l="1"/>
  <c r="S3130" i="1"/>
  <c r="R2930" i="1"/>
  <c r="O2931" i="1"/>
  <c r="A2985" i="1"/>
  <c r="J2983" i="1"/>
  <c r="P2981" i="1"/>
  <c r="K2981" i="1"/>
  <c r="G2982" i="1"/>
  <c r="F2984" i="1"/>
  <c r="N3132" i="1" l="1"/>
  <c r="S3131" i="1"/>
  <c r="R2931" i="1"/>
  <c r="O2932" i="1"/>
  <c r="J2984" i="1"/>
  <c r="A2986" i="1"/>
  <c r="P2982" i="1"/>
  <c r="K2982" i="1"/>
  <c r="G2983" i="1"/>
  <c r="F2985" i="1"/>
  <c r="N3133" i="1" l="1"/>
  <c r="S3132" i="1"/>
  <c r="R2932" i="1"/>
  <c r="O2933" i="1"/>
  <c r="A2987" i="1"/>
  <c r="J2985" i="1"/>
  <c r="P2983" i="1"/>
  <c r="K2983" i="1"/>
  <c r="G2984" i="1"/>
  <c r="F2986" i="1"/>
  <c r="N3134" i="1" l="1"/>
  <c r="S3133" i="1"/>
  <c r="R2933" i="1"/>
  <c r="O2934" i="1"/>
  <c r="J2986" i="1"/>
  <c r="A2988" i="1"/>
  <c r="P2984" i="1"/>
  <c r="K2984" i="1"/>
  <c r="G2985" i="1"/>
  <c r="F2987" i="1"/>
  <c r="N3135" i="1" l="1"/>
  <c r="S3134" i="1"/>
  <c r="R2934" i="1"/>
  <c r="O2935" i="1"/>
  <c r="A2989" i="1"/>
  <c r="J2987" i="1"/>
  <c r="P2985" i="1"/>
  <c r="K2985" i="1"/>
  <c r="G2986" i="1"/>
  <c r="F2988" i="1"/>
  <c r="N3136" i="1" l="1"/>
  <c r="S3135" i="1"/>
  <c r="R2935" i="1"/>
  <c r="O2936" i="1"/>
  <c r="J2988" i="1"/>
  <c r="A2990" i="1"/>
  <c r="P2986" i="1"/>
  <c r="K2986" i="1"/>
  <c r="G2987" i="1"/>
  <c r="F2989" i="1"/>
  <c r="N3137" i="1" l="1"/>
  <c r="S3136" i="1"/>
  <c r="R2936" i="1"/>
  <c r="O2937" i="1"/>
  <c r="A2991" i="1"/>
  <c r="J2989" i="1"/>
  <c r="P2987" i="1"/>
  <c r="K2987" i="1"/>
  <c r="G2988" i="1"/>
  <c r="F2990" i="1"/>
  <c r="N3138" i="1" l="1"/>
  <c r="S3137" i="1"/>
  <c r="R2937" i="1"/>
  <c r="O2938" i="1"/>
  <c r="J2990" i="1"/>
  <c r="A2992" i="1"/>
  <c r="P2988" i="1"/>
  <c r="K2988" i="1"/>
  <c r="G2989" i="1"/>
  <c r="F2991" i="1"/>
  <c r="N3139" i="1" l="1"/>
  <c r="S3138" i="1"/>
  <c r="R2938" i="1"/>
  <c r="O2939" i="1"/>
  <c r="J2991" i="1"/>
  <c r="A2993" i="1"/>
  <c r="P2989" i="1"/>
  <c r="K2989" i="1"/>
  <c r="G2990" i="1"/>
  <c r="F2992" i="1"/>
  <c r="N3140" i="1" l="1"/>
  <c r="S3139" i="1"/>
  <c r="R2939" i="1"/>
  <c r="O2940" i="1"/>
  <c r="A2994" i="1"/>
  <c r="J2992" i="1"/>
  <c r="P2990" i="1"/>
  <c r="K2990" i="1"/>
  <c r="G2991" i="1"/>
  <c r="F2993" i="1"/>
  <c r="N3141" i="1" l="1"/>
  <c r="S3140" i="1"/>
  <c r="R2940" i="1"/>
  <c r="O2941" i="1"/>
  <c r="J2993" i="1"/>
  <c r="A2995" i="1"/>
  <c r="P2991" i="1"/>
  <c r="K2991" i="1"/>
  <c r="G2992" i="1"/>
  <c r="F2994" i="1"/>
  <c r="N3142" i="1" l="1"/>
  <c r="S3141" i="1"/>
  <c r="R2941" i="1"/>
  <c r="O2942" i="1"/>
  <c r="A2996" i="1"/>
  <c r="J2994" i="1"/>
  <c r="P2992" i="1"/>
  <c r="K2992" i="1"/>
  <c r="G2993" i="1"/>
  <c r="F2995" i="1"/>
  <c r="N3143" i="1" l="1"/>
  <c r="S3142" i="1"/>
  <c r="R2942" i="1"/>
  <c r="O2943" i="1"/>
  <c r="J2995" i="1"/>
  <c r="A2997" i="1"/>
  <c r="P2993" i="1"/>
  <c r="K2993" i="1"/>
  <c r="G2994" i="1"/>
  <c r="F2996" i="1"/>
  <c r="N3144" i="1" l="1"/>
  <c r="S3143" i="1"/>
  <c r="R2943" i="1"/>
  <c r="O2944" i="1"/>
  <c r="A2998" i="1"/>
  <c r="J2996" i="1"/>
  <c r="P2994" i="1"/>
  <c r="K2994" i="1"/>
  <c r="G2995" i="1"/>
  <c r="F2997" i="1"/>
  <c r="N3145" i="1" l="1"/>
  <c r="S3144" i="1"/>
  <c r="R2944" i="1"/>
  <c r="O2945" i="1"/>
  <c r="J2997" i="1"/>
  <c r="A2999" i="1"/>
  <c r="P2995" i="1"/>
  <c r="K2995" i="1"/>
  <c r="G2996" i="1"/>
  <c r="F2998" i="1"/>
  <c r="N3146" i="1" l="1"/>
  <c r="S3145" i="1"/>
  <c r="R2945" i="1"/>
  <c r="O2946" i="1"/>
  <c r="J2998" i="1"/>
  <c r="A3000" i="1"/>
  <c r="P2996" i="1"/>
  <c r="K2996" i="1"/>
  <c r="G2997" i="1"/>
  <c r="F2999" i="1"/>
  <c r="N3147" i="1" l="1"/>
  <c r="S3146" i="1"/>
  <c r="R2946" i="1"/>
  <c r="O2947" i="1"/>
  <c r="A3001" i="1"/>
  <c r="J2999" i="1"/>
  <c r="P2997" i="1"/>
  <c r="K2997" i="1"/>
  <c r="G2998" i="1"/>
  <c r="F3000" i="1"/>
  <c r="N3148" i="1" l="1"/>
  <c r="S3147" i="1"/>
  <c r="R2947" i="1"/>
  <c r="O2948" i="1"/>
  <c r="J3000" i="1"/>
  <c r="A3002" i="1"/>
  <c r="P2998" i="1"/>
  <c r="K2998" i="1"/>
  <c r="G2999" i="1"/>
  <c r="F3001" i="1"/>
  <c r="N3149" i="1" l="1"/>
  <c r="S3148" i="1"/>
  <c r="R2948" i="1"/>
  <c r="O2949" i="1"/>
  <c r="A3003" i="1"/>
  <c r="J3001" i="1"/>
  <c r="P2999" i="1"/>
  <c r="K2999" i="1"/>
  <c r="G3000" i="1"/>
  <c r="F3002" i="1"/>
  <c r="N3150" i="1" l="1"/>
  <c r="S3149" i="1"/>
  <c r="R2949" i="1"/>
  <c r="O2950" i="1"/>
  <c r="A3004" i="1"/>
  <c r="J3002" i="1"/>
  <c r="P3000" i="1"/>
  <c r="K3000" i="1"/>
  <c r="G3001" i="1"/>
  <c r="F3003" i="1"/>
  <c r="N3151" i="1" l="1"/>
  <c r="S3150" i="1"/>
  <c r="R2950" i="1"/>
  <c r="O2951" i="1"/>
  <c r="A3005" i="1"/>
  <c r="J3003" i="1"/>
  <c r="P3001" i="1"/>
  <c r="K3001" i="1"/>
  <c r="G3002" i="1"/>
  <c r="F3004" i="1"/>
  <c r="N3152" i="1" l="1"/>
  <c r="S3151" i="1"/>
  <c r="R2951" i="1"/>
  <c r="O2952" i="1"/>
  <c r="A3006" i="1"/>
  <c r="J3004" i="1"/>
  <c r="P3002" i="1"/>
  <c r="K3002" i="1"/>
  <c r="G3003" i="1"/>
  <c r="F3005" i="1"/>
  <c r="N3153" i="1" l="1"/>
  <c r="S3152" i="1"/>
  <c r="R2952" i="1"/>
  <c r="O2953" i="1"/>
  <c r="J3005" i="1"/>
  <c r="A3007" i="1"/>
  <c r="P3003" i="1"/>
  <c r="K3003" i="1"/>
  <c r="G3004" i="1"/>
  <c r="F3006" i="1"/>
  <c r="N3154" i="1" l="1"/>
  <c r="S3153" i="1"/>
  <c r="R2953" i="1"/>
  <c r="O2954" i="1"/>
  <c r="J3006" i="1"/>
  <c r="A3008" i="1"/>
  <c r="P3004" i="1"/>
  <c r="K3004" i="1"/>
  <c r="G3005" i="1"/>
  <c r="F3007" i="1"/>
  <c r="N3155" i="1" l="1"/>
  <c r="S3154" i="1"/>
  <c r="R2954" i="1"/>
  <c r="O2955" i="1"/>
  <c r="A3009" i="1"/>
  <c r="J3007" i="1"/>
  <c r="P3005" i="1"/>
  <c r="K3005" i="1"/>
  <c r="G3006" i="1"/>
  <c r="F3008" i="1"/>
  <c r="N3156" i="1" l="1"/>
  <c r="S3155" i="1"/>
  <c r="R2955" i="1"/>
  <c r="O2956" i="1"/>
  <c r="J3008" i="1"/>
  <c r="A3010" i="1"/>
  <c r="P3006" i="1"/>
  <c r="K3006" i="1"/>
  <c r="G3007" i="1"/>
  <c r="F3009" i="1"/>
  <c r="N3157" i="1" l="1"/>
  <c r="S3156" i="1"/>
  <c r="R2956" i="1"/>
  <c r="O2957" i="1"/>
  <c r="J3009" i="1"/>
  <c r="A3011" i="1"/>
  <c r="P3007" i="1"/>
  <c r="K3007" i="1"/>
  <c r="G3008" i="1"/>
  <c r="F3010" i="1"/>
  <c r="N3158" i="1" l="1"/>
  <c r="S3157" i="1"/>
  <c r="R2957" i="1"/>
  <c r="O2958" i="1"/>
  <c r="A3012" i="1"/>
  <c r="J3010" i="1"/>
  <c r="P3008" i="1"/>
  <c r="K3008" i="1"/>
  <c r="G3009" i="1"/>
  <c r="F3011" i="1"/>
  <c r="N3159" i="1" l="1"/>
  <c r="S3158" i="1"/>
  <c r="R2958" i="1"/>
  <c r="O2959" i="1"/>
  <c r="J3011" i="1"/>
  <c r="A3013" i="1"/>
  <c r="P3009" i="1"/>
  <c r="K3009" i="1"/>
  <c r="G3010" i="1"/>
  <c r="F3012" i="1"/>
  <c r="N3160" i="1" l="1"/>
  <c r="S3159" i="1"/>
  <c r="R2959" i="1"/>
  <c r="O2960" i="1"/>
  <c r="A3014" i="1"/>
  <c r="J3012" i="1"/>
  <c r="P3010" i="1"/>
  <c r="K3010" i="1"/>
  <c r="G3011" i="1"/>
  <c r="F3013" i="1"/>
  <c r="N3161" i="1" l="1"/>
  <c r="S3160" i="1"/>
  <c r="R2960" i="1"/>
  <c r="O2961" i="1"/>
  <c r="A3015" i="1"/>
  <c r="J3013" i="1"/>
  <c r="P3011" i="1"/>
  <c r="K3011" i="1"/>
  <c r="G3012" i="1"/>
  <c r="F3014" i="1"/>
  <c r="N3162" i="1" l="1"/>
  <c r="S3161" i="1"/>
  <c r="R2961" i="1"/>
  <c r="O2962" i="1"/>
  <c r="A3016" i="1"/>
  <c r="J3014" i="1"/>
  <c r="P3012" i="1"/>
  <c r="K3012" i="1"/>
  <c r="G3013" i="1"/>
  <c r="F3015" i="1"/>
  <c r="N3163" i="1" l="1"/>
  <c r="S3162" i="1"/>
  <c r="R2962" i="1"/>
  <c r="O2963" i="1"/>
  <c r="J3015" i="1"/>
  <c r="A3017" i="1"/>
  <c r="P3013" i="1"/>
  <c r="K3013" i="1"/>
  <c r="G3014" i="1"/>
  <c r="F3016" i="1"/>
  <c r="N3164" i="1" l="1"/>
  <c r="S3163" i="1"/>
  <c r="R2963" i="1"/>
  <c r="O2964" i="1"/>
  <c r="A3018" i="1"/>
  <c r="J3016" i="1"/>
  <c r="P3014" i="1"/>
  <c r="K3014" i="1"/>
  <c r="G3015" i="1"/>
  <c r="F3017" i="1"/>
  <c r="N3165" i="1" l="1"/>
  <c r="S3164" i="1"/>
  <c r="R2964" i="1"/>
  <c r="O2965" i="1"/>
  <c r="A3019" i="1"/>
  <c r="J3017" i="1"/>
  <c r="P3015" i="1"/>
  <c r="K3015" i="1"/>
  <c r="G3016" i="1"/>
  <c r="F3018" i="1"/>
  <c r="N3166" i="1" l="1"/>
  <c r="S3165" i="1"/>
  <c r="R2965" i="1"/>
  <c r="O2966" i="1"/>
  <c r="J3018" i="1"/>
  <c r="A3020" i="1"/>
  <c r="P3016" i="1"/>
  <c r="K3016" i="1"/>
  <c r="G3017" i="1"/>
  <c r="F3019" i="1"/>
  <c r="N3167" i="1" l="1"/>
  <c r="S3166" i="1"/>
  <c r="R2966" i="1"/>
  <c r="O2967" i="1"/>
  <c r="A3021" i="1"/>
  <c r="J3019" i="1"/>
  <c r="P3017" i="1"/>
  <c r="K3017" i="1"/>
  <c r="G3018" i="1"/>
  <c r="F3020" i="1"/>
  <c r="N3168" i="1" l="1"/>
  <c r="S3167" i="1"/>
  <c r="R2967" i="1"/>
  <c r="O2968" i="1"/>
  <c r="J3020" i="1"/>
  <c r="A3022" i="1"/>
  <c r="P3018" i="1"/>
  <c r="K3018" i="1"/>
  <c r="G3019" i="1"/>
  <c r="F3021" i="1"/>
  <c r="N3169" i="1" l="1"/>
  <c r="S3168" i="1"/>
  <c r="R2968" i="1"/>
  <c r="O2969" i="1"/>
  <c r="A3023" i="1"/>
  <c r="J3021" i="1"/>
  <c r="P3019" i="1"/>
  <c r="K3019" i="1"/>
  <c r="G3020" i="1"/>
  <c r="F3022" i="1"/>
  <c r="N3170" i="1" l="1"/>
  <c r="S3169" i="1"/>
  <c r="R2969" i="1"/>
  <c r="O2970" i="1"/>
  <c r="J3022" i="1"/>
  <c r="A3024" i="1"/>
  <c r="P3020" i="1"/>
  <c r="K3020" i="1"/>
  <c r="G3021" i="1"/>
  <c r="F3023" i="1"/>
  <c r="N3171" i="1" l="1"/>
  <c r="S3170" i="1"/>
  <c r="R2970" i="1"/>
  <c r="O2971" i="1"/>
  <c r="A3025" i="1"/>
  <c r="J3023" i="1"/>
  <c r="P3021" i="1"/>
  <c r="K3021" i="1"/>
  <c r="G3022" i="1"/>
  <c r="F3024" i="1"/>
  <c r="N3172" i="1" l="1"/>
  <c r="S3171" i="1"/>
  <c r="R2971" i="1"/>
  <c r="O2972" i="1"/>
  <c r="J3024" i="1"/>
  <c r="A3026" i="1"/>
  <c r="P3022" i="1"/>
  <c r="K3022" i="1"/>
  <c r="G3023" i="1"/>
  <c r="F3025" i="1"/>
  <c r="N3173" i="1" l="1"/>
  <c r="S3172" i="1"/>
  <c r="R2972" i="1"/>
  <c r="O2973" i="1"/>
  <c r="A3027" i="1"/>
  <c r="J3025" i="1"/>
  <c r="P3023" i="1"/>
  <c r="K3023" i="1"/>
  <c r="G3024" i="1"/>
  <c r="F3026" i="1"/>
  <c r="N3174" i="1" l="1"/>
  <c r="S3173" i="1"/>
  <c r="R2973" i="1"/>
  <c r="O2974" i="1"/>
  <c r="J3026" i="1"/>
  <c r="A3028" i="1"/>
  <c r="P3024" i="1"/>
  <c r="K3024" i="1"/>
  <c r="G3025" i="1"/>
  <c r="F3027" i="1"/>
  <c r="N3175" i="1" l="1"/>
  <c r="S3174" i="1"/>
  <c r="R2974" i="1"/>
  <c r="O2975" i="1"/>
  <c r="A3029" i="1"/>
  <c r="J3027" i="1"/>
  <c r="P3025" i="1"/>
  <c r="K3025" i="1"/>
  <c r="G3026" i="1"/>
  <c r="F3028" i="1"/>
  <c r="N3176" i="1" l="1"/>
  <c r="S3175" i="1"/>
  <c r="R2975" i="1"/>
  <c r="O2976" i="1"/>
  <c r="J3028" i="1"/>
  <c r="A3030" i="1"/>
  <c r="P3026" i="1"/>
  <c r="K3026" i="1"/>
  <c r="G3027" i="1"/>
  <c r="F3029" i="1"/>
  <c r="N3177" i="1" l="1"/>
  <c r="S3176" i="1"/>
  <c r="R2976" i="1"/>
  <c r="O2977" i="1"/>
  <c r="A3031" i="1"/>
  <c r="J3029" i="1"/>
  <c r="P3027" i="1"/>
  <c r="K3027" i="1"/>
  <c r="G3028" i="1"/>
  <c r="F3030" i="1"/>
  <c r="N3178" i="1" l="1"/>
  <c r="S3177" i="1"/>
  <c r="R2977" i="1"/>
  <c r="O2978" i="1"/>
  <c r="J3030" i="1"/>
  <c r="A3032" i="1"/>
  <c r="P3028" i="1"/>
  <c r="K3028" i="1"/>
  <c r="G3029" i="1"/>
  <c r="F3031" i="1"/>
  <c r="N3179" i="1" l="1"/>
  <c r="S3178" i="1"/>
  <c r="R2978" i="1"/>
  <c r="O2979" i="1"/>
  <c r="A3033" i="1"/>
  <c r="J3031" i="1"/>
  <c r="P3029" i="1"/>
  <c r="K3029" i="1"/>
  <c r="G3030" i="1"/>
  <c r="F3032" i="1"/>
  <c r="N3180" i="1" l="1"/>
  <c r="S3179" i="1"/>
  <c r="R2979" i="1"/>
  <c r="O2980" i="1"/>
  <c r="A3034" i="1"/>
  <c r="J3032" i="1"/>
  <c r="P3030" i="1"/>
  <c r="K3030" i="1"/>
  <c r="G3031" i="1"/>
  <c r="F3033" i="1"/>
  <c r="N3181" i="1" l="1"/>
  <c r="S3180" i="1"/>
  <c r="R2980" i="1"/>
  <c r="O2981" i="1"/>
  <c r="J3033" i="1"/>
  <c r="A3035" i="1"/>
  <c r="P3031" i="1"/>
  <c r="K3031" i="1"/>
  <c r="G3032" i="1"/>
  <c r="F3034" i="1"/>
  <c r="N3182" i="1" l="1"/>
  <c r="S3181" i="1"/>
  <c r="R2981" i="1"/>
  <c r="O2982" i="1"/>
  <c r="A3036" i="1"/>
  <c r="J3034" i="1"/>
  <c r="P3032" i="1"/>
  <c r="K3032" i="1"/>
  <c r="G3033" i="1"/>
  <c r="F3035" i="1"/>
  <c r="N3183" i="1" l="1"/>
  <c r="S3182" i="1"/>
  <c r="R2982" i="1"/>
  <c r="O2983" i="1"/>
  <c r="J3035" i="1"/>
  <c r="A3037" i="1"/>
  <c r="P3033" i="1"/>
  <c r="K3033" i="1"/>
  <c r="G3034" i="1"/>
  <c r="F3036" i="1"/>
  <c r="N3184" i="1" l="1"/>
  <c r="S3183" i="1"/>
  <c r="R2983" i="1"/>
  <c r="O2984" i="1"/>
  <c r="A3038" i="1"/>
  <c r="J3036" i="1"/>
  <c r="P3034" i="1"/>
  <c r="K3034" i="1"/>
  <c r="G3035" i="1"/>
  <c r="F3037" i="1"/>
  <c r="N3185" i="1" l="1"/>
  <c r="S3184" i="1"/>
  <c r="R2984" i="1"/>
  <c r="O2985" i="1"/>
  <c r="J3037" i="1"/>
  <c r="A3039" i="1"/>
  <c r="P3035" i="1"/>
  <c r="K3035" i="1"/>
  <c r="G3036" i="1"/>
  <c r="F3038" i="1"/>
  <c r="N3186" i="1" l="1"/>
  <c r="S3185" i="1"/>
  <c r="R2985" i="1"/>
  <c r="O2986" i="1"/>
  <c r="A3040" i="1"/>
  <c r="J3038" i="1"/>
  <c r="P3036" i="1"/>
  <c r="K3036" i="1"/>
  <c r="G3037" i="1"/>
  <c r="F3039" i="1"/>
  <c r="N3187" i="1" l="1"/>
  <c r="S3186" i="1"/>
  <c r="R2986" i="1"/>
  <c r="O2987" i="1"/>
  <c r="J3039" i="1"/>
  <c r="A3041" i="1"/>
  <c r="P3037" i="1"/>
  <c r="K3037" i="1"/>
  <c r="G3038" i="1"/>
  <c r="F3040" i="1"/>
  <c r="N3188" i="1" l="1"/>
  <c r="S3187" i="1"/>
  <c r="R2987" i="1"/>
  <c r="O2988" i="1"/>
  <c r="A3042" i="1"/>
  <c r="J3040" i="1"/>
  <c r="P3038" i="1"/>
  <c r="K3038" i="1"/>
  <c r="G3039" i="1"/>
  <c r="F3041" i="1"/>
  <c r="N3189" i="1" l="1"/>
  <c r="S3188" i="1"/>
  <c r="R2988" i="1"/>
  <c r="O2989" i="1"/>
  <c r="J3041" i="1"/>
  <c r="A3043" i="1"/>
  <c r="P3039" i="1"/>
  <c r="K3039" i="1"/>
  <c r="G3040" i="1"/>
  <c r="F3042" i="1"/>
  <c r="N3190" i="1" l="1"/>
  <c r="S3189" i="1"/>
  <c r="R2989" i="1"/>
  <c r="O2990" i="1"/>
  <c r="A3044" i="1"/>
  <c r="J3042" i="1"/>
  <c r="P3040" i="1"/>
  <c r="K3040" i="1"/>
  <c r="G3041" i="1"/>
  <c r="F3043" i="1"/>
  <c r="N3191" i="1" l="1"/>
  <c r="S3190" i="1"/>
  <c r="R2990" i="1"/>
  <c r="O2991" i="1"/>
  <c r="A3045" i="1"/>
  <c r="J3043" i="1"/>
  <c r="P3041" i="1"/>
  <c r="K3041" i="1"/>
  <c r="G3042" i="1"/>
  <c r="F3044" i="1"/>
  <c r="N3192" i="1" l="1"/>
  <c r="S3191" i="1"/>
  <c r="R2991" i="1"/>
  <c r="O2992" i="1"/>
  <c r="J3044" i="1"/>
  <c r="A3046" i="1"/>
  <c r="P3042" i="1"/>
  <c r="K3042" i="1"/>
  <c r="G3043" i="1"/>
  <c r="F3045" i="1"/>
  <c r="N3193" i="1" l="1"/>
  <c r="S3192" i="1"/>
  <c r="R2992" i="1"/>
  <c r="O2993" i="1"/>
  <c r="A3047" i="1"/>
  <c r="J3045" i="1"/>
  <c r="P3043" i="1"/>
  <c r="K3043" i="1"/>
  <c r="G3044" i="1"/>
  <c r="F3046" i="1"/>
  <c r="N3194" i="1" l="1"/>
  <c r="S3193" i="1"/>
  <c r="R2993" i="1"/>
  <c r="O2994" i="1"/>
  <c r="J3046" i="1"/>
  <c r="A3048" i="1"/>
  <c r="P3044" i="1"/>
  <c r="K3044" i="1"/>
  <c r="G3045" i="1"/>
  <c r="F3047" i="1"/>
  <c r="N3195" i="1" l="1"/>
  <c r="S3194" i="1"/>
  <c r="R2994" i="1"/>
  <c r="O2995" i="1"/>
  <c r="A3049" i="1"/>
  <c r="J3047" i="1"/>
  <c r="P3045" i="1"/>
  <c r="K3045" i="1"/>
  <c r="G3046" i="1"/>
  <c r="F3048" i="1"/>
  <c r="N3196" i="1" l="1"/>
  <c r="S3195" i="1"/>
  <c r="R2995" i="1"/>
  <c r="O2996" i="1"/>
  <c r="J3048" i="1"/>
  <c r="A3050" i="1"/>
  <c r="P3046" i="1"/>
  <c r="K3046" i="1"/>
  <c r="G3047" i="1"/>
  <c r="F3049" i="1"/>
  <c r="N3197" i="1" l="1"/>
  <c r="S3196" i="1"/>
  <c r="R2996" i="1"/>
  <c r="O2997" i="1"/>
  <c r="A3051" i="1"/>
  <c r="J3049" i="1"/>
  <c r="P3047" i="1"/>
  <c r="K3047" i="1"/>
  <c r="G3048" i="1"/>
  <c r="F3050" i="1"/>
  <c r="N3198" i="1" l="1"/>
  <c r="S3197" i="1"/>
  <c r="R2997" i="1"/>
  <c r="O2998" i="1"/>
  <c r="J3050" i="1"/>
  <c r="A3052" i="1"/>
  <c r="P3048" i="1"/>
  <c r="K3048" i="1"/>
  <c r="G3049" i="1"/>
  <c r="F3051" i="1"/>
  <c r="N3199" i="1" l="1"/>
  <c r="S3198" i="1"/>
  <c r="R2998" i="1"/>
  <c r="O2999" i="1"/>
  <c r="A3053" i="1"/>
  <c r="J3051" i="1"/>
  <c r="P3049" i="1"/>
  <c r="K3049" i="1"/>
  <c r="G3050" i="1"/>
  <c r="F3052" i="1"/>
  <c r="N3200" i="1" l="1"/>
  <c r="S3199" i="1"/>
  <c r="R2999" i="1"/>
  <c r="O3000" i="1"/>
  <c r="J3052" i="1"/>
  <c r="A3054" i="1"/>
  <c r="P3050" i="1"/>
  <c r="K3050" i="1"/>
  <c r="G3051" i="1"/>
  <c r="F3053" i="1"/>
  <c r="N3201" i="1" l="1"/>
  <c r="S3200" i="1"/>
  <c r="R3000" i="1"/>
  <c r="O3001" i="1"/>
  <c r="J3053" i="1"/>
  <c r="A3055" i="1"/>
  <c r="P3051" i="1"/>
  <c r="K3051" i="1"/>
  <c r="G3052" i="1"/>
  <c r="F3054" i="1"/>
  <c r="N3202" i="1" l="1"/>
  <c r="S3201" i="1"/>
  <c r="R3001" i="1"/>
  <c r="O3002" i="1"/>
  <c r="A3056" i="1"/>
  <c r="J3054" i="1"/>
  <c r="P3052" i="1"/>
  <c r="K3052" i="1"/>
  <c r="G3053" i="1"/>
  <c r="F3055" i="1"/>
  <c r="N3203" i="1" l="1"/>
  <c r="S3202" i="1"/>
  <c r="R3002" i="1"/>
  <c r="O3003" i="1"/>
  <c r="J3055" i="1"/>
  <c r="A3057" i="1"/>
  <c r="P3053" i="1"/>
  <c r="K3053" i="1"/>
  <c r="G3054" i="1"/>
  <c r="F3056" i="1"/>
  <c r="N3204" i="1" l="1"/>
  <c r="S3203" i="1"/>
  <c r="R3003" i="1"/>
  <c r="O3004" i="1"/>
  <c r="A3058" i="1"/>
  <c r="J3056" i="1"/>
  <c r="P3054" i="1"/>
  <c r="K3054" i="1"/>
  <c r="G3055" i="1"/>
  <c r="F3057" i="1"/>
  <c r="N3205" i="1" l="1"/>
  <c r="S3204" i="1"/>
  <c r="R3004" i="1"/>
  <c r="O3005" i="1"/>
  <c r="A3059" i="1"/>
  <c r="J3057" i="1"/>
  <c r="P3055" i="1"/>
  <c r="K3055" i="1"/>
  <c r="G3056" i="1"/>
  <c r="F3058" i="1"/>
  <c r="N3206" i="1" l="1"/>
  <c r="S3205" i="1"/>
  <c r="R3005" i="1"/>
  <c r="O3006" i="1"/>
  <c r="J3058" i="1"/>
  <c r="A3060" i="1"/>
  <c r="P3056" i="1"/>
  <c r="K3056" i="1"/>
  <c r="G3057" i="1"/>
  <c r="F3059" i="1"/>
  <c r="N3207" i="1" l="1"/>
  <c r="S3206" i="1"/>
  <c r="R3006" i="1"/>
  <c r="O3007" i="1"/>
  <c r="A3061" i="1"/>
  <c r="J3059" i="1"/>
  <c r="P3057" i="1"/>
  <c r="K3057" i="1"/>
  <c r="G3058" i="1"/>
  <c r="F3060" i="1"/>
  <c r="N3208" i="1" l="1"/>
  <c r="S3207" i="1"/>
  <c r="R3007" i="1"/>
  <c r="O3008" i="1"/>
  <c r="A3062" i="1"/>
  <c r="J3060" i="1"/>
  <c r="P3058" i="1"/>
  <c r="K3058" i="1"/>
  <c r="G3059" i="1"/>
  <c r="F3061" i="1"/>
  <c r="N3209" i="1" l="1"/>
  <c r="S3208" i="1"/>
  <c r="R3008" i="1"/>
  <c r="O3009" i="1"/>
  <c r="J3061" i="1"/>
  <c r="A3063" i="1"/>
  <c r="P3059" i="1"/>
  <c r="K3059" i="1"/>
  <c r="G3060" i="1"/>
  <c r="F3062" i="1"/>
  <c r="N3210" i="1" l="1"/>
  <c r="S3209" i="1"/>
  <c r="R3009" i="1"/>
  <c r="O3010" i="1"/>
  <c r="A3064" i="1"/>
  <c r="J3062" i="1"/>
  <c r="P3060" i="1"/>
  <c r="K3060" i="1"/>
  <c r="G3061" i="1"/>
  <c r="F3063" i="1"/>
  <c r="N3211" i="1" l="1"/>
  <c r="S3210" i="1"/>
  <c r="R3010" i="1"/>
  <c r="O3011" i="1"/>
  <c r="J3063" i="1"/>
  <c r="A3065" i="1"/>
  <c r="P3061" i="1"/>
  <c r="K3061" i="1"/>
  <c r="G3062" i="1"/>
  <c r="F3064" i="1"/>
  <c r="N3212" i="1" l="1"/>
  <c r="S3211" i="1"/>
  <c r="R3011" i="1"/>
  <c r="O3012" i="1"/>
  <c r="J3064" i="1"/>
  <c r="A3066" i="1"/>
  <c r="P3062" i="1"/>
  <c r="K3062" i="1"/>
  <c r="G3063" i="1"/>
  <c r="F3065" i="1"/>
  <c r="N3213" i="1" l="1"/>
  <c r="S3212" i="1"/>
  <c r="R3012" i="1"/>
  <c r="O3013" i="1"/>
  <c r="A3067" i="1"/>
  <c r="J3065" i="1"/>
  <c r="P3063" i="1"/>
  <c r="K3063" i="1"/>
  <c r="G3064" i="1"/>
  <c r="F3066" i="1"/>
  <c r="N3214" i="1" l="1"/>
  <c r="S3213" i="1"/>
  <c r="R3013" i="1"/>
  <c r="O3014" i="1"/>
  <c r="J3066" i="1"/>
  <c r="A3068" i="1"/>
  <c r="P3064" i="1"/>
  <c r="K3064" i="1"/>
  <c r="G3065" i="1"/>
  <c r="F3067" i="1"/>
  <c r="N3215" i="1" l="1"/>
  <c r="S3214" i="1"/>
  <c r="R3014" i="1"/>
  <c r="O3015" i="1"/>
  <c r="J3067" i="1"/>
  <c r="A3069" i="1"/>
  <c r="P3065" i="1"/>
  <c r="K3065" i="1"/>
  <c r="G3066" i="1"/>
  <c r="F3068" i="1"/>
  <c r="N3216" i="1" l="1"/>
  <c r="S3215" i="1"/>
  <c r="R3015" i="1"/>
  <c r="O3016" i="1"/>
  <c r="A3070" i="1"/>
  <c r="J3068" i="1"/>
  <c r="P3066" i="1"/>
  <c r="K3066" i="1"/>
  <c r="G3067" i="1"/>
  <c r="F3069" i="1"/>
  <c r="N3217" i="1" l="1"/>
  <c r="S3216" i="1"/>
  <c r="R3016" i="1"/>
  <c r="O3017" i="1"/>
  <c r="J3069" i="1"/>
  <c r="A3071" i="1"/>
  <c r="P3067" i="1"/>
  <c r="K3067" i="1"/>
  <c r="G3068" i="1"/>
  <c r="F3070" i="1"/>
  <c r="N3218" i="1" l="1"/>
  <c r="S3217" i="1"/>
  <c r="R3017" i="1"/>
  <c r="O3018" i="1"/>
  <c r="A3072" i="1"/>
  <c r="J3070" i="1"/>
  <c r="P3068" i="1"/>
  <c r="K3068" i="1"/>
  <c r="G3069" i="1"/>
  <c r="F3071" i="1"/>
  <c r="N3219" i="1" l="1"/>
  <c r="S3218" i="1"/>
  <c r="R3018" i="1"/>
  <c r="O3019" i="1"/>
  <c r="A3073" i="1"/>
  <c r="J3071" i="1"/>
  <c r="P3069" i="1"/>
  <c r="K3069" i="1"/>
  <c r="G3070" i="1"/>
  <c r="F3072" i="1"/>
  <c r="N3220" i="1" l="1"/>
  <c r="S3219" i="1"/>
  <c r="R3019" i="1"/>
  <c r="O3020" i="1"/>
  <c r="J3072" i="1"/>
  <c r="A3074" i="1"/>
  <c r="P3070" i="1"/>
  <c r="K3070" i="1"/>
  <c r="G3071" i="1"/>
  <c r="F3073" i="1"/>
  <c r="N3221" i="1" l="1"/>
  <c r="S3220" i="1"/>
  <c r="R3020" i="1"/>
  <c r="O3021" i="1"/>
  <c r="A3075" i="1"/>
  <c r="J3073" i="1"/>
  <c r="P3071" i="1"/>
  <c r="K3071" i="1"/>
  <c r="G3072" i="1"/>
  <c r="F3074" i="1"/>
  <c r="N3222" i="1" l="1"/>
  <c r="S3221" i="1"/>
  <c r="R3021" i="1"/>
  <c r="O3022" i="1"/>
  <c r="J3074" i="1"/>
  <c r="A3076" i="1"/>
  <c r="P3072" i="1"/>
  <c r="K3072" i="1"/>
  <c r="G3073" i="1"/>
  <c r="F3075" i="1"/>
  <c r="N3223" i="1" l="1"/>
  <c r="S3222" i="1"/>
  <c r="R3022" i="1"/>
  <c r="O3023" i="1"/>
  <c r="A3077" i="1"/>
  <c r="J3075" i="1"/>
  <c r="P3073" i="1"/>
  <c r="K3073" i="1"/>
  <c r="G3074" i="1"/>
  <c r="F3076" i="1"/>
  <c r="N3224" i="1" l="1"/>
  <c r="S3223" i="1"/>
  <c r="R3023" i="1"/>
  <c r="O3024" i="1"/>
  <c r="J3076" i="1"/>
  <c r="A3078" i="1"/>
  <c r="P3074" i="1"/>
  <c r="K3074" i="1"/>
  <c r="G3075" i="1"/>
  <c r="F3077" i="1"/>
  <c r="N3225" i="1" l="1"/>
  <c r="S3224" i="1"/>
  <c r="R3024" i="1"/>
  <c r="O3025" i="1"/>
  <c r="A3079" i="1"/>
  <c r="J3077" i="1"/>
  <c r="P3075" i="1"/>
  <c r="K3075" i="1"/>
  <c r="G3076" i="1"/>
  <c r="F3078" i="1"/>
  <c r="N3226" i="1" l="1"/>
  <c r="S3225" i="1"/>
  <c r="R3025" i="1"/>
  <c r="O3026" i="1"/>
  <c r="J3078" i="1"/>
  <c r="A3080" i="1"/>
  <c r="P3076" i="1"/>
  <c r="K3076" i="1"/>
  <c r="G3077" i="1"/>
  <c r="F3079" i="1"/>
  <c r="N3227" i="1" l="1"/>
  <c r="S3226" i="1"/>
  <c r="R3026" i="1"/>
  <c r="O3027" i="1"/>
  <c r="A3081" i="1"/>
  <c r="J3079" i="1"/>
  <c r="P3077" i="1"/>
  <c r="K3077" i="1"/>
  <c r="G3078" i="1"/>
  <c r="F3080" i="1"/>
  <c r="N3228" i="1" l="1"/>
  <c r="S3227" i="1"/>
  <c r="R3027" i="1"/>
  <c r="O3028" i="1"/>
  <c r="J3080" i="1"/>
  <c r="A3082" i="1"/>
  <c r="P3078" i="1"/>
  <c r="K3078" i="1"/>
  <c r="G3079" i="1"/>
  <c r="F3081" i="1"/>
  <c r="N3229" i="1" l="1"/>
  <c r="S3228" i="1"/>
  <c r="R3028" i="1"/>
  <c r="O3029" i="1"/>
  <c r="A3083" i="1"/>
  <c r="J3081" i="1"/>
  <c r="P3079" i="1"/>
  <c r="K3079" i="1"/>
  <c r="G3080" i="1"/>
  <c r="F3082" i="1"/>
  <c r="N3230" i="1" l="1"/>
  <c r="S3229" i="1"/>
  <c r="R3029" i="1"/>
  <c r="O3030" i="1"/>
  <c r="A3084" i="1"/>
  <c r="J3082" i="1"/>
  <c r="P3080" i="1"/>
  <c r="K3080" i="1"/>
  <c r="G3081" i="1"/>
  <c r="F3083" i="1"/>
  <c r="N3231" i="1" l="1"/>
  <c r="S3230" i="1"/>
  <c r="R3030" i="1"/>
  <c r="O3031" i="1"/>
  <c r="A3085" i="1"/>
  <c r="J3083" i="1"/>
  <c r="P3081" i="1"/>
  <c r="K3081" i="1"/>
  <c r="G3082" i="1"/>
  <c r="F3084" i="1"/>
  <c r="N3232" i="1" l="1"/>
  <c r="S3231" i="1"/>
  <c r="R3031" i="1"/>
  <c r="O3032" i="1"/>
  <c r="J3084" i="1"/>
  <c r="A3086" i="1"/>
  <c r="P3082" i="1"/>
  <c r="K3082" i="1"/>
  <c r="G3083" i="1"/>
  <c r="F3085" i="1"/>
  <c r="N3233" i="1" l="1"/>
  <c r="S3232" i="1"/>
  <c r="R3032" i="1"/>
  <c r="O3033" i="1"/>
  <c r="A3087" i="1"/>
  <c r="J3085" i="1"/>
  <c r="P3083" i="1"/>
  <c r="K3083" i="1"/>
  <c r="G3084" i="1"/>
  <c r="F3086" i="1"/>
  <c r="N3234" i="1" l="1"/>
  <c r="S3233" i="1"/>
  <c r="R3033" i="1"/>
  <c r="O3034" i="1"/>
  <c r="J3086" i="1"/>
  <c r="A3088" i="1"/>
  <c r="P3084" i="1"/>
  <c r="K3084" i="1"/>
  <c r="G3085" i="1"/>
  <c r="F3087" i="1"/>
  <c r="N3235" i="1" l="1"/>
  <c r="S3234" i="1"/>
  <c r="R3034" i="1"/>
  <c r="O3035" i="1"/>
  <c r="A3089" i="1"/>
  <c r="J3087" i="1"/>
  <c r="P3085" i="1"/>
  <c r="K3085" i="1"/>
  <c r="G3086" i="1"/>
  <c r="F3088" i="1"/>
  <c r="N3236" i="1" l="1"/>
  <c r="S3235" i="1"/>
  <c r="R3035" i="1"/>
  <c r="O3036" i="1"/>
  <c r="J3088" i="1"/>
  <c r="A3090" i="1"/>
  <c r="P3086" i="1"/>
  <c r="K3086" i="1"/>
  <c r="G3087" i="1"/>
  <c r="F3089" i="1"/>
  <c r="N3237" i="1" l="1"/>
  <c r="S3236" i="1"/>
  <c r="R3036" i="1"/>
  <c r="O3037" i="1"/>
  <c r="A3091" i="1"/>
  <c r="J3089" i="1"/>
  <c r="P3087" i="1"/>
  <c r="K3087" i="1"/>
  <c r="G3088" i="1"/>
  <c r="F3090" i="1"/>
  <c r="N3238" i="1" l="1"/>
  <c r="S3237" i="1"/>
  <c r="R3037" i="1"/>
  <c r="O3038" i="1"/>
  <c r="J3090" i="1"/>
  <c r="A3092" i="1"/>
  <c r="P3088" i="1"/>
  <c r="K3088" i="1"/>
  <c r="G3089" i="1"/>
  <c r="F3091" i="1"/>
  <c r="N3239" i="1" l="1"/>
  <c r="S3238" i="1"/>
  <c r="R3038" i="1"/>
  <c r="O3039" i="1"/>
  <c r="A3093" i="1"/>
  <c r="J3091" i="1"/>
  <c r="P3089" i="1"/>
  <c r="K3089" i="1"/>
  <c r="G3090" i="1"/>
  <c r="F3092" i="1"/>
  <c r="N3240" i="1" l="1"/>
  <c r="S3239" i="1"/>
  <c r="R3039" i="1"/>
  <c r="O3040" i="1"/>
  <c r="J3092" i="1"/>
  <c r="A3094" i="1"/>
  <c r="P3090" i="1"/>
  <c r="K3090" i="1"/>
  <c r="G3091" i="1"/>
  <c r="F3093" i="1"/>
  <c r="N3241" i="1" l="1"/>
  <c r="S3240" i="1"/>
  <c r="R3040" i="1"/>
  <c r="O3041" i="1"/>
  <c r="J3093" i="1"/>
  <c r="A3095" i="1"/>
  <c r="P3091" i="1"/>
  <c r="K3091" i="1"/>
  <c r="G3092" i="1"/>
  <c r="F3094" i="1"/>
  <c r="N3242" i="1" l="1"/>
  <c r="S3241" i="1"/>
  <c r="R3041" i="1"/>
  <c r="O3042" i="1"/>
  <c r="J3094" i="1"/>
  <c r="A3096" i="1"/>
  <c r="P3092" i="1"/>
  <c r="K3092" i="1"/>
  <c r="G3093" i="1"/>
  <c r="F3095" i="1"/>
  <c r="N3243" i="1" l="1"/>
  <c r="S3242" i="1"/>
  <c r="R3042" i="1"/>
  <c r="O3043" i="1"/>
  <c r="J3095" i="1"/>
  <c r="A3097" i="1"/>
  <c r="P3093" i="1"/>
  <c r="K3093" i="1"/>
  <c r="G3094" i="1"/>
  <c r="F3096" i="1"/>
  <c r="N3244" i="1" l="1"/>
  <c r="S3243" i="1"/>
  <c r="R3043" i="1"/>
  <c r="O3044" i="1"/>
  <c r="J3096" i="1"/>
  <c r="A3098" i="1"/>
  <c r="P3094" i="1"/>
  <c r="K3094" i="1"/>
  <c r="G3095" i="1"/>
  <c r="F3097" i="1"/>
  <c r="N3245" i="1" l="1"/>
  <c r="S3244" i="1"/>
  <c r="R3044" i="1"/>
  <c r="O3045" i="1"/>
  <c r="J3097" i="1"/>
  <c r="A3099" i="1"/>
  <c r="P3095" i="1"/>
  <c r="K3095" i="1"/>
  <c r="G3096" i="1"/>
  <c r="F3098" i="1"/>
  <c r="N3246" i="1" l="1"/>
  <c r="S3245" i="1"/>
  <c r="R3045" i="1"/>
  <c r="O3046" i="1"/>
  <c r="A3100" i="1"/>
  <c r="J3098" i="1"/>
  <c r="P3096" i="1"/>
  <c r="K3096" i="1"/>
  <c r="G3097" i="1"/>
  <c r="F3099" i="1"/>
  <c r="N3247" i="1" l="1"/>
  <c r="S3246" i="1"/>
  <c r="R3046" i="1"/>
  <c r="O3047" i="1"/>
  <c r="A3101" i="1"/>
  <c r="J3099" i="1"/>
  <c r="P3097" i="1"/>
  <c r="K3097" i="1"/>
  <c r="G3098" i="1"/>
  <c r="F3100" i="1"/>
  <c r="N3248" i="1" l="1"/>
  <c r="S3247" i="1"/>
  <c r="R3047" i="1"/>
  <c r="O3048" i="1"/>
  <c r="J3100" i="1"/>
  <c r="A3102" i="1"/>
  <c r="P3098" i="1"/>
  <c r="K3098" i="1"/>
  <c r="G3099" i="1"/>
  <c r="F3101" i="1"/>
  <c r="N3249" i="1" l="1"/>
  <c r="S3248" i="1"/>
  <c r="R3048" i="1"/>
  <c r="O3049" i="1"/>
  <c r="A3103" i="1"/>
  <c r="J3101" i="1"/>
  <c r="P3099" i="1"/>
  <c r="K3099" i="1"/>
  <c r="G3100" i="1"/>
  <c r="F3102" i="1"/>
  <c r="N3250" i="1" l="1"/>
  <c r="S3249" i="1"/>
  <c r="R3049" i="1"/>
  <c r="O3050" i="1"/>
  <c r="J3102" i="1"/>
  <c r="A3104" i="1"/>
  <c r="P3100" i="1"/>
  <c r="K3100" i="1"/>
  <c r="G3101" i="1"/>
  <c r="F3103" i="1"/>
  <c r="N3251" i="1" l="1"/>
  <c r="S3250" i="1"/>
  <c r="R3050" i="1"/>
  <c r="O3051" i="1"/>
  <c r="A3105" i="1"/>
  <c r="J3103" i="1"/>
  <c r="P3101" i="1"/>
  <c r="K3101" i="1"/>
  <c r="G3102" i="1"/>
  <c r="F3104" i="1"/>
  <c r="N3252" i="1" l="1"/>
  <c r="S3251" i="1"/>
  <c r="R3051" i="1"/>
  <c r="O3052" i="1"/>
  <c r="J3104" i="1"/>
  <c r="A3106" i="1"/>
  <c r="P3102" i="1"/>
  <c r="K3102" i="1"/>
  <c r="G3103" i="1"/>
  <c r="F3105" i="1"/>
  <c r="N3253" i="1" l="1"/>
  <c r="S3252" i="1"/>
  <c r="R3052" i="1"/>
  <c r="O3053" i="1"/>
  <c r="A3107" i="1"/>
  <c r="J3105" i="1"/>
  <c r="P3103" i="1"/>
  <c r="K3103" i="1"/>
  <c r="G3104" i="1"/>
  <c r="F3106" i="1"/>
  <c r="N3254" i="1" l="1"/>
  <c r="S3253" i="1"/>
  <c r="R3053" i="1"/>
  <c r="O3054" i="1"/>
  <c r="J3106" i="1"/>
  <c r="A3108" i="1"/>
  <c r="P3104" i="1"/>
  <c r="K3104" i="1"/>
  <c r="G3105" i="1"/>
  <c r="F3107" i="1"/>
  <c r="N3255" i="1" l="1"/>
  <c r="S3254" i="1"/>
  <c r="R3054" i="1"/>
  <c r="O3055" i="1"/>
  <c r="J3107" i="1"/>
  <c r="A3109" i="1"/>
  <c r="P3105" i="1"/>
  <c r="K3105" i="1"/>
  <c r="G3106" i="1"/>
  <c r="F3108" i="1"/>
  <c r="N3256" i="1" l="1"/>
  <c r="S3255" i="1"/>
  <c r="R3055" i="1"/>
  <c r="O3056" i="1"/>
  <c r="A3110" i="1"/>
  <c r="J3108" i="1"/>
  <c r="P3106" i="1"/>
  <c r="K3106" i="1"/>
  <c r="G3107" i="1"/>
  <c r="F3109" i="1"/>
  <c r="N3257" i="1" l="1"/>
  <c r="S3256" i="1"/>
  <c r="R3056" i="1"/>
  <c r="O3057" i="1"/>
  <c r="J3109" i="1"/>
  <c r="A3111" i="1"/>
  <c r="P3107" i="1"/>
  <c r="K3107" i="1"/>
  <c r="G3108" i="1"/>
  <c r="F3110" i="1"/>
  <c r="N3258" i="1" l="1"/>
  <c r="S3257" i="1"/>
  <c r="R3057" i="1"/>
  <c r="O3058" i="1"/>
  <c r="A3112" i="1"/>
  <c r="J3110" i="1"/>
  <c r="P3108" i="1"/>
  <c r="K3108" i="1"/>
  <c r="G3109" i="1"/>
  <c r="F3111" i="1"/>
  <c r="N3259" i="1" l="1"/>
  <c r="S3258" i="1"/>
  <c r="R3058" i="1"/>
  <c r="O3059" i="1"/>
  <c r="J3111" i="1"/>
  <c r="A3113" i="1"/>
  <c r="P3109" i="1"/>
  <c r="K3109" i="1"/>
  <c r="G3110" i="1"/>
  <c r="F3112" i="1"/>
  <c r="N3260" i="1" l="1"/>
  <c r="S3259" i="1"/>
  <c r="R3059" i="1"/>
  <c r="O3060" i="1"/>
  <c r="A3114" i="1"/>
  <c r="J3112" i="1"/>
  <c r="P3110" i="1"/>
  <c r="K3110" i="1"/>
  <c r="G3111" i="1"/>
  <c r="F3113" i="1"/>
  <c r="N3261" i="1" l="1"/>
  <c r="S3260" i="1"/>
  <c r="R3060" i="1"/>
  <c r="O3061" i="1"/>
  <c r="A3115" i="1"/>
  <c r="J3113" i="1"/>
  <c r="P3111" i="1"/>
  <c r="K3111" i="1"/>
  <c r="G3112" i="1"/>
  <c r="F3114" i="1"/>
  <c r="N3262" i="1" l="1"/>
  <c r="S3261" i="1"/>
  <c r="R3061" i="1"/>
  <c r="O3062" i="1"/>
  <c r="J3114" i="1"/>
  <c r="A3116" i="1"/>
  <c r="P3112" i="1"/>
  <c r="K3112" i="1"/>
  <c r="G3113" i="1"/>
  <c r="F3115" i="1"/>
  <c r="N3263" i="1" l="1"/>
  <c r="S3262" i="1"/>
  <c r="R3062" i="1"/>
  <c r="O3063" i="1"/>
  <c r="A3117" i="1"/>
  <c r="J3115" i="1"/>
  <c r="P3113" i="1"/>
  <c r="K3113" i="1"/>
  <c r="G3114" i="1"/>
  <c r="F3116" i="1"/>
  <c r="N3264" i="1" l="1"/>
  <c r="S3263" i="1"/>
  <c r="R3063" i="1"/>
  <c r="O3064" i="1"/>
  <c r="J3116" i="1"/>
  <c r="A3118" i="1"/>
  <c r="P3114" i="1"/>
  <c r="K3114" i="1"/>
  <c r="G3115" i="1"/>
  <c r="F3117" i="1"/>
  <c r="N3265" i="1" l="1"/>
  <c r="S3264" i="1"/>
  <c r="R3064" i="1"/>
  <c r="O3065" i="1"/>
  <c r="A3119" i="1"/>
  <c r="J3117" i="1"/>
  <c r="P3115" i="1"/>
  <c r="K3115" i="1"/>
  <c r="G3116" i="1"/>
  <c r="F3118" i="1"/>
  <c r="N3266" i="1" l="1"/>
  <c r="S3265" i="1"/>
  <c r="R3065" i="1"/>
  <c r="O3066" i="1"/>
  <c r="J3118" i="1"/>
  <c r="A3120" i="1"/>
  <c r="P3116" i="1"/>
  <c r="K3116" i="1"/>
  <c r="G3117" i="1"/>
  <c r="F3119" i="1"/>
  <c r="N3267" i="1" l="1"/>
  <c r="S3266" i="1"/>
  <c r="R3066" i="1"/>
  <c r="O3067" i="1"/>
  <c r="A3121" i="1"/>
  <c r="J3119" i="1"/>
  <c r="P3117" i="1"/>
  <c r="K3117" i="1"/>
  <c r="G3118" i="1"/>
  <c r="F3120" i="1"/>
  <c r="N3268" i="1" l="1"/>
  <c r="S3267" i="1"/>
  <c r="R3067" i="1"/>
  <c r="O3068" i="1"/>
  <c r="A3122" i="1"/>
  <c r="J3120" i="1"/>
  <c r="P3118" i="1"/>
  <c r="K3118" i="1"/>
  <c r="G3119" i="1"/>
  <c r="F3121" i="1"/>
  <c r="N3269" i="1" l="1"/>
  <c r="S3268" i="1"/>
  <c r="R3068" i="1"/>
  <c r="O3069" i="1"/>
  <c r="J3121" i="1"/>
  <c r="A3123" i="1"/>
  <c r="P3119" i="1"/>
  <c r="K3119" i="1"/>
  <c r="G3120" i="1"/>
  <c r="F3122" i="1"/>
  <c r="N3270" i="1" l="1"/>
  <c r="S3269" i="1"/>
  <c r="R3069" i="1"/>
  <c r="O3070" i="1"/>
  <c r="A3124" i="1"/>
  <c r="J3122" i="1"/>
  <c r="P3120" i="1"/>
  <c r="K3120" i="1"/>
  <c r="G3121" i="1"/>
  <c r="F3123" i="1"/>
  <c r="N3271" i="1" l="1"/>
  <c r="S3270" i="1"/>
  <c r="R3070" i="1"/>
  <c r="O3071" i="1"/>
  <c r="J3123" i="1"/>
  <c r="A3125" i="1"/>
  <c r="P3121" i="1"/>
  <c r="K3121" i="1"/>
  <c r="G3122" i="1"/>
  <c r="F3124" i="1"/>
  <c r="N3272" i="1" l="1"/>
  <c r="S3271" i="1"/>
  <c r="R3071" i="1"/>
  <c r="O3072" i="1"/>
  <c r="A3126" i="1"/>
  <c r="J3124" i="1"/>
  <c r="P3122" i="1"/>
  <c r="K3122" i="1"/>
  <c r="G3123" i="1"/>
  <c r="F3125" i="1"/>
  <c r="N3273" i="1" l="1"/>
  <c r="S3272" i="1"/>
  <c r="R3072" i="1"/>
  <c r="O3073" i="1"/>
  <c r="J3125" i="1"/>
  <c r="A3127" i="1"/>
  <c r="P3123" i="1"/>
  <c r="K3123" i="1"/>
  <c r="G3124" i="1"/>
  <c r="F3126" i="1"/>
  <c r="N3274" i="1" l="1"/>
  <c r="S3273" i="1"/>
  <c r="R3073" i="1"/>
  <c r="O3074" i="1"/>
  <c r="A3128" i="1"/>
  <c r="J3126" i="1"/>
  <c r="P3124" i="1"/>
  <c r="K3124" i="1"/>
  <c r="G3125" i="1"/>
  <c r="F3127" i="1"/>
  <c r="N3275" i="1" l="1"/>
  <c r="S3274" i="1"/>
  <c r="R3074" i="1"/>
  <c r="O3075" i="1"/>
  <c r="A3129" i="1"/>
  <c r="J3127" i="1"/>
  <c r="P3125" i="1"/>
  <c r="K3125" i="1"/>
  <c r="G3126" i="1"/>
  <c r="F3128" i="1"/>
  <c r="N3276" i="1" l="1"/>
  <c r="S3275" i="1"/>
  <c r="R3075" i="1"/>
  <c r="O3076" i="1"/>
  <c r="J3128" i="1"/>
  <c r="A3130" i="1"/>
  <c r="P3126" i="1"/>
  <c r="K3126" i="1"/>
  <c r="G3127" i="1"/>
  <c r="F3129" i="1"/>
  <c r="N3277" i="1" l="1"/>
  <c r="S3276" i="1"/>
  <c r="R3076" i="1"/>
  <c r="O3077" i="1"/>
  <c r="A3131" i="1"/>
  <c r="J3129" i="1"/>
  <c r="P3127" i="1"/>
  <c r="K3127" i="1"/>
  <c r="G3128" i="1"/>
  <c r="F3130" i="1"/>
  <c r="N3278" i="1" l="1"/>
  <c r="S3277" i="1"/>
  <c r="R3077" i="1"/>
  <c r="O3078" i="1"/>
  <c r="J3130" i="1"/>
  <c r="A3132" i="1"/>
  <c r="P3128" i="1"/>
  <c r="K3128" i="1"/>
  <c r="G3129" i="1"/>
  <c r="F3131" i="1"/>
  <c r="N3279" i="1" l="1"/>
  <c r="S3278" i="1"/>
  <c r="R3078" i="1"/>
  <c r="O3079" i="1"/>
  <c r="A3133" i="1"/>
  <c r="J3131" i="1"/>
  <c r="P3129" i="1"/>
  <c r="K3129" i="1"/>
  <c r="G3130" i="1"/>
  <c r="F3132" i="1"/>
  <c r="N3280" i="1" l="1"/>
  <c r="S3279" i="1"/>
  <c r="R3079" i="1"/>
  <c r="O3080" i="1"/>
  <c r="A3134" i="1"/>
  <c r="J3132" i="1"/>
  <c r="P3130" i="1"/>
  <c r="K3130" i="1"/>
  <c r="G3131" i="1"/>
  <c r="F3133" i="1"/>
  <c r="N3281" i="1" l="1"/>
  <c r="S3280" i="1"/>
  <c r="R3080" i="1"/>
  <c r="O3081" i="1"/>
  <c r="J3133" i="1"/>
  <c r="A3135" i="1"/>
  <c r="P3131" i="1"/>
  <c r="K3131" i="1"/>
  <c r="G3132" i="1"/>
  <c r="F3134" i="1"/>
  <c r="N3282" i="1" l="1"/>
  <c r="S3281" i="1"/>
  <c r="R3081" i="1"/>
  <c r="O3082" i="1"/>
  <c r="A3136" i="1"/>
  <c r="J3134" i="1"/>
  <c r="P3132" i="1"/>
  <c r="K3132" i="1"/>
  <c r="G3133" i="1"/>
  <c r="F3135" i="1"/>
  <c r="N3283" i="1" l="1"/>
  <c r="S3282" i="1"/>
  <c r="R3082" i="1"/>
  <c r="O3083" i="1"/>
  <c r="J3135" i="1"/>
  <c r="A3137" i="1"/>
  <c r="P3133" i="1"/>
  <c r="K3133" i="1"/>
  <c r="G3134" i="1"/>
  <c r="F3136" i="1"/>
  <c r="N3284" i="1" l="1"/>
  <c r="S3283" i="1"/>
  <c r="R3083" i="1"/>
  <c r="O3084" i="1"/>
  <c r="A3138" i="1"/>
  <c r="J3136" i="1"/>
  <c r="P3134" i="1"/>
  <c r="K3134" i="1"/>
  <c r="G3135" i="1"/>
  <c r="F3137" i="1"/>
  <c r="N3285" i="1" l="1"/>
  <c r="S3284" i="1"/>
  <c r="R3084" i="1"/>
  <c r="O3085" i="1"/>
  <c r="J3137" i="1"/>
  <c r="A3139" i="1"/>
  <c r="P3135" i="1"/>
  <c r="K3135" i="1"/>
  <c r="G3136" i="1"/>
  <c r="F3138" i="1"/>
  <c r="N3286" i="1" l="1"/>
  <c r="S3285" i="1"/>
  <c r="R3085" i="1"/>
  <c r="O3086" i="1"/>
  <c r="A3140" i="1"/>
  <c r="J3138" i="1"/>
  <c r="P3136" i="1"/>
  <c r="K3136" i="1"/>
  <c r="G3137" i="1"/>
  <c r="F3139" i="1"/>
  <c r="N3287" i="1" l="1"/>
  <c r="S3286" i="1"/>
  <c r="R3086" i="1"/>
  <c r="O3087" i="1"/>
  <c r="J3139" i="1"/>
  <c r="A3141" i="1"/>
  <c r="P3137" i="1"/>
  <c r="K3137" i="1"/>
  <c r="G3138" i="1"/>
  <c r="F3140" i="1"/>
  <c r="N3288" i="1" l="1"/>
  <c r="S3287" i="1"/>
  <c r="R3087" i="1"/>
  <c r="O3088" i="1"/>
  <c r="A3142" i="1"/>
  <c r="J3140" i="1"/>
  <c r="P3138" i="1"/>
  <c r="K3138" i="1"/>
  <c r="G3139" i="1"/>
  <c r="F3141" i="1"/>
  <c r="N3289" i="1" l="1"/>
  <c r="S3288" i="1"/>
  <c r="R3088" i="1"/>
  <c r="O3089" i="1"/>
  <c r="J3141" i="1"/>
  <c r="A3143" i="1"/>
  <c r="P3139" i="1"/>
  <c r="K3139" i="1"/>
  <c r="G3140" i="1"/>
  <c r="F3142" i="1"/>
  <c r="N3290" i="1" l="1"/>
  <c r="S3289" i="1"/>
  <c r="R3089" i="1"/>
  <c r="O3090" i="1"/>
  <c r="J3142" i="1"/>
  <c r="A3144" i="1"/>
  <c r="P3140" i="1"/>
  <c r="K3140" i="1"/>
  <c r="G3141" i="1"/>
  <c r="F3143" i="1"/>
  <c r="N3291" i="1" l="1"/>
  <c r="S3290" i="1"/>
  <c r="R3090" i="1"/>
  <c r="O3091" i="1"/>
  <c r="J3143" i="1"/>
  <c r="A3145" i="1"/>
  <c r="P3141" i="1"/>
  <c r="K3141" i="1"/>
  <c r="G3142" i="1"/>
  <c r="F3144" i="1"/>
  <c r="N3292" i="1" l="1"/>
  <c r="S3291" i="1"/>
  <c r="R3091" i="1"/>
  <c r="O3092" i="1"/>
  <c r="J3144" i="1"/>
  <c r="A3146" i="1"/>
  <c r="P3142" i="1"/>
  <c r="K3142" i="1"/>
  <c r="G3143" i="1"/>
  <c r="F3145" i="1"/>
  <c r="N3293" i="1" l="1"/>
  <c r="S3292" i="1"/>
  <c r="R3092" i="1"/>
  <c r="O3093" i="1"/>
  <c r="J3145" i="1"/>
  <c r="A3147" i="1"/>
  <c r="P3143" i="1"/>
  <c r="K3143" i="1"/>
  <c r="G3144" i="1"/>
  <c r="F3146" i="1"/>
  <c r="N3294" i="1" l="1"/>
  <c r="S3293" i="1"/>
  <c r="R3093" i="1"/>
  <c r="O3094" i="1"/>
  <c r="A3148" i="1"/>
  <c r="J3146" i="1"/>
  <c r="P3144" i="1"/>
  <c r="K3144" i="1"/>
  <c r="G3145" i="1"/>
  <c r="F3147" i="1"/>
  <c r="N3295" i="1" l="1"/>
  <c r="S3294" i="1"/>
  <c r="R3094" i="1"/>
  <c r="O3095" i="1"/>
  <c r="A3149" i="1"/>
  <c r="J3147" i="1"/>
  <c r="P3145" i="1"/>
  <c r="K3145" i="1"/>
  <c r="G3146" i="1"/>
  <c r="F3148" i="1"/>
  <c r="N3296" i="1" l="1"/>
  <c r="S3295" i="1"/>
  <c r="R3095" i="1"/>
  <c r="O3096" i="1"/>
  <c r="J3148" i="1"/>
  <c r="A3150" i="1"/>
  <c r="P3146" i="1"/>
  <c r="K3146" i="1"/>
  <c r="G3147" i="1"/>
  <c r="F3149" i="1"/>
  <c r="N3297" i="1" l="1"/>
  <c r="S3296" i="1"/>
  <c r="R3096" i="1"/>
  <c r="O3097" i="1"/>
  <c r="A3151" i="1"/>
  <c r="J3149" i="1"/>
  <c r="P3147" i="1"/>
  <c r="K3147" i="1"/>
  <c r="G3148" i="1"/>
  <c r="F3150" i="1"/>
  <c r="N3298" i="1" l="1"/>
  <c r="S3297" i="1"/>
  <c r="R3097" i="1"/>
  <c r="O3098" i="1"/>
  <c r="J3150" i="1"/>
  <c r="A3152" i="1"/>
  <c r="P3148" i="1"/>
  <c r="K3148" i="1"/>
  <c r="G3149" i="1"/>
  <c r="F3151" i="1"/>
  <c r="N3299" i="1" l="1"/>
  <c r="S3298" i="1"/>
  <c r="R3098" i="1"/>
  <c r="O3099" i="1"/>
  <c r="A3153" i="1"/>
  <c r="J3151" i="1"/>
  <c r="P3149" i="1"/>
  <c r="K3149" i="1"/>
  <c r="G3150" i="1"/>
  <c r="F3152" i="1"/>
  <c r="N3300" i="1" l="1"/>
  <c r="S3299" i="1"/>
  <c r="R3099" i="1"/>
  <c r="O3100" i="1"/>
  <c r="J3152" i="1"/>
  <c r="A3154" i="1"/>
  <c r="P3150" i="1"/>
  <c r="K3150" i="1"/>
  <c r="G3151" i="1"/>
  <c r="F3153" i="1"/>
  <c r="N3301" i="1" l="1"/>
  <c r="S3300" i="1"/>
  <c r="R3100" i="1"/>
  <c r="O3101" i="1"/>
  <c r="A3155" i="1"/>
  <c r="J3153" i="1"/>
  <c r="P3151" i="1"/>
  <c r="K3151" i="1"/>
  <c r="G3152" i="1"/>
  <c r="F3154" i="1"/>
  <c r="N3302" i="1" l="1"/>
  <c r="S3301" i="1"/>
  <c r="R3101" i="1"/>
  <c r="O3102" i="1"/>
  <c r="J3154" i="1"/>
  <c r="A3156" i="1"/>
  <c r="P3152" i="1"/>
  <c r="K3152" i="1"/>
  <c r="G3153" i="1"/>
  <c r="F3155" i="1"/>
  <c r="N3303" i="1" l="1"/>
  <c r="S3302" i="1"/>
  <c r="R3102" i="1"/>
  <c r="O3103" i="1"/>
  <c r="J3155" i="1"/>
  <c r="A3157" i="1"/>
  <c r="P3153" i="1"/>
  <c r="K3153" i="1"/>
  <c r="G3154" i="1"/>
  <c r="F3156" i="1"/>
  <c r="N3304" i="1" l="1"/>
  <c r="S3303" i="1"/>
  <c r="R3103" i="1"/>
  <c r="O3104" i="1"/>
  <c r="A3158" i="1"/>
  <c r="J3156" i="1"/>
  <c r="P3154" i="1"/>
  <c r="K3154" i="1"/>
  <c r="G3155" i="1"/>
  <c r="F3157" i="1"/>
  <c r="N3305" i="1" l="1"/>
  <c r="S3304" i="1"/>
  <c r="R3104" i="1"/>
  <c r="O3105" i="1"/>
  <c r="J3157" i="1"/>
  <c r="A3159" i="1"/>
  <c r="P3155" i="1"/>
  <c r="K3155" i="1"/>
  <c r="G3156" i="1"/>
  <c r="F3158" i="1"/>
  <c r="N3306" i="1" l="1"/>
  <c r="S3305" i="1"/>
  <c r="R3105" i="1"/>
  <c r="O3106" i="1"/>
  <c r="A3160" i="1"/>
  <c r="J3158" i="1"/>
  <c r="P3156" i="1"/>
  <c r="K3156" i="1"/>
  <c r="G3157" i="1"/>
  <c r="F3159" i="1"/>
  <c r="N3307" i="1" l="1"/>
  <c r="S3306" i="1"/>
  <c r="R3106" i="1"/>
  <c r="O3107" i="1"/>
  <c r="J3159" i="1"/>
  <c r="A3161" i="1"/>
  <c r="P3157" i="1"/>
  <c r="K3157" i="1"/>
  <c r="G3158" i="1"/>
  <c r="F3160" i="1"/>
  <c r="N3308" i="1" l="1"/>
  <c r="S3307" i="1"/>
  <c r="R3107" i="1"/>
  <c r="O3108" i="1"/>
  <c r="A3162" i="1"/>
  <c r="J3160" i="1"/>
  <c r="P3158" i="1"/>
  <c r="K3158" i="1"/>
  <c r="G3159" i="1"/>
  <c r="F3161" i="1"/>
  <c r="N3309" i="1" l="1"/>
  <c r="S3308" i="1"/>
  <c r="R3108" i="1"/>
  <c r="O3109" i="1"/>
  <c r="J3161" i="1"/>
  <c r="A3163" i="1"/>
  <c r="P3159" i="1"/>
  <c r="K3159" i="1"/>
  <c r="G3160" i="1"/>
  <c r="F3162" i="1"/>
  <c r="N3310" i="1" l="1"/>
  <c r="S3309" i="1"/>
  <c r="R3109" i="1"/>
  <c r="O3110" i="1"/>
  <c r="A3164" i="1"/>
  <c r="J3162" i="1"/>
  <c r="P3160" i="1"/>
  <c r="K3160" i="1"/>
  <c r="G3161" i="1"/>
  <c r="F3163" i="1"/>
  <c r="N3311" i="1" l="1"/>
  <c r="S3310" i="1"/>
  <c r="R3110" i="1"/>
  <c r="O3111" i="1"/>
  <c r="J3163" i="1"/>
  <c r="A3165" i="1"/>
  <c r="P3161" i="1"/>
  <c r="K3161" i="1"/>
  <c r="G3162" i="1"/>
  <c r="F3164" i="1"/>
  <c r="N3312" i="1" l="1"/>
  <c r="S3311" i="1"/>
  <c r="R3111" i="1"/>
  <c r="O3112" i="1"/>
  <c r="A3166" i="1"/>
  <c r="J3164" i="1"/>
  <c r="P3162" i="1"/>
  <c r="K3162" i="1"/>
  <c r="G3163" i="1"/>
  <c r="F3165" i="1"/>
  <c r="N3313" i="1" l="1"/>
  <c r="S3312" i="1"/>
  <c r="R3112" i="1"/>
  <c r="O3113" i="1"/>
  <c r="J3165" i="1"/>
  <c r="A3167" i="1"/>
  <c r="P3163" i="1"/>
  <c r="K3163" i="1"/>
  <c r="G3164" i="1"/>
  <c r="F3166" i="1"/>
  <c r="N3314" i="1" l="1"/>
  <c r="S3313" i="1"/>
  <c r="R3113" i="1"/>
  <c r="O3114" i="1"/>
  <c r="A3168" i="1"/>
  <c r="J3166" i="1"/>
  <c r="P3164" i="1"/>
  <c r="K3164" i="1"/>
  <c r="G3165" i="1"/>
  <c r="F3167" i="1"/>
  <c r="N3315" i="1" l="1"/>
  <c r="S3314" i="1"/>
  <c r="R3114" i="1"/>
  <c r="O3115" i="1"/>
  <c r="J3167" i="1"/>
  <c r="A3169" i="1"/>
  <c r="P3165" i="1"/>
  <c r="K3165" i="1"/>
  <c r="G3166" i="1"/>
  <c r="F3168" i="1"/>
  <c r="N3316" i="1" l="1"/>
  <c r="S3315" i="1"/>
  <c r="R3115" i="1"/>
  <c r="O3116" i="1"/>
  <c r="A3170" i="1"/>
  <c r="J3168" i="1"/>
  <c r="P3166" i="1"/>
  <c r="K3166" i="1"/>
  <c r="G3167" i="1"/>
  <c r="F3169" i="1"/>
  <c r="N3317" i="1" l="1"/>
  <c r="S3316" i="1"/>
  <c r="R3116" i="1"/>
  <c r="O3117" i="1"/>
  <c r="J3169" i="1"/>
  <c r="A3171" i="1"/>
  <c r="P3167" i="1"/>
  <c r="K3167" i="1"/>
  <c r="G3168" i="1"/>
  <c r="F3170" i="1"/>
  <c r="N3318" i="1" l="1"/>
  <c r="S3317" i="1"/>
  <c r="R3117" i="1"/>
  <c r="O3118" i="1"/>
  <c r="A3172" i="1"/>
  <c r="J3170" i="1"/>
  <c r="P3168" i="1"/>
  <c r="K3168" i="1"/>
  <c r="G3169" i="1"/>
  <c r="F3171" i="1"/>
  <c r="N3319" i="1" l="1"/>
  <c r="S3318" i="1"/>
  <c r="R3118" i="1"/>
  <c r="O3119" i="1"/>
  <c r="J3171" i="1"/>
  <c r="A3173" i="1"/>
  <c r="P3169" i="1"/>
  <c r="K3169" i="1"/>
  <c r="G3170" i="1"/>
  <c r="F3172" i="1"/>
  <c r="N3320" i="1" l="1"/>
  <c r="S3319" i="1"/>
  <c r="R3119" i="1"/>
  <c r="O3120" i="1"/>
  <c r="A3174" i="1"/>
  <c r="J3172" i="1"/>
  <c r="P3170" i="1"/>
  <c r="K3170" i="1"/>
  <c r="G3171" i="1"/>
  <c r="F3173" i="1"/>
  <c r="N3321" i="1" l="1"/>
  <c r="S3320" i="1"/>
  <c r="R3120" i="1"/>
  <c r="O3121" i="1"/>
  <c r="J3173" i="1"/>
  <c r="A3175" i="1"/>
  <c r="P3171" i="1"/>
  <c r="K3171" i="1"/>
  <c r="G3172" i="1"/>
  <c r="F3174" i="1"/>
  <c r="N3322" i="1" l="1"/>
  <c r="S3321" i="1"/>
  <c r="R3121" i="1"/>
  <c r="O3122" i="1"/>
  <c r="A3176" i="1"/>
  <c r="J3174" i="1"/>
  <c r="P3172" i="1"/>
  <c r="K3172" i="1"/>
  <c r="G3173" i="1"/>
  <c r="F3175" i="1"/>
  <c r="N3323" i="1" l="1"/>
  <c r="S3322" i="1"/>
  <c r="R3122" i="1"/>
  <c r="O3123" i="1"/>
  <c r="J3175" i="1"/>
  <c r="A3177" i="1"/>
  <c r="P3173" i="1"/>
  <c r="K3173" i="1"/>
  <c r="G3174" i="1"/>
  <c r="F3176" i="1"/>
  <c r="N3324" i="1" l="1"/>
  <c r="S3323" i="1"/>
  <c r="R3123" i="1"/>
  <c r="O3124" i="1"/>
  <c r="A3178" i="1"/>
  <c r="J3176" i="1"/>
  <c r="P3174" i="1"/>
  <c r="K3174" i="1"/>
  <c r="G3175" i="1"/>
  <c r="F3177" i="1"/>
  <c r="N3325" i="1" l="1"/>
  <c r="S3324" i="1"/>
  <c r="R3124" i="1"/>
  <c r="O3125" i="1"/>
  <c r="J3177" i="1"/>
  <c r="A3179" i="1"/>
  <c r="P3175" i="1"/>
  <c r="K3175" i="1"/>
  <c r="G3176" i="1"/>
  <c r="F3178" i="1"/>
  <c r="N3326" i="1" l="1"/>
  <c r="S3325" i="1"/>
  <c r="R3125" i="1"/>
  <c r="O3126" i="1"/>
  <c r="A3180" i="1"/>
  <c r="J3178" i="1"/>
  <c r="P3176" i="1"/>
  <c r="K3176" i="1"/>
  <c r="G3177" i="1"/>
  <c r="F3179" i="1"/>
  <c r="N3327" i="1" l="1"/>
  <c r="S3326" i="1"/>
  <c r="R3126" i="1"/>
  <c r="O3127" i="1"/>
  <c r="J3179" i="1"/>
  <c r="A3181" i="1"/>
  <c r="P3177" i="1"/>
  <c r="K3177" i="1"/>
  <c r="G3178" i="1"/>
  <c r="F3180" i="1"/>
  <c r="N3328" i="1" l="1"/>
  <c r="S3327" i="1"/>
  <c r="R3127" i="1"/>
  <c r="O3128" i="1"/>
  <c r="A3182" i="1"/>
  <c r="J3180" i="1"/>
  <c r="P3178" i="1"/>
  <c r="K3178" i="1"/>
  <c r="G3179" i="1"/>
  <c r="F3181" i="1"/>
  <c r="N3329" i="1" l="1"/>
  <c r="S3328" i="1"/>
  <c r="R3128" i="1"/>
  <c r="O3129" i="1"/>
  <c r="J3181" i="1"/>
  <c r="A3183" i="1"/>
  <c r="P3179" i="1"/>
  <c r="K3179" i="1"/>
  <c r="G3180" i="1"/>
  <c r="F3182" i="1"/>
  <c r="N3330" i="1" l="1"/>
  <c r="S3329" i="1"/>
  <c r="R3129" i="1"/>
  <c r="O3130" i="1"/>
  <c r="A3184" i="1"/>
  <c r="J3182" i="1"/>
  <c r="P3180" i="1"/>
  <c r="K3180" i="1"/>
  <c r="G3181" i="1"/>
  <c r="F3183" i="1"/>
  <c r="N3331" i="1" l="1"/>
  <c r="S3330" i="1"/>
  <c r="R3130" i="1"/>
  <c r="O3131" i="1"/>
  <c r="J3183" i="1"/>
  <c r="A3185" i="1"/>
  <c r="P3181" i="1"/>
  <c r="K3181" i="1"/>
  <c r="G3182" i="1"/>
  <c r="F3184" i="1"/>
  <c r="N3332" i="1" l="1"/>
  <c r="S3331" i="1"/>
  <c r="R3131" i="1"/>
  <c r="O3132" i="1"/>
  <c r="A3186" i="1"/>
  <c r="J3184" i="1"/>
  <c r="P3182" i="1"/>
  <c r="K3182" i="1"/>
  <c r="G3183" i="1"/>
  <c r="F3185" i="1"/>
  <c r="N3333" i="1" l="1"/>
  <c r="S3332" i="1"/>
  <c r="R3132" i="1"/>
  <c r="O3133" i="1"/>
  <c r="J3185" i="1"/>
  <c r="A3187" i="1"/>
  <c r="P3183" i="1"/>
  <c r="K3183" i="1"/>
  <c r="G3184" i="1"/>
  <c r="F3186" i="1"/>
  <c r="N3334" i="1" l="1"/>
  <c r="S3333" i="1"/>
  <c r="R3133" i="1"/>
  <c r="O3134" i="1"/>
  <c r="A3188" i="1"/>
  <c r="J3186" i="1"/>
  <c r="P3184" i="1"/>
  <c r="K3184" i="1"/>
  <c r="G3185" i="1"/>
  <c r="F3187" i="1"/>
  <c r="N3335" i="1" l="1"/>
  <c r="S3334" i="1"/>
  <c r="R3134" i="1"/>
  <c r="O3135" i="1"/>
  <c r="J3187" i="1"/>
  <c r="A3189" i="1"/>
  <c r="P3185" i="1"/>
  <c r="K3185" i="1"/>
  <c r="G3186" i="1"/>
  <c r="F3188" i="1"/>
  <c r="N3336" i="1" l="1"/>
  <c r="S3335" i="1"/>
  <c r="R3135" i="1"/>
  <c r="O3136" i="1"/>
  <c r="A3190" i="1"/>
  <c r="J3188" i="1"/>
  <c r="P3186" i="1"/>
  <c r="K3186" i="1"/>
  <c r="G3187" i="1"/>
  <c r="F3189" i="1"/>
  <c r="N3337" i="1" l="1"/>
  <c r="S3336" i="1"/>
  <c r="R3136" i="1"/>
  <c r="O3137" i="1"/>
  <c r="J3189" i="1"/>
  <c r="A3191" i="1"/>
  <c r="P3187" i="1"/>
  <c r="K3187" i="1"/>
  <c r="G3188" i="1"/>
  <c r="F3190" i="1"/>
  <c r="N3338" i="1" l="1"/>
  <c r="S3337" i="1"/>
  <c r="R3137" i="1"/>
  <c r="O3138" i="1"/>
  <c r="A3192" i="1"/>
  <c r="J3190" i="1"/>
  <c r="P3188" i="1"/>
  <c r="K3188" i="1"/>
  <c r="G3189" i="1"/>
  <c r="F3191" i="1"/>
  <c r="N3339" i="1" l="1"/>
  <c r="S3338" i="1"/>
  <c r="R3138" i="1"/>
  <c r="O3139" i="1"/>
  <c r="J3191" i="1"/>
  <c r="A3193" i="1"/>
  <c r="P3189" i="1"/>
  <c r="K3189" i="1"/>
  <c r="G3190" i="1"/>
  <c r="F3192" i="1"/>
  <c r="N3340" i="1" l="1"/>
  <c r="S3339" i="1"/>
  <c r="R3139" i="1"/>
  <c r="O3140" i="1"/>
  <c r="A3194" i="1"/>
  <c r="J3192" i="1"/>
  <c r="P3190" i="1"/>
  <c r="K3190" i="1"/>
  <c r="G3191" i="1"/>
  <c r="F3193" i="1"/>
  <c r="N3341" i="1" l="1"/>
  <c r="S3340" i="1"/>
  <c r="R3140" i="1"/>
  <c r="O3141" i="1"/>
  <c r="J3193" i="1"/>
  <c r="A3195" i="1"/>
  <c r="P3191" i="1"/>
  <c r="K3191" i="1"/>
  <c r="G3192" i="1"/>
  <c r="F3194" i="1"/>
  <c r="N3342" i="1" l="1"/>
  <c r="S3341" i="1"/>
  <c r="R3141" i="1"/>
  <c r="O3142" i="1"/>
  <c r="A3196" i="1"/>
  <c r="J3194" i="1"/>
  <c r="P3192" i="1"/>
  <c r="K3192" i="1"/>
  <c r="G3193" i="1"/>
  <c r="F3195" i="1"/>
  <c r="N3343" i="1" l="1"/>
  <c r="S3342" i="1"/>
  <c r="R3142" i="1"/>
  <c r="O3143" i="1"/>
  <c r="J3195" i="1"/>
  <c r="A3197" i="1"/>
  <c r="P3193" i="1"/>
  <c r="K3193" i="1"/>
  <c r="G3194" i="1"/>
  <c r="F3196" i="1"/>
  <c r="N3344" i="1" l="1"/>
  <c r="S3343" i="1"/>
  <c r="R3143" i="1"/>
  <c r="O3144" i="1"/>
  <c r="A3198" i="1"/>
  <c r="J3196" i="1"/>
  <c r="P3194" i="1"/>
  <c r="K3194" i="1"/>
  <c r="G3195" i="1"/>
  <c r="F3197" i="1"/>
  <c r="N3345" i="1" l="1"/>
  <c r="S3344" i="1"/>
  <c r="R3144" i="1"/>
  <c r="O3145" i="1"/>
  <c r="J3197" i="1"/>
  <c r="A3199" i="1"/>
  <c r="P3195" i="1"/>
  <c r="K3195" i="1"/>
  <c r="G3196" i="1"/>
  <c r="F3198" i="1"/>
  <c r="N3346" i="1" l="1"/>
  <c r="S3345" i="1"/>
  <c r="R3145" i="1"/>
  <c r="O3146" i="1"/>
  <c r="A3200" i="1"/>
  <c r="J3198" i="1"/>
  <c r="P3196" i="1"/>
  <c r="K3196" i="1"/>
  <c r="G3197" i="1"/>
  <c r="F3199" i="1"/>
  <c r="N3347" i="1" l="1"/>
  <c r="S3346" i="1"/>
  <c r="R3146" i="1"/>
  <c r="O3147" i="1"/>
  <c r="J3199" i="1"/>
  <c r="A3201" i="1"/>
  <c r="P3197" i="1"/>
  <c r="K3197" i="1"/>
  <c r="G3198" i="1"/>
  <c r="F3200" i="1"/>
  <c r="N3348" i="1" l="1"/>
  <c r="S3347" i="1"/>
  <c r="R3147" i="1"/>
  <c r="O3148" i="1"/>
  <c r="A3202" i="1"/>
  <c r="J3200" i="1"/>
  <c r="P3198" i="1"/>
  <c r="K3198" i="1"/>
  <c r="G3199" i="1"/>
  <c r="F3201" i="1"/>
  <c r="N3349" i="1" l="1"/>
  <c r="S3348" i="1"/>
  <c r="R3148" i="1"/>
  <c r="O3149" i="1"/>
  <c r="J3201" i="1"/>
  <c r="A3203" i="1"/>
  <c r="P3199" i="1"/>
  <c r="K3199" i="1"/>
  <c r="G3200" i="1"/>
  <c r="F3202" i="1"/>
  <c r="N3350" i="1" l="1"/>
  <c r="S3349" i="1"/>
  <c r="R3149" i="1"/>
  <c r="O3150" i="1"/>
  <c r="A3204" i="1"/>
  <c r="J3202" i="1"/>
  <c r="P3200" i="1"/>
  <c r="K3200" i="1"/>
  <c r="G3201" i="1"/>
  <c r="F3203" i="1"/>
  <c r="N3351" i="1" l="1"/>
  <c r="S3350" i="1"/>
  <c r="R3150" i="1"/>
  <c r="O3151" i="1"/>
  <c r="A3205" i="1"/>
  <c r="J3203" i="1"/>
  <c r="P3201" i="1"/>
  <c r="K3201" i="1"/>
  <c r="G3202" i="1"/>
  <c r="F3204" i="1"/>
  <c r="N3352" i="1" l="1"/>
  <c r="S3351" i="1"/>
  <c r="R3151" i="1"/>
  <c r="O3152" i="1"/>
  <c r="J3204" i="1"/>
  <c r="A3206" i="1"/>
  <c r="P3202" i="1"/>
  <c r="K3202" i="1"/>
  <c r="G3203" i="1"/>
  <c r="F3205" i="1"/>
  <c r="N3353" i="1" l="1"/>
  <c r="S3352" i="1"/>
  <c r="R3152" i="1"/>
  <c r="O3153" i="1"/>
  <c r="A3207" i="1"/>
  <c r="J3205" i="1"/>
  <c r="P3203" i="1"/>
  <c r="K3203" i="1"/>
  <c r="G3204" i="1"/>
  <c r="F3206" i="1"/>
  <c r="N3354" i="1" l="1"/>
  <c r="S3353" i="1"/>
  <c r="R3153" i="1"/>
  <c r="O3154" i="1"/>
  <c r="J3206" i="1"/>
  <c r="A3208" i="1"/>
  <c r="P3204" i="1"/>
  <c r="K3204" i="1"/>
  <c r="G3205" i="1"/>
  <c r="F3207" i="1"/>
  <c r="N3355" i="1" l="1"/>
  <c r="S3354" i="1"/>
  <c r="R3154" i="1"/>
  <c r="O3155" i="1"/>
  <c r="A3209" i="1"/>
  <c r="J3207" i="1"/>
  <c r="P3205" i="1"/>
  <c r="K3205" i="1"/>
  <c r="G3206" i="1"/>
  <c r="F3208" i="1"/>
  <c r="N3356" i="1" l="1"/>
  <c r="S3355" i="1"/>
  <c r="R3155" i="1"/>
  <c r="O3156" i="1"/>
  <c r="J3208" i="1"/>
  <c r="A3210" i="1"/>
  <c r="P3206" i="1"/>
  <c r="K3206" i="1"/>
  <c r="G3207" i="1"/>
  <c r="F3209" i="1"/>
  <c r="N3357" i="1" l="1"/>
  <c r="S3356" i="1"/>
  <c r="R3156" i="1"/>
  <c r="O3157" i="1"/>
  <c r="A3211" i="1"/>
  <c r="J3209" i="1"/>
  <c r="P3207" i="1"/>
  <c r="K3207" i="1"/>
  <c r="G3208" i="1"/>
  <c r="F3210" i="1"/>
  <c r="N3358" i="1" l="1"/>
  <c r="S3357" i="1"/>
  <c r="R3157" i="1"/>
  <c r="O3158" i="1"/>
  <c r="J3210" i="1"/>
  <c r="A3212" i="1"/>
  <c r="P3208" i="1"/>
  <c r="K3208" i="1"/>
  <c r="G3209" i="1"/>
  <c r="F3211" i="1"/>
  <c r="N3359" i="1" l="1"/>
  <c r="S3358" i="1"/>
  <c r="R3158" i="1"/>
  <c r="O3159" i="1"/>
  <c r="A3213" i="1"/>
  <c r="J3211" i="1"/>
  <c r="P3209" i="1"/>
  <c r="K3209" i="1"/>
  <c r="G3210" i="1"/>
  <c r="F3212" i="1"/>
  <c r="N3360" i="1" l="1"/>
  <c r="S3359" i="1"/>
  <c r="R3159" i="1"/>
  <c r="O3160" i="1"/>
  <c r="A3214" i="1"/>
  <c r="J3212" i="1"/>
  <c r="P3210" i="1"/>
  <c r="K3210" i="1"/>
  <c r="G3211" i="1"/>
  <c r="F3213" i="1"/>
  <c r="N3361" i="1" l="1"/>
  <c r="S3360" i="1"/>
  <c r="R3160" i="1"/>
  <c r="O3161" i="1"/>
  <c r="A3215" i="1"/>
  <c r="J3213" i="1"/>
  <c r="P3211" i="1"/>
  <c r="K3211" i="1"/>
  <c r="G3212" i="1"/>
  <c r="F3214" i="1"/>
  <c r="N3362" i="1" l="1"/>
  <c r="S3361" i="1"/>
  <c r="R3161" i="1"/>
  <c r="O3162" i="1"/>
  <c r="A3216" i="1"/>
  <c r="J3214" i="1"/>
  <c r="P3212" i="1"/>
  <c r="K3212" i="1"/>
  <c r="G3213" i="1"/>
  <c r="F3215" i="1"/>
  <c r="N3363" i="1" l="1"/>
  <c r="S3362" i="1"/>
  <c r="R3162" i="1"/>
  <c r="O3163" i="1"/>
  <c r="J3215" i="1"/>
  <c r="A3217" i="1"/>
  <c r="P3213" i="1"/>
  <c r="K3213" i="1"/>
  <c r="G3214" i="1"/>
  <c r="F3216" i="1"/>
  <c r="N3364" i="1" l="1"/>
  <c r="S3363" i="1"/>
  <c r="R3163" i="1"/>
  <c r="O3164" i="1"/>
  <c r="J3216" i="1"/>
  <c r="A3218" i="1"/>
  <c r="P3214" i="1"/>
  <c r="K3214" i="1"/>
  <c r="G3215" i="1"/>
  <c r="F3217" i="1"/>
  <c r="N3365" i="1" l="1"/>
  <c r="S3364" i="1"/>
  <c r="R3164" i="1"/>
  <c r="O3165" i="1"/>
  <c r="J3217" i="1"/>
  <c r="A3219" i="1"/>
  <c r="P3215" i="1"/>
  <c r="K3215" i="1"/>
  <c r="G3216" i="1"/>
  <c r="F3218" i="1"/>
  <c r="N3366" i="1" l="1"/>
  <c r="S3365" i="1"/>
  <c r="R3165" i="1"/>
  <c r="O3166" i="1"/>
  <c r="J3218" i="1"/>
  <c r="A3220" i="1"/>
  <c r="P3216" i="1"/>
  <c r="K3216" i="1"/>
  <c r="G3217" i="1"/>
  <c r="F3219" i="1"/>
  <c r="N3367" i="1" l="1"/>
  <c r="S3366" i="1"/>
  <c r="R3166" i="1"/>
  <c r="O3167" i="1"/>
  <c r="J3219" i="1"/>
  <c r="A3221" i="1"/>
  <c r="P3217" i="1"/>
  <c r="K3217" i="1"/>
  <c r="G3218" i="1"/>
  <c r="F3220" i="1"/>
  <c r="N3368" i="1" l="1"/>
  <c r="S3367" i="1"/>
  <c r="R3167" i="1"/>
  <c r="O3168" i="1"/>
  <c r="A3222" i="1"/>
  <c r="J3220" i="1"/>
  <c r="P3218" i="1"/>
  <c r="K3218" i="1"/>
  <c r="G3219" i="1"/>
  <c r="F3221" i="1"/>
  <c r="N3369" i="1" l="1"/>
  <c r="S3368" i="1"/>
  <c r="R3168" i="1"/>
  <c r="O3169" i="1"/>
  <c r="J3221" i="1"/>
  <c r="A3223" i="1"/>
  <c r="P3219" i="1"/>
  <c r="K3219" i="1"/>
  <c r="G3220" i="1"/>
  <c r="F3222" i="1"/>
  <c r="N3370" i="1" l="1"/>
  <c r="S3369" i="1"/>
  <c r="R3169" i="1"/>
  <c r="O3170" i="1"/>
  <c r="A3224" i="1"/>
  <c r="J3222" i="1"/>
  <c r="P3220" i="1"/>
  <c r="K3220" i="1"/>
  <c r="G3221" i="1"/>
  <c r="F3223" i="1"/>
  <c r="N3371" i="1" l="1"/>
  <c r="S3370" i="1"/>
  <c r="R3170" i="1"/>
  <c r="O3171" i="1"/>
  <c r="A3225" i="1"/>
  <c r="J3223" i="1"/>
  <c r="P3221" i="1"/>
  <c r="K3221" i="1"/>
  <c r="G3222" i="1"/>
  <c r="F3224" i="1"/>
  <c r="N3372" i="1" l="1"/>
  <c r="S3371" i="1"/>
  <c r="R3171" i="1"/>
  <c r="O3172" i="1"/>
  <c r="J3224" i="1"/>
  <c r="A3226" i="1"/>
  <c r="P3222" i="1"/>
  <c r="K3222" i="1"/>
  <c r="G3223" i="1"/>
  <c r="F3225" i="1"/>
  <c r="N3373" i="1" l="1"/>
  <c r="S3372" i="1"/>
  <c r="R3172" i="1"/>
  <c r="O3173" i="1"/>
  <c r="A3227" i="1"/>
  <c r="J3225" i="1"/>
  <c r="P3223" i="1"/>
  <c r="K3223" i="1"/>
  <c r="G3224" i="1"/>
  <c r="F3226" i="1"/>
  <c r="N3374" i="1" l="1"/>
  <c r="S3373" i="1"/>
  <c r="R3173" i="1"/>
  <c r="O3174" i="1"/>
  <c r="J3226" i="1"/>
  <c r="A3228" i="1"/>
  <c r="P3224" i="1"/>
  <c r="K3224" i="1"/>
  <c r="G3225" i="1"/>
  <c r="F3227" i="1"/>
  <c r="N3375" i="1" l="1"/>
  <c r="S3374" i="1"/>
  <c r="R3174" i="1"/>
  <c r="O3175" i="1"/>
  <c r="A3229" i="1"/>
  <c r="J3227" i="1"/>
  <c r="P3225" i="1"/>
  <c r="K3225" i="1"/>
  <c r="G3226" i="1"/>
  <c r="F3228" i="1"/>
  <c r="N3376" i="1" l="1"/>
  <c r="S3375" i="1"/>
  <c r="R3175" i="1"/>
  <c r="O3176" i="1"/>
  <c r="J3228" i="1"/>
  <c r="A3230" i="1"/>
  <c r="P3226" i="1"/>
  <c r="K3226" i="1"/>
  <c r="G3227" i="1"/>
  <c r="F3229" i="1"/>
  <c r="N3377" i="1" l="1"/>
  <c r="S3376" i="1"/>
  <c r="R3176" i="1"/>
  <c r="O3177" i="1"/>
  <c r="A3231" i="1"/>
  <c r="J3229" i="1"/>
  <c r="P3227" i="1"/>
  <c r="K3227" i="1"/>
  <c r="G3228" i="1"/>
  <c r="F3230" i="1"/>
  <c r="N3378" i="1" l="1"/>
  <c r="S3377" i="1"/>
  <c r="R3177" i="1"/>
  <c r="O3178" i="1"/>
  <c r="J3230" i="1"/>
  <c r="A3232" i="1"/>
  <c r="P3228" i="1"/>
  <c r="K3228" i="1"/>
  <c r="G3229" i="1"/>
  <c r="F3231" i="1"/>
  <c r="N3379" i="1" l="1"/>
  <c r="S3378" i="1"/>
  <c r="R3178" i="1"/>
  <c r="O3179" i="1"/>
  <c r="A3233" i="1"/>
  <c r="J3231" i="1"/>
  <c r="P3229" i="1"/>
  <c r="K3229" i="1"/>
  <c r="G3230" i="1"/>
  <c r="F3232" i="1"/>
  <c r="N3380" i="1" l="1"/>
  <c r="S3379" i="1"/>
  <c r="R3179" i="1"/>
  <c r="O3180" i="1"/>
  <c r="J3232" i="1"/>
  <c r="A3234" i="1"/>
  <c r="P3230" i="1"/>
  <c r="K3230" i="1"/>
  <c r="G3231" i="1"/>
  <c r="F3233" i="1"/>
  <c r="N3381" i="1" l="1"/>
  <c r="S3380" i="1"/>
  <c r="R3180" i="1"/>
  <c r="O3181" i="1"/>
  <c r="A3235" i="1"/>
  <c r="J3233" i="1"/>
  <c r="P3231" i="1"/>
  <c r="K3231" i="1"/>
  <c r="G3232" i="1"/>
  <c r="F3234" i="1"/>
  <c r="N3382" i="1" l="1"/>
  <c r="S3381" i="1"/>
  <c r="R3181" i="1"/>
  <c r="O3182" i="1"/>
  <c r="J3234" i="1"/>
  <c r="A3236" i="1"/>
  <c r="P3232" i="1"/>
  <c r="K3232" i="1"/>
  <c r="G3233" i="1"/>
  <c r="F3235" i="1"/>
  <c r="N3383" i="1" l="1"/>
  <c r="S3382" i="1"/>
  <c r="R3182" i="1"/>
  <c r="O3183" i="1"/>
  <c r="J3235" i="1"/>
  <c r="A3237" i="1"/>
  <c r="P3233" i="1"/>
  <c r="K3233" i="1"/>
  <c r="G3234" i="1"/>
  <c r="F3236" i="1"/>
  <c r="N3384" i="1" l="1"/>
  <c r="S3383" i="1"/>
  <c r="R3183" i="1"/>
  <c r="O3184" i="1"/>
  <c r="J3236" i="1"/>
  <c r="A3238" i="1"/>
  <c r="P3234" i="1"/>
  <c r="K3234" i="1"/>
  <c r="G3235" i="1"/>
  <c r="F3237" i="1"/>
  <c r="N3385" i="1" l="1"/>
  <c r="S3384" i="1"/>
  <c r="R3184" i="1"/>
  <c r="O3185" i="1"/>
  <c r="J3237" i="1"/>
  <c r="A3239" i="1"/>
  <c r="P3235" i="1"/>
  <c r="K3235" i="1"/>
  <c r="G3236" i="1"/>
  <c r="F3238" i="1"/>
  <c r="N3386" i="1" l="1"/>
  <c r="S3385" i="1"/>
  <c r="R3185" i="1"/>
  <c r="O3186" i="1"/>
  <c r="A3240" i="1"/>
  <c r="J3238" i="1"/>
  <c r="P3236" i="1"/>
  <c r="K3236" i="1"/>
  <c r="G3237" i="1"/>
  <c r="F3239" i="1"/>
  <c r="N3387" i="1" l="1"/>
  <c r="S3386" i="1"/>
  <c r="R3186" i="1"/>
  <c r="O3187" i="1"/>
  <c r="J3239" i="1"/>
  <c r="A3241" i="1"/>
  <c r="P3237" i="1"/>
  <c r="K3237" i="1"/>
  <c r="G3238" i="1"/>
  <c r="F3240" i="1"/>
  <c r="N3388" i="1" l="1"/>
  <c r="S3387" i="1"/>
  <c r="R3187" i="1"/>
  <c r="O3188" i="1"/>
  <c r="J3240" i="1"/>
  <c r="A3242" i="1"/>
  <c r="P3238" i="1"/>
  <c r="K3238" i="1"/>
  <c r="G3239" i="1"/>
  <c r="F3241" i="1"/>
  <c r="N3389" i="1" l="1"/>
  <c r="S3388" i="1"/>
  <c r="R3188" i="1"/>
  <c r="O3189" i="1"/>
  <c r="J3241" i="1"/>
  <c r="A3243" i="1"/>
  <c r="P3239" i="1"/>
  <c r="K3239" i="1"/>
  <c r="G3240" i="1"/>
  <c r="F3242" i="1"/>
  <c r="N3390" i="1" l="1"/>
  <c r="S3389" i="1"/>
  <c r="R3189" i="1"/>
  <c r="O3190" i="1"/>
  <c r="J3242" i="1"/>
  <c r="A3244" i="1"/>
  <c r="P3240" i="1"/>
  <c r="K3240" i="1"/>
  <c r="G3241" i="1"/>
  <c r="F3243" i="1"/>
  <c r="N3391" i="1" l="1"/>
  <c r="S3390" i="1"/>
  <c r="R3190" i="1"/>
  <c r="O3191" i="1"/>
  <c r="J3243" i="1"/>
  <c r="A3245" i="1"/>
  <c r="P3241" i="1"/>
  <c r="K3241" i="1"/>
  <c r="G3242" i="1"/>
  <c r="F3244" i="1"/>
  <c r="N3392" i="1" l="1"/>
  <c r="S3391" i="1"/>
  <c r="R3191" i="1"/>
  <c r="O3192" i="1"/>
  <c r="A3246" i="1"/>
  <c r="J3244" i="1"/>
  <c r="P3242" i="1"/>
  <c r="K3242" i="1"/>
  <c r="G3243" i="1"/>
  <c r="F3245" i="1"/>
  <c r="N3393" i="1" l="1"/>
  <c r="S3392" i="1"/>
  <c r="R3192" i="1"/>
  <c r="O3193" i="1"/>
  <c r="J3245" i="1"/>
  <c r="A3247" i="1"/>
  <c r="P3243" i="1"/>
  <c r="K3243" i="1"/>
  <c r="G3244" i="1"/>
  <c r="F3246" i="1"/>
  <c r="N3394" i="1" l="1"/>
  <c r="S3393" i="1"/>
  <c r="R3193" i="1"/>
  <c r="O3194" i="1"/>
  <c r="A3248" i="1"/>
  <c r="J3246" i="1"/>
  <c r="P3244" i="1"/>
  <c r="K3244" i="1"/>
  <c r="G3245" i="1"/>
  <c r="F3247" i="1"/>
  <c r="N3395" i="1" l="1"/>
  <c r="S3394" i="1"/>
  <c r="R3194" i="1"/>
  <c r="O3195" i="1"/>
  <c r="J3247" i="1"/>
  <c r="A3249" i="1"/>
  <c r="P3245" i="1"/>
  <c r="K3245" i="1"/>
  <c r="G3246" i="1"/>
  <c r="F3248" i="1"/>
  <c r="N3396" i="1" l="1"/>
  <c r="S3395" i="1"/>
  <c r="R3195" i="1"/>
  <c r="O3196" i="1"/>
  <c r="A3250" i="1"/>
  <c r="J3248" i="1"/>
  <c r="P3246" i="1"/>
  <c r="K3246" i="1"/>
  <c r="G3247" i="1"/>
  <c r="F3249" i="1"/>
  <c r="N3397" i="1" l="1"/>
  <c r="S3396" i="1"/>
  <c r="R3196" i="1"/>
  <c r="O3197" i="1"/>
  <c r="J3249" i="1"/>
  <c r="A3251" i="1"/>
  <c r="P3247" i="1"/>
  <c r="K3247" i="1"/>
  <c r="G3248" i="1"/>
  <c r="F3250" i="1"/>
  <c r="N3398" i="1" l="1"/>
  <c r="S3397" i="1"/>
  <c r="R3197" i="1"/>
  <c r="O3198" i="1"/>
  <c r="A3252" i="1"/>
  <c r="J3250" i="1"/>
  <c r="P3248" i="1"/>
  <c r="K3248" i="1"/>
  <c r="G3249" i="1"/>
  <c r="F3251" i="1"/>
  <c r="N3399" i="1" l="1"/>
  <c r="S3398" i="1"/>
  <c r="R3198" i="1"/>
  <c r="O3199" i="1"/>
  <c r="J3251" i="1"/>
  <c r="A3253" i="1"/>
  <c r="P3249" i="1"/>
  <c r="K3249" i="1"/>
  <c r="G3250" i="1"/>
  <c r="F3252" i="1"/>
  <c r="N3400" i="1" l="1"/>
  <c r="S3399" i="1"/>
  <c r="R3199" i="1"/>
  <c r="O3200" i="1"/>
  <c r="A3254" i="1"/>
  <c r="J3252" i="1"/>
  <c r="P3250" i="1"/>
  <c r="K3250" i="1"/>
  <c r="G3251" i="1"/>
  <c r="F3253" i="1"/>
  <c r="N3401" i="1" l="1"/>
  <c r="S3400" i="1"/>
  <c r="R3200" i="1"/>
  <c r="O3201" i="1"/>
  <c r="J3253" i="1"/>
  <c r="A3255" i="1"/>
  <c r="P3251" i="1"/>
  <c r="K3251" i="1"/>
  <c r="G3252" i="1"/>
  <c r="F3254" i="1"/>
  <c r="N3402" i="1" l="1"/>
  <c r="S3401" i="1"/>
  <c r="R3201" i="1"/>
  <c r="O3202" i="1"/>
  <c r="A3256" i="1"/>
  <c r="J3254" i="1"/>
  <c r="P3252" i="1"/>
  <c r="K3252" i="1"/>
  <c r="G3253" i="1"/>
  <c r="F3255" i="1"/>
  <c r="N3403" i="1" l="1"/>
  <c r="S3402" i="1"/>
  <c r="R3202" i="1"/>
  <c r="O3203" i="1"/>
  <c r="J3255" i="1"/>
  <c r="A3257" i="1"/>
  <c r="P3253" i="1"/>
  <c r="K3253" i="1"/>
  <c r="G3254" i="1"/>
  <c r="F3256" i="1"/>
  <c r="N3404" i="1" l="1"/>
  <c r="S3403" i="1"/>
  <c r="R3203" i="1"/>
  <c r="O3204" i="1"/>
  <c r="A3258" i="1"/>
  <c r="J3256" i="1"/>
  <c r="P3254" i="1"/>
  <c r="K3254" i="1"/>
  <c r="G3255" i="1"/>
  <c r="F3257" i="1"/>
  <c r="N3405" i="1" l="1"/>
  <c r="S3404" i="1"/>
  <c r="R3204" i="1"/>
  <c r="O3205" i="1"/>
  <c r="J3257" i="1"/>
  <c r="A3259" i="1"/>
  <c r="P3255" i="1"/>
  <c r="K3255" i="1"/>
  <c r="G3256" i="1"/>
  <c r="F3258" i="1"/>
  <c r="N3406" i="1" l="1"/>
  <c r="S3405" i="1"/>
  <c r="R3205" i="1"/>
  <c r="O3206" i="1"/>
  <c r="A3260" i="1"/>
  <c r="J3258" i="1"/>
  <c r="P3256" i="1"/>
  <c r="K3256" i="1"/>
  <c r="G3257" i="1"/>
  <c r="F3259" i="1"/>
  <c r="N3407" i="1" l="1"/>
  <c r="S3406" i="1"/>
  <c r="R3206" i="1"/>
  <c r="O3207" i="1"/>
  <c r="J3259" i="1"/>
  <c r="A3261" i="1"/>
  <c r="P3257" i="1"/>
  <c r="K3257" i="1"/>
  <c r="G3258" i="1"/>
  <c r="F3260" i="1"/>
  <c r="N3408" i="1" l="1"/>
  <c r="S3407" i="1"/>
  <c r="R3207" i="1"/>
  <c r="O3208" i="1"/>
  <c r="A3262" i="1"/>
  <c r="J3260" i="1"/>
  <c r="P3258" i="1"/>
  <c r="K3258" i="1"/>
  <c r="G3259" i="1"/>
  <c r="F3261" i="1"/>
  <c r="N3409" i="1" l="1"/>
  <c r="S3408" i="1"/>
  <c r="R3208" i="1"/>
  <c r="O3209" i="1"/>
  <c r="J3261" i="1"/>
  <c r="A3263" i="1"/>
  <c r="P3259" i="1"/>
  <c r="K3259" i="1"/>
  <c r="G3260" i="1"/>
  <c r="F3262" i="1"/>
  <c r="N3410" i="1" l="1"/>
  <c r="S3409" i="1"/>
  <c r="R3209" i="1"/>
  <c r="O3210" i="1"/>
  <c r="A3264" i="1"/>
  <c r="J3262" i="1"/>
  <c r="P3260" i="1"/>
  <c r="K3260" i="1"/>
  <c r="G3261" i="1"/>
  <c r="F3263" i="1"/>
  <c r="N3411" i="1" l="1"/>
  <c r="S3410" i="1"/>
  <c r="R3210" i="1"/>
  <c r="O3211" i="1"/>
  <c r="J3263" i="1"/>
  <c r="A3265" i="1"/>
  <c r="P3261" i="1"/>
  <c r="K3261" i="1"/>
  <c r="G3262" i="1"/>
  <c r="F3264" i="1"/>
  <c r="N3412" i="1" l="1"/>
  <c r="S3411" i="1"/>
  <c r="R3211" i="1"/>
  <c r="O3212" i="1"/>
  <c r="A3266" i="1"/>
  <c r="J3264" i="1"/>
  <c r="P3262" i="1"/>
  <c r="K3262" i="1"/>
  <c r="G3263" i="1"/>
  <c r="F3265" i="1"/>
  <c r="N3413" i="1" l="1"/>
  <c r="S3412" i="1"/>
  <c r="R3212" i="1"/>
  <c r="O3213" i="1"/>
  <c r="J3265" i="1"/>
  <c r="A3267" i="1"/>
  <c r="P3263" i="1"/>
  <c r="K3263" i="1"/>
  <c r="G3264" i="1"/>
  <c r="F3266" i="1"/>
  <c r="N3414" i="1" l="1"/>
  <c r="S3413" i="1"/>
  <c r="R3213" i="1"/>
  <c r="O3214" i="1"/>
  <c r="A3268" i="1"/>
  <c r="J3266" i="1"/>
  <c r="P3264" i="1"/>
  <c r="K3264" i="1"/>
  <c r="G3265" i="1"/>
  <c r="F3267" i="1"/>
  <c r="N3415" i="1" l="1"/>
  <c r="S3414" i="1"/>
  <c r="R3214" i="1"/>
  <c r="O3215" i="1"/>
  <c r="J3267" i="1"/>
  <c r="A3269" i="1"/>
  <c r="P3265" i="1"/>
  <c r="K3265" i="1"/>
  <c r="G3266" i="1"/>
  <c r="F3268" i="1"/>
  <c r="N3416" i="1" l="1"/>
  <c r="S3415" i="1"/>
  <c r="R3215" i="1"/>
  <c r="O3216" i="1"/>
  <c r="A3270" i="1"/>
  <c r="J3268" i="1"/>
  <c r="P3266" i="1"/>
  <c r="K3266" i="1"/>
  <c r="G3267" i="1"/>
  <c r="F3269" i="1"/>
  <c r="N3417" i="1" l="1"/>
  <c r="S3416" i="1"/>
  <c r="R3216" i="1"/>
  <c r="O3217" i="1"/>
  <c r="J3269" i="1"/>
  <c r="A3271" i="1"/>
  <c r="P3267" i="1"/>
  <c r="K3267" i="1"/>
  <c r="G3268" i="1"/>
  <c r="F3270" i="1"/>
  <c r="N3418" i="1" l="1"/>
  <c r="S3417" i="1"/>
  <c r="R3217" i="1"/>
  <c r="O3218" i="1"/>
  <c r="A3272" i="1"/>
  <c r="J3270" i="1"/>
  <c r="P3268" i="1"/>
  <c r="K3268" i="1"/>
  <c r="G3269" i="1"/>
  <c r="F3271" i="1"/>
  <c r="N3419" i="1" l="1"/>
  <c r="S3418" i="1"/>
  <c r="R3218" i="1"/>
  <c r="O3219" i="1"/>
  <c r="J3271" i="1"/>
  <c r="A3273" i="1"/>
  <c r="P3269" i="1"/>
  <c r="K3269" i="1"/>
  <c r="G3270" i="1"/>
  <c r="F3272" i="1"/>
  <c r="N3420" i="1" l="1"/>
  <c r="S3419" i="1"/>
  <c r="R3219" i="1"/>
  <c r="O3220" i="1"/>
  <c r="A3274" i="1"/>
  <c r="J3272" i="1"/>
  <c r="P3270" i="1"/>
  <c r="K3270" i="1"/>
  <c r="G3271" i="1"/>
  <c r="F3273" i="1"/>
  <c r="N3421" i="1" l="1"/>
  <c r="S3420" i="1"/>
  <c r="R3220" i="1"/>
  <c r="O3221" i="1"/>
  <c r="J3273" i="1"/>
  <c r="A3275" i="1"/>
  <c r="P3271" i="1"/>
  <c r="K3271" i="1"/>
  <c r="G3272" i="1"/>
  <c r="F3274" i="1"/>
  <c r="N3422" i="1" l="1"/>
  <c r="S3421" i="1"/>
  <c r="R3221" i="1"/>
  <c r="O3222" i="1"/>
  <c r="A3276" i="1"/>
  <c r="J3274" i="1"/>
  <c r="P3272" i="1"/>
  <c r="K3272" i="1"/>
  <c r="G3273" i="1"/>
  <c r="F3275" i="1"/>
  <c r="N3423" i="1" l="1"/>
  <c r="S3422" i="1"/>
  <c r="R3222" i="1"/>
  <c r="O3223" i="1"/>
  <c r="J3275" i="1"/>
  <c r="A3277" i="1"/>
  <c r="P3273" i="1"/>
  <c r="K3273" i="1"/>
  <c r="G3274" i="1"/>
  <c r="F3276" i="1"/>
  <c r="N3424" i="1" l="1"/>
  <c r="S3423" i="1"/>
  <c r="R3223" i="1"/>
  <c r="O3224" i="1"/>
  <c r="A3278" i="1"/>
  <c r="J3276" i="1"/>
  <c r="P3274" i="1"/>
  <c r="K3274" i="1"/>
  <c r="G3275" i="1"/>
  <c r="F3277" i="1"/>
  <c r="N3425" i="1" l="1"/>
  <c r="S3424" i="1"/>
  <c r="R3224" i="1"/>
  <c r="O3225" i="1"/>
  <c r="J3277" i="1"/>
  <c r="A3279" i="1"/>
  <c r="P3275" i="1"/>
  <c r="K3275" i="1"/>
  <c r="G3276" i="1"/>
  <c r="F3278" i="1"/>
  <c r="N3426" i="1" l="1"/>
  <c r="S3425" i="1"/>
  <c r="R3225" i="1"/>
  <c r="O3226" i="1"/>
  <c r="A3280" i="1"/>
  <c r="J3278" i="1"/>
  <c r="P3276" i="1"/>
  <c r="K3276" i="1"/>
  <c r="G3277" i="1"/>
  <c r="F3279" i="1"/>
  <c r="N3427" i="1" l="1"/>
  <c r="S3426" i="1"/>
  <c r="R3226" i="1"/>
  <c r="O3227" i="1"/>
  <c r="J3279" i="1"/>
  <c r="A3281" i="1"/>
  <c r="P3277" i="1"/>
  <c r="K3277" i="1"/>
  <c r="G3278" i="1"/>
  <c r="F3280" i="1"/>
  <c r="N3428" i="1" l="1"/>
  <c r="S3427" i="1"/>
  <c r="R3227" i="1"/>
  <c r="O3228" i="1"/>
  <c r="A3282" i="1"/>
  <c r="J3280" i="1"/>
  <c r="P3278" i="1"/>
  <c r="K3278" i="1"/>
  <c r="G3279" i="1"/>
  <c r="F3281" i="1"/>
  <c r="N3429" i="1" l="1"/>
  <c r="S3428" i="1"/>
  <c r="R3228" i="1"/>
  <c r="O3229" i="1"/>
  <c r="J3281" i="1"/>
  <c r="A3283" i="1"/>
  <c r="P3279" i="1"/>
  <c r="K3279" i="1"/>
  <c r="G3280" i="1"/>
  <c r="F3282" i="1"/>
  <c r="N3430" i="1" l="1"/>
  <c r="S3429" i="1"/>
  <c r="R3229" i="1"/>
  <c r="O3230" i="1"/>
  <c r="A3284" i="1"/>
  <c r="J3282" i="1"/>
  <c r="P3280" i="1"/>
  <c r="K3280" i="1"/>
  <c r="G3281" i="1"/>
  <c r="F3283" i="1"/>
  <c r="N3431" i="1" l="1"/>
  <c r="S3430" i="1"/>
  <c r="R3230" i="1"/>
  <c r="O3231" i="1"/>
  <c r="J3283" i="1"/>
  <c r="A3285" i="1"/>
  <c r="P3281" i="1"/>
  <c r="K3281" i="1"/>
  <c r="G3282" i="1"/>
  <c r="F3284" i="1"/>
  <c r="N3432" i="1" l="1"/>
  <c r="S3431" i="1"/>
  <c r="R3231" i="1"/>
  <c r="O3232" i="1"/>
  <c r="A3286" i="1"/>
  <c r="J3284" i="1"/>
  <c r="P3282" i="1"/>
  <c r="K3282" i="1"/>
  <c r="G3283" i="1"/>
  <c r="F3285" i="1"/>
  <c r="N3433" i="1" l="1"/>
  <c r="S3432" i="1"/>
  <c r="R3232" i="1"/>
  <c r="O3233" i="1"/>
  <c r="J3285" i="1"/>
  <c r="A3287" i="1"/>
  <c r="P3283" i="1"/>
  <c r="K3283" i="1"/>
  <c r="G3284" i="1"/>
  <c r="F3286" i="1"/>
  <c r="N3434" i="1" l="1"/>
  <c r="S3433" i="1"/>
  <c r="R3233" i="1"/>
  <c r="O3234" i="1"/>
  <c r="A3288" i="1"/>
  <c r="J3286" i="1"/>
  <c r="P3284" i="1"/>
  <c r="K3284" i="1"/>
  <c r="G3285" i="1"/>
  <c r="F3287" i="1"/>
  <c r="N3435" i="1" l="1"/>
  <c r="S3434" i="1"/>
  <c r="R3234" i="1"/>
  <c r="O3235" i="1"/>
  <c r="J3287" i="1"/>
  <c r="A3289" i="1"/>
  <c r="P3285" i="1"/>
  <c r="K3285" i="1"/>
  <c r="G3286" i="1"/>
  <c r="F3288" i="1"/>
  <c r="N3436" i="1" l="1"/>
  <c r="S3435" i="1"/>
  <c r="R3235" i="1"/>
  <c r="O3236" i="1"/>
  <c r="A3290" i="1"/>
  <c r="J3288" i="1"/>
  <c r="P3286" i="1"/>
  <c r="K3286" i="1"/>
  <c r="G3287" i="1"/>
  <c r="F3289" i="1"/>
  <c r="N3437" i="1" l="1"/>
  <c r="S3436" i="1"/>
  <c r="R3236" i="1"/>
  <c r="O3237" i="1"/>
  <c r="J3289" i="1"/>
  <c r="A3291" i="1"/>
  <c r="P3287" i="1"/>
  <c r="K3287" i="1"/>
  <c r="G3288" i="1"/>
  <c r="F3290" i="1"/>
  <c r="N3438" i="1" l="1"/>
  <c r="S3437" i="1"/>
  <c r="R3237" i="1"/>
  <c r="O3238" i="1"/>
  <c r="A3292" i="1"/>
  <c r="J3290" i="1"/>
  <c r="P3288" i="1"/>
  <c r="K3288" i="1"/>
  <c r="G3289" i="1"/>
  <c r="F3291" i="1"/>
  <c r="N3439" i="1" l="1"/>
  <c r="S3438" i="1"/>
  <c r="R3238" i="1"/>
  <c r="O3239" i="1"/>
  <c r="J3291" i="1"/>
  <c r="A3293" i="1"/>
  <c r="P3289" i="1"/>
  <c r="K3289" i="1"/>
  <c r="G3290" i="1"/>
  <c r="F3292" i="1"/>
  <c r="N3440" i="1" l="1"/>
  <c r="S3439" i="1"/>
  <c r="R3239" i="1"/>
  <c r="O3240" i="1"/>
  <c r="A3294" i="1"/>
  <c r="J3292" i="1"/>
  <c r="P3290" i="1"/>
  <c r="K3290" i="1"/>
  <c r="G3291" i="1"/>
  <c r="F3293" i="1"/>
  <c r="N3441" i="1" l="1"/>
  <c r="S3440" i="1"/>
  <c r="R3240" i="1"/>
  <c r="O3241" i="1"/>
  <c r="J3293" i="1"/>
  <c r="A3295" i="1"/>
  <c r="P3291" i="1"/>
  <c r="K3291" i="1"/>
  <c r="G3292" i="1"/>
  <c r="F3294" i="1"/>
  <c r="N3442" i="1" l="1"/>
  <c r="S3441" i="1"/>
  <c r="R3241" i="1"/>
  <c r="O3242" i="1"/>
  <c r="A3296" i="1"/>
  <c r="J3294" i="1"/>
  <c r="P3292" i="1"/>
  <c r="K3292" i="1"/>
  <c r="G3293" i="1"/>
  <c r="F3295" i="1"/>
  <c r="N3443" i="1" l="1"/>
  <c r="S3442" i="1"/>
  <c r="R3242" i="1"/>
  <c r="O3243" i="1"/>
  <c r="J3295" i="1"/>
  <c r="A3297" i="1"/>
  <c r="P3293" i="1"/>
  <c r="K3293" i="1"/>
  <c r="G3294" i="1"/>
  <c r="F3296" i="1"/>
  <c r="N3444" i="1" l="1"/>
  <c r="S3443" i="1"/>
  <c r="R3243" i="1"/>
  <c r="O3244" i="1"/>
  <c r="A3298" i="1"/>
  <c r="J3296" i="1"/>
  <c r="P3294" i="1"/>
  <c r="K3294" i="1"/>
  <c r="G3295" i="1"/>
  <c r="F3297" i="1"/>
  <c r="N3445" i="1" l="1"/>
  <c r="S3444" i="1"/>
  <c r="R3244" i="1"/>
  <c r="O3245" i="1"/>
  <c r="A3299" i="1"/>
  <c r="J3297" i="1"/>
  <c r="P3295" i="1"/>
  <c r="K3295" i="1"/>
  <c r="G3296" i="1"/>
  <c r="F3298" i="1"/>
  <c r="N3446" i="1" l="1"/>
  <c r="S3445" i="1"/>
  <c r="R3245" i="1"/>
  <c r="O3246" i="1"/>
  <c r="A3300" i="1"/>
  <c r="J3298" i="1"/>
  <c r="P3296" i="1"/>
  <c r="K3296" i="1"/>
  <c r="G3297" i="1"/>
  <c r="F3299" i="1"/>
  <c r="N3447" i="1" l="1"/>
  <c r="S3446" i="1"/>
  <c r="R3246" i="1"/>
  <c r="O3247" i="1"/>
  <c r="J3299" i="1"/>
  <c r="A3301" i="1"/>
  <c r="P3297" i="1"/>
  <c r="K3297" i="1"/>
  <c r="G3298" i="1"/>
  <c r="F3300" i="1"/>
  <c r="N3448" i="1" l="1"/>
  <c r="S3447" i="1"/>
  <c r="R3247" i="1"/>
  <c r="O3248" i="1"/>
  <c r="J3300" i="1"/>
  <c r="A3302" i="1"/>
  <c r="P3298" i="1"/>
  <c r="K3298" i="1"/>
  <c r="G3299" i="1"/>
  <c r="F3301" i="1"/>
  <c r="N3449" i="1" l="1"/>
  <c r="S3448" i="1"/>
  <c r="R3248" i="1"/>
  <c r="O3249" i="1"/>
  <c r="J3301" i="1"/>
  <c r="A3303" i="1"/>
  <c r="P3299" i="1"/>
  <c r="K3299" i="1"/>
  <c r="G3300" i="1"/>
  <c r="F3302" i="1"/>
  <c r="N3450" i="1" l="1"/>
  <c r="S3449" i="1"/>
  <c r="R3249" i="1"/>
  <c r="O3250" i="1"/>
  <c r="A3304" i="1"/>
  <c r="J3302" i="1"/>
  <c r="P3300" i="1"/>
  <c r="K3300" i="1"/>
  <c r="G3301" i="1"/>
  <c r="F3303" i="1"/>
  <c r="N3451" i="1" l="1"/>
  <c r="S3450" i="1"/>
  <c r="R3250" i="1"/>
  <c r="O3251" i="1"/>
  <c r="J3303" i="1"/>
  <c r="A3305" i="1"/>
  <c r="P3301" i="1"/>
  <c r="K3301" i="1"/>
  <c r="G3302" i="1"/>
  <c r="F3304" i="1"/>
  <c r="N3452" i="1" l="1"/>
  <c r="S3451" i="1"/>
  <c r="R3251" i="1"/>
  <c r="O3252" i="1"/>
  <c r="A3306" i="1"/>
  <c r="J3304" i="1"/>
  <c r="P3302" i="1"/>
  <c r="K3302" i="1"/>
  <c r="G3303" i="1"/>
  <c r="F3305" i="1"/>
  <c r="N3453" i="1" l="1"/>
  <c r="S3452" i="1"/>
  <c r="R3252" i="1"/>
  <c r="O3253" i="1"/>
  <c r="J3305" i="1"/>
  <c r="A3307" i="1"/>
  <c r="P3303" i="1"/>
  <c r="K3303" i="1"/>
  <c r="G3304" i="1"/>
  <c r="F3306" i="1"/>
  <c r="N3454" i="1" l="1"/>
  <c r="S3453" i="1"/>
  <c r="R3253" i="1"/>
  <c r="O3254" i="1"/>
  <c r="A3308" i="1"/>
  <c r="J3306" i="1"/>
  <c r="P3304" i="1"/>
  <c r="K3304" i="1"/>
  <c r="G3305" i="1"/>
  <c r="F3307" i="1"/>
  <c r="N3455" i="1" l="1"/>
  <c r="S3454" i="1"/>
  <c r="R3254" i="1"/>
  <c r="O3255" i="1"/>
  <c r="J3307" i="1"/>
  <c r="A3309" i="1"/>
  <c r="P3305" i="1"/>
  <c r="K3305" i="1"/>
  <c r="G3306" i="1"/>
  <c r="F3308" i="1"/>
  <c r="N3456" i="1" l="1"/>
  <c r="S3455" i="1"/>
  <c r="R3255" i="1"/>
  <c r="O3256" i="1"/>
  <c r="A3310" i="1"/>
  <c r="J3308" i="1"/>
  <c r="P3306" i="1"/>
  <c r="K3306" i="1"/>
  <c r="G3307" i="1"/>
  <c r="F3309" i="1"/>
  <c r="N3457" i="1" l="1"/>
  <c r="S3456" i="1"/>
  <c r="R3256" i="1"/>
  <c r="O3257" i="1"/>
  <c r="A3311" i="1"/>
  <c r="J3309" i="1"/>
  <c r="P3307" i="1"/>
  <c r="K3307" i="1"/>
  <c r="G3308" i="1"/>
  <c r="F3310" i="1"/>
  <c r="N3458" i="1" l="1"/>
  <c r="S3457" i="1"/>
  <c r="R3257" i="1"/>
  <c r="O3258" i="1"/>
  <c r="A3312" i="1"/>
  <c r="J3310" i="1"/>
  <c r="P3308" i="1"/>
  <c r="K3308" i="1"/>
  <c r="G3309" i="1"/>
  <c r="F3311" i="1"/>
  <c r="N3459" i="1" l="1"/>
  <c r="S3458" i="1"/>
  <c r="R3258" i="1"/>
  <c r="O3259" i="1"/>
  <c r="J3311" i="1"/>
  <c r="A3313" i="1"/>
  <c r="P3309" i="1"/>
  <c r="K3309" i="1"/>
  <c r="G3310" i="1"/>
  <c r="F3312" i="1"/>
  <c r="N3460" i="1" l="1"/>
  <c r="S3459" i="1"/>
  <c r="R3259" i="1"/>
  <c r="O3260" i="1"/>
  <c r="J3312" i="1"/>
  <c r="A3314" i="1"/>
  <c r="P3310" i="1"/>
  <c r="K3310" i="1"/>
  <c r="G3311" i="1"/>
  <c r="F3313" i="1"/>
  <c r="N3461" i="1" l="1"/>
  <c r="S3460" i="1"/>
  <c r="R3260" i="1"/>
  <c r="O3261" i="1"/>
  <c r="A3315" i="1"/>
  <c r="J3313" i="1"/>
  <c r="P3311" i="1"/>
  <c r="K3311" i="1"/>
  <c r="G3312" i="1"/>
  <c r="F3314" i="1"/>
  <c r="N3462" i="1" l="1"/>
  <c r="S3461" i="1"/>
  <c r="R3261" i="1"/>
  <c r="O3262" i="1"/>
  <c r="A3316" i="1"/>
  <c r="J3314" i="1"/>
  <c r="P3312" i="1"/>
  <c r="K3312" i="1"/>
  <c r="G3313" i="1"/>
  <c r="F3315" i="1"/>
  <c r="N3463" i="1" l="1"/>
  <c r="S3462" i="1"/>
  <c r="R3262" i="1"/>
  <c r="O3263" i="1"/>
  <c r="J3315" i="1"/>
  <c r="A3317" i="1"/>
  <c r="P3313" i="1"/>
  <c r="K3313" i="1"/>
  <c r="G3314" i="1"/>
  <c r="F3316" i="1"/>
  <c r="N3464" i="1" l="1"/>
  <c r="S3463" i="1"/>
  <c r="R3263" i="1"/>
  <c r="O3264" i="1"/>
  <c r="J3316" i="1"/>
  <c r="A3318" i="1"/>
  <c r="P3314" i="1"/>
  <c r="K3314" i="1"/>
  <c r="G3315" i="1"/>
  <c r="F3317" i="1"/>
  <c r="N3465" i="1" l="1"/>
  <c r="S3464" i="1"/>
  <c r="R3264" i="1"/>
  <c r="O3265" i="1"/>
  <c r="J3317" i="1"/>
  <c r="A3319" i="1"/>
  <c r="P3315" i="1"/>
  <c r="K3315" i="1"/>
  <c r="G3316" i="1"/>
  <c r="F3318" i="1"/>
  <c r="N3466" i="1" l="1"/>
  <c r="S3465" i="1"/>
  <c r="R3265" i="1"/>
  <c r="O3266" i="1"/>
  <c r="J3318" i="1"/>
  <c r="A3320" i="1"/>
  <c r="P3316" i="1"/>
  <c r="K3316" i="1"/>
  <c r="G3317" i="1"/>
  <c r="F3319" i="1"/>
  <c r="N3467" i="1" l="1"/>
  <c r="S3466" i="1"/>
  <c r="R3266" i="1"/>
  <c r="O3267" i="1"/>
  <c r="J3319" i="1"/>
  <c r="A3321" i="1"/>
  <c r="P3317" i="1"/>
  <c r="K3317" i="1"/>
  <c r="G3318" i="1"/>
  <c r="F3320" i="1"/>
  <c r="N3468" i="1" l="1"/>
  <c r="S3467" i="1"/>
  <c r="R3267" i="1"/>
  <c r="O3268" i="1"/>
  <c r="A3322" i="1"/>
  <c r="J3320" i="1"/>
  <c r="P3318" i="1"/>
  <c r="K3318" i="1"/>
  <c r="G3319" i="1"/>
  <c r="F3321" i="1"/>
  <c r="N3469" i="1" l="1"/>
  <c r="S3468" i="1"/>
  <c r="R3268" i="1"/>
  <c r="O3269" i="1"/>
  <c r="J3321" i="1"/>
  <c r="A3323" i="1"/>
  <c r="P3319" i="1"/>
  <c r="K3319" i="1"/>
  <c r="G3320" i="1"/>
  <c r="F3322" i="1"/>
  <c r="N3470" i="1" l="1"/>
  <c r="S3469" i="1"/>
  <c r="R3269" i="1"/>
  <c r="O3270" i="1"/>
  <c r="A3324" i="1"/>
  <c r="J3322" i="1"/>
  <c r="P3320" i="1"/>
  <c r="K3320" i="1"/>
  <c r="G3321" i="1"/>
  <c r="F3323" i="1"/>
  <c r="N3471" i="1" l="1"/>
  <c r="S3470" i="1"/>
  <c r="R3270" i="1"/>
  <c r="O3271" i="1"/>
  <c r="J3323" i="1"/>
  <c r="A3325" i="1"/>
  <c r="P3321" i="1"/>
  <c r="K3321" i="1"/>
  <c r="G3322" i="1"/>
  <c r="F3324" i="1"/>
  <c r="N3472" i="1" l="1"/>
  <c r="S3471" i="1"/>
  <c r="R3271" i="1"/>
  <c r="O3272" i="1"/>
  <c r="A3326" i="1"/>
  <c r="J3324" i="1"/>
  <c r="P3322" i="1"/>
  <c r="K3322" i="1"/>
  <c r="G3323" i="1"/>
  <c r="F3325" i="1"/>
  <c r="N3473" i="1" l="1"/>
  <c r="S3472" i="1"/>
  <c r="R3272" i="1"/>
  <c r="O3273" i="1"/>
  <c r="J3325" i="1"/>
  <c r="A3327" i="1"/>
  <c r="P3323" i="1"/>
  <c r="K3323" i="1"/>
  <c r="G3324" i="1"/>
  <c r="F3326" i="1"/>
  <c r="N3474" i="1" l="1"/>
  <c r="S3473" i="1"/>
  <c r="R3273" i="1"/>
  <c r="O3274" i="1"/>
  <c r="A3328" i="1"/>
  <c r="J3326" i="1"/>
  <c r="P3324" i="1"/>
  <c r="K3324" i="1"/>
  <c r="G3325" i="1"/>
  <c r="F3327" i="1"/>
  <c r="N3475" i="1" l="1"/>
  <c r="S3474" i="1"/>
  <c r="R3274" i="1"/>
  <c r="O3275" i="1"/>
  <c r="J3327" i="1"/>
  <c r="A3329" i="1"/>
  <c r="P3325" i="1"/>
  <c r="K3325" i="1"/>
  <c r="G3326" i="1"/>
  <c r="F3328" i="1"/>
  <c r="N3476" i="1" l="1"/>
  <c r="S3475" i="1"/>
  <c r="R3275" i="1"/>
  <c r="O3276" i="1"/>
  <c r="A3330" i="1"/>
  <c r="J3328" i="1"/>
  <c r="P3326" i="1"/>
  <c r="K3326" i="1"/>
  <c r="G3327" i="1"/>
  <c r="F3329" i="1"/>
  <c r="N3477" i="1" l="1"/>
  <c r="S3476" i="1"/>
  <c r="R3276" i="1"/>
  <c r="O3277" i="1"/>
  <c r="J3329" i="1"/>
  <c r="A3331" i="1"/>
  <c r="P3327" i="1"/>
  <c r="K3327" i="1"/>
  <c r="G3328" i="1"/>
  <c r="F3330" i="1"/>
  <c r="N3478" i="1" l="1"/>
  <c r="S3477" i="1"/>
  <c r="R3277" i="1"/>
  <c r="O3278" i="1"/>
  <c r="A3332" i="1"/>
  <c r="J3330" i="1"/>
  <c r="P3328" i="1"/>
  <c r="K3328" i="1"/>
  <c r="G3329" i="1"/>
  <c r="F3331" i="1"/>
  <c r="N3479" i="1" l="1"/>
  <c r="S3478" i="1"/>
  <c r="R3278" i="1"/>
  <c r="O3279" i="1"/>
  <c r="J3331" i="1"/>
  <c r="A3333" i="1"/>
  <c r="P3329" i="1"/>
  <c r="K3329" i="1"/>
  <c r="G3330" i="1"/>
  <c r="F3332" i="1"/>
  <c r="N3480" i="1" l="1"/>
  <c r="S3479" i="1"/>
  <c r="R3279" i="1"/>
  <c r="O3280" i="1"/>
  <c r="A3334" i="1"/>
  <c r="J3332" i="1"/>
  <c r="P3330" i="1"/>
  <c r="K3330" i="1"/>
  <c r="G3331" i="1"/>
  <c r="F3333" i="1"/>
  <c r="N3481" i="1" l="1"/>
  <c r="S3480" i="1"/>
  <c r="R3280" i="1"/>
  <c r="O3281" i="1"/>
  <c r="J3333" i="1"/>
  <c r="A3335" i="1"/>
  <c r="P3331" i="1"/>
  <c r="K3331" i="1"/>
  <c r="G3332" i="1"/>
  <c r="F3334" i="1"/>
  <c r="N3482" i="1" l="1"/>
  <c r="S3481" i="1"/>
  <c r="R3281" i="1"/>
  <c r="O3282" i="1"/>
  <c r="A3336" i="1"/>
  <c r="J3334" i="1"/>
  <c r="P3332" i="1"/>
  <c r="K3332" i="1"/>
  <c r="G3333" i="1"/>
  <c r="F3335" i="1"/>
  <c r="N3483" i="1" l="1"/>
  <c r="S3482" i="1"/>
  <c r="R3282" i="1"/>
  <c r="O3283" i="1"/>
  <c r="J3335" i="1"/>
  <c r="A3337" i="1"/>
  <c r="P3333" i="1"/>
  <c r="K3333" i="1"/>
  <c r="G3334" i="1"/>
  <c r="F3336" i="1"/>
  <c r="N3484" i="1" l="1"/>
  <c r="S3483" i="1"/>
  <c r="R3283" i="1"/>
  <c r="O3284" i="1"/>
  <c r="A3338" i="1"/>
  <c r="J3336" i="1"/>
  <c r="P3334" i="1"/>
  <c r="K3334" i="1"/>
  <c r="G3335" i="1"/>
  <c r="F3337" i="1"/>
  <c r="N3485" i="1" l="1"/>
  <c r="S3484" i="1"/>
  <c r="R3284" i="1"/>
  <c r="O3285" i="1"/>
  <c r="J3337" i="1"/>
  <c r="A3339" i="1"/>
  <c r="P3335" i="1"/>
  <c r="K3335" i="1"/>
  <c r="G3336" i="1"/>
  <c r="F3338" i="1"/>
  <c r="N3486" i="1" l="1"/>
  <c r="S3485" i="1"/>
  <c r="R3285" i="1"/>
  <c r="O3286" i="1"/>
  <c r="A3340" i="1"/>
  <c r="J3338" i="1"/>
  <c r="P3336" i="1"/>
  <c r="K3336" i="1"/>
  <c r="G3337" i="1"/>
  <c r="F3339" i="1"/>
  <c r="N3487" i="1" l="1"/>
  <c r="S3486" i="1"/>
  <c r="R3286" i="1"/>
  <c r="O3287" i="1"/>
  <c r="J3339" i="1"/>
  <c r="A3341" i="1"/>
  <c r="P3337" i="1"/>
  <c r="K3337" i="1"/>
  <c r="G3338" i="1"/>
  <c r="F3340" i="1"/>
  <c r="N3488" i="1" l="1"/>
  <c r="S3487" i="1"/>
  <c r="R3287" i="1"/>
  <c r="O3288" i="1"/>
  <c r="A3342" i="1"/>
  <c r="J3340" i="1"/>
  <c r="P3338" i="1"/>
  <c r="K3338" i="1"/>
  <c r="G3339" i="1"/>
  <c r="F3341" i="1"/>
  <c r="N3489" i="1" l="1"/>
  <c r="S3488" i="1"/>
  <c r="R3288" i="1"/>
  <c r="O3289" i="1"/>
  <c r="J3341" i="1"/>
  <c r="A3343" i="1"/>
  <c r="P3339" i="1"/>
  <c r="K3339" i="1"/>
  <c r="G3340" i="1"/>
  <c r="F3342" i="1"/>
  <c r="N3490" i="1" l="1"/>
  <c r="S3489" i="1"/>
  <c r="R3289" i="1"/>
  <c r="O3290" i="1"/>
  <c r="A3344" i="1"/>
  <c r="J3342" i="1"/>
  <c r="P3340" i="1"/>
  <c r="K3340" i="1"/>
  <c r="G3341" i="1"/>
  <c r="F3343" i="1"/>
  <c r="N3491" i="1" l="1"/>
  <c r="S3490" i="1"/>
  <c r="R3290" i="1"/>
  <c r="O3291" i="1"/>
  <c r="J3343" i="1"/>
  <c r="A3345" i="1"/>
  <c r="P3341" i="1"/>
  <c r="K3341" i="1"/>
  <c r="G3342" i="1"/>
  <c r="F3344" i="1"/>
  <c r="N3492" i="1" l="1"/>
  <c r="S3491" i="1"/>
  <c r="R3291" i="1"/>
  <c r="O3292" i="1"/>
  <c r="A3346" i="1"/>
  <c r="J3344" i="1"/>
  <c r="P3342" i="1"/>
  <c r="K3342" i="1"/>
  <c r="G3343" i="1"/>
  <c r="F3345" i="1"/>
  <c r="N3493" i="1" l="1"/>
  <c r="S3492" i="1"/>
  <c r="R3292" i="1"/>
  <c r="O3293" i="1"/>
  <c r="J3345" i="1"/>
  <c r="A3347" i="1"/>
  <c r="P3343" i="1"/>
  <c r="K3343" i="1"/>
  <c r="G3344" i="1"/>
  <c r="F3346" i="1"/>
  <c r="N3494" i="1" l="1"/>
  <c r="S3493" i="1"/>
  <c r="R3293" i="1"/>
  <c r="O3294" i="1"/>
  <c r="A3348" i="1"/>
  <c r="J3346" i="1"/>
  <c r="P3344" i="1"/>
  <c r="K3344" i="1"/>
  <c r="G3345" i="1"/>
  <c r="F3347" i="1"/>
  <c r="N3495" i="1" l="1"/>
  <c r="S3494" i="1"/>
  <c r="R3294" i="1"/>
  <c r="O3295" i="1"/>
  <c r="J3347" i="1"/>
  <c r="A3349" i="1"/>
  <c r="P3345" i="1"/>
  <c r="K3345" i="1"/>
  <c r="G3346" i="1"/>
  <c r="F3348" i="1"/>
  <c r="N3496" i="1" l="1"/>
  <c r="S3495" i="1"/>
  <c r="R3295" i="1"/>
  <c r="O3296" i="1"/>
  <c r="A3350" i="1"/>
  <c r="J3348" i="1"/>
  <c r="P3346" i="1"/>
  <c r="K3346" i="1"/>
  <c r="G3347" i="1"/>
  <c r="F3349" i="1"/>
  <c r="N3497" i="1" l="1"/>
  <c r="S3496" i="1"/>
  <c r="R3296" i="1"/>
  <c r="O3297" i="1"/>
  <c r="J3349" i="1"/>
  <c r="A3351" i="1"/>
  <c r="P3347" i="1"/>
  <c r="K3347" i="1"/>
  <c r="G3348" i="1"/>
  <c r="F3350" i="1"/>
  <c r="N3498" i="1" l="1"/>
  <c r="S3497" i="1"/>
  <c r="R3297" i="1"/>
  <c r="O3298" i="1"/>
  <c r="A3352" i="1"/>
  <c r="J3350" i="1"/>
  <c r="P3348" i="1"/>
  <c r="K3348" i="1"/>
  <c r="G3349" i="1"/>
  <c r="F3351" i="1"/>
  <c r="N3499" i="1" l="1"/>
  <c r="S3498" i="1"/>
  <c r="R3298" i="1"/>
  <c r="O3299" i="1"/>
  <c r="J3351" i="1"/>
  <c r="A3353" i="1"/>
  <c r="P3349" i="1"/>
  <c r="K3349" i="1"/>
  <c r="G3350" i="1"/>
  <c r="F3352" i="1"/>
  <c r="N3500" i="1" l="1"/>
  <c r="S3499" i="1"/>
  <c r="R3299" i="1"/>
  <c r="O3300" i="1"/>
  <c r="A3354" i="1"/>
  <c r="J3352" i="1"/>
  <c r="P3350" i="1"/>
  <c r="K3350" i="1"/>
  <c r="G3351" i="1"/>
  <c r="F3353" i="1"/>
  <c r="N3501" i="1" l="1"/>
  <c r="S3500" i="1"/>
  <c r="R3300" i="1"/>
  <c r="O3301" i="1"/>
  <c r="J3353" i="1"/>
  <c r="A3355" i="1"/>
  <c r="P3351" i="1"/>
  <c r="K3351" i="1"/>
  <c r="G3352" i="1"/>
  <c r="F3354" i="1"/>
  <c r="N3502" i="1" l="1"/>
  <c r="S3501" i="1"/>
  <c r="R3301" i="1"/>
  <c r="O3302" i="1"/>
  <c r="A3356" i="1"/>
  <c r="J3354" i="1"/>
  <c r="P3352" i="1"/>
  <c r="K3352" i="1"/>
  <c r="G3353" i="1"/>
  <c r="F3355" i="1"/>
  <c r="N3503" i="1" l="1"/>
  <c r="S3502" i="1"/>
  <c r="R3302" i="1"/>
  <c r="O3303" i="1"/>
  <c r="J3355" i="1"/>
  <c r="A3357" i="1"/>
  <c r="P3353" i="1"/>
  <c r="K3353" i="1"/>
  <c r="G3354" i="1"/>
  <c r="F3356" i="1"/>
  <c r="N3504" i="1" l="1"/>
  <c r="S3503" i="1"/>
  <c r="R3303" i="1"/>
  <c r="O3304" i="1"/>
  <c r="A3358" i="1"/>
  <c r="J3356" i="1"/>
  <c r="P3354" i="1"/>
  <c r="K3354" i="1"/>
  <c r="G3355" i="1"/>
  <c r="F3357" i="1"/>
  <c r="N3505" i="1" l="1"/>
  <c r="S3504" i="1"/>
  <c r="R3304" i="1"/>
  <c r="O3305" i="1"/>
  <c r="J3357" i="1"/>
  <c r="A3359" i="1"/>
  <c r="P3355" i="1"/>
  <c r="K3355" i="1"/>
  <c r="G3356" i="1"/>
  <c r="F3358" i="1"/>
  <c r="N3506" i="1" l="1"/>
  <c r="S3505" i="1"/>
  <c r="R3305" i="1"/>
  <c r="O3306" i="1"/>
  <c r="A3360" i="1"/>
  <c r="J3358" i="1"/>
  <c r="P3356" i="1"/>
  <c r="K3356" i="1"/>
  <c r="G3357" i="1"/>
  <c r="F3359" i="1"/>
  <c r="N3507" i="1" l="1"/>
  <c r="S3506" i="1"/>
  <c r="R3306" i="1"/>
  <c r="O3307" i="1"/>
  <c r="J3359" i="1"/>
  <c r="A3361" i="1"/>
  <c r="P3357" i="1"/>
  <c r="K3357" i="1"/>
  <c r="G3358" i="1"/>
  <c r="F3360" i="1"/>
  <c r="N3508" i="1" l="1"/>
  <c r="S3507" i="1"/>
  <c r="R3307" i="1"/>
  <c r="O3308" i="1"/>
  <c r="A3362" i="1"/>
  <c r="J3360" i="1"/>
  <c r="P3358" i="1"/>
  <c r="K3358" i="1"/>
  <c r="G3359" i="1"/>
  <c r="F3361" i="1"/>
  <c r="N3509" i="1" l="1"/>
  <c r="S3508" i="1"/>
  <c r="R3308" i="1"/>
  <c r="O3309" i="1"/>
  <c r="J3361" i="1"/>
  <c r="A3363" i="1"/>
  <c r="P3359" i="1"/>
  <c r="K3359" i="1"/>
  <c r="G3360" i="1"/>
  <c r="F3362" i="1"/>
  <c r="N3510" i="1" l="1"/>
  <c r="S3509" i="1"/>
  <c r="R3309" i="1"/>
  <c r="O3310" i="1"/>
  <c r="A3364" i="1"/>
  <c r="J3362" i="1"/>
  <c r="P3360" i="1"/>
  <c r="K3360" i="1"/>
  <c r="G3361" i="1"/>
  <c r="F3363" i="1"/>
  <c r="N3511" i="1" l="1"/>
  <c r="S3510" i="1"/>
  <c r="R3310" i="1"/>
  <c r="O3311" i="1"/>
  <c r="J3363" i="1"/>
  <c r="A3365" i="1"/>
  <c r="P3361" i="1"/>
  <c r="K3361" i="1"/>
  <c r="G3362" i="1"/>
  <c r="F3364" i="1"/>
  <c r="N3512" i="1" l="1"/>
  <c r="S3511" i="1"/>
  <c r="R3311" i="1"/>
  <c r="O3312" i="1"/>
  <c r="A3366" i="1"/>
  <c r="J3364" i="1"/>
  <c r="P3362" i="1"/>
  <c r="K3362" i="1"/>
  <c r="G3363" i="1"/>
  <c r="F3365" i="1"/>
  <c r="N3513" i="1" l="1"/>
  <c r="S3512" i="1"/>
  <c r="R3312" i="1"/>
  <c r="O3313" i="1"/>
  <c r="J3365" i="1"/>
  <c r="A3367" i="1"/>
  <c r="P3363" i="1"/>
  <c r="K3363" i="1"/>
  <c r="G3364" i="1"/>
  <c r="F3366" i="1"/>
  <c r="N3514" i="1" l="1"/>
  <c r="S3513" i="1"/>
  <c r="R3313" i="1"/>
  <c r="O3314" i="1"/>
  <c r="A3368" i="1"/>
  <c r="J3366" i="1"/>
  <c r="P3364" i="1"/>
  <c r="K3364" i="1"/>
  <c r="G3365" i="1"/>
  <c r="F3367" i="1"/>
  <c r="N3515" i="1" l="1"/>
  <c r="S3514" i="1"/>
  <c r="R3314" i="1"/>
  <c r="O3315" i="1"/>
  <c r="J3367" i="1"/>
  <c r="A3369" i="1"/>
  <c r="P3365" i="1"/>
  <c r="K3365" i="1"/>
  <c r="G3366" i="1"/>
  <c r="F3368" i="1"/>
  <c r="N3516" i="1" l="1"/>
  <c r="S3515" i="1"/>
  <c r="R3315" i="1"/>
  <c r="O3316" i="1"/>
  <c r="A3370" i="1"/>
  <c r="J3368" i="1"/>
  <c r="P3366" i="1"/>
  <c r="K3366" i="1"/>
  <c r="G3367" i="1"/>
  <c r="F3369" i="1"/>
  <c r="N3517" i="1" l="1"/>
  <c r="S3516" i="1"/>
  <c r="R3316" i="1"/>
  <c r="O3317" i="1"/>
  <c r="J3369" i="1"/>
  <c r="A3371" i="1"/>
  <c r="P3367" i="1"/>
  <c r="K3367" i="1"/>
  <c r="G3368" i="1"/>
  <c r="F3370" i="1"/>
  <c r="N3518" i="1" l="1"/>
  <c r="S3517" i="1"/>
  <c r="R3317" i="1"/>
  <c r="O3318" i="1"/>
  <c r="A3372" i="1"/>
  <c r="J3370" i="1"/>
  <c r="P3368" i="1"/>
  <c r="K3368" i="1"/>
  <c r="G3369" i="1"/>
  <c r="F3371" i="1"/>
  <c r="N3519" i="1" l="1"/>
  <c r="S3518" i="1"/>
  <c r="R3318" i="1"/>
  <c r="O3319" i="1"/>
  <c r="J3371" i="1"/>
  <c r="A3373" i="1"/>
  <c r="P3369" i="1"/>
  <c r="K3369" i="1"/>
  <c r="G3370" i="1"/>
  <c r="F3372" i="1"/>
  <c r="N3520" i="1" l="1"/>
  <c r="S3519" i="1"/>
  <c r="R3319" i="1"/>
  <c r="O3320" i="1"/>
  <c r="A3374" i="1"/>
  <c r="J3372" i="1"/>
  <c r="P3370" i="1"/>
  <c r="K3370" i="1"/>
  <c r="G3371" i="1"/>
  <c r="F3373" i="1"/>
  <c r="N3521" i="1" l="1"/>
  <c r="S3520" i="1"/>
  <c r="R3320" i="1"/>
  <c r="O3321" i="1"/>
  <c r="J3373" i="1"/>
  <c r="A3375" i="1"/>
  <c r="P3371" i="1"/>
  <c r="K3371" i="1"/>
  <c r="G3372" i="1"/>
  <c r="F3374" i="1"/>
  <c r="N3522" i="1" l="1"/>
  <c r="S3521" i="1"/>
  <c r="R3321" i="1"/>
  <c r="O3322" i="1"/>
  <c r="J3374" i="1"/>
  <c r="A3376" i="1"/>
  <c r="P3372" i="1"/>
  <c r="K3372" i="1"/>
  <c r="G3373" i="1"/>
  <c r="F3375" i="1"/>
  <c r="N3523" i="1" l="1"/>
  <c r="S3522" i="1"/>
  <c r="R3322" i="1"/>
  <c r="O3323" i="1"/>
  <c r="J3375" i="1"/>
  <c r="A3377" i="1"/>
  <c r="P3373" i="1"/>
  <c r="K3373" i="1"/>
  <c r="G3374" i="1"/>
  <c r="F3376" i="1"/>
  <c r="N3524" i="1" l="1"/>
  <c r="S3523" i="1"/>
  <c r="R3323" i="1"/>
  <c r="O3324" i="1"/>
  <c r="A3378" i="1"/>
  <c r="J3376" i="1"/>
  <c r="P3374" i="1"/>
  <c r="K3374" i="1"/>
  <c r="G3375" i="1"/>
  <c r="F3377" i="1"/>
  <c r="N3525" i="1" l="1"/>
  <c r="S3524" i="1"/>
  <c r="R3324" i="1"/>
  <c r="O3325" i="1"/>
  <c r="J3377" i="1"/>
  <c r="A3379" i="1"/>
  <c r="P3375" i="1"/>
  <c r="K3375" i="1"/>
  <c r="G3376" i="1"/>
  <c r="F3378" i="1"/>
  <c r="N3526" i="1" l="1"/>
  <c r="S3525" i="1"/>
  <c r="R3325" i="1"/>
  <c r="O3326" i="1"/>
  <c r="A3380" i="1"/>
  <c r="J3378" i="1"/>
  <c r="P3376" i="1"/>
  <c r="K3376" i="1"/>
  <c r="G3377" i="1"/>
  <c r="F3379" i="1"/>
  <c r="N3527" i="1" l="1"/>
  <c r="S3526" i="1"/>
  <c r="R3326" i="1"/>
  <c r="O3327" i="1"/>
  <c r="J3379" i="1"/>
  <c r="A3381" i="1"/>
  <c r="P3377" i="1"/>
  <c r="K3377" i="1"/>
  <c r="G3378" i="1"/>
  <c r="F3380" i="1"/>
  <c r="N3528" i="1" l="1"/>
  <c r="S3527" i="1"/>
  <c r="R3327" i="1"/>
  <c r="O3328" i="1"/>
  <c r="J3380" i="1"/>
  <c r="A3382" i="1"/>
  <c r="P3378" i="1"/>
  <c r="K3378" i="1"/>
  <c r="G3379" i="1"/>
  <c r="F3381" i="1"/>
  <c r="N3529" i="1" l="1"/>
  <c r="S3528" i="1"/>
  <c r="R3328" i="1"/>
  <c r="O3329" i="1"/>
  <c r="A3383" i="1"/>
  <c r="J3381" i="1"/>
  <c r="P3379" i="1"/>
  <c r="K3379" i="1"/>
  <c r="G3380" i="1"/>
  <c r="F3382" i="1"/>
  <c r="N3530" i="1" l="1"/>
  <c r="S3529" i="1"/>
  <c r="R3329" i="1"/>
  <c r="O3330" i="1"/>
  <c r="A3384" i="1"/>
  <c r="J3382" i="1"/>
  <c r="P3380" i="1"/>
  <c r="K3380" i="1"/>
  <c r="G3381" i="1"/>
  <c r="F3383" i="1"/>
  <c r="N3531" i="1" l="1"/>
  <c r="S3530" i="1"/>
  <c r="R3330" i="1"/>
  <c r="O3331" i="1"/>
  <c r="A3385" i="1"/>
  <c r="J3383" i="1"/>
  <c r="P3381" i="1"/>
  <c r="K3381" i="1"/>
  <c r="G3382" i="1"/>
  <c r="F3384" i="1"/>
  <c r="N3532" i="1" l="1"/>
  <c r="S3531" i="1"/>
  <c r="R3331" i="1"/>
  <c r="O3332" i="1"/>
  <c r="J3384" i="1"/>
  <c r="A3386" i="1"/>
  <c r="P3382" i="1"/>
  <c r="K3382" i="1"/>
  <c r="G3383" i="1"/>
  <c r="F3385" i="1"/>
  <c r="N3533" i="1" l="1"/>
  <c r="S3532" i="1"/>
  <c r="R3332" i="1"/>
  <c r="O3333" i="1"/>
  <c r="A3387" i="1"/>
  <c r="J3385" i="1"/>
  <c r="P3383" i="1"/>
  <c r="K3383" i="1"/>
  <c r="G3384" i="1"/>
  <c r="F3386" i="1"/>
  <c r="N3534" i="1" l="1"/>
  <c r="S3533" i="1"/>
  <c r="R3333" i="1"/>
  <c r="O3334" i="1"/>
  <c r="J3386" i="1"/>
  <c r="A3388" i="1"/>
  <c r="P3384" i="1"/>
  <c r="K3384" i="1"/>
  <c r="G3385" i="1"/>
  <c r="F3387" i="1"/>
  <c r="N3535" i="1" l="1"/>
  <c r="S3534" i="1"/>
  <c r="R3334" i="1"/>
  <c r="O3335" i="1"/>
  <c r="A3389" i="1"/>
  <c r="J3387" i="1"/>
  <c r="P3385" i="1"/>
  <c r="K3385" i="1"/>
  <c r="G3386" i="1"/>
  <c r="F3388" i="1"/>
  <c r="N3536" i="1" l="1"/>
  <c r="S3535" i="1"/>
  <c r="R3335" i="1"/>
  <c r="O3336" i="1"/>
  <c r="J3388" i="1"/>
  <c r="A3390" i="1"/>
  <c r="P3386" i="1"/>
  <c r="K3386" i="1"/>
  <c r="G3387" i="1"/>
  <c r="F3389" i="1"/>
  <c r="N3537" i="1" l="1"/>
  <c r="S3536" i="1"/>
  <c r="R3336" i="1"/>
  <c r="O3337" i="1"/>
  <c r="A3391" i="1"/>
  <c r="J3389" i="1"/>
  <c r="P3387" i="1"/>
  <c r="K3387" i="1"/>
  <c r="G3388" i="1"/>
  <c r="F3390" i="1"/>
  <c r="N3538" i="1" l="1"/>
  <c r="S3537" i="1"/>
  <c r="R3337" i="1"/>
  <c r="O3338" i="1"/>
  <c r="J3390" i="1"/>
  <c r="A3392" i="1"/>
  <c r="P3388" i="1"/>
  <c r="K3388" i="1"/>
  <c r="G3389" i="1"/>
  <c r="F3391" i="1"/>
  <c r="N3539" i="1" l="1"/>
  <c r="S3538" i="1"/>
  <c r="R3338" i="1"/>
  <c r="O3339" i="1"/>
  <c r="A3393" i="1"/>
  <c r="J3391" i="1"/>
  <c r="P3389" i="1"/>
  <c r="K3389" i="1"/>
  <c r="G3390" i="1"/>
  <c r="F3392" i="1"/>
  <c r="N3540" i="1" l="1"/>
  <c r="S3539" i="1"/>
  <c r="R3339" i="1"/>
  <c r="O3340" i="1"/>
  <c r="J3392" i="1"/>
  <c r="A3394" i="1"/>
  <c r="P3390" i="1"/>
  <c r="K3390" i="1"/>
  <c r="G3391" i="1"/>
  <c r="F3393" i="1"/>
  <c r="N3541" i="1" l="1"/>
  <c r="S3540" i="1"/>
  <c r="R3340" i="1"/>
  <c r="O3341" i="1"/>
  <c r="A3395" i="1"/>
  <c r="J3393" i="1"/>
  <c r="P3391" i="1"/>
  <c r="K3391" i="1"/>
  <c r="G3392" i="1"/>
  <c r="F3394" i="1"/>
  <c r="N3542" i="1" l="1"/>
  <c r="S3541" i="1"/>
  <c r="R3341" i="1"/>
  <c r="O3342" i="1"/>
  <c r="J3394" i="1"/>
  <c r="A3396" i="1"/>
  <c r="P3392" i="1"/>
  <c r="K3392" i="1"/>
  <c r="G3393" i="1"/>
  <c r="F3395" i="1"/>
  <c r="N3543" i="1" l="1"/>
  <c r="S3542" i="1"/>
  <c r="R3342" i="1"/>
  <c r="O3343" i="1"/>
  <c r="A3397" i="1"/>
  <c r="J3395" i="1"/>
  <c r="P3393" i="1"/>
  <c r="K3393" i="1"/>
  <c r="G3394" i="1"/>
  <c r="F3396" i="1"/>
  <c r="N3544" i="1" l="1"/>
  <c r="S3543" i="1"/>
  <c r="R3343" i="1"/>
  <c r="O3344" i="1"/>
  <c r="A3398" i="1"/>
  <c r="J3396" i="1"/>
  <c r="P3394" i="1"/>
  <c r="K3394" i="1"/>
  <c r="G3395" i="1"/>
  <c r="F3397" i="1"/>
  <c r="N3545" i="1" l="1"/>
  <c r="S3544" i="1"/>
  <c r="R3344" i="1"/>
  <c r="O3345" i="1"/>
  <c r="J3397" i="1"/>
  <c r="A3399" i="1"/>
  <c r="P3395" i="1"/>
  <c r="K3395" i="1"/>
  <c r="G3396" i="1"/>
  <c r="F3398" i="1"/>
  <c r="N3546" i="1" l="1"/>
  <c r="S3545" i="1"/>
  <c r="R3345" i="1"/>
  <c r="O3346" i="1"/>
  <c r="A3400" i="1"/>
  <c r="J3398" i="1"/>
  <c r="P3396" i="1"/>
  <c r="K3396" i="1"/>
  <c r="G3397" i="1"/>
  <c r="F3399" i="1"/>
  <c r="N3547" i="1" l="1"/>
  <c r="S3546" i="1"/>
  <c r="R3346" i="1"/>
  <c r="O3347" i="1"/>
  <c r="J3399" i="1"/>
  <c r="A3401" i="1"/>
  <c r="P3397" i="1"/>
  <c r="K3397" i="1"/>
  <c r="G3398" i="1"/>
  <c r="F3400" i="1"/>
  <c r="N3548" i="1" l="1"/>
  <c r="S3547" i="1"/>
  <c r="R3347" i="1"/>
  <c r="O3348" i="1"/>
  <c r="A3402" i="1"/>
  <c r="J3400" i="1"/>
  <c r="P3398" i="1"/>
  <c r="K3398" i="1"/>
  <c r="G3399" i="1"/>
  <c r="F3401" i="1"/>
  <c r="N3549" i="1" l="1"/>
  <c r="S3548" i="1"/>
  <c r="R3348" i="1"/>
  <c r="O3349" i="1"/>
  <c r="J3401" i="1"/>
  <c r="A3403" i="1"/>
  <c r="P3399" i="1"/>
  <c r="K3399" i="1"/>
  <c r="G3400" i="1"/>
  <c r="F3402" i="1"/>
  <c r="N3550" i="1" l="1"/>
  <c r="S3549" i="1"/>
  <c r="R3349" i="1"/>
  <c r="O3350" i="1"/>
  <c r="A3404" i="1"/>
  <c r="J3402" i="1"/>
  <c r="P3400" i="1"/>
  <c r="K3400" i="1"/>
  <c r="G3401" i="1"/>
  <c r="F3403" i="1"/>
  <c r="N3551" i="1" l="1"/>
  <c r="S3550" i="1"/>
  <c r="R3350" i="1"/>
  <c r="O3351" i="1"/>
  <c r="J3403" i="1"/>
  <c r="A3405" i="1"/>
  <c r="P3401" i="1"/>
  <c r="K3401" i="1"/>
  <c r="G3402" i="1"/>
  <c r="F3404" i="1"/>
  <c r="N3552" i="1" l="1"/>
  <c r="S3551" i="1"/>
  <c r="R3351" i="1"/>
  <c r="O3352" i="1"/>
  <c r="A3406" i="1"/>
  <c r="J3404" i="1"/>
  <c r="P3402" i="1"/>
  <c r="K3402" i="1"/>
  <c r="G3403" i="1"/>
  <c r="F3405" i="1"/>
  <c r="N3553" i="1" l="1"/>
  <c r="S3552" i="1"/>
  <c r="R3352" i="1"/>
  <c r="O3353" i="1"/>
  <c r="J3405" i="1"/>
  <c r="A3407" i="1"/>
  <c r="P3403" i="1"/>
  <c r="K3403" i="1"/>
  <c r="G3404" i="1"/>
  <c r="F3406" i="1"/>
  <c r="N3554" i="1" l="1"/>
  <c r="S3553" i="1"/>
  <c r="R3353" i="1"/>
  <c r="O3354" i="1"/>
  <c r="J3406" i="1"/>
  <c r="A3408" i="1"/>
  <c r="P3404" i="1"/>
  <c r="K3404" i="1"/>
  <c r="G3405" i="1"/>
  <c r="F3407" i="1"/>
  <c r="N3555" i="1" l="1"/>
  <c r="S3554" i="1"/>
  <c r="R3354" i="1"/>
  <c r="O3355" i="1"/>
  <c r="J3407" i="1"/>
  <c r="A3409" i="1"/>
  <c r="P3405" i="1"/>
  <c r="K3405" i="1"/>
  <c r="G3406" i="1"/>
  <c r="F3408" i="1"/>
  <c r="N3556" i="1" l="1"/>
  <c r="S3555" i="1"/>
  <c r="R3355" i="1"/>
  <c r="O3356" i="1"/>
  <c r="A3410" i="1"/>
  <c r="J3408" i="1"/>
  <c r="P3406" i="1"/>
  <c r="K3406" i="1"/>
  <c r="G3407" i="1"/>
  <c r="F3409" i="1"/>
  <c r="N3557" i="1" l="1"/>
  <c r="S3556" i="1"/>
  <c r="R3356" i="1"/>
  <c r="O3357" i="1"/>
  <c r="J3409" i="1"/>
  <c r="A3411" i="1"/>
  <c r="P3407" i="1"/>
  <c r="K3407" i="1"/>
  <c r="G3408" i="1"/>
  <c r="F3410" i="1"/>
  <c r="N3558" i="1" l="1"/>
  <c r="S3557" i="1"/>
  <c r="R3357" i="1"/>
  <c r="O3358" i="1"/>
  <c r="A3412" i="1"/>
  <c r="J3410" i="1"/>
  <c r="P3408" i="1"/>
  <c r="K3408" i="1"/>
  <c r="G3409" i="1"/>
  <c r="F3411" i="1"/>
  <c r="N3559" i="1" l="1"/>
  <c r="S3558" i="1"/>
  <c r="R3358" i="1"/>
  <c r="O3359" i="1"/>
  <c r="J3411" i="1"/>
  <c r="A3413" i="1"/>
  <c r="P3409" i="1"/>
  <c r="K3409" i="1"/>
  <c r="G3410" i="1"/>
  <c r="F3412" i="1"/>
  <c r="N3560" i="1" l="1"/>
  <c r="S3559" i="1"/>
  <c r="R3359" i="1"/>
  <c r="O3360" i="1"/>
  <c r="J3412" i="1"/>
  <c r="A3414" i="1"/>
  <c r="P3410" i="1"/>
  <c r="K3410" i="1"/>
  <c r="G3411" i="1"/>
  <c r="F3413" i="1"/>
  <c r="N3561" i="1" l="1"/>
  <c r="S3560" i="1"/>
  <c r="R3360" i="1"/>
  <c r="O3361" i="1"/>
  <c r="A3415" i="1"/>
  <c r="J3413" i="1"/>
  <c r="P3411" i="1"/>
  <c r="K3411" i="1"/>
  <c r="G3412" i="1"/>
  <c r="F3414" i="1"/>
  <c r="N3562" i="1" l="1"/>
  <c r="S3561" i="1"/>
  <c r="R3361" i="1"/>
  <c r="O3362" i="1"/>
  <c r="A3416" i="1"/>
  <c r="J3414" i="1"/>
  <c r="P3412" i="1"/>
  <c r="K3412" i="1"/>
  <c r="G3413" i="1"/>
  <c r="F3415" i="1"/>
  <c r="N3563" i="1" l="1"/>
  <c r="S3562" i="1"/>
  <c r="R3362" i="1"/>
  <c r="O3363" i="1"/>
  <c r="A3417" i="1"/>
  <c r="J3415" i="1"/>
  <c r="P3413" i="1"/>
  <c r="K3413" i="1"/>
  <c r="G3414" i="1"/>
  <c r="F3416" i="1"/>
  <c r="N3564" i="1" l="1"/>
  <c r="S3563" i="1"/>
  <c r="R3363" i="1"/>
  <c r="O3364" i="1"/>
  <c r="A3418" i="1"/>
  <c r="J3416" i="1"/>
  <c r="P3414" i="1"/>
  <c r="K3414" i="1"/>
  <c r="G3415" i="1"/>
  <c r="F3417" i="1"/>
  <c r="N3565" i="1" l="1"/>
  <c r="S3564" i="1"/>
  <c r="R3364" i="1"/>
  <c r="O3365" i="1"/>
  <c r="A3419" i="1"/>
  <c r="J3417" i="1"/>
  <c r="P3415" i="1"/>
  <c r="K3415" i="1"/>
  <c r="G3416" i="1"/>
  <c r="F3418" i="1"/>
  <c r="N3566" i="1" l="1"/>
  <c r="S3565" i="1"/>
  <c r="R3365" i="1"/>
  <c r="O3366" i="1"/>
  <c r="A3420" i="1"/>
  <c r="J3418" i="1"/>
  <c r="P3416" i="1"/>
  <c r="K3416" i="1"/>
  <c r="G3417" i="1"/>
  <c r="F3419" i="1"/>
  <c r="N3567" i="1" l="1"/>
  <c r="S3566" i="1"/>
  <c r="R3366" i="1"/>
  <c r="O3367" i="1"/>
  <c r="A3421" i="1"/>
  <c r="J3419" i="1"/>
  <c r="P3417" i="1"/>
  <c r="K3417" i="1"/>
  <c r="G3418" i="1"/>
  <c r="F3420" i="1"/>
  <c r="N3568" i="1" l="1"/>
  <c r="S3567" i="1"/>
  <c r="R3367" i="1"/>
  <c r="O3368" i="1"/>
  <c r="J3420" i="1"/>
  <c r="A3422" i="1"/>
  <c r="P3418" i="1"/>
  <c r="K3418" i="1"/>
  <c r="G3419" i="1"/>
  <c r="F3421" i="1"/>
  <c r="N3569" i="1" l="1"/>
  <c r="S3568" i="1"/>
  <c r="R3368" i="1"/>
  <c r="O3369" i="1"/>
  <c r="A3423" i="1"/>
  <c r="J3421" i="1"/>
  <c r="P3419" i="1"/>
  <c r="K3419" i="1"/>
  <c r="G3420" i="1"/>
  <c r="F3422" i="1"/>
  <c r="N3570" i="1" l="1"/>
  <c r="S3569" i="1"/>
  <c r="R3369" i="1"/>
  <c r="O3370" i="1"/>
  <c r="J3422" i="1"/>
  <c r="A3424" i="1"/>
  <c r="P3420" i="1"/>
  <c r="K3420" i="1"/>
  <c r="G3421" i="1"/>
  <c r="F3423" i="1"/>
  <c r="N3571" i="1" l="1"/>
  <c r="S3570" i="1"/>
  <c r="R3370" i="1"/>
  <c r="O3371" i="1"/>
  <c r="A3425" i="1"/>
  <c r="J3423" i="1"/>
  <c r="P3421" i="1"/>
  <c r="K3421" i="1"/>
  <c r="G3422" i="1"/>
  <c r="F3424" i="1"/>
  <c r="N3572" i="1" l="1"/>
  <c r="S3571" i="1"/>
  <c r="R3371" i="1"/>
  <c r="O3372" i="1"/>
  <c r="J3424" i="1"/>
  <c r="A3426" i="1"/>
  <c r="P3422" i="1"/>
  <c r="K3422" i="1"/>
  <c r="G3423" i="1"/>
  <c r="F3425" i="1"/>
  <c r="N3573" i="1" l="1"/>
  <c r="S3572" i="1"/>
  <c r="R3372" i="1"/>
  <c r="O3373" i="1"/>
  <c r="A3427" i="1"/>
  <c r="J3425" i="1"/>
  <c r="P3423" i="1"/>
  <c r="K3423" i="1"/>
  <c r="G3424" i="1"/>
  <c r="F3426" i="1"/>
  <c r="N3574" i="1" l="1"/>
  <c r="S3573" i="1"/>
  <c r="R3373" i="1"/>
  <c r="O3374" i="1"/>
  <c r="J3426" i="1"/>
  <c r="A3428" i="1"/>
  <c r="P3424" i="1"/>
  <c r="K3424" i="1"/>
  <c r="G3425" i="1"/>
  <c r="F3427" i="1"/>
  <c r="N3575" i="1" l="1"/>
  <c r="S3574" i="1"/>
  <c r="R3374" i="1"/>
  <c r="O3375" i="1"/>
  <c r="A3429" i="1"/>
  <c r="J3427" i="1"/>
  <c r="P3425" i="1"/>
  <c r="K3425" i="1"/>
  <c r="G3426" i="1"/>
  <c r="F3428" i="1"/>
  <c r="N3576" i="1" l="1"/>
  <c r="S3575" i="1"/>
  <c r="R3375" i="1"/>
  <c r="O3376" i="1"/>
  <c r="J3428" i="1"/>
  <c r="A3430" i="1"/>
  <c r="P3426" i="1"/>
  <c r="K3426" i="1"/>
  <c r="G3427" i="1"/>
  <c r="F3429" i="1"/>
  <c r="N3577" i="1" l="1"/>
  <c r="S3576" i="1"/>
  <c r="R3376" i="1"/>
  <c r="O3377" i="1"/>
  <c r="A3431" i="1"/>
  <c r="J3429" i="1"/>
  <c r="P3427" i="1"/>
  <c r="K3427" i="1"/>
  <c r="G3428" i="1"/>
  <c r="F3430" i="1"/>
  <c r="N3578" i="1" l="1"/>
  <c r="S3577" i="1"/>
  <c r="R3377" i="1"/>
  <c r="O3378" i="1"/>
  <c r="J3430" i="1"/>
  <c r="A3432" i="1"/>
  <c r="P3428" i="1"/>
  <c r="K3428" i="1"/>
  <c r="G3429" i="1"/>
  <c r="F3431" i="1"/>
  <c r="N3579" i="1" l="1"/>
  <c r="S3578" i="1"/>
  <c r="R3378" i="1"/>
  <c r="O3379" i="1"/>
  <c r="A3433" i="1"/>
  <c r="J3431" i="1"/>
  <c r="P3429" i="1"/>
  <c r="K3429" i="1"/>
  <c r="G3430" i="1"/>
  <c r="F3432" i="1"/>
  <c r="N3580" i="1" l="1"/>
  <c r="S3579" i="1"/>
  <c r="R3379" i="1"/>
  <c r="O3380" i="1"/>
  <c r="A3434" i="1"/>
  <c r="J3432" i="1"/>
  <c r="P3430" i="1"/>
  <c r="K3430" i="1"/>
  <c r="G3431" i="1"/>
  <c r="F3433" i="1"/>
  <c r="N3581" i="1" l="1"/>
  <c r="S3580" i="1"/>
  <c r="R3380" i="1"/>
  <c r="O3381" i="1"/>
  <c r="A3435" i="1"/>
  <c r="J3433" i="1"/>
  <c r="P3431" i="1"/>
  <c r="K3431" i="1"/>
  <c r="G3432" i="1"/>
  <c r="F3434" i="1"/>
  <c r="N3582" i="1" l="1"/>
  <c r="S3581" i="1"/>
  <c r="R3381" i="1"/>
  <c r="O3382" i="1"/>
  <c r="A3436" i="1"/>
  <c r="J3434" i="1"/>
  <c r="P3432" i="1"/>
  <c r="K3432" i="1"/>
  <c r="G3433" i="1"/>
  <c r="F3435" i="1"/>
  <c r="N3583" i="1" l="1"/>
  <c r="S3582" i="1"/>
  <c r="R3382" i="1"/>
  <c r="O3383" i="1"/>
  <c r="J3435" i="1"/>
  <c r="A3437" i="1"/>
  <c r="P3433" i="1"/>
  <c r="K3433" i="1"/>
  <c r="G3434" i="1"/>
  <c r="F3436" i="1"/>
  <c r="N3584" i="1" l="1"/>
  <c r="S3583" i="1"/>
  <c r="R3383" i="1"/>
  <c r="O3384" i="1"/>
  <c r="A3438" i="1"/>
  <c r="J3436" i="1"/>
  <c r="P3434" i="1"/>
  <c r="K3434" i="1"/>
  <c r="G3435" i="1"/>
  <c r="F3437" i="1"/>
  <c r="N3585" i="1" l="1"/>
  <c r="S3584" i="1"/>
  <c r="R3384" i="1"/>
  <c r="O3385" i="1"/>
  <c r="J3437" i="1"/>
  <c r="A3439" i="1"/>
  <c r="P3435" i="1"/>
  <c r="K3435" i="1"/>
  <c r="G3436" i="1"/>
  <c r="F3438" i="1"/>
  <c r="N3586" i="1" l="1"/>
  <c r="S3585" i="1"/>
  <c r="R3385" i="1"/>
  <c r="O3386" i="1"/>
  <c r="A3440" i="1"/>
  <c r="J3438" i="1"/>
  <c r="P3436" i="1"/>
  <c r="K3436" i="1"/>
  <c r="G3437" i="1"/>
  <c r="F3439" i="1"/>
  <c r="N3587" i="1" l="1"/>
  <c r="S3586" i="1"/>
  <c r="R3386" i="1"/>
  <c r="O3387" i="1"/>
  <c r="J3439" i="1"/>
  <c r="A3441" i="1"/>
  <c r="P3437" i="1"/>
  <c r="K3437" i="1"/>
  <c r="G3438" i="1"/>
  <c r="F3440" i="1"/>
  <c r="N3588" i="1" l="1"/>
  <c r="S3587" i="1"/>
  <c r="R3387" i="1"/>
  <c r="O3388" i="1"/>
  <c r="A3442" i="1"/>
  <c r="J3440" i="1"/>
  <c r="P3438" i="1"/>
  <c r="K3438" i="1"/>
  <c r="G3439" i="1"/>
  <c r="F3441" i="1"/>
  <c r="N3589" i="1" l="1"/>
  <c r="S3588" i="1"/>
  <c r="R3388" i="1"/>
  <c r="O3389" i="1"/>
  <c r="J3441" i="1"/>
  <c r="A3443" i="1"/>
  <c r="P3439" i="1"/>
  <c r="K3439" i="1"/>
  <c r="G3440" i="1"/>
  <c r="F3442" i="1"/>
  <c r="N3590" i="1" l="1"/>
  <c r="S3589" i="1"/>
  <c r="R3389" i="1"/>
  <c r="O3390" i="1"/>
  <c r="A3444" i="1"/>
  <c r="J3442" i="1"/>
  <c r="P3440" i="1"/>
  <c r="K3440" i="1"/>
  <c r="G3441" i="1"/>
  <c r="F3443" i="1"/>
  <c r="N3591" i="1" l="1"/>
  <c r="S3590" i="1"/>
  <c r="R3390" i="1"/>
  <c r="O3391" i="1"/>
  <c r="J3443" i="1"/>
  <c r="A3445" i="1"/>
  <c r="P3441" i="1"/>
  <c r="K3441" i="1"/>
  <c r="G3442" i="1"/>
  <c r="F3444" i="1"/>
  <c r="N3592" i="1" l="1"/>
  <c r="S3591" i="1"/>
  <c r="R3391" i="1"/>
  <c r="O3392" i="1"/>
  <c r="A3446" i="1"/>
  <c r="J3444" i="1"/>
  <c r="P3442" i="1"/>
  <c r="K3442" i="1"/>
  <c r="G3443" i="1"/>
  <c r="F3445" i="1"/>
  <c r="N3593" i="1" l="1"/>
  <c r="S3592" i="1"/>
  <c r="R3392" i="1"/>
  <c r="O3393" i="1"/>
  <c r="J3445" i="1"/>
  <c r="A3447" i="1"/>
  <c r="P3443" i="1"/>
  <c r="K3443" i="1"/>
  <c r="G3444" i="1"/>
  <c r="F3446" i="1"/>
  <c r="N3594" i="1" l="1"/>
  <c r="S3593" i="1"/>
  <c r="R3393" i="1"/>
  <c r="O3394" i="1"/>
  <c r="A3448" i="1"/>
  <c r="J3446" i="1"/>
  <c r="P3444" i="1"/>
  <c r="K3444" i="1"/>
  <c r="G3445" i="1"/>
  <c r="F3447" i="1"/>
  <c r="N3595" i="1" l="1"/>
  <c r="S3594" i="1"/>
  <c r="R3394" i="1"/>
  <c r="O3395" i="1"/>
  <c r="J3447" i="1"/>
  <c r="A3449" i="1"/>
  <c r="P3445" i="1"/>
  <c r="K3445" i="1"/>
  <c r="G3446" i="1"/>
  <c r="F3448" i="1"/>
  <c r="N3596" i="1" l="1"/>
  <c r="S3595" i="1"/>
  <c r="R3395" i="1"/>
  <c r="O3396" i="1"/>
  <c r="A3450" i="1"/>
  <c r="J3448" i="1"/>
  <c r="P3446" i="1"/>
  <c r="K3446" i="1"/>
  <c r="G3447" i="1"/>
  <c r="F3449" i="1"/>
  <c r="N3597" i="1" l="1"/>
  <c r="S3596" i="1"/>
  <c r="R3396" i="1"/>
  <c r="O3397" i="1"/>
  <c r="J3449" i="1"/>
  <c r="A3451" i="1"/>
  <c r="P3447" i="1"/>
  <c r="K3447" i="1"/>
  <c r="G3448" i="1"/>
  <c r="F3450" i="1"/>
  <c r="N3598" i="1" l="1"/>
  <c r="S3597" i="1"/>
  <c r="R3397" i="1"/>
  <c r="O3398" i="1"/>
  <c r="A3452" i="1"/>
  <c r="J3450" i="1"/>
  <c r="P3448" i="1"/>
  <c r="K3448" i="1"/>
  <c r="G3449" i="1"/>
  <c r="F3451" i="1"/>
  <c r="N3599" i="1" l="1"/>
  <c r="S3598" i="1"/>
  <c r="R3398" i="1"/>
  <c r="O3399" i="1"/>
  <c r="J3451" i="1"/>
  <c r="A3453" i="1"/>
  <c r="P3449" i="1"/>
  <c r="K3449" i="1"/>
  <c r="G3450" i="1"/>
  <c r="F3452" i="1"/>
  <c r="N3600" i="1" l="1"/>
  <c r="S3599" i="1"/>
  <c r="R3399" i="1"/>
  <c r="O3400" i="1"/>
  <c r="A3454" i="1"/>
  <c r="J3452" i="1"/>
  <c r="P3450" i="1"/>
  <c r="K3450" i="1"/>
  <c r="G3451" i="1"/>
  <c r="F3453" i="1"/>
  <c r="N3601" i="1" l="1"/>
  <c r="S3600" i="1"/>
  <c r="R3400" i="1"/>
  <c r="O3401" i="1"/>
  <c r="A3455" i="1"/>
  <c r="J3453" i="1"/>
  <c r="P3451" i="1"/>
  <c r="K3451" i="1"/>
  <c r="G3452" i="1"/>
  <c r="F3454" i="1"/>
  <c r="N3602" i="1" l="1"/>
  <c r="S3601" i="1"/>
  <c r="R3401" i="1"/>
  <c r="O3402" i="1"/>
  <c r="J3454" i="1"/>
  <c r="A3456" i="1"/>
  <c r="P3452" i="1"/>
  <c r="K3452" i="1"/>
  <c r="G3453" i="1"/>
  <c r="F3455" i="1"/>
  <c r="N3603" i="1" l="1"/>
  <c r="S3602" i="1"/>
  <c r="R3402" i="1"/>
  <c r="O3403" i="1"/>
  <c r="A3457" i="1"/>
  <c r="J3455" i="1"/>
  <c r="P3453" i="1"/>
  <c r="K3453" i="1"/>
  <c r="G3454" i="1"/>
  <c r="F3456" i="1"/>
  <c r="N3604" i="1" l="1"/>
  <c r="S3603" i="1"/>
  <c r="R3403" i="1"/>
  <c r="O3404" i="1"/>
  <c r="J3456" i="1"/>
  <c r="A3458" i="1"/>
  <c r="P3454" i="1"/>
  <c r="K3454" i="1"/>
  <c r="G3455" i="1"/>
  <c r="F3457" i="1"/>
  <c r="N3605" i="1" l="1"/>
  <c r="S3604" i="1"/>
  <c r="R3404" i="1"/>
  <c r="O3405" i="1"/>
  <c r="A3459" i="1"/>
  <c r="J3457" i="1"/>
  <c r="P3455" i="1"/>
  <c r="K3455" i="1"/>
  <c r="G3456" i="1"/>
  <c r="F3458" i="1"/>
  <c r="N3606" i="1" l="1"/>
  <c r="S3605" i="1"/>
  <c r="R3405" i="1"/>
  <c r="O3406" i="1"/>
  <c r="J3458" i="1"/>
  <c r="A3460" i="1"/>
  <c r="P3456" i="1"/>
  <c r="K3456" i="1"/>
  <c r="G3457" i="1"/>
  <c r="F3459" i="1"/>
  <c r="N3607" i="1" l="1"/>
  <c r="S3606" i="1"/>
  <c r="R3406" i="1"/>
  <c r="O3407" i="1"/>
  <c r="A3461" i="1"/>
  <c r="J3459" i="1"/>
  <c r="P3457" i="1"/>
  <c r="K3457" i="1"/>
  <c r="G3458" i="1"/>
  <c r="F3460" i="1"/>
  <c r="N3608" i="1" l="1"/>
  <c r="S3607" i="1"/>
  <c r="R3407" i="1"/>
  <c r="O3408" i="1"/>
  <c r="J3460" i="1"/>
  <c r="A3462" i="1"/>
  <c r="P3458" i="1"/>
  <c r="K3458" i="1"/>
  <c r="G3459" i="1"/>
  <c r="F3461" i="1"/>
  <c r="N3609" i="1" l="1"/>
  <c r="S3608" i="1"/>
  <c r="R3408" i="1"/>
  <c r="O3409" i="1"/>
  <c r="A3463" i="1"/>
  <c r="J3461" i="1"/>
  <c r="P3459" i="1"/>
  <c r="K3459" i="1"/>
  <c r="G3460" i="1"/>
  <c r="F3462" i="1"/>
  <c r="N3610" i="1" l="1"/>
  <c r="S3609" i="1"/>
  <c r="R3409" i="1"/>
  <c r="O3410" i="1"/>
  <c r="J3462" i="1"/>
  <c r="A3464" i="1"/>
  <c r="P3460" i="1"/>
  <c r="K3460" i="1"/>
  <c r="G3461" i="1"/>
  <c r="F3463" i="1"/>
  <c r="N3611" i="1" l="1"/>
  <c r="S3610" i="1"/>
  <c r="R3410" i="1"/>
  <c r="O3411" i="1"/>
  <c r="A3465" i="1"/>
  <c r="J3463" i="1"/>
  <c r="P3461" i="1"/>
  <c r="K3461" i="1"/>
  <c r="G3462" i="1"/>
  <c r="F3464" i="1"/>
  <c r="N3612" i="1" l="1"/>
  <c r="S3611" i="1"/>
  <c r="R3411" i="1"/>
  <c r="O3412" i="1"/>
  <c r="J3464" i="1"/>
  <c r="A3466" i="1"/>
  <c r="P3462" i="1"/>
  <c r="K3462" i="1"/>
  <c r="G3463" i="1"/>
  <c r="F3465" i="1"/>
  <c r="N3613" i="1" l="1"/>
  <c r="S3612" i="1"/>
  <c r="R3412" i="1"/>
  <c r="O3413" i="1"/>
  <c r="A3467" i="1"/>
  <c r="J3465" i="1"/>
  <c r="P3463" i="1"/>
  <c r="K3463" i="1"/>
  <c r="G3464" i="1"/>
  <c r="F3466" i="1"/>
  <c r="N3614" i="1" l="1"/>
  <c r="S3613" i="1"/>
  <c r="R3413" i="1"/>
  <c r="O3414" i="1"/>
  <c r="J3466" i="1"/>
  <c r="A3468" i="1"/>
  <c r="P3464" i="1"/>
  <c r="K3464" i="1"/>
  <c r="G3465" i="1"/>
  <c r="F3467" i="1"/>
  <c r="N3615" i="1" l="1"/>
  <c r="S3614" i="1"/>
  <c r="R3414" i="1"/>
  <c r="O3415" i="1"/>
  <c r="A3469" i="1"/>
  <c r="J3467" i="1"/>
  <c r="P3465" i="1"/>
  <c r="K3465" i="1"/>
  <c r="G3466" i="1"/>
  <c r="F3468" i="1"/>
  <c r="N3616" i="1" l="1"/>
  <c r="S3615" i="1"/>
  <c r="R3415" i="1"/>
  <c r="O3416" i="1"/>
  <c r="J3468" i="1"/>
  <c r="A3470" i="1"/>
  <c r="P3466" i="1"/>
  <c r="K3466" i="1"/>
  <c r="G3467" i="1"/>
  <c r="F3469" i="1"/>
  <c r="N3617" i="1" l="1"/>
  <c r="S3616" i="1"/>
  <c r="R3416" i="1"/>
  <c r="O3417" i="1"/>
  <c r="A3471" i="1"/>
  <c r="J3469" i="1"/>
  <c r="P3467" i="1"/>
  <c r="K3467" i="1"/>
  <c r="G3468" i="1"/>
  <c r="F3470" i="1"/>
  <c r="N3618" i="1" l="1"/>
  <c r="S3617" i="1"/>
  <c r="R3417" i="1"/>
  <c r="O3418" i="1"/>
  <c r="J3470" i="1"/>
  <c r="A3472" i="1"/>
  <c r="P3468" i="1"/>
  <c r="K3468" i="1"/>
  <c r="G3469" i="1"/>
  <c r="F3471" i="1"/>
  <c r="N3619" i="1" l="1"/>
  <c r="S3618" i="1"/>
  <c r="R3418" i="1"/>
  <c r="O3419" i="1"/>
  <c r="A3473" i="1"/>
  <c r="J3471" i="1"/>
  <c r="P3469" i="1"/>
  <c r="K3469" i="1"/>
  <c r="G3470" i="1"/>
  <c r="F3472" i="1"/>
  <c r="N3620" i="1" l="1"/>
  <c r="S3619" i="1"/>
  <c r="R3419" i="1"/>
  <c r="O3420" i="1"/>
  <c r="J3472" i="1"/>
  <c r="A3474" i="1"/>
  <c r="P3470" i="1"/>
  <c r="K3470" i="1"/>
  <c r="G3471" i="1"/>
  <c r="F3473" i="1"/>
  <c r="N3621" i="1" l="1"/>
  <c r="S3620" i="1"/>
  <c r="R3420" i="1"/>
  <c r="O3421" i="1"/>
  <c r="A3475" i="1"/>
  <c r="J3473" i="1"/>
  <c r="P3471" i="1"/>
  <c r="K3471" i="1"/>
  <c r="G3472" i="1"/>
  <c r="F3474" i="1"/>
  <c r="N3622" i="1" l="1"/>
  <c r="S3621" i="1"/>
  <c r="R3421" i="1"/>
  <c r="O3422" i="1"/>
  <c r="J3474" i="1"/>
  <c r="A3476" i="1"/>
  <c r="P3472" i="1"/>
  <c r="K3472" i="1"/>
  <c r="G3473" i="1"/>
  <c r="F3475" i="1"/>
  <c r="N3623" i="1" l="1"/>
  <c r="S3622" i="1"/>
  <c r="R3422" i="1"/>
  <c r="O3423" i="1"/>
  <c r="A3477" i="1"/>
  <c r="J3475" i="1"/>
  <c r="P3473" i="1"/>
  <c r="K3473" i="1"/>
  <c r="G3474" i="1"/>
  <c r="F3476" i="1"/>
  <c r="N3624" i="1" l="1"/>
  <c r="S3623" i="1"/>
  <c r="R3423" i="1"/>
  <c r="O3424" i="1"/>
  <c r="J3476" i="1"/>
  <c r="A3478" i="1"/>
  <c r="P3474" i="1"/>
  <c r="K3474" i="1"/>
  <c r="G3475" i="1"/>
  <c r="F3477" i="1"/>
  <c r="N3625" i="1" l="1"/>
  <c r="S3624" i="1"/>
  <c r="R3424" i="1"/>
  <c r="O3425" i="1"/>
  <c r="A3479" i="1"/>
  <c r="J3477" i="1"/>
  <c r="P3475" i="1"/>
  <c r="K3475" i="1"/>
  <c r="G3476" i="1"/>
  <c r="F3478" i="1"/>
  <c r="N3626" i="1" l="1"/>
  <c r="S3625" i="1"/>
  <c r="R3425" i="1"/>
  <c r="O3426" i="1"/>
  <c r="J3478" i="1"/>
  <c r="A3480" i="1"/>
  <c r="P3476" i="1"/>
  <c r="K3476" i="1"/>
  <c r="G3477" i="1"/>
  <c r="F3479" i="1"/>
  <c r="N3627" i="1" l="1"/>
  <c r="S3626" i="1"/>
  <c r="R3426" i="1"/>
  <c r="O3427" i="1"/>
  <c r="A3481" i="1"/>
  <c r="J3479" i="1"/>
  <c r="P3477" i="1"/>
  <c r="K3477" i="1"/>
  <c r="G3478" i="1"/>
  <c r="F3480" i="1"/>
  <c r="N3628" i="1" l="1"/>
  <c r="S3627" i="1"/>
  <c r="R3427" i="1"/>
  <c r="O3428" i="1"/>
  <c r="J3480" i="1"/>
  <c r="A3482" i="1"/>
  <c r="P3478" i="1"/>
  <c r="K3478" i="1"/>
  <c r="G3479" i="1"/>
  <c r="F3481" i="1"/>
  <c r="N3629" i="1" l="1"/>
  <c r="S3628" i="1"/>
  <c r="R3428" i="1"/>
  <c r="O3429" i="1"/>
  <c r="A3483" i="1"/>
  <c r="J3481" i="1"/>
  <c r="P3479" i="1"/>
  <c r="K3479" i="1"/>
  <c r="G3480" i="1"/>
  <c r="F3482" i="1"/>
  <c r="N3630" i="1" l="1"/>
  <c r="S3629" i="1"/>
  <c r="R3429" i="1"/>
  <c r="O3430" i="1"/>
  <c r="J3482" i="1"/>
  <c r="A3484" i="1"/>
  <c r="P3480" i="1"/>
  <c r="K3480" i="1"/>
  <c r="G3481" i="1"/>
  <c r="F3483" i="1"/>
  <c r="N3631" i="1" l="1"/>
  <c r="S3630" i="1"/>
  <c r="R3430" i="1"/>
  <c r="O3431" i="1"/>
  <c r="J3483" i="1"/>
  <c r="A3485" i="1"/>
  <c r="P3481" i="1"/>
  <c r="K3481" i="1"/>
  <c r="G3482" i="1"/>
  <c r="F3484" i="1"/>
  <c r="N3632" i="1" l="1"/>
  <c r="S3631" i="1"/>
  <c r="R3431" i="1"/>
  <c r="O3432" i="1"/>
  <c r="A3486" i="1"/>
  <c r="J3484" i="1"/>
  <c r="P3482" i="1"/>
  <c r="K3482" i="1"/>
  <c r="G3483" i="1"/>
  <c r="F3485" i="1"/>
  <c r="N3633" i="1" l="1"/>
  <c r="S3632" i="1"/>
  <c r="R3432" i="1"/>
  <c r="O3433" i="1"/>
  <c r="J3485" i="1"/>
  <c r="A3487" i="1"/>
  <c r="P3483" i="1"/>
  <c r="K3483" i="1"/>
  <c r="G3484" i="1"/>
  <c r="F3486" i="1"/>
  <c r="N3634" i="1" l="1"/>
  <c r="S3633" i="1"/>
  <c r="R3433" i="1"/>
  <c r="O3434" i="1"/>
  <c r="A3488" i="1"/>
  <c r="J3486" i="1"/>
  <c r="P3484" i="1"/>
  <c r="K3484" i="1"/>
  <c r="G3485" i="1"/>
  <c r="F3487" i="1"/>
  <c r="N3635" i="1" l="1"/>
  <c r="S3634" i="1"/>
  <c r="R3434" i="1"/>
  <c r="O3435" i="1"/>
  <c r="J3487" i="1"/>
  <c r="A3489" i="1"/>
  <c r="P3485" i="1"/>
  <c r="K3485" i="1"/>
  <c r="G3486" i="1"/>
  <c r="F3488" i="1"/>
  <c r="N3636" i="1" l="1"/>
  <c r="S3635" i="1"/>
  <c r="R3435" i="1"/>
  <c r="O3436" i="1"/>
  <c r="J3488" i="1"/>
  <c r="A3490" i="1"/>
  <c r="P3486" i="1"/>
  <c r="K3486" i="1"/>
  <c r="G3487" i="1"/>
  <c r="F3489" i="1"/>
  <c r="N3637" i="1" l="1"/>
  <c r="S3636" i="1"/>
  <c r="R3436" i="1"/>
  <c r="O3437" i="1"/>
  <c r="A3491" i="1"/>
  <c r="J3489" i="1"/>
  <c r="P3487" i="1"/>
  <c r="K3487" i="1"/>
  <c r="G3488" i="1"/>
  <c r="F3490" i="1"/>
  <c r="N3638" i="1" l="1"/>
  <c r="S3637" i="1"/>
  <c r="R3437" i="1"/>
  <c r="O3438" i="1"/>
  <c r="J3490" i="1"/>
  <c r="A3492" i="1"/>
  <c r="P3488" i="1"/>
  <c r="K3488" i="1"/>
  <c r="G3489" i="1"/>
  <c r="F3491" i="1"/>
  <c r="N3639" i="1" l="1"/>
  <c r="S3638" i="1"/>
  <c r="R3438" i="1"/>
  <c r="O3439" i="1"/>
  <c r="A3493" i="1"/>
  <c r="J3491" i="1"/>
  <c r="P3489" i="1"/>
  <c r="K3489" i="1"/>
  <c r="G3490" i="1"/>
  <c r="F3492" i="1"/>
  <c r="N3640" i="1" l="1"/>
  <c r="S3639" i="1"/>
  <c r="R3439" i="1"/>
  <c r="O3440" i="1"/>
  <c r="J3492" i="1"/>
  <c r="A3494" i="1"/>
  <c r="P3490" i="1"/>
  <c r="K3490" i="1"/>
  <c r="G3491" i="1"/>
  <c r="F3493" i="1"/>
  <c r="N3641" i="1" l="1"/>
  <c r="S3640" i="1"/>
  <c r="R3440" i="1"/>
  <c r="O3441" i="1"/>
  <c r="A3495" i="1"/>
  <c r="J3493" i="1"/>
  <c r="P3491" i="1"/>
  <c r="K3491" i="1"/>
  <c r="G3492" i="1"/>
  <c r="F3494" i="1"/>
  <c r="N3642" i="1" l="1"/>
  <c r="S3641" i="1"/>
  <c r="R3441" i="1"/>
  <c r="O3442" i="1"/>
  <c r="J3494" i="1"/>
  <c r="A3496" i="1"/>
  <c r="P3492" i="1"/>
  <c r="K3492" i="1"/>
  <c r="G3493" i="1"/>
  <c r="F3495" i="1"/>
  <c r="N3643" i="1" l="1"/>
  <c r="S3642" i="1"/>
  <c r="R3442" i="1"/>
  <c r="O3443" i="1"/>
  <c r="A3497" i="1"/>
  <c r="J3495" i="1"/>
  <c r="P3493" i="1"/>
  <c r="K3493" i="1"/>
  <c r="G3494" i="1"/>
  <c r="F3496" i="1"/>
  <c r="N3644" i="1" l="1"/>
  <c r="S3643" i="1"/>
  <c r="R3443" i="1"/>
  <c r="O3444" i="1"/>
  <c r="J3496" i="1"/>
  <c r="A3498" i="1"/>
  <c r="P3494" i="1"/>
  <c r="K3494" i="1"/>
  <c r="G3495" i="1"/>
  <c r="F3497" i="1"/>
  <c r="N3645" i="1" l="1"/>
  <c r="S3644" i="1"/>
  <c r="R3444" i="1"/>
  <c r="O3445" i="1"/>
  <c r="A3499" i="1"/>
  <c r="J3497" i="1"/>
  <c r="P3495" i="1"/>
  <c r="K3495" i="1"/>
  <c r="G3496" i="1"/>
  <c r="F3498" i="1"/>
  <c r="N3646" i="1" l="1"/>
  <c r="S3645" i="1"/>
  <c r="R3445" i="1"/>
  <c r="O3446" i="1"/>
  <c r="J3498" i="1"/>
  <c r="A3500" i="1"/>
  <c r="P3496" i="1"/>
  <c r="K3496" i="1"/>
  <c r="G3497" i="1"/>
  <c r="F3499" i="1"/>
  <c r="N3647" i="1" l="1"/>
  <c r="S3646" i="1"/>
  <c r="R3446" i="1"/>
  <c r="O3447" i="1"/>
  <c r="A3501" i="1"/>
  <c r="J3499" i="1"/>
  <c r="P3497" i="1"/>
  <c r="K3497" i="1"/>
  <c r="G3498" i="1"/>
  <c r="F3500" i="1"/>
  <c r="N3648" i="1" l="1"/>
  <c r="S3647" i="1"/>
  <c r="R3447" i="1"/>
  <c r="O3448" i="1"/>
  <c r="J3500" i="1"/>
  <c r="A3502" i="1"/>
  <c r="P3498" i="1"/>
  <c r="K3498" i="1"/>
  <c r="G3499" i="1"/>
  <c r="F3501" i="1"/>
  <c r="N3649" i="1" l="1"/>
  <c r="S3648" i="1"/>
  <c r="R3448" i="1"/>
  <c r="O3449" i="1"/>
  <c r="J3501" i="1"/>
  <c r="A3503" i="1"/>
  <c r="P3499" i="1"/>
  <c r="K3499" i="1"/>
  <c r="G3500" i="1"/>
  <c r="F3502" i="1"/>
  <c r="N3650" i="1" l="1"/>
  <c r="S3649" i="1"/>
  <c r="R3449" i="1"/>
  <c r="O3450" i="1"/>
  <c r="A3504" i="1"/>
  <c r="J3502" i="1"/>
  <c r="P3500" i="1"/>
  <c r="K3500" i="1"/>
  <c r="G3501" i="1"/>
  <c r="F3503" i="1"/>
  <c r="N3651" i="1" l="1"/>
  <c r="S3650" i="1"/>
  <c r="R3450" i="1"/>
  <c r="O3451" i="1"/>
  <c r="J3503" i="1"/>
  <c r="A3505" i="1"/>
  <c r="P3501" i="1"/>
  <c r="K3501" i="1"/>
  <c r="G3502" i="1"/>
  <c r="F3504" i="1"/>
  <c r="N3652" i="1" l="1"/>
  <c r="S3651" i="1"/>
  <c r="R3451" i="1"/>
  <c r="O3452" i="1"/>
  <c r="A3506" i="1"/>
  <c r="J3504" i="1"/>
  <c r="P3502" i="1"/>
  <c r="K3502" i="1"/>
  <c r="G3503" i="1"/>
  <c r="F3505" i="1"/>
  <c r="N3653" i="1" l="1"/>
  <c r="S3652" i="1"/>
  <c r="R3452" i="1"/>
  <c r="O3453" i="1"/>
  <c r="J3505" i="1"/>
  <c r="A3507" i="1"/>
  <c r="P3503" i="1"/>
  <c r="K3503" i="1"/>
  <c r="G3504" i="1"/>
  <c r="F3506" i="1"/>
  <c r="N3654" i="1" l="1"/>
  <c r="S3653" i="1"/>
  <c r="R3453" i="1"/>
  <c r="O3454" i="1"/>
  <c r="A3508" i="1"/>
  <c r="J3506" i="1"/>
  <c r="P3504" i="1"/>
  <c r="K3504" i="1"/>
  <c r="G3505" i="1"/>
  <c r="F3507" i="1"/>
  <c r="N3655" i="1" l="1"/>
  <c r="S3654" i="1"/>
  <c r="R3454" i="1"/>
  <c r="O3455" i="1"/>
  <c r="J3507" i="1"/>
  <c r="A3509" i="1"/>
  <c r="P3505" i="1"/>
  <c r="K3505" i="1"/>
  <c r="G3506" i="1"/>
  <c r="F3508" i="1"/>
  <c r="N3656" i="1" l="1"/>
  <c r="S3655" i="1"/>
  <c r="R3455" i="1"/>
  <c r="O3456" i="1"/>
  <c r="A3510" i="1"/>
  <c r="J3508" i="1"/>
  <c r="P3506" i="1"/>
  <c r="K3506" i="1"/>
  <c r="G3507" i="1"/>
  <c r="F3509" i="1"/>
  <c r="N3657" i="1" l="1"/>
  <c r="S3656" i="1"/>
  <c r="R3456" i="1"/>
  <c r="O3457" i="1"/>
  <c r="J3509" i="1"/>
  <c r="A3511" i="1"/>
  <c r="P3507" i="1"/>
  <c r="K3507" i="1"/>
  <c r="G3508" i="1"/>
  <c r="F3510" i="1"/>
  <c r="N3658" i="1" l="1"/>
  <c r="S3657" i="1"/>
  <c r="R3457" i="1"/>
  <c r="O3458" i="1"/>
  <c r="A3512" i="1"/>
  <c r="J3510" i="1"/>
  <c r="P3508" i="1"/>
  <c r="K3508" i="1"/>
  <c r="G3509" i="1"/>
  <c r="F3511" i="1"/>
  <c r="N3659" i="1" l="1"/>
  <c r="S3658" i="1"/>
  <c r="R3458" i="1"/>
  <c r="O3459" i="1"/>
  <c r="J3511" i="1"/>
  <c r="A3513" i="1"/>
  <c r="P3509" i="1"/>
  <c r="K3509" i="1"/>
  <c r="G3510" i="1"/>
  <c r="F3512" i="1"/>
  <c r="N3660" i="1" l="1"/>
  <c r="S3659" i="1"/>
  <c r="R3459" i="1"/>
  <c r="O3460" i="1"/>
  <c r="A3514" i="1"/>
  <c r="J3512" i="1"/>
  <c r="P3510" i="1"/>
  <c r="K3510" i="1"/>
  <c r="G3511" i="1"/>
  <c r="F3513" i="1"/>
  <c r="N3661" i="1" l="1"/>
  <c r="S3660" i="1"/>
  <c r="R3460" i="1"/>
  <c r="O3461" i="1"/>
  <c r="J3513" i="1"/>
  <c r="A3515" i="1"/>
  <c r="P3511" i="1"/>
  <c r="K3511" i="1"/>
  <c r="G3512" i="1"/>
  <c r="F3514" i="1"/>
  <c r="N3662" i="1" l="1"/>
  <c r="S3661" i="1"/>
  <c r="R3461" i="1"/>
  <c r="O3462" i="1"/>
  <c r="A3516" i="1"/>
  <c r="J3514" i="1"/>
  <c r="P3512" i="1"/>
  <c r="K3512" i="1"/>
  <c r="G3513" i="1"/>
  <c r="F3515" i="1"/>
  <c r="N3663" i="1" l="1"/>
  <c r="S3662" i="1"/>
  <c r="R3462" i="1"/>
  <c r="O3463" i="1"/>
  <c r="J3515" i="1"/>
  <c r="A3517" i="1"/>
  <c r="P3513" i="1"/>
  <c r="K3513" i="1"/>
  <c r="G3514" i="1"/>
  <c r="F3516" i="1"/>
  <c r="N3664" i="1" l="1"/>
  <c r="S3663" i="1"/>
  <c r="R3463" i="1"/>
  <c r="O3464" i="1"/>
  <c r="A3518" i="1"/>
  <c r="J3516" i="1"/>
  <c r="P3514" i="1"/>
  <c r="K3514" i="1"/>
  <c r="G3515" i="1"/>
  <c r="F3517" i="1"/>
  <c r="N3665" i="1" l="1"/>
  <c r="S3664" i="1"/>
  <c r="R3464" i="1"/>
  <c r="O3465" i="1"/>
  <c r="J3517" i="1"/>
  <c r="A3519" i="1"/>
  <c r="P3515" i="1"/>
  <c r="K3515" i="1"/>
  <c r="G3516" i="1"/>
  <c r="F3518" i="1"/>
  <c r="N3666" i="1" l="1"/>
  <c r="S3665" i="1"/>
  <c r="R3465" i="1"/>
  <c r="O3466" i="1"/>
  <c r="A3520" i="1"/>
  <c r="J3518" i="1"/>
  <c r="P3516" i="1"/>
  <c r="K3516" i="1"/>
  <c r="G3517" i="1"/>
  <c r="F3519" i="1"/>
  <c r="N3667" i="1" l="1"/>
  <c r="S3666" i="1"/>
  <c r="R3466" i="1"/>
  <c r="O3467" i="1"/>
  <c r="J3519" i="1"/>
  <c r="A3521" i="1"/>
  <c r="P3517" i="1"/>
  <c r="K3517" i="1"/>
  <c r="G3518" i="1"/>
  <c r="F3520" i="1"/>
  <c r="N3668" i="1" l="1"/>
  <c r="S3667" i="1"/>
  <c r="R3467" i="1"/>
  <c r="O3468" i="1"/>
  <c r="A3522" i="1"/>
  <c r="J3520" i="1"/>
  <c r="P3518" i="1"/>
  <c r="K3518" i="1"/>
  <c r="G3519" i="1"/>
  <c r="F3521" i="1"/>
  <c r="N3669" i="1" l="1"/>
  <c r="S3668" i="1"/>
  <c r="R3468" i="1"/>
  <c r="O3469" i="1"/>
  <c r="J3521" i="1"/>
  <c r="A3523" i="1"/>
  <c r="P3519" i="1"/>
  <c r="K3519" i="1"/>
  <c r="G3520" i="1"/>
  <c r="F3522" i="1"/>
  <c r="N3670" i="1" l="1"/>
  <c r="S3669" i="1"/>
  <c r="R3469" i="1"/>
  <c r="O3470" i="1"/>
  <c r="A3524" i="1"/>
  <c r="J3522" i="1"/>
  <c r="P3520" i="1"/>
  <c r="K3520" i="1"/>
  <c r="G3521" i="1"/>
  <c r="F3523" i="1"/>
  <c r="N3671" i="1" l="1"/>
  <c r="S3670" i="1"/>
  <c r="R3470" i="1"/>
  <c r="O3471" i="1"/>
  <c r="J3523" i="1"/>
  <c r="A3525" i="1"/>
  <c r="P3521" i="1"/>
  <c r="K3521" i="1"/>
  <c r="G3522" i="1"/>
  <c r="F3524" i="1"/>
  <c r="N3672" i="1" l="1"/>
  <c r="S3671" i="1"/>
  <c r="R3471" i="1"/>
  <c r="O3472" i="1"/>
  <c r="A3526" i="1"/>
  <c r="J3524" i="1"/>
  <c r="P3522" i="1"/>
  <c r="K3522" i="1"/>
  <c r="G3523" i="1"/>
  <c r="F3525" i="1"/>
  <c r="N3673" i="1" l="1"/>
  <c r="S3672" i="1"/>
  <c r="R3472" i="1"/>
  <c r="O3473" i="1"/>
  <c r="J3525" i="1"/>
  <c r="A3527" i="1"/>
  <c r="P3523" i="1"/>
  <c r="K3523" i="1"/>
  <c r="G3524" i="1"/>
  <c r="F3526" i="1"/>
  <c r="N3674" i="1" l="1"/>
  <c r="S3673" i="1"/>
  <c r="R3473" i="1"/>
  <c r="O3474" i="1"/>
  <c r="J3526" i="1"/>
  <c r="A3528" i="1"/>
  <c r="P3524" i="1"/>
  <c r="K3524" i="1"/>
  <c r="G3525" i="1"/>
  <c r="F3527" i="1"/>
  <c r="N3675" i="1" l="1"/>
  <c r="S3674" i="1"/>
  <c r="R3474" i="1"/>
  <c r="O3475" i="1"/>
  <c r="A3529" i="1"/>
  <c r="J3527" i="1"/>
  <c r="P3525" i="1"/>
  <c r="K3525" i="1"/>
  <c r="G3526" i="1"/>
  <c r="F3528" i="1"/>
  <c r="N3676" i="1" l="1"/>
  <c r="S3675" i="1"/>
  <c r="R3475" i="1"/>
  <c r="O3476" i="1"/>
  <c r="J3528" i="1"/>
  <c r="A3530" i="1"/>
  <c r="P3526" i="1"/>
  <c r="K3526" i="1"/>
  <c r="G3527" i="1"/>
  <c r="F3529" i="1"/>
  <c r="N3677" i="1" l="1"/>
  <c r="S3676" i="1"/>
  <c r="R3476" i="1"/>
  <c r="O3477" i="1"/>
  <c r="J3529" i="1"/>
  <c r="A3531" i="1"/>
  <c r="P3527" i="1"/>
  <c r="K3527" i="1"/>
  <c r="G3528" i="1"/>
  <c r="F3530" i="1"/>
  <c r="N3678" i="1" l="1"/>
  <c r="S3677" i="1"/>
  <c r="R3477" i="1"/>
  <c r="O3478" i="1"/>
  <c r="J3530" i="1"/>
  <c r="A3532" i="1"/>
  <c r="P3528" i="1"/>
  <c r="K3528" i="1"/>
  <c r="G3529" i="1"/>
  <c r="F3531" i="1"/>
  <c r="N3679" i="1" l="1"/>
  <c r="S3678" i="1"/>
  <c r="R3478" i="1"/>
  <c r="O3479" i="1"/>
  <c r="A3533" i="1"/>
  <c r="J3531" i="1"/>
  <c r="P3529" i="1"/>
  <c r="K3529" i="1"/>
  <c r="G3530" i="1"/>
  <c r="F3532" i="1"/>
  <c r="N3680" i="1" l="1"/>
  <c r="S3679" i="1"/>
  <c r="R3479" i="1"/>
  <c r="O3480" i="1"/>
  <c r="J3532" i="1"/>
  <c r="A3534" i="1"/>
  <c r="P3530" i="1"/>
  <c r="K3530" i="1"/>
  <c r="G3531" i="1"/>
  <c r="F3533" i="1"/>
  <c r="N3681" i="1" l="1"/>
  <c r="S3680" i="1"/>
  <c r="R3480" i="1"/>
  <c r="O3481" i="1"/>
  <c r="J3533" i="1"/>
  <c r="A3535" i="1"/>
  <c r="P3531" i="1"/>
  <c r="K3531" i="1"/>
  <c r="G3532" i="1"/>
  <c r="F3534" i="1"/>
  <c r="N3682" i="1" l="1"/>
  <c r="S3681" i="1"/>
  <c r="R3481" i="1"/>
  <c r="O3482" i="1"/>
  <c r="A3536" i="1"/>
  <c r="J3534" i="1"/>
  <c r="P3532" i="1"/>
  <c r="K3532" i="1"/>
  <c r="G3533" i="1"/>
  <c r="F3535" i="1"/>
  <c r="N3683" i="1" l="1"/>
  <c r="S3682" i="1"/>
  <c r="R3482" i="1"/>
  <c r="O3483" i="1"/>
  <c r="A3537" i="1"/>
  <c r="J3535" i="1"/>
  <c r="P3533" i="1"/>
  <c r="K3533" i="1"/>
  <c r="G3534" i="1"/>
  <c r="F3536" i="1"/>
  <c r="N3684" i="1" l="1"/>
  <c r="S3683" i="1"/>
  <c r="R3483" i="1"/>
  <c r="O3484" i="1"/>
  <c r="A3538" i="1"/>
  <c r="J3536" i="1"/>
  <c r="P3534" i="1"/>
  <c r="K3534" i="1"/>
  <c r="G3535" i="1"/>
  <c r="F3537" i="1"/>
  <c r="N3685" i="1" l="1"/>
  <c r="S3684" i="1"/>
  <c r="R3484" i="1"/>
  <c r="O3485" i="1"/>
  <c r="A3539" i="1"/>
  <c r="J3537" i="1"/>
  <c r="P3535" i="1"/>
  <c r="K3535" i="1"/>
  <c r="G3536" i="1"/>
  <c r="F3538" i="1"/>
  <c r="N3686" i="1" l="1"/>
  <c r="S3685" i="1"/>
  <c r="R3485" i="1"/>
  <c r="O3486" i="1"/>
  <c r="A3540" i="1"/>
  <c r="J3538" i="1"/>
  <c r="P3536" i="1"/>
  <c r="K3536" i="1"/>
  <c r="G3537" i="1"/>
  <c r="F3539" i="1"/>
  <c r="N3687" i="1" l="1"/>
  <c r="S3686" i="1"/>
  <c r="R3486" i="1"/>
  <c r="O3487" i="1"/>
  <c r="A3541" i="1"/>
  <c r="J3539" i="1"/>
  <c r="P3537" i="1"/>
  <c r="K3537" i="1"/>
  <c r="G3538" i="1"/>
  <c r="F3540" i="1"/>
  <c r="N3688" i="1" l="1"/>
  <c r="S3687" i="1"/>
  <c r="R3487" i="1"/>
  <c r="O3488" i="1"/>
  <c r="J3540" i="1"/>
  <c r="A3542" i="1"/>
  <c r="P3538" i="1"/>
  <c r="K3538" i="1"/>
  <c r="G3539" i="1"/>
  <c r="F3541" i="1"/>
  <c r="N3689" i="1" l="1"/>
  <c r="S3688" i="1"/>
  <c r="R3488" i="1"/>
  <c r="O3489" i="1"/>
  <c r="A3543" i="1"/>
  <c r="J3541" i="1"/>
  <c r="P3539" i="1"/>
  <c r="K3539" i="1"/>
  <c r="G3540" i="1"/>
  <c r="F3542" i="1"/>
  <c r="N3690" i="1" l="1"/>
  <c r="S3689" i="1"/>
  <c r="R3489" i="1"/>
  <c r="O3490" i="1"/>
  <c r="J3542" i="1"/>
  <c r="A3544" i="1"/>
  <c r="P3540" i="1"/>
  <c r="K3540" i="1"/>
  <c r="G3541" i="1"/>
  <c r="F3543" i="1"/>
  <c r="N3691" i="1" l="1"/>
  <c r="S3690" i="1"/>
  <c r="R3490" i="1"/>
  <c r="O3491" i="1"/>
  <c r="A3545" i="1"/>
  <c r="J3543" i="1"/>
  <c r="P3541" i="1"/>
  <c r="K3541" i="1"/>
  <c r="G3542" i="1"/>
  <c r="F3544" i="1"/>
  <c r="N3692" i="1" l="1"/>
  <c r="S3691" i="1"/>
  <c r="R3491" i="1"/>
  <c r="O3492" i="1"/>
  <c r="J3544" i="1"/>
  <c r="A3546" i="1"/>
  <c r="P3542" i="1"/>
  <c r="K3542" i="1"/>
  <c r="G3543" i="1"/>
  <c r="F3545" i="1"/>
  <c r="N3693" i="1" l="1"/>
  <c r="S3692" i="1"/>
  <c r="R3492" i="1"/>
  <c r="O3493" i="1"/>
  <c r="A3547" i="1"/>
  <c r="J3545" i="1"/>
  <c r="P3543" i="1"/>
  <c r="K3543" i="1"/>
  <c r="G3544" i="1"/>
  <c r="F3546" i="1"/>
  <c r="N3694" i="1" l="1"/>
  <c r="S3693" i="1"/>
  <c r="R3493" i="1"/>
  <c r="O3494" i="1"/>
  <c r="J3546" i="1"/>
  <c r="A3548" i="1"/>
  <c r="P3544" i="1"/>
  <c r="K3544" i="1"/>
  <c r="G3545" i="1"/>
  <c r="F3547" i="1"/>
  <c r="N3695" i="1" l="1"/>
  <c r="S3694" i="1"/>
  <c r="R3494" i="1"/>
  <c r="O3495" i="1"/>
  <c r="A3549" i="1"/>
  <c r="J3547" i="1"/>
  <c r="P3545" i="1"/>
  <c r="K3545" i="1"/>
  <c r="G3546" i="1"/>
  <c r="F3548" i="1"/>
  <c r="N3696" i="1" l="1"/>
  <c r="S3695" i="1"/>
  <c r="R3495" i="1"/>
  <c r="O3496" i="1"/>
  <c r="J3548" i="1"/>
  <c r="A3550" i="1"/>
  <c r="P3546" i="1"/>
  <c r="K3546" i="1"/>
  <c r="G3547" i="1"/>
  <c r="F3549" i="1"/>
  <c r="N3697" i="1" l="1"/>
  <c r="S3696" i="1"/>
  <c r="R3496" i="1"/>
  <c r="O3497" i="1"/>
  <c r="A3551" i="1"/>
  <c r="J3549" i="1"/>
  <c r="P3547" i="1"/>
  <c r="K3547" i="1"/>
  <c r="G3548" i="1"/>
  <c r="F3550" i="1"/>
  <c r="N3698" i="1" l="1"/>
  <c r="S3697" i="1"/>
  <c r="R3497" i="1"/>
  <c r="O3498" i="1"/>
  <c r="A3552" i="1"/>
  <c r="J3550" i="1"/>
  <c r="P3548" i="1"/>
  <c r="K3548" i="1"/>
  <c r="G3549" i="1"/>
  <c r="F3551" i="1"/>
  <c r="N3699" i="1" l="1"/>
  <c r="S3698" i="1"/>
  <c r="R3498" i="1"/>
  <c r="O3499" i="1"/>
  <c r="J3551" i="1"/>
  <c r="A3553" i="1"/>
  <c r="P3549" i="1"/>
  <c r="K3549" i="1"/>
  <c r="G3550" i="1"/>
  <c r="F3552" i="1"/>
  <c r="N3700" i="1" l="1"/>
  <c r="S3699" i="1"/>
  <c r="R3499" i="1"/>
  <c r="O3500" i="1"/>
  <c r="J3552" i="1"/>
  <c r="A3554" i="1"/>
  <c r="P3550" i="1"/>
  <c r="K3550" i="1"/>
  <c r="G3551" i="1"/>
  <c r="F3553" i="1"/>
  <c r="N3701" i="1" l="1"/>
  <c r="S3700" i="1"/>
  <c r="R3500" i="1"/>
  <c r="O3501" i="1"/>
  <c r="J3553" i="1"/>
  <c r="A3555" i="1"/>
  <c r="P3551" i="1"/>
  <c r="K3551" i="1"/>
  <c r="G3552" i="1"/>
  <c r="F3554" i="1"/>
  <c r="N3702" i="1" l="1"/>
  <c r="S3701" i="1"/>
  <c r="R3501" i="1"/>
  <c r="O3502" i="1"/>
  <c r="J3554" i="1"/>
  <c r="A3556" i="1"/>
  <c r="P3552" i="1"/>
  <c r="K3552" i="1"/>
  <c r="G3553" i="1"/>
  <c r="F3555" i="1"/>
  <c r="N3703" i="1" l="1"/>
  <c r="S3702" i="1"/>
  <c r="R3502" i="1"/>
  <c r="O3503" i="1"/>
  <c r="J3555" i="1"/>
  <c r="A3557" i="1"/>
  <c r="P3553" i="1"/>
  <c r="K3553" i="1"/>
  <c r="G3554" i="1"/>
  <c r="F3556" i="1"/>
  <c r="N3704" i="1" l="1"/>
  <c r="S3703" i="1"/>
  <c r="R3503" i="1"/>
  <c r="O3504" i="1"/>
  <c r="J3556" i="1"/>
  <c r="A3558" i="1"/>
  <c r="P3554" i="1"/>
  <c r="K3554" i="1"/>
  <c r="G3555" i="1"/>
  <c r="F3557" i="1"/>
  <c r="N3705" i="1" l="1"/>
  <c r="S3704" i="1"/>
  <c r="R3504" i="1"/>
  <c r="O3505" i="1"/>
  <c r="A3559" i="1"/>
  <c r="J3557" i="1"/>
  <c r="P3555" i="1"/>
  <c r="K3555" i="1"/>
  <c r="G3556" i="1"/>
  <c r="F3558" i="1"/>
  <c r="N3706" i="1" l="1"/>
  <c r="S3705" i="1"/>
  <c r="R3505" i="1"/>
  <c r="O3506" i="1"/>
  <c r="J3558" i="1"/>
  <c r="A3560" i="1"/>
  <c r="P3556" i="1"/>
  <c r="K3556" i="1"/>
  <c r="G3557" i="1"/>
  <c r="F3559" i="1"/>
  <c r="N3707" i="1" l="1"/>
  <c r="S3706" i="1"/>
  <c r="R3506" i="1"/>
  <c r="O3507" i="1"/>
  <c r="A3561" i="1"/>
  <c r="J3559" i="1"/>
  <c r="P3557" i="1"/>
  <c r="K3557" i="1"/>
  <c r="G3558" i="1"/>
  <c r="F3560" i="1"/>
  <c r="N3708" i="1" l="1"/>
  <c r="S3707" i="1"/>
  <c r="R3507" i="1"/>
  <c r="O3508" i="1"/>
  <c r="J3560" i="1"/>
  <c r="A3562" i="1"/>
  <c r="P3558" i="1"/>
  <c r="K3558" i="1"/>
  <c r="G3559" i="1"/>
  <c r="F3561" i="1"/>
  <c r="N3709" i="1" l="1"/>
  <c r="S3708" i="1"/>
  <c r="R3508" i="1"/>
  <c r="O3509" i="1"/>
  <c r="A3563" i="1"/>
  <c r="J3561" i="1"/>
  <c r="P3559" i="1"/>
  <c r="K3559" i="1"/>
  <c r="G3560" i="1"/>
  <c r="F3562" i="1"/>
  <c r="N3710" i="1" l="1"/>
  <c r="S3709" i="1"/>
  <c r="R3509" i="1"/>
  <c r="O3510" i="1"/>
  <c r="J3562" i="1"/>
  <c r="A3564" i="1"/>
  <c r="P3560" i="1"/>
  <c r="K3560" i="1"/>
  <c r="G3561" i="1"/>
  <c r="F3563" i="1"/>
  <c r="N3711" i="1" l="1"/>
  <c r="S3710" i="1"/>
  <c r="R3510" i="1"/>
  <c r="O3511" i="1"/>
  <c r="A3565" i="1"/>
  <c r="J3563" i="1"/>
  <c r="P3561" i="1"/>
  <c r="K3561" i="1"/>
  <c r="G3562" i="1"/>
  <c r="F3564" i="1"/>
  <c r="N3712" i="1" l="1"/>
  <c r="S3711" i="1"/>
  <c r="R3511" i="1"/>
  <c r="O3512" i="1"/>
  <c r="J3564" i="1"/>
  <c r="A3566" i="1"/>
  <c r="P3562" i="1"/>
  <c r="K3562" i="1"/>
  <c r="G3563" i="1"/>
  <c r="F3565" i="1"/>
  <c r="N3713" i="1" l="1"/>
  <c r="S3712" i="1"/>
  <c r="R3512" i="1"/>
  <c r="O3513" i="1"/>
  <c r="A3567" i="1"/>
  <c r="J3565" i="1"/>
  <c r="P3563" i="1"/>
  <c r="K3563" i="1"/>
  <c r="G3564" i="1"/>
  <c r="F3566" i="1"/>
  <c r="N3714" i="1" l="1"/>
  <c r="S3713" i="1"/>
  <c r="R3513" i="1"/>
  <c r="O3514" i="1"/>
  <c r="J3566" i="1"/>
  <c r="A3568" i="1"/>
  <c r="P3564" i="1"/>
  <c r="K3564" i="1"/>
  <c r="G3565" i="1"/>
  <c r="F3567" i="1"/>
  <c r="N3715" i="1" l="1"/>
  <c r="S3714" i="1"/>
  <c r="R3514" i="1"/>
  <c r="O3515" i="1"/>
  <c r="A3569" i="1"/>
  <c r="J3567" i="1"/>
  <c r="P3565" i="1"/>
  <c r="K3565" i="1"/>
  <c r="G3566" i="1"/>
  <c r="F3568" i="1"/>
  <c r="N3716" i="1" l="1"/>
  <c r="S3715" i="1"/>
  <c r="R3515" i="1"/>
  <c r="O3516" i="1"/>
  <c r="J3568" i="1"/>
  <c r="A3570" i="1"/>
  <c r="P3566" i="1"/>
  <c r="K3566" i="1"/>
  <c r="G3567" i="1"/>
  <c r="F3569" i="1"/>
  <c r="N3717" i="1" l="1"/>
  <c r="S3716" i="1"/>
  <c r="R3516" i="1"/>
  <c r="O3517" i="1"/>
  <c r="A3571" i="1"/>
  <c r="J3569" i="1"/>
  <c r="P3567" i="1"/>
  <c r="K3567" i="1"/>
  <c r="G3568" i="1"/>
  <c r="F3570" i="1"/>
  <c r="N3718" i="1" l="1"/>
  <c r="S3717" i="1"/>
  <c r="R3517" i="1"/>
  <c r="O3518" i="1"/>
  <c r="J3570" i="1"/>
  <c r="A3572" i="1"/>
  <c r="P3568" i="1"/>
  <c r="K3568" i="1"/>
  <c r="G3569" i="1"/>
  <c r="F3571" i="1"/>
  <c r="N3719" i="1" l="1"/>
  <c r="S3718" i="1"/>
  <c r="R3518" i="1"/>
  <c r="O3519" i="1"/>
  <c r="A3573" i="1"/>
  <c r="J3571" i="1"/>
  <c r="P3569" i="1"/>
  <c r="K3569" i="1"/>
  <c r="G3570" i="1"/>
  <c r="F3572" i="1"/>
  <c r="N3720" i="1" l="1"/>
  <c r="S3719" i="1"/>
  <c r="R3519" i="1"/>
  <c r="O3520" i="1"/>
  <c r="A3574" i="1"/>
  <c r="J3572" i="1"/>
  <c r="P3570" i="1"/>
  <c r="K3570" i="1"/>
  <c r="G3571" i="1"/>
  <c r="F3573" i="1"/>
  <c r="N3721" i="1" l="1"/>
  <c r="S3720" i="1"/>
  <c r="R3520" i="1"/>
  <c r="O3521" i="1"/>
  <c r="J3573" i="1"/>
  <c r="A3575" i="1"/>
  <c r="P3571" i="1"/>
  <c r="K3571" i="1"/>
  <c r="G3572" i="1"/>
  <c r="F3574" i="1"/>
  <c r="N3722" i="1" l="1"/>
  <c r="S3721" i="1"/>
  <c r="R3521" i="1"/>
  <c r="O3522" i="1"/>
  <c r="A3576" i="1"/>
  <c r="J3574" i="1"/>
  <c r="P3572" i="1"/>
  <c r="K3572" i="1"/>
  <c r="G3573" i="1"/>
  <c r="F3575" i="1"/>
  <c r="N3723" i="1" l="1"/>
  <c r="S3722" i="1"/>
  <c r="R3522" i="1"/>
  <c r="O3523" i="1"/>
  <c r="J3575" i="1"/>
  <c r="A3577" i="1"/>
  <c r="P3573" i="1"/>
  <c r="K3573" i="1"/>
  <c r="G3574" i="1"/>
  <c r="F3576" i="1"/>
  <c r="N3724" i="1" l="1"/>
  <c r="S3723" i="1"/>
  <c r="R3523" i="1"/>
  <c r="O3524" i="1"/>
  <c r="A3578" i="1"/>
  <c r="J3576" i="1"/>
  <c r="P3574" i="1"/>
  <c r="K3574" i="1"/>
  <c r="G3575" i="1"/>
  <c r="F3577" i="1"/>
  <c r="N3725" i="1" l="1"/>
  <c r="S3724" i="1"/>
  <c r="R3524" i="1"/>
  <c r="O3525" i="1"/>
  <c r="J3577" i="1"/>
  <c r="A3579" i="1"/>
  <c r="P3575" i="1"/>
  <c r="K3575" i="1"/>
  <c r="G3576" i="1"/>
  <c r="F3578" i="1"/>
  <c r="N3726" i="1" l="1"/>
  <c r="S3725" i="1"/>
  <c r="R3525" i="1"/>
  <c r="O3526" i="1"/>
  <c r="A3580" i="1"/>
  <c r="J3578" i="1"/>
  <c r="P3576" i="1"/>
  <c r="K3576" i="1"/>
  <c r="G3577" i="1"/>
  <c r="F3579" i="1"/>
  <c r="N3727" i="1" l="1"/>
  <c r="S3726" i="1"/>
  <c r="R3526" i="1"/>
  <c r="O3527" i="1"/>
  <c r="J3579" i="1"/>
  <c r="A3581" i="1"/>
  <c r="P3577" i="1"/>
  <c r="K3577" i="1"/>
  <c r="G3578" i="1"/>
  <c r="F3580" i="1"/>
  <c r="N3728" i="1" l="1"/>
  <c r="S3727" i="1"/>
  <c r="R3527" i="1"/>
  <c r="O3528" i="1"/>
  <c r="A3582" i="1"/>
  <c r="J3580" i="1"/>
  <c r="P3578" i="1"/>
  <c r="K3578" i="1"/>
  <c r="G3579" i="1"/>
  <c r="F3581" i="1"/>
  <c r="N3729" i="1" l="1"/>
  <c r="S3728" i="1"/>
  <c r="R3528" i="1"/>
  <c r="O3529" i="1"/>
  <c r="J3581" i="1"/>
  <c r="A3583" i="1"/>
  <c r="P3579" i="1"/>
  <c r="K3579" i="1"/>
  <c r="G3580" i="1"/>
  <c r="F3582" i="1"/>
  <c r="N3730" i="1" l="1"/>
  <c r="S3729" i="1"/>
  <c r="R3529" i="1"/>
  <c r="O3530" i="1"/>
  <c r="A3584" i="1"/>
  <c r="J3582" i="1"/>
  <c r="P3580" i="1"/>
  <c r="K3580" i="1"/>
  <c r="G3581" i="1"/>
  <c r="F3583" i="1"/>
  <c r="N3731" i="1" l="1"/>
  <c r="S3730" i="1"/>
  <c r="R3530" i="1"/>
  <c r="O3531" i="1"/>
  <c r="J3583" i="1"/>
  <c r="A3585" i="1"/>
  <c r="P3581" i="1"/>
  <c r="K3581" i="1"/>
  <c r="G3582" i="1"/>
  <c r="F3584" i="1"/>
  <c r="N3732" i="1" l="1"/>
  <c r="S3731" i="1"/>
  <c r="R3531" i="1"/>
  <c r="O3532" i="1"/>
  <c r="A3586" i="1"/>
  <c r="J3584" i="1"/>
  <c r="P3582" i="1"/>
  <c r="K3582" i="1"/>
  <c r="G3583" i="1"/>
  <c r="F3585" i="1"/>
  <c r="N3733" i="1" l="1"/>
  <c r="S3732" i="1"/>
  <c r="R3532" i="1"/>
  <c r="O3533" i="1"/>
  <c r="J3585" i="1"/>
  <c r="A3587" i="1"/>
  <c r="P3583" i="1"/>
  <c r="K3583" i="1"/>
  <c r="G3584" i="1"/>
  <c r="F3586" i="1"/>
  <c r="N3734" i="1" l="1"/>
  <c r="S3733" i="1"/>
  <c r="R3533" i="1"/>
  <c r="O3534" i="1"/>
  <c r="A3588" i="1"/>
  <c r="J3586" i="1"/>
  <c r="P3584" i="1"/>
  <c r="K3584" i="1"/>
  <c r="G3585" i="1"/>
  <c r="F3587" i="1"/>
  <c r="N3735" i="1" l="1"/>
  <c r="S3734" i="1"/>
  <c r="R3534" i="1"/>
  <c r="O3535" i="1"/>
  <c r="A3589" i="1"/>
  <c r="J3587" i="1"/>
  <c r="P3585" i="1"/>
  <c r="K3585" i="1"/>
  <c r="G3586" i="1"/>
  <c r="F3588" i="1"/>
  <c r="N3736" i="1" l="1"/>
  <c r="S3735" i="1"/>
  <c r="R3535" i="1"/>
  <c r="O3536" i="1"/>
  <c r="J3588" i="1"/>
  <c r="A3590" i="1"/>
  <c r="P3586" i="1"/>
  <c r="K3586" i="1"/>
  <c r="G3587" i="1"/>
  <c r="F3589" i="1"/>
  <c r="N3737" i="1" l="1"/>
  <c r="S3736" i="1"/>
  <c r="R3536" i="1"/>
  <c r="O3537" i="1"/>
  <c r="P3587" i="1"/>
  <c r="A3591" i="1"/>
  <c r="J3589" i="1"/>
  <c r="K3587" i="1"/>
  <c r="G3588" i="1"/>
  <c r="F3590" i="1"/>
  <c r="N3738" i="1" l="1"/>
  <c r="S3737" i="1"/>
  <c r="R3537" i="1"/>
  <c r="O3538" i="1"/>
  <c r="P3588" i="1"/>
  <c r="J3590" i="1"/>
  <c r="A3592" i="1"/>
  <c r="K3588" i="1"/>
  <c r="G3589" i="1"/>
  <c r="F3591" i="1"/>
  <c r="N3739" i="1" l="1"/>
  <c r="S3738" i="1"/>
  <c r="R3538" i="1"/>
  <c r="O3539" i="1"/>
  <c r="P3589" i="1"/>
  <c r="A3593" i="1"/>
  <c r="J3591" i="1"/>
  <c r="K3589" i="1"/>
  <c r="G3590" i="1"/>
  <c r="F3592" i="1"/>
  <c r="N3740" i="1" l="1"/>
  <c r="S3739" i="1"/>
  <c r="R3539" i="1"/>
  <c r="O3540" i="1"/>
  <c r="P3590" i="1"/>
  <c r="J3592" i="1"/>
  <c r="A3594" i="1"/>
  <c r="K3590" i="1"/>
  <c r="G3591" i="1"/>
  <c r="F3593" i="1"/>
  <c r="N3741" i="1" l="1"/>
  <c r="S3740" i="1"/>
  <c r="R3540" i="1"/>
  <c r="O3541" i="1"/>
  <c r="P3591" i="1"/>
  <c r="A3595" i="1"/>
  <c r="J3593" i="1"/>
  <c r="K3591" i="1"/>
  <c r="G3592" i="1"/>
  <c r="F3594" i="1"/>
  <c r="N3742" i="1" l="1"/>
  <c r="S3741" i="1"/>
  <c r="R3541" i="1"/>
  <c r="O3542" i="1"/>
  <c r="P3592" i="1"/>
  <c r="J3594" i="1"/>
  <c r="A3596" i="1"/>
  <c r="K3592" i="1"/>
  <c r="G3593" i="1"/>
  <c r="F3595" i="1"/>
  <c r="N3743" i="1" l="1"/>
  <c r="S3742" i="1"/>
  <c r="R3542" i="1"/>
  <c r="O3543" i="1"/>
  <c r="P3593" i="1"/>
  <c r="A3597" i="1"/>
  <c r="J3595" i="1"/>
  <c r="K3593" i="1"/>
  <c r="G3594" i="1"/>
  <c r="F3596" i="1"/>
  <c r="N3744" i="1" l="1"/>
  <c r="S3743" i="1"/>
  <c r="R3543" i="1"/>
  <c r="O3544" i="1"/>
  <c r="P3594" i="1"/>
  <c r="J3596" i="1"/>
  <c r="A3598" i="1"/>
  <c r="K3594" i="1"/>
  <c r="G3595" i="1"/>
  <c r="F3597" i="1"/>
  <c r="N3745" i="1" l="1"/>
  <c r="S3744" i="1"/>
  <c r="R3544" i="1"/>
  <c r="O3545" i="1"/>
  <c r="P3595" i="1"/>
  <c r="A3599" i="1"/>
  <c r="J3597" i="1"/>
  <c r="K3595" i="1"/>
  <c r="G3596" i="1"/>
  <c r="F3598" i="1"/>
  <c r="N3746" i="1" l="1"/>
  <c r="S3745" i="1"/>
  <c r="R3545" i="1"/>
  <c r="O3546" i="1"/>
  <c r="P3596" i="1"/>
  <c r="J3598" i="1"/>
  <c r="A3600" i="1"/>
  <c r="K3596" i="1"/>
  <c r="G3597" i="1"/>
  <c r="F3599" i="1"/>
  <c r="N3747" i="1" l="1"/>
  <c r="S3746" i="1"/>
  <c r="R3546" i="1"/>
  <c r="O3547" i="1"/>
  <c r="P3597" i="1"/>
  <c r="A3601" i="1"/>
  <c r="J3599" i="1"/>
  <c r="K3597" i="1"/>
  <c r="G3598" i="1"/>
  <c r="F3600" i="1"/>
  <c r="N3748" i="1" l="1"/>
  <c r="S3747" i="1"/>
  <c r="R3547" i="1"/>
  <c r="O3548" i="1"/>
  <c r="P3598" i="1"/>
  <c r="J3600" i="1"/>
  <c r="A3602" i="1"/>
  <c r="K3598" i="1"/>
  <c r="G3599" i="1"/>
  <c r="F3601" i="1"/>
  <c r="N3749" i="1" l="1"/>
  <c r="S3748" i="1"/>
  <c r="R3548" i="1"/>
  <c r="O3549" i="1"/>
  <c r="P3599" i="1"/>
  <c r="J3601" i="1"/>
  <c r="A3603" i="1"/>
  <c r="K3599" i="1"/>
  <c r="G3600" i="1"/>
  <c r="F3602" i="1"/>
  <c r="N3750" i="1" l="1"/>
  <c r="S3749" i="1"/>
  <c r="R3549" i="1"/>
  <c r="O3550" i="1"/>
  <c r="P3600" i="1"/>
  <c r="A3604" i="1"/>
  <c r="J3602" i="1"/>
  <c r="K3600" i="1"/>
  <c r="G3601" i="1"/>
  <c r="F3603" i="1"/>
  <c r="N3751" i="1" l="1"/>
  <c r="S3750" i="1"/>
  <c r="R3550" i="1"/>
  <c r="O3551" i="1"/>
  <c r="P3601" i="1"/>
  <c r="A3605" i="1"/>
  <c r="J3603" i="1"/>
  <c r="K3601" i="1"/>
  <c r="G3602" i="1"/>
  <c r="F3604" i="1"/>
  <c r="N3752" i="1" l="1"/>
  <c r="S3751" i="1"/>
  <c r="R3551" i="1"/>
  <c r="O3552" i="1"/>
  <c r="P3602" i="1"/>
  <c r="J3604" i="1"/>
  <c r="A3606" i="1"/>
  <c r="K3602" i="1"/>
  <c r="G3603" i="1"/>
  <c r="F3605" i="1"/>
  <c r="N3753" i="1" l="1"/>
  <c r="S3752" i="1"/>
  <c r="R3552" i="1"/>
  <c r="O3553" i="1"/>
  <c r="P3603" i="1"/>
  <c r="A3607" i="1"/>
  <c r="J3605" i="1"/>
  <c r="K3603" i="1"/>
  <c r="G3604" i="1"/>
  <c r="F3606" i="1"/>
  <c r="N3754" i="1" l="1"/>
  <c r="S3753" i="1"/>
  <c r="R3553" i="1"/>
  <c r="O3554" i="1"/>
  <c r="P3604" i="1"/>
  <c r="J3606" i="1"/>
  <c r="A3608" i="1"/>
  <c r="K3604" i="1"/>
  <c r="G3605" i="1"/>
  <c r="F3607" i="1"/>
  <c r="N3755" i="1" l="1"/>
  <c r="S3754" i="1"/>
  <c r="R3554" i="1"/>
  <c r="O3555" i="1"/>
  <c r="P3605" i="1"/>
  <c r="A3609" i="1"/>
  <c r="J3607" i="1"/>
  <c r="K3605" i="1"/>
  <c r="G3606" i="1"/>
  <c r="F3608" i="1"/>
  <c r="N3756" i="1" l="1"/>
  <c r="S3755" i="1"/>
  <c r="R3555" i="1"/>
  <c r="O3556" i="1"/>
  <c r="P3606" i="1"/>
  <c r="J3608" i="1"/>
  <c r="A3610" i="1"/>
  <c r="K3606" i="1"/>
  <c r="G3607" i="1"/>
  <c r="F3609" i="1"/>
  <c r="N3757" i="1" l="1"/>
  <c r="S3756" i="1"/>
  <c r="R3556" i="1"/>
  <c r="O3557" i="1"/>
  <c r="P3607" i="1"/>
  <c r="A3611" i="1"/>
  <c r="J3609" i="1"/>
  <c r="K3607" i="1"/>
  <c r="G3608" i="1"/>
  <c r="F3610" i="1"/>
  <c r="N3758" i="1" l="1"/>
  <c r="S3757" i="1"/>
  <c r="R3557" i="1"/>
  <c r="O3558" i="1"/>
  <c r="P3608" i="1"/>
  <c r="J3610" i="1"/>
  <c r="A3612" i="1"/>
  <c r="K3608" i="1"/>
  <c r="G3609" i="1"/>
  <c r="F3611" i="1"/>
  <c r="N3759" i="1" l="1"/>
  <c r="S3758" i="1"/>
  <c r="R3558" i="1"/>
  <c r="O3559" i="1"/>
  <c r="P3609" i="1"/>
  <c r="A3613" i="1"/>
  <c r="J3611" i="1"/>
  <c r="K3609" i="1"/>
  <c r="G3610" i="1"/>
  <c r="F3612" i="1"/>
  <c r="N3760" i="1" l="1"/>
  <c r="S3759" i="1"/>
  <c r="R3559" i="1"/>
  <c r="O3560" i="1"/>
  <c r="P3610" i="1"/>
  <c r="J3612" i="1"/>
  <c r="A3614" i="1"/>
  <c r="K3610" i="1"/>
  <c r="G3611" i="1"/>
  <c r="F3613" i="1"/>
  <c r="N3761" i="1" l="1"/>
  <c r="S3760" i="1"/>
  <c r="R3560" i="1"/>
  <c r="O3561" i="1"/>
  <c r="P3611" i="1"/>
  <c r="A3615" i="1"/>
  <c r="J3613" i="1"/>
  <c r="K3611" i="1"/>
  <c r="G3612" i="1"/>
  <c r="F3614" i="1"/>
  <c r="N3762" i="1" l="1"/>
  <c r="S3761" i="1"/>
  <c r="R3561" i="1"/>
  <c r="O3562" i="1"/>
  <c r="P3612" i="1"/>
  <c r="A3616" i="1"/>
  <c r="J3614" i="1"/>
  <c r="K3612" i="1"/>
  <c r="G3613" i="1"/>
  <c r="F3615" i="1"/>
  <c r="N3763" i="1" l="1"/>
  <c r="S3762" i="1"/>
  <c r="R3562" i="1"/>
  <c r="O3563" i="1"/>
  <c r="P3613" i="1"/>
  <c r="J3615" i="1"/>
  <c r="A3617" i="1"/>
  <c r="K3613" i="1"/>
  <c r="G3614" i="1"/>
  <c r="F3616" i="1"/>
  <c r="N3764" i="1" l="1"/>
  <c r="S3763" i="1"/>
  <c r="R3563" i="1"/>
  <c r="O3564" i="1"/>
  <c r="P3614" i="1"/>
  <c r="A3618" i="1"/>
  <c r="J3616" i="1"/>
  <c r="K3614" i="1"/>
  <c r="G3615" i="1"/>
  <c r="F3617" i="1"/>
  <c r="N3765" i="1" l="1"/>
  <c r="S3764" i="1"/>
  <c r="R3564" i="1"/>
  <c r="O3565" i="1"/>
  <c r="P3615" i="1"/>
  <c r="J3617" i="1"/>
  <c r="A3619" i="1"/>
  <c r="K3615" i="1"/>
  <c r="G3616" i="1"/>
  <c r="F3618" i="1"/>
  <c r="N3766" i="1" l="1"/>
  <c r="S3765" i="1"/>
  <c r="R3565" i="1"/>
  <c r="O3566" i="1"/>
  <c r="P3616" i="1"/>
  <c r="A3620" i="1"/>
  <c r="J3618" i="1"/>
  <c r="K3616" i="1"/>
  <c r="G3617" i="1"/>
  <c r="F3619" i="1"/>
  <c r="N3767" i="1" l="1"/>
  <c r="S3766" i="1"/>
  <c r="R3566" i="1"/>
  <c r="O3567" i="1"/>
  <c r="P3617" i="1"/>
  <c r="A3621" i="1"/>
  <c r="J3619" i="1"/>
  <c r="K3617" i="1"/>
  <c r="G3618" i="1"/>
  <c r="F3620" i="1"/>
  <c r="N3768" i="1" l="1"/>
  <c r="S3767" i="1"/>
  <c r="R3567" i="1"/>
  <c r="O3568" i="1"/>
  <c r="P3618" i="1"/>
  <c r="A3622" i="1"/>
  <c r="J3620" i="1"/>
  <c r="K3618" i="1"/>
  <c r="G3619" i="1"/>
  <c r="F3621" i="1"/>
  <c r="N3769" i="1" l="1"/>
  <c r="S3768" i="1"/>
  <c r="R3568" i="1"/>
  <c r="O3569" i="1"/>
  <c r="P3619" i="1"/>
  <c r="J3621" i="1"/>
  <c r="A3623" i="1"/>
  <c r="K3619" i="1"/>
  <c r="G3620" i="1"/>
  <c r="F3622" i="1"/>
  <c r="N3770" i="1" l="1"/>
  <c r="S3769" i="1"/>
  <c r="R3569" i="1"/>
  <c r="O3570" i="1"/>
  <c r="P3620" i="1"/>
  <c r="A3624" i="1"/>
  <c r="J3622" i="1"/>
  <c r="K3620" i="1"/>
  <c r="G3621" i="1"/>
  <c r="F3623" i="1"/>
  <c r="N3771" i="1" l="1"/>
  <c r="S3770" i="1"/>
  <c r="R3570" i="1"/>
  <c r="O3571" i="1"/>
  <c r="P3621" i="1"/>
  <c r="J3623" i="1"/>
  <c r="A3625" i="1"/>
  <c r="K3621" i="1"/>
  <c r="G3622" i="1"/>
  <c r="F3624" i="1"/>
  <c r="N3772" i="1" l="1"/>
  <c r="S3771" i="1"/>
  <c r="R3571" i="1"/>
  <c r="O3572" i="1"/>
  <c r="P3622" i="1"/>
  <c r="A3626" i="1"/>
  <c r="J3624" i="1"/>
  <c r="K3622" i="1"/>
  <c r="G3623" i="1"/>
  <c r="F3625" i="1"/>
  <c r="N3773" i="1" l="1"/>
  <c r="S3772" i="1"/>
  <c r="R3572" i="1"/>
  <c r="O3573" i="1"/>
  <c r="P3623" i="1"/>
  <c r="J3625" i="1"/>
  <c r="A3627" i="1"/>
  <c r="K3623" i="1"/>
  <c r="G3624" i="1"/>
  <c r="F3626" i="1"/>
  <c r="N3774" i="1" l="1"/>
  <c r="S3773" i="1"/>
  <c r="R3573" i="1"/>
  <c r="O3574" i="1"/>
  <c r="P3624" i="1"/>
  <c r="A3628" i="1"/>
  <c r="J3626" i="1"/>
  <c r="K3624" i="1"/>
  <c r="G3625" i="1"/>
  <c r="F3627" i="1"/>
  <c r="N3775" i="1" l="1"/>
  <c r="S3774" i="1"/>
  <c r="R3574" i="1"/>
  <c r="O3575" i="1"/>
  <c r="P3625" i="1"/>
  <c r="J3627" i="1"/>
  <c r="A3629" i="1"/>
  <c r="K3625" i="1"/>
  <c r="G3626" i="1"/>
  <c r="F3628" i="1"/>
  <c r="N3776" i="1" l="1"/>
  <c r="S3775" i="1"/>
  <c r="R3575" i="1"/>
  <c r="O3576" i="1"/>
  <c r="P3626" i="1"/>
  <c r="A3630" i="1"/>
  <c r="J3628" i="1"/>
  <c r="K3626" i="1"/>
  <c r="G3627" i="1"/>
  <c r="F3629" i="1"/>
  <c r="N3777" i="1" l="1"/>
  <c r="S3776" i="1"/>
  <c r="R3576" i="1"/>
  <c r="O3577" i="1"/>
  <c r="P3627" i="1"/>
  <c r="J3629" i="1"/>
  <c r="A3631" i="1"/>
  <c r="K3627" i="1"/>
  <c r="G3628" i="1"/>
  <c r="F3630" i="1"/>
  <c r="N3778" i="1" l="1"/>
  <c r="S3777" i="1"/>
  <c r="R3577" i="1"/>
  <c r="O3578" i="1"/>
  <c r="P3628" i="1"/>
  <c r="A3632" i="1"/>
  <c r="J3630" i="1"/>
  <c r="K3628" i="1"/>
  <c r="G3629" i="1"/>
  <c r="F3631" i="1"/>
  <c r="N3779" i="1" l="1"/>
  <c r="S3778" i="1"/>
  <c r="R3578" i="1"/>
  <c r="O3579" i="1"/>
  <c r="P3629" i="1"/>
  <c r="J3631" i="1"/>
  <c r="A3633" i="1"/>
  <c r="K3629" i="1"/>
  <c r="G3630" i="1"/>
  <c r="F3632" i="1"/>
  <c r="N3780" i="1" l="1"/>
  <c r="S3779" i="1"/>
  <c r="R3579" i="1"/>
  <c r="O3580" i="1"/>
  <c r="P3630" i="1"/>
  <c r="A3634" i="1"/>
  <c r="J3632" i="1"/>
  <c r="K3630" i="1"/>
  <c r="G3631" i="1"/>
  <c r="F3633" i="1"/>
  <c r="N3781" i="1" l="1"/>
  <c r="S3780" i="1"/>
  <c r="R3580" i="1"/>
  <c r="O3581" i="1"/>
  <c r="P3631" i="1"/>
  <c r="J3633" i="1"/>
  <c r="A3635" i="1"/>
  <c r="K3631" i="1"/>
  <c r="G3632" i="1"/>
  <c r="F3634" i="1"/>
  <c r="N3782" i="1" l="1"/>
  <c r="S3781" i="1"/>
  <c r="R3581" i="1"/>
  <c r="O3582" i="1"/>
  <c r="P3632" i="1"/>
  <c r="A3636" i="1"/>
  <c r="J3634" i="1"/>
  <c r="K3632" i="1"/>
  <c r="G3633" i="1"/>
  <c r="F3635" i="1"/>
  <c r="N3783" i="1" l="1"/>
  <c r="S3782" i="1"/>
  <c r="R3582" i="1"/>
  <c r="O3583" i="1"/>
  <c r="P3633" i="1"/>
  <c r="J3635" i="1"/>
  <c r="A3637" i="1"/>
  <c r="K3633" i="1"/>
  <c r="G3634" i="1"/>
  <c r="F3636" i="1"/>
  <c r="N3784" i="1" l="1"/>
  <c r="S3783" i="1"/>
  <c r="R3583" i="1"/>
  <c r="O3584" i="1"/>
  <c r="P3634" i="1"/>
  <c r="J3636" i="1"/>
  <c r="A3638" i="1"/>
  <c r="K3634" i="1"/>
  <c r="G3635" i="1"/>
  <c r="F3637" i="1"/>
  <c r="N3785" i="1" l="1"/>
  <c r="S3784" i="1"/>
  <c r="R3584" i="1"/>
  <c r="O3585" i="1"/>
  <c r="P3635" i="1"/>
  <c r="J3637" i="1"/>
  <c r="A3639" i="1"/>
  <c r="K3635" i="1"/>
  <c r="G3636" i="1"/>
  <c r="F3638" i="1"/>
  <c r="N3786" i="1" l="1"/>
  <c r="S3785" i="1"/>
  <c r="R3585" i="1"/>
  <c r="O3586" i="1"/>
  <c r="P3636" i="1"/>
  <c r="A3640" i="1"/>
  <c r="J3638" i="1"/>
  <c r="K3636" i="1"/>
  <c r="G3637" i="1"/>
  <c r="F3639" i="1"/>
  <c r="N3787" i="1" l="1"/>
  <c r="S3786" i="1"/>
  <c r="R3586" i="1"/>
  <c r="O3587" i="1"/>
  <c r="P3637" i="1"/>
  <c r="A3641" i="1"/>
  <c r="J3639" i="1"/>
  <c r="K3637" i="1"/>
  <c r="G3638" i="1"/>
  <c r="F3640" i="1"/>
  <c r="N3788" i="1" l="1"/>
  <c r="S3787" i="1"/>
  <c r="R3587" i="1"/>
  <c r="O3588" i="1"/>
  <c r="P3638" i="1"/>
  <c r="J3640" i="1"/>
  <c r="A3642" i="1"/>
  <c r="K3638" i="1"/>
  <c r="G3639" i="1"/>
  <c r="F3641" i="1"/>
  <c r="N3789" i="1" l="1"/>
  <c r="S3788" i="1"/>
  <c r="R3588" i="1"/>
  <c r="O3589" i="1"/>
  <c r="P3639" i="1"/>
  <c r="A3643" i="1"/>
  <c r="J3641" i="1"/>
  <c r="K3639" i="1"/>
  <c r="G3640" i="1"/>
  <c r="F3642" i="1"/>
  <c r="N3790" i="1" l="1"/>
  <c r="S3789" i="1"/>
  <c r="R3589" i="1"/>
  <c r="O3590" i="1"/>
  <c r="P3640" i="1"/>
  <c r="J3642" i="1"/>
  <c r="A3644" i="1"/>
  <c r="K3640" i="1"/>
  <c r="G3641" i="1"/>
  <c r="F3643" i="1"/>
  <c r="N3791" i="1" l="1"/>
  <c r="S3790" i="1"/>
  <c r="R3590" i="1"/>
  <c r="O3591" i="1"/>
  <c r="P3641" i="1"/>
  <c r="A3645" i="1"/>
  <c r="J3643" i="1"/>
  <c r="K3641" i="1"/>
  <c r="G3642" i="1"/>
  <c r="F3644" i="1"/>
  <c r="N3792" i="1" l="1"/>
  <c r="S3791" i="1"/>
  <c r="R3591" i="1"/>
  <c r="O3592" i="1"/>
  <c r="P3642" i="1"/>
  <c r="J3644" i="1"/>
  <c r="A3646" i="1"/>
  <c r="K3642" i="1"/>
  <c r="G3643" i="1"/>
  <c r="F3645" i="1"/>
  <c r="N3793" i="1" l="1"/>
  <c r="S3792" i="1"/>
  <c r="R3592" i="1"/>
  <c r="O3593" i="1"/>
  <c r="P3643" i="1"/>
  <c r="A3647" i="1"/>
  <c r="J3645" i="1"/>
  <c r="K3643" i="1"/>
  <c r="G3644" i="1"/>
  <c r="F3646" i="1"/>
  <c r="N3794" i="1" l="1"/>
  <c r="S3793" i="1"/>
  <c r="R3593" i="1"/>
  <c r="O3594" i="1"/>
  <c r="P3644" i="1"/>
  <c r="J3646" i="1"/>
  <c r="A3648" i="1"/>
  <c r="K3644" i="1"/>
  <c r="G3645" i="1"/>
  <c r="F3647" i="1"/>
  <c r="N3795" i="1" l="1"/>
  <c r="S3794" i="1"/>
  <c r="R3594" i="1"/>
  <c r="O3595" i="1"/>
  <c r="P3645" i="1"/>
  <c r="A3649" i="1"/>
  <c r="J3647" i="1"/>
  <c r="K3645" i="1"/>
  <c r="G3646" i="1"/>
  <c r="F3648" i="1"/>
  <c r="N3796" i="1" l="1"/>
  <c r="S3795" i="1"/>
  <c r="R3595" i="1"/>
  <c r="O3596" i="1"/>
  <c r="P3646" i="1"/>
  <c r="J3648" i="1"/>
  <c r="A3650" i="1"/>
  <c r="K3646" i="1"/>
  <c r="G3647" i="1"/>
  <c r="F3649" i="1"/>
  <c r="N3797" i="1" l="1"/>
  <c r="S3796" i="1"/>
  <c r="R3596" i="1"/>
  <c r="O3597" i="1"/>
  <c r="P3647" i="1"/>
  <c r="A3651" i="1"/>
  <c r="J3649" i="1"/>
  <c r="K3647" i="1"/>
  <c r="G3648" i="1"/>
  <c r="F3650" i="1"/>
  <c r="N3798" i="1" l="1"/>
  <c r="S3797" i="1"/>
  <c r="R3597" i="1"/>
  <c r="O3598" i="1"/>
  <c r="P3648" i="1"/>
  <c r="J3650" i="1"/>
  <c r="A3652" i="1"/>
  <c r="K3648" i="1"/>
  <c r="G3649" i="1"/>
  <c r="F3651" i="1"/>
  <c r="N3799" i="1" l="1"/>
  <c r="S3798" i="1"/>
  <c r="R3598" i="1"/>
  <c r="O3599" i="1"/>
  <c r="P3649" i="1"/>
  <c r="A3653" i="1"/>
  <c r="J3651" i="1"/>
  <c r="K3649" i="1"/>
  <c r="G3650" i="1"/>
  <c r="F3652" i="1"/>
  <c r="N3800" i="1" l="1"/>
  <c r="S3799" i="1"/>
  <c r="R3599" i="1"/>
  <c r="O3600" i="1"/>
  <c r="P3650" i="1"/>
  <c r="A3654" i="1"/>
  <c r="J3652" i="1"/>
  <c r="K3650" i="1"/>
  <c r="G3651" i="1"/>
  <c r="F3653" i="1"/>
  <c r="N3801" i="1" l="1"/>
  <c r="S3800" i="1"/>
  <c r="R3600" i="1"/>
  <c r="O3601" i="1"/>
  <c r="P3651" i="1"/>
  <c r="J3653" i="1"/>
  <c r="A3655" i="1"/>
  <c r="K3651" i="1"/>
  <c r="G3652" i="1"/>
  <c r="F3654" i="1"/>
  <c r="N3802" i="1" l="1"/>
  <c r="S3801" i="1"/>
  <c r="R3601" i="1"/>
  <c r="O3602" i="1"/>
  <c r="P3652" i="1"/>
  <c r="A3656" i="1"/>
  <c r="J3654" i="1"/>
  <c r="K3652" i="1"/>
  <c r="G3653" i="1"/>
  <c r="F3655" i="1"/>
  <c r="N3803" i="1" l="1"/>
  <c r="S3802" i="1"/>
  <c r="R3602" i="1"/>
  <c r="O3603" i="1"/>
  <c r="P3653" i="1"/>
  <c r="J3655" i="1"/>
  <c r="A3657" i="1"/>
  <c r="K3653" i="1"/>
  <c r="G3654" i="1"/>
  <c r="F3656" i="1"/>
  <c r="N3804" i="1" l="1"/>
  <c r="S3803" i="1"/>
  <c r="R3603" i="1"/>
  <c r="O3604" i="1"/>
  <c r="P3654" i="1"/>
  <c r="J3656" i="1"/>
  <c r="A3658" i="1"/>
  <c r="K3654" i="1"/>
  <c r="G3655" i="1"/>
  <c r="F3657" i="1"/>
  <c r="N3805" i="1" l="1"/>
  <c r="S3804" i="1"/>
  <c r="R3604" i="1"/>
  <c r="O3605" i="1"/>
  <c r="P3655" i="1"/>
  <c r="J3657" i="1"/>
  <c r="A3659" i="1"/>
  <c r="K3655" i="1"/>
  <c r="G3656" i="1"/>
  <c r="F3658" i="1"/>
  <c r="N3806" i="1" l="1"/>
  <c r="S3805" i="1"/>
  <c r="R3605" i="1"/>
  <c r="O3606" i="1"/>
  <c r="P3656" i="1"/>
  <c r="J3658" i="1"/>
  <c r="A3660" i="1"/>
  <c r="K3656" i="1"/>
  <c r="G3657" i="1"/>
  <c r="F3659" i="1"/>
  <c r="N3807" i="1" l="1"/>
  <c r="S3806" i="1"/>
  <c r="R3606" i="1"/>
  <c r="O3607" i="1"/>
  <c r="P3657" i="1"/>
  <c r="J3659" i="1"/>
  <c r="A3661" i="1"/>
  <c r="K3657" i="1"/>
  <c r="G3658" i="1"/>
  <c r="F3660" i="1"/>
  <c r="N3808" i="1" l="1"/>
  <c r="S3807" i="1"/>
  <c r="R3607" i="1"/>
  <c r="O3608" i="1"/>
  <c r="P3658" i="1"/>
  <c r="A3662" i="1"/>
  <c r="J3660" i="1"/>
  <c r="K3658" i="1"/>
  <c r="G3659" i="1"/>
  <c r="F3661" i="1"/>
  <c r="N3809" i="1" l="1"/>
  <c r="S3808" i="1"/>
  <c r="R3608" i="1"/>
  <c r="O3609" i="1"/>
  <c r="P3659" i="1"/>
  <c r="J3661" i="1"/>
  <c r="A3663" i="1"/>
  <c r="K3659" i="1"/>
  <c r="G3660" i="1"/>
  <c r="F3662" i="1"/>
  <c r="N3810" i="1" l="1"/>
  <c r="S3809" i="1"/>
  <c r="R3609" i="1"/>
  <c r="O3610" i="1"/>
  <c r="P3660" i="1"/>
  <c r="A3664" i="1"/>
  <c r="J3662" i="1"/>
  <c r="K3660" i="1"/>
  <c r="G3661" i="1"/>
  <c r="F3663" i="1"/>
  <c r="N3811" i="1" l="1"/>
  <c r="S3810" i="1"/>
  <c r="R3610" i="1"/>
  <c r="O3611" i="1"/>
  <c r="P3661" i="1"/>
  <c r="A3665" i="1"/>
  <c r="J3663" i="1"/>
  <c r="K3661" i="1"/>
  <c r="G3662" i="1"/>
  <c r="F3664" i="1"/>
  <c r="N3812" i="1" l="1"/>
  <c r="S3811" i="1"/>
  <c r="R3611" i="1"/>
  <c r="O3612" i="1"/>
  <c r="P3662" i="1"/>
  <c r="A3666" i="1"/>
  <c r="J3664" i="1"/>
  <c r="K3662" i="1"/>
  <c r="G3663" i="1"/>
  <c r="F3665" i="1"/>
  <c r="N3813" i="1" l="1"/>
  <c r="S3812" i="1"/>
  <c r="R3612" i="1"/>
  <c r="O3613" i="1"/>
  <c r="P3663" i="1"/>
  <c r="J3665" i="1"/>
  <c r="A3667" i="1"/>
  <c r="K3663" i="1"/>
  <c r="G3664" i="1"/>
  <c r="F3666" i="1"/>
  <c r="N3814" i="1" l="1"/>
  <c r="S3813" i="1"/>
  <c r="R3613" i="1"/>
  <c r="O3614" i="1"/>
  <c r="P3664" i="1"/>
  <c r="J3666" i="1"/>
  <c r="A3668" i="1"/>
  <c r="K3664" i="1"/>
  <c r="G3665" i="1"/>
  <c r="F3667" i="1"/>
  <c r="N3815" i="1" l="1"/>
  <c r="S3814" i="1"/>
  <c r="R3614" i="1"/>
  <c r="O3615" i="1"/>
  <c r="P3665" i="1"/>
  <c r="A3669" i="1"/>
  <c r="J3667" i="1"/>
  <c r="K3665" i="1"/>
  <c r="G3666" i="1"/>
  <c r="F3668" i="1"/>
  <c r="N3816" i="1" l="1"/>
  <c r="S3815" i="1"/>
  <c r="R3615" i="1"/>
  <c r="O3616" i="1"/>
  <c r="P3666" i="1"/>
  <c r="J3668" i="1"/>
  <c r="A3670" i="1"/>
  <c r="K3666" i="1"/>
  <c r="G3667" i="1"/>
  <c r="F3669" i="1"/>
  <c r="N3817" i="1" l="1"/>
  <c r="S3816" i="1"/>
  <c r="R3616" i="1"/>
  <c r="O3617" i="1"/>
  <c r="P3667" i="1"/>
  <c r="A3671" i="1"/>
  <c r="J3669" i="1"/>
  <c r="K3667" i="1"/>
  <c r="G3668" i="1"/>
  <c r="F3670" i="1"/>
  <c r="N3818" i="1" l="1"/>
  <c r="S3817" i="1"/>
  <c r="R3617" i="1"/>
  <c r="O3618" i="1"/>
  <c r="P3668" i="1"/>
  <c r="J3670" i="1"/>
  <c r="A3672" i="1"/>
  <c r="K3668" i="1"/>
  <c r="G3669" i="1"/>
  <c r="F3671" i="1"/>
  <c r="N3819" i="1" l="1"/>
  <c r="S3818" i="1"/>
  <c r="R3618" i="1"/>
  <c r="O3619" i="1"/>
  <c r="P3669" i="1"/>
  <c r="A3673" i="1"/>
  <c r="J3671" i="1"/>
  <c r="K3669" i="1"/>
  <c r="G3670" i="1"/>
  <c r="F3672" i="1"/>
  <c r="N3820" i="1" l="1"/>
  <c r="S3819" i="1"/>
  <c r="R3619" i="1"/>
  <c r="O3620" i="1"/>
  <c r="P3670" i="1"/>
  <c r="J3672" i="1"/>
  <c r="A3674" i="1"/>
  <c r="K3670" i="1"/>
  <c r="G3671" i="1"/>
  <c r="F3673" i="1"/>
  <c r="N3821" i="1" l="1"/>
  <c r="S3820" i="1"/>
  <c r="R3620" i="1"/>
  <c r="O3621" i="1"/>
  <c r="P3671" i="1"/>
  <c r="A3675" i="1"/>
  <c r="J3673" i="1"/>
  <c r="K3671" i="1"/>
  <c r="G3672" i="1"/>
  <c r="F3674" i="1"/>
  <c r="N3822" i="1" l="1"/>
  <c r="S3821" i="1"/>
  <c r="R3621" i="1"/>
  <c r="O3622" i="1"/>
  <c r="P3672" i="1"/>
  <c r="J3674" i="1"/>
  <c r="A3676" i="1"/>
  <c r="K3672" i="1"/>
  <c r="G3673" i="1"/>
  <c r="F3675" i="1"/>
  <c r="N3823" i="1" l="1"/>
  <c r="S3822" i="1"/>
  <c r="R3622" i="1"/>
  <c r="O3623" i="1"/>
  <c r="P3673" i="1"/>
  <c r="J3675" i="1"/>
  <c r="A3677" i="1"/>
  <c r="K3673" i="1"/>
  <c r="G3674" i="1"/>
  <c r="F3676" i="1"/>
  <c r="N3824" i="1" l="1"/>
  <c r="S3823" i="1"/>
  <c r="R3623" i="1"/>
  <c r="O3624" i="1"/>
  <c r="P3674" i="1"/>
  <c r="J3676" i="1"/>
  <c r="A3678" i="1"/>
  <c r="K3674" i="1"/>
  <c r="G3675" i="1"/>
  <c r="F3677" i="1"/>
  <c r="N3825" i="1" l="1"/>
  <c r="S3824" i="1"/>
  <c r="R3624" i="1"/>
  <c r="O3625" i="1"/>
  <c r="P3675" i="1"/>
  <c r="A3679" i="1"/>
  <c r="J3677" i="1"/>
  <c r="K3675" i="1"/>
  <c r="G3676" i="1"/>
  <c r="F3678" i="1"/>
  <c r="N3826" i="1" l="1"/>
  <c r="S3825" i="1"/>
  <c r="R3625" i="1"/>
  <c r="O3626" i="1"/>
  <c r="P3676" i="1"/>
  <c r="J3678" i="1"/>
  <c r="A3680" i="1"/>
  <c r="K3676" i="1"/>
  <c r="G3677" i="1"/>
  <c r="F3679" i="1"/>
  <c r="N3827" i="1" l="1"/>
  <c r="S3826" i="1"/>
  <c r="R3626" i="1"/>
  <c r="O3627" i="1"/>
  <c r="P3677" i="1"/>
  <c r="J3679" i="1"/>
  <c r="A3681" i="1"/>
  <c r="K3677" i="1"/>
  <c r="G3678" i="1"/>
  <c r="F3680" i="1"/>
  <c r="N3828" i="1" l="1"/>
  <c r="S3827" i="1"/>
  <c r="R3627" i="1"/>
  <c r="O3628" i="1"/>
  <c r="P3678" i="1"/>
  <c r="J3680" i="1"/>
  <c r="A3682" i="1"/>
  <c r="K3678" i="1"/>
  <c r="G3679" i="1"/>
  <c r="F3681" i="1"/>
  <c r="N3829" i="1" l="1"/>
  <c r="S3828" i="1"/>
  <c r="R3628" i="1"/>
  <c r="O3629" i="1"/>
  <c r="P3679" i="1"/>
  <c r="J3681" i="1"/>
  <c r="A3683" i="1"/>
  <c r="K3679" i="1"/>
  <c r="G3680" i="1"/>
  <c r="F3682" i="1"/>
  <c r="N3830" i="1" l="1"/>
  <c r="S3829" i="1"/>
  <c r="R3629" i="1"/>
  <c r="O3630" i="1"/>
  <c r="P3680" i="1"/>
  <c r="J3682" i="1"/>
  <c r="A3684" i="1"/>
  <c r="K3680" i="1"/>
  <c r="G3681" i="1"/>
  <c r="F3683" i="1"/>
  <c r="N3831" i="1" l="1"/>
  <c r="S3830" i="1"/>
  <c r="R3630" i="1"/>
  <c r="O3631" i="1"/>
  <c r="P3681" i="1"/>
  <c r="J3683" i="1"/>
  <c r="A3685" i="1"/>
  <c r="K3681" i="1"/>
  <c r="G3682" i="1"/>
  <c r="F3684" i="1"/>
  <c r="N3832" i="1" l="1"/>
  <c r="S3831" i="1"/>
  <c r="R3631" i="1"/>
  <c r="O3632" i="1"/>
  <c r="P3682" i="1"/>
  <c r="A3686" i="1"/>
  <c r="J3684" i="1"/>
  <c r="K3682" i="1"/>
  <c r="G3683" i="1"/>
  <c r="F3685" i="1"/>
  <c r="N3833" i="1" l="1"/>
  <c r="S3832" i="1"/>
  <c r="R3632" i="1"/>
  <c r="O3633" i="1"/>
  <c r="P3683" i="1"/>
  <c r="A3687" i="1"/>
  <c r="J3685" i="1"/>
  <c r="K3683" i="1"/>
  <c r="G3684" i="1"/>
  <c r="F3686" i="1"/>
  <c r="N3834" i="1" l="1"/>
  <c r="S3833" i="1"/>
  <c r="R3633" i="1"/>
  <c r="O3634" i="1"/>
  <c r="P3684" i="1"/>
  <c r="J3686" i="1"/>
  <c r="A3688" i="1"/>
  <c r="K3684" i="1"/>
  <c r="G3685" i="1"/>
  <c r="F3687" i="1"/>
  <c r="N3835" i="1" l="1"/>
  <c r="S3834" i="1"/>
  <c r="R3634" i="1"/>
  <c r="O3635" i="1"/>
  <c r="P3685" i="1"/>
  <c r="A3689" i="1"/>
  <c r="J3687" i="1"/>
  <c r="K3685" i="1"/>
  <c r="G3686" i="1"/>
  <c r="F3688" i="1"/>
  <c r="N3836" i="1" l="1"/>
  <c r="S3835" i="1"/>
  <c r="R3635" i="1"/>
  <c r="O3636" i="1"/>
  <c r="P3686" i="1"/>
  <c r="J3688" i="1"/>
  <c r="A3690" i="1"/>
  <c r="K3686" i="1"/>
  <c r="G3687" i="1"/>
  <c r="F3689" i="1"/>
  <c r="N3837" i="1" l="1"/>
  <c r="S3836" i="1"/>
  <c r="R3636" i="1"/>
  <c r="O3637" i="1"/>
  <c r="P3687" i="1"/>
  <c r="A3691" i="1"/>
  <c r="J3689" i="1"/>
  <c r="K3687" i="1"/>
  <c r="G3688" i="1"/>
  <c r="F3690" i="1"/>
  <c r="N3838" i="1" l="1"/>
  <c r="S3837" i="1"/>
  <c r="R3637" i="1"/>
  <c r="O3638" i="1"/>
  <c r="P3688" i="1"/>
  <c r="J3690" i="1"/>
  <c r="A3692" i="1"/>
  <c r="K3688" i="1"/>
  <c r="G3689" i="1"/>
  <c r="F3691" i="1"/>
  <c r="N3839" i="1" l="1"/>
  <c r="S3838" i="1"/>
  <c r="R3638" i="1"/>
  <c r="O3639" i="1"/>
  <c r="P3689" i="1"/>
  <c r="J3691" i="1"/>
  <c r="A3693" i="1"/>
  <c r="K3689" i="1"/>
  <c r="G3690" i="1"/>
  <c r="F3692" i="1"/>
  <c r="N3840" i="1" l="1"/>
  <c r="S3839" i="1"/>
  <c r="R3639" i="1"/>
  <c r="O3640" i="1"/>
  <c r="P3690" i="1"/>
  <c r="J3692" i="1"/>
  <c r="A3694" i="1"/>
  <c r="K3690" i="1"/>
  <c r="G3691" i="1"/>
  <c r="F3693" i="1"/>
  <c r="N3841" i="1" l="1"/>
  <c r="S3840" i="1"/>
  <c r="R3640" i="1"/>
  <c r="O3641" i="1"/>
  <c r="P3691" i="1"/>
  <c r="J3693" i="1"/>
  <c r="A3695" i="1"/>
  <c r="K3691" i="1"/>
  <c r="G3692" i="1"/>
  <c r="F3694" i="1"/>
  <c r="N3842" i="1" l="1"/>
  <c r="S3841" i="1"/>
  <c r="R3641" i="1"/>
  <c r="O3642" i="1"/>
  <c r="P3692" i="1"/>
  <c r="J3694" i="1"/>
  <c r="A3696" i="1"/>
  <c r="K3692" i="1"/>
  <c r="G3693" i="1"/>
  <c r="F3695" i="1"/>
  <c r="N3843" i="1" l="1"/>
  <c r="S3842" i="1"/>
  <c r="R3642" i="1"/>
  <c r="O3643" i="1"/>
  <c r="P3693" i="1"/>
  <c r="J3695" i="1"/>
  <c r="A3697" i="1"/>
  <c r="K3693" i="1"/>
  <c r="G3694" i="1"/>
  <c r="F3696" i="1"/>
  <c r="N3844" i="1" l="1"/>
  <c r="S3843" i="1"/>
  <c r="R3643" i="1"/>
  <c r="O3644" i="1"/>
  <c r="P3694" i="1"/>
  <c r="J3696" i="1"/>
  <c r="A3698" i="1"/>
  <c r="K3694" i="1"/>
  <c r="G3695" i="1"/>
  <c r="F3697" i="1"/>
  <c r="N3845" i="1" l="1"/>
  <c r="S3844" i="1"/>
  <c r="R3644" i="1"/>
  <c r="O3645" i="1"/>
  <c r="P3695" i="1"/>
  <c r="A3699" i="1"/>
  <c r="J3697" i="1"/>
  <c r="K3695" i="1"/>
  <c r="G3696" i="1"/>
  <c r="F3698" i="1"/>
  <c r="N3846" i="1" l="1"/>
  <c r="S3845" i="1"/>
  <c r="R3645" i="1"/>
  <c r="O3646" i="1"/>
  <c r="P3696" i="1"/>
  <c r="A3700" i="1"/>
  <c r="J3698" i="1"/>
  <c r="K3696" i="1"/>
  <c r="G3697" i="1"/>
  <c r="F3699" i="1"/>
  <c r="N3847" i="1" l="1"/>
  <c r="S3846" i="1"/>
  <c r="R3646" i="1"/>
  <c r="O3647" i="1"/>
  <c r="P3697" i="1"/>
  <c r="J3699" i="1"/>
  <c r="A3701" i="1"/>
  <c r="K3697" i="1"/>
  <c r="G3698" i="1"/>
  <c r="F3700" i="1"/>
  <c r="N3848" i="1" l="1"/>
  <c r="S3847" i="1"/>
  <c r="R3647" i="1"/>
  <c r="O3648" i="1"/>
  <c r="P3698" i="1"/>
  <c r="A3702" i="1"/>
  <c r="J3700" i="1"/>
  <c r="K3698" i="1"/>
  <c r="G3699" i="1"/>
  <c r="F3701" i="1"/>
  <c r="N3849" i="1" l="1"/>
  <c r="S3848" i="1"/>
  <c r="R3648" i="1"/>
  <c r="O3649" i="1"/>
  <c r="P3699" i="1"/>
  <c r="J3701" i="1"/>
  <c r="A3703" i="1"/>
  <c r="K3699" i="1"/>
  <c r="G3700" i="1"/>
  <c r="F3702" i="1"/>
  <c r="N3850" i="1" l="1"/>
  <c r="S3849" i="1"/>
  <c r="R3649" i="1"/>
  <c r="O3650" i="1"/>
  <c r="P3700" i="1"/>
  <c r="A3704" i="1"/>
  <c r="J3702" i="1"/>
  <c r="K3700" i="1"/>
  <c r="G3701" i="1"/>
  <c r="F3703" i="1"/>
  <c r="N3851" i="1" l="1"/>
  <c r="S3850" i="1"/>
  <c r="R3650" i="1"/>
  <c r="O3651" i="1"/>
  <c r="P3701" i="1"/>
  <c r="J3703" i="1"/>
  <c r="A3705" i="1"/>
  <c r="K3701" i="1"/>
  <c r="G3702" i="1"/>
  <c r="F3704" i="1"/>
  <c r="N3852" i="1" l="1"/>
  <c r="S3851" i="1"/>
  <c r="R3651" i="1"/>
  <c r="O3652" i="1"/>
  <c r="P3702" i="1"/>
  <c r="J3704" i="1"/>
  <c r="A3706" i="1"/>
  <c r="K3702" i="1"/>
  <c r="G3703" i="1"/>
  <c r="F3705" i="1"/>
  <c r="N3853" i="1" l="1"/>
  <c r="S3852" i="1"/>
  <c r="R3652" i="1"/>
  <c r="O3653" i="1"/>
  <c r="P3703" i="1"/>
  <c r="A3707" i="1"/>
  <c r="J3705" i="1"/>
  <c r="K3703" i="1"/>
  <c r="G3704" i="1"/>
  <c r="F3706" i="1"/>
  <c r="N3854" i="1" l="1"/>
  <c r="S3853" i="1"/>
  <c r="R3653" i="1"/>
  <c r="O3654" i="1"/>
  <c r="P3704" i="1"/>
  <c r="J3706" i="1"/>
  <c r="A3708" i="1"/>
  <c r="K3704" i="1"/>
  <c r="G3705" i="1"/>
  <c r="F3707" i="1"/>
  <c r="N3855" i="1" l="1"/>
  <c r="S3854" i="1"/>
  <c r="R3654" i="1"/>
  <c r="O3655" i="1"/>
  <c r="P3705" i="1"/>
  <c r="A3709" i="1"/>
  <c r="J3707" i="1"/>
  <c r="K3705" i="1"/>
  <c r="G3706" i="1"/>
  <c r="F3708" i="1"/>
  <c r="N3856" i="1" l="1"/>
  <c r="S3855" i="1"/>
  <c r="R3655" i="1"/>
  <c r="O3656" i="1"/>
  <c r="P3706" i="1"/>
  <c r="J3708" i="1"/>
  <c r="A3710" i="1"/>
  <c r="K3706" i="1"/>
  <c r="G3707" i="1"/>
  <c r="F3709" i="1"/>
  <c r="N3857" i="1" l="1"/>
  <c r="S3856" i="1"/>
  <c r="R3656" i="1"/>
  <c r="O3657" i="1"/>
  <c r="P3707" i="1"/>
  <c r="A3711" i="1"/>
  <c r="J3709" i="1"/>
  <c r="K3707" i="1"/>
  <c r="G3708" i="1"/>
  <c r="F3710" i="1"/>
  <c r="N3858" i="1" l="1"/>
  <c r="S3857" i="1"/>
  <c r="R3657" i="1"/>
  <c r="O3658" i="1"/>
  <c r="P3708" i="1"/>
  <c r="A3712" i="1"/>
  <c r="J3710" i="1"/>
  <c r="K3708" i="1"/>
  <c r="G3709" i="1"/>
  <c r="F3711" i="1"/>
  <c r="N3859" i="1" l="1"/>
  <c r="S3858" i="1"/>
  <c r="R3658" i="1"/>
  <c r="O3659" i="1"/>
  <c r="P3709" i="1"/>
  <c r="J3711" i="1"/>
  <c r="A3713" i="1"/>
  <c r="K3709" i="1"/>
  <c r="G3710" i="1"/>
  <c r="F3712" i="1"/>
  <c r="N3860" i="1" l="1"/>
  <c r="S3859" i="1"/>
  <c r="R3659" i="1"/>
  <c r="O3660" i="1"/>
  <c r="P3710" i="1"/>
  <c r="J3712" i="1"/>
  <c r="A3714" i="1"/>
  <c r="K3710" i="1"/>
  <c r="G3711" i="1"/>
  <c r="F3713" i="1"/>
  <c r="N3861" i="1" l="1"/>
  <c r="S3860" i="1"/>
  <c r="R3660" i="1"/>
  <c r="O3661" i="1"/>
  <c r="P3711" i="1"/>
  <c r="A3715" i="1"/>
  <c r="J3713" i="1"/>
  <c r="K3711" i="1"/>
  <c r="G3712" i="1"/>
  <c r="F3714" i="1"/>
  <c r="N3862" i="1" l="1"/>
  <c r="S3861" i="1"/>
  <c r="R3661" i="1"/>
  <c r="O3662" i="1"/>
  <c r="P3712" i="1"/>
  <c r="J3714" i="1"/>
  <c r="A3716" i="1"/>
  <c r="K3712" i="1"/>
  <c r="G3713" i="1"/>
  <c r="F3715" i="1"/>
  <c r="N3863" i="1" l="1"/>
  <c r="S3862" i="1"/>
  <c r="R3662" i="1"/>
  <c r="O3663" i="1"/>
  <c r="P3713" i="1"/>
  <c r="J3715" i="1"/>
  <c r="A3717" i="1"/>
  <c r="K3713" i="1"/>
  <c r="G3714" i="1"/>
  <c r="F3716" i="1"/>
  <c r="N3864" i="1" l="1"/>
  <c r="S3863" i="1"/>
  <c r="R3663" i="1"/>
  <c r="O3664" i="1"/>
  <c r="P3714" i="1"/>
  <c r="A3718" i="1"/>
  <c r="J3716" i="1"/>
  <c r="K3714" i="1"/>
  <c r="G3715" i="1"/>
  <c r="F3717" i="1"/>
  <c r="N3865" i="1" l="1"/>
  <c r="S3864" i="1"/>
  <c r="R3664" i="1"/>
  <c r="O3665" i="1"/>
  <c r="P3715" i="1"/>
  <c r="J3717" i="1"/>
  <c r="A3719" i="1"/>
  <c r="K3715" i="1"/>
  <c r="G3716" i="1"/>
  <c r="F3718" i="1"/>
  <c r="N3866" i="1" l="1"/>
  <c r="S3865" i="1"/>
  <c r="R3665" i="1"/>
  <c r="O3666" i="1"/>
  <c r="P3716" i="1"/>
  <c r="J3718" i="1"/>
  <c r="A3720" i="1"/>
  <c r="K3716" i="1"/>
  <c r="G3717" i="1"/>
  <c r="F3719" i="1"/>
  <c r="N3867" i="1" l="1"/>
  <c r="S3866" i="1"/>
  <c r="R3666" i="1"/>
  <c r="O3667" i="1"/>
  <c r="P3717" i="1"/>
  <c r="A3721" i="1"/>
  <c r="J3719" i="1"/>
  <c r="K3717" i="1"/>
  <c r="G3718" i="1"/>
  <c r="F3720" i="1"/>
  <c r="N3868" i="1" l="1"/>
  <c r="S3867" i="1"/>
  <c r="R3667" i="1"/>
  <c r="O3668" i="1"/>
  <c r="P3718" i="1"/>
  <c r="J3720" i="1"/>
  <c r="A3722" i="1"/>
  <c r="K3718" i="1"/>
  <c r="G3719" i="1"/>
  <c r="F3721" i="1"/>
  <c r="N3869" i="1" l="1"/>
  <c r="S3868" i="1"/>
  <c r="R3668" i="1"/>
  <c r="O3669" i="1"/>
  <c r="P3719" i="1"/>
  <c r="A3723" i="1"/>
  <c r="J3721" i="1"/>
  <c r="K3719" i="1"/>
  <c r="G3720" i="1"/>
  <c r="F3722" i="1"/>
  <c r="N3870" i="1" l="1"/>
  <c r="S3869" i="1"/>
  <c r="R3669" i="1"/>
  <c r="O3670" i="1"/>
  <c r="P3720" i="1"/>
  <c r="J3722" i="1"/>
  <c r="A3724" i="1"/>
  <c r="K3720" i="1"/>
  <c r="G3721" i="1"/>
  <c r="F3723" i="1"/>
  <c r="N3871" i="1" l="1"/>
  <c r="S3870" i="1"/>
  <c r="R3670" i="1"/>
  <c r="O3671" i="1"/>
  <c r="P3721" i="1"/>
  <c r="A3725" i="1"/>
  <c r="J3723" i="1"/>
  <c r="K3721" i="1"/>
  <c r="G3722" i="1"/>
  <c r="F3724" i="1"/>
  <c r="N3872" i="1" l="1"/>
  <c r="S3871" i="1"/>
  <c r="R3671" i="1"/>
  <c r="O3672" i="1"/>
  <c r="P3722" i="1"/>
  <c r="J3724" i="1"/>
  <c r="A3726" i="1"/>
  <c r="K3722" i="1"/>
  <c r="G3723" i="1"/>
  <c r="F3725" i="1"/>
  <c r="N3873" i="1" l="1"/>
  <c r="S3872" i="1"/>
  <c r="R3672" i="1"/>
  <c r="O3673" i="1"/>
  <c r="P3723" i="1"/>
  <c r="A3727" i="1"/>
  <c r="J3725" i="1"/>
  <c r="K3723" i="1"/>
  <c r="G3724" i="1"/>
  <c r="F3726" i="1"/>
  <c r="N3874" i="1" l="1"/>
  <c r="S3873" i="1"/>
  <c r="R3673" i="1"/>
  <c r="O3674" i="1"/>
  <c r="P3724" i="1"/>
  <c r="J3726" i="1"/>
  <c r="A3728" i="1"/>
  <c r="K3724" i="1"/>
  <c r="G3725" i="1"/>
  <c r="F3727" i="1"/>
  <c r="N3875" i="1" l="1"/>
  <c r="S3874" i="1"/>
  <c r="R3674" i="1"/>
  <c r="O3675" i="1"/>
  <c r="P3725" i="1"/>
  <c r="A3729" i="1"/>
  <c r="J3727" i="1"/>
  <c r="K3725" i="1"/>
  <c r="G3726" i="1"/>
  <c r="F3728" i="1"/>
  <c r="N3876" i="1" l="1"/>
  <c r="S3875" i="1"/>
  <c r="R3675" i="1"/>
  <c r="O3676" i="1"/>
  <c r="P3726" i="1"/>
  <c r="A3730" i="1"/>
  <c r="J3728" i="1"/>
  <c r="K3726" i="1"/>
  <c r="G3727" i="1"/>
  <c r="F3729" i="1"/>
  <c r="N3877" i="1" l="1"/>
  <c r="S3876" i="1"/>
  <c r="R3676" i="1"/>
  <c r="O3677" i="1"/>
  <c r="P3727" i="1"/>
  <c r="J3729" i="1"/>
  <c r="A3731" i="1"/>
  <c r="K3727" i="1"/>
  <c r="G3728" i="1"/>
  <c r="F3730" i="1"/>
  <c r="N3878" i="1" l="1"/>
  <c r="S3877" i="1"/>
  <c r="R3677" i="1"/>
  <c r="O3678" i="1"/>
  <c r="P3728" i="1"/>
  <c r="J3730" i="1"/>
  <c r="A3732" i="1"/>
  <c r="K3728" i="1"/>
  <c r="G3729" i="1"/>
  <c r="F3731" i="1"/>
  <c r="N3879" i="1" l="1"/>
  <c r="S3878" i="1"/>
  <c r="R3678" i="1"/>
  <c r="O3679" i="1"/>
  <c r="P3729" i="1"/>
  <c r="A3733" i="1"/>
  <c r="J3731" i="1"/>
  <c r="K3729" i="1"/>
  <c r="G3730" i="1"/>
  <c r="F3732" i="1"/>
  <c r="N3880" i="1" l="1"/>
  <c r="S3879" i="1"/>
  <c r="R3679" i="1"/>
  <c r="O3680" i="1"/>
  <c r="P3730" i="1"/>
  <c r="J3732" i="1"/>
  <c r="A3734" i="1"/>
  <c r="K3730" i="1"/>
  <c r="G3731" i="1"/>
  <c r="F3733" i="1"/>
  <c r="N3881" i="1" l="1"/>
  <c r="S3880" i="1"/>
  <c r="R3680" i="1"/>
  <c r="O3681" i="1"/>
  <c r="P3731" i="1"/>
  <c r="A3735" i="1"/>
  <c r="J3733" i="1"/>
  <c r="K3731" i="1"/>
  <c r="G3732" i="1"/>
  <c r="F3734" i="1"/>
  <c r="N3882" i="1" l="1"/>
  <c r="S3881" i="1"/>
  <c r="R3681" i="1"/>
  <c r="O3682" i="1"/>
  <c r="P3732" i="1"/>
  <c r="J3734" i="1"/>
  <c r="A3736" i="1"/>
  <c r="K3732" i="1"/>
  <c r="G3733" i="1"/>
  <c r="F3735" i="1"/>
  <c r="N3883" i="1" l="1"/>
  <c r="S3882" i="1"/>
  <c r="R3682" i="1"/>
  <c r="O3683" i="1"/>
  <c r="P3733" i="1"/>
  <c r="A3737" i="1"/>
  <c r="J3735" i="1"/>
  <c r="K3733" i="1"/>
  <c r="G3734" i="1"/>
  <c r="F3736" i="1"/>
  <c r="N3884" i="1" l="1"/>
  <c r="S3883" i="1"/>
  <c r="R3683" i="1"/>
  <c r="O3684" i="1"/>
  <c r="P3734" i="1"/>
  <c r="J3736" i="1"/>
  <c r="A3738" i="1"/>
  <c r="K3734" i="1"/>
  <c r="G3735" i="1"/>
  <c r="F3737" i="1"/>
  <c r="N3885" i="1" l="1"/>
  <c r="S3884" i="1"/>
  <c r="R3684" i="1"/>
  <c r="O3685" i="1"/>
  <c r="P3735" i="1"/>
  <c r="A3739" i="1"/>
  <c r="J3737" i="1"/>
  <c r="K3735" i="1"/>
  <c r="G3736" i="1"/>
  <c r="F3738" i="1"/>
  <c r="N3886" i="1" l="1"/>
  <c r="S3885" i="1"/>
  <c r="R3685" i="1"/>
  <c r="O3686" i="1"/>
  <c r="P3736" i="1"/>
  <c r="J3738" i="1"/>
  <c r="A3740" i="1"/>
  <c r="K3736" i="1"/>
  <c r="G3737" i="1"/>
  <c r="F3739" i="1"/>
  <c r="N3887" i="1" l="1"/>
  <c r="S3886" i="1"/>
  <c r="R3686" i="1"/>
  <c r="O3687" i="1"/>
  <c r="P3737" i="1"/>
  <c r="J3739" i="1"/>
  <c r="A3741" i="1"/>
  <c r="K3737" i="1"/>
  <c r="G3738" i="1"/>
  <c r="F3740" i="1"/>
  <c r="N3888" i="1" l="1"/>
  <c r="S3887" i="1"/>
  <c r="R3687" i="1"/>
  <c r="O3688" i="1"/>
  <c r="P3738" i="1"/>
  <c r="A3742" i="1"/>
  <c r="J3740" i="1"/>
  <c r="K3738" i="1"/>
  <c r="G3739" i="1"/>
  <c r="F3741" i="1"/>
  <c r="N3889" i="1" l="1"/>
  <c r="S3888" i="1"/>
  <c r="R3688" i="1"/>
  <c r="O3689" i="1"/>
  <c r="P3739" i="1"/>
  <c r="A3743" i="1"/>
  <c r="J3741" i="1"/>
  <c r="K3739" i="1"/>
  <c r="G3740" i="1"/>
  <c r="F3742" i="1"/>
  <c r="N3890" i="1" l="1"/>
  <c r="S3889" i="1"/>
  <c r="R3689" i="1"/>
  <c r="O3690" i="1"/>
  <c r="P3740" i="1"/>
  <c r="A3744" i="1"/>
  <c r="J3742" i="1"/>
  <c r="K3740" i="1"/>
  <c r="G3741" i="1"/>
  <c r="F3743" i="1"/>
  <c r="N3891" i="1" l="1"/>
  <c r="S3890" i="1"/>
  <c r="R3690" i="1"/>
  <c r="O3691" i="1"/>
  <c r="P3741" i="1"/>
  <c r="A3745" i="1"/>
  <c r="J3743" i="1"/>
  <c r="K3741" i="1"/>
  <c r="G3742" i="1"/>
  <c r="F3744" i="1"/>
  <c r="N3892" i="1" l="1"/>
  <c r="S3891" i="1"/>
  <c r="R3691" i="1"/>
  <c r="O3692" i="1"/>
  <c r="P3742" i="1"/>
  <c r="J3744" i="1"/>
  <c r="A3746" i="1"/>
  <c r="K3742" i="1"/>
  <c r="G3743" i="1"/>
  <c r="F3745" i="1"/>
  <c r="N3893" i="1" l="1"/>
  <c r="S3892" i="1"/>
  <c r="R3692" i="1"/>
  <c r="O3693" i="1"/>
  <c r="P3743" i="1"/>
  <c r="A3747" i="1"/>
  <c r="J3745" i="1"/>
  <c r="K3743" i="1"/>
  <c r="G3744" i="1"/>
  <c r="F3746" i="1"/>
  <c r="N3894" i="1" l="1"/>
  <c r="S3893" i="1"/>
  <c r="R3693" i="1"/>
  <c r="O3694" i="1"/>
  <c r="P3744" i="1"/>
  <c r="A3748" i="1"/>
  <c r="J3746" i="1"/>
  <c r="K3744" i="1"/>
  <c r="G3745" i="1"/>
  <c r="F3747" i="1"/>
  <c r="N3895" i="1" l="1"/>
  <c r="S3894" i="1"/>
  <c r="R3694" i="1"/>
  <c r="O3695" i="1"/>
  <c r="P3745" i="1"/>
  <c r="J3747" i="1"/>
  <c r="A3749" i="1"/>
  <c r="K3745" i="1"/>
  <c r="G3746" i="1"/>
  <c r="F3748" i="1"/>
  <c r="N3896" i="1" l="1"/>
  <c r="S3895" i="1"/>
  <c r="R3695" i="1"/>
  <c r="O3696" i="1"/>
  <c r="P3746" i="1"/>
  <c r="A3750" i="1"/>
  <c r="J3748" i="1"/>
  <c r="K3746" i="1"/>
  <c r="G3747" i="1"/>
  <c r="F3749" i="1"/>
  <c r="N3897" i="1" l="1"/>
  <c r="S3896" i="1"/>
  <c r="R3696" i="1"/>
  <c r="O3697" i="1"/>
  <c r="P3747" i="1"/>
  <c r="J3749" i="1"/>
  <c r="A3751" i="1"/>
  <c r="K3747" i="1"/>
  <c r="G3748" i="1"/>
  <c r="F3750" i="1"/>
  <c r="N3898" i="1" l="1"/>
  <c r="S3897" i="1"/>
  <c r="R3697" i="1"/>
  <c r="O3698" i="1"/>
  <c r="P3748" i="1"/>
  <c r="A3752" i="1"/>
  <c r="J3750" i="1"/>
  <c r="K3748" i="1"/>
  <c r="G3749" i="1"/>
  <c r="F3751" i="1"/>
  <c r="N3899" i="1" l="1"/>
  <c r="S3898" i="1"/>
  <c r="R3698" i="1"/>
  <c r="O3699" i="1"/>
  <c r="P3749" i="1"/>
  <c r="J3751" i="1"/>
  <c r="A3753" i="1"/>
  <c r="K3749" i="1"/>
  <c r="G3750" i="1"/>
  <c r="F3752" i="1"/>
  <c r="N3900" i="1" l="1"/>
  <c r="S3899" i="1"/>
  <c r="R3699" i="1"/>
  <c r="O3700" i="1"/>
  <c r="P3750" i="1"/>
  <c r="A3754" i="1"/>
  <c r="J3752" i="1"/>
  <c r="K3750" i="1"/>
  <c r="G3751" i="1"/>
  <c r="F3753" i="1"/>
  <c r="N3901" i="1" l="1"/>
  <c r="S3900" i="1"/>
  <c r="R3700" i="1"/>
  <c r="O3701" i="1"/>
  <c r="P3751" i="1"/>
  <c r="A3755" i="1"/>
  <c r="J3753" i="1"/>
  <c r="K3751" i="1"/>
  <c r="G3752" i="1"/>
  <c r="F3754" i="1"/>
  <c r="N3902" i="1" l="1"/>
  <c r="S3901" i="1"/>
  <c r="R3701" i="1"/>
  <c r="O3702" i="1"/>
  <c r="P3752" i="1"/>
  <c r="A3756" i="1"/>
  <c r="J3754" i="1"/>
  <c r="K3752" i="1"/>
  <c r="G3753" i="1"/>
  <c r="F3755" i="1"/>
  <c r="N3903" i="1" l="1"/>
  <c r="S3902" i="1"/>
  <c r="R3702" i="1"/>
  <c r="O3703" i="1"/>
  <c r="P3753" i="1"/>
  <c r="A3757" i="1"/>
  <c r="J3755" i="1"/>
  <c r="K3753" i="1"/>
  <c r="G3754" i="1"/>
  <c r="F3756" i="1"/>
  <c r="N3904" i="1" l="1"/>
  <c r="S3903" i="1"/>
  <c r="R3703" i="1"/>
  <c r="O3704" i="1"/>
  <c r="P3754" i="1"/>
  <c r="A3758" i="1"/>
  <c r="J3756" i="1"/>
  <c r="K3754" i="1"/>
  <c r="G3755" i="1"/>
  <c r="F3757" i="1"/>
  <c r="N3905" i="1" l="1"/>
  <c r="S3904" i="1"/>
  <c r="R3704" i="1"/>
  <c r="O3705" i="1"/>
  <c r="P3755" i="1"/>
  <c r="J3757" i="1"/>
  <c r="A3759" i="1"/>
  <c r="K3755" i="1"/>
  <c r="G3756" i="1"/>
  <c r="F3758" i="1"/>
  <c r="N3906" i="1" l="1"/>
  <c r="S3905" i="1"/>
  <c r="R3705" i="1"/>
  <c r="O3706" i="1"/>
  <c r="P3756" i="1"/>
  <c r="A3760" i="1"/>
  <c r="J3758" i="1"/>
  <c r="K3756" i="1"/>
  <c r="G3757" i="1"/>
  <c r="F3759" i="1"/>
  <c r="N3907" i="1" l="1"/>
  <c r="S3906" i="1"/>
  <c r="R3706" i="1"/>
  <c r="O3707" i="1"/>
  <c r="P3757" i="1"/>
  <c r="J3759" i="1"/>
  <c r="A3761" i="1"/>
  <c r="K3757" i="1"/>
  <c r="G3758" i="1"/>
  <c r="F3760" i="1"/>
  <c r="N3908" i="1" l="1"/>
  <c r="S3907" i="1"/>
  <c r="R3707" i="1"/>
  <c r="O3708" i="1"/>
  <c r="P3758" i="1"/>
  <c r="A3762" i="1"/>
  <c r="J3760" i="1"/>
  <c r="K3758" i="1"/>
  <c r="G3759" i="1"/>
  <c r="F3761" i="1"/>
  <c r="N3909" i="1" l="1"/>
  <c r="S3908" i="1"/>
  <c r="R3708" i="1"/>
  <c r="O3709" i="1"/>
  <c r="P3759" i="1"/>
  <c r="J3761" i="1"/>
  <c r="A3763" i="1"/>
  <c r="K3759" i="1"/>
  <c r="G3760" i="1"/>
  <c r="F3762" i="1"/>
  <c r="N3910" i="1" l="1"/>
  <c r="S3909" i="1"/>
  <c r="R3709" i="1"/>
  <c r="O3710" i="1"/>
  <c r="P3760" i="1"/>
  <c r="A3764" i="1"/>
  <c r="J3762" i="1"/>
  <c r="K3760" i="1"/>
  <c r="G3761" i="1"/>
  <c r="F3763" i="1"/>
  <c r="N3911" i="1" l="1"/>
  <c r="S3910" i="1"/>
  <c r="R3710" i="1"/>
  <c r="O3711" i="1"/>
  <c r="P3761" i="1"/>
  <c r="A3765" i="1"/>
  <c r="J3763" i="1"/>
  <c r="K3761" i="1"/>
  <c r="G3762" i="1"/>
  <c r="F3764" i="1"/>
  <c r="N3912" i="1" l="1"/>
  <c r="S3911" i="1"/>
  <c r="R3711" i="1"/>
  <c r="O3712" i="1"/>
  <c r="P3762" i="1"/>
  <c r="A3766" i="1"/>
  <c r="J3764" i="1"/>
  <c r="K3762" i="1"/>
  <c r="G3763" i="1"/>
  <c r="F3765" i="1"/>
  <c r="N3913" i="1" l="1"/>
  <c r="S3912" i="1"/>
  <c r="R3712" i="1"/>
  <c r="O3713" i="1"/>
  <c r="P3763" i="1"/>
  <c r="A3767" i="1"/>
  <c r="J3765" i="1"/>
  <c r="K3763" i="1"/>
  <c r="G3764" i="1"/>
  <c r="F3766" i="1"/>
  <c r="N3914" i="1" l="1"/>
  <c r="S3913" i="1"/>
  <c r="R3713" i="1"/>
  <c r="O3714" i="1"/>
  <c r="P3764" i="1"/>
  <c r="J3766" i="1"/>
  <c r="A3768" i="1"/>
  <c r="K3764" i="1"/>
  <c r="G3765" i="1"/>
  <c r="F3767" i="1"/>
  <c r="N3915" i="1" l="1"/>
  <c r="S3914" i="1"/>
  <c r="R3714" i="1"/>
  <c r="O3715" i="1"/>
  <c r="P3765" i="1"/>
  <c r="J3767" i="1"/>
  <c r="A3769" i="1"/>
  <c r="K3765" i="1"/>
  <c r="G3766" i="1"/>
  <c r="F3768" i="1"/>
  <c r="N3916" i="1" l="1"/>
  <c r="S3915" i="1"/>
  <c r="R3715" i="1"/>
  <c r="O3716" i="1"/>
  <c r="P3766" i="1"/>
  <c r="A3770" i="1"/>
  <c r="J3768" i="1"/>
  <c r="K3766" i="1"/>
  <c r="G3767" i="1"/>
  <c r="F3769" i="1"/>
  <c r="N3917" i="1" l="1"/>
  <c r="S3916" i="1"/>
  <c r="R3716" i="1"/>
  <c r="O3717" i="1"/>
  <c r="P3767" i="1"/>
  <c r="J3769" i="1"/>
  <c r="A3771" i="1"/>
  <c r="K3767" i="1"/>
  <c r="G3768" i="1"/>
  <c r="F3770" i="1"/>
  <c r="N3918" i="1" l="1"/>
  <c r="S3917" i="1"/>
  <c r="R3717" i="1"/>
  <c r="O3718" i="1"/>
  <c r="P3768" i="1"/>
  <c r="A3772" i="1"/>
  <c r="J3770" i="1"/>
  <c r="K3768" i="1"/>
  <c r="G3769" i="1"/>
  <c r="F3771" i="1"/>
  <c r="N3919" i="1" l="1"/>
  <c r="S3918" i="1"/>
  <c r="R3718" i="1"/>
  <c r="O3719" i="1"/>
  <c r="P3769" i="1"/>
  <c r="J3771" i="1"/>
  <c r="A3773" i="1"/>
  <c r="K3769" i="1"/>
  <c r="G3770" i="1"/>
  <c r="F3772" i="1"/>
  <c r="N3920" i="1" l="1"/>
  <c r="S3919" i="1"/>
  <c r="R3719" i="1"/>
  <c r="O3720" i="1"/>
  <c r="P3770" i="1"/>
  <c r="A3774" i="1"/>
  <c r="J3772" i="1"/>
  <c r="K3770" i="1"/>
  <c r="G3771" i="1"/>
  <c r="F3773" i="1"/>
  <c r="N3921" i="1" l="1"/>
  <c r="S3920" i="1"/>
  <c r="R3720" i="1"/>
  <c r="O3721" i="1"/>
  <c r="P3771" i="1"/>
  <c r="A3775" i="1"/>
  <c r="J3773" i="1"/>
  <c r="K3771" i="1"/>
  <c r="G3772" i="1"/>
  <c r="F3774" i="1"/>
  <c r="N3922" i="1" l="1"/>
  <c r="S3921" i="1"/>
  <c r="R3721" i="1"/>
  <c r="O3722" i="1"/>
  <c r="P3772" i="1"/>
  <c r="J3774" i="1"/>
  <c r="A3776" i="1"/>
  <c r="K3772" i="1"/>
  <c r="G3773" i="1"/>
  <c r="F3775" i="1"/>
  <c r="N3923" i="1" l="1"/>
  <c r="S3922" i="1"/>
  <c r="R3722" i="1"/>
  <c r="O3723" i="1"/>
  <c r="P3773" i="1"/>
  <c r="J3775" i="1"/>
  <c r="A3777" i="1"/>
  <c r="K3773" i="1"/>
  <c r="G3774" i="1"/>
  <c r="F3776" i="1"/>
  <c r="N3924" i="1" l="1"/>
  <c r="S3923" i="1"/>
  <c r="R3723" i="1"/>
  <c r="O3724" i="1"/>
  <c r="P3774" i="1"/>
  <c r="A3778" i="1"/>
  <c r="J3776" i="1"/>
  <c r="K3774" i="1"/>
  <c r="G3775" i="1"/>
  <c r="F3777" i="1"/>
  <c r="N3925" i="1" l="1"/>
  <c r="S3924" i="1"/>
  <c r="R3724" i="1"/>
  <c r="O3725" i="1"/>
  <c r="P3775" i="1"/>
  <c r="J3777" i="1"/>
  <c r="A3779" i="1"/>
  <c r="K3775" i="1"/>
  <c r="G3776" i="1"/>
  <c r="F3778" i="1"/>
  <c r="N3926" i="1" l="1"/>
  <c r="S3925" i="1"/>
  <c r="R3725" i="1"/>
  <c r="O3726" i="1"/>
  <c r="P3776" i="1"/>
  <c r="A3780" i="1"/>
  <c r="J3778" i="1"/>
  <c r="K3776" i="1"/>
  <c r="G3777" i="1"/>
  <c r="F3779" i="1"/>
  <c r="N3927" i="1" l="1"/>
  <c r="S3927" i="1" s="1"/>
  <c r="S200" i="1" s="1"/>
  <c r="P12" i="2" s="1"/>
  <c r="S3926" i="1"/>
  <c r="R3726" i="1"/>
  <c r="O3727" i="1"/>
  <c r="P3777" i="1"/>
  <c r="J3779" i="1"/>
  <c r="A3781" i="1"/>
  <c r="K3777" i="1"/>
  <c r="G3778" i="1"/>
  <c r="F3780" i="1"/>
  <c r="R3727" i="1" l="1"/>
  <c r="O3728" i="1"/>
  <c r="P3778" i="1"/>
  <c r="A3782" i="1"/>
  <c r="J3780" i="1"/>
  <c r="K3778" i="1"/>
  <c r="G3779" i="1"/>
  <c r="F3781" i="1"/>
  <c r="R3728" i="1" l="1"/>
  <c r="O3729" i="1"/>
  <c r="P3779" i="1"/>
  <c r="J3781" i="1"/>
  <c r="A3783" i="1"/>
  <c r="K3779" i="1"/>
  <c r="G3780" i="1"/>
  <c r="F3782" i="1"/>
  <c r="R3729" i="1" l="1"/>
  <c r="O3730" i="1"/>
  <c r="P3780" i="1"/>
  <c r="A3784" i="1"/>
  <c r="J3782" i="1"/>
  <c r="K3780" i="1"/>
  <c r="G3781" i="1"/>
  <c r="F3783" i="1"/>
  <c r="R3730" i="1" l="1"/>
  <c r="O3731" i="1"/>
  <c r="P3781" i="1"/>
  <c r="J3783" i="1"/>
  <c r="A3785" i="1"/>
  <c r="K3781" i="1"/>
  <c r="G3782" i="1"/>
  <c r="F3784" i="1"/>
  <c r="R3731" i="1" l="1"/>
  <c r="O3732" i="1"/>
  <c r="P3782" i="1"/>
  <c r="J3784" i="1"/>
  <c r="A3786" i="1"/>
  <c r="K3782" i="1"/>
  <c r="G3783" i="1"/>
  <c r="F3785" i="1"/>
  <c r="R3732" i="1" l="1"/>
  <c r="O3733" i="1"/>
  <c r="P3783" i="1"/>
  <c r="J3785" i="1"/>
  <c r="A3787" i="1"/>
  <c r="K3783" i="1"/>
  <c r="G3784" i="1"/>
  <c r="F3786" i="1"/>
  <c r="R3733" i="1" l="1"/>
  <c r="O3734" i="1"/>
  <c r="P3784" i="1"/>
  <c r="A3788" i="1"/>
  <c r="J3786" i="1"/>
  <c r="K3784" i="1"/>
  <c r="G3785" i="1"/>
  <c r="F3787" i="1"/>
  <c r="R3734" i="1" l="1"/>
  <c r="O3735" i="1"/>
  <c r="P3785" i="1"/>
  <c r="J3787" i="1"/>
  <c r="A3789" i="1"/>
  <c r="K3785" i="1"/>
  <c r="G3786" i="1"/>
  <c r="F3788" i="1"/>
  <c r="R3735" i="1" l="1"/>
  <c r="O3736" i="1"/>
  <c r="P3786" i="1"/>
  <c r="A3790" i="1"/>
  <c r="J3788" i="1"/>
  <c r="K3786" i="1"/>
  <c r="G3787" i="1"/>
  <c r="F3789" i="1"/>
  <c r="R3736" i="1" l="1"/>
  <c r="O3737" i="1"/>
  <c r="P3787" i="1"/>
  <c r="J3789" i="1"/>
  <c r="A3791" i="1"/>
  <c r="K3787" i="1"/>
  <c r="G3788" i="1"/>
  <c r="F3790" i="1"/>
  <c r="R3737" i="1" l="1"/>
  <c r="O3738" i="1"/>
  <c r="P3788" i="1"/>
  <c r="A3792" i="1"/>
  <c r="J3790" i="1"/>
  <c r="K3788" i="1"/>
  <c r="G3789" i="1"/>
  <c r="F3791" i="1"/>
  <c r="R3738" i="1" l="1"/>
  <c r="O3739" i="1"/>
  <c r="P3789" i="1"/>
  <c r="J3791" i="1"/>
  <c r="A3793" i="1"/>
  <c r="K3789" i="1"/>
  <c r="G3790" i="1"/>
  <c r="F3792" i="1"/>
  <c r="R3739" i="1" l="1"/>
  <c r="O3740" i="1"/>
  <c r="P3790" i="1"/>
  <c r="A3794" i="1"/>
  <c r="J3792" i="1"/>
  <c r="K3790" i="1"/>
  <c r="G3791" i="1"/>
  <c r="F3793" i="1"/>
  <c r="R3740" i="1" l="1"/>
  <c r="O3741" i="1"/>
  <c r="P3791" i="1"/>
  <c r="J3793" i="1"/>
  <c r="A3795" i="1"/>
  <c r="K3791" i="1"/>
  <c r="G3792" i="1"/>
  <c r="F3794" i="1"/>
  <c r="R3741" i="1" l="1"/>
  <c r="O3742" i="1"/>
  <c r="P3792" i="1"/>
  <c r="A3796" i="1"/>
  <c r="J3794" i="1"/>
  <c r="K3792" i="1"/>
  <c r="G3793" i="1"/>
  <c r="F3795" i="1"/>
  <c r="R3742" i="1" l="1"/>
  <c r="O3743" i="1"/>
  <c r="P3793" i="1"/>
  <c r="A3797" i="1"/>
  <c r="J3795" i="1"/>
  <c r="K3793" i="1"/>
  <c r="G3794" i="1"/>
  <c r="F3796" i="1"/>
  <c r="R3743" i="1" l="1"/>
  <c r="O3744" i="1"/>
  <c r="P3794" i="1"/>
  <c r="J3796" i="1"/>
  <c r="A3798" i="1"/>
  <c r="K3794" i="1"/>
  <c r="G3795" i="1"/>
  <c r="F3797" i="1"/>
  <c r="R3744" i="1" l="1"/>
  <c r="O3745" i="1"/>
  <c r="P3795" i="1"/>
  <c r="A3799" i="1"/>
  <c r="J3797" i="1"/>
  <c r="K3795" i="1"/>
  <c r="G3796" i="1"/>
  <c r="F3798" i="1"/>
  <c r="R3745" i="1" l="1"/>
  <c r="O3746" i="1"/>
  <c r="P3796" i="1"/>
  <c r="A3800" i="1"/>
  <c r="J3798" i="1"/>
  <c r="K3796" i="1"/>
  <c r="G3797" i="1"/>
  <c r="F3799" i="1"/>
  <c r="R3746" i="1" l="1"/>
  <c r="O3747" i="1"/>
  <c r="P3797" i="1"/>
  <c r="J3799" i="1"/>
  <c r="A3801" i="1"/>
  <c r="K3797" i="1"/>
  <c r="G3798" i="1"/>
  <c r="F3800" i="1"/>
  <c r="R3747" i="1" l="1"/>
  <c r="O3748" i="1"/>
  <c r="P3798" i="1"/>
  <c r="A3802" i="1"/>
  <c r="J3800" i="1"/>
  <c r="K3798" i="1"/>
  <c r="G3799" i="1"/>
  <c r="F3801" i="1"/>
  <c r="R3748" i="1" l="1"/>
  <c r="O3749" i="1"/>
  <c r="P3799" i="1"/>
  <c r="J3801" i="1"/>
  <c r="A3803" i="1"/>
  <c r="K3799" i="1"/>
  <c r="G3800" i="1"/>
  <c r="F3802" i="1"/>
  <c r="R3749" i="1" l="1"/>
  <c r="O3750" i="1"/>
  <c r="P3800" i="1"/>
  <c r="A3804" i="1"/>
  <c r="J3802" i="1"/>
  <c r="K3800" i="1"/>
  <c r="G3801" i="1"/>
  <c r="F3803" i="1"/>
  <c r="R3750" i="1" l="1"/>
  <c r="O3751" i="1"/>
  <c r="P3801" i="1"/>
  <c r="J3803" i="1"/>
  <c r="A3805" i="1"/>
  <c r="K3801" i="1"/>
  <c r="G3802" i="1"/>
  <c r="F3804" i="1"/>
  <c r="R3751" i="1" l="1"/>
  <c r="O3752" i="1"/>
  <c r="P3802" i="1"/>
  <c r="A3806" i="1"/>
  <c r="J3804" i="1"/>
  <c r="K3802" i="1"/>
  <c r="G3803" i="1"/>
  <c r="F3805" i="1"/>
  <c r="R3752" i="1" l="1"/>
  <c r="O3753" i="1"/>
  <c r="P3803" i="1"/>
  <c r="J3805" i="1"/>
  <c r="A3807" i="1"/>
  <c r="K3803" i="1"/>
  <c r="G3804" i="1"/>
  <c r="F3806" i="1"/>
  <c r="R3753" i="1" l="1"/>
  <c r="O3754" i="1"/>
  <c r="P3804" i="1"/>
  <c r="A3808" i="1"/>
  <c r="J3806" i="1"/>
  <c r="K3804" i="1"/>
  <c r="G3805" i="1"/>
  <c r="F3807" i="1"/>
  <c r="R3754" i="1" l="1"/>
  <c r="O3755" i="1"/>
  <c r="P3805" i="1"/>
  <c r="A3809" i="1"/>
  <c r="J3807" i="1"/>
  <c r="K3805" i="1"/>
  <c r="G3806" i="1"/>
  <c r="F3808" i="1"/>
  <c r="R3755" i="1" l="1"/>
  <c r="O3756" i="1"/>
  <c r="P3806" i="1"/>
  <c r="J3808" i="1"/>
  <c r="A3810" i="1"/>
  <c r="K3806" i="1"/>
  <c r="G3807" i="1"/>
  <c r="F3809" i="1"/>
  <c r="R3756" i="1" l="1"/>
  <c r="O3757" i="1"/>
  <c r="P3807" i="1"/>
  <c r="A3811" i="1"/>
  <c r="J3809" i="1"/>
  <c r="K3807" i="1"/>
  <c r="G3808" i="1"/>
  <c r="F3810" i="1"/>
  <c r="R3757" i="1" l="1"/>
  <c r="O3758" i="1"/>
  <c r="P3808" i="1"/>
  <c r="J3810" i="1"/>
  <c r="A3812" i="1"/>
  <c r="K3808" i="1"/>
  <c r="G3809" i="1"/>
  <c r="F3811" i="1"/>
  <c r="R3758" i="1" l="1"/>
  <c r="O3759" i="1"/>
  <c r="P3809" i="1"/>
  <c r="A3813" i="1"/>
  <c r="J3811" i="1"/>
  <c r="K3809" i="1"/>
  <c r="G3810" i="1"/>
  <c r="F3812" i="1"/>
  <c r="R3759" i="1" l="1"/>
  <c r="O3760" i="1"/>
  <c r="P3810" i="1"/>
  <c r="J3812" i="1"/>
  <c r="A3814" i="1"/>
  <c r="K3810" i="1"/>
  <c r="G3811" i="1"/>
  <c r="F3813" i="1"/>
  <c r="R3760" i="1" l="1"/>
  <c r="O3761" i="1"/>
  <c r="P3811" i="1"/>
  <c r="J3813" i="1"/>
  <c r="A3815" i="1"/>
  <c r="K3811" i="1"/>
  <c r="G3812" i="1"/>
  <c r="F3814" i="1"/>
  <c r="R3761" i="1" l="1"/>
  <c r="O3762" i="1"/>
  <c r="P3812" i="1"/>
  <c r="A3816" i="1"/>
  <c r="J3814" i="1"/>
  <c r="K3812" i="1"/>
  <c r="G3813" i="1"/>
  <c r="F3815" i="1"/>
  <c r="R3762" i="1" l="1"/>
  <c r="O3763" i="1"/>
  <c r="P3813" i="1"/>
  <c r="J3815" i="1"/>
  <c r="A3817" i="1"/>
  <c r="K3813" i="1"/>
  <c r="G3814" i="1"/>
  <c r="F3816" i="1"/>
  <c r="R3763" i="1" l="1"/>
  <c r="O3764" i="1"/>
  <c r="P3814" i="1"/>
  <c r="A3818" i="1"/>
  <c r="J3816" i="1"/>
  <c r="K3814" i="1"/>
  <c r="G3815" i="1"/>
  <c r="F3817" i="1"/>
  <c r="R3764" i="1" l="1"/>
  <c r="O3765" i="1"/>
  <c r="P3815" i="1"/>
  <c r="J3817" i="1"/>
  <c r="A3819" i="1"/>
  <c r="K3815" i="1"/>
  <c r="G3816" i="1"/>
  <c r="F3818" i="1"/>
  <c r="R3765" i="1" l="1"/>
  <c r="O3766" i="1"/>
  <c r="P3816" i="1"/>
  <c r="A3820" i="1"/>
  <c r="J3818" i="1"/>
  <c r="K3816" i="1"/>
  <c r="G3817" i="1"/>
  <c r="F3819" i="1"/>
  <c r="R3766" i="1" l="1"/>
  <c r="O3767" i="1"/>
  <c r="P3817" i="1"/>
  <c r="J3819" i="1"/>
  <c r="A3821" i="1"/>
  <c r="K3817" i="1"/>
  <c r="G3818" i="1"/>
  <c r="F3820" i="1"/>
  <c r="R3767" i="1" l="1"/>
  <c r="O3768" i="1"/>
  <c r="P3818" i="1"/>
  <c r="A3822" i="1"/>
  <c r="J3820" i="1"/>
  <c r="K3818" i="1"/>
  <c r="G3819" i="1"/>
  <c r="F3821" i="1"/>
  <c r="R3768" i="1" l="1"/>
  <c r="O3769" i="1"/>
  <c r="P3819" i="1"/>
  <c r="J3821" i="1"/>
  <c r="A3823" i="1"/>
  <c r="K3819" i="1"/>
  <c r="G3820" i="1"/>
  <c r="F3822" i="1"/>
  <c r="R3769" i="1" l="1"/>
  <c r="O3770" i="1"/>
  <c r="P3820" i="1"/>
  <c r="A3824" i="1"/>
  <c r="J3822" i="1"/>
  <c r="K3820" i="1"/>
  <c r="G3821" i="1"/>
  <c r="F3823" i="1"/>
  <c r="R3770" i="1" l="1"/>
  <c r="O3771" i="1"/>
  <c r="P3821" i="1"/>
  <c r="J3823" i="1"/>
  <c r="A3825" i="1"/>
  <c r="K3821" i="1"/>
  <c r="G3822" i="1"/>
  <c r="F3824" i="1"/>
  <c r="R3771" i="1" l="1"/>
  <c r="O3772" i="1"/>
  <c r="P3822" i="1"/>
  <c r="A3826" i="1"/>
  <c r="J3824" i="1"/>
  <c r="K3822" i="1"/>
  <c r="G3823" i="1"/>
  <c r="F3825" i="1"/>
  <c r="R3772" i="1" l="1"/>
  <c r="O3773" i="1"/>
  <c r="P3823" i="1"/>
  <c r="J3825" i="1"/>
  <c r="A3827" i="1"/>
  <c r="K3823" i="1"/>
  <c r="G3824" i="1"/>
  <c r="F3826" i="1"/>
  <c r="R3773" i="1" l="1"/>
  <c r="O3774" i="1"/>
  <c r="P3824" i="1"/>
  <c r="A3828" i="1"/>
  <c r="J3826" i="1"/>
  <c r="K3824" i="1"/>
  <c r="G3825" i="1"/>
  <c r="F3827" i="1"/>
  <c r="R3774" i="1" l="1"/>
  <c r="O3775" i="1"/>
  <c r="P3825" i="1"/>
  <c r="J3827" i="1"/>
  <c r="A3829" i="1"/>
  <c r="K3825" i="1"/>
  <c r="G3826" i="1"/>
  <c r="F3828" i="1"/>
  <c r="R3775" i="1" l="1"/>
  <c r="O3776" i="1"/>
  <c r="P3826" i="1"/>
  <c r="A3830" i="1"/>
  <c r="J3828" i="1"/>
  <c r="K3826" i="1"/>
  <c r="G3827" i="1"/>
  <c r="F3829" i="1"/>
  <c r="R3776" i="1" l="1"/>
  <c r="O3777" i="1"/>
  <c r="P3827" i="1"/>
  <c r="J3829" i="1"/>
  <c r="A3831" i="1"/>
  <c r="K3827" i="1"/>
  <c r="G3828" i="1"/>
  <c r="F3830" i="1"/>
  <c r="R3777" i="1" l="1"/>
  <c r="O3778" i="1"/>
  <c r="P3828" i="1"/>
  <c r="A3832" i="1"/>
  <c r="J3830" i="1"/>
  <c r="K3828" i="1"/>
  <c r="G3829" i="1"/>
  <c r="F3831" i="1"/>
  <c r="R3778" i="1" l="1"/>
  <c r="O3779" i="1"/>
  <c r="P3829" i="1"/>
  <c r="J3831" i="1"/>
  <c r="A3833" i="1"/>
  <c r="K3829" i="1"/>
  <c r="G3830" i="1"/>
  <c r="F3832" i="1"/>
  <c r="R3779" i="1" l="1"/>
  <c r="O3780" i="1"/>
  <c r="P3830" i="1"/>
  <c r="A3834" i="1"/>
  <c r="J3832" i="1"/>
  <c r="K3830" i="1"/>
  <c r="G3831" i="1"/>
  <c r="F3833" i="1"/>
  <c r="R3780" i="1" l="1"/>
  <c r="O3781" i="1"/>
  <c r="P3831" i="1"/>
  <c r="J3833" i="1"/>
  <c r="A3835" i="1"/>
  <c r="K3831" i="1"/>
  <c r="G3832" i="1"/>
  <c r="F3834" i="1"/>
  <c r="R3781" i="1" l="1"/>
  <c r="O3782" i="1"/>
  <c r="P3832" i="1"/>
  <c r="A3836" i="1"/>
  <c r="J3834" i="1"/>
  <c r="K3832" i="1"/>
  <c r="G3833" i="1"/>
  <c r="F3835" i="1"/>
  <c r="R3782" i="1" l="1"/>
  <c r="O3783" i="1"/>
  <c r="P3833" i="1"/>
  <c r="J3835" i="1"/>
  <c r="A3837" i="1"/>
  <c r="K3833" i="1"/>
  <c r="G3834" i="1"/>
  <c r="F3836" i="1"/>
  <c r="R3783" i="1" l="1"/>
  <c r="O3784" i="1"/>
  <c r="P3834" i="1"/>
  <c r="A3838" i="1"/>
  <c r="J3836" i="1"/>
  <c r="K3834" i="1"/>
  <c r="G3835" i="1"/>
  <c r="F3837" i="1"/>
  <c r="R3784" i="1" l="1"/>
  <c r="O3785" i="1"/>
  <c r="P3835" i="1"/>
  <c r="J3837" i="1"/>
  <c r="A3839" i="1"/>
  <c r="K3835" i="1"/>
  <c r="G3836" i="1"/>
  <c r="F3838" i="1"/>
  <c r="R3785" i="1" l="1"/>
  <c r="O3786" i="1"/>
  <c r="P3836" i="1"/>
  <c r="A3840" i="1"/>
  <c r="J3838" i="1"/>
  <c r="K3836" i="1"/>
  <c r="G3837" i="1"/>
  <c r="F3839" i="1"/>
  <c r="R3786" i="1" l="1"/>
  <c r="O3787" i="1"/>
  <c r="P3837" i="1"/>
  <c r="J3839" i="1"/>
  <c r="A3841" i="1"/>
  <c r="K3837" i="1"/>
  <c r="G3838" i="1"/>
  <c r="F3840" i="1"/>
  <c r="R3787" i="1" l="1"/>
  <c r="O3788" i="1"/>
  <c r="P3838" i="1"/>
  <c r="A3842" i="1"/>
  <c r="J3840" i="1"/>
  <c r="K3838" i="1"/>
  <c r="G3839" i="1"/>
  <c r="F3841" i="1"/>
  <c r="R3788" i="1" l="1"/>
  <c r="O3789" i="1"/>
  <c r="P3839" i="1"/>
  <c r="J3841" i="1"/>
  <c r="A3843" i="1"/>
  <c r="K3839" i="1"/>
  <c r="G3840" i="1"/>
  <c r="F3842" i="1"/>
  <c r="R3789" i="1" l="1"/>
  <c r="O3790" i="1"/>
  <c r="P3840" i="1"/>
  <c r="A3844" i="1"/>
  <c r="J3842" i="1"/>
  <c r="K3840" i="1"/>
  <c r="G3841" i="1"/>
  <c r="F3843" i="1"/>
  <c r="R3790" i="1" l="1"/>
  <c r="O3791" i="1"/>
  <c r="P3841" i="1"/>
  <c r="J3843" i="1"/>
  <c r="A3845" i="1"/>
  <c r="K3841" i="1"/>
  <c r="G3842" i="1"/>
  <c r="F3844" i="1"/>
  <c r="R3791" i="1" l="1"/>
  <c r="O3792" i="1"/>
  <c r="P3842" i="1"/>
  <c r="A3846" i="1"/>
  <c r="J3844" i="1"/>
  <c r="K3842" i="1"/>
  <c r="G3843" i="1"/>
  <c r="F3845" i="1"/>
  <c r="R3792" i="1" l="1"/>
  <c r="O3793" i="1"/>
  <c r="P3843" i="1"/>
  <c r="J3845" i="1"/>
  <c r="A3847" i="1"/>
  <c r="K3843" i="1"/>
  <c r="G3844" i="1"/>
  <c r="F3846" i="1"/>
  <c r="R3793" i="1" l="1"/>
  <c r="O3794" i="1"/>
  <c r="P3844" i="1"/>
  <c r="J3846" i="1"/>
  <c r="A3848" i="1"/>
  <c r="K3844" i="1"/>
  <c r="G3845" i="1"/>
  <c r="F3847" i="1"/>
  <c r="R3794" i="1" l="1"/>
  <c r="O3795" i="1"/>
  <c r="P3845" i="1"/>
  <c r="A3849" i="1"/>
  <c r="J3847" i="1"/>
  <c r="K3845" i="1"/>
  <c r="G3846" i="1"/>
  <c r="F3848" i="1"/>
  <c r="R3795" i="1" l="1"/>
  <c r="O3796" i="1"/>
  <c r="P3846" i="1"/>
  <c r="A3850" i="1"/>
  <c r="J3848" i="1"/>
  <c r="K3846" i="1"/>
  <c r="G3847" i="1"/>
  <c r="F3849" i="1"/>
  <c r="R3796" i="1" l="1"/>
  <c r="O3797" i="1"/>
  <c r="P3847" i="1"/>
  <c r="J3849" i="1"/>
  <c r="A3851" i="1"/>
  <c r="K3847" i="1"/>
  <c r="G3848" i="1"/>
  <c r="F3850" i="1"/>
  <c r="R3797" i="1" l="1"/>
  <c r="O3798" i="1"/>
  <c r="P3848" i="1"/>
  <c r="A3852" i="1"/>
  <c r="J3850" i="1"/>
  <c r="K3848" i="1"/>
  <c r="G3849" i="1"/>
  <c r="F3851" i="1"/>
  <c r="R3798" i="1" l="1"/>
  <c r="O3799" i="1"/>
  <c r="P3849" i="1"/>
  <c r="A3853" i="1"/>
  <c r="J3851" i="1"/>
  <c r="K3849" i="1"/>
  <c r="G3850" i="1"/>
  <c r="F3852" i="1"/>
  <c r="R3799" i="1" l="1"/>
  <c r="O3800" i="1"/>
  <c r="P3850" i="1"/>
  <c r="A3854" i="1"/>
  <c r="J3852" i="1"/>
  <c r="K3850" i="1"/>
  <c r="G3851" i="1"/>
  <c r="F3853" i="1"/>
  <c r="R3800" i="1" l="1"/>
  <c r="O3801" i="1"/>
  <c r="P3851" i="1"/>
  <c r="A3855" i="1"/>
  <c r="J3853" i="1"/>
  <c r="K3851" i="1"/>
  <c r="G3852" i="1"/>
  <c r="F3854" i="1"/>
  <c r="R3801" i="1" l="1"/>
  <c r="O3802" i="1"/>
  <c r="P3852" i="1"/>
  <c r="A3856" i="1"/>
  <c r="J3854" i="1"/>
  <c r="K3852" i="1"/>
  <c r="G3853" i="1"/>
  <c r="F3855" i="1"/>
  <c r="R3802" i="1" l="1"/>
  <c r="O3803" i="1"/>
  <c r="P3853" i="1"/>
  <c r="A3857" i="1"/>
  <c r="J3855" i="1"/>
  <c r="K3853" i="1"/>
  <c r="G3854" i="1"/>
  <c r="F3856" i="1"/>
  <c r="R3803" i="1" l="1"/>
  <c r="O3804" i="1"/>
  <c r="P3854" i="1"/>
  <c r="A3858" i="1"/>
  <c r="J3856" i="1"/>
  <c r="K3854" i="1"/>
  <c r="G3855" i="1"/>
  <c r="F3857" i="1"/>
  <c r="R3804" i="1" l="1"/>
  <c r="O3805" i="1"/>
  <c r="P3855" i="1"/>
  <c r="A3859" i="1"/>
  <c r="J3857" i="1"/>
  <c r="K3855" i="1"/>
  <c r="G3856" i="1"/>
  <c r="F3858" i="1"/>
  <c r="R3805" i="1" l="1"/>
  <c r="O3806" i="1"/>
  <c r="P3856" i="1"/>
  <c r="A3860" i="1"/>
  <c r="J3858" i="1"/>
  <c r="K3856" i="1"/>
  <c r="G3857" i="1"/>
  <c r="F3859" i="1"/>
  <c r="R3806" i="1" l="1"/>
  <c r="O3807" i="1"/>
  <c r="P3857" i="1"/>
  <c r="J3859" i="1"/>
  <c r="A3861" i="1"/>
  <c r="K3857" i="1"/>
  <c r="G3858" i="1"/>
  <c r="F3860" i="1"/>
  <c r="R3807" i="1" l="1"/>
  <c r="O3808" i="1"/>
  <c r="P3858" i="1"/>
  <c r="J3860" i="1"/>
  <c r="A3862" i="1"/>
  <c r="K3858" i="1"/>
  <c r="G3859" i="1"/>
  <c r="F3861" i="1"/>
  <c r="R3808" i="1" l="1"/>
  <c r="O3809" i="1"/>
  <c r="P3859" i="1"/>
  <c r="A3863" i="1"/>
  <c r="J3861" i="1"/>
  <c r="K3859" i="1"/>
  <c r="G3860" i="1"/>
  <c r="F3862" i="1"/>
  <c r="R3809" i="1" l="1"/>
  <c r="O3810" i="1"/>
  <c r="P3860" i="1"/>
  <c r="A3864" i="1"/>
  <c r="J3862" i="1"/>
  <c r="K3860" i="1"/>
  <c r="G3861" i="1"/>
  <c r="F3863" i="1"/>
  <c r="R3810" i="1" l="1"/>
  <c r="O3811" i="1"/>
  <c r="P3861" i="1"/>
  <c r="A3865" i="1"/>
  <c r="J3863" i="1"/>
  <c r="K3861" i="1"/>
  <c r="G3862" i="1"/>
  <c r="F3864" i="1"/>
  <c r="R3811" i="1" l="1"/>
  <c r="O3812" i="1"/>
  <c r="P3862" i="1"/>
  <c r="A3866" i="1"/>
  <c r="J3864" i="1"/>
  <c r="K3862" i="1"/>
  <c r="G3863" i="1"/>
  <c r="F3865" i="1"/>
  <c r="R3812" i="1" l="1"/>
  <c r="O3813" i="1"/>
  <c r="P3863" i="1"/>
  <c r="J3865" i="1"/>
  <c r="A3867" i="1"/>
  <c r="K3863" i="1"/>
  <c r="G3864" i="1"/>
  <c r="F3866" i="1"/>
  <c r="R3813" i="1" l="1"/>
  <c r="O3814" i="1"/>
  <c r="P3864" i="1"/>
  <c r="A3868" i="1"/>
  <c r="J3866" i="1"/>
  <c r="K3864" i="1"/>
  <c r="G3865" i="1"/>
  <c r="F3867" i="1"/>
  <c r="R3814" i="1" l="1"/>
  <c r="O3815" i="1"/>
  <c r="P3865" i="1"/>
  <c r="J3867" i="1"/>
  <c r="A3869" i="1"/>
  <c r="K3865" i="1"/>
  <c r="G3866" i="1"/>
  <c r="F3868" i="1"/>
  <c r="R3815" i="1" l="1"/>
  <c r="O3816" i="1"/>
  <c r="P3866" i="1"/>
  <c r="A3870" i="1"/>
  <c r="J3868" i="1"/>
  <c r="K3866" i="1"/>
  <c r="G3867" i="1"/>
  <c r="F3869" i="1"/>
  <c r="R3816" i="1" l="1"/>
  <c r="O3817" i="1"/>
  <c r="P3867" i="1"/>
  <c r="A3871" i="1"/>
  <c r="J3869" i="1"/>
  <c r="K3867" i="1"/>
  <c r="G3868" i="1"/>
  <c r="F3870" i="1"/>
  <c r="R3817" i="1" l="1"/>
  <c r="O3818" i="1"/>
  <c r="P3868" i="1"/>
  <c r="A3872" i="1"/>
  <c r="J3870" i="1"/>
  <c r="K3868" i="1"/>
  <c r="G3869" i="1"/>
  <c r="F3871" i="1"/>
  <c r="R3818" i="1" l="1"/>
  <c r="O3819" i="1"/>
  <c r="P3869" i="1"/>
  <c r="A3873" i="1"/>
  <c r="J3871" i="1"/>
  <c r="K3869" i="1"/>
  <c r="G3870" i="1"/>
  <c r="F3872" i="1"/>
  <c r="R3819" i="1" l="1"/>
  <c r="O3820" i="1"/>
  <c r="P3870" i="1"/>
  <c r="A3874" i="1"/>
  <c r="J3872" i="1"/>
  <c r="K3870" i="1"/>
  <c r="G3871" i="1"/>
  <c r="F3873" i="1"/>
  <c r="R3820" i="1" l="1"/>
  <c r="O3821" i="1"/>
  <c r="P3871" i="1"/>
  <c r="A3875" i="1"/>
  <c r="J3873" i="1"/>
  <c r="K3871" i="1"/>
  <c r="G3872" i="1"/>
  <c r="F3874" i="1"/>
  <c r="R3821" i="1" l="1"/>
  <c r="O3822" i="1"/>
  <c r="P3872" i="1"/>
  <c r="A3876" i="1"/>
  <c r="J3874" i="1"/>
  <c r="K3872" i="1"/>
  <c r="G3873" i="1"/>
  <c r="F3875" i="1"/>
  <c r="R3822" i="1" l="1"/>
  <c r="O3823" i="1"/>
  <c r="P3873" i="1"/>
  <c r="A3877" i="1"/>
  <c r="J3875" i="1"/>
  <c r="K3873" i="1"/>
  <c r="G3874" i="1"/>
  <c r="F3876" i="1"/>
  <c r="R3823" i="1" l="1"/>
  <c r="O3824" i="1"/>
  <c r="P3874" i="1"/>
  <c r="J3876" i="1"/>
  <c r="A3878" i="1"/>
  <c r="K3874" i="1"/>
  <c r="G3875" i="1"/>
  <c r="F3877" i="1"/>
  <c r="R3824" i="1" l="1"/>
  <c r="O3825" i="1"/>
  <c r="P3875" i="1"/>
  <c r="A3879" i="1"/>
  <c r="J3877" i="1"/>
  <c r="K3875" i="1"/>
  <c r="G3876" i="1"/>
  <c r="F3878" i="1"/>
  <c r="R3825" i="1" l="1"/>
  <c r="O3826" i="1"/>
  <c r="P3876" i="1"/>
  <c r="A3880" i="1"/>
  <c r="J3878" i="1"/>
  <c r="K3876" i="1"/>
  <c r="G3877" i="1"/>
  <c r="F3879" i="1"/>
  <c r="R3826" i="1" l="1"/>
  <c r="O3827" i="1"/>
  <c r="P3877" i="1"/>
  <c r="A3881" i="1"/>
  <c r="J3879" i="1"/>
  <c r="K3877" i="1"/>
  <c r="G3878" i="1"/>
  <c r="F3880" i="1"/>
  <c r="R3827" i="1" l="1"/>
  <c r="O3828" i="1"/>
  <c r="P3878" i="1"/>
  <c r="A3882" i="1"/>
  <c r="J3880" i="1"/>
  <c r="K3878" i="1"/>
  <c r="G3879" i="1"/>
  <c r="F3881" i="1"/>
  <c r="R3828" i="1" l="1"/>
  <c r="O3829" i="1"/>
  <c r="P3879" i="1"/>
  <c r="A3883" i="1"/>
  <c r="J3881" i="1"/>
  <c r="K3879" i="1"/>
  <c r="G3880" i="1"/>
  <c r="F3882" i="1"/>
  <c r="R3829" i="1" l="1"/>
  <c r="O3830" i="1"/>
  <c r="P3880" i="1"/>
  <c r="A3884" i="1"/>
  <c r="J3882" i="1"/>
  <c r="K3880" i="1"/>
  <c r="G3881" i="1"/>
  <c r="F3883" i="1"/>
  <c r="R3830" i="1" l="1"/>
  <c r="O3831" i="1"/>
  <c r="P3881" i="1"/>
  <c r="A3885" i="1"/>
  <c r="J3883" i="1"/>
  <c r="K3881" i="1"/>
  <c r="G3882" i="1"/>
  <c r="F3884" i="1"/>
  <c r="R3831" i="1" l="1"/>
  <c r="O3832" i="1"/>
  <c r="P3882" i="1"/>
  <c r="J3884" i="1"/>
  <c r="A3886" i="1"/>
  <c r="K3882" i="1"/>
  <c r="G3883" i="1"/>
  <c r="F3885" i="1"/>
  <c r="R3832" i="1" l="1"/>
  <c r="O3833" i="1"/>
  <c r="P3883" i="1"/>
  <c r="J3885" i="1"/>
  <c r="A3887" i="1"/>
  <c r="K3883" i="1"/>
  <c r="G3884" i="1"/>
  <c r="F3886" i="1"/>
  <c r="R3833" i="1" l="1"/>
  <c r="O3834" i="1"/>
  <c r="P3884" i="1"/>
  <c r="J3886" i="1"/>
  <c r="A3888" i="1"/>
  <c r="K3884" i="1"/>
  <c r="G3885" i="1"/>
  <c r="F3887" i="1"/>
  <c r="R3834" i="1" l="1"/>
  <c r="O3835" i="1"/>
  <c r="P3885" i="1"/>
  <c r="J3887" i="1"/>
  <c r="A3889" i="1"/>
  <c r="K3885" i="1"/>
  <c r="G3886" i="1"/>
  <c r="F3888" i="1"/>
  <c r="R3835" i="1" l="1"/>
  <c r="O3836" i="1"/>
  <c r="P3886" i="1"/>
  <c r="J3888" i="1"/>
  <c r="A3890" i="1"/>
  <c r="K3886" i="1"/>
  <c r="G3887" i="1"/>
  <c r="F3889" i="1"/>
  <c r="R3836" i="1" l="1"/>
  <c r="O3837" i="1"/>
  <c r="P3887" i="1"/>
  <c r="J3889" i="1"/>
  <c r="A3891" i="1"/>
  <c r="K3887" i="1"/>
  <c r="G3888" i="1"/>
  <c r="F3890" i="1"/>
  <c r="R3837" i="1" l="1"/>
  <c r="O3838" i="1"/>
  <c r="P3888" i="1"/>
  <c r="J3890" i="1"/>
  <c r="A3892" i="1"/>
  <c r="K3888" i="1"/>
  <c r="G3889" i="1"/>
  <c r="F3891" i="1"/>
  <c r="R3838" i="1" l="1"/>
  <c r="O3839" i="1"/>
  <c r="P3889" i="1"/>
  <c r="J3891" i="1"/>
  <c r="A3893" i="1"/>
  <c r="K3889" i="1"/>
  <c r="G3890" i="1"/>
  <c r="F3892" i="1"/>
  <c r="R3839" i="1" l="1"/>
  <c r="O3840" i="1"/>
  <c r="P3890" i="1"/>
  <c r="J3892" i="1"/>
  <c r="A3894" i="1"/>
  <c r="K3890" i="1"/>
  <c r="G3891" i="1"/>
  <c r="F3893" i="1"/>
  <c r="R3840" i="1" l="1"/>
  <c r="O3841" i="1"/>
  <c r="P3891" i="1"/>
  <c r="J3893" i="1"/>
  <c r="A3895" i="1"/>
  <c r="K3891" i="1"/>
  <c r="G3892" i="1"/>
  <c r="F3894" i="1"/>
  <c r="R3841" i="1" l="1"/>
  <c r="O3842" i="1"/>
  <c r="P3892" i="1"/>
  <c r="J3894" i="1"/>
  <c r="A3896" i="1"/>
  <c r="K3892" i="1"/>
  <c r="G3893" i="1"/>
  <c r="F3895" i="1"/>
  <c r="R3842" i="1" l="1"/>
  <c r="O3843" i="1"/>
  <c r="P3893" i="1"/>
  <c r="J3895" i="1"/>
  <c r="A3897" i="1"/>
  <c r="K3893" i="1"/>
  <c r="G3894" i="1"/>
  <c r="F3896" i="1"/>
  <c r="R3843" i="1" l="1"/>
  <c r="O3844" i="1"/>
  <c r="P3894" i="1"/>
  <c r="J3896" i="1"/>
  <c r="A3898" i="1"/>
  <c r="K3894" i="1"/>
  <c r="G3895" i="1"/>
  <c r="F3897" i="1"/>
  <c r="R3844" i="1" l="1"/>
  <c r="O3845" i="1"/>
  <c r="P3895" i="1"/>
  <c r="A3899" i="1"/>
  <c r="J3897" i="1"/>
  <c r="K3895" i="1"/>
  <c r="G3896" i="1"/>
  <c r="F3898" i="1"/>
  <c r="R3845" i="1" l="1"/>
  <c r="O3846" i="1"/>
  <c r="P3896" i="1"/>
  <c r="J3898" i="1"/>
  <c r="A3900" i="1"/>
  <c r="K3896" i="1"/>
  <c r="G3897" i="1"/>
  <c r="F3899" i="1"/>
  <c r="R3846" i="1" l="1"/>
  <c r="O3847" i="1"/>
  <c r="P3897" i="1"/>
  <c r="A3901" i="1"/>
  <c r="J3899" i="1"/>
  <c r="K3897" i="1"/>
  <c r="G3898" i="1"/>
  <c r="F3900" i="1"/>
  <c r="R3847" i="1" l="1"/>
  <c r="O3848" i="1"/>
  <c r="P3898" i="1"/>
  <c r="J3900" i="1"/>
  <c r="A3902" i="1"/>
  <c r="K3898" i="1"/>
  <c r="G3899" i="1"/>
  <c r="F3901" i="1"/>
  <c r="R3848" i="1" l="1"/>
  <c r="O3849" i="1"/>
  <c r="P3899" i="1"/>
  <c r="J3901" i="1"/>
  <c r="A3903" i="1"/>
  <c r="K3899" i="1"/>
  <c r="G3900" i="1"/>
  <c r="F3902" i="1"/>
  <c r="R3849" i="1" l="1"/>
  <c r="O3850" i="1"/>
  <c r="P3900" i="1"/>
  <c r="J3902" i="1"/>
  <c r="A3904" i="1"/>
  <c r="K3900" i="1"/>
  <c r="G3901" i="1"/>
  <c r="F3903" i="1"/>
  <c r="R3850" i="1" l="1"/>
  <c r="O3851" i="1"/>
  <c r="P3901" i="1"/>
  <c r="J3903" i="1"/>
  <c r="A3905" i="1"/>
  <c r="K3901" i="1"/>
  <c r="G3902" i="1"/>
  <c r="F3904" i="1"/>
  <c r="R3851" i="1" l="1"/>
  <c r="O3852" i="1"/>
  <c r="P3902" i="1"/>
  <c r="A3906" i="1"/>
  <c r="J3904" i="1"/>
  <c r="K3902" i="1"/>
  <c r="G3903" i="1"/>
  <c r="F3905" i="1"/>
  <c r="R3852" i="1" l="1"/>
  <c r="O3853" i="1"/>
  <c r="P3903" i="1"/>
  <c r="J3905" i="1"/>
  <c r="A3907" i="1"/>
  <c r="K3903" i="1"/>
  <c r="G3904" i="1"/>
  <c r="F3906" i="1"/>
  <c r="R3853" i="1" l="1"/>
  <c r="O3854" i="1"/>
  <c r="P3904" i="1"/>
  <c r="A3908" i="1"/>
  <c r="J3906" i="1"/>
  <c r="K3904" i="1"/>
  <c r="G3905" i="1"/>
  <c r="F3907" i="1"/>
  <c r="R3854" i="1" l="1"/>
  <c r="O3855" i="1"/>
  <c r="P3905" i="1"/>
  <c r="J3907" i="1"/>
  <c r="A3909" i="1"/>
  <c r="K3905" i="1"/>
  <c r="G3906" i="1"/>
  <c r="F3908" i="1"/>
  <c r="R3855" i="1" l="1"/>
  <c r="O3856" i="1"/>
  <c r="P3906" i="1"/>
  <c r="A3910" i="1"/>
  <c r="J3908" i="1"/>
  <c r="K3906" i="1"/>
  <c r="G3907" i="1"/>
  <c r="F3909" i="1"/>
  <c r="R3856" i="1" l="1"/>
  <c r="O3857" i="1"/>
  <c r="P3907" i="1"/>
  <c r="J3909" i="1"/>
  <c r="A3911" i="1"/>
  <c r="K3907" i="1"/>
  <c r="G3908" i="1"/>
  <c r="F3910" i="1"/>
  <c r="R3857" i="1" l="1"/>
  <c r="O3858" i="1"/>
  <c r="P3908" i="1"/>
  <c r="A3912" i="1"/>
  <c r="J3910" i="1"/>
  <c r="K3908" i="1"/>
  <c r="G3909" i="1"/>
  <c r="F3911" i="1"/>
  <c r="R3858" i="1" l="1"/>
  <c r="O3859" i="1"/>
  <c r="P3909" i="1"/>
  <c r="J3911" i="1"/>
  <c r="A3913" i="1"/>
  <c r="K3909" i="1"/>
  <c r="G3910" i="1"/>
  <c r="F3912" i="1"/>
  <c r="R3859" i="1" l="1"/>
  <c r="O3860" i="1"/>
  <c r="P3910" i="1"/>
  <c r="A3914" i="1"/>
  <c r="J3912" i="1"/>
  <c r="K3910" i="1"/>
  <c r="G3911" i="1"/>
  <c r="F3913" i="1"/>
  <c r="R3860" i="1" l="1"/>
  <c r="O3861" i="1"/>
  <c r="P3911" i="1"/>
  <c r="J3913" i="1"/>
  <c r="A3915" i="1"/>
  <c r="K3911" i="1"/>
  <c r="G3912" i="1"/>
  <c r="F3914" i="1"/>
  <c r="R3861" i="1" l="1"/>
  <c r="O3862" i="1"/>
  <c r="P3912" i="1"/>
  <c r="A3916" i="1"/>
  <c r="J3914" i="1"/>
  <c r="K3912" i="1"/>
  <c r="G3913" i="1"/>
  <c r="F3915" i="1"/>
  <c r="R3862" i="1" l="1"/>
  <c r="O3863" i="1"/>
  <c r="P3913" i="1"/>
  <c r="J3915" i="1"/>
  <c r="A3917" i="1"/>
  <c r="K3913" i="1"/>
  <c r="G3914" i="1"/>
  <c r="F3916" i="1"/>
  <c r="R3863" i="1" l="1"/>
  <c r="O3864" i="1"/>
  <c r="P3914" i="1"/>
  <c r="A3918" i="1"/>
  <c r="J3916" i="1"/>
  <c r="K3914" i="1"/>
  <c r="G3915" i="1"/>
  <c r="F3917" i="1"/>
  <c r="R3864" i="1" l="1"/>
  <c r="O3865" i="1"/>
  <c r="P3915" i="1"/>
  <c r="J3917" i="1"/>
  <c r="A3919" i="1"/>
  <c r="K3915" i="1"/>
  <c r="G3916" i="1"/>
  <c r="F3918" i="1"/>
  <c r="R3865" i="1" l="1"/>
  <c r="O3866" i="1"/>
  <c r="P3916" i="1"/>
  <c r="A3920" i="1"/>
  <c r="J3918" i="1"/>
  <c r="K3916" i="1"/>
  <c r="G3917" i="1"/>
  <c r="F3919" i="1"/>
  <c r="R3866" i="1" l="1"/>
  <c r="O3867" i="1"/>
  <c r="P3917" i="1"/>
  <c r="J3919" i="1"/>
  <c r="A3921" i="1"/>
  <c r="K3917" i="1"/>
  <c r="G3918" i="1"/>
  <c r="F3920" i="1"/>
  <c r="R3867" i="1" l="1"/>
  <c r="O3868" i="1"/>
  <c r="P3918" i="1"/>
  <c r="A3922" i="1"/>
  <c r="J3920" i="1"/>
  <c r="K3918" i="1"/>
  <c r="G3919" i="1"/>
  <c r="F3921" i="1"/>
  <c r="R3868" i="1" l="1"/>
  <c r="O3869" i="1"/>
  <c r="P3919" i="1"/>
  <c r="J3921" i="1"/>
  <c r="A3923" i="1"/>
  <c r="K3919" i="1"/>
  <c r="G3920" i="1"/>
  <c r="F3922" i="1"/>
  <c r="R3869" i="1" l="1"/>
  <c r="O3870" i="1"/>
  <c r="P3920" i="1"/>
  <c r="A3924" i="1"/>
  <c r="J3922" i="1"/>
  <c r="K3920" i="1"/>
  <c r="G3921" i="1"/>
  <c r="F3923" i="1"/>
  <c r="R3870" i="1" l="1"/>
  <c r="O3871" i="1"/>
  <c r="P3921" i="1"/>
  <c r="J3923" i="1"/>
  <c r="A3925" i="1"/>
  <c r="K3921" i="1"/>
  <c r="G3922" i="1"/>
  <c r="F3924" i="1"/>
  <c r="R3871" i="1" l="1"/>
  <c r="O3872" i="1"/>
  <c r="P3922" i="1"/>
  <c r="A3926" i="1"/>
  <c r="J3924" i="1"/>
  <c r="K3922" i="1"/>
  <c r="G3923" i="1"/>
  <c r="F3925" i="1"/>
  <c r="R3872" i="1" l="1"/>
  <c r="O3873" i="1"/>
  <c r="P3923" i="1"/>
  <c r="J3925" i="1"/>
  <c r="A3927" i="1"/>
  <c r="K3923" i="1"/>
  <c r="G3924" i="1"/>
  <c r="F3926" i="1"/>
  <c r="R3873" i="1" l="1"/>
  <c r="O3874" i="1"/>
  <c r="P3924" i="1"/>
  <c r="K6" i="2"/>
  <c r="J3926" i="1"/>
  <c r="K3924" i="1"/>
  <c r="G3925" i="1"/>
  <c r="F3927" i="1"/>
  <c r="R3874" i="1" l="1"/>
  <c r="O3875" i="1"/>
  <c r="P3925" i="1"/>
  <c r="J3927" i="1"/>
  <c r="K7" i="2"/>
  <c r="K3925" i="1"/>
  <c r="G3926" i="1"/>
  <c r="K26" i="2" a="1"/>
  <c r="R3875" i="1" l="1"/>
  <c r="O3876" i="1"/>
  <c r="P3926" i="1"/>
  <c r="K26" i="2"/>
  <c r="L26" i="2" s="1"/>
  <c r="K3926" i="1"/>
  <c r="G3927" i="1"/>
  <c r="K3927" i="1" s="1"/>
  <c r="R3876" i="1" l="1"/>
  <c r="O3877" i="1"/>
  <c r="P3927" i="1"/>
  <c r="F5" i="2"/>
  <c r="F206" i="2"/>
  <c r="K28" i="2" a="1"/>
  <c r="R3877" i="1" l="1"/>
  <c r="O3878" i="1"/>
  <c r="K28" i="2"/>
  <c r="L28" i="2" s="1"/>
  <c r="S12" i="2" s="1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F161" i="2" s="1"/>
  <c r="F162" i="2" s="1"/>
  <c r="F163" i="2" s="1"/>
  <c r="F164" i="2" s="1"/>
  <c r="F165" i="2" s="1"/>
  <c r="F166" i="2" s="1"/>
  <c r="F167" i="2" s="1"/>
  <c r="F168" i="2" s="1"/>
  <c r="F169" i="2" s="1"/>
  <c r="F170" i="2" s="1"/>
  <c r="F171" i="2" s="1"/>
  <c r="F172" i="2" s="1"/>
  <c r="F173" i="2" s="1"/>
  <c r="F174" i="2" s="1"/>
  <c r="F175" i="2" s="1"/>
  <c r="F176" i="2" s="1"/>
  <c r="F177" i="2" s="1"/>
  <c r="F178" i="2" s="1"/>
  <c r="F179" i="2" s="1"/>
  <c r="F180" i="2" s="1"/>
  <c r="F181" i="2" s="1"/>
  <c r="F182" i="2" s="1"/>
  <c r="F183" i="2" s="1"/>
  <c r="F184" i="2" s="1"/>
  <c r="F185" i="2" s="1"/>
  <c r="F186" i="2" s="1"/>
  <c r="F187" i="2" s="1"/>
  <c r="F188" i="2" s="1"/>
  <c r="F189" i="2" s="1"/>
  <c r="F190" i="2" s="1"/>
  <c r="F191" i="2" s="1"/>
  <c r="F192" i="2" s="1"/>
  <c r="F193" i="2" s="1"/>
  <c r="F194" i="2" s="1"/>
  <c r="F195" i="2" s="1"/>
  <c r="F196" i="2" s="1"/>
  <c r="F197" i="2" s="1"/>
  <c r="F198" i="2" s="1"/>
  <c r="F199" i="2" s="1"/>
  <c r="F200" i="2" s="1"/>
  <c r="F201" i="2" s="1"/>
  <c r="F202" i="2" s="1"/>
  <c r="F203" i="2" s="1"/>
  <c r="F204" i="2" s="1"/>
  <c r="B2" i="5"/>
  <c r="R3878" i="1" l="1"/>
  <c r="O3879" i="1"/>
  <c r="R3879" i="1" l="1"/>
  <c r="O3880" i="1"/>
  <c r="R3880" i="1" l="1"/>
  <c r="O3881" i="1"/>
  <c r="R3881" i="1" l="1"/>
  <c r="O3882" i="1"/>
  <c r="R3882" i="1" l="1"/>
  <c r="O3883" i="1"/>
  <c r="R3883" i="1" l="1"/>
  <c r="O3884" i="1"/>
  <c r="R3884" i="1" l="1"/>
  <c r="O3885" i="1"/>
  <c r="R3885" i="1" l="1"/>
  <c r="O3886" i="1"/>
  <c r="R3886" i="1" l="1"/>
  <c r="O3887" i="1"/>
  <c r="R3887" i="1" l="1"/>
  <c r="O3888" i="1"/>
  <c r="R3888" i="1" l="1"/>
  <c r="O3889" i="1"/>
  <c r="R3889" i="1" l="1"/>
  <c r="O3890" i="1"/>
  <c r="R3890" i="1" l="1"/>
  <c r="O3891" i="1"/>
  <c r="R3891" i="1" l="1"/>
  <c r="O3892" i="1"/>
  <c r="R3892" i="1" l="1"/>
  <c r="O3893" i="1"/>
  <c r="R3893" i="1" l="1"/>
  <c r="O3894" i="1"/>
  <c r="R3894" i="1" l="1"/>
  <c r="O3895" i="1"/>
  <c r="R3895" i="1" l="1"/>
  <c r="O3896" i="1"/>
  <c r="R3896" i="1" l="1"/>
  <c r="O3897" i="1"/>
  <c r="R3897" i="1" l="1"/>
  <c r="O3898" i="1"/>
  <c r="R3898" i="1" l="1"/>
  <c r="O3899" i="1"/>
  <c r="R3899" i="1" l="1"/>
  <c r="O3900" i="1"/>
  <c r="R3900" i="1" l="1"/>
  <c r="O3901" i="1"/>
  <c r="R3901" i="1" l="1"/>
  <c r="O3902" i="1"/>
  <c r="R3902" i="1" l="1"/>
  <c r="O3903" i="1"/>
  <c r="R3903" i="1" l="1"/>
  <c r="O3904" i="1"/>
  <c r="R3904" i="1" l="1"/>
  <c r="O3905" i="1"/>
  <c r="R3905" i="1" l="1"/>
  <c r="O3906" i="1"/>
  <c r="R3906" i="1" l="1"/>
  <c r="O3907" i="1"/>
  <c r="R3907" i="1" l="1"/>
  <c r="O3908" i="1"/>
  <c r="R3908" i="1" l="1"/>
  <c r="O3909" i="1"/>
  <c r="R3909" i="1" l="1"/>
  <c r="O3910" i="1"/>
  <c r="R3910" i="1" l="1"/>
  <c r="O3911" i="1"/>
  <c r="R3911" i="1" l="1"/>
  <c r="O3912" i="1"/>
  <c r="R3912" i="1" l="1"/>
  <c r="O3913" i="1"/>
  <c r="R3913" i="1" l="1"/>
  <c r="O3914" i="1"/>
  <c r="R3914" i="1" l="1"/>
  <c r="O3915" i="1"/>
  <c r="R3915" i="1" l="1"/>
  <c r="O3916" i="1"/>
  <c r="R3916" i="1" l="1"/>
  <c r="O3917" i="1"/>
  <c r="R3917" i="1" l="1"/>
  <c r="O3918" i="1"/>
  <c r="R3918" i="1" l="1"/>
  <c r="O3919" i="1"/>
  <c r="R3919" i="1" l="1"/>
  <c r="O3920" i="1"/>
  <c r="R3920" i="1" l="1"/>
  <c r="O3921" i="1"/>
  <c r="R3921" i="1" l="1"/>
  <c r="O3922" i="1"/>
  <c r="R3922" i="1" l="1"/>
  <c r="O3923" i="1"/>
  <c r="R3923" i="1" l="1"/>
  <c r="O3924" i="1"/>
  <c r="R3924" i="1" l="1"/>
  <c r="O3925" i="1"/>
  <c r="R3925" i="1" l="1"/>
  <c r="O3926" i="1"/>
  <c r="R3926" i="1" l="1"/>
  <c r="O3927" i="1"/>
  <c r="K27" i="2" a="1"/>
  <c r="K27" i="2" l="1"/>
  <c r="L27" i="2" s="1"/>
  <c r="R12" i="2" s="1"/>
  <c r="R3927" i="1"/>
  <c r="R200" i="1" s="1"/>
  <c r="Q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<sst xmlns="http://schemas.openxmlformats.org/spreadsheetml/2006/main" count="44" uniqueCount="40">
  <si>
    <t>EMA</t>
  </si>
  <si>
    <t>Long SMA?</t>
  </si>
  <si>
    <t>Long EMA?</t>
  </si>
  <si>
    <t>SMA</t>
  </si>
  <si>
    <t>HODL</t>
  </si>
  <si>
    <t>Data points per year</t>
  </si>
  <si>
    <t>Datapoints in sheet</t>
  </si>
  <si>
    <t>Years</t>
  </si>
  <si>
    <t>SMA Trading</t>
  </si>
  <si>
    <t>EMA Trading</t>
  </si>
  <si>
    <t>return (factor)</t>
  </si>
  <si>
    <t>return (annualized)</t>
  </si>
  <si>
    <t>Buy and hold</t>
  </si>
  <si>
    <t>EMA trading</t>
  </si>
  <si>
    <t>Duration</t>
  </si>
  <si>
    <t>Initial Capital (USD)</t>
  </si>
  <si>
    <t>Gas fee / trade (USD)</t>
  </si>
  <si>
    <t>Exchange Fee (%)</t>
  </si>
  <si>
    <t>Buy on Long Signal?</t>
  </si>
  <si>
    <t>Short on Short Signal?</t>
  </si>
  <si>
    <t>SMA Duration</t>
  </si>
  <si>
    <t>Unix TimeStamp</t>
  </si>
  <si>
    <t>Close Price</t>
  </si>
  <si>
    <t>Date</t>
  </si>
  <si>
    <t>Sma Duration Iteration</t>
  </si>
  <si>
    <t>Maximum MA Duration</t>
  </si>
  <si>
    <t>EMA Duration</t>
  </si>
  <si>
    <t>EMA Result</t>
  </si>
  <si>
    <t>Leverage</t>
  </si>
  <si>
    <t>125 SMA</t>
  </si>
  <si>
    <t>short only</t>
  </si>
  <si>
    <t>long only</t>
  </si>
  <si>
    <t>Long Leverage</t>
  </si>
  <si>
    <t>Short Leverage</t>
  </si>
  <si>
    <t>max drawdown trade</t>
  </si>
  <si>
    <t>max drawdown hodl</t>
  </si>
  <si>
    <t>Max Drawdown SMA</t>
  </si>
  <si>
    <t>Performance SMA</t>
  </si>
  <si>
    <t>Max Drawdown HODL</t>
  </si>
  <si>
    <t>long + short (same leverage)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</si>
</sst>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00"/>
    <numFmt numFmtId="165" formatCode="0.0%"/>
    <numFmt numFmtId="166" formatCode="yyyy\-m\-d"/>
    <numFmt numFmtId="167" formatCode="0.0"/>
    <numFmt numFmtId="168" formatCode="0.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164" fontId="0" fillId="0" borderId="0" xfId="0" applyNumberFormat="1"/>
    <xf numFmtId="9" fontId="0" fillId="0" borderId="0" xfId="1" applyFont="1"/>
    <xf numFmtId="9" fontId="0" fillId="0" borderId="0" xfId="0" applyNumberFormat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0" applyNumberFormat="1"/>
    <xf numFmtId="9" fontId="1" fillId="0" borderId="0" xfId="1" applyFont="1"/>
    <xf numFmtId="165" fontId="2" fillId="0" borderId="0" xfId="0" applyNumberFormat="1" applyFont="1"/>
    <xf numFmtId="44" fontId="0" fillId="0" borderId="0" xfId="2" applyFont="1"/>
    <xf numFmtId="44" fontId="2" fillId="0" borderId="0" xfId="2" applyFont="1"/>
    <xf numFmtId="10" fontId="2" fillId="0" borderId="0" xfId="0" applyNumberFormat="1" applyFont="1"/>
    <xf numFmtId="44" fontId="0" fillId="0" borderId="0" xfId="0" applyNumberFormat="1"/>
    <xf numFmtId="166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3" borderId="0" xfId="0" applyFill="1"/>
    <xf numFmtId="9" fontId="1" fillId="0" borderId="0" xfId="1" applyFont="1" applyBorder="1"/>
    <xf numFmtId="9" fontId="0" fillId="0" borderId="0" xfId="1" applyFont="1" applyBorder="1"/>
    <xf numFmtId="1" fontId="2" fillId="0" borderId="0" xfId="3" applyNumberFormat="1" applyFont="1"/>
    <xf numFmtId="1" fontId="2" fillId="0" borderId="0" xfId="3" applyNumberFormat="1" applyFont="1" applyAlignment="1">
      <alignment horizontal="right"/>
    </xf>
    <xf numFmtId="0" fontId="3" fillId="3" borderId="0" xfId="0" applyFont="1" applyFill="1"/>
    <xf numFmtId="0" fontId="3" fillId="0" borderId="0" xfId="0" applyFont="1"/>
    <xf numFmtId="44" fontId="3" fillId="0" borderId="0" xfId="2" applyFont="1"/>
    <xf numFmtId="0" fontId="0" fillId="3" borderId="1" xfId="0" applyFill="1" applyBorder="1"/>
    <xf numFmtId="0" fontId="0" fillId="0" borderId="1" xfId="0" applyBorder="1"/>
    <xf numFmtId="44" fontId="0" fillId="0" borderId="1" xfId="2" applyFont="1" applyBorder="1"/>
    <xf numFmtId="168" fontId="0" fillId="0" borderId="0" xfId="0" applyNumberFormat="1"/>
    <xf numFmtId="44" fontId="0" fillId="0" borderId="0" xfId="2" applyFont="1" applyFill="1"/>
    <xf numFmtId="165" fontId="1" fillId="0" borderId="0" xfId="1" applyNumberFormat="1" applyFont="1"/>
    <xf numFmtId="165" fontId="1" fillId="0" borderId="0" xfId="1" applyNumberFormat="1" applyFont="1" applyBorder="1"/>
    <xf numFmtId="165" fontId="0" fillId="0" borderId="0" xfId="1" applyNumberFormat="1" applyFont="1" applyBorder="1"/>
    <xf numFmtId="0" fontId="5" fillId="0" borderId="0" xfId="0" applyFont="1"/>
    <xf numFmtId="165" fontId="5" fillId="0" borderId="0" xfId="0" applyNumberFormat="1" applyFont="1"/>
    <xf numFmtId="2" fontId="2" fillId="0" borderId="0" xfId="3" applyNumberFormat="1" applyFont="1" applyAlignment="1">
      <alignment horizontal="right"/>
    </xf>
    <xf numFmtId="10" fontId="0" fillId="0" borderId="0" xfId="1" applyNumberFormat="1" applyFont="1"/>
    <xf numFmtId="10" fontId="0" fillId="0" borderId="0" xfId="0" applyNumberFormat="1"/>
    <xf numFmtId="9" fontId="6" fillId="0" borderId="0" xfId="1" applyFont="1"/>
    <xf numFmtId="165" fontId="6" fillId="0" borderId="0" xfId="1" applyNumberFormat="1" applyFont="1"/>
    <xf numFmtId="0" fontId="0" fillId="2" borderId="0" xfId="0" applyFill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/>
              <a:t>Leverage vs annualized return 125-day SMA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'inputs and tables'!$K$34:$K$49</c:f>
              <c:numCache>
                <c:formatCode>General</c:formatCode>
                <c:ptCount val="16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</c:numCache>
            </c:numRef>
          </c:xVal>
          <c:yVal>
            <c:numRef>
              <c:f>'inputs and tables'!$M$34:$M$49</c:f>
              <c:numCache>
                <c:formatCode>0.0%</c:formatCode>
                <c:ptCount val="16"/>
                <c:pt idx="0">
                  <c:v>3.5315373589936527E-2</c:v>
                </c:pt>
                <c:pt idx="1">
                  <c:v>6.5826524488884708E-2</c:v>
                </c:pt>
                <c:pt idx="2">
                  <c:v>8.4423564899492209E-2</c:v>
                </c:pt>
                <c:pt idx="3">
                  <c:v>9.0811840324129367E-2</c:v>
                </c:pt>
                <c:pt idx="4">
                  <c:v>8.5001313238719955E-2</c:v>
                </c:pt>
                <c:pt idx="5">
                  <c:v>6.7319451538746078E-2</c:v>
                </c:pt>
                <c:pt idx="6">
                  <c:v>3.8405008090419912E-2</c:v>
                </c:pt>
                <c:pt idx="7">
                  <c:v>-8.1446617576508284E-4</c:v>
                </c:pt>
                <c:pt idx="8">
                  <c:v>-4.9158792914206106E-2</c:v>
                </c:pt>
                <c:pt idx="9">
                  <c:v>-0.10524228803500557</c:v>
                </c:pt>
                <c:pt idx="10">
                  <c:v>-0.16752885655082639</c:v>
                </c:pt>
                <c:pt idx="11">
                  <c:v>-0.23439189098329782</c:v>
                </c:pt>
                <c:pt idx="12">
                  <c:v>-0.30417573770673656</c:v>
                </c:pt>
                <c:pt idx="13">
                  <c:v>-0.37525558664235747</c:v>
                </c:pt>
                <c:pt idx="14">
                  <c:v>-0.44609289303109378</c:v>
                </c:pt>
                <c:pt idx="15">
                  <c:v>-0.51528384257320248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1C-4236-B269-58AA401B38D7}"/>
            </c:ext>
          </c:extLst>
        </c:ser>
        <c:ser>
          <c:idx val="3"/>
          <c:order val="1"/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'inputs and tables'!$K$34:$K$49</c:f>
              <c:numCache>
                <c:formatCode>General</c:formatCode>
                <c:ptCount val="16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</c:numCache>
            </c:numRef>
          </c:xVal>
          <c:yVal>
            <c:numRef>
              <c:f>'inputs and tables'!$N$34:$N$49</c:f>
              <c:numCache>
                <c:formatCode>0%</c:formatCode>
                <c:ptCount val="16"/>
                <c:pt idx="0">
                  <c:v>0.21154336433399812</c:v>
                </c:pt>
                <c:pt idx="1">
                  <c:v>0.45128246652433734</c:v>
                </c:pt>
                <c:pt idx="2">
                  <c:v>0.70784004385294419</c:v>
                </c:pt>
                <c:pt idx="3">
                  <c:v>0.97450397209513029</c:v>
                </c:pt>
                <c:pt idx="4">
                  <c:v>1.2428024175014882</c:v>
                </c:pt>
                <c:pt idx="5">
                  <c:v>1.5028003493271482</c:v>
                </c:pt>
                <c:pt idx="6">
                  <c:v>1.7435721740750738</c:v>
                </c:pt>
                <c:pt idx="7">
                  <c:v>1.953832380474152</c:v>
                </c:pt>
                <c:pt idx="8">
                  <c:v>2.1226852266123029</c:v>
                </c:pt>
                <c:pt idx="9">
                  <c:v>2.2404351987342133</c:v>
                </c:pt>
                <c:pt idx="10">
                  <c:v>2.2993851185018235</c:v>
                </c:pt>
                <c:pt idx="11">
                  <c:v>2.2945410505708788</c:v>
                </c:pt>
                <c:pt idx="12">
                  <c:v>2.2241445655604242</c:v>
                </c:pt>
                <c:pt idx="13">
                  <c:v>2.0899643432610504</c:v>
                </c:pt>
                <c:pt idx="14">
                  <c:v>1.8973000442796635</c:v>
                </c:pt>
                <c:pt idx="15">
                  <c:v>1.6546797702251657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1C-4236-B269-58AA401B38D7}"/>
            </c:ext>
          </c:extLst>
        </c:ser>
        <c:ser>
          <c:idx val="1"/>
          <c:order val="2"/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'inputs and tables'!$K$34:$K$49</c:f>
              <c:numCache>
                <c:formatCode>General</c:formatCode>
                <c:ptCount val="16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</c:numCache>
            </c:numRef>
          </c:xVal>
          <c:yVal>
            <c:numRef>
              <c:f>'inputs and tables'!$L$34:$L$49</c:f>
              <c:numCache>
                <c:formatCode>0%</c:formatCode>
                <c:ptCount val="16"/>
                <c:pt idx="0">
                  <c:v>0.25432121959528131</c:v>
                </c:pt>
                <c:pt idx="1">
                  <c:v>0.54680517203668266</c:v>
                </c:pt>
                <c:pt idx="2">
                  <c:v>0.85200980560233486</c:v>
                </c:pt>
                <c:pt idx="3">
                  <c:v>1.1537981432507776</c:v>
                </c:pt>
                <c:pt idx="4">
                  <c:v>1.4334275605671247</c:v>
                </c:pt>
                <c:pt idx="5">
                  <c:v>1.6712699238052688</c:v>
                </c:pt>
                <c:pt idx="6">
                  <c:v>1.8489203446340983</c:v>
                </c:pt>
                <c:pt idx="7">
                  <c:v>1.95140716874183</c:v>
                </c:pt>
                <c:pt idx="8">
                  <c:v>1.9691582582799145</c:v>
                </c:pt>
                <c:pt idx="9">
                  <c:v>1.8993853112348189</c:v>
                </c:pt>
                <c:pt idx="10">
                  <c:v>1.7466248342234727</c:v>
                </c:pt>
                <c:pt idx="11">
                  <c:v>1.5223107513503833</c:v>
                </c:pt>
                <c:pt idx="12">
                  <c:v>1.2434232560016154</c:v>
                </c:pt>
                <c:pt idx="13">
                  <c:v>0.9304252620574005</c:v>
                </c:pt>
                <c:pt idx="14">
                  <c:v>0.60482452856991054</c:v>
                </c:pt>
                <c:pt idx="15">
                  <c:v>0.2867577127754255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1C-4236-B269-58AA401B3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143888"/>
        <c:axId val="924141968"/>
      </c:scatterChart>
      <c:valAx>
        <c:axId val="924143888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141968"/>
        <c:crosses val="autoZero"/>
        <c:crossBetween val="midCat"/>
        <c:majorUnit val="0.25"/>
      </c:valAx>
      <c:valAx>
        <c:axId val="92414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14388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charts!$B$30</c:f>
          <c:strCache>
            <c:ptCount val="1"/>
            <c:pt idx="0">
              <c:v>Asset Return (white) vs 44 SMA Trading Return (green)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5632116791201"/>
          <c:y val="0.13748759816775008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42207</c:v>
                </c:pt>
                <c:pt idx="1">
                  <c:v>42208</c:v>
                </c:pt>
                <c:pt idx="2">
                  <c:v>42209</c:v>
                </c:pt>
                <c:pt idx="3">
                  <c:v>42210</c:v>
                </c:pt>
                <c:pt idx="4">
                  <c:v>42211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42217</c:v>
                </c:pt>
                <c:pt idx="11">
                  <c:v>42218</c:v>
                </c:pt>
                <c:pt idx="12">
                  <c:v>42219</c:v>
                </c:pt>
                <c:pt idx="13">
                  <c:v>42220</c:v>
                </c:pt>
                <c:pt idx="14">
                  <c:v>42221</c:v>
                </c:pt>
                <c:pt idx="15">
                  <c:v>42222</c:v>
                </c:pt>
                <c:pt idx="16">
                  <c:v>42223</c:v>
                </c:pt>
                <c:pt idx="17">
                  <c:v>42224</c:v>
                </c:pt>
                <c:pt idx="18">
                  <c:v>42225</c:v>
                </c:pt>
                <c:pt idx="19">
                  <c:v>42226</c:v>
                </c:pt>
                <c:pt idx="20">
                  <c:v>42227</c:v>
                </c:pt>
                <c:pt idx="21">
                  <c:v>42228</c:v>
                </c:pt>
                <c:pt idx="22">
                  <c:v>42229</c:v>
                </c:pt>
                <c:pt idx="23">
                  <c:v>42230</c:v>
                </c:pt>
                <c:pt idx="24">
                  <c:v>42231</c:v>
                </c:pt>
                <c:pt idx="25">
                  <c:v>42232</c:v>
                </c:pt>
                <c:pt idx="26">
                  <c:v>42233</c:v>
                </c:pt>
                <c:pt idx="27">
                  <c:v>42234</c:v>
                </c:pt>
                <c:pt idx="28">
                  <c:v>42235</c:v>
                </c:pt>
                <c:pt idx="29">
                  <c:v>42236</c:v>
                </c:pt>
                <c:pt idx="30">
                  <c:v>42237</c:v>
                </c:pt>
                <c:pt idx="31">
                  <c:v>42238</c:v>
                </c:pt>
                <c:pt idx="32">
                  <c:v>42239</c:v>
                </c:pt>
                <c:pt idx="33">
                  <c:v>42240</c:v>
                </c:pt>
                <c:pt idx="34">
                  <c:v>42241</c:v>
                </c:pt>
                <c:pt idx="35">
                  <c:v>42242</c:v>
                </c:pt>
                <c:pt idx="36">
                  <c:v>42243</c:v>
                </c:pt>
                <c:pt idx="37">
                  <c:v>42244</c:v>
                </c:pt>
                <c:pt idx="38">
                  <c:v>42245</c:v>
                </c:pt>
                <c:pt idx="39">
                  <c:v>42246</c:v>
                </c:pt>
                <c:pt idx="40">
                  <c:v>42247</c:v>
                </c:pt>
                <c:pt idx="41">
                  <c:v>42248</c:v>
                </c:pt>
                <c:pt idx="42">
                  <c:v>42249</c:v>
                </c:pt>
                <c:pt idx="43">
                  <c:v>42250</c:v>
                </c:pt>
                <c:pt idx="44">
                  <c:v>42251</c:v>
                </c:pt>
                <c:pt idx="45">
                  <c:v>42252</c:v>
                </c:pt>
                <c:pt idx="46">
                  <c:v>42253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42259</c:v>
                </c:pt>
                <c:pt idx="53">
                  <c:v>42260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42266</c:v>
                </c:pt>
                <c:pt idx="60">
                  <c:v>42267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42273</c:v>
                </c:pt>
                <c:pt idx="67">
                  <c:v>42274</c:v>
                </c:pt>
                <c:pt idx="68">
                  <c:v>42275</c:v>
                </c:pt>
                <c:pt idx="69">
                  <c:v>42276</c:v>
                </c:pt>
                <c:pt idx="70">
                  <c:v>42277</c:v>
                </c:pt>
                <c:pt idx="71">
                  <c:v>42278</c:v>
                </c:pt>
                <c:pt idx="72">
                  <c:v>42279</c:v>
                </c:pt>
                <c:pt idx="73">
                  <c:v>42280</c:v>
                </c:pt>
                <c:pt idx="74">
                  <c:v>42281</c:v>
                </c:pt>
                <c:pt idx="75">
                  <c:v>42282</c:v>
                </c:pt>
                <c:pt idx="76">
                  <c:v>42283</c:v>
                </c:pt>
                <c:pt idx="77">
                  <c:v>42284</c:v>
                </c:pt>
                <c:pt idx="78">
                  <c:v>42285</c:v>
                </c:pt>
                <c:pt idx="79">
                  <c:v>42286</c:v>
                </c:pt>
                <c:pt idx="80">
                  <c:v>42287</c:v>
                </c:pt>
                <c:pt idx="81">
                  <c:v>42288</c:v>
                </c:pt>
                <c:pt idx="82">
                  <c:v>42289</c:v>
                </c:pt>
                <c:pt idx="83">
                  <c:v>42290</c:v>
                </c:pt>
                <c:pt idx="84">
                  <c:v>42291</c:v>
                </c:pt>
                <c:pt idx="85">
                  <c:v>42292</c:v>
                </c:pt>
                <c:pt idx="86">
                  <c:v>42293</c:v>
                </c:pt>
                <c:pt idx="87">
                  <c:v>42294</c:v>
                </c:pt>
                <c:pt idx="88">
                  <c:v>42295</c:v>
                </c:pt>
                <c:pt idx="89">
                  <c:v>42296</c:v>
                </c:pt>
                <c:pt idx="90">
                  <c:v>42297</c:v>
                </c:pt>
                <c:pt idx="91">
                  <c:v>42298</c:v>
                </c:pt>
                <c:pt idx="92">
                  <c:v>42299</c:v>
                </c:pt>
                <c:pt idx="93">
                  <c:v>42300</c:v>
                </c:pt>
                <c:pt idx="94">
                  <c:v>42301</c:v>
                </c:pt>
                <c:pt idx="95">
                  <c:v>42302</c:v>
                </c:pt>
                <c:pt idx="96">
                  <c:v>42303</c:v>
                </c:pt>
                <c:pt idx="97">
                  <c:v>42304</c:v>
                </c:pt>
                <c:pt idx="98">
                  <c:v>42305</c:v>
                </c:pt>
                <c:pt idx="99">
                  <c:v>42306</c:v>
                </c:pt>
                <c:pt idx="100">
                  <c:v>42307</c:v>
                </c:pt>
                <c:pt idx="101">
                  <c:v>42308</c:v>
                </c:pt>
                <c:pt idx="102">
                  <c:v>42309</c:v>
                </c:pt>
                <c:pt idx="103">
                  <c:v>42310</c:v>
                </c:pt>
                <c:pt idx="104">
                  <c:v>42311</c:v>
                </c:pt>
                <c:pt idx="105">
                  <c:v>42312</c:v>
                </c:pt>
                <c:pt idx="106">
                  <c:v>42313</c:v>
                </c:pt>
                <c:pt idx="107">
                  <c:v>42314</c:v>
                </c:pt>
                <c:pt idx="108">
                  <c:v>42315</c:v>
                </c:pt>
                <c:pt idx="109">
                  <c:v>42316</c:v>
                </c:pt>
                <c:pt idx="110">
                  <c:v>42317</c:v>
                </c:pt>
                <c:pt idx="111">
                  <c:v>42318</c:v>
                </c:pt>
                <c:pt idx="112">
                  <c:v>42319</c:v>
                </c:pt>
                <c:pt idx="113">
                  <c:v>42320</c:v>
                </c:pt>
                <c:pt idx="114">
                  <c:v>42321</c:v>
                </c:pt>
                <c:pt idx="115">
                  <c:v>42322</c:v>
                </c:pt>
                <c:pt idx="116">
                  <c:v>42323</c:v>
                </c:pt>
                <c:pt idx="117">
                  <c:v>42324</c:v>
                </c:pt>
                <c:pt idx="118">
                  <c:v>42325</c:v>
                </c:pt>
                <c:pt idx="119">
                  <c:v>42326</c:v>
                </c:pt>
                <c:pt idx="120">
                  <c:v>42327</c:v>
                </c:pt>
                <c:pt idx="121">
                  <c:v>42328</c:v>
                </c:pt>
                <c:pt idx="122">
                  <c:v>42329</c:v>
                </c:pt>
                <c:pt idx="123">
                  <c:v>42330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42336</c:v>
                </c:pt>
                <c:pt idx="130">
                  <c:v>42337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42343</c:v>
                </c:pt>
                <c:pt idx="137">
                  <c:v>42344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42350</c:v>
                </c:pt>
                <c:pt idx="144">
                  <c:v>42351</c:v>
                </c:pt>
                <c:pt idx="145">
                  <c:v>42352</c:v>
                </c:pt>
                <c:pt idx="146">
                  <c:v>42353</c:v>
                </c:pt>
                <c:pt idx="147">
                  <c:v>42354</c:v>
                </c:pt>
                <c:pt idx="148">
                  <c:v>42355</c:v>
                </c:pt>
                <c:pt idx="149">
                  <c:v>42356</c:v>
                </c:pt>
                <c:pt idx="150">
                  <c:v>42357</c:v>
                </c:pt>
                <c:pt idx="151">
                  <c:v>42358</c:v>
                </c:pt>
                <c:pt idx="152">
                  <c:v>42359</c:v>
                </c:pt>
                <c:pt idx="153">
                  <c:v>42360</c:v>
                </c:pt>
                <c:pt idx="154">
                  <c:v>42361</c:v>
                </c:pt>
                <c:pt idx="155">
                  <c:v>42362</c:v>
                </c:pt>
                <c:pt idx="156">
                  <c:v>42363</c:v>
                </c:pt>
                <c:pt idx="157">
                  <c:v>42364</c:v>
                </c:pt>
                <c:pt idx="158">
                  <c:v>42365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42370</c:v>
                </c:pt>
                <c:pt idx="164">
                  <c:v>42371</c:v>
                </c:pt>
                <c:pt idx="165">
                  <c:v>42372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42378</c:v>
                </c:pt>
                <c:pt idx="172">
                  <c:v>42379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42385</c:v>
                </c:pt>
                <c:pt idx="179">
                  <c:v>42386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42392</c:v>
                </c:pt>
                <c:pt idx="186">
                  <c:v>42393</c:v>
                </c:pt>
                <c:pt idx="187">
                  <c:v>42394</c:v>
                </c:pt>
                <c:pt idx="188">
                  <c:v>42395</c:v>
                </c:pt>
                <c:pt idx="189">
                  <c:v>42396</c:v>
                </c:pt>
                <c:pt idx="190">
                  <c:v>42397</c:v>
                </c:pt>
                <c:pt idx="191">
                  <c:v>42398</c:v>
                </c:pt>
                <c:pt idx="192">
                  <c:v>42399</c:v>
                </c:pt>
                <c:pt idx="193">
                  <c:v>42400</c:v>
                </c:pt>
                <c:pt idx="194">
                  <c:v>42401</c:v>
                </c:pt>
                <c:pt idx="195">
                  <c:v>42402</c:v>
                </c:pt>
                <c:pt idx="196">
                  <c:v>42403</c:v>
                </c:pt>
                <c:pt idx="197">
                  <c:v>42404</c:v>
                </c:pt>
                <c:pt idx="198">
                  <c:v>42405</c:v>
                </c:pt>
                <c:pt idx="199">
                  <c:v>42406</c:v>
                </c:pt>
                <c:pt idx="200">
                  <c:v>42407</c:v>
                </c:pt>
                <c:pt idx="201">
                  <c:v>42408</c:v>
                </c:pt>
                <c:pt idx="202">
                  <c:v>42409</c:v>
                </c:pt>
                <c:pt idx="203">
                  <c:v>42410</c:v>
                </c:pt>
                <c:pt idx="204">
                  <c:v>42411</c:v>
                </c:pt>
                <c:pt idx="205">
                  <c:v>42412</c:v>
                </c:pt>
                <c:pt idx="206">
                  <c:v>42413</c:v>
                </c:pt>
                <c:pt idx="207">
                  <c:v>42414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42420</c:v>
                </c:pt>
                <c:pt idx="214">
                  <c:v>42421</c:v>
                </c:pt>
                <c:pt idx="215">
                  <c:v>42422</c:v>
                </c:pt>
                <c:pt idx="216">
                  <c:v>42423</c:v>
                </c:pt>
                <c:pt idx="217">
                  <c:v>42424</c:v>
                </c:pt>
                <c:pt idx="218">
                  <c:v>42425</c:v>
                </c:pt>
                <c:pt idx="219">
                  <c:v>42426</c:v>
                </c:pt>
                <c:pt idx="220">
                  <c:v>42427</c:v>
                </c:pt>
                <c:pt idx="221">
                  <c:v>42428</c:v>
                </c:pt>
                <c:pt idx="222">
                  <c:v>42429</c:v>
                </c:pt>
                <c:pt idx="223">
                  <c:v>42430</c:v>
                </c:pt>
                <c:pt idx="224">
                  <c:v>42431</c:v>
                </c:pt>
                <c:pt idx="225">
                  <c:v>42432</c:v>
                </c:pt>
                <c:pt idx="226">
                  <c:v>42433</c:v>
                </c:pt>
                <c:pt idx="227">
                  <c:v>42434</c:v>
                </c:pt>
                <c:pt idx="228">
                  <c:v>42435</c:v>
                </c:pt>
                <c:pt idx="229">
                  <c:v>42436</c:v>
                </c:pt>
                <c:pt idx="230">
                  <c:v>42437</c:v>
                </c:pt>
                <c:pt idx="231">
                  <c:v>42438</c:v>
                </c:pt>
                <c:pt idx="232">
                  <c:v>42439</c:v>
                </c:pt>
                <c:pt idx="233">
                  <c:v>42440</c:v>
                </c:pt>
                <c:pt idx="234">
                  <c:v>42441</c:v>
                </c:pt>
                <c:pt idx="235">
                  <c:v>42442</c:v>
                </c:pt>
                <c:pt idx="236">
                  <c:v>42443</c:v>
                </c:pt>
                <c:pt idx="237">
                  <c:v>42444</c:v>
                </c:pt>
                <c:pt idx="238">
                  <c:v>42445</c:v>
                </c:pt>
                <c:pt idx="239">
                  <c:v>42446</c:v>
                </c:pt>
                <c:pt idx="240">
                  <c:v>42447</c:v>
                </c:pt>
                <c:pt idx="241">
                  <c:v>42448</c:v>
                </c:pt>
                <c:pt idx="242">
                  <c:v>42449</c:v>
                </c:pt>
                <c:pt idx="243">
                  <c:v>42450</c:v>
                </c:pt>
                <c:pt idx="244">
                  <c:v>42451</c:v>
                </c:pt>
                <c:pt idx="245">
                  <c:v>42452</c:v>
                </c:pt>
                <c:pt idx="246">
                  <c:v>42453</c:v>
                </c:pt>
                <c:pt idx="247">
                  <c:v>42454</c:v>
                </c:pt>
                <c:pt idx="248">
                  <c:v>42455</c:v>
                </c:pt>
                <c:pt idx="249">
                  <c:v>42456</c:v>
                </c:pt>
                <c:pt idx="250">
                  <c:v>42457</c:v>
                </c:pt>
                <c:pt idx="251">
                  <c:v>42458</c:v>
                </c:pt>
                <c:pt idx="252">
                  <c:v>42459</c:v>
                </c:pt>
                <c:pt idx="253">
                  <c:v>42460</c:v>
                </c:pt>
                <c:pt idx="254">
                  <c:v>42461</c:v>
                </c:pt>
                <c:pt idx="255">
                  <c:v>42462</c:v>
                </c:pt>
                <c:pt idx="256">
                  <c:v>42463</c:v>
                </c:pt>
                <c:pt idx="257">
                  <c:v>42464</c:v>
                </c:pt>
                <c:pt idx="258">
                  <c:v>42465</c:v>
                </c:pt>
                <c:pt idx="259">
                  <c:v>42466</c:v>
                </c:pt>
                <c:pt idx="260">
                  <c:v>42467</c:v>
                </c:pt>
                <c:pt idx="261">
                  <c:v>42468</c:v>
                </c:pt>
                <c:pt idx="262">
                  <c:v>42469</c:v>
                </c:pt>
                <c:pt idx="263">
                  <c:v>42470</c:v>
                </c:pt>
                <c:pt idx="264">
                  <c:v>42471</c:v>
                </c:pt>
                <c:pt idx="265">
                  <c:v>42472</c:v>
                </c:pt>
                <c:pt idx="266">
                  <c:v>42473</c:v>
                </c:pt>
                <c:pt idx="267">
                  <c:v>42474</c:v>
                </c:pt>
                <c:pt idx="268">
                  <c:v>42475</c:v>
                </c:pt>
                <c:pt idx="269">
                  <c:v>42476</c:v>
                </c:pt>
                <c:pt idx="270">
                  <c:v>42477</c:v>
                </c:pt>
                <c:pt idx="271">
                  <c:v>42478</c:v>
                </c:pt>
                <c:pt idx="272">
                  <c:v>42479</c:v>
                </c:pt>
                <c:pt idx="273">
                  <c:v>42480</c:v>
                </c:pt>
                <c:pt idx="274">
                  <c:v>42481</c:v>
                </c:pt>
                <c:pt idx="275">
                  <c:v>42482</c:v>
                </c:pt>
                <c:pt idx="276">
                  <c:v>42483</c:v>
                </c:pt>
                <c:pt idx="277">
                  <c:v>42484</c:v>
                </c:pt>
                <c:pt idx="278">
                  <c:v>42485</c:v>
                </c:pt>
                <c:pt idx="279">
                  <c:v>42486</c:v>
                </c:pt>
                <c:pt idx="280">
                  <c:v>42487</c:v>
                </c:pt>
                <c:pt idx="281">
                  <c:v>42488</c:v>
                </c:pt>
                <c:pt idx="282">
                  <c:v>42489</c:v>
                </c:pt>
                <c:pt idx="283">
                  <c:v>42490</c:v>
                </c:pt>
                <c:pt idx="284">
                  <c:v>42491</c:v>
                </c:pt>
                <c:pt idx="285">
                  <c:v>42492</c:v>
                </c:pt>
                <c:pt idx="286">
                  <c:v>42493</c:v>
                </c:pt>
                <c:pt idx="287">
                  <c:v>42494</c:v>
                </c:pt>
                <c:pt idx="288">
                  <c:v>42495</c:v>
                </c:pt>
                <c:pt idx="289">
                  <c:v>42496</c:v>
                </c:pt>
                <c:pt idx="290">
                  <c:v>42497</c:v>
                </c:pt>
                <c:pt idx="291">
                  <c:v>42498</c:v>
                </c:pt>
                <c:pt idx="292">
                  <c:v>42499</c:v>
                </c:pt>
                <c:pt idx="293">
                  <c:v>42500</c:v>
                </c:pt>
                <c:pt idx="294">
                  <c:v>42501</c:v>
                </c:pt>
                <c:pt idx="295">
                  <c:v>42502</c:v>
                </c:pt>
                <c:pt idx="296">
                  <c:v>42503</c:v>
                </c:pt>
                <c:pt idx="297">
                  <c:v>42504</c:v>
                </c:pt>
                <c:pt idx="298">
                  <c:v>42505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42511</c:v>
                </c:pt>
                <c:pt idx="305">
                  <c:v>42512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42518</c:v>
                </c:pt>
                <c:pt idx="312">
                  <c:v>42519</c:v>
                </c:pt>
                <c:pt idx="313">
                  <c:v>42520</c:v>
                </c:pt>
                <c:pt idx="314">
                  <c:v>42521</c:v>
                </c:pt>
                <c:pt idx="315">
                  <c:v>42522</c:v>
                </c:pt>
                <c:pt idx="316">
                  <c:v>42523</c:v>
                </c:pt>
                <c:pt idx="317">
                  <c:v>42524</c:v>
                </c:pt>
                <c:pt idx="318">
                  <c:v>42525</c:v>
                </c:pt>
                <c:pt idx="319">
                  <c:v>42526</c:v>
                </c:pt>
                <c:pt idx="320">
                  <c:v>42527</c:v>
                </c:pt>
                <c:pt idx="321">
                  <c:v>42528</c:v>
                </c:pt>
                <c:pt idx="322">
                  <c:v>42529</c:v>
                </c:pt>
                <c:pt idx="323">
                  <c:v>42530</c:v>
                </c:pt>
                <c:pt idx="324">
                  <c:v>42531</c:v>
                </c:pt>
                <c:pt idx="325">
                  <c:v>42532</c:v>
                </c:pt>
                <c:pt idx="326">
                  <c:v>42533</c:v>
                </c:pt>
                <c:pt idx="327">
                  <c:v>42534</c:v>
                </c:pt>
                <c:pt idx="328">
                  <c:v>42535</c:v>
                </c:pt>
                <c:pt idx="329">
                  <c:v>42536</c:v>
                </c:pt>
                <c:pt idx="330">
                  <c:v>42537</c:v>
                </c:pt>
                <c:pt idx="331">
                  <c:v>42538</c:v>
                </c:pt>
                <c:pt idx="332">
                  <c:v>42539</c:v>
                </c:pt>
                <c:pt idx="333">
                  <c:v>42540</c:v>
                </c:pt>
                <c:pt idx="334">
                  <c:v>42541</c:v>
                </c:pt>
                <c:pt idx="335">
                  <c:v>42542</c:v>
                </c:pt>
                <c:pt idx="336">
                  <c:v>42543</c:v>
                </c:pt>
                <c:pt idx="337">
                  <c:v>42544</c:v>
                </c:pt>
                <c:pt idx="338">
                  <c:v>42545</c:v>
                </c:pt>
                <c:pt idx="339">
                  <c:v>42546</c:v>
                </c:pt>
                <c:pt idx="340">
                  <c:v>42547</c:v>
                </c:pt>
                <c:pt idx="341">
                  <c:v>42548</c:v>
                </c:pt>
                <c:pt idx="342">
                  <c:v>42549</c:v>
                </c:pt>
                <c:pt idx="343">
                  <c:v>42550</c:v>
                </c:pt>
                <c:pt idx="344">
                  <c:v>42551</c:v>
                </c:pt>
                <c:pt idx="345">
                  <c:v>42552</c:v>
                </c:pt>
                <c:pt idx="346">
                  <c:v>42553</c:v>
                </c:pt>
                <c:pt idx="347">
                  <c:v>42554</c:v>
                </c:pt>
                <c:pt idx="348">
                  <c:v>42555</c:v>
                </c:pt>
                <c:pt idx="349">
                  <c:v>42556</c:v>
                </c:pt>
                <c:pt idx="350">
                  <c:v>42557</c:v>
                </c:pt>
                <c:pt idx="351">
                  <c:v>42558</c:v>
                </c:pt>
                <c:pt idx="352">
                  <c:v>42559</c:v>
                </c:pt>
                <c:pt idx="353">
                  <c:v>42560</c:v>
                </c:pt>
                <c:pt idx="354">
                  <c:v>42561</c:v>
                </c:pt>
                <c:pt idx="355">
                  <c:v>42562</c:v>
                </c:pt>
                <c:pt idx="356">
                  <c:v>42563</c:v>
                </c:pt>
                <c:pt idx="357">
                  <c:v>42564</c:v>
                </c:pt>
                <c:pt idx="358">
                  <c:v>42565</c:v>
                </c:pt>
                <c:pt idx="359">
                  <c:v>42566</c:v>
                </c:pt>
                <c:pt idx="360">
                  <c:v>42567</c:v>
                </c:pt>
                <c:pt idx="361">
                  <c:v>42568</c:v>
                </c:pt>
                <c:pt idx="362">
                  <c:v>42569</c:v>
                </c:pt>
                <c:pt idx="363">
                  <c:v>42570</c:v>
                </c:pt>
                <c:pt idx="364">
                  <c:v>42571</c:v>
                </c:pt>
                <c:pt idx="365">
                  <c:v>42572</c:v>
                </c:pt>
                <c:pt idx="366">
                  <c:v>42573</c:v>
                </c:pt>
                <c:pt idx="367">
                  <c:v>42574</c:v>
                </c:pt>
                <c:pt idx="368">
                  <c:v>42575</c:v>
                </c:pt>
                <c:pt idx="369">
                  <c:v>42576</c:v>
                </c:pt>
                <c:pt idx="370">
                  <c:v>42577</c:v>
                </c:pt>
                <c:pt idx="371">
                  <c:v>42578</c:v>
                </c:pt>
                <c:pt idx="372">
                  <c:v>42579</c:v>
                </c:pt>
                <c:pt idx="373">
                  <c:v>42580</c:v>
                </c:pt>
                <c:pt idx="374">
                  <c:v>42581</c:v>
                </c:pt>
                <c:pt idx="375">
                  <c:v>42582</c:v>
                </c:pt>
                <c:pt idx="376">
                  <c:v>42583</c:v>
                </c:pt>
                <c:pt idx="377">
                  <c:v>42584</c:v>
                </c:pt>
                <c:pt idx="378">
                  <c:v>42585</c:v>
                </c:pt>
                <c:pt idx="379">
                  <c:v>42586</c:v>
                </c:pt>
                <c:pt idx="380">
                  <c:v>42587</c:v>
                </c:pt>
                <c:pt idx="381">
                  <c:v>42588</c:v>
                </c:pt>
                <c:pt idx="382">
                  <c:v>42589</c:v>
                </c:pt>
                <c:pt idx="383">
                  <c:v>42590</c:v>
                </c:pt>
                <c:pt idx="384">
                  <c:v>42591</c:v>
                </c:pt>
                <c:pt idx="385">
                  <c:v>42592</c:v>
                </c:pt>
                <c:pt idx="386">
                  <c:v>42593</c:v>
                </c:pt>
                <c:pt idx="387">
                  <c:v>42594</c:v>
                </c:pt>
                <c:pt idx="388">
                  <c:v>42595</c:v>
                </c:pt>
                <c:pt idx="389">
                  <c:v>42596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42602</c:v>
                </c:pt>
                <c:pt idx="396">
                  <c:v>42603</c:v>
                </c:pt>
                <c:pt idx="397">
                  <c:v>42604</c:v>
                </c:pt>
                <c:pt idx="398">
                  <c:v>42605</c:v>
                </c:pt>
                <c:pt idx="399">
                  <c:v>42606</c:v>
                </c:pt>
                <c:pt idx="400">
                  <c:v>42607</c:v>
                </c:pt>
                <c:pt idx="401">
                  <c:v>42608</c:v>
                </c:pt>
                <c:pt idx="402">
                  <c:v>42609</c:v>
                </c:pt>
                <c:pt idx="403">
                  <c:v>42610</c:v>
                </c:pt>
                <c:pt idx="404">
                  <c:v>42611</c:v>
                </c:pt>
                <c:pt idx="405">
                  <c:v>42612</c:v>
                </c:pt>
                <c:pt idx="406">
                  <c:v>42613</c:v>
                </c:pt>
                <c:pt idx="407">
                  <c:v>42614</c:v>
                </c:pt>
                <c:pt idx="408">
                  <c:v>42615</c:v>
                </c:pt>
                <c:pt idx="409">
                  <c:v>42616</c:v>
                </c:pt>
                <c:pt idx="410">
                  <c:v>42617</c:v>
                </c:pt>
                <c:pt idx="411">
                  <c:v>42618</c:v>
                </c:pt>
                <c:pt idx="412">
                  <c:v>42619</c:v>
                </c:pt>
                <c:pt idx="413">
                  <c:v>42620</c:v>
                </c:pt>
                <c:pt idx="414">
                  <c:v>42621</c:v>
                </c:pt>
                <c:pt idx="415">
                  <c:v>42622</c:v>
                </c:pt>
                <c:pt idx="416">
                  <c:v>42623</c:v>
                </c:pt>
                <c:pt idx="417">
                  <c:v>42624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42629</c:v>
                </c:pt>
                <c:pt idx="423">
                  <c:v>42630</c:v>
                </c:pt>
                <c:pt idx="424">
                  <c:v>42631</c:v>
                </c:pt>
                <c:pt idx="425">
                  <c:v>42632</c:v>
                </c:pt>
                <c:pt idx="426">
                  <c:v>42633</c:v>
                </c:pt>
                <c:pt idx="427">
                  <c:v>42634</c:v>
                </c:pt>
                <c:pt idx="428">
                  <c:v>42635</c:v>
                </c:pt>
                <c:pt idx="429">
                  <c:v>42636</c:v>
                </c:pt>
                <c:pt idx="430">
                  <c:v>42637</c:v>
                </c:pt>
                <c:pt idx="431">
                  <c:v>42638</c:v>
                </c:pt>
                <c:pt idx="432">
                  <c:v>42639</c:v>
                </c:pt>
                <c:pt idx="433">
                  <c:v>42640</c:v>
                </c:pt>
                <c:pt idx="434">
                  <c:v>42641</c:v>
                </c:pt>
                <c:pt idx="435">
                  <c:v>42642</c:v>
                </c:pt>
                <c:pt idx="436">
                  <c:v>42643</c:v>
                </c:pt>
                <c:pt idx="437">
                  <c:v>42644</c:v>
                </c:pt>
                <c:pt idx="438">
                  <c:v>42645</c:v>
                </c:pt>
                <c:pt idx="439">
                  <c:v>42646</c:v>
                </c:pt>
                <c:pt idx="440">
                  <c:v>42647</c:v>
                </c:pt>
                <c:pt idx="441">
                  <c:v>42648</c:v>
                </c:pt>
                <c:pt idx="442">
                  <c:v>42649</c:v>
                </c:pt>
                <c:pt idx="443">
                  <c:v>42650</c:v>
                </c:pt>
                <c:pt idx="444">
                  <c:v>42651</c:v>
                </c:pt>
                <c:pt idx="445">
                  <c:v>42652</c:v>
                </c:pt>
                <c:pt idx="446">
                  <c:v>42653</c:v>
                </c:pt>
                <c:pt idx="447">
                  <c:v>42654</c:v>
                </c:pt>
                <c:pt idx="448">
                  <c:v>42655</c:v>
                </c:pt>
                <c:pt idx="449">
                  <c:v>42656</c:v>
                </c:pt>
                <c:pt idx="450">
                  <c:v>42657</c:v>
                </c:pt>
                <c:pt idx="451">
                  <c:v>42658</c:v>
                </c:pt>
                <c:pt idx="452">
                  <c:v>42659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42665</c:v>
                </c:pt>
                <c:pt idx="459">
                  <c:v>42666</c:v>
                </c:pt>
                <c:pt idx="460">
                  <c:v>42667</c:v>
                </c:pt>
                <c:pt idx="461">
                  <c:v>42668</c:v>
                </c:pt>
                <c:pt idx="462">
                  <c:v>42669</c:v>
                </c:pt>
                <c:pt idx="463">
                  <c:v>42670</c:v>
                </c:pt>
                <c:pt idx="464">
                  <c:v>42671</c:v>
                </c:pt>
                <c:pt idx="465">
                  <c:v>42672</c:v>
                </c:pt>
                <c:pt idx="466">
                  <c:v>42673</c:v>
                </c:pt>
                <c:pt idx="467">
                  <c:v>42674</c:v>
                </c:pt>
                <c:pt idx="468">
                  <c:v>42675</c:v>
                </c:pt>
                <c:pt idx="469">
                  <c:v>42676</c:v>
                </c:pt>
                <c:pt idx="470">
                  <c:v>42677</c:v>
                </c:pt>
                <c:pt idx="471">
                  <c:v>42678</c:v>
                </c:pt>
                <c:pt idx="472">
                  <c:v>42679</c:v>
                </c:pt>
                <c:pt idx="473">
                  <c:v>42680</c:v>
                </c:pt>
                <c:pt idx="474">
                  <c:v>42681</c:v>
                </c:pt>
                <c:pt idx="475">
                  <c:v>42682</c:v>
                </c:pt>
                <c:pt idx="476">
                  <c:v>42683</c:v>
                </c:pt>
                <c:pt idx="477">
                  <c:v>42684</c:v>
                </c:pt>
                <c:pt idx="478">
                  <c:v>42685</c:v>
                </c:pt>
                <c:pt idx="479">
                  <c:v>42686</c:v>
                </c:pt>
                <c:pt idx="480">
                  <c:v>42687</c:v>
                </c:pt>
                <c:pt idx="481">
                  <c:v>42688</c:v>
                </c:pt>
                <c:pt idx="482">
                  <c:v>42689</c:v>
                </c:pt>
                <c:pt idx="483">
                  <c:v>42690</c:v>
                </c:pt>
                <c:pt idx="484">
                  <c:v>42691</c:v>
                </c:pt>
                <c:pt idx="485">
                  <c:v>42692</c:v>
                </c:pt>
                <c:pt idx="486">
                  <c:v>42693</c:v>
                </c:pt>
                <c:pt idx="487">
                  <c:v>42694</c:v>
                </c:pt>
                <c:pt idx="488">
                  <c:v>42695</c:v>
                </c:pt>
                <c:pt idx="489">
                  <c:v>42696</c:v>
                </c:pt>
                <c:pt idx="490">
                  <c:v>42697</c:v>
                </c:pt>
                <c:pt idx="491">
                  <c:v>42698</c:v>
                </c:pt>
                <c:pt idx="492">
                  <c:v>42699</c:v>
                </c:pt>
                <c:pt idx="493">
                  <c:v>42700</c:v>
                </c:pt>
                <c:pt idx="494">
                  <c:v>42701</c:v>
                </c:pt>
                <c:pt idx="495">
                  <c:v>42702</c:v>
                </c:pt>
                <c:pt idx="496">
                  <c:v>42703</c:v>
                </c:pt>
                <c:pt idx="497">
                  <c:v>42704</c:v>
                </c:pt>
                <c:pt idx="498">
                  <c:v>42705</c:v>
                </c:pt>
                <c:pt idx="499">
                  <c:v>42706</c:v>
                </c:pt>
                <c:pt idx="500">
                  <c:v>42707</c:v>
                </c:pt>
                <c:pt idx="501">
                  <c:v>42708</c:v>
                </c:pt>
                <c:pt idx="502">
                  <c:v>42709</c:v>
                </c:pt>
                <c:pt idx="503">
                  <c:v>42710</c:v>
                </c:pt>
                <c:pt idx="504">
                  <c:v>42711</c:v>
                </c:pt>
                <c:pt idx="505">
                  <c:v>42712</c:v>
                </c:pt>
                <c:pt idx="506">
                  <c:v>42713</c:v>
                </c:pt>
                <c:pt idx="507">
                  <c:v>42714</c:v>
                </c:pt>
                <c:pt idx="508">
                  <c:v>42715</c:v>
                </c:pt>
                <c:pt idx="509">
                  <c:v>42716</c:v>
                </c:pt>
                <c:pt idx="510">
                  <c:v>42717</c:v>
                </c:pt>
                <c:pt idx="511">
                  <c:v>42718</c:v>
                </c:pt>
                <c:pt idx="512">
                  <c:v>42719</c:v>
                </c:pt>
                <c:pt idx="513">
                  <c:v>42720</c:v>
                </c:pt>
                <c:pt idx="514">
                  <c:v>42721</c:v>
                </c:pt>
                <c:pt idx="515">
                  <c:v>42722</c:v>
                </c:pt>
                <c:pt idx="516">
                  <c:v>42723</c:v>
                </c:pt>
                <c:pt idx="517">
                  <c:v>42724</c:v>
                </c:pt>
                <c:pt idx="518">
                  <c:v>42725</c:v>
                </c:pt>
                <c:pt idx="519">
                  <c:v>42726</c:v>
                </c:pt>
                <c:pt idx="520">
                  <c:v>42727</c:v>
                </c:pt>
                <c:pt idx="521">
                  <c:v>42728</c:v>
                </c:pt>
                <c:pt idx="522">
                  <c:v>42729</c:v>
                </c:pt>
                <c:pt idx="523">
                  <c:v>42730</c:v>
                </c:pt>
                <c:pt idx="524">
                  <c:v>42731</c:v>
                </c:pt>
                <c:pt idx="525">
                  <c:v>42732</c:v>
                </c:pt>
                <c:pt idx="526">
                  <c:v>42733</c:v>
                </c:pt>
                <c:pt idx="527">
                  <c:v>42734</c:v>
                </c:pt>
                <c:pt idx="528">
                  <c:v>42735</c:v>
                </c:pt>
                <c:pt idx="529">
                  <c:v>42736</c:v>
                </c:pt>
                <c:pt idx="530">
                  <c:v>42737</c:v>
                </c:pt>
                <c:pt idx="531">
                  <c:v>42738</c:v>
                </c:pt>
                <c:pt idx="532">
                  <c:v>42739</c:v>
                </c:pt>
                <c:pt idx="533">
                  <c:v>42740</c:v>
                </c:pt>
                <c:pt idx="534">
                  <c:v>42741</c:v>
                </c:pt>
                <c:pt idx="535">
                  <c:v>42742</c:v>
                </c:pt>
                <c:pt idx="536">
                  <c:v>42743</c:v>
                </c:pt>
                <c:pt idx="537">
                  <c:v>42744</c:v>
                </c:pt>
                <c:pt idx="538">
                  <c:v>42745</c:v>
                </c:pt>
                <c:pt idx="539">
                  <c:v>42746</c:v>
                </c:pt>
                <c:pt idx="540">
                  <c:v>42747</c:v>
                </c:pt>
                <c:pt idx="541">
                  <c:v>42748</c:v>
                </c:pt>
                <c:pt idx="542">
                  <c:v>42749</c:v>
                </c:pt>
                <c:pt idx="543">
                  <c:v>42750</c:v>
                </c:pt>
                <c:pt idx="544">
                  <c:v>42751</c:v>
                </c:pt>
                <c:pt idx="545">
                  <c:v>42752</c:v>
                </c:pt>
                <c:pt idx="546">
                  <c:v>42753</c:v>
                </c:pt>
                <c:pt idx="547">
                  <c:v>42754</c:v>
                </c:pt>
                <c:pt idx="548">
                  <c:v>42755</c:v>
                </c:pt>
                <c:pt idx="549">
                  <c:v>42756</c:v>
                </c:pt>
                <c:pt idx="550">
                  <c:v>42757</c:v>
                </c:pt>
                <c:pt idx="551">
                  <c:v>42758</c:v>
                </c:pt>
                <c:pt idx="552">
                  <c:v>42759</c:v>
                </c:pt>
                <c:pt idx="553">
                  <c:v>42760</c:v>
                </c:pt>
                <c:pt idx="554">
                  <c:v>42761</c:v>
                </c:pt>
                <c:pt idx="555">
                  <c:v>42762</c:v>
                </c:pt>
                <c:pt idx="556">
                  <c:v>42763</c:v>
                </c:pt>
                <c:pt idx="557">
                  <c:v>42764</c:v>
                </c:pt>
                <c:pt idx="558">
                  <c:v>42765</c:v>
                </c:pt>
                <c:pt idx="559">
                  <c:v>42766</c:v>
                </c:pt>
                <c:pt idx="560">
                  <c:v>42767</c:v>
                </c:pt>
                <c:pt idx="561">
                  <c:v>42768</c:v>
                </c:pt>
                <c:pt idx="562">
                  <c:v>42769</c:v>
                </c:pt>
                <c:pt idx="563">
                  <c:v>42770</c:v>
                </c:pt>
                <c:pt idx="564">
                  <c:v>42771</c:v>
                </c:pt>
                <c:pt idx="565">
                  <c:v>42772</c:v>
                </c:pt>
                <c:pt idx="566">
                  <c:v>42773</c:v>
                </c:pt>
                <c:pt idx="567">
                  <c:v>42774</c:v>
                </c:pt>
                <c:pt idx="568">
                  <c:v>42775</c:v>
                </c:pt>
                <c:pt idx="569">
                  <c:v>42776</c:v>
                </c:pt>
                <c:pt idx="570">
                  <c:v>42777</c:v>
                </c:pt>
                <c:pt idx="571">
                  <c:v>42778</c:v>
                </c:pt>
                <c:pt idx="572">
                  <c:v>42779</c:v>
                </c:pt>
                <c:pt idx="573">
                  <c:v>42780</c:v>
                </c:pt>
                <c:pt idx="574">
                  <c:v>42781</c:v>
                </c:pt>
                <c:pt idx="575">
                  <c:v>42782</c:v>
                </c:pt>
                <c:pt idx="576">
                  <c:v>42783</c:v>
                </c:pt>
                <c:pt idx="577">
                  <c:v>42784</c:v>
                </c:pt>
                <c:pt idx="578">
                  <c:v>42785</c:v>
                </c:pt>
                <c:pt idx="579">
                  <c:v>42786</c:v>
                </c:pt>
                <c:pt idx="580">
                  <c:v>42787</c:v>
                </c:pt>
                <c:pt idx="581">
                  <c:v>42788</c:v>
                </c:pt>
                <c:pt idx="582">
                  <c:v>42789</c:v>
                </c:pt>
                <c:pt idx="583">
                  <c:v>42790</c:v>
                </c:pt>
                <c:pt idx="584">
                  <c:v>42791</c:v>
                </c:pt>
                <c:pt idx="585">
                  <c:v>42792</c:v>
                </c:pt>
                <c:pt idx="586">
                  <c:v>42793</c:v>
                </c:pt>
                <c:pt idx="587">
                  <c:v>42794</c:v>
                </c:pt>
                <c:pt idx="588">
                  <c:v>42795</c:v>
                </c:pt>
                <c:pt idx="589">
                  <c:v>42796</c:v>
                </c:pt>
                <c:pt idx="590">
                  <c:v>42797</c:v>
                </c:pt>
                <c:pt idx="591">
                  <c:v>42798</c:v>
                </c:pt>
                <c:pt idx="592">
                  <c:v>42799</c:v>
                </c:pt>
                <c:pt idx="593">
                  <c:v>42800</c:v>
                </c:pt>
                <c:pt idx="594">
                  <c:v>42801</c:v>
                </c:pt>
                <c:pt idx="595">
                  <c:v>42802</c:v>
                </c:pt>
                <c:pt idx="596">
                  <c:v>42803</c:v>
                </c:pt>
                <c:pt idx="597">
                  <c:v>42804</c:v>
                </c:pt>
                <c:pt idx="598">
                  <c:v>42805</c:v>
                </c:pt>
                <c:pt idx="599">
                  <c:v>42806</c:v>
                </c:pt>
                <c:pt idx="600">
                  <c:v>42807</c:v>
                </c:pt>
                <c:pt idx="601">
                  <c:v>42808</c:v>
                </c:pt>
                <c:pt idx="602">
                  <c:v>42809</c:v>
                </c:pt>
                <c:pt idx="603">
                  <c:v>42810</c:v>
                </c:pt>
                <c:pt idx="604">
                  <c:v>42811</c:v>
                </c:pt>
                <c:pt idx="605">
                  <c:v>42812</c:v>
                </c:pt>
                <c:pt idx="606">
                  <c:v>42813</c:v>
                </c:pt>
                <c:pt idx="607">
                  <c:v>42814</c:v>
                </c:pt>
                <c:pt idx="608">
                  <c:v>42815</c:v>
                </c:pt>
                <c:pt idx="609">
                  <c:v>42816</c:v>
                </c:pt>
                <c:pt idx="610">
                  <c:v>42817</c:v>
                </c:pt>
                <c:pt idx="611">
                  <c:v>42818</c:v>
                </c:pt>
                <c:pt idx="612">
                  <c:v>42819</c:v>
                </c:pt>
                <c:pt idx="613">
                  <c:v>42820</c:v>
                </c:pt>
                <c:pt idx="614">
                  <c:v>42821</c:v>
                </c:pt>
                <c:pt idx="615">
                  <c:v>42822</c:v>
                </c:pt>
                <c:pt idx="616">
                  <c:v>42823</c:v>
                </c:pt>
                <c:pt idx="617">
                  <c:v>42824</c:v>
                </c:pt>
                <c:pt idx="618">
                  <c:v>42825</c:v>
                </c:pt>
                <c:pt idx="619">
                  <c:v>42826</c:v>
                </c:pt>
                <c:pt idx="620">
                  <c:v>42827</c:v>
                </c:pt>
                <c:pt idx="621">
                  <c:v>42828</c:v>
                </c:pt>
                <c:pt idx="622">
                  <c:v>42829</c:v>
                </c:pt>
                <c:pt idx="623">
                  <c:v>42830</c:v>
                </c:pt>
                <c:pt idx="624">
                  <c:v>42831</c:v>
                </c:pt>
                <c:pt idx="625">
                  <c:v>42832</c:v>
                </c:pt>
                <c:pt idx="626">
                  <c:v>42833</c:v>
                </c:pt>
                <c:pt idx="627">
                  <c:v>42834</c:v>
                </c:pt>
                <c:pt idx="628">
                  <c:v>42835</c:v>
                </c:pt>
                <c:pt idx="629">
                  <c:v>42836</c:v>
                </c:pt>
                <c:pt idx="630">
                  <c:v>42837</c:v>
                </c:pt>
                <c:pt idx="631">
                  <c:v>42838</c:v>
                </c:pt>
                <c:pt idx="632">
                  <c:v>42839</c:v>
                </c:pt>
                <c:pt idx="633">
                  <c:v>42840</c:v>
                </c:pt>
                <c:pt idx="634">
                  <c:v>42841</c:v>
                </c:pt>
                <c:pt idx="635">
                  <c:v>42842</c:v>
                </c:pt>
                <c:pt idx="636">
                  <c:v>42843</c:v>
                </c:pt>
                <c:pt idx="637">
                  <c:v>42844</c:v>
                </c:pt>
                <c:pt idx="638">
                  <c:v>42845</c:v>
                </c:pt>
                <c:pt idx="639">
                  <c:v>42846</c:v>
                </c:pt>
                <c:pt idx="640">
                  <c:v>42847</c:v>
                </c:pt>
                <c:pt idx="641">
                  <c:v>42848</c:v>
                </c:pt>
                <c:pt idx="642">
                  <c:v>42849</c:v>
                </c:pt>
                <c:pt idx="643">
                  <c:v>42850</c:v>
                </c:pt>
                <c:pt idx="644">
                  <c:v>42851</c:v>
                </c:pt>
                <c:pt idx="645">
                  <c:v>42852</c:v>
                </c:pt>
                <c:pt idx="646">
                  <c:v>42853</c:v>
                </c:pt>
                <c:pt idx="647">
                  <c:v>42854</c:v>
                </c:pt>
                <c:pt idx="648">
                  <c:v>42855</c:v>
                </c:pt>
                <c:pt idx="649">
                  <c:v>42856</c:v>
                </c:pt>
                <c:pt idx="650">
                  <c:v>42857</c:v>
                </c:pt>
                <c:pt idx="651">
                  <c:v>42858</c:v>
                </c:pt>
                <c:pt idx="652">
                  <c:v>42859</c:v>
                </c:pt>
                <c:pt idx="653">
                  <c:v>42860</c:v>
                </c:pt>
                <c:pt idx="654">
                  <c:v>42861</c:v>
                </c:pt>
                <c:pt idx="655">
                  <c:v>42862</c:v>
                </c:pt>
                <c:pt idx="656">
                  <c:v>42863</c:v>
                </c:pt>
                <c:pt idx="657">
                  <c:v>42864</c:v>
                </c:pt>
                <c:pt idx="658">
                  <c:v>42865</c:v>
                </c:pt>
                <c:pt idx="659">
                  <c:v>42866</c:v>
                </c:pt>
                <c:pt idx="660">
                  <c:v>42867</c:v>
                </c:pt>
                <c:pt idx="661">
                  <c:v>42868</c:v>
                </c:pt>
                <c:pt idx="662">
                  <c:v>42869</c:v>
                </c:pt>
                <c:pt idx="663">
                  <c:v>42870</c:v>
                </c:pt>
                <c:pt idx="664">
                  <c:v>42871</c:v>
                </c:pt>
                <c:pt idx="665">
                  <c:v>42872</c:v>
                </c:pt>
                <c:pt idx="666">
                  <c:v>42873</c:v>
                </c:pt>
                <c:pt idx="667">
                  <c:v>42874</c:v>
                </c:pt>
                <c:pt idx="668">
                  <c:v>42875</c:v>
                </c:pt>
                <c:pt idx="669">
                  <c:v>42876</c:v>
                </c:pt>
                <c:pt idx="670">
                  <c:v>42877</c:v>
                </c:pt>
                <c:pt idx="671">
                  <c:v>42878</c:v>
                </c:pt>
                <c:pt idx="672">
                  <c:v>42879</c:v>
                </c:pt>
                <c:pt idx="673">
                  <c:v>42880</c:v>
                </c:pt>
                <c:pt idx="674">
                  <c:v>42881</c:v>
                </c:pt>
                <c:pt idx="675">
                  <c:v>42882</c:v>
                </c:pt>
                <c:pt idx="676">
                  <c:v>42883</c:v>
                </c:pt>
                <c:pt idx="677">
                  <c:v>42884</c:v>
                </c:pt>
                <c:pt idx="678">
                  <c:v>42885</c:v>
                </c:pt>
                <c:pt idx="679">
                  <c:v>42886</c:v>
                </c:pt>
                <c:pt idx="680">
                  <c:v>42887</c:v>
                </c:pt>
                <c:pt idx="681">
                  <c:v>42888</c:v>
                </c:pt>
                <c:pt idx="682">
                  <c:v>42889</c:v>
                </c:pt>
                <c:pt idx="683">
                  <c:v>42890</c:v>
                </c:pt>
                <c:pt idx="684">
                  <c:v>42891</c:v>
                </c:pt>
                <c:pt idx="685">
                  <c:v>42892</c:v>
                </c:pt>
                <c:pt idx="686">
                  <c:v>42893</c:v>
                </c:pt>
                <c:pt idx="687">
                  <c:v>42894</c:v>
                </c:pt>
                <c:pt idx="688">
                  <c:v>42895</c:v>
                </c:pt>
                <c:pt idx="689">
                  <c:v>42896</c:v>
                </c:pt>
                <c:pt idx="690">
                  <c:v>42897</c:v>
                </c:pt>
                <c:pt idx="691">
                  <c:v>42898</c:v>
                </c:pt>
                <c:pt idx="692">
                  <c:v>42899</c:v>
                </c:pt>
                <c:pt idx="693">
                  <c:v>42900</c:v>
                </c:pt>
                <c:pt idx="694">
                  <c:v>42901</c:v>
                </c:pt>
                <c:pt idx="695">
                  <c:v>42902</c:v>
                </c:pt>
                <c:pt idx="696">
                  <c:v>42903</c:v>
                </c:pt>
                <c:pt idx="697">
                  <c:v>42904</c:v>
                </c:pt>
                <c:pt idx="698">
                  <c:v>42905</c:v>
                </c:pt>
                <c:pt idx="699">
                  <c:v>42906</c:v>
                </c:pt>
                <c:pt idx="700">
                  <c:v>42907</c:v>
                </c:pt>
                <c:pt idx="701">
                  <c:v>42908</c:v>
                </c:pt>
                <c:pt idx="702">
                  <c:v>42909</c:v>
                </c:pt>
                <c:pt idx="703">
                  <c:v>42910</c:v>
                </c:pt>
                <c:pt idx="704">
                  <c:v>42911</c:v>
                </c:pt>
                <c:pt idx="705">
                  <c:v>42912</c:v>
                </c:pt>
                <c:pt idx="706">
                  <c:v>42913</c:v>
                </c:pt>
                <c:pt idx="707">
                  <c:v>42914</c:v>
                </c:pt>
                <c:pt idx="708">
                  <c:v>42915</c:v>
                </c:pt>
                <c:pt idx="709">
                  <c:v>42916</c:v>
                </c:pt>
                <c:pt idx="710">
                  <c:v>42917</c:v>
                </c:pt>
                <c:pt idx="711">
                  <c:v>42918</c:v>
                </c:pt>
                <c:pt idx="712">
                  <c:v>42919</c:v>
                </c:pt>
                <c:pt idx="713">
                  <c:v>42920</c:v>
                </c:pt>
                <c:pt idx="714">
                  <c:v>42921</c:v>
                </c:pt>
                <c:pt idx="715">
                  <c:v>42922</c:v>
                </c:pt>
                <c:pt idx="716">
                  <c:v>42923</c:v>
                </c:pt>
                <c:pt idx="717">
                  <c:v>42924</c:v>
                </c:pt>
                <c:pt idx="718">
                  <c:v>42925</c:v>
                </c:pt>
                <c:pt idx="719">
                  <c:v>42926</c:v>
                </c:pt>
                <c:pt idx="720">
                  <c:v>42927</c:v>
                </c:pt>
                <c:pt idx="721">
                  <c:v>42928</c:v>
                </c:pt>
                <c:pt idx="722">
                  <c:v>42929</c:v>
                </c:pt>
                <c:pt idx="723">
                  <c:v>42930</c:v>
                </c:pt>
                <c:pt idx="724">
                  <c:v>42931</c:v>
                </c:pt>
                <c:pt idx="725">
                  <c:v>42932</c:v>
                </c:pt>
                <c:pt idx="726">
                  <c:v>42933</c:v>
                </c:pt>
                <c:pt idx="727">
                  <c:v>42934</c:v>
                </c:pt>
                <c:pt idx="728">
                  <c:v>42935</c:v>
                </c:pt>
                <c:pt idx="729">
                  <c:v>42936</c:v>
                </c:pt>
                <c:pt idx="730">
                  <c:v>42937</c:v>
                </c:pt>
                <c:pt idx="731">
                  <c:v>42938</c:v>
                </c:pt>
                <c:pt idx="732">
                  <c:v>42939</c:v>
                </c:pt>
                <c:pt idx="733">
                  <c:v>42940</c:v>
                </c:pt>
                <c:pt idx="734">
                  <c:v>42941</c:v>
                </c:pt>
                <c:pt idx="735">
                  <c:v>42942</c:v>
                </c:pt>
                <c:pt idx="736">
                  <c:v>42943</c:v>
                </c:pt>
                <c:pt idx="737">
                  <c:v>42944</c:v>
                </c:pt>
                <c:pt idx="738">
                  <c:v>42945</c:v>
                </c:pt>
                <c:pt idx="739">
                  <c:v>42946</c:v>
                </c:pt>
                <c:pt idx="740">
                  <c:v>42947</c:v>
                </c:pt>
                <c:pt idx="741">
                  <c:v>42948</c:v>
                </c:pt>
                <c:pt idx="742">
                  <c:v>42949</c:v>
                </c:pt>
                <c:pt idx="743">
                  <c:v>42950</c:v>
                </c:pt>
                <c:pt idx="744">
                  <c:v>42951</c:v>
                </c:pt>
                <c:pt idx="745">
                  <c:v>42952</c:v>
                </c:pt>
                <c:pt idx="746">
                  <c:v>42953</c:v>
                </c:pt>
                <c:pt idx="747">
                  <c:v>42954</c:v>
                </c:pt>
                <c:pt idx="748">
                  <c:v>42955</c:v>
                </c:pt>
                <c:pt idx="749">
                  <c:v>42956</c:v>
                </c:pt>
                <c:pt idx="750">
                  <c:v>42957</c:v>
                </c:pt>
                <c:pt idx="751">
                  <c:v>42958</c:v>
                </c:pt>
                <c:pt idx="752">
                  <c:v>42959</c:v>
                </c:pt>
                <c:pt idx="753">
                  <c:v>42960</c:v>
                </c:pt>
                <c:pt idx="754">
                  <c:v>42961</c:v>
                </c:pt>
                <c:pt idx="755">
                  <c:v>42962</c:v>
                </c:pt>
                <c:pt idx="756">
                  <c:v>42963</c:v>
                </c:pt>
                <c:pt idx="757">
                  <c:v>42964</c:v>
                </c:pt>
                <c:pt idx="758">
                  <c:v>42965</c:v>
                </c:pt>
                <c:pt idx="759">
                  <c:v>42966</c:v>
                </c:pt>
                <c:pt idx="760">
                  <c:v>42967</c:v>
                </c:pt>
                <c:pt idx="761">
                  <c:v>42968</c:v>
                </c:pt>
                <c:pt idx="762">
                  <c:v>42969</c:v>
                </c:pt>
                <c:pt idx="763">
                  <c:v>42970</c:v>
                </c:pt>
                <c:pt idx="764">
                  <c:v>42971</c:v>
                </c:pt>
                <c:pt idx="765">
                  <c:v>42972</c:v>
                </c:pt>
                <c:pt idx="766">
                  <c:v>42973</c:v>
                </c:pt>
                <c:pt idx="767">
                  <c:v>42974</c:v>
                </c:pt>
                <c:pt idx="768">
                  <c:v>42975</c:v>
                </c:pt>
                <c:pt idx="769">
                  <c:v>42976</c:v>
                </c:pt>
                <c:pt idx="770">
                  <c:v>42977</c:v>
                </c:pt>
                <c:pt idx="771">
                  <c:v>42978</c:v>
                </c:pt>
                <c:pt idx="772">
                  <c:v>42979</c:v>
                </c:pt>
                <c:pt idx="773">
                  <c:v>42980</c:v>
                </c:pt>
                <c:pt idx="774">
                  <c:v>42981</c:v>
                </c:pt>
                <c:pt idx="775">
                  <c:v>42982</c:v>
                </c:pt>
                <c:pt idx="776">
                  <c:v>42983</c:v>
                </c:pt>
                <c:pt idx="777">
                  <c:v>42984</c:v>
                </c:pt>
                <c:pt idx="778">
                  <c:v>42985</c:v>
                </c:pt>
                <c:pt idx="779">
                  <c:v>42986</c:v>
                </c:pt>
                <c:pt idx="780">
                  <c:v>42987</c:v>
                </c:pt>
                <c:pt idx="781">
                  <c:v>42988</c:v>
                </c:pt>
                <c:pt idx="782">
                  <c:v>42989</c:v>
                </c:pt>
                <c:pt idx="783">
                  <c:v>42990</c:v>
                </c:pt>
                <c:pt idx="784">
                  <c:v>42991</c:v>
                </c:pt>
                <c:pt idx="785">
                  <c:v>42992</c:v>
                </c:pt>
                <c:pt idx="786">
                  <c:v>42993</c:v>
                </c:pt>
                <c:pt idx="787">
                  <c:v>42994</c:v>
                </c:pt>
                <c:pt idx="788">
                  <c:v>42995</c:v>
                </c:pt>
                <c:pt idx="789">
                  <c:v>42996</c:v>
                </c:pt>
                <c:pt idx="790">
                  <c:v>42997</c:v>
                </c:pt>
                <c:pt idx="791">
                  <c:v>42998</c:v>
                </c:pt>
                <c:pt idx="792">
                  <c:v>42999</c:v>
                </c:pt>
                <c:pt idx="793">
                  <c:v>43000</c:v>
                </c:pt>
                <c:pt idx="794">
                  <c:v>43001</c:v>
                </c:pt>
                <c:pt idx="795">
                  <c:v>43002</c:v>
                </c:pt>
                <c:pt idx="796">
                  <c:v>43003</c:v>
                </c:pt>
                <c:pt idx="797">
                  <c:v>43004</c:v>
                </c:pt>
                <c:pt idx="798">
                  <c:v>43005</c:v>
                </c:pt>
                <c:pt idx="799">
                  <c:v>43006</c:v>
                </c:pt>
                <c:pt idx="800">
                  <c:v>43007</c:v>
                </c:pt>
                <c:pt idx="801">
                  <c:v>43008</c:v>
                </c:pt>
                <c:pt idx="802">
                  <c:v>43009</c:v>
                </c:pt>
                <c:pt idx="803">
                  <c:v>43010</c:v>
                </c:pt>
                <c:pt idx="804">
                  <c:v>43011</c:v>
                </c:pt>
                <c:pt idx="805">
                  <c:v>43012</c:v>
                </c:pt>
                <c:pt idx="806">
                  <c:v>43013</c:v>
                </c:pt>
                <c:pt idx="807">
                  <c:v>43014</c:v>
                </c:pt>
                <c:pt idx="808">
                  <c:v>43015</c:v>
                </c:pt>
                <c:pt idx="809">
                  <c:v>43016</c:v>
                </c:pt>
                <c:pt idx="810">
                  <c:v>43017</c:v>
                </c:pt>
                <c:pt idx="811">
                  <c:v>43018</c:v>
                </c:pt>
                <c:pt idx="812">
                  <c:v>43019</c:v>
                </c:pt>
                <c:pt idx="813">
                  <c:v>43020</c:v>
                </c:pt>
                <c:pt idx="814">
                  <c:v>43021</c:v>
                </c:pt>
                <c:pt idx="815">
                  <c:v>43022</c:v>
                </c:pt>
                <c:pt idx="816">
                  <c:v>43023</c:v>
                </c:pt>
                <c:pt idx="817">
                  <c:v>43024</c:v>
                </c:pt>
                <c:pt idx="818">
                  <c:v>43025</c:v>
                </c:pt>
                <c:pt idx="819">
                  <c:v>43026</c:v>
                </c:pt>
                <c:pt idx="820">
                  <c:v>43027</c:v>
                </c:pt>
                <c:pt idx="821">
                  <c:v>43028</c:v>
                </c:pt>
                <c:pt idx="822">
                  <c:v>43029</c:v>
                </c:pt>
                <c:pt idx="823">
                  <c:v>43030</c:v>
                </c:pt>
                <c:pt idx="824">
                  <c:v>43031</c:v>
                </c:pt>
                <c:pt idx="825">
                  <c:v>43032</c:v>
                </c:pt>
                <c:pt idx="826">
                  <c:v>43033</c:v>
                </c:pt>
                <c:pt idx="827">
                  <c:v>43034</c:v>
                </c:pt>
                <c:pt idx="828">
                  <c:v>43035</c:v>
                </c:pt>
                <c:pt idx="829">
                  <c:v>43036</c:v>
                </c:pt>
                <c:pt idx="830">
                  <c:v>43037</c:v>
                </c:pt>
                <c:pt idx="831">
                  <c:v>43038</c:v>
                </c:pt>
                <c:pt idx="832">
                  <c:v>43039</c:v>
                </c:pt>
                <c:pt idx="833">
                  <c:v>43040</c:v>
                </c:pt>
                <c:pt idx="834">
                  <c:v>43041</c:v>
                </c:pt>
                <c:pt idx="835">
                  <c:v>43042</c:v>
                </c:pt>
                <c:pt idx="836">
                  <c:v>43043</c:v>
                </c:pt>
                <c:pt idx="837">
                  <c:v>43044</c:v>
                </c:pt>
                <c:pt idx="838">
                  <c:v>43045</c:v>
                </c:pt>
                <c:pt idx="839">
                  <c:v>43046</c:v>
                </c:pt>
                <c:pt idx="840">
                  <c:v>43047</c:v>
                </c:pt>
                <c:pt idx="841">
                  <c:v>43048</c:v>
                </c:pt>
                <c:pt idx="842">
                  <c:v>43049</c:v>
                </c:pt>
                <c:pt idx="843">
                  <c:v>43050</c:v>
                </c:pt>
                <c:pt idx="844">
                  <c:v>43051</c:v>
                </c:pt>
                <c:pt idx="845">
                  <c:v>43052</c:v>
                </c:pt>
                <c:pt idx="846">
                  <c:v>43053</c:v>
                </c:pt>
                <c:pt idx="847">
                  <c:v>43054</c:v>
                </c:pt>
                <c:pt idx="848">
                  <c:v>43055</c:v>
                </c:pt>
                <c:pt idx="849">
                  <c:v>43056</c:v>
                </c:pt>
                <c:pt idx="850">
                  <c:v>43057</c:v>
                </c:pt>
                <c:pt idx="851">
                  <c:v>43058</c:v>
                </c:pt>
                <c:pt idx="852">
                  <c:v>43059</c:v>
                </c:pt>
                <c:pt idx="853">
                  <c:v>43060</c:v>
                </c:pt>
                <c:pt idx="854">
                  <c:v>43061</c:v>
                </c:pt>
                <c:pt idx="855">
                  <c:v>43062</c:v>
                </c:pt>
                <c:pt idx="856">
                  <c:v>43063</c:v>
                </c:pt>
                <c:pt idx="857">
                  <c:v>43064</c:v>
                </c:pt>
                <c:pt idx="858">
                  <c:v>43065</c:v>
                </c:pt>
                <c:pt idx="859">
                  <c:v>43066</c:v>
                </c:pt>
                <c:pt idx="860">
                  <c:v>43067</c:v>
                </c:pt>
                <c:pt idx="861">
                  <c:v>43068</c:v>
                </c:pt>
                <c:pt idx="862">
                  <c:v>43069</c:v>
                </c:pt>
                <c:pt idx="863">
                  <c:v>43070</c:v>
                </c:pt>
                <c:pt idx="864">
                  <c:v>43071</c:v>
                </c:pt>
                <c:pt idx="865">
                  <c:v>43072</c:v>
                </c:pt>
                <c:pt idx="866">
                  <c:v>43073</c:v>
                </c:pt>
                <c:pt idx="867">
                  <c:v>43074</c:v>
                </c:pt>
                <c:pt idx="868">
                  <c:v>43075</c:v>
                </c:pt>
                <c:pt idx="869">
                  <c:v>43076</c:v>
                </c:pt>
                <c:pt idx="870">
                  <c:v>43077</c:v>
                </c:pt>
                <c:pt idx="871">
                  <c:v>43078</c:v>
                </c:pt>
                <c:pt idx="872">
                  <c:v>43079</c:v>
                </c:pt>
                <c:pt idx="873">
                  <c:v>43080</c:v>
                </c:pt>
                <c:pt idx="874">
                  <c:v>43081</c:v>
                </c:pt>
                <c:pt idx="875">
                  <c:v>43082</c:v>
                </c:pt>
                <c:pt idx="876">
                  <c:v>43083</c:v>
                </c:pt>
                <c:pt idx="877">
                  <c:v>43084</c:v>
                </c:pt>
                <c:pt idx="878">
                  <c:v>43085</c:v>
                </c:pt>
                <c:pt idx="879">
                  <c:v>43086</c:v>
                </c:pt>
                <c:pt idx="880">
                  <c:v>43087</c:v>
                </c:pt>
                <c:pt idx="881">
                  <c:v>43088</c:v>
                </c:pt>
                <c:pt idx="882">
                  <c:v>43089</c:v>
                </c:pt>
                <c:pt idx="883">
                  <c:v>43090</c:v>
                </c:pt>
                <c:pt idx="884">
                  <c:v>43091</c:v>
                </c:pt>
                <c:pt idx="885">
                  <c:v>43092</c:v>
                </c:pt>
                <c:pt idx="886">
                  <c:v>43093</c:v>
                </c:pt>
                <c:pt idx="887">
                  <c:v>43094</c:v>
                </c:pt>
                <c:pt idx="888">
                  <c:v>43095</c:v>
                </c:pt>
                <c:pt idx="889">
                  <c:v>43096</c:v>
                </c:pt>
                <c:pt idx="890">
                  <c:v>43097</c:v>
                </c:pt>
                <c:pt idx="891">
                  <c:v>43098</c:v>
                </c:pt>
                <c:pt idx="892">
                  <c:v>43099</c:v>
                </c:pt>
                <c:pt idx="893">
                  <c:v>43100</c:v>
                </c:pt>
                <c:pt idx="894">
                  <c:v>43101</c:v>
                </c:pt>
                <c:pt idx="895">
                  <c:v>43102</c:v>
                </c:pt>
                <c:pt idx="896">
                  <c:v>43103</c:v>
                </c:pt>
                <c:pt idx="897">
                  <c:v>43104</c:v>
                </c:pt>
                <c:pt idx="898">
                  <c:v>43105</c:v>
                </c:pt>
                <c:pt idx="899">
                  <c:v>43106</c:v>
                </c:pt>
                <c:pt idx="900">
                  <c:v>43107</c:v>
                </c:pt>
                <c:pt idx="901">
                  <c:v>43108</c:v>
                </c:pt>
                <c:pt idx="902">
                  <c:v>43109</c:v>
                </c:pt>
                <c:pt idx="903">
                  <c:v>43110</c:v>
                </c:pt>
                <c:pt idx="904">
                  <c:v>43111</c:v>
                </c:pt>
                <c:pt idx="905">
                  <c:v>43112</c:v>
                </c:pt>
                <c:pt idx="906">
                  <c:v>43113</c:v>
                </c:pt>
                <c:pt idx="907">
                  <c:v>43114</c:v>
                </c:pt>
                <c:pt idx="908">
                  <c:v>43115</c:v>
                </c:pt>
                <c:pt idx="909">
                  <c:v>43116</c:v>
                </c:pt>
                <c:pt idx="910">
                  <c:v>43117</c:v>
                </c:pt>
                <c:pt idx="911">
                  <c:v>43118</c:v>
                </c:pt>
                <c:pt idx="912">
                  <c:v>43119</c:v>
                </c:pt>
                <c:pt idx="913">
                  <c:v>43120</c:v>
                </c:pt>
                <c:pt idx="914">
                  <c:v>43121</c:v>
                </c:pt>
                <c:pt idx="915">
                  <c:v>43122</c:v>
                </c:pt>
                <c:pt idx="916">
                  <c:v>43123</c:v>
                </c:pt>
                <c:pt idx="917">
                  <c:v>43124</c:v>
                </c:pt>
                <c:pt idx="918">
                  <c:v>43125</c:v>
                </c:pt>
                <c:pt idx="919">
                  <c:v>43126</c:v>
                </c:pt>
                <c:pt idx="920">
                  <c:v>43127</c:v>
                </c:pt>
                <c:pt idx="921">
                  <c:v>43128</c:v>
                </c:pt>
                <c:pt idx="922">
                  <c:v>43129</c:v>
                </c:pt>
                <c:pt idx="923">
                  <c:v>43130</c:v>
                </c:pt>
                <c:pt idx="924">
                  <c:v>43131</c:v>
                </c:pt>
                <c:pt idx="925">
                  <c:v>43132</c:v>
                </c:pt>
                <c:pt idx="926">
                  <c:v>43133</c:v>
                </c:pt>
                <c:pt idx="927">
                  <c:v>43134</c:v>
                </c:pt>
                <c:pt idx="928">
                  <c:v>43135</c:v>
                </c:pt>
                <c:pt idx="929">
                  <c:v>43136</c:v>
                </c:pt>
                <c:pt idx="930">
                  <c:v>43137</c:v>
                </c:pt>
                <c:pt idx="931">
                  <c:v>43138</c:v>
                </c:pt>
                <c:pt idx="932">
                  <c:v>43139</c:v>
                </c:pt>
                <c:pt idx="933">
                  <c:v>43140</c:v>
                </c:pt>
                <c:pt idx="934">
                  <c:v>43141</c:v>
                </c:pt>
                <c:pt idx="935">
                  <c:v>43142</c:v>
                </c:pt>
                <c:pt idx="936">
                  <c:v>43143</c:v>
                </c:pt>
                <c:pt idx="937">
                  <c:v>43144</c:v>
                </c:pt>
                <c:pt idx="938">
                  <c:v>43145</c:v>
                </c:pt>
                <c:pt idx="939">
                  <c:v>43146</c:v>
                </c:pt>
                <c:pt idx="940">
                  <c:v>43147</c:v>
                </c:pt>
                <c:pt idx="941">
                  <c:v>43148</c:v>
                </c:pt>
                <c:pt idx="942">
                  <c:v>43149</c:v>
                </c:pt>
                <c:pt idx="943">
                  <c:v>43150</c:v>
                </c:pt>
                <c:pt idx="944">
                  <c:v>43151</c:v>
                </c:pt>
                <c:pt idx="945">
                  <c:v>43152</c:v>
                </c:pt>
                <c:pt idx="946">
                  <c:v>43153</c:v>
                </c:pt>
                <c:pt idx="947">
                  <c:v>43154</c:v>
                </c:pt>
                <c:pt idx="948">
                  <c:v>43155</c:v>
                </c:pt>
                <c:pt idx="949">
                  <c:v>43156</c:v>
                </c:pt>
                <c:pt idx="950">
                  <c:v>43157</c:v>
                </c:pt>
                <c:pt idx="951">
                  <c:v>43158</c:v>
                </c:pt>
                <c:pt idx="952">
                  <c:v>43159</c:v>
                </c:pt>
                <c:pt idx="953">
                  <c:v>43160</c:v>
                </c:pt>
                <c:pt idx="954">
                  <c:v>43161</c:v>
                </c:pt>
                <c:pt idx="955">
                  <c:v>43162</c:v>
                </c:pt>
                <c:pt idx="956">
                  <c:v>43163</c:v>
                </c:pt>
                <c:pt idx="957">
                  <c:v>43164</c:v>
                </c:pt>
                <c:pt idx="958">
                  <c:v>43165</c:v>
                </c:pt>
                <c:pt idx="959">
                  <c:v>43166</c:v>
                </c:pt>
                <c:pt idx="960">
                  <c:v>43167</c:v>
                </c:pt>
                <c:pt idx="961">
                  <c:v>43168</c:v>
                </c:pt>
                <c:pt idx="962">
                  <c:v>43169</c:v>
                </c:pt>
                <c:pt idx="963">
                  <c:v>43170</c:v>
                </c:pt>
                <c:pt idx="964">
                  <c:v>43171</c:v>
                </c:pt>
                <c:pt idx="965">
                  <c:v>43172</c:v>
                </c:pt>
                <c:pt idx="966">
                  <c:v>43173</c:v>
                </c:pt>
                <c:pt idx="967">
                  <c:v>43174</c:v>
                </c:pt>
                <c:pt idx="968">
                  <c:v>43175</c:v>
                </c:pt>
                <c:pt idx="969">
                  <c:v>43176</c:v>
                </c:pt>
                <c:pt idx="970">
                  <c:v>43177</c:v>
                </c:pt>
                <c:pt idx="971">
                  <c:v>43178</c:v>
                </c:pt>
                <c:pt idx="972">
                  <c:v>43179</c:v>
                </c:pt>
                <c:pt idx="973">
                  <c:v>43180</c:v>
                </c:pt>
                <c:pt idx="974">
                  <c:v>43181</c:v>
                </c:pt>
                <c:pt idx="975">
                  <c:v>43182</c:v>
                </c:pt>
                <c:pt idx="976">
                  <c:v>43183</c:v>
                </c:pt>
                <c:pt idx="977">
                  <c:v>43184</c:v>
                </c:pt>
                <c:pt idx="978">
                  <c:v>43185</c:v>
                </c:pt>
                <c:pt idx="979">
                  <c:v>43186</c:v>
                </c:pt>
                <c:pt idx="980">
                  <c:v>43187</c:v>
                </c:pt>
                <c:pt idx="981">
                  <c:v>43188</c:v>
                </c:pt>
                <c:pt idx="982">
                  <c:v>43189</c:v>
                </c:pt>
                <c:pt idx="983">
                  <c:v>43190</c:v>
                </c:pt>
                <c:pt idx="984">
                  <c:v>43191</c:v>
                </c:pt>
                <c:pt idx="985">
                  <c:v>43192</c:v>
                </c:pt>
                <c:pt idx="986">
                  <c:v>43193</c:v>
                </c:pt>
                <c:pt idx="987">
                  <c:v>43194</c:v>
                </c:pt>
                <c:pt idx="988">
                  <c:v>43195</c:v>
                </c:pt>
                <c:pt idx="989">
                  <c:v>43196</c:v>
                </c:pt>
                <c:pt idx="990">
                  <c:v>43197</c:v>
                </c:pt>
                <c:pt idx="991">
                  <c:v>43198</c:v>
                </c:pt>
                <c:pt idx="992">
                  <c:v>43199</c:v>
                </c:pt>
                <c:pt idx="993">
                  <c:v>43200</c:v>
                </c:pt>
                <c:pt idx="994">
                  <c:v>43201</c:v>
                </c:pt>
                <c:pt idx="995">
                  <c:v>43202</c:v>
                </c:pt>
                <c:pt idx="996">
                  <c:v>43203</c:v>
                </c:pt>
                <c:pt idx="997">
                  <c:v>43204</c:v>
                </c:pt>
                <c:pt idx="998">
                  <c:v>43205</c:v>
                </c:pt>
                <c:pt idx="999">
                  <c:v>43206</c:v>
                </c:pt>
                <c:pt idx="1000">
                  <c:v>43207</c:v>
                </c:pt>
                <c:pt idx="1001">
                  <c:v>43208</c:v>
                </c:pt>
                <c:pt idx="1002">
                  <c:v>43209</c:v>
                </c:pt>
                <c:pt idx="1003">
                  <c:v>43210</c:v>
                </c:pt>
                <c:pt idx="1004">
                  <c:v>43211</c:v>
                </c:pt>
                <c:pt idx="1005">
                  <c:v>43212</c:v>
                </c:pt>
                <c:pt idx="1006">
                  <c:v>43213</c:v>
                </c:pt>
                <c:pt idx="1007">
                  <c:v>43214</c:v>
                </c:pt>
                <c:pt idx="1008">
                  <c:v>43215</c:v>
                </c:pt>
                <c:pt idx="1009">
                  <c:v>43216</c:v>
                </c:pt>
                <c:pt idx="1010">
                  <c:v>43217</c:v>
                </c:pt>
                <c:pt idx="1011">
                  <c:v>43218</c:v>
                </c:pt>
                <c:pt idx="1012">
                  <c:v>43219</c:v>
                </c:pt>
                <c:pt idx="1013">
                  <c:v>43220</c:v>
                </c:pt>
                <c:pt idx="1014">
                  <c:v>43221</c:v>
                </c:pt>
                <c:pt idx="1015">
                  <c:v>43222</c:v>
                </c:pt>
                <c:pt idx="1016">
                  <c:v>43223</c:v>
                </c:pt>
                <c:pt idx="1017">
                  <c:v>43224</c:v>
                </c:pt>
                <c:pt idx="1018">
                  <c:v>43225</c:v>
                </c:pt>
                <c:pt idx="1019">
                  <c:v>43226</c:v>
                </c:pt>
                <c:pt idx="1020">
                  <c:v>43227</c:v>
                </c:pt>
                <c:pt idx="1021">
                  <c:v>43228</c:v>
                </c:pt>
                <c:pt idx="1022">
                  <c:v>43229</c:v>
                </c:pt>
                <c:pt idx="1023">
                  <c:v>43230</c:v>
                </c:pt>
                <c:pt idx="1024">
                  <c:v>43231</c:v>
                </c:pt>
                <c:pt idx="1025">
                  <c:v>43232</c:v>
                </c:pt>
                <c:pt idx="1026">
                  <c:v>43233</c:v>
                </c:pt>
                <c:pt idx="1027">
                  <c:v>43234</c:v>
                </c:pt>
                <c:pt idx="1028">
                  <c:v>43235</c:v>
                </c:pt>
                <c:pt idx="1029">
                  <c:v>43236</c:v>
                </c:pt>
                <c:pt idx="1030">
                  <c:v>43237</c:v>
                </c:pt>
                <c:pt idx="1031">
                  <c:v>43238</c:v>
                </c:pt>
                <c:pt idx="1032">
                  <c:v>43239</c:v>
                </c:pt>
                <c:pt idx="1033">
                  <c:v>43240</c:v>
                </c:pt>
                <c:pt idx="1034">
                  <c:v>43241</c:v>
                </c:pt>
                <c:pt idx="1035">
                  <c:v>43242</c:v>
                </c:pt>
                <c:pt idx="1036">
                  <c:v>43243</c:v>
                </c:pt>
                <c:pt idx="1037">
                  <c:v>43244</c:v>
                </c:pt>
                <c:pt idx="1038">
                  <c:v>43245</c:v>
                </c:pt>
                <c:pt idx="1039">
                  <c:v>43246</c:v>
                </c:pt>
                <c:pt idx="1040">
                  <c:v>43247</c:v>
                </c:pt>
                <c:pt idx="1041">
                  <c:v>43248</c:v>
                </c:pt>
                <c:pt idx="1042">
                  <c:v>43249</c:v>
                </c:pt>
                <c:pt idx="1043">
                  <c:v>43250</c:v>
                </c:pt>
                <c:pt idx="1044">
                  <c:v>43251</c:v>
                </c:pt>
                <c:pt idx="1045">
                  <c:v>43252</c:v>
                </c:pt>
                <c:pt idx="1046">
                  <c:v>43253</c:v>
                </c:pt>
                <c:pt idx="1047">
                  <c:v>43254</c:v>
                </c:pt>
                <c:pt idx="1048">
                  <c:v>43255</c:v>
                </c:pt>
                <c:pt idx="1049">
                  <c:v>43256</c:v>
                </c:pt>
                <c:pt idx="1050">
                  <c:v>43257</c:v>
                </c:pt>
                <c:pt idx="1051">
                  <c:v>43258</c:v>
                </c:pt>
                <c:pt idx="1052">
                  <c:v>43259</c:v>
                </c:pt>
                <c:pt idx="1053">
                  <c:v>43260</c:v>
                </c:pt>
                <c:pt idx="1054">
                  <c:v>43261</c:v>
                </c:pt>
                <c:pt idx="1055">
                  <c:v>43262</c:v>
                </c:pt>
                <c:pt idx="1056">
                  <c:v>43263</c:v>
                </c:pt>
                <c:pt idx="1057">
                  <c:v>43264</c:v>
                </c:pt>
                <c:pt idx="1058">
                  <c:v>43265</c:v>
                </c:pt>
                <c:pt idx="1059">
                  <c:v>43266</c:v>
                </c:pt>
                <c:pt idx="1060">
                  <c:v>43267</c:v>
                </c:pt>
                <c:pt idx="1061">
                  <c:v>43268</c:v>
                </c:pt>
                <c:pt idx="1062">
                  <c:v>43269</c:v>
                </c:pt>
                <c:pt idx="1063">
                  <c:v>43270</c:v>
                </c:pt>
                <c:pt idx="1064">
                  <c:v>43271</c:v>
                </c:pt>
                <c:pt idx="1065">
                  <c:v>43272</c:v>
                </c:pt>
                <c:pt idx="1066">
                  <c:v>43273</c:v>
                </c:pt>
                <c:pt idx="1067">
                  <c:v>43274</c:v>
                </c:pt>
                <c:pt idx="1068">
                  <c:v>43275</c:v>
                </c:pt>
                <c:pt idx="1069">
                  <c:v>43276</c:v>
                </c:pt>
                <c:pt idx="1070">
                  <c:v>43277</c:v>
                </c:pt>
                <c:pt idx="1071">
                  <c:v>43278</c:v>
                </c:pt>
                <c:pt idx="1072">
                  <c:v>43279</c:v>
                </c:pt>
                <c:pt idx="1073">
                  <c:v>43280</c:v>
                </c:pt>
                <c:pt idx="1074">
                  <c:v>43281</c:v>
                </c:pt>
                <c:pt idx="1075">
                  <c:v>43282</c:v>
                </c:pt>
                <c:pt idx="1076">
                  <c:v>43283</c:v>
                </c:pt>
                <c:pt idx="1077">
                  <c:v>43284</c:v>
                </c:pt>
                <c:pt idx="1078">
                  <c:v>43285</c:v>
                </c:pt>
                <c:pt idx="1079">
                  <c:v>43286</c:v>
                </c:pt>
                <c:pt idx="1080">
                  <c:v>43287</c:v>
                </c:pt>
                <c:pt idx="1081">
                  <c:v>43288</c:v>
                </c:pt>
                <c:pt idx="1082">
                  <c:v>43289</c:v>
                </c:pt>
                <c:pt idx="1083">
                  <c:v>43290</c:v>
                </c:pt>
                <c:pt idx="1084">
                  <c:v>43291</c:v>
                </c:pt>
                <c:pt idx="1085">
                  <c:v>43292</c:v>
                </c:pt>
                <c:pt idx="1086">
                  <c:v>43293</c:v>
                </c:pt>
                <c:pt idx="1087">
                  <c:v>43294</c:v>
                </c:pt>
                <c:pt idx="1088">
                  <c:v>43295</c:v>
                </c:pt>
                <c:pt idx="1089">
                  <c:v>43296</c:v>
                </c:pt>
                <c:pt idx="1090">
                  <c:v>43297</c:v>
                </c:pt>
                <c:pt idx="1091">
                  <c:v>43298</c:v>
                </c:pt>
                <c:pt idx="1092">
                  <c:v>43299</c:v>
                </c:pt>
                <c:pt idx="1093">
                  <c:v>43300</c:v>
                </c:pt>
                <c:pt idx="1094">
                  <c:v>43301</c:v>
                </c:pt>
                <c:pt idx="1095">
                  <c:v>43302</c:v>
                </c:pt>
                <c:pt idx="1096">
                  <c:v>43303</c:v>
                </c:pt>
                <c:pt idx="1097">
                  <c:v>43304</c:v>
                </c:pt>
                <c:pt idx="1098">
                  <c:v>43305</c:v>
                </c:pt>
                <c:pt idx="1099">
                  <c:v>43306</c:v>
                </c:pt>
                <c:pt idx="1100">
                  <c:v>43307</c:v>
                </c:pt>
                <c:pt idx="1101">
                  <c:v>43308</c:v>
                </c:pt>
                <c:pt idx="1102">
                  <c:v>43309</c:v>
                </c:pt>
                <c:pt idx="1103">
                  <c:v>43310</c:v>
                </c:pt>
                <c:pt idx="1104">
                  <c:v>43311</c:v>
                </c:pt>
                <c:pt idx="1105">
                  <c:v>43312</c:v>
                </c:pt>
                <c:pt idx="1106">
                  <c:v>43313</c:v>
                </c:pt>
                <c:pt idx="1107">
                  <c:v>43314</c:v>
                </c:pt>
                <c:pt idx="1108">
                  <c:v>43315</c:v>
                </c:pt>
                <c:pt idx="1109">
                  <c:v>43316</c:v>
                </c:pt>
                <c:pt idx="1110">
                  <c:v>43317</c:v>
                </c:pt>
                <c:pt idx="1111">
                  <c:v>43318</c:v>
                </c:pt>
                <c:pt idx="1112">
                  <c:v>43319</c:v>
                </c:pt>
                <c:pt idx="1113">
                  <c:v>43320</c:v>
                </c:pt>
                <c:pt idx="1114">
                  <c:v>43321</c:v>
                </c:pt>
                <c:pt idx="1115">
                  <c:v>43322</c:v>
                </c:pt>
                <c:pt idx="1116">
                  <c:v>43323</c:v>
                </c:pt>
                <c:pt idx="1117">
                  <c:v>43324</c:v>
                </c:pt>
                <c:pt idx="1118">
                  <c:v>43325</c:v>
                </c:pt>
                <c:pt idx="1119">
                  <c:v>43326</c:v>
                </c:pt>
                <c:pt idx="1120">
                  <c:v>43327</c:v>
                </c:pt>
                <c:pt idx="1121">
                  <c:v>43328</c:v>
                </c:pt>
                <c:pt idx="1122">
                  <c:v>43329</c:v>
                </c:pt>
                <c:pt idx="1123">
                  <c:v>43330</c:v>
                </c:pt>
                <c:pt idx="1124">
                  <c:v>43331</c:v>
                </c:pt>
                <c:pt idx="1125">
                  <c:v>43332</c:v>
                </c:pt>
                <c:pt idx="1126">
                  <c:v>43333</c:v>
                </c:pt>
                <c:pt idx="1127">
                  <c:v>43334</c:v>
                </c:pt>
                <c:pt idx="1128">
                  <c:v>43335</c:v>
                </c:pt>
                <c:pt idx="1129">
                  <c:v>43336</c:v>
                </c:pt>
                <c:pt idx="1130">
                  <c:v>43337</c:v>
                </c:pt>
                <c:pt idx="1131">
                  <c:v>43338</c:v>
                </c:pt>
                <c:pt idx="1132">
                  <c:v>43339</c:v>
                </c:pt>
                <c:pt idx="1133">
                  <c:v>43340</c:v>
                </c:pt>
                <c:pt idx="1134">
                  <c:v>43341</c:v>
                </c:pt>
                <c:pt idx="1135">
                  <c:v>43342</c:v>
                </c:pt>
                <c:pt idx="1136">
                  <c:v>43343</c:v>
                </c:pt>
                <c:pt idx="1137">
                  <c:v>43344</c:v>
                </c:pt>
                <c:pt idx="1138">
                  <c:v>43345</c:v>
                </c:pt>
                <c:pt idx="1139">
                  <c:v>43346</c:v>
                </c:pt>
                <c:pt idx="1140">
                  <c:v>43347</c:v>
                </c:pt>
                <c:pt idx="1141">
                  <c:v>43348</c:v>
                </c:pt>
                <c:pt idx="1142">
                  <c:v>43349</c:v>
                </c:pt>
                <c:pt idx="1143">
                  <c:v>43350</c:v>
                </c:pt>
                <c:pt idx="1144">
                  <c:v>43351</c:v>
                </c:pt>
                <c:pt idx="1145">
                  <c:v>43352</c:v>
                </c:pt>
                <c:pt idx="1146">
                  <c:v>43353</c:v>
                </c:pt>
                <c:pt idx="1147">
                  <c:v>43354</c:v>
                </c:pt>
                <c:pt idx="1148">
                  <c:v>43355</c:v>
                </c:pt>
                <c:pt idx="1149">
                  <c:v>43356</c:v>
                </c:pt>
                <c:pt idx="1150">
                  <c:v>43357</c:v>
                </c:pt>
                <c:pt idx="1151">
                  <c:v>43358</c:v>
                </c:pt>
                <c:pt idx="1152">
                  <c:v>43359</c:v>
                </c:pt>
                <c:pt idx="1153">
                  <c:v>43360</c:v>
                </c:pt>
                <c:pt idx="1154">
                  <c:v>43361</c:v>
                </c:pt>
                <c:pt idx="1155">
                  <c:v>43362</c:v>
                </c:pt>
                <c:pt idx="1156">
                  <c:v>43363</c:v>
                </c:pt>
                <c:pt idx="1157">
                  <c:v>43364</c:v>
                </c:pt>
                <c:pt idx="1158">
                  <c:v>43365</c:v>
                </c:pt>
                <c:pt idx="1159">
                  <c:v>43366</c:v>
                </c:pt>
                <c:pt idx="1160">
                  <c:v>43367</c:v>
                </c:pt>
                <c:pt idx="1161">
                  <c:v>43368</c:v>
                </c:pt>
                <c:pt idx="1162">
                  <c:v>43369</c:v>
                </c:pt>
                <c:pt idx="1163">
                  <c:v>43370</c:v>
                </c:pt>
                <c:pt idx="1164">
                  <c:v>43371</c:v>
                </c:pt>
                <c:pt idx="1165">
                  <c:v>43372</c:v>
                </c:pt>
                <c:pt idx="1166">
                  <c:v>43373</c:v>
                </c:pt>
                <c:pt idx="1167">
                  <c:v>43374</c:v>
                </c:pt>
                <c:pt idx="1168">
                  <c:v>43375</c:v>
                </c:pt>
                <c:pt idx="1169">
                  <c:v>43376</c:v>
                </c:pt>
                <c:pt idx="1170">
                  <c:v>43377</c:v>
                </c:pt>
                <c:pt idx="1171">
                  <c:v>43378</c:v>
                </c:pt>
                <c:pt idx="1172">
                  <c:v>43379</c:v>
                </c:pt>
                <c:pt idx="1173">
                  <c:v>43380</c:v>
                </c:pt>
                <c:pt idx="1174">
                  <c:v>43381</c:v>
                </c:pt>
                <c:pt idx="1175">
                  <c:v>43382</c:v>
                </c:pt>
                <c:pt idx="1176">
                  <c:v>43383</c:v>
                </c:pt>
                <c:pt idx="1177">
                  <c:v>43384</c:v>
                </c:pt>
                <c:pt idx="1178">
                  <c:v>43385</c:v>
                </c:pt>
                <c:pt idx="1179">
                  <c:v>43386</c:v>
                </c:pt>
                <c:pt idx="1180">
                  <c:v>43387</c:v>
                </c:pt>
                <c:pt idx="1181">
                  <c:v>43388</c:v>
                </c:pt>
                <c:pt idx="1182">
                  <c:v>43389</c:v>
                </c:pt>
                <c:pt idx="1183">
                  <c:v>43390</c:v>
                </c:pt>
                <c:pt idx="1184">
                  <c:v>43391</c:v>
                </c:pt>
                <c:pt idx="1185">
                  <c:v>43392</c:v>
                </c:pt>
                <c:pt idx="1186">
                  <c:v>43393</c:v>
                </c:pt>
                <c:pt idx="1187">
                  <c:v>43394</c:v>
                </c:pt>
                <c:pt idx="1188">
                  <c:v>43395</c:v>
                </c:pt>
                <c:pt idx="1189">
                  <c:v>43396</c:v>
                </c:pt>
                <c:pt idx="1190">
                  <c:v>43397</c:v>
                </c:pt>
                <c:pt idx="1191">
                  <c:v>43398</c:v>
                </c:pt>
                <c:pt idx="1192">
                  <c:v>43399</c:v>
                </c:pt>
                <c:pt idx="1193">
                  <c:v>43400</c:v>
                </c:pt>
                <c:pt idx="1194">
                  <c:v>43401</c:v>
                </c:pt>
                <c:pt idx="1195">
                  <c:v>43402</c:v>
                </c:pt>
                <c:pt idx="1196">
                  <c:v>43403</c:v>
                </c:pt>
                <c:pt idx="1197">
                  <c:v>43404</c:v>
                </c:pt>
                <c:pt idx="1198">
                  <c:v>43405</c:v>
                </c:pt>
                <c:pt idx="1199">
                  <c:v>43406</c:v>
                </c:pt>
                <c:pt idx="1200">
                  <c:v>43407</c:v>
                </c:pt>
                <c:pt idx="1201">
                  <c:v>43408</c:v>
                </c:pt>
                <c:pt idx="1202">
                  <c:v>43409</c:v>
                </c:pt>
                <c:pt idx="1203">
                  <c:v>43410</c:v>
                </c:pt>
                <c:pt idx="1204">
                  <c:v>43411</c:v>
                </c:pt>
                <c:pt idx="1205">
                  <c:v>43412</c:v>
                </c:pt>
                <c:pt idx="1206">
                  <c:v>43413</c:v>
                </c:pt>
                <c:pt idx="1207">
                  <c:v>43414</c:v>
                </c:pt>
                <c:pt idx="1208">
                  <c:v>43415</c:v>
                </c:pt>
                <c:pt idx="1209">
                  <c:v>43416</c:v>
                </c:pt>
                <c:pt idx="1210">
                  <c:v>43417</c:v>
                </c:pt>
                <c:pt idx="1211">
                  <c:v>43418</c:v>
                </c:pt>
                <c:pt idx="1212">
                  <c:v>43419</c:v>
                </c:pt>
                <c:pt idx="1213">
                  <c:v>43420</c:v>
                </c:pt>
                <c:pt idx="1214">
                  <c:v>43421</c:v>
                </c:pt>
                <c:pt idx="1215">
                  <c:v>43422</c:v>
                </c:pt>
                <c:pt idx="1216">
                  <c:v>43423</c:v>
                </c:pt>
                <c:pt idx="1217">
                  <c:v>43424</c:v>
                </c:pt>
                <c:pt idx="1218">
                  <c:v>43425</c:v>
                </c:pt>
                <c:pt idx="1219">
                  <c:v>43426</c:v>
                </c:pt>
                <c:pt idx="1220">
                  <c:v>43427</c:v>
                </c:pt>
                <c:pt idx="1221">
                  <c:v>43428</c:v>
                </c:pt>
                <c:pt idx="1222">
                  <c:v>43429</c:v>
                </c:pt>
                <c:pt idx="1223">
                  <c:v>43430</c:v>
                </c:pt>
                <c:pt idx="1224">
                  <c:v>43431</c:v>
                </c:pt>
                <c:pt idx="1225">
                  <c:v>43432</c:v>
                </c:pt>
                <c:pt idx="1226">
                  <c:v>43433</c:v>
                </c:pt>
                <c:pt idx="1227">
                  <c:v>43434</c:v>
                </c:pt>
                <c:pt idx="1228">
                  <c:v>43435</c:v>
                </c:pt>
                <c:pt idx="1229">
                  <c:v>43436</c:v>
                </c:pt>
                <c:pt idx="1230">
                  <c:v>43437</c:v>
                </c:pt>
                <c:pt idx="1231">
                  <c:v>43438</c:v>
                </c:pt>
                <c:pt idx="1232">
                  <c:v>43439</c:v>
                </c:pt>
                <c:pt idx="1233">
                  <c:v>43440</c:v>
                </c:pt>
                <c:pt idx="1234">
                  <c:v>43441</c:v>
                </c:pt>
                <c:pt idx="1235">
                  <c:v>43442</c:v>
                </c:pt>
                <c:pt idx="1236">
                  <c:v>43443</c:v>
                </c:pt>
                <c:pt idx="1237">
                  <c:v>43444</c:v>
                </c:pt>
                <c:pt idx="1238">
                  <c:v>43445</c:v>
                </c:pt>
                <c:pt idx="1239">
                  <c:v>43446</c:v>
                </c:pt>
                <c:pt idx="1240">
                  <c:v>43447</c:v>
                </c:pt>
                <c:pt idx="1241">
                  <c:v>43448</c:v>
                </c:pt>
                <c:pt idx="1242">
                  <c:v>43449</c:v>
                </c:pt>
                <c:pt idx="1243">
                  <c:v>43450</c:v>
                </c:pt>
                <c:pt idx="1244">
                  <c:v>43451</c:v>
                </c:pt>
                <c:pt idx="1245">
                  <c:v>43452</c:v>
                </c:pt>
                <c:pt idx="1246">
                  <c:v>43453</c:v>
                </c:pt>
                <c:pt idx="1247">
                  <c:v>43454</c:v>
                </c:pt>
                <c:pt idx="1248">
                  <c:v>43455</c:v>
                </c:pt>
                <c:pt idx="1249">
                  <c:v>43456</c:v>
                </c:pt>
                <c:pt idx="1250">
                  <c:v>43457</c:v>
                </c:pt>
                <c:pt idx="1251">
                  <c:v>43458</c:v>
                </c:pt>
                <c:pt idx="1252">
                  <c:v>43459</c:v>
                </c:pt>
                <c:pt idx="1253">
                  <c:v>43460</c:v>
                </c:pt>
                <c:pt idx="1254">
                  <c:v>43461</c:v>
                </c:pt>
                <c:pt idx="1255">
                  <c:v>43462</c:v>
                </c:pt>
                <c:pt idx="1256">
                  <c:v>43463</c:v>
                </c:pt>
                <c:pt idx="1257">
                  <c:v>43464</c:v>
                </c:pt>
                <c:pt idx="1258">
                  <c:v>43465</c:v>
                </c:pt>
                <c:pt idx="1259">
                  <c:v>43466</c:v>
                </c:pt>
                <c:pt idx="1260">
                  <c:v>43467</c:v>
                </c:pt>
                <c:pt idx="1261">
                  <c:v>43468</c:v>
                </c:pt>
                <c:pt idx="1262">
                  <c:v>43469</c:v>
                </c:pt>
                <c:pt idx="1263">
                  <c:v>43470</c:v>
                </c:pt>
                <c:pt idx="1264">
                  <c:v>43471</c:v>
                </c:pt>
                <c:pt idx="1265">
                  <c:v>43472</c:v>
                </c:pt>
                <c:pt idx="1266">
                  <c:v>43473</c:v>
                </c:pt>
                <c:pt idx="1267">
                  <c:v>43474</c:v>
                </c:pt>
                <c:pt idx="1268">
                  <c:v>43475</c:v>
                </c:pt>
                <c:pt idx="1269">
                  <c:v>43476</c:v>
                </c:pt>
                <c:pt idx="1270">
                  <c:v>43477</c:v>
                </c:pt>
                <c:pt idx="1271">
                  <c:v>43478</c:v>
                </c:pt>
                <c:pt idx="1272">
                  <c:v>43479</c:v>
                </c:pt>
                <c:pt idx="1273">
                  <c:v>43480</c:v>
                </c:pt>
                <c:pt idx="1274">
                  <c:v>43481</c:v>
                </c:pt>
                <c:pt idx="1275">
                  <c:v>43482</c:v>
                </c:pt>
                <c:pt idx="1276">
                  <c:v>43483</c:v>
                </c:pt>
                <c:pt idx="1277">
                  <c:v>43484</c:v>
                </c:pt>
                <c:pt idx="1278">
                  <c:v>43485</c:v>
                </c:pt>
                <c:pt idx="1279">
                  <c:v>43486</c:v>
                </c:pt>
                <c:pt idx="1280">
                  <c:v>43487</c:v>
                </c:pt>
                <c:pt idx="1281">
                  <c:v>43488</c:v>
                </c:pt>
                <c:pt idx="1282">
                  <c:v>43489</c:v>
                </c:pt>
                <c:pt idx="1283">
                  <c:v>43490</c:v>
                </c:pt>
                <c:pt idx="1284">
                  <c:v>43491</c:v>
                </c:pt>
                <c:pt idx="1285">
                  <c:v>43492</c:v>
                </c:pt>
                <c:pt idx="1286">
                  <c:v>43493</c:v>
                </c:pt>
                <c:pt idx="1287">
                  <c:v>43494</c:v>
                </c:pt>
                <c:pt idx="1288">
                  <c:v>43495</c:v>
                </c:pt>
                <c:pt idx="1289">
                  <c:v>43496</c:v>
                </c:pt>
                <c:pt idx="1290">
                  <c:v>43497</c:v>
                </c:pt>
                <c:pt idx="1291">
                  <c:v>43498</c:v>
                </c:pt>
                <c:pt idx="1292">
                  <c:v>43499</c:v>
                </c:pt>
                <c:pt idx="1293">
                  <c:v>43500</c:v>
                </c:pt>
                <c:pt idx="1294">
                  <c:v>43501</c:v>
                </c:pt>
                <c:pt idx="1295">
                  <c:v>43502</c:v>
                </c:pt>
                <c:pt idx="1296">
                  <c:v>43503</c:v>
                </c:pt>
                <c:pt idx="1297">
                  <c:v>43504</c:v>
                </c:pt>
                <c:pt idx="1298">
                  <c:v>43505</c:v>
                </c:pt>
                <c:pt idx="1299">
                  <c:v>43506</c:v>
                </c:pt>
                <c:pt idx="1300">
                  <c:v>43507</c:v>
                </c:pt>
                <c:pt idx="1301">
                  <c:v>43508</c:v>
                </c:pt>
                <c:pt idx="1302">
                  <c:v>43509</c:v>
                </c:pt>
                <c:pt idx="1303">
                  <c:v>43510</c:v>
                </c:pt>
                <c:pt idx="1304">
                  <c:v>43511</c:v>
                </c:pt>
                <c:pt idx="1305">
                  <c:v>43512</c:v>
                </c:pt>
                <c:pt idx="1306">
                  <c:v>43513</c:v>
                </c:pt>
                <c:pt idx="1307">
                  <c:v>43514</c:v>
                </c:pt>
                <c:pt idx="1308">
                  <c:v>43515</c:v>
                </c:pt>
                <c:pt idx="1309">
                  <c:v>43516</c:v>
                </c:pt>
                <c:pt idx="1310">
                  <c:v>43517</c:v>
                </c:pt>
                <c:pt idx="1311">
                  <c:v>43518</c:v>
                </c:pt>
                <c:pt idx="1312">
                  <c:v>43519</c:v>
                </c:pt>
                <c:pt idx="1313">
                  <c:v>43520</c:v>
                </c:pt>
                <c:pt idx="1314">
                  <c:v>43521</c:v>
                </c:pt>
                <c:pt idx="1315">
                  <c:v>43522</c:v>
                </c:pt>
                <c:pt idx="1316">
                  <c:v>43523</c:v>
                </c:pt>
                <c:pt idx="1317">
                  <c:v>43524</c:v>
                </c:pt>
                <c:pt idx="1318">
                  <c:v>43525</c:v>
                </c:pt>
                <c:pt idx="1319">
                  <c:v>43526</c:v>
                </c:pt>
                <c:pt idx="1320">
                  <c:v>43527</c:v>
                </c:pt>
                <c:pt idx="1321">
                  <c:v>43528</c:v>
                </c:pt>
                <c:pt idx="1322">
                  <c:v>43529</c:v>
                </c:pt>
                <c:pt idx="1323">
                  <c:v>43530</c:v>
                </c:pt>
                <c:pt idx="1324">
                  <c:v>43531</c:v>
                </c:pt>
                <c:pt idx="1325">
                  <c:v>43532</c:v>
                </c:pt>
                <c:pt idx="1326">
                  <c:v>43533</c:v>
                </c:pt>
                <c:pt idx="1327">
                  <c:v>43534</c:v>
                </c:pt>
                <c:pt idx="1328">
                  <c:v>43535</c:v>
                </c:pt>
                <c:pt idx="1329">
                  <c:v>43536</c:v>
                </c:pt>
                <c:pt idx="1330">
                  <c:v>43537</c:v>
                </c:pt>
                <c:pt idx="1331">
                  <c:v>43538</c:v>
                </c:pt>
                <c:pt idx="1332">
                  <c:v>43539</c:v>
                </c:pt>
                <c:pt idx="1333">
                  <c:v>43540</c:v>
                </c:pt>
                <c:pt idx="1334">
                  <c:v>43541</c:v>
                </c:pt>
                <c:pt idx="1335">
                  <c:v>43542</c:v>
                </c:pt>
                <c:pt idx="1336">
                  <c:v>43543</c:v>
                </c:pt>
                <c:pt idx="1337">
                  <c:v>43544</c:v>
                </c:pt>
                <c:pt idx="1338">
                  <c:v>43545</c:v>
                </c:pt>
                <c:pt idx="1339">
                  <c:v>43546</c:v>
                </c:pt>
                <c:pt idx="1340">
                  <c:v>43547</c:v>
                </c:pt>
                <c:pt idx="1341">
                  <c:v>43548</c:v>
                </c:pt>
                <c:pt idx="1342">
                  <c:v>43549</c:v>
                </c:pt>
                <c:pt idx="1343">
                  <c:v>43550</c:v>
                </c:pt>
                <c:pt idx="1344">
                  <c:v>43551</c:v>
                </c:pt>
                <c:pt idx="1345">
                  <c:v>43552</c:v>
                </c:pt>
                <c:pt idx="1346">
                  <c:v>43553</c:v>
                </c:pt>
                <c:pt idx="1347">
                  <c:v>43554</c:v>
                </c:pt>
                <c:pt idx="1348">
                  <c:v>43555</c:v>
                </c:pt>
                <c:pt idx="1349">
                  <c:v>43556</c:v>
                </c:pt>
                <c:pt idx="1350">
                  <c:v>43557</c:v>
                </c:pt>
                <c:pt idx="1351">
                  <c:v>43558</c:v>
                </c:pt>
                <c:pt idx="1352">
                  <c:v>43559</c:v>
                </c:pt>
                <c:pt idx="1353">
                  <c:v>43560</c:v>
                </c:pt>
                <c:pt idx="1354">
                  <c:v>43561</c:v>
                </c:pt>
                <c:pt idx="1355">
                  <c:v>43562</c:v>
                </c:pt>
                <c:pt idx="1356">
                  <c:v>43563</c:v>
                </c:pt>
                <c:pt idx="1357">
                  <c:v>43564</c:v>
                </c:pt>
                <c:pt idx="1358">
                  <c:v>43565</c:v>
                </c:pt>
                <c:pt idx="1359">
                  <c:v>43566</c:v>
                </c:pt>
                <c:pt idx="1360">
                  <c:v>43567</c:v>
                </c:pt>
                <c:pt idx="1361">
                  <c:v>43568</c:v>
                </c:pt>
                <c:pt idx="1362">
                  <c:v>43569</c:v>
                </c:pt>
                <c:pt idx="1363">
                  <c:v>43570</c:v>
                </c:pt>
                <c:pt idx="1364">
                  <c:v>43571</c:v>
                </c:pt>
                <c:pt idx="1365">
                  <c:v>43572</c:v>
                </c:pt>
                <c:pt idx="1366">
                  <c:v>43573</c:v>
                </c:pt>
                <c:pt idx="1367">
                  <c:v>43574</c:v>
                </c:pt>
                <c:pt idx="1368">
                  <c:v>43575</c:v>
                </c:pt>
                <c:pt idx="1369">
                  <c:v>43576</c:v>
                </c:pt>
                <c:pt idx="1370">
                  <c:v>43577</c:v>
                </c:pt>
                <c:pt idx="1371">
                  <c:v>43578</c:v>
                </c:pt>
                <c:pt idx="1372">
                  <c:v>43579</c:v>
                </c:pt>
                <c:pt idx="1373">
                  <c:v>43580</c:v>
                </c:pt>
                <c:pt idx="1374">
                  <c:v>43581</c:v>
                </c:pt>
                <c:pt idx="1375">
                  <c:v>43582</c:v>
                </c:pt>
                <c:pt idx="1376">
                  <c:v>43583</c:v>
                </c:pt>
                <c:pt idx="1377">
                  <c:v>43584</c:v>
                </c:pt>
                <c:pt idx="1378">
                  <c:v>43585</c:v>
                </c:pt>
                <c:pt idx="1379">
                  <c:v>43586</c:v>
                </c:pt>
                <c:pt idx="1380">
                  <c:v>43587</c:v>
                </c:pt>
                <c:pt idx="1381">
                  <c:v>43588</c:v>
                </c:pt>
                <c:pt idx="1382">
                  <c:v>43589</c:v>
                </c:pt>
                <c:pt idx="1383">
                  <c:v>43590</c:v>
                </c:pt>
                <c:pt idx="1384">
                  <c:v>43591</c:v>
                </c:pt>
                <c:pt idx="1385">
                  <c:v>43592</c:v>
                </c:pt>
                <c:pt idx="1386">
                  <c:v>43593</c:v>
                </c:pt>
                <c:pt idx="1387">
                  <c:v>43594</c:v>
                </c:pt>
                <c:pt idx="1388">
                  <c:v>43595</c:v>
                </c:pt>
                <c:pt idx="1389">
                  <c:v>43596</c:v>
                </c:pt>
                <c:pt idx="1390">
                  <c:v>43597</c:v>
                </c:pt>
                <c:pt idx="1391">
                  <c:v>43598</c:v>
                </c:pt>
                <c:pt idx="1392">
                  <c:v>43599</c:v>
                </c:pt>
                <c:pt idx="1393">
                  <c:v>43600</c:v>
                </c:pt>
                <c:pt idx="1394">
                  <c:v>43601</c:v>
                </c:pt>
                <c:pt idx="1395">
                  <c:v>43602</c:v>
                </c:pt>
                <c:pt idx="1396">
                  <c:v>43603</c:v>
                </c:pt>
                <c:pt idx="1397">
                  <c:v>43604</c:v>
                </c:pt>
                <c:pt idx="1398">
                  <c:v>43605</c:v>
                </c:pt>
                <c:pt idx="1399">
                  <c:v>43606</c:v>
                </c:pt>
                <c:pt idx="1400">
                  <c:v>43607</c:v>
                </c:pt>
                <c:pt idx="1401">
                  <c:v>43608</c:v>
                </c:pt>
                <c:pt idx="1402">
                  <c:v>43609</c:v>
                </c:pt>
                <c:pt idx="1403">
                  <c:v>43610</c:v>
                </c:pt>
                <c:pt idx="1404">
                  <c:v>43611</c:v>
                </c:pt>
                <c:pt idx="1405">
                  <c:v>43612</c:v>
                </c:pt>
                <c:pt idx="1406">
                  <c:v>43613</c:v>
                </c:pt>
                <c:pt idx="1407">
                  <c:v>43614</c:v>
                </c:pt>
                <c:pt idx="1408">
                  <c:v>43615</c:v>
                </c:pt>
                <c:pt idx="1409">
                  <c:v>43616</c:v>
                </c:pt>
                <c:pt idx="1410">
                  <c:v>43617</c:v>
                </c:pt>
                <c:pt idx="1411">
                  <c:v>43618</c:v>
                </c:pt>
                <c:pt idx="1412">
                  <c:v>43619</c:v>
                </c:pt>
                <c:pt idx="1413">
                  <c:v>43620</c:v>
                </c:pt>
                <c:pt idx="1414">
                  <c:v>43621</c:v>
                </c:pt>
                <c:pt idx="1415">
                  <c:v>43622</c:v>
                </c:pt>
                <c:pt idx="1416">
                  <c:v>43623</c:v>
                </c:pt>
                <c:pt idx="1417">
                  <c:v>43624</c:v>
                </c:pt>
                <c:pt idx="1418">
                  <c:v>43625</c:v>
                </c:pt>
                <c:pt idx="1419">
                  <c:v>43626</c:v>
                </c:pt>
                <c:pt idx="1420">
                  <c:v>43627</c:v>
                </c:pt>
                <c:pt idx="1421">
                  <c:v>43628</c:v>
                </c:pt>
                <c:pt idx="1422">
                  <c:v>43629</c:v>
                </c:pt>
                <c:pt idx="1423">
                  <c:v>43630</c:v>
                </c:pt>
                <c:pt idx="1424">
                  <c:v>43631</c:v>
                </c:pt>
                <c:pt idx="1425">
                  <c:v>43632</c:v>
                </c:pt>
                <c:pt idx="1426">
                  <c:v>43633</c:v>
                </c:pt>
                <c:pt idx="1427">
                  <c:v>43634</c:v>
                </c:pt>
                <c:pt idx="1428">
                  <c:v>43635</c:v>
                </c:pt>
                <c:pt idx="1429">
                  <c:v>43636</c:v>
                </c:pt>
                <c:pt idx="1430">
                  <c:v>43637</c:v>
                </c:pt>
                <c:pt idx="1431">
                  <c:v>43638</c:v>
                </c:pt>
                <c:pt idx="1432">
                  <c:v>43639</c:v>
                </c:pt>
                <c:pt idx="1433">
                  <c:v>43640</c:v>
                </c:pt>
                <c:pt idx="1434">
                  <c:v>43641</c:v>
                </c:pt>
                <c:pt idx="1435">
                  <c:v>43642</c:v>
                </c:pt>
                <c:pt idx="1436">
                  <c:v>43643</c:v>
                </c:pt>
                <c:pt idx="1437">
                  <c:v>43644</c:v>
                </c:pt>
                <c:pt idx="1438">
                  <c:v>43645</c:v>
                </c:pt>
                <c:pt idx="1439">
                  <c:v>43646</c:v>
                </c:pt>
                <c:pt idx="1440">
                  <c:v>43647</c:v>
                </c:pt>
                <c:pt idx="1441">
                  <c:v>43648</c:v>
                </c:pt>
                <c:pt idx="1442">
                  <c:v>43649</c:v>
                </c:pt>
                <c:pt idx="1443">
                  <c:v>43650</c:v>
                </c:pt>
                <c:pt idx="1444">
                  <c:v>43651</c:v>
                </c:pt>
                <c:pt idx="1445">
                  <c:v>43652</c:v>
                </c:pt>
                <c:pt idx="1446">
                  <c:v>43653</c:v>
                </c:pt>
                <c:pt idx="1447">
                  <c:v>43654</c:v>
                </c:pt>
                <c:pt idx="1448">
                  <c:v>43655</c:v>
                </c:pt>
                <c:pt idx="1449">
                  <c:v>43656</c:v>
                </c:pt>
                <c:pt idx="1450">
                  <c:v>43657</c:v>
                </c:pt>
                <c:pt idx="1451">
                  <c:v>43658</c:v>
                </c:pt>
                <c:pt idx="1452">
                  <c:v>43659</c:v>
                </c:pt>
                <c:pt idx="1453">
                  <c:v>43660</c:v>
                </c:pt>
                <c:pt idx="1454">
                  <c:v>43661</c:v>
                </c:pt>
                <c:pt idx="1455">
                  <c:v>43662</c:v>
                </c:pt>
                <c:pt idx="1456">
                  <c:v>43663</c:v>
                </c:pt>
                <c:pt idx="1457">
                  <c:v>43664</c:v>
                </c:pt>
                <c:pt idx="1458">
                  <c:v>43665</c:v>
                </c:pt>
                <c:pt idx="1459">
                  <c:v>43666</c:v>
                </c:pt>
                <c:pt idx="1460">
                  <c:v>43667</c:v>
                </c:pt>
                <c:pt idx="1461">
                  <c:v>43668</c:v>
                </c:pt>
                <c:pt idx="1462">
                  <c:v>43669</c:v>
                </c:pt>
                <c:pt idx="1463">
                  <c:v>43670</c:v>
                </c:pt>
                <c:pt idx="1464">
                  <c:v>43671</c:v>
                </c:pt>
                <c:pt idx="1465">
                  <c:v>43672</c:v>
                </c:pt>
                <c:pt idx="1466">
                  <c:v>43673</c:v>
                </c:pt>
                <c:pt idx="1467">
                  <c:v>43674</c:v>
                </c:pt>
                <c:pt idx="1468">
                  <c:v>43675</c:v>
                </c:pt>
                <c:pt idx="1469">
                  <c:v>43676</c:v>
                </c:pt>
                <c:pt idx="1470">
                  <c:v>43677</c:v>
                </c:pt>
                <c:pt idx="1471">
                  <c:v>43678</c:v>
                </c:pt>
                <c:pt idx="1472">
                  <c:v>43679</c:v>
                </c:pt>
                <c:pt idx="1473">
                  <c:v>43680</c:v>
                </c:pt>
                <c:pt idx="1474">
                  <c:v>43681</c:v>
                </c:pt>
                <c:pt idx="1475">
                  <c:v>43682</c:v>
                </c:pt>
                <c:pt idx="1476">
                  <c:v>43683</c:v>
                </c:pt>
                <c:pt idx="1477">
                  <c:v>43684</c:v>
                </c:pt>
                <c:pt idx="1478">
                  <c:v>43685</c:v>
                </c:pt>
                <c:pt idx="1479">
                  <c:v>43686</c:v>
                </c:pt>
                <c:pt idx="1480">
                  <c:v>43687</c:v>
                </c:pt>
                <c:pt idx="1481">
                  <c:v>43688</c:v>
                </c:pt>
                <c:pt idx="1482">
                  <c:v>43689</c:v>
                </c:pt>
                <c:pt idx="1483">
                  <c:v>43690</c:v>
                </c:pt>
                <c:pt idx="1484">
                  <c:v>43691</c:v>
                </c:pt>
                <c:pt idx="1485">
                  <c:v>43692</c:v>
                </c:pt>
                <c:pt idx="1486">
                  <c:v>43693</c:v>
                </c:pt>
                <c:pt idx="1487">
                  <c:v>43694</c:v>
                </c:pt>
                <c:pt idx="1488">
                  <c:v>43695</c:v>
                </c:pt>
                <c:pt idx="1489">
                  <c:v>43696</c:v>
                </c:pt>
                <c:pt idx="1490">
                  <c:v>43697</c:v>
                </c:pt>
                <c:pt idx="1491">
                  <c:v>43698</c:v>
                </c:pt>
                <c:pt idx="1492">
                  <c:v>43699</c:v>
                </c:pt>
                <c:pt idx="1493">
                  <c:v>43700</c:v>
                </c:pt>
                <c:pt idx="1494">
                  <c:v>43701</c:v>
                </c:pt>
                <c:pt idx="1495">
                  <c:v>43702</c:v>
                </c:pt>
                <c:pt idx="1496">
                  <c:v>43703</c:v>
                </c:pt>
                <c:pt idx="1497">
                  <c:v>43704</c:v>
                </c:pt>
                <c:pt idx="1498">
                  <c:v>43705</c:v>
                </c:pt>
                <c:pt idx="1499">
                  <c:v>43706</c:v>
                </c:pt>
                <c:pt idx="1500">
                  <c:v>43707</c:v>
                </c:pt>
                <c:pt idx="1501">
                  <c:v>43708</c:v>
                </c:pt>
                <c:pt idx="1502">
                  <c:v>43709</c:v>
                </c:pt>
                <c:pt idx="1503">
                  <c:v>43710</c:v>
                </c:pt>
                <c:pt idx="1504">
                  <c:v>43711</c:v>
                </c:pt>
                <c:pt idx="1505">
                  <c:v>43712</c:v>
                </c:pt>
                <c:pt idx="1506">
                  <c:v>43713</c:v>
                </c:pt>
                <c:pt idx="1507">
                  <c:v>43714</c:v>
                </c:pt>
                <c:pt idx="1508">
                  <c:v>43715</c:v>
                </c:pt>
                <c:pt idx="1509">
                  <c:v>43716</c:v>
                </c:pt>
                <c:pt idx="1510">
                  <c:v>43717</c:v>
                </c:pt>
                <c:pt idx="1511">
                  <c:v>43718</c:v>
                </c:pt>
                <c:pt idx="1512">
                  <c:v>43719</c:v>
                </c:pt>
                <c:pt idx="1513">
                  <c:v>43720</c:v>
                </c:pt>
                <c:pt idx="1514">
                  <c:v>43721</c:v>
                </c:pt>
                <c:pt idx="1515">
                  <c:v>43722</c:v>
                </c:pt>
                <c:pt idx="1516">
                  <c:v>43723</c:v>
                </c:pt>
                <c:pt idx="1517">
                  <c:v>43724</c:v>
                </c:pt>
                <c:pt idx="1518">
                  <c:v>43725</c:v>
                </c:pt>
                <c:pt idx="1519">
                  <c:v>43726</c:v>
                </c:pt>
                <c:pt idx="1520">
                  <c:v>43727</c:v>
                </c:pt>
                <c:pt idx="1521">
                  <c:v>43728</c:v>
                </c:pt>
                <c:pt idx="1522">
                  <c:v>43729</c:v>
                </c:pt>
                <c:pt idx="1523">
                  <c:v>43730</c:v>
                </c:pt>
                <c:pt idx="1524">
                  <c:v>43731</c:v>
                </c:pt>
                <c:pt idx="1525">
                  <c:v>43732</c:v>
                </c:pt>
                <c:pt idx="1526">
                  <c:v>43733</c:v>
                </c:pt>
                <c:pt idx="1527">
                  <c:v>43734</c:v>
                </c:pt>
                <c:pt idx="1528">
                  <c:v>43735</c:v>
                </c:pt>
                <c:pt idx="1529">
                  <c:v>43736</c:v>
                </c:pt>
                <c:pt idx="1530">
                  <c:v>43737</c:v>
                </c:pt>
                <c:pt idx="1531">
                  <c:v>43738</c:v>
                </c:pt>
                <c:pt idx="1532">
                  <c:v>43739</c:v>
                </c:pt>
                <c:pt idx="1533">
                  <c:v>43740</c:v>
                </c:pt>
                <c:pt idx="1534">
                  <c:v>43741</c:v>
                </c:pt>
                <c:pt idx="1535">
                  <c:v>43742</c:v>
                </c:pt>
                <c:pt idx="1536">
                  <c:v>43743</c:v>
                </c:pt>
                <c:pt idx="1537">
                  <c:v>43744</c:v>
                </c:pt>
                <c:pt idx="1538">
                  <c:v>43745</c:v>
                </c:pt>
                <c:pt idx="1539">
                  <c:v>43746</c:v>
                </c:pt>
                <c:pt idx="1540">
                  <c:v>43747</c:v>
                </c:pt>
                <c:pt idx="1541">
                  <c:v>43748</c:v>
                </c:pt>
                <c:pt idx="1542">
                  <c:v>43749</c:v>
                </c:pt>
                <c:pt idx="1543">
                  <c:v>43750</c:v>
                </c:pt>
                <c:pt idx="1544">
                  <c:v>43751</c:v>
                </c:pt>
                <c:pt idx="1545">
                  <c:v>43752</c:v>
                </c:pt>
                <c:pt idx="1546">
                  <c:v>43753</c:v>
                </c:pt>
                <c:pt idx="1547">
                  <c:v>43754</c:v>
                </c:pt>
                <c:pt idx="1548">
                  <c:v>43755</c:v>
                </c:pt>
                <c:pt idx="1549">
                  <c:v>43756</c:v>
                </c:pt>
                <c:pt idx="1550">
                  <c:v>43757</c:v>
                </c:pt>
                <c:pt idx="1551">
                  <c:v>43758</c:v>
                </c:pt>
                <c:pt idx="1552">
                  <c:v>43759</c:v>
                </c:pt>
                <c:pt idx="1553">
                  <c:v>43760</c:v>
                </c:pt>
                <c:pt idx="1554">
                  <c:v>43761</c:v>
                </c:pt>
                <c:pt idx="1555">
                  <c:v>43762</c:v>
                </c:pt>
                <c:pt idx="1556">
                  <c:v>43763</c:v>
                </c:pt>
                <c:pt idx="1557">
                  <c:v>43764</c:v>
                </c:pt>
                <c:pt idx="1558">
                  <c:v>43765</c:v>
                </c:pt>
                <c:pt idx="1559">
                  <c:v>43766</c:v>
                </c:pt>
                <c:pt idx="1560">
                  <c:v>43767</c:v>
                </c:pt>
                <c:pt idx="1561">
                  <c:v>43768</c:v>
                </c:pt>
                <c:pt idx="1562">
                  <c:v>43769</c:v>
                </c:pt>
                <c:pt idx="1563">
                  <c:v>43770</c:v>
                </c:pt>
                <c:pt idx="1564">
                  <c:v>43771</c:v>
                </c:pt>
                <c:pt idx="1565">
                  <c:v>43772</c:v>
                </c:pt>
                <c:pt idx="1566">
                  <c:v>43773</c:v>
                </c:pt>
                <c:pt idx="1567">
                  <c:v>43774</c:v>
                </c:pt>
                <c:pt idx="1568">
                  <c:v>43775</c:v>
                </c:pt>
                <c:pt idx="1569">
                  <c:v>43776</c:v>
                </c:pt>
                <c:pt idx="1570">
                  <c:v>43777</c:v>
                </c:pt>
                <c:pt idx="1571">
                  <c:v>43778</c:v>
                </c:pt>
                <c:pt idx="1572">
                  <c:v>43779</c:v>
                </c:pt>
                <c:pt idx="1573">
                  <c:v>43780</c:v>
                </c:pt>
                <c:pt idx="1574">
                  <c:v>43781</c:v>
                </c:pt>
                <c:pt idx="1575">
                  <c:v>43782</c:v>
                </c:pt>
                <c:pt idx="1576">
                  <c:v>43783</c:v>
                </c:pt>
                <c:pt idx="1577">
                  <c:v>43784</c:v>
                </c:pt>
                <c:pt idx="1578">
                  <c:v>43785</c:v>
                </c:pt>
                <c:pt idx="1579">
                  <c:v>43786</c:v>
                </c:pt>
                <c:pt idx="1580">
                  <c:v>43787</c:v>
                </c:pt>
                <c:pt idx="1581">
                  <c:v>43788</c:v>
                </c:pt>
                <c:pt idx="1582">
                  <c:v>43789</c:v>
                </c:pt>
                <c:pt idx="1583">
                  <c:v>43790</c:v>
                </c:pt>
                <c:pt idx="1584">
                  <c:v>43791</c:v>
                </c:pt>
                <c:pt idx="1585">
                  <c:v>43792</c:v>
                </c:pt>
                <c:pt idx="1586">
                  <c:v>43793</c:v>
                </c:pt>
                <c:pt idx="1587">
                  <c:v>43794</c:v>
                </c:pt>
                <c:pt idx="1588">
                  <c:v>43795</c:v>
                </c:pt>
                <c:pt idx="1589">
                  <c:v>43796</c:v>
                </c:pt>
                <c:pt idx="1590">
                  <c:v>43797</c:v>
                </c:pt>
                <c:pt idx="1591">
                  <c:v>43798</c:v>
                </c:pt>
                <c:pt idx="1592">
                  <c:v>43799</c:v>
                </c:pt>
                <c:pt idx="1593">
                  <c:v>43800</c:v>
                </c:pt>
                <c:pt idx="1594">
                  <c:v>43801</c:v>
                </c:pt>
                <c:pt idx="1595">
                  <c:v>43802</c:v>
                </c:pt>
                <c:pt idx="1596">
                  <c:v>43803</c:v>
                </c:pt>
                <c:pt idx="1597">
                  <c:v>43804</c:v>
                </c:pt>
                <c:pt idx="1598">
                  <c:v>43805</c:v>
                </c:pt>
                <c:pt idx="1599">
                  <c:v>43806</c:v>
                </c:pt>
                <c:pt idx="1600">
                  <c:v>43807</c:v>
                </c:pt>
                <c:pt idx="1601">
                  <c:v>43808</c:v>
                </c:pt>
                <c:pt idx="1602">
                  <c:v>43809</c:v>
                </c:pt>
                <c:pt idx="1603">
                  <c:v>43810</c:v>
                </c:pt>
                <c:pt idx="1604">
                  <c:v>43811</c:v>
                </c:pt>
                <c:pt idx="1605">
                  <c:v>43812</c:v>
                </c:pt>
                <c:pt idx="1606">
                  <c:v>43813</c:v>
                </c:pt>
                <c:pt idx="1607">
                  <c:v>43814</c:v>
                </c:pt>
                <c:pt idx="1608">
                  <c:v>43815</c:v>
                </c:pt>
                <c:pt idx="1609">
                  <c:v>43816</c:v>
                </c:pt>
                <c:pt idx="1610">
                  <c:v>43817</c:v>
                </c:pt>
                <c:pt idx="1611">
                  <c:v>43818</c:v>
                </c:pt>
                <c:pt idx="1612">
                  <c:v>43819</c:v>
                </c:pt>
                <c:pt idx="1613">
                  <c:v>43820</c:v>
                </c:pt>
                <c:pt idx="1614">
                  <c:v>43821</c:v>
                </c:pt>
                <c:pt idx="1615">
                  <c:v>43822</c:v>
                </c:pt>
                <c:pt idx="1616">
                  <c:v>43823</c:v>
                </c:pt>
                <c:pt idx="1617">
                  <c:v>43824</c:v>
                </c:pt>
                <c:pt idx="1618">
                  <c:v>43825</c:v>
                </c:pt>
                <c:pt idx="1619">
                  <c:v>43826</c:v>
                </c:pt>
                <c:pt idx="1620">
                  <c:v>43827</c:v>
                </c:pt>
                <c:pt idx="1621">
                  <c:v>43828</c:v>
                </c:pt>
                <c:pt idx="1622">
                  <c:v>43829</c:v>
                </c:pt>
                <c:pt idx="1623">
                  <c:v>43830</c:v>
                </c:pt>
                <c:pt idx="1624">
                  <c:v>43831</c:v>
                </c:pt>
                <c:pt idx="1625">
                  <c:v>43832</c:v>
                </c:pt>
                <c:pt idx="1626">
                  <c:v>43833</c:v>
                </c:pt>
                <c:pt idx="1627">
                  <c:v>43834</c:v>
                </c:pt>
                <c:pt idx="1628">
                  <c:v>43835</c:v>
                </c:pt>
                <c:pt idx="1629">
                  <c:v>43836</c:v>
                </c:pt>
                <c:pt idx="1630">
                  <c:v>43837</c:v>
                </c:pt>
                <c:pt idx="1631">
                  <c:v>43838</c:v>
                </c:pt>
                <c:pt idx="1632">
                  <c:v>43839</c:v>
                </c:pt>
                <c:pt idx="1633">
                  <c:v>43840</c:v>
                </c:pt>
                <c:pt idx="1634">
                  <c:v>43841</c:v>
                </c:pt>
                <c:pt idx="1635">
                  <c:v>43842</c:v>
                </c:pt>
                <c:pt idx="1636">
                  <c:v>43843</c:v>
                </c:pt>
                <c:pt idx="1637">
                  <c:v>43844</c:v>
                </c:pt>
                <c:pt idx="1638">
                  <c:v>43845</c:v>
                </c:pt>
                <c:pt idx="1639">
                  <c:v>43846</c:v>
                </c:pt>
                <c:pt idx="1640">
                  <c:v>43847</c:v>
                </c:pt>
                <c:pt idx="1641">
                  <c:v>43848</c:v>
                </c:pt>
                <c:pt idx="1642">
                  <c:v>43849</c:v>
                </c:pt>
                <c:pt idx="1643">
                  <c:v>43850</c:v>
                </c:pt>
                <c:pt idx="1644">
                  <c:v>43851</c:v>
                </c:pt>
                <c:pt idx="1645">
                  <c:v>43852</c:v>
                </c:pt>
                <c:pt idx="1646">
                  <c:v>43853</c:v>
                </c:pt>
                <c:pt idx="1647">
                  <c:v>43854</c:v>
                </c:pt>
                <c:pt idx="1648">
                  <c:v>43855</c:v>
                </c:pt>
                <c:pt idx="1649">
                  <c:v>43856</c:v>
                </c:pt>
                <c:pt idx="1650">
                  <c:v>43857</c:v>
                </c:pt>
                <c:pt idx="1651">
                  <c:v>43858</c:v>
                </c:pt>
                <c:pt idx="1652">
                  <c:v>43859</c:v>
                </c:pt>
                <c:pt idx="1653">
                  <c:v>43860</c:v>
                </c:pt>
                <c:pt idx="1654">
                  <c:v>43861</c:v>
                </c:pt>
                <c:pt idx="1655">
                  <c:v>43862</c:v>
                </c:pt>
                <c:pt idx="1656">
                  <c:v>43863</c:v>
                </c:pt>
                <c:pt idx="1657">
                  <c:v>43864</c:v>
                </c:pt>
                <c:pt idx="1658">
                  <c:v>43865</c:v>
                </c:pt>
                <c:pt idx="1659">
                  <c:v>43866</c:v>
                </c:pt>
                <c:pt idx="1660">
                  <c:v>43867</c:v>
                </c:pt>
                <c:pt idx="1661">
                  <c:v>43868</c:v>
                </c:pt>
                <c:pt idx="1662">
                  <c:v>43869</c:v>
                </c:pt>
                <c:pt idx="1663">
                  <c:v>43870</c:v>
                </c:pt>
                <c:pt idx="1664">
                  <c:v>43871</c:v>
                </c:pt>
                <c:pt idx="1665">
                  <c:v>43872</c:v>
                </c:pt>
                <c:pt idx="1666">
                  <c:v>43873</c:v>
                </c:pt>
                <c:pt idx="1667">
                  <c:v>43874</c:v>
                </c:pt>
                <c:pt idx="1668">
                  <c:v>43875</c:v>
                </c:pt>
                <c:pt idx="1669">
                  <c:v>43876</c:v>
                </c:pt>
                <c:pt idx="1670">
                  <c:v>43877</c:v>
                </c:pt>
                <c:pt idx="1671">
                  <c:v>43878</c:v>
                </c:pt>
                <c:pt idx="1672">
                  <c:v>43879</c:v>
                </c:pt>
                <c:pt idx="1673">
                  <c:v>43880</c:v>
                </c:pt>
                <c:pt idx="1674">
                  <c:v>43881</c:v>
                </c:pt>
                <c:pt idx="1675">
                  <c:v>43882</c:v>
                </c:pt>
                <c:pt idx="1676">
                  <c:v>43883</c:v>
                </c:pt>
                <c:pt idx="1677">
                  <c:v>43884</c:v>
                </c:pt>
                <c:pt idx="1678">
                  <c:v>43885</c:v>
                </c:pt>
                <c:pt idx="1679">
                  <c:v>43886</c:v>
                </c:pt>
                <c:pt idx="1680">
                  <c:v>43887</c:v>
                </c:pt>
                <c:pt idx="1681">
                  <c:v>43888</c:v>
                </c:pt>
                <c:pt idx="1682">
                  <c:v>43889</c:v>
                </c:pt>
                <c:pt idx="1683">
                  <c:v>43890</c:v>
                </c:pt>
                <c:pt idx="1684">
                  <c:v>43891</c:v>
                </c:pt>
                <c:pt idx="1685">
                  <c:v>43892</c:v>
                </c:pt>
                <c:pt idx="1686">
                  <c:v>43893</c:v>
                </c:pt>
                <c:pt idx="1687">
                  <c:v>43894</c:v>
                </c:pt>
                <c:pt idx="1688">
                  <c:v>43895</c:v>
                </c:pt>
                <c:pt idx="1689">
                  <c:v>43896</c:v>
                </c:pt>
                <c:pt idx="1690">
                  <c:v>43897</c:v>
                </c:pt>
                <c:pt idx="1691">
                  <c:v>43898</c:v>
                </c:pt>
                <c:pt idx="1692">
                  <c:v>43899</c:v>
                </c:pt>
                <c:pt idx="1693">
                  <c:v>43900</c:v>
                </c:pt>
                <c:pt idx="1694">
                  <c:v>43901</c:v>
                </c:pt>
                <c:pt idx="1695">
                  <c:v>43902</c:v>
                </c:pt>
                <c:pt idx="1696">
                  <c:v>43903</c:v>
                </c:pt>
                <c:pt idx="1697">
                  <c:v>43904</c:v>
                </c:pt>
                <c:pt idx="1698">
                  <c:v>43905</c:v>
                </c:pt>
                <c:pt idx="1699">
                  <c:v>43906</c:v>
                </c:pt>
                <c:pt idx="1700">
                  <c:v>43907</c:v>
                </c:pt>
                <c:pt idx="1701">
                  <c:v>43908</c:v>
                </c:pt>
                <c:pt idx="1702">
                  <c:v>43909</c:v>
                </c:pt>
                <c:pt idx="1703">
                  <c:v>43910</c:v>
                </c:pt>
                <c:pt idx="1704">
                  <c:v>43911</c:v>
                </c:pt>
                <c:pt idx="1705">
                  <c:v>43912</c:v>
                </c:pt>
                <c:pt idx="1706">
                  <c:v>43913</c:v>
                </c:pt>
                <c:pt idx="1707">
                  <c:v>43914</c:v>
                </c:pt>
                <c:pt idx="1708">
                  <c:v>43915</c:v>
                </c:pt>
                <c:pt idx="1709">
                  <c:v>43916</c:v>
                </c:pt>
                <c:pt idx="1710">
                  <c:v>43917</c:v>
                </c:pt>
                <c:pt idx="1711">
                  <c:v>43918</c:v>
                </c:pt>
                <c:pt idx="1712">
                  <c:v>43919</c:v>
                </c:pt>
                <c:pt idx="1713">
                  <c:v>43920</c:v>
                </c:pt>
                <c:pt idx="1714">
                  <c:v>43921</c:v>
                </c:pt>
                <c:pt idx="1715">
                  <c:v>43922</c:v>
                </c:pt>
                <c:pt idx="1716">
                  <c:v>43923</c:v>
                </c:pt>
                <c:pt idx="1717">
                  <c:v>43924</c:v>
                </c:pt>
                <c:pt idx="1718">
                  <c:v>43925</c:v>
                </c:pt>
                <c:pt idx="1719">
                  <c:v>43926</c:v>
                </c:pt>
                <c:pt idx="1720">
                  <c:v>43927</c:v>
                </c:pt>
                <c:pt idx="1721">
                  <c:v>43928</c:v>
                </c:pt>
                <c:pt idx="1722">
                  <c:v>43929</c:v>
                </c:pt>
                <c:pt idx="1723">
                  <c:v>43930</c:v>
                </c:pt>
                <c:pt idx="1724">
                  <c:v>43931</c:v>
                </c:pt>
                <c:pt idx="1725">
                  <c:v>43932</c:v>
                </c:pt>
                <c:pt idx="1726">
                  <c:v>43933</c:v>
                </c:pt>
                <c:pt idx="1727">
                  <c:v>43934</c:v>
                </c:pt>
                <c:pt idx="1728">
                  <c:v>43935</c:v>
                </c:pt>
                <c:pt idx="1729">
                  <c:v>43936</c:v>
                </c:pt>
                <c:pt idx="1730">
                  <c:v>43937</c:v>
                </c:pt>
                <c:pt idx="1731">
                  <c:v>43938</c:v>
                </c:pt>
                <c:pt idx="1732">
                  <c:v>43939</c:v>
                </c:pt>
                <c:pt idx="1733">
                  <c:v>43940</c:v>
                </c:pt>
                <c:pt idx="1734">
                  <c:v>43941</c:v>
                </c:pt>
                <c:pt idx="1735">
                  <c:v>43942</c:v>
                </c:pt>
                <c:pt idx="1736">
                  <c:v>43943</c:v>
                </c:pt>
                <c:pt idx="1737">
                  <c:v>43944</c:v>
                </c:pt>
                <c:pt idx="1738">
                  <c:v>43945</c:v>
                </c:pt>
                <c:pt idx="1739">
                  <c:v>43946</c:v>
                </c:pt>
                <c:pt idx="1740">
                  <c:v>43947</c:v>
                </c:pt>
                <c:pt idx="1741">
                  <c:v>43948</c:v>
                </c:pt>
                <c:pt idx="1742">
                  <c:v>43949</c:v>
                </c:pt>
                <c:pt idx="1743">
                  <c:v>43950</c:v>
                </c:pt>
                <c:pt idx="1744">
                  <c:v>43951</c:v>
                </c:pt>
                <c:pt idx="1745">
                  <c:v>43952</c:v>
                </c:pt>
                <c:pt idx="1746">
                  <c:v>43953</c:v>
                </c:pt>
                <c:pt idx="1747">
                  <c:v>43954</c:v>
                </c:pt>
                <c:pt idx="1748">
                  <c:v>43955</c:v>
                </c:pt>
                <c:pt idx="1749">
                  <c:v>43956</c:v>
                </c:pt>
                <c:pt idx="1750">
                  <c:v>43957</c:v>
                </c:pt>
                <c:pt idx="1751">
                  <c:v>43958</c:v>
                </c:pt>
                <c:pt idx="1752">
                  <c:v>43959</c:v>
                </c:pt>
                <c:pt idx="1753">
                  <c:v>43960</c:v>
                </c:pt>
                <c:pt idx="1754">
                  <c:v>43961</c:v>
                </c:pt>
                <c:pt idx="1755">
                  <c:v>43962</c:v>
                </c:pt>
                <c:pt idx="1756">
                  <c:v>43963</c:v>
                </c:pt>
                <c:pt idx="1757">
                  <c:v>43964</c:v>
                </c:pt>
                <c:pt idx="1758">
                  <c:v>43965</c:v>
                </c:pt>
                <c:pt idx="1759">
                  <c:v>43966</c:v>
                </c:pt>
                <c:pt idx="1760">
                  <c:v>43967</c:v>
                </c:pt>
                <c:pt idx="1761">
                  <c:v>43968</c:v>
                </c:pt>
                <c:pt idx="1762">
                  <c:v>43969</c:v>
                </c:pt>
                <c:pt idx="1763">
                  <c:v>43970</c:v>
                </c:pt>
                <c:pt idx="1764">
                  <c:v>43971</c:v>
                </c:pt>
                <c:pt idx="1765">
                  <c:v>43972</c:v>
                </c:pt>
                <c:pt idx="1766">
                  <c:v>43973</c:v>
                </c:pt>
                <c:pt idx="1767">
                  <c:v>43974</c:v>
                </c:pt>
                <c:pt idx="1768">
                  <c:v>43975</c:v>
                </c:pt>
                <c:pt idx="1769">
                  <c:v>43976</c:v>
                </c:pt>
                <c:pt idx="1770">
                  <c:v>43977</c:v>
                </c:pt>
                <c:pt idx="1771">
                  <c:v>43978</c:v>
                </c:pt>
                <c:pt idx="1772">
                  <c:v>43979</c:v>
                </c:pt>
                <c:pt idx="1773">
                  <c:v>43980</c:v>
                </c:pt>
                <c:pt idx="1774">
                  <c:v>43981</c:v>
                </c:pt>
                <c:pt idx="1775">
                  <c:v>43982</c:v>
                </c:pt>
                <c:pt idx="1776">
                  <c:v>43983</c:v>
                </c:pt>
                <c:pt idx="1777">
                  <c:v>43984</c:v>
                </c:pt>
                <c:pt idx="1778">
                  <c:v>43985</c:v>
                </c:pt>
                <c:pt idx="1779">
                  <c:v>43986</c:v>
                </c:pt>
                <c:pt idx="1780">
                  <c:v>43987</c:v>
                </c:pt>
                <c:pt idx="1781">
                  <c:v>43988</c:v>
                </c:pt>
                <c:pt idx="1782">
                  <c:v>43989</c:v>
                </c:pt>
                <c:pt idx="1783">
                  <c:v>43990</c:v>
                </c:pt>
                <c:pt idx="1784">
                  <c:v>43991</c:v>
                </c:pt>
                <c:pt idx="1785">
                  <c:v>43992</c:v>
                </c:pt>
                <c:pt idx="1786">
                  <c:v>43993</c:v>
                </c:pt>
                <c:pt idx="1787">
                  <c:v>43994</c:v>
                </c:pt>
                <c:pt idx="1788">
                  <c:v>43995</c:v>
                </c:pt>
                <c:pt idx="1789">
                  <c:v>43996</c:v>
                </c:pt>
                <c:pt idx="1790">
                  <c:v>43997</c:v>
                </c:pt>
                <c:pt idx="1791">
                  <c:v>43998</c:v>
                </c:pt>
                <c:pt idx="1792">
                  <c:v>43999</c:v>
                </c:pt>
                <c:pt idx="1793">
                  <c:v>44000</c:v>
                </c:pt>
                <c:pt idx="1794">
                  <c:v>44001</c:v>
                </c:pt>
                <c:pt idx="1795">
                  <c:v>44002</c:v>
                </c:pt>
                <c:pt idx="1796">
                  <c:v>44003</c:v>
                </c:pt>
                <c:pt idx="1797">
                  <c:v>44004</c:v>
                </c:pt>
                <c:pt idx="1798">
                  <c:v>44005</c:v>
                </c:pt>
                <c:pt idx="1799">
                  <c:v>44006</c:v>
                </c:pt>
                <c:pt idx="1800">
                  <c:v>44007</c:v>
                </c:pt>
                <c:pt idx="1801">
                  <c:v>44008</c:v>
                </c:pt>
                <c:pt idx="1802">
                  <c:v>44009</c:v>
                </c:pt>
                <c:pt idx="1803">
                  <c:v>44010</c:v>
                </c:pt>
                <c:pt idx="1804">
                  <c:v>44011</c:v>
                </c:pt>
                <c:pt idx="1805">
                  <c:v>44012</c:v>
                </c:pt>
                <c:pt idx="1806">
                  <c:v>44013</c:v>
                </c:pt>
                <c:pt idx="1807">
                  <c:v>44014</c:v>
                </c:pt>
                <c:pt idx="1808">
                  <c:v>44015</c:v>
                </c:pt>
                <c:pt idx="1809">
                  <c:v>44016</c:v>
                </c:pt>
                <c:pt idx="1810">
                  <c:v>44017</c:v>
                </c:pt>
                <c:pt idx="1811">
                  <c:v>44018</c:v>
                </c:pt>
                <c:pt idx="1812">
                  <c:v>44019</c:v>
                </c:pt>
                <c:pt idx="1813">
                  <c:v>44020</c:v>
                </c:pt>
                <c:pt idx="1814">
                  <c:v>44021</c:v>
                </c:pt>
                <c:pt idx="1815">
                  <c:v>44022</c:v>
                </c:pt>
                <c:pt idx="1816">
                  <c:v>44023</c:v>
                </c:pt>
                <c:pt idx="1817">
                  <c:v>44024</c:v>
                </c:pt>
                <c:pt idx="1818">
                  <c:v>44025</c:v>
                </c:pt>
                <c:pt idx="1819">
                  <c:v>44026</c:v>
                </c:pt>
                <c:pt idx="1820">
                  <c:v>44027</c:v>
                </c:pt>
                <c:pt idx="1821">
                  <c:v>44028</c:v>
                </c:pt>
                <c:pt idx="1822">
                  <c:v>44029</c:v>
                </c:pt>
                <c:pt idx="1823">
                  <c:v>44030</c:v>
                </c:pt>
                <c:pt idx="1824">
                  <c:v>44031</c:v>
                </c:pt>
                <c:pt idx="1825">
                  <c:v>44032</c:v>
                </c:pt>
                <c:pt idx="1826">
                  <c:v>44033</c:v>
                </c:pt>
                <c:pt idx="1827">
                  <c:v>44034</c:v>
                </c:pt>
                <c:pt idx="1828">
                  <c:v>44035</c:v>
                </c:pt>
                <c:pt idx="1829">
                  <c:v>44036</c:v>
                </c:pt>
                <c:pt idx="1830">
                  <c:v>44037</c:v>
                </c:pt>
                <c:pt idx="1831">
                  <c:v>44038</c:v>
                </c:pt>
                <c:pt idx="1832">
                  <c:v>44039</c:v>
                </c:pt>
                <c:pt idx="1833">
                  <c:v>44040</c:v>
                </c:pt>
                <c:pt idx="1834">
                  <c:v>44041</c:v>
                </c:pt>
                <c:pt idx="1835">
                  <c:v>44042</c:v>
                </c:pt>
                <c:pt idx="1836">
                  <c:v>44043</c:v>
                </c:pt>
                <c:pt idx="1837">
                  <c:v>44044</c:v>
                </c:pt>
                <c:pt idx="1838">
                  <c:v>44045</c:v>
                </c:pt>
                <c:pt idx="1839">
                  <c:v>44046</c:v>
                </c:pt>
                <c:pt idx="1840">
                  <c:v>44047</c:v>
                </c:pt>
                <c:pt idx="1841">
                  <c:v>44048</c:v>
                </c:pt>
                <c:pt idx="1842">
                  <c:v>44049</c:v>
                </c:pt>
                <c:pt idx="1843">
                  <c:v>44050</c:v>
                </c:pt>
                <c:pt idx="1844">
                  <c:v>44051</c:v>
                </c:pt>
                <c:pt idx="1845">
                  <c:v>44052</c:v>
                </c:pt>
                <c:pt idx="1846">
                  <c:v>44053</c:v>
                </c:pt>
                <c:pt idx="1847">
                  <c:v>44054</c:v>
                </c:pt>
                <c:pt idx="1848">
                  <c:v>44055</c:v>
                </c:pt>
                <c:pt idx="1849">
                  <c:v>44056</c:v>
                </c:pt>
                <c:pt idx="1850">
                  <c:v>44057</c:v>
                </c:pt>
                <c:pt idx="1851">
                  <c:v>44058</c:v>
                </c:pt>
                <c:pt idx="1852">
                  <c:v>44059</c:v>
                </c:pt>
                <c:pt idx="1853">
                  <c:v>44060</c:v>
                </c:pt>
                <c:pt idx="1854">
                  <c:v>44061</c:v>
                </c:pt>
                <c:pt idx="1855">
                  <c:v>44062</c:v>
                </c:pt>
                <c:pt idx="1856">
                  <c:v>44063</c:v>
                </c:pt>
                <c:pt idx="1857">
                  <c:v>44064</c:v>
                </c:pt>
                <c:pt idx="1858">
                  <c:v>44065</c:v>
                </c:pt>
                <c:pt idx="1859">
                  <c:v>44066</c:v>
                </c:pt>
                <c:pt idx="1860">
                  <c:v>44067</c:v>
                </c:pt>
                <c:pt idx="1861">
                  <c:v>44068</c:v>
                </c:pt>
                <c:pt idx="1862">
                  <c:v>44069</c:v>
                </c:pt>
                <c:pt idx="1863">
                  <c:v>44070</c:v>
                </c:pt>
                <c:pt idx="1864">
                  <c:v>44071</c:v>
                </c:pt>
                <c:pt idx="1865">
                  <c:v>44072</c:v>
                </c:pt>
                <c:pt idx="1866">
                  <c:v>44073</c:v>
                </c:pt>
                <c:pt idx="1867">
                  <c:v>44074</c:v>
                </c:pt>
                <c:pt idx="1868">
                  <c:v>44075</c:v>
                </c:pt>
                <c:pt idx="1869">
                  <c:v>44076</c:v>
                </c:pt>
                <c:pt idx="1870">
                  <c:v>44077</c:v>
                </c:pt>
                <c:pt idx="1871">
                  <c:v>44078</c:v>
                </c:pt>
                <c:pt idx="1872">
                  <c:v>44079</c:v>
                </c:pt>
                <c:pt idx="1873">
                  <c:v>44080</c:v>
                </c:pt>
                <c:pt idx="1874">
                  <c:v>44081</c:v>
                </c:pt>
                <c:pt idx="1875">
                  <c:v>44082</c:v>
                </c:pt>
                <c:pt idx="1876">
                  <c:v>44083</c:v>
                </c:pt>
                <c:pt idx="1877">
                  <c:v>44084</c:v>
                </c:pt>
                <c:pt idx="1878">
                  <c:v>44085</c:v>
                </c:pt>
                <c:pt idx="1879">
                  <c:v>44086</c:v>
                </c:pt>
                <c:pt idx="1880">
                  <c:v>44087</c:v>
                </c:pt>
                <c:pt idx="1881">
                  <c:v>44088</c:v>
                </c:pt>
                <c:pt idx="1882">
                  <c:v>44089</c:v>
                </c:pt>
                <c:pt idx="1883">
                  <c:v>44090</c:v>
                </c:pt>
                <c:pt idx="1884">
                  <c:v>44091</c:v>
                </c:pt>
                <c:pt idx="1885">
                  <c:v>44092</c:v>
                </c:pt>
                <c:pt idx="1886">
                  <c:v>44093</c:v>
                </c:pt>
                <c:pt idx="1887">
                  <c:v>44094</c:v>
                </c:pt>
                <c:pt idx="1888">
                  <c:v>44095</c:v>
                </c:pt>
                <c:pt idx="1889">
                  <c:v>44096</c:v>
                </c:pt>
                <c:pt idx="1890">
                  <c:v>44097</c:v>
                </c:pt>
                <c:pt idx="1891">
                  <c:v>44098</c:v>
                </c:pt>
                <c:pt idx="1892">
                  <c:v>44099</c:v>
                </c:pt>
                <c:pt idx="1893">
                  <c:v>44100</c:v>
                </c:pt>
                <c:pt idx="1894">
                  <c:v>44101</c:v>
                </c:pt>
                <c:pt idx="1895">
                  <c:v>44102</c:v>
                </c:pt>
                <c:pt idx="1896">
                  <c:v>44103</c:v>
                </c:pt>
                <c:pt idx="1897">
                  <c:v>44104</c:v>
                </c:pt>
                <c:pt idx="1898">
                  <c:v>44105</c:v>
                </c:pt>
                <c:pt idx="1899">
                  <c:v>44106</c:v>
                </c:pt>
                <c:pt idx="1900">
                  <c:v>44107</c:v>
                </c:pt>
                <c:pt idx="1901">
                  <c:v>44108</c:v>
                </c:pt>
                <c:pt idx="1902">
                  <c:v>44109</c:v>
                </c:pt>
                <c:pt idx="1903">
                  <c:v>44110</c:v>
                </c:pt>
                <c:pt idx="1904">
                  <c:v>44111</c:v>
                </c:pt>
                <c:pt idx="1905">
                  <c:v>44112</c:v>
                </c:pt>
                <c:pt idx="1906">
                  <c:v>44113</c:v>
                </c:pt>
                <c:pt idx="1907">
                  <c:v>44114</c:v>
                </c:pt>
                <c:pt idx="1908">
                  <c:v>44115</c:v>
                </c:pt>
                <c:pt idx="1909">
                  <c:v>44116</c:v>
                </c:pt>
                <c:pt idx="1910">
                  <c:v>44117</c:v>
                </c:pt>
                <c:pt idx="1911">
                  <c:v>44118</c:v>
                </c:pt>
                <c:pt idx="1912">
                  <c:v>44119</c:v>
                </c:pt>
                <c:pt idx="1913">
                  <c:v>44120</c:v>
                </c:pt>
                <c:pt idx="1914">
                  <c:v>44121</c:v>
                </c:pt>
                <c:pt idx="1915">
                  <c:v>44122</c:v>
                </c:pt>
                <c:pt idx="1916">
                  <c:v>44123</c:v>
                </c:pt>
                <c:pt idx="1917">
                  <c:v>44124</c:v>
                </c:pt>
                <c:pt idx="1918">
                  <c:v>44125</c:v>
                </c:pt>
                <c:pt idx="1919">
                  <c:v>44126</c:v>
                </c:pt>
                <c:pt idx="1920">
                  <c:v>44127</c:v>
                </c:pt>
                <c:pt idx="1921">
                  <c:v>44128</c:v>
                </c:pt>
                <c:pt idx="1922">
                  <c:v>44129</c:v>
                </c:pt>
                <c:pt idx="1923">
                  <c:v>44130</c:v>
                </c:pt>
                <c:pt idx="1924">
                  <c:v>44131</c:v>
                </c:pt>
                <c:pt idx="1925">
                  <c:v>44132</c:v>
                </c:pt>
                <c:pt idx="1926">
                  <c:v>44133</c:v>
                </c:pt>
                <c:pt idx="1927">
                  <c:v>44134</c:v>
                </c:pt>
                <c:pt idx="1928">
                  <c:v>44135</c:v>
                </c:pt>
                <c:pt idx="1929">
                  <c:v>44136</c:v>
                </c:pt>
                <c:pt idx="1930">
                  <c:v>44137</c:v>
                </c:pt>
                <c:pt idx="1931">
                  <c:v>44138</c:v>
                </c:pt>
                <c:pt idx="1932">
                  <c:v>44139</c:v>
                </c:pt>
                <c:pt idx="1933">
                  <c:v>44140</c:v>
                </c:pt>
                <c:pt idx="1934">
                  <c:v>44141</c:v>
                </c:pt>
                <c:pt idx="1935">
                  <c:v>44142</c:v>
                </c:pt>
                <c:pt idx="1936">
                  <c:v>44143</c:v>
                </c:pt>
                <c:pt idx="1937">
                  <c:v>44144</c:v>
                </c:pt>
                <c:pt idx="1938">
                  <c:v>44145</c:v>
                </c:pt>
                <c:pt idx="1939">
                  <c:v>44146</c:v>
                </c:pt>
                <c:pt idx="1940">
                  <c:v>44147</c:v>
                </c:pt>
                <c:pt idx="1941">
                  <c:v>44148</c:v>
                </c:pt>
                <c:pt idx="1942">
                  <c:v>44149</c:v>
                </c:pt>
                <c:pt idx="1943">
                  <c:v>44150</c:v>
                </c:pt>
                <c:pt idx="1944">
                  <c:v>44151</c:v>
                </c:pt>
                <c:pt idx="1945">
                  <c:v>44152</c:v>
                </c:pt>
                <c:pt idx="1946">
                  <c:v>44153</c:v>
                </c:pt>
                <c:pt idx="1947">
                  <c:v>44154</c:v>
                </c:pt>
                <c:pt idx="1948">
                  <c:v>44155</c:v>
                </c:pt>
                <c:pt idx="1949">
                  <c:v>44156</c:v>
                </c:pt>
                <c:pt idx="1950">
                  <c:v>44157</c:v>
                </c:pt>
                <c:pt idx="1951">
                  <c:v>44158</c:v>
                </c:pt>
                <c:pt idx="1952">
                  <c:v>44159</c:v>
                </c:pt>
                <c:pt idx="1953">
                  <c:v>44160</c:v>
                </c:pt>
                <c:pt idx="1954">
                  <c:v>44161</c:v>
                </c:pt>
                <c:pt idx="1955">
                  <c:v>44162</c:v>
                </c:pt>
                <c:pt idx="1956">
                  <c:v>44163</c:v>
                </c:pt>
                <c:pt idx="1957">
                  <c:v>44164</c:v>
                </c:pt>
                <c:pt idx="1958">
                  <c:v>44165</c:v>
                </c:pt>
                <c:pt idx="1959">
                  <c:v>44166</c:v>
                </c:pt>
                <c:pt idx="1960">
                  <c:v>44167</c:v>
                </c:pt>
                <c:pt idx="1961">
                  <c:v>44168</c:v>
                </c:pt>
                <c:pt idx="1962">
                  <c:v>44169</c:v>
                </c:pt>
                <c:pt idx="1963">
                  <c:v>44170</c:v>
                </c:pt>
                <c:pt idx="1964">
                  <c:v>44171</c:v>
                </c:pt>
                <c:pt idx="1965">
                  <c:v>44172</c:v>
                </c:pt>
                <c:pt idx="1966">
                  <c:v>44173</c:v>
                </c:pt>
                <c:pt idx="1967">
                  <c:v>44174</c:v>
                </c:pt>
                <c:pt idx="1968">
                  <c:v>44175</c:v>
                </c:pt>
                <c:pt idx="1969">
                  <c:v>44176</c:v>
                </c:pt>
                <c:pt idx="1970">
                  <c:v>44177</c:v>
                </c:pt>
                <c:pt idx="1971">
                  <c:v>44178</c:v>
                </c:pt>
                <c:pt idx="1972">
                  <c:v>44179</c:v>
                </c:pt>
                <c:pt idx="1973">
                  <c:v>44180</c:v>
                </c:pt>
                <c:pt idx="1974">
                  <c:v>44181</c:v>
                </c:pt>
                <c:pt idx="1975">
                  <c:v>44182</c:v>
                </c:pt>
                <c:pt idx="1976">
                  <c:v>44183</c:v>
                </c:pt>
                <c:pt idx="1977">
                  <c:v>44184</c:v>
                </c:pt>
                <c:pt idx="1978">
                  <c:v>44185</c:v>
                </c:pt>
                <c:pt idx="1979">
                  <c:v>44186</c:v>
                </c:pt>
                <c:pt idx="1980">
                  <c:v>44187</c:v>
                </c:pt>
                <c:pt idx="1981">
                  <c:v>44188</c:v>
                </c:pt>
                <c:pt idx="1982">
                  <c:v>44189</c:v>
                </c:pt>
                <c:pt idx="1983">
                  <c:v>44190</c:v>
                </c:pt>
                <c:pt idx="1984">
                  <c:v>44191</c:v>
                </c:pt>
                <c:pt idx="1985">
                  <c:v>44192</c:v>
                </c:pt>
                <c:pt idx="1986">
                  <c:v>44193</c:v>
                </c:pt>
                <c:pt idx="1987">
                  <c:v>44194</c:v>
                </c:pt>
                <c:pt idx="1988">
                  <c:v>44195</c:v>
                </c:pt>
                <c:pt idx="1989">
                  <c:v>44196</c:v>
                </c:pt>
                <c:pt idx="1990">
                  <c:v>44197</c:v>
                </c:pt>
                <c:pt idx="1991">
                  <c:v>44198</c:v>
                </c:pt>
                <c:pt idx="1992">
                  <c:v>44199</c:v>
                </c:pt>
                <c:pt idx="1993">
                  <c:v>44200</c:v>
                </c:pt>
                <c:pt idx="1994">
                  <c:v>44201</c:v>
                </c:pt>
                <c:pt idx="1995">
                  <c:v>44202</c:v>
                </c:pt>
                <c:pt idx="1996">
                  <c:v>44203</c:v>
                </c:pt>
                <c:pt idx="1997">
                  <c:v>44204</c:v>
                </c:pt>
                <c:pt idx="1998">
                  <c:v>44205</c:v>
                </c:pt>
                <c:pt idx="1999">
                  <c:v>44206</c:v>
                </c:pt>
                <c:pt idx="2000">
                  <c:v>44207</c:v>
                </c:pt>
                <c:pt idx="2001">
                  <c:v>44208</c:v>
                </c:pt>
                <c:pt idx="2002">
                  <c:v>44209</c:v>
                </c:pt>
                <c:pt idx="2003">
                  <c:v>44210</c:v>
                </c:pt>
                <c:pt idx="2004">
                  <c:v>44211</c:v>
                </c:pt>
                <c:pt idx="2005">
                  <c:v>44212</c:v>
                </c:pt>
                <c:pt idx="2006">
                  <c:v>44213</c:v>
                </c:pt>
                <c:pt idx="2007">
                  <c:v>44214</c:v>
                </c:pt>
                <c:pt idx="2008">
                  <c:v>44215</c:v>
                </c:pt>
                <c:pt idx="2009">
                  <c:v>44216</c:v>
                </c:pt>
                <c:pt idx="2010">
                  <c:v>44217</c:v>
                </c:pt>
                <c:pt idx="2011">
                  <c:v>44218</c:v>
                </c:pt>
                <c:pt idx="2012">
                  <c:v>44219</c:v>
                </c:pt>
                <c:pt idx="2013">
                  <c:v>44220</c:v>
                </c:pt>
                <c:pt idx="2014">
                  <c:v>44221</c:v>
                </c:pt>
                <c:pt idx="2015">
                  <c:v>44222</c:v>
                </c:pt>
                <c:pt idx="2016">
                  <c:v>44223</c:v>
                </c:pt>
                <c:pt idx="2017">
                  <c:v>44224</c:v>
                </c:pt>
                <c:pt idx="2018">
                  <c:v>44225</c:v>
                </c:pt>
                <c:pt idx="2019">
                  <c:v>44226</c:v>
                </c:pt>
                <c:pt idx="2020">
                  <c:v>44227</c:v>
                </c:pt>
                <c:pt idx="2021">
                  <c:v>44228</c:v>
                </c:pt>
                <c:pt idx="2022">
                  <c:v>44229</c:v>
                </c:pt>
                <c:pt idx="2023">
                  <c:v>44230</c:v>
                </c:pt>
                <c:pt idx="2024">
                  <c:v>44231</c:v>
                </c:pt>
                <c:pt idx="2025">
                  <c:v>44232</c:v>
                </c:pt>
                <c:pt idx="2026">
                  <c:v>44233</c:v>
                </c:pt>
                <c:pt idx="2027">
                  <c:v>44234</c:v>
                </c:pt>
                <c:pt idx="2028">
                  <c:v>44235</c:v>
                </c:pt>
                <c:pt idx="2029">
                  <c:v>44236</c:v>
                </c:pt>
                <c:pt idx="2030">
                  <c:v>44237</c:v>
                </c:pt>
                <c:pt idx="2031">
                  <c:v>44238</c:v>
                </c:pt>
                <c:pt idx="2032">
                  <c:v>44239</c:v>
                </c:pt>
                <c:pt idx="2033">
                  <c:v>44240</c:v>
                </c:pt>
                <c:pt idx="2034">
                  <c:v>44241</c:v>
                </c:pt>
                <c:pt idx="2035">
                  <c:v>44242</c:v>
                </c:pt>
                <c:pt idx="2036">
                  <c:v>44243</c:v>
                </c:pt>
                <c:pt idx="2037">
                  <c:v>44244</c:v>
                </c:pt>
                <c:pt idx="2038">
                  <c:v>44245</c:v>
                </c:pt>
                <c:pt idx="2039">
                  <c:v>44246</c:v>
                </c:pt>
                <c:pt idx="2040">
                  <c:v>44247</c:v>
                </c:pt>
                <c:pt idx="2041">
                  <c:v>44248</c:v>
                </c:pt>
                <c:pt idx="2042">
                  <c:v>44249</c:v>
                </c:pt>
                <c:pt idx="2043">
                  <c:v>44250</c:v>
                </c:pt>
                <c:pt idx="2044">
                  <c:v>44251</c:v>
                </c:pt>
                <c:pt idx="2045">
                  <c:v>44252</c:v>
                </c:pt>
                <c:pt idx="2046">
                  <c:v>44253</c:v>
                </c:pt>
                <c:pt idx="2047">
                  <c:v>44254</c:v>
                </c:pt>
                <c:pt idx="2048">
                  <c:v>44255</c:v>
                </c:pt>
                <c:pt idx="2049">
                  <c:v>44256</c:v>
                </c:pt>
                <c:pt idx="2050">
                  <c:v>44257</c:v>
                </c:pt>
                <c:pt idx="2051">
                  <c:v>44258</c:v>
                </c:pt>
                <c:pt idx="2052">
                  <c:v>44259</c:v>
                </c:pt>
                <c:pt idx="2053">
                  <c:v>44260</c:v>
                </c:pt>
                <c:pt idx="2054">
                  <c:v>44261</c:v>
                </c:pt>
                <c:pt idx="2055">
                  <c:v>44262</c:v>
                </c:pt>
                <c:pt idx="2056">
                  <c:v>44263</c:v>
                </c:pt>
                <c:pt idx="2057">
                  <c:v>44264</c:v>
                </c:pt>
                <c:pt idx="2058">
                  <c:v>44265</c:v>
                </c:pt>
                <c:pt idx="2059">
                  <c:v>44266</c:v>
                </c:pt>
                <c:pt idx="2060">
                  <c:v>44267</c:v>
                </c:pt>
                <c:pt idx="2061">
                  <c:v>44268</c:v>
                </c:pt>
                <c:pt idx="2062">
                  <c:v>44269</c:v>
                </c:pt>
                <c:pt idx="2063">
                  <c:v>44270</c:v>
                </c:pt>
                <c:pt idx="2064">
                  <c:v>44271</c:v>
                </c:pt>
                <c:pt idx="2065">
                  <c:v>44272</c:v>
                </c:pt>
                <c:pt idx="2066">
                  <c:v>44273</c:v>
                </c:pt>
                <c:pt idx="2067">
                  <c:v>44274</c:v>
                </c:pt>
                <c:pt idx="2068">
                  <c:v>44275</c:v>
                </c:pt>
                <c:pt idx="2069">
                  <c:v>44276</c:v>
                </c:pt>
                <c:pt idx="2070">
                  <c:v>44277</c:v>
                </c:pt>
                <c:pt idx="2071">
                  <c:v>44278</c:v>
                </c:pt>
                <c:pt idx="2072">
                  <c:v>44279</c:v>
                </c:pt>
                <c:pt idx="2073">
                  <c:v>44280</c:v>
                </c:pt>
                <c:pt idx="2074">
                  <c:v>44281</c:v>
                </c:pt>
                <c:pt idx="2075">
                  <c:v>44282</c:v>
                </c:pt>
                <c:pt idx="2076">
                  <c:v>44283</c:v>
                </c:pt>
                <c:pt idx="2077">
                  <c:v>44284</c:v>
                </c:pt>
                <c:pt idx="2078">
                  <c:v>44285</c:v>
                </c:pt>
                <c:pt idx="2079">
                  <c:v>44286</c:v>
                </c:pt>
                <c:pt idx="2080">
                  <c:v>44287</c:v>
                </c:pt>
                <c:pt idx="2081">
                  <c:v>44288</c:v>
                </c:pt>
                <c:pt idx="2082">
                  <c:v>44289</c:v>
                </c:pt>
                <c:pt idx="2083">
                  <c:v>44290</c:v>
                </c:pt>
                <c:pt idx="2084">
                  <c:v>44291</c:v>
                </c:pt>
                <c:pt idx="2085">
                  <c:v>44292</c:v>
                </c:pt>
                <c:pt idx="2086">
                  <c:v>44293</c:v>
                </c:pt>
                <c:pt idx="2087">
                  <c:v>44294</c:v>
                </c:pt>
                <c:pt idx="2088">
                  <c:v>44295</c:v>
                </c:pt>
                <c:pt idx="2089">
                  <c:v>44296</c:v>
                </c:pt>
                <c:pt idx="2090">
                  <c:v>44297</c:v>
                </c:pt>
                <c:pt idx="2091">
                  <c:v>44298</c:v>
                </c:pt>
                <c:pt idx="2092">
                  <c:v>44299</c:v>
                </c:pt>
                <c:pt idx="2093">
                  <c:v>44300</c:v>
                </c:pt>
                <c:pt idx="2094">
                  <c:v>44301</c:v>
                </c:pt>
                <c:pt idx="2095">
                  <c:v>44302</c:v>
                </c:pt>
                <c:pt idx="2096">
                  <c:v>44303</c:v>
                </c:pt>
                <c:pt idx="2097">
                  <c:v>44304</c:v>
                </c:pt>
                <c:pt idx="2098">
                  <c:v>44305</c:v>
                </c:pt>
                <c:pt idx="2099">
                  <c:v>44306</c:v>
                </c:pt>
                <c:pt idx="2100">
                  <c:v>44307</c:v>
                </c:pt>
                <c:pt idx="2101">
                  <c:v>44308</c:v>
                </c:pt>
                <c:pt idx="2102">
                  <c:v>44309</c:v>
                </c:pt>
                <c:pt idx="2103">
                  <c:v>44310</c:v>
                </c:pt>
                <c:pt idx="2104">
                  <c:v>44311</c:v>
                </c:pt>
                <c:pt idx="2105">
                  <c:v>44312</c:v>
                </c:pt>
                <c:pt idx="2106">
                  <c:v>44313</c:v>
                </c:pt>
                <c:pt idx="2107">
                  <c:v>44314</c:v>
                </c:pt>
                <c:pt idx="2108">
                  <c:v>44315</c:v>
                </c:pt>
                <c:pt idx="2109">
                  <c:v>44316</c:v>
                </c:pt>
                <c:pt idx="2110">
                  <c:v>44317</c:v>
                </c:pt>
                <c:pt idx="2111">
                  <c:v>44318</c:v>
                </c:pt>
                <c:pt idx="2112">
                  <c:v>44319</c:v>
                </c:pt>
                <c:pt idx="2113">
                  <c:v>44320</c:v>
                </c:pt>
                <c:pt idx="2114">
                  <c:v>44321</c:v>
                </c:pt>
                <c:pt idx="2115">
                  <c:v>44322</c:v>
                </c:pt>
                <c:pt idx="2116">
                  <c:v>44323</c:v>
                </c:pt>
                <c:pt idx="2117">
                  <c:v>44324</c:v>
                </c:pt>
                <c:pt idx="2118">
                  <c:v>44325</c:v>
                </c:pt>
                <c:pt idx="2119">
                  <c:v>44326</c:v>
                </c:pt>
                <c:pt idx="2120">
                  <c:v>44327</c:v>
                </c:pt>
                <c:pt idx="2121">
                  <c:v>44328</c:v>
                </c:pt>
                <c:pt idx="2122">
                  <c:v>44329</c:v>
                </c:pt>
                <c:pt idx="2123">
                  <c:v>44330</c:v>
                </c:pt>
                <c:pt idx="2124">
                  <c:v>44331</c:v>
                </c:pt>
                <c:pt idx="2125">
                  <c:v>44332</c:v>
                </c:pt>
                <c:pt idx="2126">
                  <c:v>44333</c:v>
                </c:pt>
                <c:pt idx="2127">
                  <c:v>44334</c:v>
                </c:pt>
                <c:pt idx="2128">
                  <c:v>44335</c:v>
                </c:pt>
                <c:pt idx="2129">
                  <c:v>44336</c:v>
                </c:pt>
                <c:pt idx="2130">
                  <c:v>44337</c:v>
                </c:pt>
                <c:pt idx="2131">
                  <c:v>44338</c:v>
                </c:pt>
                <c:pt idx="2132">
                  <c:v>44339</c:v>
                </c:pt>
                <c:pt idx="2133">
                  <c:v>44340</c:v>
                </c:pt>
                <c:pt idx="2134">
                  <c:v>44341</c:v>
                </c:pt>
                <c:pt idx="2135">
                  <c:v>44342</c:v>
                </c:pt>
                <c:pt idx="2136">
                  <c:v>44343</c:v>
                </c:pt>
                <c:pt idx="2137">
                  <c:v>44344</c:v>
                </c:pt>
                <c:pt idx="2138">
                  <c:v>44345</c:v>
                </c:pt>
                <c:pt idx="2139">
                  <c:v>44346</c:v>
                </c:pt>
                <c:pt idx="2140">
                  <c:v>44347</c:v>
                </c:pt>
                <c:pt idx="2141">
                  <c:v>44348</c:v>
                </c:pt>
                <c:pt idx="2142">
                  <c:v>44349</c:v>
                </c:pt>
                <c:pt idx="2143">
                  <c:v>44350</c:v>
                </c:pt>
                <c:pt idx="2144">
                  <c:v>44351</c:v>
                </c:pt>
                <c:pt idx="2145">
                  <c:v>44352</c:v>
                </c:pt>
                <c:pt idx="2146">
                  <c:v>44353</c:v>
                </c:pt>
                <c:pt idx="2147">
                  <c:v>44354</c:v>
                </c:pt>
                <c:pt idx="2148">
                  <c:v>44355</c:v>
                </c:pt>
                <c:pt idx="2149">
                  <c:v>44356</c:v>
                </c:pt>
                <c:pt idx="2150">
                  <c:v>44357</c:v>
                </c:pt>
                <c:pt idx="2151">
                  <c:v>44358</c:v>
                </c:pt>
                <c:pt idx="2152">
                  <c:v>44359</c:v>
                </c:pt>
                <c:pt idx="2153">
                  <c:v>44360</c:v>
                </c:pt>
                <c:pt idx="2154">
                  <c:v>44361</c:v>
                </c:pt>
                <c:pt idx="2155">
                  <c:v>44362</c:v>
                </c:pt>
                <c:pt idx="2156">
                  <c:v>44363</c:v>
                </c:pt>
                <c:pt idx="2157">
                  <c:v>44364</c:v>
                </c:pt>
                <c:pt idx="2158">
                  <c:v>44365</c:v>
                </c:pt>
                <c:pt idx="2159">
                  <c:v>44366</c:v>
                </c:pt>
                <c:pt idx="2160">
                  <c:v>44367</c:v>
                </c:pt>
                <c:pt idx="2161">
                  <c:v>44368</c:v>
                </c:pt>
                <c:pt idx="2162">
                  <c:v>44369</c:v>
                </c:pt>
                <c:pt idx="2163">
                  <c:v>44370</c:v>
                </c:pt>
                <c:pt idx="2164">
                  <c:v>44371</c:v>
                </c:pt>
                <c:pt idx="2165">
                  <c:v>44372</c:v>
                </c:pt>
                <c:pt idx="2166">
                  <c:v>44373</c:v>
                </c:pt>
                <c:pt idx="2167">
                  <c:v>44374</c:v>
                </c:pt>
                <c:pt idx="2168">
                  <c:v>44375</c:v>
                </c:pt>
                <c:pt idx="2169">
                  <c:v>44376</c:v>
                </c:pt>
                <c:pt idx="2170">
                  <c:v>44377</c:v>
                </c:pt>
                <c:pt idx="2171">
                  <c:v>44378</c:v>
                </c:pt>
                <c:pt idx="2172">
                  <c:v>44379</c:v>
                </c:pt>
                <c:pt idx="2173">
                  <c:v>44380</c:v>
                </c:pt>
                <c:pt idx="2174">
                  <c:v>44381</c:v>
                </c:pt>
                <c:pt idx="2175">
                  <c:v>44382</c:v>
                </c:pt>
                <c:pt idx="2176">
                  <c:v>44383</c:v>
                </c:pt>
                <c:pt idx="2177">
                  <c:v>44384</c:v>
                </c:pt>
                <c:pt idx="2178">
                  <c:v>44385</c:v>
                </c:pt>
                <c:pt idx="2179">
                  <c:v>44386</c:v>
                </c:pt>
                <c:pt idx="2180">
                  <c:v>44387</c:v>
                </c:pt>
                <c:pt idx="2181">
                  <c:v>44388</c:v>
                </c:pt>
                <c:pt idx="2182">
                  <c:v>44389</c:v>
                </c:pt>
                <c:pt idx="2183">
                  <c:v>44390</c:v>
                </c:pt>
                <c:pt idx="2184">
                  <c:v>44391</c:v>
                </c:pt>
                <c:pt idx="2185">
                  <c:v>44392</c:v>
                </c:pt>
                <c:pt idx="2186">
                  <c:v>44393</c:v>
                </c:pt>
                <c:pt idx="2187">
                  <c:v>44394</c:v>
                </c:pt>
                <c:pt idx="2188">
                  <c:v>44395</c:v>
                </c:pt>
                <c:pt idx="2189">
                  <c:v>44396</c:v>
                </c:pt>
                <c:pt idx="2190">
                  <c:v>44397</c:v>
                </c:pt>
                <c:pt idx="2191">
                  <c:v>44398</c:v>
                </c:pt>
                <c:pt idx="2192">
                  <c:v>44399</c:v>
                </c:pt>
                <c:pt idx="2193">
                  <c:v>44400</c:v>
                </c:pt>
                <c:pt idx="2194">
                  <c:v>44401</c:v>
                </c:pt>
                <c:pt idx="2195">
                  <c:v>44402</c:v>
                </c:pt>
                <c:pt idx="2196">
                  <c:v>44403</c:v>
                </c:pt>
                <c:pt idx="2197">
                  <c:v>44404</c:v>
                </c:pt>
                <c:pt idx="2198">
                  <c:v>44405</c:v>
                </c:pt>
                <c:pt idx="2199">
                  <c:v>44406</c:v>
                </c:pt>
                <c:pt idx="2200">
                  <c:v>44407</c:v>
                </c:pt>
                <c:pt idx="2201">
                  <c:v>44408</c:v>
                </c:pt>
                <c:pt idx="2202">
                  <c:v>44409</c:v>
                </c:pt>
                <c:pt idx="2203">
                  <c:v>44410</c:v>
                </c:pt>
                <c:pt idx="2204">
                  <c:v>44411</c:v>
                </c:pt>
                <c:pt idx="2205">
                  <c:v>44412</c:v>
                </c:pt>
                <c:pt idx="2206">
                  <c:v>44413</c:v>
                </c:pt>
                <c:pt idx="2207">
                  <c:v>44414</c:v>
                </c:pt>
                <c:pt idx="2208">
                  <c:v>44415</c:v>
                </c:pt>
                <c:pt idx="2209">
                  <c:v>44416</c:v>
                </c:pt>
                <c:pt idx="2210">
                  <c:v>44417</c:v>
                </c:pt>
                <c:pt idx="2211">
                  <c:v>44418</c:v>
                </c:pt>
                <c:pt idx="2212">
                  <c:v>44419</c:v>
                </c:pt>
                <c:pt idx="2213">
                  <c:v>44420</c:v>
                </c:pt>
                <c:pt idx="2214">
                  <c:v>44421</c:v>
                </c:pt>
                <c:pt idx="2215">
                  <c:v>44422</c:v>
                </c:pt>
                <c:pt idx="2216">
                  <c:v>44423</c:v>
                </c:pt>
                <c:pt idx="2217">
                  <c:v>44424</c:v>
                </c:pt>
                <c:pt idx="2218">
                  <c:v>44425</c:v>
                </c:pt>
                <c:pt idx="2219">
                  <c:v>44426</c:v>
                </c:pt>
                <c:pt idx="2220">
                  <c:v>44427</c:v>
                </c:pt>
                <c:pt idx="2221">
                  <c:v>44428</c:v>
                </c:pt>
                <c:pt idx="2222">
                  <c:v>44429</c:v>
                </c:pt>
                <c:pt idx="2223">
                  <c:v>44430</c:v>
                </c:pt>
                <c:pt idx="2224">
                  <c:v>44431</c:v>
                </c:pt>
                <c:pt idx="2225">
                  <c:v>44432</c:v>
                </c:pt>
                <c:pt idx="2226">
                  <c:v>44433</c:v>
                </c:pt>
                <c:pt idx="2227">
                  <c:v>44434</c:v>
                </c:pt>
                <c:pt idx="2228">
                  <c:v>44435</c:v>
                </c:pt>
                <c:pt idx="2229">
                  <c:v>44436</c:v>
                </c:pt>
                <c:pt idx="2230">
                  <c:v>44437</c:v>
                </c:pt>
                <c:pt idx="2231">
                  <c:v>44438</c:v>
                </c:pt>
                <c:pt idx="2232">
                  <c:v>44439</c:v>
                </c:pt>
                <c:pt idx="2233">
                  <c:v>44440</c:v>
                </c:pt>
                <c:pt idx="2234">
                  <c:v>44441</c:v>
                </c:pt>
                <c:pt idx="2235">
                  <c:v>44442</c:v>
                </c:pt>
                <c:pt idx="2236">
                  <c:v>44443</c:v>
                </c:pt>
                <c:pt idx="2237">
                  <c:v>44444</c:v>
                </c:pt>
                <c:pt idx="2238">
                  <c:v>44445</c:v>
                </c:pt>
                <c:pt idx="2239">
                  <c:v>44446</c:v>
                </c:pt>
                <c:pt idx="2240">
                  <c:v>44447</c:v>
                </c:pt>
                <c:pt idx="2241">
                  <c:v>44448</c:v>
                </c:pt>
                <c:pt idx="2242">
                  <c:v>44449</c:v>
                </c:pt>
                <c:pt idx="2243">
                  <c:v>44450</c:v>
                </c:pt>
                <c:pt idx="2244">
                  <c:v>44451</c:v>
                </c:pt>
                <c:pt idx="2245">
                  <c:v>44452</c:v>
                </c:pt>
                <c:pt idx="2246">
                  <c:v>44453</c:v>
                </c:pt>
                <c:pt idx="2247">
                  <c:v>44454</c:v>
                </c:pt>
                <c:pt idx="2248">
                  <c:v>44455</c:v>
                </c:pt>
                <c:pt idx="2249">
                  <c:v>44456</c:v>
                </c:pt>
                <c:pt idx="2250">
                  <c:v>44457</c:v>
                </c:pt>
                <c:pt idx="2251">
                  <c:v>44458</c:v>
                </c:pt>
                <c:pt idx="2252">
                  <c:v>44459</c:v>
                </c:pt>
                <c:pt idx="2253">
                  <c:v>44460</c:v>
                </c:pt>
                <c:pt idx="2254">
                  <c:v>44461</c:v>
                </c:pt>
                <c:pt idx="2255">
                  <c:v>44462</c:v>
                </c:pt>
                <c:pt idx="2256">
                  <c:v>44463</c:v>
                </c:pt>
                <c:pt idx="2257">
                  <c:v>44464</c:v>
                </c:pt>
                <c:pt idx="2258">
                  <c:v>44465</c:v>
                </c:pt>
                <c:pt idx="2259">
                  <c:v>44466</c:v>
                </c:pt>
                <c:pt idx="2260">
                  <c:v>44467</c:v>
                </c:pt>
                <c:pt idx="2261">
                  <c:v>44468</c:v>
                </c:pt>
                <c:pt idx="2262">
                  <c:v>44469</c:v>
                </c:pt>
                <c:pt idx="2263">
                  <c:v>44470</c:v>
                </c:pt>
                <c:pt idx="2264">
                  <c:v>44471</c:v>
                </c:pt>
                <c:pt idx="2265">
                  <c:v>44472</c:v>
                </c:pt>
                <c:pt idx="2266">
                  <c:v>44473</c:v>
                </c:pt>
                <c:pt idx="2267">
                  <c:v>44474</c:v>
                </c:pt>
                <c:pt idx="2268">
                  <c:v>44475</c:v>
                </c:pt>
                <c:pt idx="2269">
                  <c:v>44476</c:v>
                </c:pt>
                <c:pt idx="2270">
                  <c:v>44477</c:v>
                </c:pt>
                <c:pt idx="2271">
                  <c:v>44478</c:v>
                </c:pt>
                <c:pt idx="2272">
                  <c:v>44479</c:v>
                </c:pt>
                <c:pt idx="2273">
                  <c:v>44480</c:v>
                </c:pt>
                <c:pt idx="2274">
                  <c:v>44481</c:v>
                </c:pt>
                <c:pt idx="2275">
                  <c:v>44482</c:v>
                </c:pt>
                <c:pt idx="2276">
                  <c:v>44483</c:v>
                </c:pt>
                <c:pt idx="2277">
                  <c:v>44484</c:v>
                </c:pt>
                <c:pt idx="2278">
                  <c:v>44485</c:v>
                </c:pt>
                <c:pt idx="2279">
                  <c:v>44486</c:v>
                </c:pt>
                <c:pt idx="2280">
                  <c:v>44487</c:v>
                </c:pt>
                <c:pt idx="2281">
                  <c:v>44488</c:v>
                </c:pt>
                <c:pt idx="2282">
                  <c:v>44489</c:v>
                </c:pt>
                <c:pt idx="2283">
                  <c:v>44490</c:v>
                </c:pt>
                <c:pt idx="2284">
                  <c:v>44491</c:v>
                </c:pt>
                <c:pt idx="2285">
                  <c:v>44492</c:v>
                </c:pt>
                <c:pt idx="2286">
                  <c:v>44493</c:v>
                </c:pt>
                <c:pt idx="2287">
                  <c:v>44494</c:v>
                </c:pt>
                <c:pt idx="2288">
                  <c:v>44495</c:v>
                </c:pt>
                <c:pt idx="2289">
                  <c:v>44496</c:v>
                </c:pt>
                <c:pt idx="2290">
                  <c:v>44497</c:v>
                </c:pt>
                <c:pt idx="2291">
                  <c:v>44498</c:v>
                </c:pt>
                <c:pt idx="2292">
                  <c:v>44499</c:v>
                </c:pt>
                <c:pt idx="2293">
                  <c:v>44500</c:v>
                </c:pt>
                <c:pt idx="2294">
                  <c:v>44501</c:v>
                </c:pt>
                <c:pt idx="2295">
                  <c:v>44502</c:v>
                </c:pt>
                <c:pt idx="2296">
                  <c:v>44503</c:v>
                </c:pt>
                <c:pt idx="2297">
                  <c:v>44504</c:v>
                </c:pt>
                <c:pt idx="2298">
                  <c:v>44505</c:v>
                </c:pt>
                <c:pt idx="2299">
                  <c:v>44506</c:v>
                </c:pt>
                <c:pt idx="2300">
                  <c:v>44507</c:v>
                </c:pt>
                <c:pt idx="2301">
                  <c:v>44508</c:v>
                </c:pt>
                <c:pt idx="2302">
                  <c:v>44509</c:v>
                </c:pt>
                <c:pt idx="2303">
                  <c:v>44510</c:v>
                </c:pt>
                <c:pt idx="2304">
                  <c:v>44511</c:v>
                </c:pt>
                <c:pt idx="2305">
                  <c:v>44512</c:v>
                </c:pt>
                <c:pt idx="2306">
                  <c:v>44513</c:v>
                </c:pt>
                <c:pt idx="2307">
                  <c:v>44514</c:v>
                </c:pt>
                <c:pt idx="2308">
                  <c:v>44515</c:v>
                </c:pt>
                <c:pt idx="2309">
                  <c:v>44516</c:v>
                </c:pt>
                <c:pt idx="2310">
                  <c:v>44517</c:v>
                </c:pt>
                <c:pt idx="2311">
                  <c:v>44518</c:v>
                </c:pt>
                <c:pt idx="2312">
                  <c:v>44519</c:v>
                </c:pt>
                <c:pt idx="2313">
                  <c:v>44520</c:v>
                </c:pt>
                <c:pt idx="2314">
                  <c:v>44521</c:v>
                </c:pt>
                <c:pt idx="2315">
                  <c:v>44522</c:v>
                </c:pt>
                <c:pt idx="2316">
                  <c:v>44523</c:v>
                </c:pt>
                <c:pt idx="2317">
                  <c:v>44524</c:v>
                </c:pt>
                <c:pt idx="2318">
                  <c:v>44525</c:v>
                </c:pt>
                <c:pt idx="2319">
                  <c:v>44526</c:v>
                </c:pt>
                <c:pt idx="2320">
                  <c:v>44527</c:v>
                </c:pt>
                <c:pt idx="2321">
                  <c:v>44528</c:v>
                </c:pt>
                <c:pt idx="2322">
                  <c:v>44529</c:v>
                </c:pt>
                <c:pt idx="2323">
                  <c:v>44530</c:v>
                </c:pt>
                <c:pt idx="2324">
                  <c:v>44531</c:v>
                </c:pt>
                <c:pt idx="2325">
                  <c:v>44532</c:v>
                </c:pt>
                <c:pt idx="2326">
                  <c:v>44533</c:v>
                </c:pt>
                <c:pt idx="2327">
                  <c:v>44534</c:v>
                </c:pt>
                <c:pt idx="2328">
                  <c:v>44535</c:v>
                </c:pt>
                <c:pt idx="2329">
                  <c:v>44536</c:v>
                </c:pt>
                <c:pt idx="2330">
                  <c:v>44537</c:v>
                </c:pt>
                <c:pt idx="2331">
                  <c:v>44538</c:v>
                </c:pt>
                <c:pt idx="2332">
                  <c:v>44539</c:v>
                </c:pt>
                <c:pt idx="2333">
                  <c:v>44540</c:v>
                </c:pt>
                <c:pt idx="2334">
                  <c:v>44541</c:v>
                </c:pt>
                <c:pt idx="2335">
                  <c:v>44542</c:v>
                </c:pt>
                <c:pt idx="2336">
                  <c:v>44543</c:v>
                </c:pt>
                <c:pt idx="2337">
                  <c:v>44544</c:v>
                </c:pt>
                <c:pt idx="2338">
                  <c:v>44545</c:v>
                </c:pt>
                <c:pt idx="2339">
                  <c:v>44546</c:v>
                </c:pt>
                <c:pt idx="2340">
                  <c:v>44547</c:v>
                </c:pt>
                <c:pt idx="2341">
                  <c:v>44548</c:v>
                </c:pt>
                <c:pt idx="2342">
                  <c:v>44549</c:v>
                </c:pt>
                <c:pt idx="2343">
                  <c:v>44550</c:v>
                </c:pt>
                <c:pt idx="2344">
                  <c:v>44551</c:v>
                </c:pt>
                <c:pt idx="2345">
                  <c:v>44552</c:v>
                </c:pt>
                <c:pt idx="2346">
                  <c:v>44553</c:v>
                </c:pt>
                <c:pt idx="2347">
                  <c:v>44554</c:v>
                </c:pt>
                <c:pt idx="2348">
                  <c:v>44555</c:v>
                </c:pt>
                <c:pt idx="2349">
                  <c:v>44556</c:v>
                </c:pt>
                <c:pt idx="2350">
                  <c:v>44557</c:v>
                </c:pt>
                <c:pt idx="2351">
                  <c:v>44558</c:v>
                </c:pt>
                <c:pt idx="2352">
                  <c:v>44559</c:v>
                </c:pt>
                <c:pt idx="2353">
                  <c:v>44560</c:v>
                </c:pt>
                <c:pt idx="2354">
                  <c:v>44561</c:v>
                </c:pt>
                <c:pt idx="2355">
                  <c:v>44562</c:v>
                </c:pt>
                <c:pt idx="2356">
                  <c:v>44563</c:v>
                </c:pt>
                <c:pt idx="2357">
                  <c:v>44564</c:v>
                </c:pt>
                <c:pt idx="2358">
                  <c:v>44565</c:v>
                </c:pt>
                <c:pt idx="2359">
                  <c:v>44566</c:v>
                </c:pt>
                <c:pt idx="2360">
                  <c:v>44567</c:v>
                </c:pt>
                <c:pt idx="2361">
                  <c:v>44568</c:v>
                </c:pt>
                <c:pt idx="2362">
                  <c:v>44569</c:v>
                </c:pt>
                <c:pt idx="2363">
                  <c:v>44570</c:v>
                </c:pt>
                <c:pt idx="2364">
                  <c:v>44571</c:v>
                </c:pt>
                <c:pt idx="2365">
                  <c:v>44572</c:v>
                </c:pt>
                <c:pt idx="2366">
                  <c:v>44573</c:v>
                </c:pt>
                <c:pt idx="2367">
                  <c:v>44574</c:v>
                </c:pt>
                <c:pt idx="2368">
                  <c:v>44575</c:v>
                </c:pt>
                <c:pt idx="2369">
                  <c:v>44576</c:v>
                </c:pt>
                <c:pt idx="2370">
                  <c:v>44577</c:v>
                </c:pt>
                <c:pt idx="2371">
                  <c:v>44578</c:v>
                </c:pt>
                <c:pt idx="2372">
                  <c:v>44579</c:v>
                </c:pt>
                <c:pt idx="2373">
                  <c:v>44580</c:v>
                </c:pt>
                <c:pt idx="2374">
                  <c:v>44581</c:v>
                </c:pt>
                <c:pt idx="2375">
                  <c:v>44582</c:v>
                </c:pt>
                <c:pt idx="2376">
                  <c:v>44583</c:v>
                </c:pt>
                <c:pt idx="2377">
                  <c:v>44584</c:v>
                </c:pt>
                <c:pt idx="2378">
                  <c:v>44585</c:v>
                </c:pt>
                <c:pt idx="2379">
                  <c:v>44586</c:v>
                </c:pt>
                <c:pt idx="2380">
                  <c:v>44587</c:v>
                </c:pt>
                <c:pt idx="2381">
                  <c:v>44588</c:v>
                </c:pt>
                <c:pt idx="2382">
                  <c:v>44589</c:v>
                </c:pt>
                <c:pt idx="2383">
                  <c:v>44590</c:v>
                </c:pt>
                <c:pt idx="2384">
                  <c:v>44591</c:v>
                </c:pt>
                <c:pt idx="2385">
                  <c:v>44592</c:v>
                </c:pt>
                <c:pt idx="2386">
                  <c:v>44593</c:v>
                </c:pt>
                <c:pt idx="2387">
                  <c:v>44594</c:v>
                </c:pt>
                <c:pt idx="2388">
                  <c:v>44595</c:v>
                </c:pt>
                <c:pt idx="2389">
                  <c:v>44596</c:v>
                </c:pt>
                <c:pt idx="2390">
                  <c:v>44597</c:v>
                </c:pt>
                <c:pt idx="2391">
                  <c:v>44598</c:v>
                </c:pt>
                <c:pt idx="2392">
                  <c:v>44599</c:v>
                </c:pt>
                <c:pt idx="2393">
                  <c:v>44600</c:v>
                </c:pt>
                <c:pt idx="2394">
                  <c:v>44601</c:v>
                </c:pt>
                <c:pt idx="2395">
                  <c:v>44602</c:v>
                </c:pt>
                <c:pt idx="2396">
                  <c:v>44603</c:v>
                </c:pt>
                <c:pt idx="2397">
                  <c:v>44604</c:v>
                </c:pt>
                <c:pt idx="2398">
                  <c:v>44605</c:v>
                </c:pt>
                <c:pt idx="2399">
                  <c:v>44606</c:v>
                </c:pt>
                <c:pt idx="2400">
                  <c:v>44607</c:v>
                </c:pt>
                <c:pt idx="2401">
                  <c:v>44608</c:v>
                </c:pt>
                <c:pt idx="2402">
                  <c:v>44609</c:v>
                </c:pt>
                <c:pt idx="2403">
                  <c:v>44610</c:v>
                </c:pt>
                <c:pt idx="2404">
                  <c:v>44611</c:v>
                </c:pt>
                <c:pt idx="2405">
                  <c:v>44612</c:v>
                </c:pt>
                <c:pt idx="2406">
                  <c:v>44613</c:v>
                </c:pt>
                <c:pt idx="2407">
                  <c:v>44614</c:v>
                </c:pt>
                <c:pt idx="2408">
                  <c:v>44615</c:v>
                </c:pt>
                <c:pt idx="2409">
                  <c:v>44616</c:v>
                </c:pt>
                <c:pt idx="2410">
                  <c:v>44617</c:v>
                </c:pt>
                <c:pt idx="2411">
                  <c:v>44618</c:v>
                </c:pt>
                <c:pt idx="2412">
                  <c:v>44619</c:v>
                </c:pt>
                <c:pt idx="2413">
                  <c:v>44620</c:v>
                </c:pt>
                <c:pt idx="2414">
                  <c:v>44621</c:v>
                </c:pt>
                <c:pt idx="2415">
                  <c:v>44622</c:v>
                </c:pt>
                <c:pt idx="2416">
                  <c:v>44623</c:v>
                </c:pt>
                <c:pt idx="2417">
                  <c:v>44624</c:v>
                </c:pt>
                <c:pt idx="2418">
                  <c:v>44625</c:v>
                </c:pt>
                <c:pt idx="2419">
                  <c:v>44626</c:v>
                </c:pt>
                <c:pt idx="2420">
                  <c:v>44627</c:v>
                </c:pt>
                <c:pt idx="2421">
                  <c:v>44628</c:v>
                </c:pt>
                <c:pt idx="2422">
                  <c:v>44629</c:v>
                </c:pt>
                <c:pt idx="2423">
                  <c:v>44630</c:v>
                </c:pt>
                <c:pt idx="2424">
                  <c:v>44631</c:v>
                </c:pt>
                <c:pt idx="2425">
                  <c:v>44632</c:v>
                </c:pt>
                <c:pt idx="2426">
                  <c:v>44633</c:v>
                </c:pt>
                <c:pt idx="2427">
                  <c:v>44634</c:v>
                </c:pt>
                <c:pt idx="2428">
                  <c:v>44635</c:v>
                </c:pt>
                <c:pt idx="2429">
                  <c:v>44636</c:v>
                </c:pt>
                <c:pt idx="2430">
                  <c:v>44637</c:v>
                </c:pt>
                <c:pt idx="2431">
                  <c:v>44638</c:v>
                </c:pt>
                <c:pt idx="2432">
                  <c:v>44639</c:v>
                </c:pt>
                <c:pt idx="2433">
                  <c:v>44640</c:v>
                </c:pt>
                <c:pt idx="2434">
                  <c:v>44641</c:v>
                </c:pt>
                <c:pt idx="2435">
                  <c:v>44642</c:v>
                </c:pt>
                <c:pt idx="2436">
                  <c:v>44643</c:v>
                </c:pt>
                <c:pt idx="2437">
                  <c:v>44644</c:v>
                </c:pt>
                <c:pt idx="2438">
                  <c:v>44645</c:v>
                </c:pt>
                <c:pt idx="2439">
                  <c:v>44646</c:v>
                </c:pt>
                <c:pt idx="2440">
                  <c:v>44647</c:v>
                </c:pt>
                <c:pt idx="2441">
                  <c:v>44648</c:v>
                </c:pt>
                <c:pt idx="2442">
                  <c:v>44649</c:v>
                </c:pt>
                <c:pt idx="2443">
                  <c:v>44650</c:v>
                </c:pt>
                <c:pt idx="2444">
                  <c:v>44651</c:v>
                </c:pt>
                <c:pt idx="2445">
                  <c:v>44652</c:v>
                </c:pt>
                <c:pt idx="2446">
                  <c:v>44653</c:v>
                </c:pt>
                <c:pt idx="2447">
                  <c:v>44654</c:v>
                </c:pt>
                <c:pt idx="2448">
                  <c:v>44655</c:v>
                </c:pt>
                <c:pt idx="2449">
                  <c:v>44656</c:v>
                </c:pt>
                <c:pt idx="2450">
                  <c:v>44657</c:v>
                </c:pt>
                <c:pt idx="2451">
                  <c:v>44658</c:v>
                </c:pt>
                <c:pt idx="2452">
                  <c:v>44659</c:v>
                </c:pt>
                <c:pt idx="2453">
                  <c:v>44660</c:v>
                </c:pt>
                <c:pt idx="2454">
                  <c:v>44661</c:v>
                </c:pt>
                <c:pt idx="2455">
                  <c:v>44662</c:v>
                </c:pt>
                <c:pt idx="2456">
                  <c:v>44663</c:v>
                </c:pt>
                <c:pt idx="2457">
                  <c:v>44664</c:v>
                </c:pt>
                <c:pt idx="2458">
                  <c:v>44665</c:v>
                </c:pt>
                <c:pt idx="2459">
                  <c:v>44666</c:v>
                </c:pt>
                <c:pt idx="2460">
                  <c:v>44667</c:v>
                </c:pt>
                <c:pt idx="2461">
                  <c:v>44668</c:v>
                </c:pt>
                <c:pt idx="2462">
                  <c:v>44669</c:v>
                </c:pt>
                <c:pt idx="2463">
                  <c:v>44670</c:v>
                </c:pt>
                <c:pt idx="2464">
                  <c:v>44671</c:v>
                </c:pt>
                <c:pt idx="2465">
                  <c:v>44672</c:v>
                </c:pt>
                <c:pt idx="2466">
                  <c:v>44673</c:v>
                </c:pt>
                <c:pt idx="2467">
                  <c:v>44674</c:v>
                </c:pt>
                <c:pt idx="2468">
                  <c:v>44675</c:v>
                </c:pt>
                <c:pt idx="2469">
                  <c:v>44676</c:v>
                </c:pt>
                <c:pt idx="2470">
                  <c:v>44677</c:v>
                </c:pt>
                <c:pt idx="2471">
                  <c:v>44678</c:v>
                </c:pt>
                <c:pt idx="2472">
                  <c:v>44679</c:v>
                </c:pt>
                <c:pt idx="2473">
                  <c:v>44680</c:v>
                </c:pt>
                <c:pt idx="2474">
                  <c:v>44681</c:v>
                </c:pt>
                <c:pt idx="2475">
                  <c:v>44682</c:v>
                </c:pt>
                <c:pt idx="2476">
                  <c:v>44683</c:v>
                </c:pt>
                <c:pt idx="2477">
                  <c:v>44684</c:v>
                </c:pt>
                <c:pt idx="2478">
                  <c:v>44685</c:v>
                </c:pt>
                <c:pt idx="2479">
                  <c:v>44686</c:v>
                </c:pt>
                <c:pt idx="2480">
                  <c:v>44687</c:v>
                </c:pt>
                <c:pt idx="2481">
                  <c:v>44688</c:v>
                </c:pt>
                <c:pt idx="2482">
                  <c:v>44689</c:v>
                </c:pt>
                <c:pt idx="2483">
                  <c:v>44690</c:v>
                </c:pt>
                <c:pt idx="2484">
                  <c:v>44691</c:v>
                </c:pt>
                <c:pt idx="2485">
                  <c:v>44692</c:v>
                </c:pt>
                <c:pt idx="2486">
                  <c:v>44693</c:v>
                </c:pt>
                <c:pt idx="2487">
                  <c:v>44694</c:v>
                </c:pt>
                <c:pt idx="2488">
                  <c:v>44695</c:v>
                </c:pt>
                <c:pt idx="2489">
                  <c:v>44696</c:v>
                </c:pt>
                <c:pt idx="2490">
                  <c:v>44697</c:v>
                </c:pt>
                <c:pt idx="2491">
                  <c:v>44698</c:v>
                </c:pt>
                <c:pt idx="2492">
                  <c:v>44699</c:v>
                </c:pt>
                <c:pt idx="2493">
                  <c:v>44700</c:v>
                </c:pt>
                <c:pt idx="2494">
                  <c:v>44701</c:v>
                </c:pt>
                <c:pt idx="2495">
                  <c:v>44702</c:v>
                </c:pt>
                <c:pt idx="2496">
                  <c:v>44703</c:v>
                </c:pt>
                <c:pt idx="2497">
                  <c:v>44704</c:v>
                </c:pt>
                <c:pt idx="2498">
                  <c:v>44705</c:v>
                </c:pt>
                <c:pt idx="2499">
                  <c:v>44706</c:v>
                </c:pt>
                <c:pt idx="2500">
                  <c:v>44707</c:v>
                </c:pt>
                <c:pt idx="2501">
                  <c:v>44708</c:v>
                </c:pt>
                <c:pt idx="2502">
                  <c:v>44709</c:v>
                </c:pt>
                <c:pt idx="2503">
                  <c:v>44710</c:v>
                </c:pt>
                <c:pt idx="2504">
                  <c:v>44711</c:v>
                </c:pt>
                <c:pt idx="2505">
                  <c:v>44712</c:v>
                </c:pt>
                <c:pt idx="2506">
                  <c:v>44713</c:v>
                </c:pt>
                <c:pt idx="2507">
                  <c:v>44714</c:v>
                </c:pt>
                <c:pt idx="2508">
                  <c:v>44715</c:v>
                </c:pt>
                <c:pt idx="2509">
                  <c:v>44716</c:v>
                </c:pt>
                <c:pt idx="2510">
                  <c:v>44717</c:v>
                </c:pt>
                <c:pt idx="2511">
                  <c:v>44718</c:v>
                </c:pt>
                <c:pt idx="2512">
                  <c:v>44719</c:v>
                </c:pt>
                <c:pt idx="2513">
                  <c:v>44720</c:v>
                </c:pt>
                <c:pt idx="2514">
                  <c:v>44721</c:v>
                </c:pt>
                <c:pt idx="2515">
                  <c:v>44722</c:v>
                </c:pt>
                <c:pt idx="2516">
                  <c:v>44723</c:v>
                </c:pt>
                <c:pt idx="2517">
                  <c:v>44724</c:v>
                </c:pt>
                <c:pt idx="2518">
                  <c:v>44725</c:v>
                </c:pt>
                <c:pt idx="2519">
                  <c:v>44726</c:v>
                </c:pt>
                <c:pt idx="2520">
                  <c:v>44727</c:v>
                </c:pt>
                <c:pt idx="2521">
                  <c:v>44728</c:v>
                </c:pt>
                <c:pt idx="2522">
                  <c:v>44729</c:v>
                </c:pt>
                <c:pt idx="2523">
                  <c:v>44730</c:v>
                </c:pt>
                <c:pt idx="2524">
                  <c:v>44731</c:v>
                </c:pt>
                <c:pt idx="2525">
                  <c:v>44732</c:v>
                </c:pt>
                <c:pt idx="2526">
                  <c:v>44733</c:v>
                </c:pt>
                <c:pt idx="2527">
                  <c:v>44734</c:v>
                </c:pt>
                <c:pt idx="2528">
                  <c:v>44735</c:v>
                </c:pt>
                <c:pt idx="2529">
                  <c:v>44736</c:v>
                </c:pt>
                <c:pt idx="2530">
                  <c:v>44737</c:v>
                </c:pt>
                <c:pt idx="2531">
                  <c:v>44738</c:v>
                </c:pt>
                <c:pt idx="2532">
                  <c:v>44739</c:v>
                </c:pt>
                <c:pt idx="2533">
                  <c:v>44740</c:v>
                </c:pt>
                <c:pt idx="2534">
                  <c:v>44741</c:v>
                </c:pt>
                <c:pt idx="2535">
                  <c:v>44742</c:v>
                </c:pt>
                <c:pt idx="2536">
                  <c:v>44743</c:v>
                </c:pt>
                <c:pt idx="2537">
                  <c:v>44744</c:v>
                </c:pt>
                <c:pt idx="2538">
                  <c:v>44745</c:v>
                </c:pt>
                <c:pt idx="2539">
                  <c:v>44746</c:v>
                </c:pt>
                <c:pt idx="2540">
                  <c:v>44747</c:v>
                </c:pt>
                <c:pt idx="2541">
                  <c:v>44748</c:v>
                </c:pt>
                <c:pt idx="2542">
                  <c:v>44749</c:v>
                </c:pt>
                <c:pt idx="2543">
                  <c:v>44750</c:v>
                </c:pt>
                <c:pt idx="2544">
                  <c:v>44751</c:v>
                </c:pt>
                <c:pt idx="2545">
                  <c:v>44752</c:v>
                </c:pt>
                <c:pt idx="2546">
                  <c:v>44753</c:v>
                </c:pt>
                <c:pt idx="2547">
                  <c:v>44754</c:v>
                </c:pt>
                <c:pt idx="2548">
                  <c:v>44755</c:v>
                </c:pt>
                <c:pt idx="2549">
                  <c:v>44756</c:v>
                </c:pt>
                <c:pt idx="2550">
                  <c:v>44757</c:v>
                </c:pt>
                <c:pt idx="2551">
                  <c:v>44758</c:v>
                </c:pt>
                <c:pt idx="2552">
                  <c:v>44759</c:v>
                </c:pt>
                <c:pt idx="2553">
                  <c:v>44760</c:v>
                </c:pt>
                <c:pt idx="2554">
                  <c:v>44761</c:v>
                </c:pt>
                <c:pt idx="2555">
                  <c:v>44762</c:v>
                </c:pt>
                <c:pt idx="2556">
                  <c:v>44763</c:v>
                </c:pt>
                <c:pt idx="2557">
                  <c:v>44764</c:v>
                </c:pt>
                <c:pt idx="2558">
                  <c:v>44765</c:v>
                </c:pt>
                <c:pt idx="2559">
                  <c:v>44766</c:v>
                </c:pt>
                <c:pt idx="2560">
                  <c:v>44767</c:v>
                </c:pt>
                <c:pt idx="2561">
                  <c:v>44768</c:v>
                </c:pt>
                <c:pt idx="2562">
                  <c:v>44769</c:v>
                </c:pt>
                <c:pt idx="2563">
                  <c:v>44770</c:v>
                </c:pt>
                <c:pt idx="2564">
                  <c:v>44771</c:v>
                </c:pt>
                <c:pt idx="2565">
                  <c:v>44772</c:v>
                </c:pt>
                <c:pt idx="2566">
                  <c:v>44773</c:v>
                </c:pt>
                <c:pt idx="2567">
                  <c:v>44774</c:v>
                </c:pt>
                <c:pt idx="2568">
                  <c:v>44775</c:v>
                </c:pt>
                <c:pt idx="2569">
                  <c:v>44776</c:v>
                </c:pt>
                <c:pt idx="2570">
                  <c:v>44777</c:v>
                </c:pt>
                <c:pt idx="2571">
                  <c:v>44778</c:v>
                </c:pt>
                <c:pt idx="2572">
                  <c:v>44779</c:v>
                </c:pt>
                <c:pt idx="2573">
                  <c:v>44780</c:v>
                </c:pt>
                <c:pt idx="2574">
                  <c:v>44781</c:v>
                </c:pt>
                <c:pt idx="2575">
                  <c:v>44782</c:v>
                </c:pt>
                <c:pt idx="2576">
                  <c:v>44783</c:v>
                </c:pt>
                <c:pt idx="2577">
                  <c:v>44784</c:v>
                </c:pt>
                <c:pt idx="2578">
                  <c:v>44785</c:v>
                </c:pt>
                <c:pt idx="2579">
                  <c:v>44786</c:v>
                </c:pt>
                <c:pt idx="2580">
                  <c:v>44787</c:v>
                </c:pt>
                <c:pt idx="2581">
                  <c:v>44788</c:v>
                </c:pt>
                <c:pt idx="2582">
                  <c:v>44789</c:v>
                </c:pt>
                <c:pt idx="2583">
                  <c:v>44790</c:v>
                </c:pt>
                <c:pt idx="2584">
                  <c:v>44791</c:v>
                </c:pt>
                <c:pt idx="2585">
                  <c:v>44792</c:v>
                </c:pt>
                <c:pt idx="2586">
                  <c:v>44793</c:v>
                </c:pt>
                <c:pt idx="2587">
                  <c:v>44794</c:v>
                </c:pt>
                <c:pt idx="2588">
                  <c:v>44795</c:v>
                </c:pt>
                <c:pt idx="2589">
                  <c:v>44796</c:v>
                </c:pt>
                <c:pt idx="2590">
                  <c:v>44797</c:v>
                </c:pt>
                <c:pt idx="2591">
                  <c:v>44798</c:v>
                </c:pt>
                <c:pt idx="2592">
                  <c:v>44799</c:v>
                </c:pt>
                <c:pt idx="2593">
                  <c:v>44800</c:v>
                </c:pt>
                <c:pt idx="2594">
                  <c:v>44801</c:v>
                </c:pt>
                <c:pt idx="2595">
                  <c:v>44802</c:v>
                </c:pt>
                <c:pt idx="2596">
                  <c:v>44803</c:v>
                </c:pt>
                <c:pt idx="2597">
                  <c:v>44804</c:v>
                </c:pt>
                <c:pt idx="2598">
                  <c:v>44805</c:v>
                </c:pt>
                <c:pt idx="2599">
                  <c:v>44806</c:v>
                </c:pt>
                <c:pt idx="2600">
                  <c:v>44807</c:v>
                </c:pt>
                <c:pt idx="2601">
                  <c:v>44808</c:v>
                </c:pt>
                <c:pt idx="2602">
                  <c:v>44809</c:v>
                </c:pt>
                <c:pt idx="2603">
                  <c:v>44810</c:v>
                </c:pt>
                <c:pt idx="2604">
                  <c:v>44811</c:v>
                </c:pt>
                <c:pt idx="2605">
                  <c:v>44812</c:v>
                </c:pt>
                <c:pt idx="2606">
                  <c:v>44813</c:v>
                </c:pt>
                <c:pt idx="2607">
                  <c:v>44814</c:v>
                </c:pt>
                <c:pt idx="2608">
                  <c:v>44815</c:v>
                </c:pt>
                <c:pt idx="2609">
                  <c:v>44816</c:v>
                </c:pt>
                <c:pt idx="2610">
                  <c:v>44817</c:v>
                </c:pt>
                <c:pt idx="2611">
                  <c:v>44818</c:v>
                </c:pt>
                <c:pt idx="2612">
                  <c:v>44819</c:v>
                </c:pt>
                <c:pt idx="2613">
                  <c:v>44820</c:v>
                </c:pt>
                <c:pt idx="2614">
                  <c:v>44821</c:v>
                </c:pt>
                <c:pt idx="2615">
                  <c:v>44822</c:v>
                </c:pt>
                <c:pt idx="2616">
                  <c:v>44823</c:v>
                </c:pt>
                <c:pt idx="2617">
                  <c:v>44824</c:v>
                </c:pt>
                <c:pt idx="2618">
                  <c:v>44825</c:v>
                </c:pt>
                <c:pt idx="2619">
                  <c:v>44826</c:v>
                </c:pt>
                <c:pt idx="2620">
                  <c:v>44827</c:v>
                </c:pt>
                <c:pt idx="2621">
                  <c:v>44828</c:v>
                </c:pt>
                <c:pt idx="2622">
                  <c:v>44829</c:v>
                </c:pt>
                <c:pt idx="2623">
                  <c:v>44830</c:v>
                </c:pt>
                <c:pt idx="2624">
                  <c:v>44831</c:v>
                </c:pt>
                <c:pt idx="2625">
                  <c:v>44832</c:v>
                </c:pt>
                <c:pt idx="2626">
                  <c:v>44833</c:v>
                </c:pt>
                <c:pt idx="2627">
                  <c:v>44834</c:v>
                </c:pt>
                <c:pt idx="2628">
                  <c:v>44835</c:v>
                </c:pt>
                <c:pt idx="2629">
                  <c:v>44836</c:v>
                </c:pt>
                <c:pt idx="2630">
                  <c:v>44837</c:v>
                </c:pt>
                <c:pt idx="2631">
                  <c:v>44838</c:v>
                </c:pt>
                <c:pt idx="2632">
                  <c:v>44839</c:v>
                </c:pt>
                <c:pt idx="2633">
                  <c:v>44840</c:v>
                </c:pt>
                <c:pt idx="2634">
                  <c:v>44841</c:v>
                </c:pt>
                <c:pt idx="2635">
                  <c:v>44842</c:v>
                </c:pt>
                <c:pt idx="2636">
                  <c:v>44843</c:v>
                </c:pt>
                <c:pt idx="2637">
                  <c:v>44844</c:v>
                </c:pt>
                <c:pt idx="2638">
                  <c:v>44845</c:v>
                </c:pt>
                <c:pt idx="2639">
                  <c:v>44846</c:v>
                </c:pt>
                <c:pt idx="2640">
                  <c:v>44847</c:v>
                </c:pt>
                <c:pt idx="2641">
                  <c:v>44848</c:v>
                </c:pt>
                <c:pt idx="2642">
                  <c:v>44849</c:v>
                </c:pt>
                <c:pt idx="2643">
                  <c:v>44850</c:v>
                </c:pt>
                <c:pt idx="2644">
                  <c:v>44851</c:v>
                </c:pt>
                <c:pt idx="2645">
                  <c:v>44852</c:v>
                </c:pt>
                <c:pt idx="2646">
                  <c:v>44853</c:v>
                </c:pt>
                <c:pt idx="2647">
                  <c:v>44854</c:v>
                </c:pt>
                <c:pt idx="2648">
                  <c:v>44855</c:v>
                </c:pt>
                <c:pt idx="2649">
                  <c:v>44856</c:v>
                </c:pt>
                <c:pt idx="2650">
                  <c:v>44857</c:v>
                </c:pt>
                <c:pt idx="2651">
                  <c:v>44858</c:v>
                </c:pt>
                <c:pt idx="2652">
                  <c:v>44859</c:v>
                </c:pt>
                <c:pt idx="2653">
                  <c:v>44860</c:v>
                </c:pt>
                <c:pt idx="2654">
                  <c:v>44861</c:v>
                </c:pt>
                <c:pt idx="2655">
                  <c:v>44862</c:v>
                </c:pt>
                <c:pt idx="2656">
                  <c:v>44863</c:v>
                </c:pt>
                <c:pt idx="2657">
                  <c:v>44864</c:v>
                </c:pt>
                <c:pt idx="2658">
                  <c:v>44865</c:v>
                </c:pt>
                <c:pt idx="2659">
                  <c:v>44866</c:v>
                </c:pt>
                <c:pt idx="2660">
                  <c:v>44867</c:v>
                </c:pt>
                <c:pt idx="2661">
                  <c:v>44868</c:v>
                </c:pt>
                <c:pt idx="2662">
                  <c:v>44869</c:v>
                </c:pt>
                <c:pt idx="2663">
                  <c:v>44870</c:v>
                </c:pt>
                <c:pt idx="2664">
                  <c:v>44871</c:v>
                </c:pt>
                <c:pt idx="2665">
                  <c:v>44872</c:v>
                </c:pt>
                <c:pt idx="2666">
                  <c:v>44873</c:v>
                </c:pt>
                <c:pt idx="2667">
                  <c:v>44874</c:v>
                </c:pt>
                <c:pt idx="2668">
                  <c:v>44875</c:v>
                </c:pt>
                <c:pt idx="2669">
                  <c:v>44876</c:v>
                </c:pt>
                <c:pt idx="2670">
                  <c:v>44877</c:v>
                </c:pt>
                <c:pt idx="2671">
                  <c:v>44878</c:v>
                </c:pt>
                <c:pt idx="2672">
                  <c:v>44879</c:v>
                </c:pt>
                <c:pt idx="2673">
                  <c:v>44880</c:v>
                </c:pt>
                <c:pt idx="2674">
                  <c:v>44881</c:v>
                </c:pt>
                <c:pt idx="2675">
                  <c:v>44882</c:v>
                </c:pt>
                <c:pt idx="2676">
                  <c:v>44883</c:v>
                </c:pt>
                <c:pt idx="2677">
                  <c:v>44884</c:v>
                </c:pt>
                <c:pt idx="2678">
                  <c:v>44885</c:v>
                </c:pt>
                <c:pt idx="2679">
                  <c:v>44886</c:v>
                </c:pt>
                <c:pt idx="2680">
                  <c:v>44887</c:v>
                </c:pt>
                <c:pt idx="2681">
                  <c:v>44888</c:v>
                </c:pt>
                <c:pt idx="2682">
                  <c:v>44889</c:v>
                </c:pt>
                <c:pt idx="2683">
                  <c:v>44890</c:v>
                </c:pt>
                <c:pt idx="2684">
                  <c:v>44891</c:v>
                </c:pt>
                <c:pt idx="2685">
                  <c:v>44892</c:v>
                </c:pt>
                <c:pt idx="2686">
                  <c:v>44893</c:v>
                </c:pt>
                <c:pt idx="2687">
                  <c:v>44894</c:v>
                </c:pt>
                <c:pt idx="2688">
                  <c:v>44895</c:v>
                </c:pt>
                <c:pt idx="2689">
                  <c:v>44896</c:v>
                </c:pt>
                <c:pt idx="2690">
                  <c:v>44897</c:v>
                </c:pt>
                <c:pt idx="2691">
                  <c:v>44898</c:v>
                </c:pt>
                <c:pt idx="2692">
                  <c:v>44899</c:v>
                </c:pt>
                <c:pt idx="2693">
                  <c:v>44900</c:v>
                </c:pt>
                <c:pt idx="2694">
                  <c:v>44901</c:v>
                </c:pt>
                <c:pt idx="2695">
                  <c:v>44902</c:v>
                </c:pt>
                <c:pt idx="2696">
                  <c:v>44903</c:v>
                </c:pt>
                <c:pt idx="2697">
                  <c:v>44904</c:v>
                </c:pt>
                <c:pt idx="2698">
                  <c:v>44905</c:v>
                </c:pt>
                <c:pt idx="2699">
                  <c:v>44906</c:v>
                </c:pt>
                <c:pt idx="2700">
                  <c:v>44907</c:v>
                </c:pt>
                <c:pt idx="2701">
                  <c:v>44908</c:v>
                </c:pt>
                <c:pt idx="2702">
                  <c:v>44909</c:v>
                </c:pt>
                <c:pt idx="2703">
                  <c:v>44910</c:v>
                </c:pt>
                <c:pt idx="2704">
                  <c:v>44911</c:v>
                </c:pt>
                <c:pt idx="2705">
                  <c:v>44912</c:v>
                </c:pt>
                <c:pt idx="2706">
                  <c:v>44913</c:v>
                </c:pt>
                <c:pt idx="2707">
                  <c:v>44914</c:v>
                </c:pt>
                <c:pt idx="2708">
                  <c:v>44915</c:v>
                </c:pt>
                <c:pt idx="2709">
                  <c:v>44916</c:v>
                </c:pt>
                <c:pt idx="2710">
                  <c:v>44917</c:v>
                </c:pt>
                <c:pt idx="2711">
                  <c:v>44918</c:v>
                </c:pt>
                <c:pt idx="2712">
                  <c:v>44919</c:v>
                </c:pt>
                <c:pt idx="2713">
                  <c:v>44920</c:v>
                </c:pt>
                <c:pt idx="2714">
                  <c:v>44921</c:v>
                </c:pt>
                <c:pt idx="2715">
                  <c:v>44922</c:v>
                </c:pt>
                <c:pt idx="2716">
                  <c:v>44923</c:v>
                </c:pt>
                <c:pt idx="2717">
                  <c:v>44924</c:v>
                </c:pt>
                <c:pt idx="2718">
                  <c:v>44925</c:v>
                </c:pt>
                <c:pt idx="2719">
                  <c:v>44926</c:v>
                </c:pt>
                <c:pt idx="2720">
                  <c:v>44927</c:v>
                </c:pt>
                <c:pt idx="2721">
                  <c:v>44928</c:v>
                </c:pt>
                <c:pt idx="2722">
                  <c:v>44929</c:v>
                </c:pt>
                <c:pt idx="2723">
                  <c:v>44930</c:v>
                </c:pt>
                <c:pt idx="2724">
                  <c:v>44931</c:v>
                </c:pt>
                <c:pt idx="2725">
                  <c:v>44932</c:v>
                </c:pt>
                <c:pt idx="2726">
                  <c:v>44933</c:v>
                </c:pt>
                <c:pt idx="2727">
                  <c:v>44934</c:v>
                </c:pt>
                <c:pt idx="2728">
                  <c:v>44935</c:v>
                </c:pt>
                <c:pt idx="2729">
                  <c:v>44936</c:v>
                </c:pt>
                <c:pt idx="2730">
                  <c:v>44937</c:v>
                </c:pt>
                <c:pt idx="2731">
                  <c:v>44938</c:v>
                </c:pt>
                <c:pt idx="2732">
                  <c:v>44939</c:v>
                </c:pt>
                <c:pt idx="2733">
                  <c:v>44940</c:v>
                </c:pt>
                <c:pt idx="2734">
                  <c:v>44941</c:v>
                </c:pt>
                <c:pt idx="2735">
                  <c:v>44942</c:v>
                </c:pt>
                <c:pt idx="2736">
                  <c:v>44943</c:v>
                </c:pt>
                <c:pt idx="2737">
                  <c:v>44944</c:v>
                </c:pt>
                <c:pt idx="2738">
                  <c:v>44945</c:v>
                </c:pt>
                <c:pt idx="2739">
                  <c:v>44946</c:v>
                </c:pt>
                <c:pt idx="2740">
                  <c:v>44947</c:v>
                </c:pt>
                <c:pt idx="2741">
                  <c:v>44948</c:v>
                </c:pt>
                <c:pt idx="2742">
                  <c:v>44949</c:v>
                </c:pt>
                <c:pt idx="2743">
                  <c:v>44950</c:v>
                </c:pt>
                <c:pt idx="2744">
                  <c:v>44951</c:v>
                </c:pt>
                <c:pt idx="2745">
                  <c:v>44952</c:v>
                </c:pt>
                <c:pt idx="2746">
                  <c:v>44953</c:v>
                </c:pt>
                <c:pt idx="2747">
                  <c:v>44954</c:v>
                </c:pt>
                <c:pt idx="2748">
                  <c:v>44955</c:v>
                </c:pt>
                <c:pt idx="2749">
                  <c:v>44956</c:v>
                </c:pt>
                <c:pt idx="2750">
                  <c:v>44957</c:v>
                </c:pt>
                <c:pt idx="2751">
                  <c:v>44958</c:v>
                </c:pt>
                <c:pt idx="2752">
                  <c:v>44959</c:v>
                </c:pt>
                <c:pt idx="2753">
                  <c:v>44960</c:v>
                </c:pt>
                <c:pt idx="2754">
                  <c:v>44961</c:v>
                </c:pt>
                <c:pt idx="2755">
                  <c:v>44962</c:v>
                </c:pt>
                <c:pt idx="2756">
                  <c:v>44963</c:v>
                </c:pt>
                <c:pt idx="2757">
                  <c:v>44964</c:v>
                </c:pt>
                <c:pt idx="2758">
                  <c:v>44965</c:v>
                </c:pt>
                <c:pt idx="2759">
                  <c:v>44966</c:v>
                </c:pt>
                <c:pt idx="2760">
                  <c:v>44967</c:v>
                </c:pt>
                <c:pt idx="2761">
                  <c:v>44968</c:v>
                </c:pt>
                <c:pt idx="2762">
                  <c:v>44969</c:v>
                </c:pt>
                <c:pt idx="2763">
                  <c:v>44970</c:v>
                </c:pt>
                <c:pt idx="2764">
                  <c:v>44971</c:v>
                </c:pt>
                <c:pt idx="2765">
                  <c:v>44972</c:v>
                </c:pt>
                <c:pt idx="2766">
                  <c:v>44973</c:v>
                </c:pt>
                <c:pt idx="2767">
                  <c:v>44974</c:v>
                </c:pt>
                <c:pt idx="2768">
                  <c:v>44975</c:v>
                </c:pt>
                <c:pt idx="2769">
                  <c:v>44976</c:v>
                </c:pt>
                <c:pt idx="2770">
                  <c:v>44977</c:v>
                </c:pt>
                <c:pt idx="2771">
                  <c:v>44978</c:v>
                </c:pt>
                <c:pt idx="2772">
                  <c:v>44979</c:v>
                </c:pt>
                <c:pt idx="2773">
                  <c:v>44980</c:v>
                </c:pt>
                <c:pt idx="2774">
                  <c:v>44981</c:v>
                </c:pt>
                <c:pt idx="2775">
                  <c:v>44982</c:v>
                </c:pt>
                <c:pt idx="2776">
                  <c:v>44983</c:v>
                </c:pt>
                <c:pt idx="2777">
                  <c:v>44984</c:v>
                </c:pt>
                <c:pt idx="2778">
                  <c:v>44985</c:v>
                </c:pt>
                <c:pt idx="2779">
                  <c:v>44986</c:v>
                </c:pt>
                <c:pt idx="2780">
                  <c:v>44987</c:v>
                </c:pt>
                <c:pt idx="2781">
                  <c:v>44988</c:v>
                </c:pt>
                <c:pt idx="2782">
                  <c:v>44989</c:v>
                </c:pt>
                <c:pt idx="2783">
                  <c:v>44990</c:v>
                </c:pt>
                <c:pt idx="2784">
                  <c:v>44991</c:v>
                </c:pt>
                <c:pt idx="2785">
                  <c:v>44992</c:v>
                </c:pt>
                <c:pt idx="2786">
                  <c:v>44993</c:v>
                </c:pt>
                <c:pt idx="2787">
                  <c:v>44994</c:v>
                </c:pt>
                <c:pt idx="2788">
                  <c:v>44995</c:v>
                </c:pt>
                <c:pt idx="2789">
                  <c:v>44996</c:v>
                </c:pt>
                <c:pt idx="2790">
                  <c:v>44997</c:v>
                </c:pt>
                <c:pt idx="2791">
                  <c:v>44998</c:v>
                </c:pt>
                <c:pt idx="2792">
                  <c:v>44999</c:v>
                </c:pt>
                <c:pt idx="2793">
                  <c:v>45000</c:v>
                </c:pt>
                <c:pt idx="2794">
                  <c:v>45001</c:v>
                </c:pt>
                <c:pt idx="2795">
                  <c:v>45002</c:v>
                </c:pt>
                <c:pt idx="2796">
                  <c:v>45003</c:v>
                </c:pt>
                <c:pt idx="2797">
                  <c:v>45004</c:v>
                </c:pt>
                <c:pt idx="2798">
                  <c:v>45005</c:v>
                </c:pt>
                <c:pt idx="2799">
                  <c:v>45006</c:v>
                </c:pt>
                <c:pt idx="2800">
                  <c:v>45007</c:v>
                </c:pt>
                <c:pt idx="2801">
                  <c:v>45008</c:v>
                </c:pt>
                <c:pt idx="2802">
                  <c:v>45009</c:v>
                </c:pt>
                <c:pt idx="2803">
                  <c:v>45010</c:v>
                </c:pt>
                <c:pt idx="2804">
                  <c:v>45011</c:v>
                </c:pt>
                <c:pt idx="2805">
                  <c:v>45012</c:v>
                </c:pt>
                <c:pt idx="2806">
                  <c:v>45013</c:v>
                </c:pt>
                <c:pt idx="2807">
                  <c:v>45014</c:v>
                </c:pt>
                <c:pt idx="2808">
                  <c:v>45015</c:v>
                </c:pt>
                <c:pt idx="2809">
                  <c:v>45016</c:v>
                </c:pt>
                <c:pt idx="2810">
                  <c:v>45017</c:v>
                </c:pt>
                <c:pt idx="2811">
                  <c:v>45018</c:v>
                </c:pt>
                <c:pt idx="2812">
                  <c:v>45019</c:v>
                </c:pt>
                <c:pt idx="2813">
                  <c:v>45020</c:v>
                </c:pt>
                <c:pt idx="2814">
                  <c:v>45021</c:v>
                </c:pt>
                <c:pt idx="2815">
                  <c:v>45022</c:v>
                </c:pt>
                <c:pt idx="2816">
                  <c:v>45023</c:v>
                </c:pt>
                <c:pt idx="2817">
                  <c:v>45024</c:v>
                </c:pt>
                <c:pt idx="2818">
                  <c:v>45025</c:v>
                </c:pt>
                <c:pt idx="2819">
                  <c:v>45026</c:v>
                </c:pt>
                <c:pt idx="2820">
                  <c:v>45027</c:v>
                </c:pt>
                <c:pt idx="2821">
                  <c:v>45028</c:v>
                </c:pt>
                <c:pt idx="2822">
                  <c:v>45029</c:v>
                </c:pt>
                <c:pt idx="2823">
                  <c:v>45030</c:v>
                </c:pt>
                <c:pt idx="2824">
                  <c:v>45031</c:v>
                </c:pt>
                <c:pt idx="2825">
                  <c:v>45032</c:v>
                </c:pt>
                <c:pt idx="2826">
                  <c:v>45033</c:v>
                </c:pt>
                <c:pt idx="2827">
                  <c:v>45034</c:v>
                </c:pt>
                <c:pt idx="2828">
                  <c:v>45035</c:v>
                </c:pt>
                <c:pt idx="2829">
                  <c:v>45036</c:v>
                </c:pt>
                <c:pt idx="2830">
                  <c:v>45037</c:v>
                </c:pt>
                <c:pt idx="2831">
                  <c:v>45038</c:v>
                </c:pt>
                <c:pt idx="2832">
                  <c:v>45039</c:v>
                </c:pt>
                <c:pt idx="2833">
                  <c:v>45040</c:v>
                </c:pt>
                <c:pt idx="2834">
                  <c:v>45041</c:v>
                </c:pt>
                <c:pt idx="2835">
                  <c:v>45042</c:v>
                </c:pt>
                <c:pt idx="2836">
                  <c:v>45043</c:v>
                </c:pt>
                <c:pt idx="2837">
                  <c:v>45044</c:v>
                </c:pt>
                <c:pt idx="2838">
                  <c:v>45045</c:v>
                </c:pt>
                <c:pt idx="2839">
                  <c:v>45046</c:v>
                </c:pt>
                <c:pt idx="2840">
                  <c:v>45047</c:v>
                </c:pt>
                <c:pt idx="2841">
                  <c:v>45048</c:v>
                </c:pt>
                <c:pt idx="2842">
                  <c:v>45049</c:v>
                </c:pt>
                <c:pt idx="2843">
                  <c:v>45050</c:v>
                </c:pt>
                <c:pt idx="2844">
                  <c:v>45051</c:v>
                </c:pt>
                <c:pt idx="2845">
                  <c:v>45052</c:v>
                </c:pt>
                <c:pt idx="2846">
                  <c:v>45053</c:v>
                </c:pt>
                <c:pt idx="2847">
                  <c:v>45054</c:v>
                </c:pt>
                <c:pt idx="2848">
                  <c:v>45055</c:v>
                </c:pt>
                <c:pt idx="2849">
                  <c:v>45056</c:v>
                </c:pt>
                <c:pt idx="2850">
                  <c:v>45057</c:v>
                </c:pt>
                <c:pt idx="2851">
                  <c:v>45058</c:v>
                </c:pt>
                <c:pt idx="2852">
                  <c:v>45059</c:v>
                </c:pt>
                <c:pt idx="2853">
                  <c:v>45060</c:v>
                </c:pt>
                <c:pt idx="2854">
                  <c:v>45061</c:v>
                </c:pt>
                <c:pt idx="2855">
                  <c:v>45062</c:v>
                </c:pt>
                <c:pt idx="2856">
                  <c:v>45063</c:v>
                </c:pt>
                <c:pt idx="2857">
                  <c:v>45064</c:v>
                </c:pt>
                <c:pt idx="2858">
                  <c:v>45065</c:v>
                </c:pt>
                <c:pt idx="2859">
                  <c:v>45066</c:v>
                </c:pt>
                <c:pt idx="2860">
                  <c:v>45067</c:v>
                </c:pt>
                <c:pt idx="2861">
                  <c:v>45068</c:v>
                </c:pt>
                <c:pt idx="2862">
                  <c:v>45069</c:v>
                </c:pt>
                <c:pt idx="2863">
                  <c:v>45070</c:v>
                </c:pt>
                <c:pt idx="2864">
                  <c:v>45071</c:v>
                </c:pt>
                <c:pt idx="2865">
                  <c:v>45072</c:v>
                </c:pt>
                <c:pt idx="2866">
                  <c:v>45073</c:v>
                </c:pt>
                <c:pt idx="2867">
                  <c:v>45074</c:v>
                </c:pt>
                <c:pt idx="2868">
                  <c:v>45075</c:v>
                </c:pt>
                <c:pt idx="2869">
                  <c:v>45076</c:v>
                </c:pt>
                <c:pt idx="2870">
                  <c:v>45077</c:v>
                </c:pt>
                <c:pt idx="2871">
                  <c:v>45078</c:v>
                </c:pt>
                <c:pt idx="2872">
                  <c:v>45079</c:v>
                </c:pt>
                <c:pt idx="2873">
                  <c:v>45080</c:v>
                </c:pt>
                <c:pt idx="2874">
                  <c:v>45081</c:v>
                </c:pt>
                <c:pt idx="2875">
                  <c:v>45082</c:v>
                </c:pt>
                <c:pt idx="2876">
                  <c:v>45083</c:v>
                </c:pt>
                <c:pt idx="2877">
                  <c:v>45084</c:v>
                </c:pt>
                <c:pt idx="2878">
                  <c:v>45085</c:v>
                </c:pt>
                <c:pt idx="2879">
                  <c:v>45086</c:v>
                </c:pt>
                <c:pt idx="2880">
                  <c:v>45087</c:v>
                </c:pt>
                <c:pt idx="2881">
                  <c:v>45088</c:v>
                </c:pt>
                <c:pt idx="2882">
                  <c:v>45089</c:v>
                </c:pt>
                <c:pt idx="2883">
                  <c:v>45090</c:v>
                </c:pt>
                <c:pt idx="2884">
                  <c:v>45091</c:v>
                </c:pt>
                <c:pt idx="2885">
                  <c:v>45092</c:v>
                </c:pt>
                <c:pt idx="2886">
                  <c:v>45093</c:v>
                </c:pt>
                <c:pt idx="2887">
                  <c:v>45094</c:v>
                </c:pt>
                <c:pt idx="2888">
                  <c:v>45095</c:v>
                </c:pt>
                <c:pt idx="2889">
                  <c:v>45096</c:v>
                </c:pt>
                <c:pt idx="2890">
                  <c:v>45097</c:v>
                </c:pt>
                <c:pt idx="2891">
                  <c:v>45098</c:v>
                </c:pt>
                <c:pt idx="2892">
                  <c:v>45099</c:v>
                </c:pt>
                <c:pt idx="2893">
                  <c:v>45100</c:v>
                </c:pt>
                <c:pt idx="2894">
                  <c:v>45101</c:v>
                </c:pt>
                <c:pt idx="2895">
                  <c:v>45102</c:v>
                </c:pt>
                <c:pt idx="2896">
                  <c:v>45103</c:v>
                </c:pt>
                <c:pt idx="2897">
                  <c:v>45104</c:v>
                </c:pt>
                <c:pt idx="2898">
                  <c:v>45105</c:v>
                </c:pt>
                <c:pt idx="2899">
                  <c:v>45106</c:v>
                </c:pt>
                <c:pt idx="2900">
                  <c:v>45107</c:v>
                </c:pt>
                <c:pt idx="2901">
                  <c:v>45108</c:v>
                </c:pt>
                <c:pt idx="2902">
                  <c:v>45109</c:v>
                </c:pt>
                <c:pt idx="2903">
                  <c:v>45110</c:v>
                </c:pt>
                <c:pt idx="2904">
                  <c:v>45111</c:v>
                </c:pt>
                <c:pt idx="2905">
                  <c:v>45112</c:v>
                </c:pt>
                <c:pt idx="2906">
                  <c:v>45113</c:v>
                </c:pt>
                <c:pt idx="2907">
                  <c:v>45114</c:v>
                </c:pt>
                <c:pt idx="2908">
                  <c:v>45115</c:v>
                </c:pt>
                <c:pt idx="2909">
                  <c:v>45116</c:v>
                </c:pt>
                <c:pt idx="2910">
                  <c:v>45117</c:v>
                </c:pt>
                <c:pt idx="2911">
                  <c:v>45118</c:v>
                </c:pt>
                <c:pt idx="2912">
                  <c:v>45119</c:v>
                </c:pt>
                <c:pt idx="2913">
                  <c:v>45120</c:v>
                </c:pt>
                <c:pt idx="2914">
                  <c:v>45121</c:v>
                </c:pt>
                <c:pt idx="2915">
                  <c:v>45122</c:v>
                </c:pt>
                <c:pt idx="2916">
                  <c:v>45123</c:v>
                </c:pt>
                <c:pt idx="2917">
                  <c:v>45124</c:v>
                </c:pt>
                <c:pt idx="2918">
                  <c:v>45125</c:v>
                </c:pt>
                <c:pt idx="2919">
                  <c:v>45126</c:v>
                </c:pt>
                <c:pt idx="2920">
                  <c:v>45127</c:v>
                </c:pt>
                <c:pt idx="2921">
                  <c:v>45128</c:v>
                </c:pt>
                <c:pt idx="2922">
                  <c:v>45129</c:v>
                </c:pt>
                <c:pt idx="2923">
                  <c:v>45130</c:v>
                </c:pt>
                <c:pt idx="2924">
                  <c:v>45131</c:v>
                </c:pt>
                <c:pt idx="2925">
                  <c:v>45132</c:v>
                </c:pt>
                <c:pt idx="2926">
                  <c:v>45133</c:v>
                </c:pt>
                <c:pt idx="2927">
                  <c:v>45134</c:v>
                </c:pt>
                <c:pt idx="2928">
                  <c:v>45135</c:v>
                </c:pt>
                <c:pt idx="2929">
                  <c:v>45136</c:v>
                </c:pt>
                <c:pt idx="2930">
                  <c:v>45137</c:v>
                </c:pt>
                <c:pt idx="2931">
                  <c:v>45138</c:v>
                </c:pt>
                <c:pt idx="2932">
                  <c:v>45139</c:v>
                </c:pt>
                <c:pt idx="2933">
                  <c:v>45140</c:v>
                </c:pt>
                <c:pt idx="2934">
                  <c:v>45141</c:v>
                </c:pt>
                <c:pt idx="2935">
                  <c:v>45142</c:v>
                </c:pt>
                <c:pt idx="2936">
                  <c:v>45143</c:v>
                </c:pt>
                <c:pt idx="2937">
                  <c:v>45144</c:v>
                </c:pt>
                <c:pt idx="2938">
                  <c:v>45145</c:v>
                </c:pt>
                <c:pt idx="2939">
                  <c:v>45146</c:v>
                </c:pt>
                <c:pt idx="2940">
                  <c:v>45147</c:v>
                </c:pt>
                <c:pt idx="2941">
                  <c:v>45148</c:v>
                </c:pt>
                <c:pt idx="2942">
                  <c:v>45149</c:v>
                </c:pt>
                <c:pt idx="2943">
                  <c:v>45150</c:v>
                </c:pt>
                <c:pt idx="2944">
                  <c:v>45151</c:v>
                </c:pt>
                <c:pt idx="2945">
                  <c:v>45152</c:v>
                </c:pt>
                <c:pt idx="2946">
                  <c:v>45153</c:v>
                </c:pt>
                <c:pt idx="2947">
                  <c:v>45154</c:v>
                </c:pt>
                <c:pt idx="2948">
                  <c:v>45155</c:v>
                </c:pt>
                <c:pt idx="2949">
                  <c:v>45156</c:v>
                </c:pt>
                <c:pt idx="2950">
                  <c:v>45157</c:v>
                </c:pt>
                <c:pt idx="2951">
                  <c:v>45158</c:v>
                </c:pt>
                <c:pt idx="2952">
                  <c:v>45159</c:v>
                </c:pt>
                <c:pt idx="2953">
                  <c:v>45160</c:v>
                </c:pt>
                <c:pt idx="2954">
                  <c:v>45161</c:v>
                </c:pt>
                <c:pt idx="2955">
                  <c:v>45162</c:v>
                </c:pt>
                <c:pt idx="2956">
                  <c:v>45163</c:v>
                </c:pt>
                <c:pt idx="2957">
                  <c:v>45164</c:v>
                </c:pt>
                <c:pt idx="2958">
                  <c:v>45165</c:v>
                </c:pt>
                <c:pt idx="2959">
                  <c:v>45166</c:v>
                </c:pt>
                <c:pt idx="2960">
                  <c:v>45167</c:v>
                </c:pt>
                <c:pt idx="2961">
                  <c:v>45168</c:v>
                </c:pt>
                <c:pt idx="2962">
                  <c:v>45169</c:v>
                </c:pt>
                <c:pt idx="2963">
                  <c:v>45170</c:v>
                </c:pt>
                <c:pt idx="2964">
                  <c:v>45171</c:v>
                </c:pt>
                <c:pt idx="2965">
                  <c:v>45172</c:v>
                </c:pt>
                <c:pt idx="2966">
                  <c:v>45173</c:v>
                </c:pt>
                <c:pt idx="2967">
                  <c:v>45174</c:v>
                </c:pt>
                <c:pt idx="2968">
                  <c:v>45175</c:v>
                </c:pt>
                <c:pt idx="2969">
                  <c:v>45176</c:v>
                </c:pt>
                <c:pt idx="2970">
                  <c:v>45177</c:v>
                </c:pt>
                <c:pt idx="2971">
                  <c:v>45178</c:v>
                </c:pt>
                <c:pt idx="2972">
                  <c:v>45179</c:v>
                </c:pt>
                <c:pt idx="2973">
                  <c:v>45180</c:v>
                </c:pt>
                <c:pt idx="2974">
                  <c:v>45181</c:v>
                </c:pt>
                <c:pt idx="2975">
                  <c:v>45182</c:v>
                </c:pt>
                <c:pt idx="2976">
                  <c:v>45183</c:v>
                </c:pt>
                <c:pt idx="2977">
                  <c:v>45184</c:v>
                </c:pt>
                <c:pt idx="2978">
                  <c:v>45185</c:v>
                </c:pt>
                <c:pt idx="2979">
                  <c:v>45186</c:v>
                </c:pt>
                <c:pt idx="2980">
                  <c:v>45187</c:v>
                </c:pt>
                <c:pt idx="2981">
                  <c:v>45188</c:v>
                </c:pt>
                <c:pt idx="2982">
                  <c:v>45189</c:v>
                </c:pt>
                <c:pt idx="2983">
                  <c:v>45190</c:v>
                </c:pt>
                <c:pt idx="2984">
                  <c:v>45191</c:v>
                </c:pt>
                <c:pt idx="2985">
                  <c:v>45192</c:v>
                </c:pt>
                <c:pt idx="2986">
                  <c:v>45193</c:v>
                </c:pt>
                <c:pt idx="2987">
                  <c:v>45194</c:v>
                </c:pt>
                <c:pt idx="2988">
                  <c:v>45195</c:v>
                </c:pt>
                <c:pt idx="2989">
                  <c:v>45196</c:v>
                </c:pt>
                <c:pt idx="2990">
                  <c:v>45197</c:v>
                </c:pt>
                <c:pt idx="2991">
                  <c:v>45198</c:v>
                </c:pt>
                <c:pt idx="2992">
                  <c:v>45199</c:v>
                </c:pt>
                <c:pt idx="2993">
                  <c:v>45200</c:v>
                </c:pt>
                <c:pt idx="2994">
                  <c:v>45201</c:v>
                </c:pt>
                <c:pt idx="2995">
                  <c:v>45202</c:v>
                </c:pt>
                <c:pt idx="2996">
                  <c:v>45203</c:v>
                </c:pt>
                <c:pt idx="2997">
                  <c:v>45204</c:v>
                </c:pt>
                <c:pt idx="2998">
                  <c:v>45205</c:v>
                </c:pt>
                <c:pt idx="2999">
                  <c:v>45206</c:v>
                </c:pt>
                <c:pt idx="3000">
                  <c:v>45207</c:v>
                </c:pt>
                <c:pt idx="3001">
                  <c:v>45208</c:v>
                </c:pt>
                <c:pt idx="3002">
                  <c:v>45209</c:v>
                </c:pt>
                <c:pt idx="3003">
                  <c:v>45210</c:v>
                </c:pt>
                <c:pt idx="3004">
                  <c:v>45211</c:v>
                </c:pt>
                <c:pt idx="3005">
                  <c:v>45212</c:v>
                </c:pt>
                <c:pt idx="3006">
                  <c:v>45213</c:v>
                </c:pt>
                <c:pt idx="3007">
                  <c:v>45214</c:v>
                </c:pt>
                <c:pt idx="3008">
                  <c:v>45215</c:v>
                </c:pt>
                <c:pt idx="3009">
                  <c:v>45216</c:v>
                </c:pt>
                <c:pt idx="3010">
                  <c:v>45217</c:v>
                </c:pt>
                <c:pt idx="3011">
                  <c:v>45218</c:v>
                </c:pt>
                <c:pt idx="3012">
                  <c:v>45219</c:v>
                </c:pt>
                <c:pt idx="3013">
                  <c:v>45220</c:v>
                </c:pt>
                <c:pt idx="3014">
                  <c:v>45221</c:v>
                </c:pt>
                <c:pt idx="3015">
                  <c:v>45222</c:v>
                </c:pt>
                <c:pt idx="3016">
                  <c:v>45223</c:v>
                </c:pt>
                <c:pt idx="3017">
                  <c:v>45224</c:v>
                </c:pt>
                <c:pt idx="3018">
                  <c:v>45225</c:v>
                </c:pt>
                <c:pt idx="3019">
                  <c:v>45226</c:v>
                </c:pt>
                <c:pt idx="3020">
                  <c:v>45227</c:v>
                </c:pt>
                <c:pt idx="3021">
                  <c:v>45228</c:v>
                </c:pt>
                <c:pt idx="3022">
                  <c:v>45229</c:v>
                </c:pt>
                <c:pt idx="3023">
                  <c:v>45230</c:v>
                </c:pt>
                <c:pt idx="3024">
                  <c:v>45231</c:v>
                </c:pt>
                <c:pt idx="3025">
                  <c:v>45232</c:v>
                </c:pt>
                <c:pt idx="3026">
                  <c:v>45233</c:v>
                </c:pt>
                <c:pt idx="3027">
                  <c:v>45234</c:v>
                </c:pt>
                <c:pt idx="3028">
                  <c:v>45235</c:v>
                </c:pt>
                <c:pt idx="3029">
                  <c:v>45236</c:v>
                </c:pt>
                <c:pt idx="3030">
                  <c:v>45237</c:v>
                </c:pt>
                <c:pt idx="3031">
                  <c:v>45238</c:v>
                </c:pt>
                <c:pt idx="3032">
                  <c:v>45239</c:v>
                </c:pt>
                <c:pt idx="3033">
                  <c:v>45240</c:v>
                </c:pt>
                <c:pt idx="3034">
                  <c:v>45241</c:v>
                </c:pt>
                <c:pt idx="3035">
                  <c:v>45242</c:v>
                </c:pt>
                <c:pt idx="3036">
                  <c:v>45243</c:v>
                </c:pt>
                <c:pt idx="3037">
                  <c:v>45244</c:v>
                </c:pt>
                <c:pt idx="3038">
                  <c:v>45245</c:v>
                </c:pt>
                <c:pt idx="3039">
                  <c:v>45246</c:v>
                </c:pt>
                <c:pt idx="3040">
                  <c:v>45247</c:v>
                </c:pt>
                <c:pt idx="3041">
                  <c:v>45248</c:v>
                </c:pt>
                <c:pt idx="3042">
                  <c:v>45249</c:v>
                </c:pt>
                <c:pt idx="3043">
                  <c:v>45250</c:v>
                </c:pt>
                <c:pt idx="3044">
                  <c:v>45251</c:v>
                </c:pt>
                <c:pt idx="3045">
                  <c:v>45252</c:v>
                </c:pt>
                <c:pt idx="3046">
                  <c:v>45253</c:v>
                </c:pt>
                <c:pt idx="3047">
                  <c:v>45254</c:v>
                </c:pt>
                <c:pt idx="3048">
                  <c:v>45255</c:v>
                </c:pt>
                <c:pt idx="3049">
                  <c:v>45256</c:v>
                </c:pt>
                <c:pt idx="3050">
                  <c:v>45257</c:v>
                </c:pt>
                <c:pt idx="3051">
                  <c:v>45258</c:v>
                </c:pt>
                <c:pt idx="3052">
                  <c:v>45259</c:v>
                </c:pt>
                <c:pt idx="3053">
                  <c:v>45260</c:v>
                </c:pt>
                <c:pt idx="3054">
                  <c:v>45261</c:v>
                </c:pt>
                <c:pt idx="3055">
                  <c:v>45262</c:v>
                </c:pt>
                <c:pt idx="3056">
                  <c:v>45263</c:v>
                </c:pt>
                <c:pt idx="3057">
                  <c:v>45264</c:v>
                </c:pt>
                <c:pt idx="3058">
                  <c:v>45265</c:v>
                </c:pt>
                <c:pt idx="3059">
                  <c:v>45266</c:v>
                </c:pt>
                <c:pt idx="3060">
                  <c:v>45267</c:v>
                </c:pt>
                <c:pt idx="3061">
                  <c:v>45268</c:v>
                </c:pt>
                <c:pt idx="3062">
                  <c:v>45269</c:v>
                </c:pt>
                <c:pt idx="3063">
                  <c:v>45270</c:v>
                </c:pt>
                <c:pt idx="3064">
                  <c:v>45271</c:v>
                </c:pt>
                <c:pt idx="3065">
                  <c:v>45272</c:v>
                </c:pt>
                <c:pt idx="3066">
                  <c:v>45273</c:v>
                </c:pt>
                <c:pt idx="3067">
                  <c:v>45274</c:v>
                </c:pt>
                <c:pt idx="3068">
                  <c:v>45275</c:v>
                </c:pt>
                <c:pt idx="3069">
                  <c:v>45276</c:v>
                </c:pt>
                <c:pt idx="3070">
                  <c:v>45277</c:v>
                </c:pt>
                <c:pt idx="3071">
                  <c:v>45278</c:v>
                </c:pt>
                <c:pt idx="3072">
                  <c:v>45279</c:v>
                </c:pt>
                <c:pt idx="3073">
                  <c:v>45280</c:v>
                </c:pt>
                <c:pt idx="3074">
                  <c:v>45281</c:v>
                </c:pt>
                <c:pt idx="3075">
                  <c:v>45282</c:v>
                </c:pt>
                <c:pt idx="3076">
                  <c:v>45283</c:v>
                </c:pt>
                <c:pt idx="3077">
                  <c:v>45284</c:v>
                </c:pt>
                <c:pt idx="3078">
                  <c:v>45285</c:v>
                </c:pt>
                <c:pt idx="3079">
                  <c:v>45286</c:v>
                </c:pt>
                <c:pt idx="3080">
                  <c:v>45287</c:v>
                </c:pt>
                <c:pt idx="3081">
                  <c:v>45288</c:v>
                </c:pt>
                <c:pt idx="3082">
                  <c:v>45289</c:v>
                </c:pt>
                <c:pt idx="3083">
                  <c:v>45290</c:v>
                </c:pt>
                <c:pt idx="3084">
                  <c:v>45291</c:v>
                </c:pt>
                <c:pt idx="3085">
                  <c:v>45292</c:v>
                </c:pt>
                <c:pt idx="3086">
                  <c:v>45293</c:v>
                </c:pt>
                <c:pt idx="3087">
                  <c:v>45294</c:v>
                </c:pt>
                <c:pt idx="3088">
                  <c:v>45295</c:v>
                </c:pt>
                <c:pt idx="3089">
                  <c:v>45296</c:v>
                </c:pt>
                <c:pt idx="3090">
                  <c:v>45297</c:v>
                </c:pt>
                <c:pt idx="3091">
                  <c:v>45298</c:v>
                </c:pt>
                <c:pt idx="3092">
                  <c:v>45299</c:v>
                </c:pt>
                <c:pt idx="3093">
                  <c:v>45300</c:v>
                </c:pt>
                <c:pt idx="3094">
                  <c:v>45301</c:v>
                </c:pt>
                <c:pt idx="3095">
                  <c:v>45302</c:v>
                </c:pt>
                <c:pt idx="3096">
                  <c:v>45303</c:v>
                </c:pt>
                <c:pt idx="3097">
                  <c:v>45304</c:v>
                </c:pt>
                <c:pt idx="3098">
                  <c:v>45305</c:v>
                </c:pt>
                <c:pt idx="3099">
                  <c:v>45306</c:v>
                </c:pt>
                <c:pt idx="3100">
                  <c:v>45307</c:v>
                </c:pt>
                <c:pt idx="3101">
                  <c:v>45308</c:v>
                </c:pt>
                <c:pt idx="3102">
                  <c:v>45309</c:v>
                </c:pt>
                <c:pt idx="3103">
                  <c:v>45310</c:v>
                </c:pt>
                <c:pt idx="3104">
                  <c:v>45311</c:v>
                </c:pt>
                <c:pt idx="3105">
                  <c:v>45312</c:v>
                </c:pt>
                <c:pt idx="3106">
                  <c:v>45313</c:v>
                </c:pt>
                <c:pt idx="3107">
                  <c:v>45314</c:v>
                </c:pt>
                <c:pt idx="3108">
                  <c:v>45315</c:v>
                </c:pt>
                <c:pt idx="3109">
                  <c:v>45316</c:v>
                </c:pt>
                <c:pt idx="3110">
                  <c:v>45317</c:v>
                </c:pt>
                <c:pt idx="3111">
                  <c:v>45318</c:v>
                </c:pt>
                <c:pt idx="3112">
                  <c:v>45319</c:v>
                </c:pt>
                <c:pt idx="3113">
                  <c:v>45320</c:v>
                </c:pt>
                <c:pt idx="3114">
                  <c:v>45321</c:v>
                </c:pt>
                <c:pt idx="3115">
                  <c:v>45322</c:v>
                </c:pt>
                <c:pt idx="3116">
                  <c:v>45323</c:v>
                </c:pt>
                <c:pt idx="3117">
                  <c:v>45324</c:v>
                </c:pt>
                <c:pt idx="3118">
                  <c:v>45325</c:v>
                </c:pt>
                <c:pt idx="3119">
                  <c:v>45326</c:v>
                </c:pt>
                <c:pt idx="3120">
                  <c:v>45327</c:v>
                </c:pt>
                <c:pt idx="3121">
                  <c:v>45328</c:v>
                </c:pt>
                <c:pt idx="3122">
                  <c:v>45329</c:v>
                </c:pt>
                <c:pt idx="3123">
                  <c:v>45330</c:v>
                </c:pt>
                <c:pt idx="3124">
                  <c:v>45331</c:v>
                </c:pt>
                <c:pt idx="3125">
                  <c:v>45332</c:v>
                </c:pt>
                <c:pt idx="3126">
                  <c:v>45333</c:v>
                </c:pt>
                <c:pt idx="3127">
                  <c:v>45334</c:v>
                </c:pt>
                <c:pt idx="3128">
                  <c:v>45335</c:v>
                </c:pt>
                <c:pt idx="3129">
                  <c:v>45336</c:v>
                </c:pt>
                <c:pt idx="3130">
                  <c:v>45337</c:v>
                </c:pt>
                <c:pt idx="3131">
                  <c:v>45338</c:v>
                </c:pt>
                <c:pt idx="3132">
                  <c:v>45339</c:v>
                </c:pt>
                <c:pt idx="3133">
                  <c:v>45340</c:v>
                </c:pt>
                <c:pt idx="3134">
                  <c:v>45341</c:v>
                </c:pt>
                <c:pt idx="3135">
                  <c:v>45342</c:v>
                </c:pt>
                <c:pt idx="3136">
                  <c:v>45343</c:v>
                </c:pt>
                <c:pt idx="3137">
                  <c:v>45344</c:v>
                </c:pt>
                <c:pt idx="3138">
                  <c:v>45345</c:v>
                </c:pt>
                <c:pt idx="3139">
                  <c:v>45346</c:v>
                </c:pt>
                <c:pt idx="3140">
                  <c:v>45347</c:v>
                </c:pt>
                <c:pt idx="3141">
                  <c:v>45348</c:v>
                </c:pt>
                <c:pt idx="3142">
                  <c:v>45349</c:v>
                </c:pt>
                <c:pt idx="3143">
                  <c:v>45350</c:v>
                </c:pt>
                <c:pt idx="3144">
                  <c:v>45351</c:v>
                </c:pt>
                <c:pt idx="3145">
                  <c:v>45352</c:v>
                </c:pt>
                <c:pt idx="3146">
                  <c:v>45353</c:v>
                </c:pt>
                <c:pt idx="3147">
                  <c:v>45354</c:v>
                </c:pt>
                <c:pt idx="3148">
                  <c:v>45355</c:v>
                </c:pt>
                <c:pt idx="3149">
                  <c:v>45356</c:v>
                </c:pt>
                <c:pt idx="3150">
                  <c:v>45357</c:v>
                </c:pt>
                <c:pt idx="3151">
                  <c:v>45358</c:v>
                </c:pt>
                <c:pt idx="3152">
                  <c:v>45359</c:v>
                </c:pt>
                <c:pt idx="3153">
                  <c:v>45360</c:v>
                </c:pt>
                <c:pt idx="3154">
                  <c:v>45361</c:v>
                </c:pt>
                <c:pt idx="3155">
                  <c:v>45362</c:v>
                </c:pt>
                <c:pt idx="3156">
                  <c:v>45363</c:v>
                </c:pt>
                <c:pt idx="3157">
                  <c:v>45364</c:v>
                </c:pt>
                <c:pt idx="3158">
                  <c:v>45365</c:v>
                </c:pt>
                <c:pt idx="3159">
                  <c:v>45366</c:v>
                </c:pt>
                <c:pt idx="3160">
                  <c:v>45367</c:v>
                </c:pt>
                <c:pt idx="3161">
                  <c:v>45368</c:v>
                </c:pt>
                <c:pt idx="3162">
                  <c:v>45369</c:v>
                </c:pt>
                <c:pt idx="3163">
                  <c:v>45370</c:v>
                </c:pt>
                <c:pt idx="3164">
                  <c:v>45371</c:v>
                </c:pt>
                <c:pt idx="3165">
                  <c:v>45372</c:v>
                </c:pt>
                <c:pt idx="3166">
                  <c:v>45373</c:v>
                </c:pt>
                <c:pt idx="3167">
                  <c:v>45374</c:v>
                </c:pt>
                <c:pt idx="3168">
                  <c:v>45375</c:v>
                </c:pt>
                <c:pt idx="3169">
                  <c:v>45376</c:v>
                </c:pt>
                <c:pt idx="3170">
                  <c:v>45377</c:v>
                </c:pt>
                <c:pt idx="3171">
                  <c:v>45378</c:v>
                </c:pt>
                <c:pt idx="3172">
                  <c:v>45379</c:v>
                </c:pt>
                <c:pt idx="3173">
                  <c:v>45380</c:v>
                </c:pt>
                <c:pt idx="3174">
                  <c:v>45381</c:v>
                </c:pt>
                <c:pt idx="3175">
                  <c:v>45382</c:v>
                </c:pt>
                <c:pt idx="3176">
                  <c:v>45383</c:v>
                </c:pt>
                <c:pt idx="3177">
                  <c:v>45384</c:v>
                </c:pt>
                <c:pt idx="3178">
                  <c:v>45385</c:v>
                </c:pt>
                <c:pt idx="3179">
                  <c:v>45386</c:v>
                </c:pt>
                <c:pt idx="3180">
                  <c:v>45387</c:v>
                </c:pt>
                <c:pt idx="3181">
                  <c:v>45388</c:v>
                </c:pt>
                <c:pt idx="3182">
                  <c:v>45389</c:v>
                </c:pt>
                <c:pt idx="3183">
                  <c:v>45390</c:v>
                </c:pt>
                <c:pt idx="3184">
                  <c:v>45391</c:v>
                </c:pt>
                <c:pt idx="3185">
                  <c:v>45392</c:v>
                </c:pt>
                <c:pt idx="3186">
                  <c:v>45393</c:v>
                </c:pt>
                <c:pt idx="3187">
                  <c:v>45394</c:v>
                </c:pt>
                <c:pt idx="3188">
                  <c:v>45395</c:v>
                </c:pt>
                <c:pt idx="3189">
                  <c:v>45396</c:v>
                </c:pt>
                <c:pt idx="3190">
                  <c:v>45397</c:v>
                </c:pt>
                <c:pt idx="3191">
                  <c:v>45398</c:v>
                </c:pt>
                <c:pt idx="3192">
                  <c:v>45399</c:v>
                </c:pt>
                <c:pt idx="3193">
                  <c:v>45400</c:v>
                </c:pt>
                <c:pt idx="3194">
                  <c:v>45401</c:v>
                </c:pt>
                <c:pt idx="3195">
                  <c:v>45402</c:v>
                </c:pt>
                <c:pt idx="3196">
                  <c:v>45403</c:v>
                </c:pt>
                <c:pt idx="3197">
                  <c:v>45404</c:v>
                </c:pt>
                <c:pt idx="3198">
                  <c:v>45405</c:v>
                </c:pt>
                <c:pt idx="3199">
                  <c:v>45406</c:v>
                </c:pt>
                <c:pt idx="3200">
                  <c:v>45407</c:v>
                </c:pt>
                <c:pt idx="3201">
                  <c:v>45408</c:v>
                </c:pt>
                <c:pt idx="3202">
                  <c:v>45409</c:v>
                </c:pt>
                <c:pt idx="3203">
                  <c:v>45410</c:v>
                </c:pt>
                <c:pt idx="3204">
                  <c:v>45411</c:v>
                </c:pt>
                <c:pt idx="3205">
                  <c:v>45412</c:v>
                </c:pt>
                <c:pt idx="3206">
                  <c:v>45413</c:v>
                </c:pt>
                <c:pt idx="3207">
                  <c:v>45414</c:v>
                </c:pt>
                <c:pt idx="3208">
                  <c:v>45415</c:v>
                </c:pt>
                <c:pt idx="3209">
                  <c:v>45416</c:v>
                </c:pt>
                <c:pt idx="3210">
                  <c:v>45417</c:v>
                </c:pt>
                <c:pt idx="3211">
                  <c:v>45418</c:v>
                </c:pt>
                <c:pt idx="3212">
                  <c:v>45419</c:v>
                </c:pt>
                <c:pt idx="3213">
                  <c:v>45420</c:v>
                </c:pt>
                <c:pt idx="3214">
                  <c:v>45421</c:v>
                </c:pt>
                <c:pt idx="3215">
                  <c:v>45422</c:v>
                </c:pt>
                <c:pt idx="3216">
                  <c:v>45423</c:v>
                </c:pt>
                <c:pt idx="3217">
                  <c:v>45424</c:v>
                </c:pt>
                <c:pt idx="3218">
                  <c:v>45425</c:v>
                </c:pt>
                <c:pt idx="3219">
                  <c:v>45426</c:v>
                </c:pt>
                <c:pt idx="3220">
                  <c:v>45427</c:v>
                </c:pt>
                <c:pt idx="3221">
                  <c:v>45428</c:v>
                </c:pt>
                <c:pt idx="3222">
                  <c:v>45429</c:v>
                </c:pt>
                <c:pt idx="3223">
                  <c:v>45430</c:v>
                </c:pt>
                <c:pt idx="3224">
                  <c:v>45431</c:v>
                </c:pt>
                <c:pt idx="3225">
                  <c:v>45432</c:v>
                </c:pt>
                <c:pt idx="3226">
                  <c:v>45433</c:v>
                </c:pt>
                <c:pt idx="3227">
                  <c:v>45434</c:v>
                </c:pt>
                <c:pt idx="3228">
                  <c:v>45435</c:v>
                </c:pt>
                <c:pt idx="3229">
                  <c:v>45436</c:v>
                </c:pt>
                <c:pt idx="3230">
                  <c:v>45437</c:v>
                </c:pt>
                <c:pt idx="3231">
                  <c:v>45438</c:v>
                </c:pt>
                <c:pt idx="3232">
                  <c:v>45439</c:v>
                </c:pt>
                <c:pt idx="3233">
                  <c:v>45440</c:v>
                </c:pt>
                <c:pt idx="3234">
                  <c:v>45441</c:v>
                </c:pt>
                <c:pt idx="3235">
                  <c:v>45442</c:v>
                </c:pt>
                <c:pt idx="3236">
                  <c:v>45443</c:v>
                </c:pt>
                <c:pt idx="3237">
                  <c:v>45444</c:v>
                </c:pt>
                <c:pt idx="3238">
                  <c:v>45445</c:v>
                </c:pt>
                <c:pt idx="3239">
                  <c:v>45446</c:v>
                </c:pt>
                <c:pt idx="3240">
                  <c:v>45447</c:v>
                </c:pt>
                <c:pt idx="3241">
                  <c:v>45448</c:v>
                </c:pt>
                <c:pt idx="3242">
                  <c:v>45449</c:v>
                </c:pt>
                <c:pt idx="3243">
                  <c:v>45450</c:v>
                </c:pt>
                <c:pt idx="3244">
                  <c:v>45451</c:v>
                </c:pt>
                <c:pt idx="3245">
                  <c:v>45452</c:v>
                </c:pt>
                <c:pt idx="3246">
                  <c:v>45453</c:v>
                </c:pt>
                <c:pt idx="3247">
                  <c:v>45454</c:v>
                </c:pt>
                <c:pt idx="3248">
                  <c:v>45455</c:v>
                </c:pt>
                <c:pt idx="3249">
                  <c:v>45456</c:v>
                </c:pt>
                <c:pt idx="3250">
                  <c:v>45457</c:v>
                </c:pt>
                <c:pt idx="3251">
                  <c:v>45458</c:v>
                </c:pt>
                <c:pt idx="3252">
                  <c:v>45459</c:v>
                </c:pt>
                <c:pt idx="3253">
                  <c:v>45460</c:v>
                </c:pt>
                <c:pt idx="3254">
                  <c:v>45461</c:v>
                </c:pt>
                <c:pt idx="3255">
                  <c:v>45462</c:v>
                </c:pt>
                <c:pt idx="3256">
                  <c:v>45463</c:v>
                </c:pt>
                <c:pt idx="3257">
                  <c:v>45464</c:v>
                </c:pt>
                <c:pt idx="3258">
                  <c:v>45465</c:v>
                </c:pt>
                <c:pt idx="3259">
                  <c:v>45466</c:v>
                </c:pt>
                <c:pt idx="3260">
                  <c:v>45467</c:v>
                </c:pt>
                <c:pt idx="3261">
                  <c:v>45468</c:v>
                </c:pt>
                <c:pt idx="3262">
                  <c:v>45469</c:v>
                </c:pt>
                <c:pt idx="3263">
                  <c:v>45470</c:v>
                </c:pt>
                <c:pt idx="3264">
                  <c:v>45471</c:v>
                </c:pt>
                <c:pt idx="3265">
                  <c:v>45472</c:v>
                </c:pt>
                <c:pt idx="3266">
                  <c:v>45473</c:v>
                </c:pt>
                <c:pt idx="3267">
                  <c:v>45474</c:v>
                </c:pt>
                <c:pt idx="3268">
                  <c:v>45475</c:v>
                </c:pt>
                <c:pt idx="3269">
                  <c:v>45476</c:v>
                </c:pt>
                <c:pt idx="3270">
                  <c:v>45477</c:v>
                </c:pt>
                <c:pt idx="3271">
                  <c:v>45478</c:v>
                </c:pt>
                <c:pt idx="3272">
                  <c:v>45479</c:v>
                </c:pt>
                <c:pt idx="3273">
                  <c:v>45480</c:v>
                </c:pt>
                <c:pt idx="3274">
                  <c:v>45481</c:v>
                </c:pt>
                <c:pt idx="3275">
                  <c:v>45482</c:v>
                </c:pt>
                <c:pt idx="3276">
                  <c:v>45483</c:v>
                </c:pt>
                <c:pt idx="3277">
                  <c:v>45484</c:v>
                </c:pt>
                <c:pt idx="3278">
                  <c:v>45485</c:v>
                </c:pt>
                <c:pt idx="3279">
                  <c:v>45486</c:v>
                </c:pt>
                <c:pt idx="3280">
                  <c:v>45487</c:v>
                </c:pt>
                <c:pt idx="3281">
                  <c:v>45488</c:v>
                </c:pt>
                <c:pt idx="3282">
                  <c:v>45489</c:v>
                </c:pt>
                <c:pt idx="3283">
                  <c:v>45490</c:v>
                </c:pt>
                <c:pt idx="3284">
                  <c:v>45491</c:v>
                </c:pt>
                <c:pt idx="3285">
                  <c:v>45492</c:v>
                </c:pt>
                <c:pt idx="3286">
                  <c:v>45493</c:v>
                </c:pt>
                <c:pt idx="3287">
                  <c:v>45494</c:v>
                </c:pt>
                <c:pt idx="3288">
                  <c:v>45495</c:v>
                </c:pt>
                <c:pt idx="3289">
                  <c:v>45496</c:v>
                </c:pt>
                <c:pt idx="3290">
                  <c:v>45497</c:v>
                </c:pt>
                <c:pt idx="3291">
                  <c:v>45498</c:v>
                </c:pt>
                <c:pt idx="3292">
                  <c:v>45499</c:v>
                </c:pt>
                <c:pt idx="3293">
                  <c:v>45500</c:v>
                </c:pt>
                <c:pt idx="3294">
                  <c:v>45501</c:v>
                </c:pt>
                <c:pt idx="3295">
                  <c:v>45502</c:v>
                </c:pt>
                <c:pt idx="3296">
                  <c:v>45503</c:v>
                </c:pt>
                <c:pt idx="3297">
                  <c:v>45504</c:v>
                </c:pt>
                <c:pt idx="3298">
                  <c:v>45505</c:v>
                </c:pt>
                <c:pt idx="3299">
                  <c:v>45506</c:v>
                </c:pt>
                <c:pt idx="3300">
                  <c:v>45507</c:v>
                </c:pt>
                <c:pt idx="3301">
                  <c:v>45508</c:v>
                </c:pt>
                <c:pt idx="3302">
                  <c:v>45509</c:v>
                </c:pt>
                <c:pt idx="3303">
                  <c:v>45510</c:v>
                </c:pt>
                <c:pt idx="3304">
                  <c:v>45511</c:v>
                </c:pt>
                <c:pt idx="3305">
                  <c:v>45512</c:v>
                </c:pt>
                <c:pt idx="3306">
                  <c:v>45513</c:v>
                </c:pt>
                <c:pt idx="3307">
                  <c:v>45514</c:v>
                </c:pt>
                <c:pt idx="3308">
                  <c:v>45515</c:v>
                </c:pt>
                <c:pt idx="3309">
                  <c:v>45516</c:v>
                </c:pt>
                <c:pt idx="3310">
                  <c:v>45517</c:v>
                </c:pt>
                <c:pt idx="3311">
                  <c:v>45518</c:v>
                </c:pt>
                <c:pt idx="3312">
                  <c:v>45519</c:v>
                </c:pt>
                <c:pt idx="3313">
                  <c:v>45520</c:v>
                </c:pt>
                <c:pt idx="3314">
                  <c:v>45521</c:v>
                </c:pt>
                <c:pt idx="3315">
                  <c:v>45522</c:v>
                </c:pt>
                <c:pt idx="3316">
                  <c:v>45523</c:v>
                </c:pt>
                <c:pt idx="3317">
                  <c:v>45524</c:v>
                </c:pt>
                <c:pt idx="3318">
                  <c:v>45525</c:v>
                </c:pt>
                <c:pt idx="3319">
                  <c:v>45526</c:v>
                </c:pt>
                <c:pt idx="3320">
                  <c:v>45527</c:v>
                </c:pt>
                <c:pt idx="3321">
                  <c:v>45528</c:v>
                </c:pt>
                <c:pt idx="3322">
                  <c:v>45529</c:v>
                </c:pt>
                <c:pt idx="3323">
                  <c:v>45530</c:v>
                </c:pt>
                <c:pt idx="3324">
                  <c:v>45531</c:v>
                </c:pt>
                <c:pt idx="3325">
                  <c:v>45532</c:v>
                </c:pt>
                <c:pt idx="3326">
                  <c:v>45533</c:v>
                </c:pt>
                <c:pt idx="3327">
                  <c:v>45534</c:v>
                </c:pt>
                <c:pt idx="3328">
                  <c:v>45535</c:v>
                </c:pt>
                <c:pt idx="3329">
                  <c:v>45536</c:v>
                </c:pt>
                <c:pt idx="3330">
                  <c:v>45537</c:v>
                </c:pt>
                <c:pt idx="3331">
                  <c:v>45538</c:v>
                </c:pt>
                <c:pt idx="3332">
                  <c:v>45539</c:v>
                </c:pt>
                <c:pt idx="3333">
                  <c:v>45540</c:v>
                </c:pt>
                <c:pt idx="3334">
                  <c:v>45541</c:v>
                </c:pt>
                <c:pt idx="3335">
                  <c:v>45542</c:v>
                </c:pt>
                <c:pt idx="3336">
                  <c:v>45543</c:v>
                </c:pt>
                <c:pt idx="3337">
                  <c:v>45544</c:v>
                </c:pt>
                <c:pt idx="3338">
                  <c:v>45545</c:v>
                </c:pt>
                <c:pt idx="3339">
                  <c:v>45546</c:v>
                </c:pt>
                <c:pt idx="3340">
                  <c:v>45547</c:v>
                </c:pt>
                <c:pt idx="3341">
                  <c:v>45548</c:v>
                </c:pt>
                <c:pt idx="3342">
                  <c:v>45549</c:v>
                </c:pt>
                <c:pt idx="3343">
                  <c:v>45550</c:v>
                </c:pt>
                <c:pt idx="3344">
                  <c:v>45551</c:v>
                </c:pt>
                <c:pt idx="3345">
                  <c:v>45552</c:v>
                </c:pt>
                <c:pt idx="3346">
                  <c:v>45553</c:v>
                </c:pt>
                <c:pt idx="3347">
                  <c:v>45554</c:v>
                </c:pt>
                <c:pt idx="3348">
                  <c:v>45555</c:v>
                </c:pt>
                <c:pt idx="3349">
                  <c:v>45556</c:v>
                </c:pt>
                <c:pt idx="3350">
                  <c:v>45557</c:v>
                </c:pt>
                <c:pt idx="3351">
                  <c:v>45558</c:v>
                </c:pt>
                <c:pt idx="3352">
                  <c:v>45559</c:v>
                </c:pt>
                <c:pt idx="3353">
                  <c:v>45560</c:v>
                </c:pt>
                <c:pt idx="3354">
                  <c:v>45561</c:v>
                </c:pt>
                <c:pt idx="3355">
                  <c:v>45562</c:v>
                </c:pt>
                <c:pt idx="3356">
                  <c:v>45563</c:v>
                </c:pt>
                <c:pt idx="3357">
                  <c:v>45564</c:v>
                </c:pt>
                <c:pt idx="3358">
                  <c:v>45565</c:v>
                </c:pt>
                <c:pt idx="3359">
                  <c:v>45566</c:v>
                </c:pt>
                <c:pt idx="3360">
                  <c:v>45567</c:v>
                </c:pt>
                <c:pt idx="3361">
                  <c:v>45568</c:v>
                </c:pt>
                <c:pt idx="3362">
                  <c:v>45569</c:v>
                </c:pt>
                <c:pt idx="3363">
                  <c:v>45570</c:v>
                </c:pt>
                <c:pt idx="3364">
                  <c:v>45571</c:v>
                </c:pt>
                <c:pt idx="3365">
                  <c:v>45572</c:v>
                </c:pt>
                <c:pt idx="3366">
                  <c:v>45573</c:v>
                </c:pt>
                <c:pt idx="3367">
                  <c:v>45574</c:v>
                </c:pt>
                <c:pt idx="3368">
                  <c:v>45575</c:v>
                </c:pt>
                <c:pt idx="3369">
                  <c:v>45576</c:v>
                </c:pt>
                <c:pt idx="3370">
                  <c:v>45577</c:v>
                </c:pt>
                <c:pt idx="3371">
                  <c:v>45578</c:v>
                </c:pt>
                <c:pt idx="3372">
                  <c:v>45579</c:v>
                </c:pt>
                <c:pt idx="3373">
                  <c:v>45580</c:v>
                </c:pt>
                <c:pt idx="3374">
                  <c:v>45581</c:v>
                </c:pt>
                <c:pt idx="3375">
                  <c:v>45582</c:v>
                </c:pt>
                <c:pt idx="3376">
                  <c:v>45583</c:v>
                </c:pt>
                <c:pt idx="3377">
                  <c:v>45584</c:v>
                </c:pt>
                <c:pt idx="3378">
                  <c:v>45585</c:v>
                </c:pt>
                <c:pt idx="3379">
                  <c:v>45586</c:v>
                </c:pt>
                <c:pt idx="3380">
                  <c:v>45587</c:v>
                </c:pt>
                <c:pt idx="3381">
                  <c:v>45588</c:v>
                </c:pt>
                <c:pt idx="3382">
                  <c:v>45589</c:v>
                </c:pt>
                <c:pt idx="3383">
                  <c:v>45590</c:v>
                </c:pt>
                <c:pt idx="3384">
                  <c:v>45591</c:v>
                </c:pt>
                <c:pt idx="3385">
                  <c:v>45592</c:v>
                </c:pt>
                <c:pt idx="3386">
                  <c:v>45593</c:v>
                </c:pt>
                <c:pt idx="3387">
                  <c:v>45594</c:v>
                </c:pt>
                <c:pt idx="3388">
                  <c:v>45595</c:v>
                </c:pt>
                <c:pt idx="3389">
                  <c:v>45596</c:v>
                </c:pt>
                <c:pt idx="3390">
                  <c:v>45597</c:v>
                </c:pt>
                <c:pt idx="3391">
                  <c:v>45598</c:v>
                </c:pt>
                <c:pt idx="3392">
                  <c:v>45599</c:v>
                </c:pt>
                <c:pt idx="3393">
                  <c:v>45600</c:v>
                </c:pt>
                <c:pt idx="3394">
                  <c:v>45601</c:v>
                </c:pt>
                <c:pt idx="3395">
                  <c:v>45602</c:v>
                </c:pt>
                <c:pt idx="3396">
                  <c:v>45603</c:v>
                </c:pt>
                <c:pt idx="3397">
                  <c:v>45604</c:v>
                </c:pt>
                <c:pt idx="3398">
                  <c:v>45605</c:v>
                </c:pt>
                <c:pt idx="3399">
                  <c:v>45606</c:v>
                </c:pt>
                <c:pt idx="3400">
                  <c:v>45607</c:v>
                </c:pt>
                <c:pt idx="3401">
                  <c:v>45608</c:v>
                </c:pt>
                <c:pt idx="3402">
                  <c:v>45609</c:v>
                </c:pt>
                <c:pt idx="3403">
                  <c:v>45610</c:v>
                </c:pt>
                <c:pt idx="3404">
                  <c:v>45611</c:v>
                </c:pt>
                <c:pt idx="3405">
                  <c:v>45612</c:v>
                </c:pt>
                <c:pt idx="3406">
                  <c:v>45613</c:v>
                </c:pt>
                <c:pt idx="3407">
                  <c:v>45614</c:v>
                </c:pt>
                <c:pt idx="3408">
                  <c:v>45615</c:v>
                </c:pt>
                <c:pt idx="3409">
                  <c:v>45616</c:v>
                </c:pt>
                <c:pt idx="3410">
                  <c:v>45617</c:v>
                </c:pt>
                <c:pt idx="3411">
                  <c:v>45618</c:v>
                </c:pt>
                <c:pt idx="3412">
                  <c:v>45619</c:v>
                </c:pt>
                <c:pt idx="3413">
                  <c:v>45620</c:v>
                </c:pt>
                <c:pt idx="3414">
                  <c:v>45621</c:v>
                </c:pt>
                <c:pt idx="3415">
                  <c:v>45622</c:v>
                </c:pt>
                <c:pt idx="3416">
                  <c:v>45623</c:v>
                </c:pt>
                <c:pt idx="3417">
                  <c:v>45624</c:v>
                </c:pt>
                <c:pt idx="3418">
                  <c:v>45625</c:v>
                </c:pt>
                <c:pt idx="3419">
                  <c:v>45626</c:v>
                </c:pt>
                <c:pt idx="3420">
                  <c:v>45627</c:v>
                </c:pt>
                <c:pt idx="3421">
                  <c:v>45628</c:v>
                </c:pt>
                <c:pt idx="3422">
                  <c:v>45629</c:v>
                </c:pt>
                <c:pt idx="3423">
                  <c:v>45630</c:v>
                </c:pt>
                <c:pt idx="3424">
                  <c:v>45631</c:v>
                </c:pt>
                <c:pt idx="3425">
                  <c:v>45632</c:v>
                </c:pt>
                <c:pt idx="3426">
                  <c:v>45633</c:v>
                </c:pt>
                <c:pt idx="3427">
                  <c:v>45634</c:v>
                </c:pt>
                <c:pt idx="3428">
                  <c:v>45635</c:v>
                </c:pt>
                <c:pt idx="3429">
                  <c:v>45636</c:v>
                </c:pt>
                <c:pt idx="3430">
                  <c:v>45637</c:v>
                </c:pt>
                <c:pt idx="3431">
                  <c:v>45638</c:v>
                </c:pt>
                <c:pt idx="3432">
                  <c:v>45639</c:v>
                </c:pt>
                <c:pt idx="3433">
                  <c:v>45640</c:v>
                </c:pt>
                <c:pt idx="3434">
                  <c:v>45641</c:v>
                </c:pt>
                <c:pt idx="3435">
                  <c:v>45642</c:v>
                </c:pt>
                <c:pt idx="3436">
                  <c:v>45643</c:v>
                </c:pt>
                <c:pt idx="3437">
                  <c:v>45644</c:v>
                </c:pt>
                <c:pt idx="3438">
                  <c:v>45645</c:v>
                </c:pt>
                <c:pt idx="3439">
                  <c:v>45646</c:v>
                </c:pt>
                <c:pt idx="3440">
                  <c:v>45647</c:v>
                </c:pt>
                <c:pt idx="3441">
                  <c:v>45648</c:v>
                </c:pt>
                <c:pt idx="3442">
                  <c:v>45649</c:v>
                </c:pt>
                <c:pt idx="3443">
                  <c:v>45650</c:v>
                </c:pt>
                <c:pt idx="3444">
                  <c:v>45651</c:v>
                </c:pt>
                <c:pt idx="3445">
                  <c:v>45652</c:v>
                </c:pt>
                <c:pt idx="3446">
                  <c:v>45653</c:v>
                </c:pt>
                <c:pt idx="3447">
                  <c:v>45654</c:v>
                </c:pt>
                <c:pt idx="3448">
                  <c:v>45655</c:v>
                </c:pt>
                <c:pt idx="3449">
                  <c:v>45656</c:v>
                </c:pt>
                <c:pt idx="3450">
                  <c:v>45657</c:v>
                </c:pt>
                <c:pt idx="3451">
                  <c:v>45658</c:v>
                </c:pt>
                <c:pt idx="3452">
                  <c:v>45659</c:v>
                </c:pt>
                <c:pt idx="3453">
                  <c:v>45660</c:v>
                </c:pt>
                <c:pt idx="3454">
                  <c:v>45661</c:v>
                </c:pt>
                <c:pt idx="3455">
                  <c:v>45662</c:v>
                </c:pt>
                <c:pt idx="3456">
                  <c:v>45663</c:v>
                </c:pt>
                <c:pt idx="3457">
                  <c:v>45664</c:v>
                </c:pt>
                <c:pt idx="3458">
                  <c:v>45665</c:v>
                </c:pt>
                <c:pt idx="3459">
                  <c:v>45666</c:v>
                </c:pt>
                <c:pt idx="3460">
                  <c:v>45667</c:v>
                </c:pt>
                <c:pt idx="3461">
                  <c:v>45668</c:v>
                </c:pt>
                <c:pt idx="3462">
                  <c:v>45669</c:v>
                </c:pt>
                <c:pt idx="3463">
                  <c:v>45670</c:v>
                </c:pt>
                <c:pt idx="3464">
                  <c:v>45671</c:v>
                </c:pt>
                <c:pt idx="3465">
                  <c:v>45672</c:v>
                </c:pt>
                <c:pt idx="3466">
                  <c:v>45673</c:v>
                </c:pt>
                <c:pt idx="3467">
                  <c:v>45674</c:v>
                </c:pt>
                <c:pt idx="3468">
                  <c:v>45675</c:v>
                </c:pt>
                <c:pt idx="3469">
                  <c:v>45676</c:v>
                </c:pt>
                <c:pt idx="3470">
                  <c:v>45677</c:v>
                </c:pt>
                <c:pt idx="3471">
                  <c:v>45678</c:v>
                </c:pt>
                <c:pt idx="3472">
                  <c:v>45679</c:v>
                </c:pt>
                <c:pt idx="3473">
                  <c:v>45680</c:v>
                </c:pt>
                <c:pt idx="3474">
                  <c:v>45681</c:v>
                </c:pt>
                <c:pt idx="3475">
                  <c:v>45682</c:v>
                </c:pt>
                <c:pt idx="3476">
                  <c:v>45683</c:v>
                </c:pt>
                <c:pt idx="3477">
                  <c:v>45684</c:v>
                </c:pt>
                <c:pt idx="3478">
                  <c:v>45685</c:v>
                </c:pt>
                <c:pt idx="3479">
                  <c:v>45686</c:v>
                </c:pt>
                <c:pt idx="3480">
                  <c:v>45687</c:v>
                </c:pt>
                <c:pt idx="3481">
                  <c:v>45688</c:v>
                </c:pt>
                <c:pt idx="3482">
                  <c:v>45689</c:v>
                </c:pt>
                <c:pt idx="3483">
                  <c:v>45690</c:v>
                </c:pt>
                <c:pt idx="3484">
                  <c:v>45691</c:v>
                </c:pt>
                <c:pt idx="3485">
                  <c:v>45692</c:v>
                </c:pt>
                <c:pt idx="3486">
                  <c:v>45693</c:v>
                </c:pt>
                <c:pt idx="3487">
                  <c:v>45694</c:v>
                </c:pt>
                <c:pt idx="3488">
                  <c:v>45695</c:v>
                </c:pt>
                <c:pt idx="3489">
                  <c:v>45696</c:v>
                </c:pt>
                <c:pt idx="3490">
                  <c:v>45697</c:v>
                </c:pt>
                <c:pt idx="3491">
                  <c:v>45698</c:v>
                </c:pt>
                <c:pt idx="3492">
                  <c:v>45699</c:v>
                </c:pt>
                <c:pt idx="3493">
                  <c:v>45700</c:v>
                </c:pt>
                <c:pt idx="3494">
                  <c:v>45701</c:v>
                </c:pt>
                <c:pt idx="3495">
                  <c:v>45702</c:v>
                </c:pt>
                <c:pt idx="3496">
                  <c:v>45703</c:v>
                </c:pt>
                <c:pt idx="3497">
                  <c:v>45704</c:v>
                </c:pt>
                <c:pt idx="3498">
                  <c:v>45705</c:v>
                </c:pt>
                <c:pt idx="3499">
                  <c:v>45706</c:v>
                </c:pt>
                <c:pt idx="3500">
                  <c:v>45707</c:v>
                </c:pt>
                <c:pt idx="3501">
                  <c:v>45708</c:v>
                </c:pt>
                <c:pt idx="3502">
                  <c:v>45709</c:v>
                </c:pt>
                <c:pt idx="3503">
                  <c:v>45710</c:v>
                </c:pt>
                <c:pt idx="3504">
                  <c:v>45711</c:v>
                </c:pt>
                <c:pt idx="3505">
                  <c:v>45712</c:v>
                </c:pt>
                <c:pt idx="3506">
                  <c:v>45713</c:v>
                </c:pt>
                <c:pt idx="3507">
                  <c:v>45714</c:v>
                </c:pt>
                <c:pt idx="3508">
                  <c:v>45715</c:v>
                </c:pt>
                <c:pt idx="3509">
                  <c:v>45716</c:v>
                </c:pt>
                <c:pt idx="3510">
                  <c:v>45717</c:v>
                </c:pt>
                <c:pt idx="3511">
                  <c:v>45718</c:v>
                </c:pt>
                <c:pt idx="3512">
                  <c:v>45719</c:v>
                </c:pt>
                <c:pt idx="3513">
                  <c:v>45720</c:v>
                </c:pt>
                <c:pt idx="3514">
                  <c:v>45721</c:v>
                </c:pt>
                <c:pt idx="3515">
                  <c:v>45722</c:v>
                </c:pt>
                <c:pt idx="3516">
                  <c:v>45723</c:v>
                </c:pt>
                <c:pt idx="3517">
                  <c:v>45724</c:v>
                </c:pt>
                <c:pt idx="3518">
                  <c:v>45725</c:v>
                </c:pt>
                <c:pt idx="3519">
                  <c:v>45726</c:v>
                </c:pt>
                <c:pt idx="3520">
                  <c:v>45727</c:v>
                </c:pt>
                <c:pt idx="3521">
                  <c:v>45728</c:v>
                </c:pt>
                <c:pt idx="3522">
                  <c:v>45729</c:v>
                </c:pt>
                <c:pt idx="3523">
                  <c:v>45730</c:v>
                </c:pt>
                <c:pt idx="3524">
                  <c:v>45731</c:v>
                </c:pt>
                <c:pt idx="3525">
                  <c:v>45732</c:v>
                </c:pt>
                <c:pt idx="3526">
                  <c:v>45733</c:v>
                </c:pt>
                <c:pt idx="3527">
                  <c:v>45734</c:v>
                </c:pt>
                <c:pt idx="3528">
                  <c:v>45735</c:v>
                </c:pt>
                <c:pt idx="3529">
                  <c:v>45736</c:v>
                </c:pt>
                <c:pt idx="3530">
                  <c:v>45737</c:v>
                </c:pt>
                <c:pt idx="3531">
                  <c:v>45738</c:v>
                </c:pt>
                <c:pt idx="3532">
                  <c:v>45739</c:v>
                </c:pt>
                <c:pt idx="3533">
                  <c:v>45740</c:v>
                </c:pt>
                <c:pt idx="3534">
                  <c:v>45741</c:v>
                </c:pt>
                <c:pt idx="3535">
                  <c:v>45742</c:v>
                </c:pt>
                <c:pt idx="3536">
                  <c:v>45743</c:v>
                </c:pt>
                <c:pt idx="3537">
                  <c:v>45744</c:v>
                </c:pt>
                <c:pt idx="3538">
                  <c:v>45745</c:v>
                </c:pt>
                <c:pt idx="3539">
                  <c:v>45746</c:v>
                </c:pt>
                <c:pt idx="3540">
                  <c:v>45747</c:v>
                </c:pt>
                <c:pt idx="3541">
                  <c:v>45748</c:v>
                </c:pt>
                <c:pt idx="3542">
                  <c:v>45749</c:v>
                </c:pt>
                <c:pt idx="3543">
                  <c:v>45750</c:v>
                </c:pt>
                <c:pt idx="3544">
                  <c:v>45751</c:v>
                </c:pt>
                <c:pt idx="3545">
                  <c:v>45752</c:v>
                </c:pt>
                <c:pt idx="3546">
                  <c:v>45753</c:v>
                </c:pt>
                <c:pt idx="3547">
                  <c:v>45754</c:v>
                </c:pt>
                <c:pt idx="3548">
                  <c:v>45755</c:v>
                </c:pt>
                <c:pt idx="3549">
                  <c:v>45756</c:v>
                </c:pt>
                <c:pt idx="3550">
                  <c:v>45757</c:v>
                </c:pt>
                <c:pt idx="3551">
                  <c:v>45758</c:v>
                </c:pt>
                <c:pt idx="3552">
                  <c:v>45759</c:v>
                </c:pt>
                <c:pt idx="3553">
                  <c:v>45760</c:v>
                </c:pt>
                <c:pt idx="3554">
                  <c:v>45761</c:v>
                </c:pt>
                <c:pt idx="3555">
                  <c:v>45762</c:v>
                </c:pt>
                <c:pt idx="3556">
                  <c:v>45763</c:v>
                </c:pt>
                <c:pt idx="3557">
                  <c:v>45764</c:v>
                </c:pt>
                <c:pt idx="3558">
                  <c:v>45765</c:v>
                </c:pt>
                <c:pt idx="3559">
                  <c:v>45766</c:v>
                </c:pt>
                <c:pt idx="3560">
                  <c:v>45767</c:v>
                </c:pt>
                <c:pt idx="3561">
                  <c:v>45768</c:v>
                </c:pt>
                <c:pt idx="3562">
                  <c:v>45769</c:v>
                </c:pt>
                <c:pt idx="3563">
                  <c:v>45770</c:v>
                </c:pt>
                <c:pt idx="3564">
                  <c:v>45771</c:v>
                </c:pt>
                <c:pt idx="3565">
                  <c:v>45772</c:v>
                </c:pt>
                <c:pt idx="3566">
                  <c:v>45773</c:v>
                </c:pt>
                <c:pt idx="3567">
                  <c:v>45774</c:v>
                </c:pt>
                <c:pt idx="3568">
                  <c:v>45775</c:v>
                </c:pt>
                <c:pt idx="3569">
                  <c:v>45776</c:v>
                </c:pt>
                <c:pt idx="3570">
                  <c:v>45777</c:v>
                </c:pt>
                <c:pt idx="3571">
                  <c:v>45778</c:v>
                </c:pt>
                <c:pt idx="3572">
                  <c:v>45779</c:v>
                </c:pt>
                <c:pt idx="3573">
                  <c:v>45780</c:v>
                </c:pt>
                <c:pt idx="3574">
                  <c:v>45781</c:v>
                </c:pt>
                <c:pt idx="3575">
                  <c:v>45782</c:v>
                </c:pt>
                <c:pt idx="3576">
                  <c:v>45783</c:v>
                </c:pt>
                <c:pt idx="3577">
                  <c:v>45784</c:v>
                </c:pt>
                <c:pt idx="3578">
                  <c:v>45785</c:v>
                </c:pt>
                <c:pt idx="3579">
                  <c:v>45786</c:v>
                </c:pt>
                <c:pt idx="3580">
                  <c:v>45787</c:v>
                </c:pt>
                <c:pt idx="3581">
                  <c:v>45788</c:v>
                </c:pt>
                <c:pt idx="3582">
                  <c:v>45789</c:v>
                </c:pt>
                <c:pt idx="3583">
                  <c:v>45790</c:v>
                </c:pt>
                <c:pt idx="3584">
                  <c:v>45791</c:v>
                </c:pt>
                <c:pt idx="3585">
                  <c:v>45792</c:v>
                </c:pt>
                <c:pt idx="3586">
                  <c:v>45793</c:v>
                </c:pt>
                <c:pt idx="3587">
                  <c:v>45794</c:v>
                </c:pt>
                <c:pt idx="3588">
                  <c:v>45795</c:v>
                </c:pt>
                <c:pt idx="3589">
                  <c:v>45796</c:v>
                </c:pt>
                <c:pt idx="3590">
                  <c:v>45797</c:v>
                </c:pt>
                <c:pt idx="3591">
                  <c:v>45798</c:v>
                </c:pt>
                <c:pt idx="3592">
                  <c:v>45799</c:v>
                </c:pt>
                <c:pt idx="3593">
                  <c:v>45800</c:v>
                </c:pt>
                <c:pt idx="3594">
                  <c:v>45801</c:v>
                </c:pt>
                <c:pt idx="3595">
                  <c:v>45802</c:v>
                </c:pt>
                <c:pt idx="3596">
                  <c:v>45803</c:v>
                </c:pt>
                <c:pt idx="3597">
                  <c:v>45804</c:v>
                </c:pt>
                <c:pt idx="3598">
                  <c:v>45805</c:v>
                </c:pt>
                <c:pt idx="3599">
                  <c:v>45806</c:v>
                </c:pt>
                <c:pt idx="3600">
                  <c:v>45807</c:v>
                </c:pt>
                <c:pt idx="3601">
                  <c:v>45808</c:v>
                </c:pt>
                <c:pt idx="3602">
                  <c:v>45809</c:v>
                </c:pt>
                <c:pt idx="3603">
                  <c:v>45810</c:v>
                </c:pt>
                <c:pt idx="3604">
                  <c:v>45811</c:v>
                </c:pt>
                <c:pt idx="3605">
                  <c:v>45812</c:v>
                </c:pt>
                <c:pt idx="3606">
                  <c:v>45813</c:v>
                </c:pt>
                <c:pt idx="3607">
                  <c:v>45814</c:v>
                </c:pt>
                <c:pt idx="3608">
                  <c:v>45815</c:v>
                </c:pt>
                <c:pt idx="3609">
                  <c:v>45816</c:v>
                </c:pt>
                <c:pt idx="3610">
                  <c:v>45817</c:v>
                </c:pt>
                <c:pt idx="3611">
                  <c:v>45818</c:v>
                </c:pt>
                <c:pt idx="3612">
                  <c:v>45819</c:v>
                </c:pt>
                <c:pt idx="3613">
                  <c:v>45820</c:v>
                </c:pt>
                <c:pt idx="3614">
                  <c:v>45821</c:v>
                </c:pt>
                <c:pt idx="3615">
                  <c:v>45822</c:v>
                </c:pt>
                <c:pt idx="3616">
                  <c:v>45823</c:v>
                </c:pt>
                <c:pt idx="3617">
                  <c:v>45824</c:v>
                </c:pt>
                <c:pt idx="3618">
                  <c:v>45825</c:v>
                </c:pt>
                <c:pt idx="3619">
                  <c:v>45826</c:v>
                </c:pt>
                <c:pt idx="3620">
                  <c:v>45827</c:v>
                </c:pt>
                <c:pt idx="3621">
                  <c:v>45828</c:v>
                </c:pt>
                <c:pt idx="3622">
                  <c:v>45829</c:v>
                </c:pt>
                <c:pt idx="3623">
                  <c:v>45830</c:v>
                </c:pt>
                <c:pt idx="3624">
                  <c:v>45831</c:v>
                </c:pt>
                <c:pt idx="3625">
                  <c:v>45832</c:v>
                </c:pt>
                <c:pt idx="3626">
                  <c:v>45833</c:v>
                </c:pt>
                <c:pt idx="3627">
                  <c:v>45834</c:v>
                </c:pt>
                <c:pt idx="3628">
                  <c:v>45835</c:v>
                </c:pt>
                <c:pt idx="3629">
                  <c:v>45836</c:v>
                </c:pt>
                <c:pt idx="3630">
                  <c:v>45837</c:v>
                </c:pt>
                <c:pt idx="3631">
                  <c:v>45838</c:v>
                </c:pt>
                <c:pt idx="3632">
                  <c:v>45839</c:v>
                </c:pt>
                <c:pt idx="3633">
                  <c:v>45840</c:v>
                </c:pt>
                <c:pt idx="3634">
                  <c:v>45841</c:v>
                </c:pt>
                <c:pt idx="3635">
                  <c:v>45842</c:v>
                </c:pt>
                <c:pt idx="3636">
                  <c:v>45843</c:v>
                </c:pt>
                <c:pt idx="3637">
                  <c:v>45844</c:v>
                </c:pt>
                <c:pt idx="3638">
                  <c:v>45845</c:v>
                </c:pt>
                <c:pt idx="3639">
                  <c:v>45846</c:v>
                </c:pt>
                <c:pt idx="3640">
                  <c:v>45847</c:v>
                </c:pt>
                <c:pt idx="3641">
                  <c:v>45848</c:v>
                </c:pt>
                <c:pt idx="3642">
                  <c:v>45849</c:v>
                </c:pt>
                <c:pt idx="3643">
                  <c:v>45850</c:v>
                </c:pt>
                <c:pt idx="3644">
                  <c:v>45851</c:v>
                </c:pt>
                <c:pt idx="3645">
                  <c:v>45852</c:v>
                </c:pt>
                <c:pt idx="3646">
                  <c:v>45853</c:v>
                </c:pt>
                <c:pt idx="3647">
                  <c:v>45854</c:v>
                </c:pt>
                <c:pt idx="3648">
                  <c:v>45855</c:v>
                </c:pt>
                <c:pt idx="3649">
                  <c:v>45856</c:v>
                </c:pt>
                <c:pt idx="3650">
                  <c:v>45857</c:v>
                </c:pt>
                <c:pt idx="3651">
                  <c:v>45858</c:v>
                </c:pt>
                <c:pt idx="3652">
                  <c:v>45859</c:v>
                </c:pt>
                <c:pt idx="3653">
                  <c:v>45860</c:v>
                </c:pt>
                <c:pt idx="3654">
                  <c:v>45861</c:v>
                </c:pt>
                <c:pt idx="3655">
                  <c:v>45862</c:v>
                </c:pt>
                <c:pt idx="3656">
                  <c:v>45863</c:v>
                </c:pt>
                <c:pt idx="3657">
                  <c:v>45864</c:v>
                </c:pt>
                <c:pt idx="3658">
                  <c:v>45865</c:v>
                </c:pt>
                <c:pt idx="3659">
                  <c:v>45866</c:v>
                </c:pt>
                <c:pt idx="3660">
                  <c:v>45867</c:v>
                </c:pt>
                <c:pt idx="3661">
                  <c:v>45868</c:v>
                </c:pt>
                <c:pt idx="3662">
                  <c:v>45869</c:v>
                </c:pt>
                <c:pt idx="3663">
                  <c:v>45870</c:v>
                </c:pt>
                <c:pt idx="3664">
                  <c:v>45871</c:v>
                </c:pt>
                <c:pt idx="3665">
                  <c:v>45872</c:v>
                </c:pt>
                <c:pt idx="3666">
                  <c:v>45873</c:v>
                </c:pt>
                <c:pt idx="3667">
                  <c:v>45874</c:v>
                </c:pt>
                <c:pt idx="3668">
                  <c:v>45875</c:v>
                </c:pt>
                <c:pt idx="3669">
                  <c:v>45876</c:v>
                </c:pt>
                <c:pt idx="3670">
                  <c:v>45877</c:v>
                </c:pt>
                <c:pt idx="3671">
                  <c:v>45878</c:v>
                </c:pt>
                <c:pt idx="3672">
                  <c:v>45879</c:v>
                </c:pt>
                <c:pt idx="3673">
                  <c:v>45880</c:v>
                </c:pt>
                <c:pt idx="3674">
                  <c:v>45881</c:v>
                </c:pt>
                <c:pt idx="3675">
                  <c:v>45882</c:v>
                </c:pt>
                <c:pt idx="3676">
                  <c:v>45883</c:v>
                </c:pt>
                <c:pt idx="3677">
                  <c:v>45884</c:v>
                </c:pt>
                <c:pt idx="3678">
                  <c:v>45885</c:v>
                </c:pt>
                <c:pt idx="3679">
                  <c:v>45886</c:v>
                </c:pt>
                <c:pt idx="3680">
                  <c:v>45887</c:v>
                </c:pt>
                <c:pt idx="3681">
                  <c:v>45888</c:v>
                </c:pt>
                <c:pt idx="3682">
                  <c:v>45889</c:v>
                </c:pt>
                <c:pt idx="3683">
                  <c:v>45890</c:v>
                </c:pt>
                <c:pt idx="3684">
                  <c:v>45891</c:v>
                </c:pt>
                <c:pt idx="3685">
                  <c:v>45892</c:v>
                </c:pt>
                <c:pt idx="3686">
                  <c:v>45893</c:v>
                </c:pt>
                <c:pt idx="3687">
                  <c:v>45894</c:v>
                </c:pt>
                <c:pt idx="3688">
                  <c:v>45895</c:v>
                </c:pt>
                <c:pt idx="3689">
                  <c:v>45896</c:v>
                </c:pt>
                <c:pt idx="3690">
                  <c:v>45897</c:v>
                </c:pt>
                <c:pt idx="3691">
                  <c:v>45898</c:v>
                </c:pt>
                <c:pt idx="3692">
                  <c:v>45899</c:v>
                </c:pt>
                <c:pt idx="3693">
                  <c:v>45900</c:v>
                </c:pt>
                <c:pt idx="3694">
                  <c:v>45901</c:v>
                </c:pt>
                <c:pt idx="3695">
                  <c:v>45902</c:v>
                </c:pt>
                <c:pt idx="3696">
                  <c:v>45903</c:v>
                </c:pt>
                <c:pt idx="3697">
                  <c:v>45904</c:v>
                </c:pt>
                <c:pt idx="3698">
                  <c:v>45905</c:v>
                </c:pt>
                <c:pt idx="3699">
                  <c:v>45906</c:v>
                </c:pt>
                <c:pt idx="3700">
                  <c:v>45907</c:v>
                </c:pt>
                <c:pt idx="3701">
                  <c:v>45908</c:v>
                </c:pt>
                <c:pt idx="3702">
                  <c:v>45909</c:v>
                </c:pt>
                <c:pt idx="3703">
                  <c:v>45910</c:v>
                </c:pt>
                <c:pt idx="3704">
                  <c:v>45911</c:v>
                </c:pt>
                <c:pt idx="3705">
                  <c:v>45912</c:v>
                </c:pt>
                <c:pt idx="3706">
                  <c:v>45913</c:v>
                </c:pt>
                <c:pt idx="3707">
                  <c:v>45914</c:v>
                </c:pt>
                <c:pt idx="3708">
                  <c:v>45915</c:v>
                </c:pt>
                <c:pt idx="3709">
                  <c:v>45916</c:v>
                </c:pt>
                <c:pt idx="3710">
                  <c:v>45917</c:v>
                </c:pt>
                <c:pt idx="3711">
                  <c:v>45918</c:v>
                </c:pt>
                <c:pt idx="3712">
                  <c:v>45919</c:v>
                </c:pt>
                <c:pt idx="3713">
                  <c:v>45920</c:v>
                </c:pt>
                <c:pt idx="3714">
                  <c:v>45921</c:v>
                </c:pt>
                <c:pt idx="3715">
                  <c:v>45922</c:v>
                </c:pt>
                <c:pt idx="3716">
                  <c:v>45923</c:v>
                </c:pt>
                <c:pt idx="3717">
                  <c:v>45924</c:v>
                </c:pt>
                <c:pt idx="3718">
                  <c:v>45925</c:v>
                </c:pt>
                <c:pt idx="3719">
                  <c:v>45926</c:v>
                </c:pt>
                <c:pt idx="3720">
                  <c:v>45927</c:v>
                </c:pt>
                <c:pt idx="3721">
                  <c:v>45928</c:v>
                </c:pt>
                <c:pt idx="3722">
                  <c:v>45929</c:v>
                </c:pt>
                <c:pt idx="3723">
                  <c:v>45930</c:v>
                </c:pt>
                <c:pt idx="3724">
                  <c:v>45931</c:v>
                </c:pt>
                <c:pt idx="3725">
                  <c:v>45932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998.20072690632992</c:v>
                </c:pt>
                <c:pt idx="2">
                  <c:v>1040.4116736838319</c:v>
                </c:pt>
                <c:pt idx="3">
                  <c:v>1042.4988304724893</c:v>
                </c:pt>
                <c:pt idx="4">
                  <c:v>1057.5767389974453</c:v>
                </c:pt>
                <c:pt idx="5">
                  <c:v>1058.7282737773942</c:v>
                </c:pt>
                <c:pt idx="6">
                  <c:v>1064.3060203677717</c:v>
                </c:pt>
                <c:pt idx="7">
                  <c:v>1044.2621181042862</c:v>
                </c:pt>
                <c:pt idx="8">
                  <c:v>1038.1445895858076</c:v>
                </c:pt>
                <c:pt idx="9">
                  <c:v>1026.2693871675845</c:v>
                </c:pt>
                <c:pt idx="10">
                  <c:v>1013.0987081219188</c:v>
                </c:pt>
                <c:pt idx="11">
                  <c:v>1017.0211234661199</c:v>
                </c:pt>
                <c:pt idx="12">
                  <c:v>1011.0115513332615</c:v>
                </c:pt>
                <c:pt idx="13">
                  <c:v>1027.4209219475333</c:v>
                </c:pt>
                <c:pt idx="14">
                  <c:v>1017.5609053942208</c:v>
                </c:pt>
                <c:pt idx="15">
                  <c:v>1006.333441289719</c:v>
                </c:pt>
                <c:pt idx="16">
                  <c:v>1007.3770196840476</c:v>
                </c:pt>
                <c:pt idx="17">
                  <c:v>942.8910720069091</c:v>
                </c:pt>
                <c:pt idx="18">
                  <c:v>963.07891611788841</c:v>
                </c:pt>
                <c:pt idx="19">
                  <c:v>954.15452157328446</c:v>
                </c:pt>
                <c:pt idx="20">
                  <c:v>978.76857749469229</c:v>
                </c:pt>
                <c:pt idx="21">
                  <c:v>960.59591924862366</c:v>
                </c:pt>
                <c:pt idx="22">
                  <c:v>952.42721940336116</c:v>
                </c:pt>
                <c:pt idx="23">
                  <c:v>957.82503868437152</c:v>
                </c:pt>
                <c:pt idx="24">
                  <c:v>944.47443232933881</c:v>
                </c:pt>
                <c:pt idx="25">
                  <c:v>932.74317175860949</c:v>
                </c:pt>
                <c:pt idx="26">
                  <c:v>925.94191946453634</c:v>
                </c:pt>
                <c:pt idx="27">
                  <c:v>798.84126812767647</c:v>
                </c:pt>
                <c:pt idx="28">
                  <c:v>818.09349022994718</c:v>
                </c:pt>
                <c:pt idx="29">
                  <c:v>847.67353988988452</c:v>
                </c:pt>
                <c:pt idx="30">
                  <c:v>837.92147972219232</c:v>
                </c:pt>
                <c:pt idx="31">
                  <c:v>831.80395120371384</c:v>
                </c:pt>
                <c:pt idx="32">
                  <c:v>824.82277160027365</c:v>
                </c:pt>
                <c:pt idx="33">
                  <c:v>759.86901291878098</c:v>
                </c:pt>
                <c:pt idx="34">
                  <c:v>805.10273849364876</c:v>
                </c:pt>
                <c:pt idx="35">
                  <c:v>816.18626075065686</c:v>
                </c:pt>
                <c:pt idx="36">
                  <c:v>812.55172910144313</c:v>
                </c:pt>
                <c:pt idx="37">
                  <c:v>833.24336967864986</c:v>
                </c:pt>
                <c:pt idx="38">
                  <c:v>829.86073626254995</c:v>
                </c:pt>
                <c:pt idx="39">
                  <c:v>825.47050991399465</c:v>
                </c:pt>
                <c:pt idx="40">
                  <c:v>830.36453272877759</c:v>
                </c:pt>
                <c:pt idx="41">
                  <c:v>821.2602108748066</c:v>
                </c:pt>
                <c:pt idx="42">
                  <c:v>827.55766670265211</c:v>
                </c:pt>
                <c:pt idx="43">
                  <c:v>817.76962107308645</c:v>
                </c:pt>
                <c:pt idx="44">
                  <c:v>832.66760228867543</c:v>
                </c:pt>
                <c:pt idx="45">
                  <c:v>849.29288567418769</c:v>
                </c:pt>
                <c:pt idx="46">
                  <c:v>868.29320954334457</c:v>
                </c:pt>
                <c:pt idx="47">
                  <c:v>868.36518046709148</c:v>
                </c:pt>
                <c:pt idx="48">
                  <c:v>878.54906617726454</c:v>
                </c:pt>
                <c:pt idx="49">
                  <c:v>859.15290222750025</c:v>
                </c:pt>
                <c:pt idx="50">
                  <c:v>858.325236604412</c:v>
                </c:pt>
                <c:pt idx="51">
                  <c:v>866.88977653028201</c:v>
                </c:pt>
                <c:pt idx="52">
                  <c:v>851.05617330598466</c:v>
                </c:pt>
                <c:pt idx="53">
                  <c:v>830.61643096189164</c:v>
                </c:pt>
                <c:pt idx="54">
                  <c:v>831.30015473748631</c:v>
                </c:pt>
                <c:pt idx="55">
                  <c:v>829.82475080067672</c:v>
                </c:pt>
                <c:pt idx="56">
                  <c:v>826.69401561769064</c:v>
                </c:pt>
                <c:pt idx="57">
                  <c:v>839.68476735398929</c:v>
                </c:pt>
                <c:pt idx="58">
                  <c:v>841.26812767641911</c:v>
                </c:pt>
                <c:pt idx="59">
                  <c:v>838.02943610781278</c:v>
                </c:pt>
                <c:pt idx="60">
                  <c:v>835.72636654791506</c:v>
                </c:pt>
                <c:pt idx="61">
                  <c:v>817.98553384432728</c:v>
                </c:pt>
                <c:pt idx="62">
                  <c:v>832.27176220806825</c:v>
                </c:pt>
                <c:pt idx="63">
                  <c:v>828.60124509698107</c:v>
                </c:pt>
                <c:pt idx="64">
                  <c:v>846.62996149555613</c:v>
                </c:pt>
                <c:pt idx="65">
                  <c:v>848.86106013170695</c:v>
                </c:pt>
                <c:pt idx="66">
                  <c:v>844.54280470689855</c:v>
                </c:pt>
                <c:pt idx="67">
                  <c:v>840.54841843895088</c:v>
                </c:pt>
                <c:pt idx="68">
                  <c:v>863.61509949980234</c:v>
                </c:pt>
                <c:pt idx="69">
                  <c:v>852.45960631904734</c:v>
                </c:pt>
                <c:pt idx="70">
                  <c:v>853.35924286588238</c:v>
                </c:pt>
                <c:pt idx="71">
                  <c:v>857.67749829069078</c:v>
                </c:pt>
                <c:pt idx="72">
                  <c:v>857.4615855194503</c:v>
                </c:pt>
                <c:pt idx="73">
                  <c:v>863.36320126668841</c:v>
                </c:pt>
                <c:pt idx="74">
                  <c:v>863.18327395732149</c:v>
                </c:pt>
                <c:pt idx="75">
                  <c:v>867.06970383964892</c:v>
                </c:pt>
                <c:pt idx="76">
                  <c:v>887.54543164561539</c:v>
                </c:pt>
                <c:pt idx="77">
                  <c:v>878.04526971103701</c:v>
                </c:pt>
                <c:pt idx="78">
                  <c:v>874.23081075245625</c:v>
                </c:pt>
                <c:pt idx="79">
                  <c:v>879.30476087660611</c:v>
                </c:pt>
                <c:pt idx="80">
                  <c:v>885.49426031883138</c:v>
                </c:pt>
                <c:pt idx="81">
                  <c:v>896.1099715714854</c:v>
                </c:pt>
                <c:pt idx="82">
                  <c:v>886.64579509878035</c:v>
                </c:pt>
                <c:pt idx="83">
                  <c:v>903.19910756054594</c:v>
                </c:pt>
                <c:pt idx="84">
                  <c:v>911.40379286768189</c:v>
                </c:pt>
                <c:pt idx="85">
                  <c:v>917.59329230990727</c:v>
                </c:pt>
                <c:pt idx="86">
                  <c:v>947.96502213105964</c:v>
                </c:pt>
                <c:pt idx="87">
                  <c:v>981.93529813955217</c:v>
                </c:pt>
                <c:pt idx="88">
                  <c:v>953.61473964518393</c:v>
                </c:pt>
                <c:pt idx="89">
                  <c:v>954.22649249703181</c:v>
                </c:pt>
                <c:pt idx="90">
                  <c:v>975.70981323545334</c:v>
                </c:pt>
                <c:pt idx="91">
                  <c:v>967.18125877145678</c:v>
                </c:pt>
                <c:pt idx="92">
                  <c:v>992.62298031595287</c:v>
                </c:pt>
                <c:pt idx="93">
                  <c:v>1003.1307351829868</c:v>
                </c:pt>
                <c:pt idx="94">
                  <c:v>1023.0306955989788</c:v>
                </c:pt>
                <c:pt idx="95">
                  <c:v>1025.4777070063701</c:v>
                </c:pt>
                <c:pt idx="96">
                  <c:v>1033.1426103854049</c:v>
                </c:pt>
                <c:pt idx="97">
                  <c:v>1063.7662384396708</c:v>
                </c:pt>
                <c:pt idx="98">
                  <c:v>1094.2819101083164</c:v>
                </c:pt>
                <c:pt idx="99">
                  <c:v>1137.4284788945267</c:v>
                </c:pt>
                <c:pt idx="100">
                  <c:v>1184.3175357155712</c:v>
                </c:pt>
                <c:pt idx="101">
                  <c:v>1133.0022670840983</c:v>
                </c:pt>
                <c:pt idx="102">
                  <c:v>1185.5770268811402</c:v>
                </c:pt>
                <c:pt idx="103">
                  <c:v>1314.2250530785566</c:v>
                </c:pt>
                <c:pt idx="104">
                  <c:v>1454.1725143042217</c:v>
                </c:pt>
                <c:pt idx="105">
                  <c:v>1475.4039368095293</c:v>
                </c:pt>
                <c:pt idx="106">
                  <c:v>1393.3930692000436</c:v>
                </c:pt>
                <c:pt idx="107">
                  <c:v>1346.1801432221387</c:v>
                </c:pt>
                <c:pt idx="108">
                  <c:v>1384.756558350427</c:v>
                </c:pt>
                <c:pt idx="109">
                  <c:v>1345.2445212134303</c:v>
                </c:pt>
                <c:pt idx="110">
                  <c:v>1365.7562344812702</c:v>
                </c:pt>
                <c:pt idx="111">
                  <c:v>1213.2138615999143</c:v>
                </c:pt>
                <c:pt idx="112">
                  <c:v>1127.0646658749872</c:v>
                </c:pt>
                <c:pt idx="113">
                  <c:v>1210.8748065781433</c:v>
                </c:pt>
                <c:pt idx="114">
                  <c:v>1216.5605095541412</c:v>
                </c:pt>
                <c:pt idx="115">
                  <c:v>1204.4693943646776</c:v>
                </c:pt>
                <c:pt idx="116">
                  <c:v>1162.0785202778086</c:v>
                </c:pt>
                <c:pt idx="117">
                  <c:v>1197.9200403037182</c:v>
                </c:pt>
                <c:pt idx="118">
                  <c:v>1210.8748065781435</c:v>
                </c:pt>
                <c:pt idx="119">
                  <c:v>1207.2762603908031</c:v>
                </c:pt>
                <c:pt idx="120">
                  <c:v>1174.6014610097532</c:v>
                </c:pt>
                <c:pt idx="121">
                  <c:v>1160.1353053366449</c:v>
                </c:pt>
                <c:pt idx="122">
                  <c:v>1176.7246032602839</c:v>
                </c:pt>
                <c:pt idx="123">
                  <c:v>1164.8853863039342</c:v>
                </c:pt>
                <c:pt idx="124">
                  <c:v>1162.3304185109225</c:v>
                </c:pt>
                <c:pt idx="125">
                  <c:v>1155.133326136242</c:v>
                </c:pt>
                <c:pt idx="126">
                  <c:v>1183.8497247112177</c:v>
                </c:pt>
                <c:pt idx="127">
                  <c:v>1268.7394292705756</c:v>
                </c:pt>
                <c:pt idx="128">
                  <c:v>1288.9632588434281</c:v>
                </c:pt>
                <c:pt idx="129">
                  <c:v>1285.5446399654547</c:v>
                </c:pt>
                <c:pt idx="130">
                  <c:v>1339.5228327755597</c:v>
                </c:pt>
                <c:pt idx="131">
                  <c:v>1356.148116161072</c:v>
                </c:pt>
                <c:pt idx="132">
                  <c:v>1305.1207312245863</c:v>
                </c:pt>
                <c:pt idx="133">
                  <c:v>1295.4766274425142</c:v>
                </c:pt>
                <c:pt idx="134">
                  <c:v>1301.8460541941065</c:v>
                </c:pt>
                <c:pt idx="135">
                  <c:v>1309.7988412681289</c:v>
                </c:pt>
                <c:pt idx="136">
                  <c:v>1396.1999352261698</c:v>
                </c:pt>
                <c:pt idx="137">
                  <c:v>1394.6885458274869</c:v>
                </c:pt>
                <c:pt idx="138">
                  <c:v>1420.4541365288437</c:v>
                </c:pt>
                <c:pt idx="139">
                  <c:v>1507.5749397243526</c:v>
                </c:pt>
                <c:pt idx="140">
                  <c:v>1505.5957393213152</c:v>
                </c:pt>
                <c:pt idx="141">
                  <c:v>1495.843679153623</c:v>
                </c:pt>
                <c:pt idx="142">
                  <c:v>1629.9614955557965</c:v>
                </c:pt>
                <c:pt idx="143">
                  <c:v>1572.0968728633643</c:v>
                </c:pt>
                <c:pt idx="144">
                  <c:v>1561.1572924538498</c:v>
                </c:pt>
                <c:pt idx="145">
                  <c:v>1597.7904926409742</c:v>
                </c:pt>
                <c:pt idx="146">
                  <c:v>1670.697038396489</c:v>
                </c:pt>
                <c:pt idx="147">
                  <c:v>1633.6320126668838</c:v>
                </c:pt>
                <c:pt idx="148">
                  <c:v>1639.1377883335142</c:v>
                </c:pt>
                <c:pt idx="149">
                  <c:v>1666.7386375904146</c:v>
                </c:pt>
                <c:pt idx="150">
                  <c:v>1659.9733707582147</c:v>
                </c:pt>
                <c:pt idx="151">
                  <c:v>1591.349094965635</c:v>
                </c:pt>
                <c:pt idx="152">
                  <c:v>1571.8809600921238</c:v>
                </c:pt>
                <c:pt idx="153">
                  <c:v>1561.4811616107104</c:v>
                </c:pt>
                <c:pt idx="154">
                  <c:v>1592.1047896649764</c:v>
                </c:pt>
                <c:pt idx="155">
                  <c:v>1640.0014394184759</c:v>
                </c:pt>
                <c:pt idx="156">
                  <c:v>1640.3612940372097</c:v>
                </c:pt>
                <c:pt idx="157">
                  <c:v>1509.2662564324023</c:v>
                </c:pt>
                <c:pt idx="158">
                  <c:v>1528.3745366871794</c:v>
                </c:pt>
                <c:pt idx="159">
                  <c:v>1518.3705782863733</c:v>
                </c:pt>
                <c:pt idx="160">
                  <c:v>1561.37320522509</c:v>
                </c:pt>
                <c:pt idx="161">
                  <c:v>1539.9978408722884</c:v>
                </c:pt>
                <c:pt idx="162">
                  <c:v>1548.6343517219054</c:v>
                </c:pt>
                <c:pt idx="163">
                  <c:v>1567.7426319766826</c:v>
                </c:pt>
                <c:pt idx="164">
                  <c:v>1566.807009967974</c:v>
                </c:pt>
                <c:pt idx="165">
                  <c:v>1554.2480837741564</c:v>
                </c:pt>
                <c:pt idx="166">
                  <c:v>1561.2292633775965</c:v>
                </c:pt>
                <c:pt idx="167">
                  <c:v>1559.3940048220527</c:v>
                </c:pt>
                <c:pt idx="168">
                  <c:v>1550.5055957393222</c:v>
                </c:pt>
                <c:pt idx="169">
                  <c:v>1652.0205836841924</c:v>
                </c:pt>
                <c:pt idx="170">
                  <c:v>1635.3233293749333</c:v>
                </c:pt>
                <c:pt idx="171">
                  <c:v>1620.7132318543315</c:v>
                </c:pt>
                <c:pt idx="172">
                  <c:v>1619.3097988412687</c:v>
                </c:pt>
                <c:pt idx="173">
                  <c:v>1616.4309618913965</c:v>
                </c:pt>
                <c:pt idx="174">
                  <c:v>1561.8050307675705</c:v>
                </c:pt>
                <c:pt idx="175">
                  <c:v>1557.3068480333952</c:v>
                </c:pt>
                <c:pt idx="176">
                  <c:v>1547.4828169419561</c:v>
                </c:pt>
                <c:pt idx="177">
                  <c:v>1286.588218359783</c:v>
                </c:pt>
                <c:pt idx="178">
                  <c:v>1398.7549030191808</c:v>
                </c:pt>
                <c:pt idx="179">
                  <c:v>1361.9057900608159</c:v>
                </c:pt>
                <c:pt idx="180">
                  <c:v>1385.0444420454139</c:v>
                </c:pt>
                <c:pt idx="181">
                  <c:v>1350.4264277232</c:v>
                </c:pt>
                <c:pt idx="182">
                  <c:v>1506.1355212494157</c:v>
                </c:pt>
                <c:pt idx="183">
                  <c:v>1473.1728381733783</c:v>
                </c:pt>
                <c:pt idx="184">
                  <c:v>1377.8833351326066</c:v>
                </c:pt>
                <c:pt idx="185">
                  <c:v>1394.4366475943721</c:v>
                </c:pt>
                <c:pt idx="186">
                  <c:v>1450.3940408075139</c:v>
                </c:pt>
                <c:pt idx="187">
                  <c:v>1408.4709777249991</c:v>
                </c:pt>
                <c:pt idx="188">
                  <c:v>1408.9747741912267</c:v>
                </c:pt>
                <c:pt idx="189">
                  <c:v>1420.6700493000828</c:v>
                </c:pt>
                <c:pt idx="190">
                  <c:v>1366.0441181762569</c:v>
                </c:pt>
                <c:pt idx="191">
                  <c:v>1362.6974702220305</c:v>
                </c:pt>
                <c:pt idx="192">
                  <c:v>1361.9057900608154</c:v>
                </c:pt>
                <c:pt idx="193">
                  <c:v>1324.0850696318687</c:v>
                </c:pt>
                <c:pt idx="194">
                  <c:v>1336.248155745079</c:v>
                </c:pt>
                <c:pt idx="195">
                  <c:v>1342.0058296448235</c:v>
                </c:pt>
                <c:pt idx="196">
                  <c:v>1327.3957321242219</c:v>
                </c:pt>
                <c:pt idx="197">
                  <c:v>1396.1999352261687</c:v>
                </c:pt>
                <c:pt idx="198">
                  <c:v>1383.6410090323509</c:v>
                </c:pt>
                <c:pt idx="199">
                  <c:v>1351.0381805750476</c:v>
                </c:pt>
                <c:pt idx="200">
                  <c:v>1358.4152002590954</c:v>
                </c:pt>
                <c:pt idx="201">
                  <c:v>1335.5644319694843</c:v>
                </c:pt>
                <c:pt idx="202">
                  <c:v>1341.1061930979884</c:v>
                </c:pt>
                <c:pt idx="203">
                  <c:v>1361.8338191370685</c:v>
                </c:pt>
                <c:pt idx="204">
                  <c:v>1361.0781244377272</c:v>
                </c:pt>
                <c:pt idx="205">
                  <c:v>1374.8245708733671</c:v>
                </c:pt>
                <c:pt idx="206">
                  <c:v>1406.9955737881894</c:v>
                </c:pt>
                <c:pt idx="207">
                  <c:v>1463.1328943106982</c:v>
                </c:pt>
                <c:pt idx="208">
                  <c:v>1435.6400014394183</c:v>
                </c:pt>
                <c:pt idx="209">
                  <c:v>1466.1196876461906</c:v>
                </c:pt>
                <c:pt idx="210">
                  <c:v>1494.116376983698</c:v>
                </c:pt>
                <c:pt idx="211">
                  <c:v>1515.6716686458665</c:v>
                </c:pt>
                <c:pt idx="212">
                  <c:v>1513.9803519378167</c:v>
                </c:pt>
                <c:pt idx="213">
                  <c:v>1574.2200151138934</c:v>
                </c:pt>
                <c:pt idx="214">
                  <c:v>1578.1784159199678</c:v>
                </c:pt>
                <c:pt idx="215">
                  <c:v>1574.5438842707542</c:v>
                </c:pt>
                <c:pt idx="216">
                  <c:v>1511.2814422973117</c:v>
                </c:pt>
                <c:pt idx="217">
                  <c:v>1525.5676706610525</c:v>
                </c:pt>
                <c:pt idx="218">
                  <c:v>1524.1282521861165</c:v>
                </c:pt>
                <c:pt idx="219">
                  <c:v>1550.4336248155744</c:v>
                </c:pt>
                <c:pt idx="220">
                  <c:v>1558.6023246608368</c:v>
                </c:pt>
                <c:pt idx="221">
                  <c:v>1560.7974378351146</c:v>
                </c:pt>
                <c:pt idx="222">
                  <c:v>1570.5494980028068</c:v>
                </c:pt>
                <c:pt idx="223">
                  <c:v>1558.4583828133432</c:v>
                </c:pt>
                <c:pt idx="224">
                  <c:v>1512.7928316959944</c:v>
                </c:pt>
                <c:pt idx="225">
                  <c:v>1507.0711432581234</c:v>
                </c:pt>
                <c:pt idx="226">
                  <c:v>1465.8677894130767</c:v>
                </c:pt>
                <c:pt idx="227">
                  <c:v>1425.3121738817513</c:v>
                </c:pt>
                <c:pt idx="228">
                  <c:v>1451.0777645831079</c:v>
                </c:pt>
                <c:pt idx="229">
                  <c:v>1483.3567238835503</c:v>
                </c:pt>
                <c:pt idx="230">
                  <c:v>1479.65022131059</c:v>
                </c:pt>
                <c:pt idx="231">
                  <c:v>1485.4798661340812</c:v>
                </c:pt>
                <c:pt idx="232">
                  <c:v>1496.9232430098234</c:v>
                </c:pt>
                <c:pt idx="233">
                  <c:v>1509.1942855086538</c:v>
                </c:pt>
                <c:pt idx="234">
                  <c:v>1477.4910935981857</c:v>
                </c:pt>
                <c:pt idx="235">
                  <c:v>1484.4722732016257</c:v>
                </c:pt>
                <c:pt idx="236">
                  <c:v>1493.4686386699766</c:v>
                </c:pt>
                <c:pt idx="237">
                  <c:v>1494.8720716830394</c:v>
                </c:pt>
                <c:pt idx="238">
                  <c:v>1497.247112166684</c:v>
                </c:pt>
                <c:pt idx="239">
                  <c:v>1505.6677102450606</c:v>
                </c:pt>
                <c:pt idx="240">
                  <c:v>1474.1444456439592</c:v>
                </c:pt>
                <c:pt idx="241">
                  <c:v>1476.1236460469963</c:v>
                </c:pt>
                <c:pt idx="242">
                  <c:v>1479.9740904674504</c:v>
                </c:pt>
                <c:pt idx="243">
                  <c:v>1482.601029184209</c:v>
                </c:pt>
                <c:pt idx="244">
                  <c:v>1499.3702544172147</c:v>
                </c:pt>
                <c:pt idx="245">
                  <c:v>1502.5009896002007</c:v>
                </c:pt>
                <c:pt idx="246">
                  <c:v>1486.0196480621821</c:v>
                </c:pt>
                <c:pt idx="247">
                  <c:v>1498.4706178703796</c:v>
                </c:pt>
                <c:pt idx="248">
                  <c:v>1500.4858037352901</c:v>
                </c:pt>
                <c:pt idx="249">
                  <c:v>1530.4616934758351</c:v>
                </c:pt>
                <c:pt idx="250">
                  <c:v>1522.1850372449524</c:v>
                </c:pt>
                <c:pt idx="251">
                  <c:v>1498.3986469466329</c:v>
                </c:pt>
                <c:pt idx="252">
                  <c:v>1485.443880672208</c:v>
                </c:pt>
                <c:pt idx="253">
                  <c:v>1497.1031703191904</c:v>
                </c:pt>
                <c:pt idx="254">
                  <c:v>1503.0407715283022</c:v>
                </c:pt>
                <c:pt idx="255">
                  <c:v>1511.2094713735646</c:v>
                </c:pt>
                <c:pt idx="256">
                  <c:v>1511.9651660729062</c:v>
                </c:pt>
                <c:pt idx="257">
                  <c:v>1509.4821692036414</c:v>
                </c:pt>
                <c:pt idx="258">
                  <c:v>1519.8819676850549</c:v>
                </c:pt>
                <c:pt idx="259">
                  <c:v>1516.6432761164483</c:v>
                </c:pt>
                <c:pt idx="260">
                  <c:v>1518.5505055957387</c:v>
                </c:pt>
                <c:pt idx="261">
                  <c:v>1509.5181546655147</c:v>
                </c:pt>
                <c:pt idx="262">
                  <c:v>1509.4461837417678</c:v>
                </c:pt>
                <c:pt idx="263">
                  <c:v>1523.6244557198886</c:v>
                </c:pt>
                <c:pt idx="264">
                  <c:v>1525.5676706610525</c:v>
                </c:pt>
                <c:pt idx="265">
                  <c:v>1539.4580589441862</c:v>
                </c:pt>
                <c:pt idx="266">
                  <c:v>1531.4692864082906</c:v>
                </c:pt>
                <c:pt idx="267">
                  <c:v>1534.1322105869226</c:v>
                </c:pt>
                <c:pt idx="268">
                  <c:v>1550.7215085105615</c:v>
                </c:pt>
                <c:pt idx="269">
                  <c:v>1559.5739321314188</c:v>
                </c:pt>
                <c:pt idx="270">
                  <c:v>1550.9734067436755</c:v>
                </c:pt>
                <c:pt idx="271">
                  <c:v>1550.8654503580553</c:v>
                </c:pt>
                <c:pt idx="272">
                  <c:v>1572.7805966389578</c:v>
                </c:pt>
                <c:pt idx="273">
                  <c:v>1594.0120191442657</c:v>
                </c:pt>
                <c:pt idx="274">
                  <c:v>1627.4425132246574</c:v>
                </c:pt>
                <c:pt idx="275">
                  <c:v>1613.6240958652706</c:v>
                </c:pt>
                <c:pt idx="276">
                  <c:v>1639.8215121091082</c:v>
                </c:pt>
                <c:pt idx="277">
                  <c:v>1671.3807621720828</c:v>
                </c:pt>
                <c:pt idx="278">
                  <c:v>1677.5342761524348</c:v>
                </c:pt>
                <c:pt idx="279">
                  <c:v>1693.4398503004786</c:v>
                </c:pt>
                <c:pt idx="280">
                  <c:v>1602.4686026845156</c:v>
                </c:pt>
                <c:pt idx="281">
                  <c:v>1625.3913418978734</c:v>
                </c:pt>
                <c:pt idx="282">
                  <c:v>1651.0849616754831</c:v>
                </c:pt>
                <c:pt idx="283">
                  <c:v>1633.8119399762495</c:v>
                </c:pt>
                <c:pt idx="284">
                  <c:v>1644.4636366907771</c:v>
                </c:pt>
                <c:pt idx="285">
                  <c:v>1606.4629889524633</c:v>
                </c:pt>
                <c:pt idx="286">
                  <c:v>1627.3705423009105</c:v>
                </c:pt>
                <c:pt idx="287">
                  <c:v>1614.5957033358525</c:v>
                </c:pt>
                <c:pt idx="288">
                  <c:v>1619.2738133793951</c:v>
                </c:pt>
                <c:pt idx="289">
                  <c:v>1663.6438878693011</c:v>
                </c:pt>
                <c:pt idx="290">
                  <c:v>1662.2044693943651</c:v>
                </c:pt>
                <c:pt idx="291">
                  <c:v>1665.3711900392245</c:v>
                </c:pt>
                <c:pt idx="292">
                  <c:v>1670.3011983158808</c:v>
                </c:pt>
                <c:pt idx="293">
                  <c:v>1629.3497427039479</c:v>
                </c:pt>
                <c:pt idx="294">
                  <c:v>1635.0714311418189</c:v>
                </c:pt>
                <c:pt idx="295">
                  <c:v>1642.664363597107</c:v>
                </c:pt>
                <c:pt idx="296">
                  <c:v>1648.0621828781177</c:v>
                </c:pt>
                <c:pt idx="297">
                  <c:v>1651.3728453704707</c:v>
                </c:pt>
                <c:pt idx="298">
                  <c:v>1660.6211090719355</c:v>
                </c:pt>
                <c:pt idx="299">
                  <c:v>1639.7135557234883</c:v>
                </c:pt>
                <c:pt idx="300">
                  <c:v>1634.423692828098</c:v>
                </c:pt>
                <c:pt idx="301">
                  <c:v>1639.3537011047542</c:v>
                </c:pt>
                <c:pt idx="302">
                  <c:v>1577.5306776062475</c:v>
                </c:pt>
                <c:pt idx="303">
                  <c:v>1603.6921083882116</c:v>
                </c:pt>
                <c:pt idx="304">
                  <c:v>1605.9591924862361</c:v>
                </c:pt>
                <c:pt idx="305">
                  <c:v>1592.2847169743429</c:v>
                </c:pt>
                <c:pt idx="306">
                  <c:v>1603.7640793119583</c:v>
                </c:pt>
                <c:pt idx="307">
                  <c:v>1608.5141602792476</c:v>
                </c:pt>
                <c:pt idx="308">
                  <c:v>1624.707618122279</c:v>
                </c:pt>
                <c:pt idx="309">
                  <c:v>1637.2305588542233</c:v>
                </c:pt>
                <c:pt idx="310">
                  <c:v>1695.8868617078701</c:v>
                </c:pt>
                <c:pt idx="311">
                  <c:v>1882.9392925258196</c:v>
                </c:pt>
                <c:pt idx="312">
                  <c:v>1890.02842851488</c:v>
                </c:pt>
                <c:pt idx="313">
                  <c:v>1916.4057720680844</c:v>
                </c:pt>
                <c:pt idx="314">
                  <c:v>1912.0515311814029</c:v>
                </c:pt>
                <c:pt idx="315">
                  <c:v>1924.6464428370939</c:v>
                </c:pt>
                <c:pt idx="316">
                  <c:v>1935.5500377847347</c:v>
                </c:pt>
                <c:pt idx="317">
                  <c:v>2055.6695095181544</c:v>
                </c:pt>
                <c:pt idx="318">
                  <c:v>2073.8781532260964</c:v>
                </c:pt>
                <c:pt idx="319">
                  <c:v>2069.7758105725284</c:v>
                </c:pt>
                <c:pt idx="320">
                  <c:v>2111.5189463456759</c:v>
                </c:pt>
                <c:pt idx="321">
                  <c:v>2086.1132102630536</c:v>
                </c:pt>
                <c:pt idx="322">
                  <c:v>2098.7081219187448</c:v>
                </c:pt>
                <c:pt idx="323">
                  <c:v>2078.0164813415381</c:v>
                </c:pt>
                <c:pt idx="324">
                  <c:v>2088.272337975458</c:v>
                </c:pt>
                <c:pt idx="325">
                  <c:v>2193.3139011839216</c:v>
                </c:pt>
                <c:pt idx="326">
                  <c:v>2439.3105185505055</c:v>
                </c:pt>
                <c:pt idx="327">
                  <c:v>2540.6095937241353</c:v>
                </c:pt>
                <c:pt idx="328">
                  <c:v>2464.8242110187484</c:v>
                </c:pt>
                <c:pt idx="329">
                  <c:v>2514.592104789665</c:v>
                </c:pt>
                <c:pt idx="330">
                  <c:v>2770.0169131670805</c:v>
                </c:pt>
                <c:pt idx="331">
                  <c:v>2707.0423548886247</c:v>
                </c:pt>
                <c:pt idx="332">
                  <c:v>2731.2605707294251</c:v>
                </c:pt>
                <c:pt idx="333">
                  <c:v>2766.4183669797399</c:v>
                </c:pt>
                <c:pt idx="334">
                  <c:v>2530.2097952427216</c:v>
                </c:pt>
                <c:pt idx="335">
                  <c:v>2402.605347439634</c:v>
                </c:pt>
                <c:pt idx="336">
                  <c:v>2175.3211702472199</c:v>
                </c:pt>
                <c:pt idx="337">
                  <c:v>2271.0424988304721</c:v>
                </c:pt>
                <c:pt idx="338">
                  <c:v>2410.9539745942634</c:v>
                </c:pt>
                <c:pt idx="339">
                  <c:v>2424.3765518730429</c:v>
                </c:pt>
                <c:pt idx="340">
                  <c:v>2297.8876533880307</c:v>
                </c:pt>
                <c:pt idx="341">
                  <c:v>2367.3755802655724</c:v>
                </c:pt>
                <c:pt idx="342">
                  <c:v>2333.4053042570795</c:v>
                </c:pt>
                <c:pt idx="343">
                  <c:v>2300.9824031091434</c:v>
                </c:pt>
                <c:pt idx="344">
                  <c:v>2423.5848717118283</c:v>
                </c:pt>
                <c:pt idx="345">
                  <c:v>2440.4980387923279</c:v>
                </c:pt>
                <c:pt idx="346">
                  <c:v>2536.7951347655548</c:v>
                </c:pt>
                <c:pt idx="347">
                  <c:v>2387.8153226096656</c:v>
                </c:pt>
                <c:pt idx="348">
                  <c:v>2454.1365288423476</c:v>
                </c:pt>
                <c:pt idx="349">
                  <c:v>2410.5581345136566</c:v>
                </c:pt>
                <c:pt idx="350">
                  <c:v>2442.6571665047322</c:v>
                </c:pt>
                <c:pt idx="351">
                  <c:v>2310.158695886862</c:v>
                </c:pt>
                <c:pt idx="352">
                  <c:v>2401.4178271978121</c:v>
                </c:pt>
                <c:pt idx="353">
                  <c:v>2366.439958256864</c:v>
                </c:pt>
                <c:pt idx="354">
                  <c:v>2347.8354744683147</c:v>
                </c:pt>
                <c:pt idx="355">
                  <c:v>2342.5456115729244</c:v>
                </c:pt>
                <c:pt idx="356">
                  <c:v>2398.6469466335598</c:v>
                </c:pt>
                <c:pt idx="357">
                  <c:v>2358.2712584116016</c:v>
                </c:pt>
                <c:pt idx="358">
                  <c:v>2380.9780848537189</c:v>
                </c:pt>
                <c:pt idx="359">
                  <c:v>2401.9576091259132</c:v>
                </c:pt>
                <c:pt idx="360">
                  <c:v>2397.7832955485987</c:v>
                </c:pt>
                <c:pt idx="361">
                  <c:v>2447.0114073914142</c:v>
                </c:pt>
                <c:pt idx="362">
                  <c:v>2430.8179495483828</c:v>
                </c:pt>
                <c:pt idx="363">
                  <c:v>2425.3481593436254</c:v>
                </c:pt>
                <c:pt idx="364">
                  <c:v>2399.9424232610027</c:v>
                </c:pt>
                <c:pt idx="365">
                  <c:v>2401.2378998884451</c:v>
                </c:pt>
                <c:pt idx="366">
                  <c:v>2355.8602324660837</c:v>
                </c:pt>
                <c:pt idx="367">
                  <c:v>2366.0441181762567</c:v>
                </c:pt>
                <c:pt idx="368">
                  <c:v>2378.6390298319479</c:v>
                </c:pt>
                <c:pt idx="369">
                  <c:v>2367.0876965705852</c:v>
                </c:pt>
                <c:pt idx="370">
                  <c:v>2353.6651192918057</c:v>
                </c:pt>
                <c:pt idx="371">
                  <c:v>2365.5043362481556</c:v>
                </c:pt>
                <c:pt idx="372">
                  <c:v>2365.6842635575226</c:v>
                </c:pt>
                <c:pt idx="373">
                  <c:v>2364.2448450825868</c:v>
                </c:pt>
                <c:pt idx="374">
                  <c:v>2360.1784878908925</c:v>
                </c:pt>
                <c:pt idx="375">
                  <c:v>2256.1805030767573</c:v>
                </c:pt>
                <c:pt idx="376">
                  <c:v>2177.8401525783588</c:v>
                </c:pt>
                <c:pt idx="377">
                  <c:v>1934.1106193097992</c:v>
                </c:pt>
                <c:pt idx="378">
                  <c:v>2063.2624419734429</c:v>
                </c:pt>
                <c:pt idx="379">
                  <c:v>2114.1458850624349</c:v>
                </c:pt>
                <c:pt idx="380">
                  <c:v>2097.9524272194035</c:v>
                </c:pt>
                <c:pt idx="381">
                  <c:v>2129.2957645111378</c:v>
                </c:pt>
                <c:pt idx="382">
                  <c:v>2141.6387779337147</c:v>
                </c:pt>
                <c:pt idx="383">
                  <c:v>2128.4680988880491</c:v>
                </c:pt>
                <c:pt idx="384">
                  <c:v>2110.3674115657277</c:v>
                </c:pt>
                <c:pt idx="385">
                  <c:v>2140.919068696247</c:v>
                </c:pt>
                <c:pt idx="386">
                  <c:v>2115.6212889992444</c:v>
                </c:pt>
                <c:pt idx="387">
                  <c:v>2115.0095361473968</c:v>
                </c:pt>
                <c:pt idx="388">
                  <c:v>2110.3674115657282</c:v>
                </c:pt>
                <c:pt idx="389">
                  <c:v>2069.1280722588081</c:v>
                </c:pt>
                <c:pt idx="390">
                  <c:v>2043.2185397099577</c:v>
                </c:pt>
                <c:pt idx="391">
                  <c:v>2083.6302133937897</c:v>
                </c:pt>
                <c:pt idx="392">
                  <c:v>2067.1848573176449</c:v>
                </c:pt>
                <c:pt idx="393">
                  <c:v>2065.8893806902024</c:v>
                </c:pt>
                <c:pt idx="394">
                  <c:v>2064.3779912915193</c:v>
                </c:pt>
                <c:pt idx="395">
                  <c:v>2093.88607002771</c:v>
                </c:pt>
                <c:pt idx="396">
                  <c:v>2091.7989132390526</c:v>
                </c:pt>
                <c:pt idx="397">
                  <c:v>2105.8692288315538</c:v>
                </c:pt>
                <c:pt idx="398">
                  <c:v>2095.7573140451273</c:v>
                </c:pt>
                <c:pt idx="399">
                  <c:v>2081.6510129907533</c:v>
                </c:pt>
                <c:pt idx="400">
                  <c:v>2071.2512145093397</c:v>
                </c:pt>
                <c:pt idx="401">
                  <c:v>2084.6018208643723</c:v>
                </c:pt>
                <c:pt idx="402">
                  <c:v>2054.1941055813468</c:v>
                </c:pt>
                <c:pt idx="403">
                  <c:v>2070.6394616574921</c:v>
                </c:pt>
                <c:pt idx="404">
                  <c:v>2062.7226600453437</c:v>
                </c:pt>
                <c:pt idx="405">
                  <c:v>2068.9841304113156</c:v>
                </c:pt>
                <c:pt idx="406">
                  <c:v>2061.5711252653941</c:v>
                </c:pt>
                <c:pt idx="407">
                  <c:v>2062.0389362697483</c:v>
                </c:pt>
                <c:pt idx="408">
                  <c:v>2073.5182986073642</c:v>
                </c:pt>
                <c:pt idx="409">
                  <c:v>2162.4023894346697</c:v>
                </c:pt>
                <c:pt idx="410">
                  <c:v>2202.0223829572869</c:v>
                </c:pt>
                <c:pt idx="411">
                  <c:v>2179.6034402101573</c:v>
                </c:pt>
                <c:pt idx="412">
                  <c:v>2205.8728273777415</c:v>
                </c:pt>
                <c:pt idx="413">
                  <c:v>2213.8615999136373</c:v>
                </c:pt>
                <c:pt idx="414">
                  <c:v>2259.7790492640997</c:v>
                </c:pt>
                <c:pt idx="415">
                  <c:v>2238.5476267587919</c:v>
                </c:pt>
                <c:pt idx="416">
                  <c:v>2244.5571988916499</c:v>
                </c:pt>
                <c:pt idx="417">
                  <c:v>2187.7001691316732</c:v>
                </c:pt>
                <c:pt idx="418">
                  <c:v>2183.3819137068649</c:v>
                </c:pt>
                <c:pt idx="419">
                  <c:v>2190.1831660009379</c:v>
                </c:pt>
                <c:pt idx="420">
                  <c:v>2189.4634567634698</c:v>
                </c:pt>
                <c:pt idx="421">
                  <c:v>2178.7038036633226</c:v>
                </c:pt>
                <c:pt idx="422">
                  <c:v>2187.6641836697995</c:v>
                </c:pt>
                <c:pt idx="423">
                  <c:v>2187.6281982079263</c:v>
                </c:pt>
                <c:pt idx="424">
                  <c:v>2200.1511389398706</c:v>
                </c:pt>
                <c:pt idx="425">
                  <c:v>2190.0752096153178</c:v>
                </c:pt>
                <c:pt idx="426">
                  <c:v>2179.2795710532969</c:v>
                </c:pt>
                <c:pt idx="427">
                  <c:v>2148.3320738421703</c:v>
                </c:pt>
                <c:pt idx="428">
                  <c:v>2145.4892223541715</c:v>
                </c:pt>
                <c:pt idx="429">
                  <c:v>2169.7794091187188</c:v>
                </c:pt>
                <c:pt idx="430">
                  <c:v>2172.3703623736037</c:v>
                </c:pt>
                <c:pt idx="431">
                  <c:v>2165.1372845370497</c:v>
                </c:pt>
                <c:pt idx="432">
                  <c:v>2184.6054194105614</c:v>
                </c:pt>
                <c:pt idx="433">
                  <c:v>2179.6754111339051</c:v>
                </c:pt>
                <c:pt idx="434">
                  <c:v>2177.2643851883868</c:v>
                </c:pt>
                <c:pt idx="435">
                  <c:v>2180.6830040663604</c:v>
                </c:pt>
                <c:pt idx="436">
                  <c:v>2191.4786426283813</c:v>
                </c:pt>
                <c:pt idx="437">
                  <c:v>2215.4449602360678</c:v>
                </c:pt>
                <c:pt idx="438">
                  <c:v>2203.7496851272117</c:v>
                </c:pt>
                <c:pt idx="439">
                  <c:v>2205.8728273777429</c:v>
                </c:pt>
                <c:pt idx="440">
                  <c:v>2196.3366799812911</c:v>
                </c:pt>
                <c:pt idx="441">
                  <c:v>2206.4845802295908</c:v>
                </c:pt>
                <c:pt idx="442">
                  <c:v>2201.8784411097954</c:v>
                </c:pt>
                <c:pt idx="443">
                  <c:v>2223.8295728525718</c:v>
                </c:pt>
                <c:pt idx="444">
                  <c:v>2229.2993630573292</c:v>
                </c:pt>
                <c:pt idx="445">
                  <c:v>2221.8143869876612</c:v>
                </c:pt>
                <c:pt idx="446">
                  <c:v>2226.492497031204</c:v>
                </c:pt>
                <c:pt idx="447">
                  <c:v>2310.6984778149676</c:v>
                </c:pt>
                <c:pt idx="448">
                  <c:v>2287.9196804491035</c:v>
                </c:pt>
                <c:pt idx="449">
                  <c:v>2287.4518694447493</c:v>
                </c:pt>
                <c:pt idx="450">
                  <c:v>2295.9804239087462</c:v>
                </c:pt>
                <c:pt idx="451">
                  <c:v>2296.4482349131008</c:v>
                </c:pt>
                <c:pt idx="452">
                  <c:v>2309.9787685775004</c:v>
                </c:pt>
                <c:pt idx="453">
                  <c:v>2301.4861995753772</c:v>
                </c:pt>
                <c:pt idx="454">
                  <c:v>2285.4726690417128</c:v>
                </c:pt>
                <c:pt idx="455">
                  <c:v>2266.328403325062</c:v>
                </c:pt>
                <c:pt idx="456">
                  <c:v>2260.0669329590896</c:v>
                </c:pt>
                <c:pt idx="457">
                  <c:v>2270.070891359896</c:v>
                </c:pt>
                <c:pt idx="458">
                  <c:v>2348.9510237863956</c:v>
                </c:pt>
                <c:pt idx="459">
                  <c:v>2342.7975098060433</c:v>
                </c:pt>
                <c:pt idx="460">
                  <c:v>2338.9830508474629</c:v>
                </c:pt>
                <c:pt idx="461">
                  <c:v>2354.5287703767726</c:v>
                </c:pt>
                <c:pt idx="462">
                  <c:v>2425.4201302673773</c:v>
                </c:pt>
                <c:pt idx="463">
                  <c:v>2487.3511101515041</c:v>
                </c:pt>
                <c:pt idx="464">
                  <c:v>2482.8169419554556</c:v>
                </c:pt>
                <c:pt idx="465">
                  <c:v>2570.3695706934454</c:v>
                </c:pt>
                <c:pt idx="466">
                  <c:v>2509.6620965130141</c:v>
                </c:pt>
                <c:pt idx="467">
                  <c:v>2507.8268379574706</c:v>
                </c:pt>
                <c:pt idx="468">
                  <c:v>2629.4576990895739</c:v>
                </c:pt>
                <c:pt idx="469">
                  <c:v>2679.4774910936039</c:v>
                </c:pt>
                <c:pt idx="470">
                  <c:v>2482.9968692648222</c:v>
                </c:pt>
                <c:pt idx="471">
                  <c:v>2541.7251430422166</c:v>
                </c:pt>
                <c:pt idx="472">
                  <c:v>2544.1361689877344</c:v>
                </c:pt>
                <c:pt idx="473">
                  <c:v>2580.2295872467575</c:v>
                </c:pt>
                <c:pt idx="474">
                  <c:v>2542.0849976609502</c:v>
                </c:pt>
                <c:pt idx="475">
                  <c:v>2559.1061211270703</c:v>
                </c:pt>
                <c:pt idx="476">
                  <c:v>2594.4438446867525</c:v>
                </c:pt>
                <c:pt idx="477">
                  <c:v>2565.4395624167896</c:v>
                </c:pt>
                <c:pt idx="478">
                  <c:v>2579.7977617042775</c:v>
                </c:pt>
                <c:pt idx="479">
                  <c:v>2535.2837453668776</c:v>
                </c:pt>
                <c:pt idx="480">
                  <c:v>2533.4125013494609</c:v>
                </c:pt>
                <c:pt idx="481">
                  <c:v>2548.9222354168978</c:v>
                </c:pt>
                <c:pt idx="482">
                  <c:v>2563.2084637806383</c:v>
                </c:pt>
                <c:pt idx="483">
                  <c:v>2662.3843967037378</c:v>
                </c:pt>
                <c:pt idx="484">
                  <c:v>2629.4936845514476</c:v>
                </c:pt>
                <c:pt idx="485">
                  <c:v>2693.6557630717257</c:v>
                </c:pt>
                <c:pt idx="486">
                  <c:v>2701.6805210694947</c:v>
                </c:pt>
                <c:pt idx="487">
                  <c:v>2634.0998236712435</c:v>
                </c:pt>
                <c:pt idx="488">
                  <c:v>2649.9694123574145</c:v>
                </c:pt>
                <c:pt idx="489">
                  <c:v>2686.8904962395259</c:v>
                </c:pt>
                <c:pt idx="490">
                  <c:v>2668.3939688365967</c:v>
                </c:pt>
                <c:pt idx="491">
                  <c:v>2655.6911007952854</c:v>
                </c:pt>
                <c:pt idx="492">
                  <c:v>2661.988556623131</c:v>
                </c:pt>
                <c:pt idx="493">
                  <c:v>2647.4504300262761</c:v>
                </c:pt>
                <c:pt idx="494">
                  <c:v>2624.2038216560577</c:v>
                </c:pt>
                <c:pt idx="495">
                  <c:v>2626.1110511353477</c:v>
                </c:pt>
                <c:pt idx="496">
                  <c:v>2635.4672712224328</c:v>
                </c:pt>
                <c:pt idx="497">
                  <c:v>2672.6042678757849</c:v>
                </c:pt>
                <c:pt idx="498">
                  <c:v>2713.3038252546039</c:v>
                </c:pt>
                <c:pt idx="499">
                  <c:v>2768.1816546115438</c:v>
                </c:pt>
                <c:pt idx="500">
                  <c:v>2760.0129547662814</c:v>
                </c:pt>
                <c:pt idx="501">
                  <c:v>2763.6474864154952</c:v>
                </c:pt>
                <c:pt idx="502">
                  <c:v>2706.1067328799236</c:v>
                </c:pt>
                <c:pt idx="503">
                  <c:v>2734.1753931411777</c:v>
                </c:pt>
                <c:pt idx="504">
                  <c:v>2750.5127928317033</c:v>
                </c:pt>
                <c:pt idx="505">
                  <c:v>2763.2876317967616</c:v>
                </c:pt>
                <c:pt idx="506">
                  <c:v>2782.4678829752856</c:v>
                </c:pt>
                <c:pt idx="507">
                  <c:v>2792.0040303717374</c:v>
                </c:pt>
                <c:pt idx="508">
                  <c:v>2774.6590377487569</c:v>
                </c:pt>
                <c:pt idx="509">
                  <c:v>2803.0515671668722</c:v>
                </c:pt>
                <c:pt idx="510">
                  <c:v>2793.1195796898123</c:v>
                </c:pt>
                <c:pt idx="511">
                  <c:v>2798.4454280470759</c:v>
                </c:pt>
                <c:pt idx="512">
                  <c:v>2793.0476087660654</c:v>
                </c:pt>
                <c:pt idx="513">
                  <c:v>2810.3926013890459</c:v>
                </c:pt>
                <c:pt idx="514">
                  <c:v>2837.7055669509587</c:v>
                </c:pt>
                <c:pt idx="515">
                  <c:v>2845.4424412537401</c:v>
                </c:pt>
                <c:pt idx="516">
                  <c:v>2845.7663104106005</c:v>
                </c:pt>
                <c:pt idx="517">
                  <c:v>2875.2024182230443</c:v>
                </c:pt>
                <c:pt idx="518">
                  <c:v>3002.9867933354994</c:v>
                </c:pt>
                <c:pt idx="519">
                  <c:v>3080.4275072870632</c:v>
                </c:pt>
                <c:pt idx="520">
                  <c:v>3300.8024757997841</c:v>
                </c:pt>
                <c:pt idx="521">
                  <c:v>3208.1039260138973</c:v>
                </c:pt>
                <c:pt idx="522">
                  <c:v>3224.7292093994097</c:v>
                </c:pt>
                <c:pt idx="523">
                  <c:v>3246.2125301378314</c:v>
                </c:pt>
                <c:pt idx="524">
                  <c:v>3329.3749325272665</c:v>
                </c:pt>
                <c:pt idx="525">
                  <c:v>3534.3841088200447</c:v>
                </c:pt>
                <c:pt idx="526">
                  <c:v>3493.1807549749983</c:v>
                </c:pt>
                <c:pt idx="527">
                  <c:v>3457.5191622584553</c:v>
                </c:pt>
                <c:pt idx="528">
                  <c:v>3502.7169023714505</c:v>
                </c:pt>
                <c:pt idx="529">
                  <c:v>3573.1764367195742</c:v>
                </c:pt>
                <c:pt idx="530">
                  <c:v>3639.7495411853702</c:v>
                </c:pt>
                <c:pt idx="531">
                  <c:v>3672.928137032648</c:v>
                </c:pt>
                <c:pt idx="532">
                  <c:v>4067.4367555507674</c:v>
                </c:pt>
                <c:pt idx="533">
                  <c:v>3623.7360106517053</c:v>
                </c:pt>
                <c:pt idx="534">
                  <c:v>3223.2538054626011</c:v>
                </c:pt>
                <c:pt idx="535">
                  <c:v>3271.078484292354</c:v>
                </c:pt>
                <c:pt idx="536">
                  <c:v>3322.6456511569409</c:v>
                </c:pt>
                <c:pt idx="537">
                  <c:v>3248.2637014646161</c:v>
                </c:pt>
                <c:pt idx="538">
                  <c:v>3263.8813919176732</c:v>
                </c:pt>
                <c:pt idx="539">
                  <c:v>2863.6150994998088</c:v>
                </c:pt>
                <c:pt idx="540">
                  <c:v>2922.9191406671775</c:v>
                </c:pt>
                <c:pt idx="541">
                  <c:v>2991.9032710784913</c:v>
                </c:pt>
                <c:pt idx="542">
                  <c:v>2979.5962431177877</c:v>
                </c:pt>
                <c:pt idx="543">
                  <c:v>2998.7045233725644</c:v>
                </c:pt>
                <c:pt idx="544">
                  <c:v>3002.6629241786386</c:v>
                </c:pt>
                <c:pt idx="545">
                  <c:v>3260.2828457303326</c:v>
                </c:pt>
                <c:pt idx="546">
                  <c:v>3195.4730288963333</c:v>
                </c:pt>
                <c:pt idx="547">
                  <c:v>3249.1993234733245</c:v>
                </c:pt>
                <c:pt idx="548">
                  <c:v>3218.2158408003243</c:v>
                </c:pt>
                <c:pt idx="549">
                  <c:v>3328.8711360610396</c:v>
                </c:pt>
                <c:pt idx="550">
                  <c:v>3351.0381805750562</c:v>
                </c:pt>
                <c:pt idx="551">
                  <c:v>3277.1960128108331</c:v>
                </c:pt>
                <c:pt idx="552">
                  <c:v>3191.9104681708673</c:v>
                </c:pt>
                <c:pt idx="553">
                  <c:v>3224.3333693188033</c:v>
                </c:pt>
                <c:pt idx="554">
                  <c:v>3299.9388247148231</c:v>
                </c:pt>
                <c:pt idx="555">
                  <c:v>3320.1266688258029</c:v>
                </c:pt>
                <c:pt idx="556">
                  <c:v>3328.5832523660529</c:v>
                </c:pt>
                <c:pt idx="557">
                  <c:v>3298.2115225449002</c:v>
                </c:pt>
                <c:pt idx="558">
                  <c:v>3322.2857965382073</c:v>
                </c:pt>
                <c:pt idx="559">
                  <c:v>3490.6257871819871</c:v>
                </c:pt>
                <c:pt idx="560">
                  <c:v>3571.1612508546636</c:v>
                </c:pt>
                <c:pt idx="561">
                  <c:v>3628.7020043902357</c:v>
                </c:pt>
                <c:pt idx="562">
                  <c:v>3663.3560041743226</c:v>
                </c:pt>
                <c:pt idx="563">
                  <c:v>3726.4385188383985</c:v>
                </c:pt>
                <c:pt idx="564">
                  <c:v>3657.2744611177181</c:v>
                </c:pt>
                <c:pt idx="565">
                  <c:v>3679.8013602504689</c:v>
                </c:pt>
                <c:pt idx="566">
                  <c:v>3792.687754147335</c:v>
                </c:pt>
                <c:pt idx="567">
                  <c:v>3802.5837561625203</c:v>
                </c:pt>
                <c:pt idx="568">
                  <c:v>3577.8185613012438</c:v>
                </c:pt>
                <c:pt idx="569">
                  <c:v>3605.6713087912581</c:v>
                </c:pt>
                <c:pt idx="570">
                  <c:v>3665.6590737342212</c:v>
                </c:pt>
                <c:pt idx="571">
                  <c:v>3634.5316492137276</c:v>
                </c:pt>
                <c:pt idx="572">
                  <c:v>3608.6940875886244</c:v>
                </c:pt>
                <c:pt idx="573">
                  <c:v>3648.637950268102</c:v>
                </c:pt>
                <c:pt idx="574">
                  <c:v>3650.8330634423801</c:v>
                </c:pt>
                <c:pt idx="575">
                  <c:v>3738.6735758753575</c:v>
                </c:pt>
                <c:pt idx="576">
                  <c:v>3804.7428838749252</c:v>
                </c:pt>
                <c:pt idx="577">
                  <c:v>3822.1958328835262</c:v>
                </c:pt>
                <c:pt idx="578">
                  <c:v>3814.0271330382639</c:v>
                </c:pt>
                <c:pt idx="579">
                  <c:v>3921.7676058872321</c:v>
                </c:pt>
                <c:pt idx="580">
                  <c:v>4060.2756486379617</c:v>
                </c:pt>
                <c:pt idx="581">
                  <c:v>4061.7510525747721</c:v>
                </c:pt>
                <c:pt idx="582">
                  <c:v>4271.1144697542322</c:v>
                </c:pt>
                <c:pt idx="583">
                  <c:v>4271.1504552161059</c:v>
                </c:pt>
                <c:pt idx="584">
                  <c:v>4167.1164849400966</c:v>
                </c:pt>
                <c:pt idx="585">
                  <c:v>4263.9533628414247</c:v>
                </c:pt>
                <c:pt idx="586">
                  <c:v>4303.1775162834338</c:v>
                </c:pt>
                <c:pt idx="587">
                  <c:v>4300.5505775666752</c:v>
                </c:pt>
                <c:pt idx="588">
                  <c:v>4426.2118104285992</c:v>
                </c:pt>
                <c:pt idx="589">
                  <c:v>4567.1668645867194</c:v>
                </c:pt>
                <c:pt idx="590">
                  <c:v>4652.4164237648101</c:v>
                </c:pt>
                <c:pt idx="591">
                  <c:v>4584.4398862859516</c:v>
                </c:pt>
                <c:pt idx="592">
                  <c:v>4602.4326172226538</c:v>
                </c:pt>
                <c:pt idx="593">
                  <c:v>4624.095865270443</c:v>
                </c:pt>
                <c:pt idx="594">
                  <c:v>4452.6971103674232</c:v>
                </c:pt>
                <c:pt idx="595">
                  <c:v>4139.1197956025881</c:v>
                </c:pt>
                <c:pt idx="596">
                  <c:v>4308.5393501025701</c:v>
                </c:pt>
                <c:pt idx="597">
                  <c:v>3990.859692684166</c:v>
                </c:pt>
                <c:pt idx="598">
                  <c:v>4275.3607542552918</c:v>
                </c:pt>
                <c:pt idx="599">
                  <c:v>4446.2557126920838</c:v>
                </c:pt>
                <c:pt idx="600">
                  <c:v>4481.9532908705005</c:v>
                </c:pt>
                <c:pt idx="601">
                  <c:v>4490.3379034870031</c:v>
                </c:pt>
                <c:pt idx="602">
                  <c:v>4544.9998200727032</c:v>
                </c:pt>
                <c:pt idx="603">
                  <c:v>4228.6876102054885</c:v>
                </c:pt>
                <c:pt idx="604">
                  <c:v>3848.8970455935905</c:v>
                </c:pt>
                <c:pt idx="605">
                  <c:v>3490.5898017201143</c:v>
                </c:pt>
                <c:pt idx="606">
                  <c:v>3668.6818525315871</c:v>
                </c:pt>
                <c:pt idx="607">
                  <c:v>3760.3728093850191</c:v>
                </c:pt>
                <c:pt idx="608">
                  <c:v>4010.2918420958054</c:v>
                </c:pt>
                <c:pt idx="609">
                  <c:v>3722.9479290366799</c:v>
                </c:pt>
                <c:pt idx="610">
                  <c:v>3689.0136384900611</c:v>
                </c:pt>
                <c:pt idx="611">
                  <c:v>3364.1728741588499</c:v>
                </c:pt>
                <c:pt idx="612">
                  <c:v>3468.6026845154656</c:v>
                </c:pt>
                <c:pt idx="613">
                  <c:v>3501.6733239771238</c:v>
                </c:pt>
                <c:pt idx="614">
                  <c:v>3749.9730109036059</c:v>
                </c:pt>
                <c:pt idx="615">
                  <c:v>3761.8841987837031</c:v>
                </c:pt>
                <c:pt idx="616">
                  <c:v>3754.2552808665409</c:v>
                </c:pt>
                <c:pt idx="617">
                  <c:v>3750.9086329123143</c:v>
                </c:pt>
                <c:pt idx="618">
                  <c:v>3918.7808125517408</c:v>
                </c:pt>
                <c:pt idx="619">
                  <c:v>3929.612436575635</c:v>
                </c:pt>
                <c:pt idx="620">
                  <c:v>4008.744467235249</c:v>
                </c:pt>
                <c:pt idx="621">
                  <c:v>4147.1085681384848</c:v>
                </c:pt>
                <c:pt idx="622">
                  <c:v>4116.7008528554588</c:v>
                </c:pt>
                <c:pt idx="623">
                  <c:v>4077.1168447947152</c:v>
                </c:pt>
                <c:pt idx="624">
                  <c:v>4290.5466191658697</c:v>
                </c:pt>
                <c:pt idx="625">
                  <c:v>4296.6281622224751</c:v>
                </c:pt>
                <c:pt idx="626">
                  <c:v>4262.4779589046157</c:v>
                </c:pt>
                <c:pt idx="627">
                  <c:v>4357.7314764835146</c:v>
                </c:pt>
                <c:pt idx="628">
                  <c:v>4354.2408866817941</c:v>
                </c:pt>
                <c:pt idx="629">
                  <c:v>4404.5845478426845</c:v>
                </c:pt>
                <c:pt idx="630">
                  <c:v>4369.2468242830028</c:v>
                </c:pt>
                <c:pt idx="631">
                  <c:v>4235.6687898089294</c:v>
                </c:pt>
                <c:pt idx="632">
                  <c:v>4223.7576019288335</c:v>
                </c:pt>
                <c:pt idx="633">
                  <c:v>4242.1461729461425</c:v>
                </c:pt>
                <c:pt idx="634">
                  <c:v>4239.0514232250307</c:v>
                </c:pt>
                <c:pt idx="635">
                  <c:v>4281.9460937781278</c:v>
                </c:pt>
                <c:pt idx="636">
                  <c:v>4325.2366044118316</c:v>
                </c:pt>
                <c:pt idx="637">
                  <c:v>4369.3907661304966</c:v>
                </c:pt>
                <c:pt idx="638">
                  <c:v>4448.3428694807435</c:v>
                </c:pt>
                <c:pt idx="639">
                  <c:v>4498.1467487135333</c:v>
                </c:pt>
                <c:pt idx="640">
                  <c:v>4487.387095613386</c:v>
                </c:pt>
                <c:pt idx="641">
                  <c:v>4505.3078556263408</c:v>
                </c:pt>
                <c:pt idx="642">
                  <c:v>4524.416135881118</c:v>
                </c:pt>
                <c:pt idx="643">
                  <c:v>4610.3134333729322</c:v>
                </c:pt>
                <c:pt idx="644">
                  <c:v>4672.496311490173</c:v>
                </c:pt>
                <c:pt idx="645">
                  <c:v>4855.3744287308082</c:v>
                </c:pt>
                <c:pt idx="646">
                  <c:v>4870.0564971751573</c:v>
                </c:pt>
                <c:pt idx="647">
                  <c:v>4913.5629205801024</c:v>
                </c:pt>
                <c:pt idx="648">
                  <c:v>4982.3671236820483</c:v>
                </c:pt>
                <c:pt idx="649">
                  <c:v>5169.3115981143783</c:v>
                </c:pt>
                <c:pt idx="650">
                  <c:v>5297.0240023030865</c:v>
                </c:pt>
                <c:pt idx="651">
                  <c:v>5516.5713051927196</c:v>
                </c:pt>
                <c:pt idx="652">
                  <c:v>5625.9311238259925</c:v>
                </c:pt>
                <c:pt idx="653">
                  <c:v>5582.4247004210474</c:v>
                </c:pt>
                <c:pt idx="654">
                  <c:v>5705.0991399474797</c:v>
                </c:pt>
                <c:pt idx="655">
                  <c:v>5792.1119867573689</c:v>
                </c:pt>
                <c:pt idx="656">
                  <c:v>6164.3096189139787</c:v>
                </c:pt>
                <c:pt idx="657">
                  <c:v>6191.0468170859185</c:v>
                </c:pt>
                <c:pt idx="658">
                  <c:v>6459.3544208140138</c:v>
                </c:pt>
                <c:pt idx="659">
                  <c:v>6613.8759940984082</c:v>
                </c:pt>
                <c:pt idx="660">
                  <c:v>6101.7309007161321</c:v>
                </c:pt>
                <c:pt idx="661">
                  <c:v>6451.2217064306251</c:v>
                </c:pt>
                <c:pt idx="662">
                  <c:v>6477.3471517507169</c:v>
                </c:pt>
                <c:pt idx="663">
                  <c:v>6289.5750116952977</c:v>
                </c:pt>
                <c:pt idx="664">
                  <c:v>6396.3438770736857</c:v>
                </c:pt>
                <c:pt idx="665">
                  <c:v>6524.9919032711023</c:v>
                </c:pt>
                <c:pt idx="666">
                  <c:v>6834.2149771492568</c:v>
                </c:pt>
                <c:pt idx="667">
                  <c:v>7111.5549318075755</c:v>
                </c:pt>
                <c:pt idx="668">
                  <c:v>7409.0827305768726</c:v>
                </c:pt>
                <c:pt idx="669">
                  <c:v>7402.2095073590535</c:v>
                </c:pt>
                <c:pt idx="670">
                  <c:v>7640.7571341178445</c:v>
                </c:pt>
                <c:pt idx="671">
                  <c:v>8178.5958472777302</c:v>
                </c:pt>
                <c:pt idx="672">
                  <c:v>8755.1549174133961</c:v>
                </c:pt>
                <c:pt idx="673">
                  <c:v>8474.5762711864718</c:v>
                </c:pt>
                <c:pt idx="674">
                  <c:v>8178.4159199683627</c:v>
                </c:pt>
                <c:pt idx="675">
                  <c:v>7556.9110079528145</c:v>
                </c:pt>
                <c:pt idx="676">
                  <c:v>8034.7619561697384</c:v>
                </c:pt>
                <c:pt idx="677">
                  <c:v>8202.8140631185306</c:v>
                </c:pt>
                <c:pt idx="678">
                  <c:v>7886.5018532513159</c:v>
                </c:pt>
                <c:pt idx="679">
                  <c:v>8288.4954478391046</c:v>
                </c:pt>
                <c:pt idx="680">
                  <c:v>8708.4457879017191</c:v>
                </c:pt>
                <c:pt idx="681">
                  <c:v>8920.7600129547991</c:v>
                </c:pt>
                <c:pt idx="682">
                  <c:v>9169.2756126525237</c:v>
                </c:pt>
                <c:pt idx="683">
                  <c:v>9073.2304149124102</c:v>
                </c:pt>
                <c:pt idx="684">
                  <c:v>9708.8776134442051</c:v>
                </c:pt>
                <c:pt idx="685">
                  <c:v>10332.469682248409</c:v>
                </c:pt>
                <c:pt idx="686">
                  <c:v>9664.3995825686761</c:v>
                </c:pt>
                <c:pt idx="687">
                  <c:v>10074.957717082334</c:v>
                </c:pt>
                <c:pt idx="688">
                  <c:v>10116.91676562672</c:v>
                </c:pt>
                <c:pt idx="689">
                  <c:v>10547.878657022597</c:v>
                </c:pt>
                <c:pt idx="690">
                  <c:v>10791.968044909891</c:v>
                </c:pt>
                <c:pt idx="691">
                  <c:v>9556.6950951815779</c:v>
                </c:pt>
                <c:pt idx="692">
                  <c:v>9748.4976069668173</c:v>
                </c:pt>
                <c:pt idx="693">
                  <c:v>8752.4200223110147</c:v>
                </c:pt>
                <c:pt idx="694">
                  <c:v>8672.4243405664383</c:v>
                </c:pt>
                <c:pt idx="695">
                  <c:v>8925.9419194645652</c:v>
                </c:pt>
                <c:pt idx="696">
                  <c:v>9481.9532908705205</c:v>
                </c:pt>
                <c:pt idx="697">
                  <c:v>9051.2432977077569</c:v>
                </c:pt>
                <c:pt idx="698">
                  <c:v>9345.3524775990827</c:v>
                </c:pt>
                <c:pt idx="699">
                  <c:v>9806.3262441973784</c:v>
                </c:pt>
                <c:pt idx="700">
                  <c:v>9512.2170643060526</c:v>
                </c:pt>
                <c:pt idx="701">
                  <c:v>9644.067796610203</c:v>
                </c:pt>
                <c:pt idx="702">
                  <c:v>9682.8241390478615</c:v>
                </c:pt>
                <c:pt idx="703">
                  <c:v>9265.6806650113704</c:v>
                </c:pt>
                <c:pt idx="704">
                  <c:v>9016.5533124617996</c:v>
                </c:pt>
                <c:pt idx="705">
                  <c:v>8664.9753499586477</c:v>
                </c:pt>
                <c:pt idx="706">
                  <c:v>9268.9553420418488</c:v>
                </c:pt>
                <c:pt idx="707">
                  <c:v>9187.5202418223362</c:v>
                </c:pt>
                <c:pt idx="708">
                  <c:v>9104.3218539710288</c:v>
                </c:pt>
                <c:pt idx="709">
                  <c:v>8835.1146136960979</c:v>
                </c:pt>
                <c:pt idx="710">
                  <c:v>8721.5444960236364</c:v>
                </c:pt>
                <c:pt idx="711">
                  <c:v>9056.3172478319048</c:v>
                </c:pt>
                <c:pt idx="712">
                  <c:v>9148.9798121559197</c:v>
                </c:pt>
                <c:pt idx="713">
                  <c:v>9363.4171794595313</c:v>
                </c:pt>
                <c:pt idx="714">
                  <c:v>9417.251430422144</c:v>
                </c:pt>
                <c:pt idx="715">
                  <c:v>9373.6370506315798</c:v>
                </c:pt>
                <c:pt idx="716">
                  <c:v>9000.5037964662606</c:v>
                </c:pt>
                <c:pt idx="717">
                  <c:v>9216.2726258591865</c:v>
                </c:pt>
                <c:pt idx="718">
                  <c:v>9028.7163985750067</c:v>
                </c:pt>
                <c:pt idx="719">
                  <c:v>8388.3910899996699</c:v>
                </c:pt>
                <c:pt idx="720">
                  <c:v>8312.6776782180295</c:v>
                </c:pt>
                <c:pt idx="721">
                  <c:v>8576.8469538306817</c:v>
                </c:pt>
                <c:pt idx="722">
                  <c:v>8420.5980783763644</c:v>
                </c:pt>
                <c:pt idx="723">
                  <c:v>7978.840548418465</c:v>
                </c:pt>
                <c:pt idx="724">
                  <c:v>7068.6602612544766</c:v>
                </c:pt>
                <c:pt idx="725">
                  <c:v>6879.6286300334896</c:v>
                </c:pt>
                <c:pt idx="726">
                  <c:v>8043.434452481225</c:v>
                </c:pt>
                <c:pt idx="727">
                  <c:v>8305.9843823095762</c:v>
                </c:pt>
                <c:pt idx="728">
                  <c:v>8129.0798517399253</c:v>
                </c:pt>
                <c:pt idx="729">
                  <c:v>10340.350498398684</c:v>
                </c:pt>
                <c:pt idx="730">
                  <c:v>9562.9565655475526</c:v>
                </c:pt>
                <c:pt idx="731">
                  <c:v>10166.864586707008</c:v>
                </c:pt>
                <c:pt idx="732">
                  <c:v>9911.4037928677189</c:v>
                </c:pt>
                <c:pt idx="733">
                  <c:v>9940.1201914426947</c:v>
                </c:pt>
                <c:pt idx="734">
                  <c:v>9226.6724243406006</c:v>
                </c:pt>
                <c:pt idx="735">
                  <c:v>9089.8916837597935</c:v>
                </c:pt>
                <c:pt idx="736">
                  <c:v>9590.0896038000974</c:v>
                </c:pt>
                <c:pt idx="737">
                  <c:v>10025.801576163265</c:v>
                </c:pt>
                <c:pt idx="738">
                  <c:v>9716.8304005182235</c:v>
                </c:pt>
                <c:pt idx="739">
                  <c:v>9802.4038288531756</c:v>
                </c:pt>
                <c:pt idx="740">
                  <c:v>10280.614631688833</c:v>
                </c:pt>
                <c:pt idx="741">
                  <c:v>9833.3513260643049</c:v>
                </c:pt>
                <c:pt idx="742">
                  <c:v>9715.7148512001495</c:v>
                </c:pt>
                <c:pt idx="743">
                  <c:v>10029.220195041238</c:v>
                </c:pt>
                <c:pt idx="744">
                  <c:v>10282.26996293501</c:v>
                </c:pt>
                <c:pt idx="745">
                  <c:v>11671.848573176476</c:v>
                </c:pt>
                <c:pt idx="746">
                  <c:v>11595.307495771747</c:v>
                </c:pt>
                <c:pt idx="747">
                  <c:v>12228.687610205518</c:v>
                </c:pt>
                <c:pt idx="748">
                  <c:v>12315.772427939151</c:v>
                </c:pt>
                <c:pt idx="749">
                  <c:v>12029.220195041242</c:v>
                </c:pt>
                <c:pt idx="750">
                  <c:v>12396.919644463676</c:v>
                </c:pt>
                <c:pt idx="751">
                  <c:v>13156.824642844333</c:v>
                </c:pt>
                <c:pt idx="752">
                  <c:v>13940.767929756423</c:v>
                </c:pt>
                <c:pt idx="753">
                  <c:v>14611.788837309772</c:v>
                </c:pt>
                <c:pt idx="754">
                  <c:v>15547.878657022613</c:v>
                </c:pt>
                <c:pt idx="755">
                  <c:v>14969.700241102642</c:v>
                </c:pt>
                <c:pt idx="756">
                  <c:v>15725.682824139096</c:v>
                </c:pt>
                <c:pt idx="757">
                  <c:v>15401.813667278466</c:v>
                </c:pt>
                <c:pt idx="758">
                  <c:v>14760.22886753756</c:v>
                </c:pt>
                <c:pt idx="759">
                  <c:v>14960.631904710541</c:v>
                </c:pt>
                <c:pt idx="760">
                  <c:v>14577.674619453783</c:v>
                </c:pt>
                <c:pt idx="761">
                  <c:v>14401.381841735982</c:v>
                </c:pt>
                <c:pt idx="762">
                  <c:v>14725.25099859661</c:v>
                </c:pt>
                <c:pt idx="763">
                  <c:v>14910.540141782762</c:v>
                </c:pt>
                <c:pt idx="764">
                  <c:v>15517.039116197098</c:v>
                </c:pt>
                <c:pt idx="765">
                  <c:v>15689.661376803813</c:v>
                </c:pt>
                <c:pt idx="766">
                  <c:v>15633.236172586316</c:v>
                </c:pt>
                <c:pt idx="767">
                  <c:v>15618.086293137612</c:v>
                </c:pt>
                <c:pt idx="768">
                  <c:v>15779.589046025447</c:v>
                </c:pt>
                <c:pt idx="769">
                  <c:v>16549.713915578152</c:v>
                </c:pt>
                <c:pt idx="770">
                  <c:v>16488.466659469617</c:v>
                </c:pt>
                <c:pt idx="771">
                  <c:v>17071.287199971255</c:v>
                </c:pt>
                <c:pt idx="772">
                  <c:v>17805.570549498047</c:v>
                </c:pt>
                <c:pt idx="773">
                  <c:v>16733.20378567063</c:v>
                </c:pt>
                <c:pt idx="774">
                  <c:v>16647.054589945703</c:v>
                </c:pt>
                <c:pt idx="775">
                  <c:v>16187.160387203608</c:v>
                </c:pt>
                <c:pt idx="776">
                  <c:v>15950.591960847856</c:v>
                </c:pt>
                <c:pt idx="777">
                  <c:v>16611.536939076654</c:v>
                </c:pt>
                <c:pt idx="778">
                  <c:v>16640.325308575375</c:v>
                </c:pt>
                <c:pt idx="779">
                  <c:v>15653.675914930403</c:v>
                </c:pt>
                <c:pt idx="780">
                  <c:v>15597.394652560399</c:v>
                </c:pt>
                <c:pt idx="781">
                  <c:v>15298.715319011153</c:v>
                </c:pt>
                <c:pt idx="782">
                  <c:v>15152.470401957644</c:v>
                </c:pt>
                <c:pt idx="783">
                  <c:v>14986.217568102522</c:v>
                </c:pt>
                <c:pt idx="784">
                  <c:v>13873.547086976892</c:v>
                </c:pt>
                <c:pt idx="785">
                  <c:v>11696.714527330983</c:v>
                </c:pt>
                <c:pt idx="786">
                  <c:v>13458.634711576551</c:v>
                </c:pt>
                <c:pt idx="787">
                  <c:v>13410.018352585585</c:v>
                </c:pt>
                <c:pt idx="788">
                  <c:v>13386.483860520377</c:v>
                </c:pt>
                <c:pt idx="789">
                  <c:v>14754.03936809532</c:v>
                </c:pt>
                <c:pt idx="790">
                  <c:v>14070.711432581267</c:v>
                </c:pt>
                <c:pt idx="791">
                  <c:v>13933.786750152967</c:v>
                </c:pt>
                <c:pt idx="792">
                  <c:v>13017.632876317994</c:v>
                </c:pt>
                <c:pt idx="793">
                  <c:v>13023.174637446498</c:v>
                </c:pt>
                <c:pt idx="794">
                  <c:v>13628.88193169962</c:v>
                </c:pt>
                <c:pt idx="795">
                  <c:v>13203.101946813513</c:v>
                </c:pt>
                <c:pt idx="796">
                  <c:v>14105.509374212845</c:v>
                </c:pt>
                <c:pt idx="797">
                  <c:v>13980.675806974008</c:v>
                </c:pt>
                <c:pt idx="798">
                  <c:v>15113.893986829349</c:v>
                </c:pt>
                <c:pt idx="799">
                  <c:v>15075.821368167288</c:v>
                </c:pt>
                <c:pt idx="800">
                  <c:v>14959.120515311841</c:v>
                </c:pt>
                <c:pt idx="801">
                  <c:v>15614.091906869655</c:v>
                </c:pt>
                <c:pt idx="802">
                  <c:v>15814.926769585119</c:v>
                </c:pt>
                <c:pt idx="803">
                  <c:v>15807.369822591703</c:v>
                </c:pt>
                <c:pt idx="804">
                  <c:v>15502.50098960023</c:v>
                </c:pt>
                <c:pt idx="805">
                  <c:v>15167.296412249481</c:v>
                </c:pt>
                <c:pt idx="806">
                  <c:v>15545.863471157681</c:v>
                </c:pt>
                <c:pt idx="807">
                  <c:v>15700.421029903946</c:v>
                </c:pt>
                <c:pt idx="808">
                  <c:v>15923.566878980919</c:v>
                </c:pt>
                <c:pt idx="809">
                  <c:v>16565.871387959294</c:v>
                </c:pt>
                <c:pt idx="810">
                  <c:v>17163.44596782903</c:v>
                </c:pt>
                <c:pt idx="811">
                  <c:v>17093.094389866528</c:v>
                </c:pt>
                <c:pt idx="812">
                  <c:v>17326.963906581776</c:v>
                </c:pt>
                <c:pt idx="813">
                  <c:v>19576.091259131354</c:v>
                </c:pt>
                <c:pt idx="814">
                  <c:v>20241.102594551845</c:v>
                </c:pt>
                <c:pt idx="815">
                  <c:v>20940.40807513769</c:v>
                </c:pt>
                <c:pt idx="816">
                  <c:v>20489.042426859593</c:v>
                </c:pt>
                <c:pt idx="817">
                  <c:v>20709.27345352482</c:v>
                </c:pt>
                <c:pt idx="818">
                  <c:v>20130.267371981765</c:v>
                </c:pt>
                <c:pt idx="819">
                  <c:v>20059.879808557387</c:v>
                </c:pt>
                <c:pt idx="820">
                  <c:v>20526.143438051076</c:v>
                </c:pt>
                <c:pt idx="821">
                  <c:v>21552.052970599929</c:v>
                </c:pt>
                <c:pt idx="822">
                  <c:v>21680.736982259215</c:v>
                </c:pt>
                <c:pt idx="823">
                  <c:v>21609.449782288008</c:v>
                </c:pt>
                <c:pt idx="824">
                  <c:v>21252.977796970074</c:v>
                </c:pt>
                <c:pt idx="825">
                  <c:v>19883.515059915844</c:v>
                </c:pt>
                <c:pt idx="826">
                  <c:v>20655.547158947837</c:v>
                </c:pt>
                <c:pt idx="827">
                  <c:v>21201.230702796121</c:v>
                </c:pt>
                <c:pt idx="828">
                  <c:v>20799.596962827069</c:v>
                </c:pt>
                <c:pt idx="829">
                  <c:v>20698.873655043415</c:v>
                </c:pt>
                <c:pt idx="830">
                  <c:v>22095.109575731462</c:v>
                </c:pt>
                <c:pt idx="831">
                  <c:v>22038.072618662114</c:v>
                </c:pt>
                <c:pt idx="832">
                  <c:v>23192.666162870257</c:v>
                </c:pt>
                <c:pt idx="833">
                  <c:v>24411.421785598675</c:v>
                </c:pt>
                <c:pt idx="834">
                  <c:v>25333.693187952125</c:v>
                </c:pt>
                <c:pt idx="835">
                  <c:v>25801.612148691987</c:v>
                </c:pt>
                <c:pt idx="836">
                  <c:v>26674.40354096951</c:v>
                </c:pt>
                <c:pt idx="837">
                  <c:v>26600.453416819666</c:v>
                </c:pt>
                <c:pt idx="838">
                  <c:v>25081.003274677088</c:v>
                </c:pt>
                <c:pt idx="839">
                  <c:v>25645.507215085163</c:v>
                </c:pt>
                <c:pt idx="840">
                  <c:v>26873.798985210036</c:v>
                </c:pt>
                <c:pt idx="841">
                  <c:v>25751.19651660735</c:v>
                </c:pt>
                <c:pt idx="842">
                  <c:v>23669.869372773454</c:v>
                </c:pt>
                <c:pt idx="843">
                  <c:v>22838.893087192824</c:v>
                </c:pt>
                <c:pt idx="844">
                  <c:v>21182.302349850706</c:v>
                </c:pt>
                <c:pt idx="845">
                  <c:v>23519.630069451989</c:v>
                </c:pt>
                <c:pt idx="846">
                  <c:v>23768.397567382828</c:v>
                </c:pt>
                <c:pt idx="847">
                  <c:v>26247.795890460311</c:v>
                </c:pt>
                <c:pt idx="848">
                  <c:v>28207.312245852736</c:v>
                </c:pt>
                <c:pt idx="849">
                  <c:v>27761.740256936257</c:v>
                </c:pt>
                <c:pt idx="850">
                  <c:v>27985.929684407562</c:v>
                </c:pt>
                <c:pt idx="851">
                  <c:v>28902.875238403747</c:v>
                </c:pt>
                <c:pt idx="852">
                  <c:v>29709.633308143573</c:v>
                </c:pt>
                <c:pt idx="853">
                  <c:v>29180.611033142672</c:v>
                </c:pt>
                <c:pt idx="854">
                  <c:v>29688.006045557653</c:v>
                </c:pt>
                <c:pt idx="855">
                  <c:v>28900.500197920097</c:v>
                </c:pt>
                <c:pt idx="856">
                  <c:v>29562.092914462617</c:v>
                </c:pt>
                <c:pt idx="857">
                  <c:v>31651.012990751798</c:v>
                </c:pt>
                <c:pt idx="858">
                  <c:v>33830.328547266967</c:v>
                </c:pt>
                <c:pt idx="859">
                  <c:v>35153.154125733265</c:v>
                </c:pt>
                <c:pt idx="860">
                  <c:v>35801.936017848857</c:v>
                </c:pt>
                <c:pt idx="861">
                  <c:v>35755.082946489681</c:v>
                </c:pt>
                <c:pt idx="862">
                  <c:v>35636.402893231199</c:v>
                </c:pt>
                <c:pt idx="863">
                  <c:v>39115.621288999311</c:v>
                </c:pt>
                <c:pt idx="864">
                  <c:v>39332.973478714666</c:v>
                </c:pt>
                <c:pt idx="865">
                  <c:v>40627.586455072218</c:v>
                </c:pt>
                <c:pt idx="866">
                  <c:v>41901.399834466945</c:v>
                </c:pt>
                <c:pt idx="867">
                  <c:v>42169.023714419454</c:v>
                </c:pt>
                <c:pt idx="868">
                  <c:v>50703.51577962513</c:v>
                </c:pt>
                <c:pt idx="869">
                  <c:v>62578.754183310062</c:v>
                </c:pt>
                <c:pt idx="870">
                  <c:v>58897.513404584664</c:v>
                </c:pt>
                <c:pt idx="871">
                  <c:v>55093.670157256573</c:v>
                </c:pt>
                <c:pt idx="872">
                  <c:v>55021.807189895386</c:v>
                </c:pt>
                <c:pt idx="873">
                  <c:v>60764.187268343703</c:v>
                </c:pt>
                <c:pt idx="874">
                  <c:v>63802.655727086385</c:v>
                </c:pt>
                <c:pt idx="875">
                  <c:v>60058.332433696916</c:v>
                </c:pt>
                <c:pt idx="876">
                  <c:v>60274.856957789176</c:v>
                </c:pt>
                <c:pt idx="877">
                  <c:v>63833.423296988149</c:v>
                </c:pt>
                <c:pt idx="878">
                  <c:v>70711.468566699201</c:v>
                </c:pt>
                <c:pt idx="879">
                  <c:v>69736.190579006245</c:v>
                </c:pt>
                <c:pt idx="880">
                  <c:v>68512.756846234275</c:v>
                </c:pt>
                <c:pt idx="881">
                  <c:v>64193.49382849344</c:v>
                </c:pt>
                <c:pt idx="882">
                  <c:v>59364.8206124727</c:v>
                </c:pt>
                <c:pt idx="883">
                  <c:v>56708.769657058678</c:v>
                </c:pt>
                <c:pt idx="884">
                  <c:v>51137.392493432773</c:v>
                </c:pt>
                <c:pt idx="885">
                  <c:v>54251.286480262097</c:v>
                </c:pt>
                <c:pt idx="886">
                  <c:v>51178.307963582833</c:v>
                </c:pt>
                <c:pt idx="887">
                  <c:v>50998.524596063304</c:v>
                </c:pt>
                <c:pt idx="888">
                  <c:v>56824.211018748545</c:v>
                </c:pt>
                <c:pt idx="889">
                  <c:v>55299.147144553717</c:v>
                </c:pt>
                <c:pt idx="890">
                  <c:v>51999.02839252953</c:v>
                </c:pt>
                <c:pt idx="891">
                  <c:v>52413.005145921154</c:v>
                </c:pt>
                <c:pt idx="892">
                  <c:v>46205.297059987861</c:v>
                </c:pt>
                <c:pt idx="893">
                  <c:v>49887.11360610323</c:v>
                </c:pt>
                <c:pt idx="894">
                  <c:v>48508.438590809405</c:v>
                </c:pt>
                <c:pt idx="895">
                  <c:v>53191.946453632838</c:v>
                </c:pt>
                <c:pt idx="896">
                  <c:v>54331.354132930406</c:v>
                </c:pt>
                <c:pt idx="897">
                  <c:v>54499.9460218073</c:v>
                </c:pt>
                <c:pt idx="898">
                  <c:v>61031.379322753732</c:v>
                </c:pt>
                <c:pt idx="899">
                  <c:v>61531.505271870301</c:v>
                </c:pt>
                <c:pt idx="900">
                  <c:v>58203.677714203579</c:v>
                </c:pt>
                <c:pt idx="901">
                  <c:v>53955.665910972079</c:v>
                </c:pt>
                <c:pt idx="902">
                  <c:v>52110.511353413334</c:v>
                </c:pt>
                <c:pt idx="903">
                  <c:v>53529.022275001022</c:v>
                </c:pt>
                <c:pt idx="904">
                  <c:v>47889.668573896255</c:v>
                </c:pt>
                <c:pt idx="905">
                  <c:v>49731.908309043261</c:v>
                </c:pt>
                <c:pt idx="906">
                  <c:v>51055.993378675135</c:v>
                </c:pt>
                <c:pt idx="907">
                  <c:v>49142.574399942532</c:v>
                </c:pt>
                <c:pt idx="908">
                  <c:v>48904.242685954989</c:v>
                </c:pt>
                <c:pt idx="909">
                  <c:v>41635.215372989405</c:v>
                </c:pt>
                <c:pt idx="910">
                  <c:v>40303.753283673483</c:v>
                </c:pt>
                <c:pt idx="911">
                  <c:v>40683.471877361633</c:v>
                </c:pt>
                <c:pt idx="912">
                  <c:v>41379.646622764492</c:v>
                </c:pt>
                <c:pt idx="913">
                  <c:v>45927.525279787063</c:v>
                </c:pt>
                <c:pt idx="914">
                  <c:v>41448.666738637679</c:v>
                </c:pt>
                <c:pt idx="915">
                  <c:v>38744.467235237047</c:v>
                </c:pt>
                <c:pt idx="916">
                  <c:v>38954.046565187746</c:v>
                </c:pt>
                <c:pt idx="917">
                  <c:v>40867.933354924702</c:v>
                </c:pt>
                <c:pt idx="918">
                  <c:v>40008.636510849705</c:v>
                </c:pt>
                <c:pt idx="919">
                  <c:v>39896.685738961547</c:v>
                </c:pt>
                <c:pt idx="920">
                  <c:v>40731.944294505112</c:v>
                </c:pt>
                <c:pt idx="921">
                  <c:v>41512.828817157962</c:v>
                </c:pt>
                <c:pt idx="922">
                  <c:v>40026.665227248282</c:v>
                </c:pt>
                <c:pt idx="923">
                  <c:v>35967.469142466522</c:v>
                </c:pt>
                <c:pt idx="924">
                  <c:v>36345.280506675379</c:v>
                </c:pt>
                <c:pt idx="925">
                  <c:v>32438.122998308751</c:v>
                </c:pt>
                <c:pt idx="926">
                  <c:v>31622.29659217683</c:v>
                </c:pt>
                <c:pt idx="927">
                  <c:v>33250.566771024576</c:v>
                </c:pt>
                <c:pt idx="928">
                  <c:v>29392.601389038889</c:v>
                </c:pt>
                <c:pt idx="929">
                  <c:v>24848.645147360516</c:v>
                </c:pt>
                <c:pt idx="930">
                  <c:v>27667.27841951857</c:v>
                </c:pt>
                <c:pt idx="931">
                  <c:v>27261.68627874344</c:v>
                </c:pt>
                <c:pt idx="932">
                  <c:v>29573.212422181496</c:v>
                </c:pt>
                <c:pt idx="933">
                  <c:v>31203.0299758898</c:v>
                </c:pt>
                <c:pt idx="934">
                  <c:v>30758.537550829522</c:v>
                </c:pt>
                <c:pt idx="935">
                  <c:v>29051.02738493654</c:v>
                </c:pt>
                <c:pt idx="936">
                  <c:v>31927.309367015787</c:v>
                </c:pt>
                <c:pt idx="937">
                  <c:v>30659.649501601412</c:v>
                </c:pt>
                <c:pt idx="938">
                  <c:v>34088.956061751116</c:v>
                </c:pt>
                <c:pt idx="939">
                  <c:v>36097.84447083385</c:v>
                </c:pt>
                <c:pt idx="940">
                  <c:v>36588.182374320837</c:v>
                </c:pt>
                <c:pt idx="941">
                  <c:v>40021.231422505378</c:v>
                </c:pt>
                <c:pt idx="942">
                  <c:v>37353.053366440028</c:v>
                </c:pt>
                <c:pt idx="943">
                  <c:v>40087.804526971173</c:v>
                </c:pt>
                <c:pt idx="944">
                  <c:v>40431.717586095285</c:v>
                </c:pt>
                <c:pt idx="945">
                  <c:v>37620.173449926297</c:v>
                </c:pt>
                <c:pt idx="946">
                  <c:v>35373.709021555354</c:v>
                </c:pt>
                <c:pt idx="947">
                  <c:v>36507.215085105679</c:v>
                </c:pt>
                <c:pt idx="948">
                  <c:v>34864.946561589182</c:v>
                </c:pt>
                <c:pt idx="949">
                  <c:v>34538.810320630524</c:v>
                </c:pt>
                <c:pt idx="950">
                  <c:v>37065.025729605302</c:v>
                </c:pt>
                <c:pt idx="951">
                  <c:v>38024.290186764614</c:v>
                </c:pt>
                <c:pt idx="952">
                  <c:v>37091.187160387271</c:v>
                </c:pt>
                <c:pt idx="953">
                  <c:v>39209.471373565146</c:v>
                </c:pt>
                <c:pt idx="954">
                  <c:v>39584.00806074353</c:v>
                </c:pt>
                <c:pt idx="955">
                  <c:v>41140.37928676822</c:v>
                </c:pt>
                <c:pt idx="956">
                  <c:v>41274.96491417475</c:v>
                </c:pt>
                <c:pt idx="957">
                  <c:v>40942.603188312001</c:v>
                </c:pt>
                <c:pt idx="958">
                  <c:v>38504.44420454144</c:v>
                </c:pt>
                <c:pt idx="959">
                  <c:v>35697.578178415992</c:v>
                </c:pt>
                <c:pt idx="960">
                  <c:v>33484.112418582961</c:v>
                </c:pt>
                <c:pt idx="961">
                  <c:v>33304.544963834676</c:v>
                </c:pt>
                <c:pt idx="962">
                  <c:v>31650.797077980558</c:v>
                </c:pt>
                <c:pt idx="963">
                  <c:v>34308.107524560139</c:v>
                </c:pt>
                <c:pt idx="964">
                  <c:v>32818.741228543731</c:v>
                </c:pt>
                <c:pt idx="965">
                  <c:v>32910.180287164047</c:v>
                </c:pt>
                <c:pt idx="966">
                  <c:v>29533.376515887638</c:v>
                </c:pt>
                <c:pt idx="967">
                  <c:v>29723.955521969179</c:v>
                </c:pt>
                <c:pt idx="968">
                  <c:v>29777.969700241159</c:v>
                </c:pt>
                <c:pt idx="969">
                  <c:v>28302.637734355376</c:v>
                </c:pt>
                <c:pt idx="970">
                  <c:v>29479.290366691912</c:v>
                </c:pt>
                <c:pt idx="971">
                  <c:v>30907.913203066018</c:v>
                </c:pt>
                <c:pt idx="972">
                  <c:v>32027.061067328854</c:v>
                </c:pt>
                <c:pt idx="973">
                  <c:v>31997.588974054535</c:v>
                </c:pt>
                <c:pt idx="974">
                  <c:v>31361.653891827758</c:v>
                </c:pt>
                <c:pt idx="975">
                  <c:v>32124.58166900578</c:v>
                </c:pt>
                <c:pt idx="976">
                  <c:v>30700.421029903973</c:v>
                </c:pt>
                <c:pt idx="977">
                  <c:v>30418.366979740233</c:v>
                </c:pt>
                <c:pt idx="978">
                  <c:v>29310.158695886908</c:v>
                </c:pt>
                <c:pt idx="979">
                  <c:v>28045.665551117392</c:v>
                </c:pt>
                <c:pt idx="980">
                  <c:v>28582.24477311171</c:v>
                </c:pt>
                <c:pt idx="981">
                  <c:v>25477.671020907594</c:v>
                </c:pt>
                <c:pt idx="982">
                  <c:v>24642.880276368385</c:v>
                </c:pt>
                <c:pt idx="983">
                  <c:v>24932.527258987408</c:v>
                </c:pt>
                <c:pt idx="984">
                  <c:v>24527.726798373496</c:v>
                </c:pt>
                <c:pt idx="985">
                  <c:v>25351.79387527443</c:v>
                </c:pt>
                <c:pt idx="986">
                  <c:v>26718.84558638314</c:v>
                </c:pt>
                <c:pt idx="987">
                  <c:v>24440.174169635506</c:v>
                </c:pt>
                <c:pt idx="988">
                  <c:v>24419.194645363314</c:v>
                </c:pt>
                <c:pt idx="989">
                  <c:v>23818.813199467455</c:v>
                </c:pt>
                <c:pt idx="990">
                  <c:v>24808.413400986046</c:v>
                </c:pt>
                <c:pt idx="991">
                  <c:v>25261.830220590924</c:v>
                </c:pt>
                <c:pt idx="992">
                  <c:v>24366.224045485666</c:v>
                </c:pt>
                <c:pt idx="993">
                  <c:v>24560.041743135811</c:v>
                </c:pt>
                <c:pt idx="994">
                  <c:v>24984.670193241967</c:v>
                </c:pt>
                <c:pt idx="995">
                  <c:v>28486.091618985974</c:v>
                </c:pt>
                <c:pt idx="996">
                  <c:v>28404.008780452739</c:v>
                </c:pt>
                <c:pt idx="997">
                  <c:v>28799.560977365189</c:v>
                </c:pt>
                <c:pt idx="998">
                  <c:v>30066.753031775213</c:v>
                </c:pt>
                <c:pt idx="999">
                  <c:v>28964.446363669129</c:v>
                </c:pt>
                <c:pt idx="1000">
                  <c:v>28400.086365108546</c:v>
                </c:pt>
                <c:pt idx="1001">
                  <c:v>29335.528446507662</c:v>
                </c:pt>
                <c:pt idx="1002">
                  <c:v>29774.371154053813</c:v>
                </c:pt>
                <c:pt idx="1003">
                  <c:v>31905.682104429867</c:v>
                </c:pt>
                <c:pt idx="1004">
                  <c:v>32082.550649537643</c:v>
                </c:pt>
                <c:pt idx="1005">
                  <c:v>31649.249703119993</c:v>
                </c:pt>
                <c:pt idx="1006">
                  <c:v>32139.695562992598</c:v>
                </c:pt>
                <c:pt idx="1007">
                  <c:v>34708.337831516117</c:v>
                </c:pt>
                <c:pt idx="1008">
                  <c:v>31904.638526035527</c:v>
                </c:pt>
                <c:pt idx="1009">
                  <c:v>33366.152074561927</c:v>
                </c:pt>
                <c:pt idx="1010">
                  <c:v>32108.208283853368</c:v>
                </c:pt>
                <c:pt idx="1011">
                  <c:v>33574.399942423312</c:v>
                </c:pt>
                <c:pt idx="1012">
                  <c:v>33786.786138400137</c:v>
                </c:pt>
                <c:pt idx="1013">
                  <c:v>33264.349202922065</c:v>
                </c:pt>
                <c:pt idx="1014">
                  <c:v>32647.05458994571</c:v>
                </c:pt>
                <c:pt idx="1015">
                  <c:v>33072.366763827456</c:v>
                </c:pt>
                <c:pt idx="1016">
                  <c:v>34998.524596063238</c:v>
                </c:pt>
                <c:pt idx="1017">
                  <c:v>34851.919824390992</c:v>
                </c:pt>
                <c:pt idx="1018">
                  <c:v>35265.752635935132</c:v>
                </c:pt>
                <c:pt idx="1019">
                  <c:v>34546.043398467067</c:v>
                </c:pt>
                <c:pt idx="1020">
                  <c:v>33668.897765302863</c:v>
                </c:pt>
                <c:pt idx="1021">
                  <c:v>33026.77318363385</c:v>
                </c:pt>
                <c:pt idx="1022">
                  <c:v>33466.767425959952</c:v>
                </c:pt>
                <c:pt idx="1023">
                  <c:v>32424.736406491818</c:v>
                </c:pt>
                <c:pt idx="1024">
                  <c:v>30239.771132462523</c:v>
                </c:pt>
                <c:pt idx="1025">
                  <c:v>30497.678937709203</c:v>
                </c:pt>
                <c:pt idx="1026">
                  <c:v>31257.332037856744</c:v>
                </c:pt>
                <c:pt idx="1027">
                  <c:v>31199.395444240567</c:v>
                </c:pt>
                <c:pt idx="1028">
                  <c:v>30506.531361330057</c:v>
                </c:pt>
                <c:pt idx="1029">
                  <c:v>30026.305372629493</c:v>
                </c:pt>
                <c:pt idx="1030">
                  <c:v>29000.683723775626</c:v>
                </c:pt>
                <c:pt idx="1031">
                  <c:v>29646.658749865084</c:v>
                </c:pt>
                <c:pt idx="1032">
                  <c:v>29636.186980459923</c:v>
                </c:pt>
                <c:pt idx="1033">
                  <c:v>30648.314081111257</c:v>
                </c:pt>
                <c:pt idx="1034">
                  <c:v>30204.181510669718</c:v>
                </c:pt>
                <c:pt idx="1035">
                  <c:v>28744.107380618254</c:v>
                </c:pt>
                <c:pt idx="1036">
                  <c:v>27007.089135989081</c:v>
                </c:pt>
                <c:pt idx="1037">
                  <c:v>27291.914066717065</c:v>
                </c:pt>
                <c:pt idx="1038">
                  <c:v>26841.951851452031</c:v>
                </c:pt>
                <c:pt idx="1039">
                  <c:v>26405.95199539388</c:v>
                </c:pt>
                <c:pt idx="1040">
                  <c:v>26437.223361761869</c:v>
                </c:pt>
                <c:pt idx="1041">
                  <c:v>25578.250386843731</c:v>
                </c:pt>
                <c:pt idx="1042">
                  <c:v>26845.154557558766</c:v>
                </c:pt>
                <c:pt idx="1043">
                  <c:v>26557.306848033415</c:v>
                </c:pt>
                <c:pt idx="1044">
                  <c:v>26935.118212242276</c:v>
                </c:pt>
                <c:pt idx="1045">
                  <c:v>27040.627586455095</c:v>
                </c:pt>
                <c:pt idx="1046">
                  <c:v>27480.010075929353</c:v>
                </c:pt>
                <c:pt idx="1047">
                  <c:v>27731.728381733807</c:v>
                </c:pt>
                <c:pt idx="1048">
                  <c:v>26943.646766706275</c:v>
                </c:pt>
                <c:pt idx="1049">
                  <c:v>27393.96883659004</c:v>
                </c:pt>
                <c:pt idx="1050">
                  <c:v>27546.871064090134</c:v>
                </c:pt>
                <c:pt idx="1051">
                  <c:v>27654.575551477228</c:v>
                </c:pt>
                <c:pt idx="1052">
                  <c:v>27416.603692108412</c:v>
                </c:pt>
                <c:pt idx="1053">
                  <c:v>26976.141638777954</c:v>
                </c:pt>
                <c:pt idx="1054">
                  <c:v>24363.273237612026</c:v>
                </c:pt>
                <c:pt idx="1055">
                  <c:v>24761.596315088726</c:v>
                </c:pt>
                <c:pt idx="1056">
                  <c:v>23552.448810680504</c:v>
                </c:pt>
                <c:pt idx="1057">
                  <c:v>22679.189607398628</c:v>
                </c:pt>
                <c:pt idx="1058">
                  <c:v>23888.912879196825</c:v>
                </c:pt>
                <c:pt idx="1059">
                  <c:v>22999.100363453184</c:v>
                </c:pt>
                <c:pt idx="1060">
                  <c:v>23334.017057108947</c:v>
                </c:pt>
                <c:pt idx="1061">
                  <c:v>23200.403037173</c:v>
                </c:pt>
                <c:pt idx="1062">
                  <c:v>24142.718341789936</c:v>
                </c:pt>
                <c:pt idx="1063">
                  <c:v>24241.282521861187</c:v>
                </c:pt>
                <c:pt idx="1064">
                  <c:v>24312.137896289922</c:v>
                </c:pt>
                <c:pt idx="1065">
                  <c:v>24178.667818201469</c:v>
                </c:pt>
                <c:pt idx="1066">
                  <c:v>21806.542156968604</c:v>
                </c:pt>
                <c:pt idx="1067">
                  <c:v>22232.861923782813</c:v>
                </c:pt>
                <c:pt idx="1068">
                  <c:v>22131.023066681082</c:v>
                </c:pt>
                <c:pt idx="1069">
                  <c:v>22476.519486127629</c:v>
                </c:pt>
                <c:pt idx="1070">
                  <c:v>21860.988160783065</c:v>
                </c:pt>
                <c:pt idx="1071">
                  <c:v>22066.896973622679</c:v>
                </c:pt>
                <c:pt idx="1072">
                  <c:v>21057.468782611846</c:v>
                </c:pt>
                <c:pt idx="1073">
                  <c:v>22319.478930512094</c:v>
                </c:pt>
                <c:pt idx="1074">
                  <c:v>22970.204037568841</c:v>
                </c:pt>
                <c:pt idx="1075">
                  <c:v>22848.969016517345</c:v>
                </c:pt>
                <c:pt idx="1076">
                  <c:v>23792.831695994835</c:v>
                </c:pt>
                <c:pt idx="1077">
                  <c:v>23399.978408722891</c:v>
                </c:pt>
                <c:pt idx="1078">
                  <c:v>23705.315052718717</c:v>
                </c:pt>
                <c:pt idx="1079">
                  <c:v>23509.122314584922</c:v>
                </c:pt>
                <c:pt idx="1080">
                  <c:v>23750.404836446087</c:v>
                </c:pt>
                <c:pt idx="1081">
                  <c:v>24301.989996041608</c:v>
                </c:pt>
                <c:pt idx="1082">
                  <c:v>24117.348591169179</c:v>
                </c:pt>
                <c:pt idx="1083">
                  <c:v>23980.747777897741</c:v>
                </c:pt>
                <c:pt idx="1084">
                  <c:v>22684.15560113715</c:v>
                </c:pt>
                <c:pt idx="1085">
                  <c:v>22994.854078952114</c:v>
                </c:pt>
                <c:pt idx="1086">
                  <c:v>22490.014034330143</c:v>
                </c:pt>
                <c:pt idx="1087">
                  <c:v>22369.606678901735</c:v>
                </c:pt>
                <c:pt idx="1088">
                  <c:v>22486.055633524065</c:v>
                </c:pt>
                <c:pt idx="1089">
                  <c:v>22846.198135953084</c:v>
                </c:pt>
                <c:pt idx="1090">
                  <c:v>24213.933570837391</c:v>
                </c:pt>
                <c:pt idx="1091">
                  <c:v>26323.401345856284</c:v>
                </c:pt>
                <c:pt idx="1092">
                  <c:v>26553.63633092232</c:v>
                </c:pt>
                <c:pt idx="1093">
                  <c:v>26881.176004894038</c:v>
                </c:pt>
                <c:pt idx="1094">
                  <c:v>26393.393069200054</c:v>
                </c:pt>
                <c:pt idx="1095">
                  <c:v>26658.030155817061</c:v>
                </c:pt>
                <c:pt idx="1096">
                  <c:v>26621.324984706189</c:v>
                </c:pt>
                <c:pt idx="1097">
                  <c:v>27781.100435424098</c:v>
                </c:pt>
                <c:pt idx="1098">
                  <c:v>30175.609053942218</c:v>
                </c:pt>
                <c:pt idx="1099">
                  <c:v>29353.881032063058</c:v>
                </c:pt>
                <c:pt idx="1100">
                  <c:v>28543.632372521515</c:v>
                </c:pt>
                <c:pt idx="1101">
                  <c:v>29451.25769189249</c:v>
                </c:pt>
                <c:pt idx="1102">
                  <c:v>29612.076721004731</c:v>
                </c:pt>
                <c:pt idx="1103">
                  <c:v>29566.878980891739</c:v>
                </c:pt>
                <c:pt idx="1104">
                  <c:v>29400.158336032262</c:v>
                </c:pt>
                <c:pt idx="1105">
                  <c:v>27806.937997049212</c:v>
                </c:pt>
                <c:pt idx="1106">
                  <c:v>27363.309223073895</c:v>
                </c:pt>
                <c:pt idx="1107">
                  <c:v>27111.15909172696</c:v>
                </c:pt>
                <c:pt idx="1108">
                  <c:v>26679.909316636098</c:v>
                </c:pt>
                <c:pt idx="1109">
                  <c:v>25207.816042318922</c:v>
                </c:pt>
                <c:pt idx="1110">
                  <c:v>25297.815682464301</c:v>
                </c:pt>
                <c:pt idx="1111">
                  <c:v>24966.713447767121</c:v>
                </c:pt>
                <c:pt idx="1112">
                  <c:v>24175.824966713466</c:v>
                </c:pt>
                <c:pt idx="1113">
                  <c:v>22607.866421965544</c:v>
                </c:pt>
                <c:pt idx="1114">
                  <c:v>23557.702688114019</c:v>
                </c:pt>
                <c:pt idx="1115">
                  <c:v>22116.700852855465</c:v>
                </c:pt>
                <c:pt idx="1116">
                  <c:v>22438.950663931791</c:v>
                </c:pt>
                <c:pt idx="1117">
                  <c:v>22728.453704703323</c:v>
                </c:pt>
                <c:pt idx="1118">
                  <c:v>22504.120335384527</c:v>
                </c:pt>
                <c:pt idx="1119">
                  <c:v>22293.029616035146</c:v>
                </c:pt>
                <c:pt idx="1120">
                  <c:v>22559.32203389833</c:v>
                </c:pt>
                <c:pt idx="1121">
                  <c:v>22728.057864622719</c:v>
                </c:pt>
                <c:pt idx="1122">
                  <c:v>23698.189931267796</c:v>
                </c:pt>
                <c:pt idx="1123">
                  <c:v>23018.604483788578</c:v>
                </c:pt>
                <c:pt idx="1124">
                  <c:v>23352.873439130617</c:v>
                </c:pt>
                <c:pt idx="1125">
                  <c:v>22522.364964554345</c:v>
                </c:pt>
                <c:pt idx="1126">
                  <c:v>23303.789269135294</c:v>
                </c:pt>
                <c:pt idx="1127">
                  <c:v>22886.71776602255</c:v>
                </c:pt>
                <c:pt idx="1128">
                  <c:v>23485.407895210355</c:v>
                </c:pt>
                <c:pt idx="1129">
                  <c:v>24077.440713951586</c:v>
                </c:pt>
                <c:pt idx="1130">
                  <c:v>24245.276908129137</c:v>
                </c:pt>
                <c:pt idx="1131">
                  <c:v>24146.17294612978</c:v>
                </c:pt>
                <c:pt idx="1132">
                  <c:v>24872.791392277533</c:v>
                </c:pt>
                <c:pt idx="1133">
                  <c:v>25445.356076145254</c:v>
                </c:pt>
                <c:pt idx="1134">
                  <c:v>25301.018388571032</c:v>
                </c:pt>
                <c:pt idx="1135">
                  <c:v>25128.648026197432</c:v>
                </c:pt>
                <c:pt idx="1136">
                  <c:v>25243.837489654197</c:v>
                </c:pt>
                <c:pt idx="1137">
                  <c:v>25877.433516859204</c:v>
                </c:pt>
                <c:pt idx="1138">
                  <c:v>26251.39443664761</c:v>
                </c:pt>
                <c:pt idx="1139">
                  <c:v>26114.577710604928</c:v>
                </c:pt>
                <c:pt idx="1140">
                  <c:v>26485.29993882473</c:v>
                </c:pt>
                <c:pt idx="1141">
                  <c:v>24066.932959084545</c:v>
                </c:pt>
                <c:pt idx="1142">
                  <c:v>23372.557486775357</c:v>
                </c:pt>
                <c:pt idx="1143">
                  <c:v>23012.738853503201</c:v>
                </c:pt>
                <c:pt idx="1144">
                  <c:v>22267.80380726188</c:v>
                </c:pt>
                <c:pt idx="1145">
                  <c:v>22436.971463528749</c:v>
                </c:pt>
                <c:pt idx="1146">
                  <c:v>22670.840980243993</c:v>
                </c:pt>
                <c:pt idx="1147">
                  <c:v>22607.974378351155</c:v>
                </c:pt>
                <c:pt idx="1148">
                  <c:v>22764.403181114838</c:v>
                </c:pt>
                <c:pt idx="1149">
                  <c:v>23340.134585627413</c:v>
                </c:pt>
                <c:pt idx="1150">
                  <c:v>23311.526143438055</c:v>
                </c:pt>
                <c:pt idx="1151">
                  <c:v>23457.771060491566</c:v>
                </c:pt>
                <c:pt idx="1152">
                  <c:v>23383.353125337366</c:v>
                </c:pt>
                <c:pt idx="1153">
                  <c:v>22493.432653208103</c:v>
                </c:pt>
                <c:pt idx="1154">
                  <c:v>22799.309079132028</c:v>
                </c:pt>
                <c:pt idx="1155">
                  <c:v>22983.698585771344</c:v>
                </c:pt>
                <c:pt idx="1156">
                  <c:v>23365.756234481265</c:v>
                </c:pt>
                <c:pt idx="1157">
                  <c:v>24290.186764547121</c:v>
                </c:pt>
                <c:pt idx="1158">
                  <c:v>24136.636798733311</c:v>
                </c:pt>
                <c:pt idx="1159">
                  <c:v>24099.427831156212</c:v>
                </c:pt>
                <c:pt idx="1160">
                  <c:v>23685.954874230811</c:v>
                </c:pt>
                <c:pt idx="1161">
                  <c:v>23163.445967828997</c:v>
                </c:pt>
                <c:pt idx="1162">
                  <c:v>23230.990679765371</c:v>
                </c:pt>
                <c:pt idx="1163">
                  <c:v>24038.324516895173</c:v>
                </c:pt>
                <c:pt idx="1164">
                  <c:v>23822.411745654754</c:v>
                </c:pt>
                <c:pt idx="1165">
                  <c:v>23682.032458886606</c:v>
                </c:pt>
                <c:pt idx="1166">
                  <c:v>23768.397567382777</c:v>
                </c:pt>
                <c:pt idx="1167">
                  <c:v>23652.63233653604</c:v>
                </c:pt>
                <c:pt idx="1168">
                  <c:v>23385.008456583542</c:v>
                </c:pt>
                <c:pt idx="1169">
                  <c:v>23268.307603728095</c:v>
                </c:pt>
                <c:pt idx="1170">
                  <c:v>23561.301234301343</c:v>
                </c:pt>
                <c:pt idx="1171">
                  <c:v>23728.597646550792</c:v>
                </c:pt>
                <c:pt idx="1172">
                  <c:v>23579.221994314299</c:v>
                </c:pt>
                <c:pt idx="1173">
                  <c:v>23642.448450825865</c:v>
                </c:pt>
                <c:pt idx="1174">
                  <c:v>23779.44510417791</c:v>
                </c:pt>
                <c:pt idx="1175">
                  <c:v>23712.548130555253</c:v>
                </c:pt>
                <c:pt idx="1176">
                  <c:v>23478.930512073122</c:v>
                </c:pt>
                <c:pt idx="1177">
                  <c:v>22147.936233761557</c:v>
                </c:pt>
                <c:pt idx="1178">
                  <c:v>22267.839792723735</c:v>
                </c:pt>
                <c:pt idx="1179">
                  <c:v>22296.592176760583</c:v>
                </c:pt>
                <c:pt idx="1180">
                  <c:v>22251.574363956955</c:v>
                </c:pt>
                <c:pt idx="1181">
                  <c:v>23176.148835870306</c:v>
                </c:pt>
                <c:pt idx="1182">
                  <c:v>23236.208571737014</c:v>
                </c:pt>
                <c:pt idx="1183">
                  <c:v>23187.952067364782</c:v>
                </c:pt>
                <c:pt idx="1184">
                  <c:v>23012.558926193815</c:v>
                </c:pt>
                <c:pt idx="1185">
                  <c:v>22969.484328331349</c:v>
                </c:pt>
                <c:pt idx="1186">
                  <c:v>23081.075245600772</c:v>
                </c:pt>
                <c:pt idx="1187">
                  <c:v>23087.840512432969</c:v>
                </c:pt>
                <c:pt idx="1188">
                  <c:v>23058.224477311156</c:v>
                </c:pt>
                <c:pt idx="1189">
                  <c:v>23013.206664507532</c:v>
                </c:pt>
                <c:pt idx="1190">
                  <c:v>23088.200367051701</c:v>
                </c:pt>
                <c:pt idx="1191">
                  <c:v>23014.790024829959</c:v>
                </c:pt>
                <c:pt idx="1192">
                  <c:v>23048.220518910348</c:v>
                </c:pt>
                <c:pt idx="1193">
                  <c:v>23063.514340206544</c:v>
                </c:pt>
                <c:pt idx="1194">
                  <c:v>23043.722336176172</c:v>
                </c:pt>
                <c:pt idx="1195">
                  <c:v>22548.490409874397</c:v>
                </c:pt>
                <c:pt idx="1196">
                  <c:v>22554.356040159761</c:v>
                </c:pt>
                <c:pt idx="1197">
                  <c:v>22685.882903307051</c:v>
                </c:pt>
                <c:pt idx="1198">
                  <c:v>22829.17701248694</c:v>
                </c:pt>
                <c:pt idx="1199">
                  <c:v>22850.048580373514</c:v>
                </c:pt>
                <c:pt idx="1200">
                  <c:v>22785.850516391361</c:v>
                </c:pt>
                <c:pt idx="1201">
                  <c:v>23114.469754219277</c:v>
                </c:pt>
                <c:pt idx="1202">
                  <c:v>23045.089783727359</c:v>
                </c:pt>
                <c:pt idx="1203">
                  <c:v>23205.225089064006</c:v>
                </c:pt>
                <c:pt idx="1204">
                  <c:v>23401.777681816533</c:v>
                </c:pt>
                <c:pt idx="1205">
                  <c:v>23053.150527187001</c:v>
                </c:pt>
                <c:pt idx="1206">
                  <c:v>22796.394256720272</c:v>
                </c:pt>
                <c:pt idx="1207">
                  <c:v>22841.484040447642</c:v>
                </c:pt>
                <c:pt idx="1208">
                  <c:v>22878.117240634765</c:v>
                </c:pt>
                <c:pt idx="1209">
                  <c:v>22771.132462485137</c:v>
                </c:pt>
                <c:pt idx="1210">
                  <c:v>22524.524092266704</c:v>
                </c:pt>
                <c:pt idx="1211">
                  <c:v>20171.506711288621</c:v>
                </c:pt>
                <c:pt idx="1212">
                  <c:v>20078.160423189016</c:v>
                </c:pt>
                <c:pt idx="1213">
                  <c:v>19836.050235704755</c:v>
                </c:pt>
                <c:pt idx="1214">
                  <c:v>19807.009967972921</c:v>
                </c:pt>
                <c:pt idx="1215">
                  <c:v>20007.916801612129</c:v>
                </c:pt>
                <c:pt idx="1216">
                  <c:v>17033.718377775363</c:v>
                </c:pt>
                <c:pt idx="1217">
                  <c:v>15650.9050343661</c:v>
                </c:pt>
                <c:pt idx="1218">
                  <c:v>16355.78826154232</c:v>
                </c:pt>
                <c:pt idx="1219">
                  <c:v>15349.094965633869</c:v>
                </c:pt>
                <c:pt idx="1220">
                  <c:v>15415.452157328427</c:v>
                </c:pt>
                <c:pt idx="1221">
                  <c:v>13584.475871747803</c:v>
                </c:pt>
                <c:pt idx="1222">
                  <c:v>14166.360790240733</c:v>
                </c:pt>
                <c:pt idx="1223">
                  <c:v>13427.327359746652</c:v>
                </c:pt>
                <c:pt idx="1224">
                  <c:v>13584.511857209676</c:v>
                </c:pt>
                <c:pt idx="1225">
                  <c:v>15203.965597898436</c:v>
                </c:pt>
                <c:pt idx="1226">
                  <c:v>15286.624203821644</c:v>
                </c:pt>
                <c:pt idx="1227">
                  <c:v>14307.81964086508</c:v>
                </c:pt>
                <c:pt idx="1228">
                  <c:v>14905.214293425448</c:v>
                </c:pt>
                <c:pt idx="1229">
                  <c:v>14765.518730432894</c:v>
                </c:pt>
                <c:pt idx="1230">
                  <c:v>13794.918852783465</c:v>
                </c:pt>
                <c:pt idx="1231">
                  <c:v>14040.951455611925</c:v>
                </c:pt>
                <c:pt idx="1232">
                  <c:v>13294.433049048177</c:v>
                </c:pt>
                <c:pt idx="1233">
                  <c:v>12354.744683148003</c:v>
                </c:pt>
                <c:pt idx="1234">
                  <c:v>12163.122098672131</c:v>
                </c:pt>
                <c:pt idx="1235">
                  <c:v>12238.655583144404</c:v>
                </c:pt>
                <c:pt idx="1236">
                  <c:v>12707.114325812367</c:v>
                </c:pt>
                <c:pt idx="1237">
                  <c:v>12271.58228075857</c:v>
                </c:pt>
                <c:pt idx="1238">
                  <c:v>12052.826658030152</c:v>
                </c:pt>
                <c:pt idx="1239">
                  <c:v>12343.877073662234</c:v>
                </c:pt>
                <c:pt idx="1240">
                  <c:v>11749.253301666122</c:v>
                </c:pt>
                <c:pt idx="1241">
                  <c:v>11499.910036345313</c:v>
                </c:pt>
                <c:pt idx="1242">
                  <c:v>11454.172514304217</c:v>
                </c:pt>
                <c:pt idx="1243">
                  <c:v>11497.355068552301</c:v>
                </c:pt>
                <c:pt idx="1244">
                  <c:v>12583.468278815355</c:v>
                </c:pt>
                <c:pt idx="1245">
                  <c:v>13198.639749541182</c:v>
                </c:pt>
                <c:pt idx="1246">
                  <c:v>13251.682320342579</c:v>
                </c:pt>
                <c:pt idx="1247">
                  <c:v>14665.299219115475</c:v>
                </c:pt>
                <c:pt idx="1248">
                  <c:v>13815.034725970705</c:v>
                </c:pt>
                <c:pt idx="1249">
                  <c:v>14323.869156860626</c:v>
                </c:pt>
                <c:pt idx="1250">
                  <c:v>14196.012810824424</c:v>
                </c:pt>
                <c:pt idx="1251">
                  <c:v>14516.535319730825</c:v>
                </c:pt>
                <c:pt idx="1252">
                  <c:v>13602.504588146385</c:v>
                </c:pt>
                <c:pt idx="1253">
                  <c:v>13710.029148224112</c:v>
                </c:pt>
                <c:pt idx="1254">
                  <c:v>12918.384972471116</c:v>
                </c:pt>
                <c:pt idx="1255">
                  <c:v>13991.363489150379</c:v>
                </c:pt>
                <c:pt idx="1256">
                  <c:v>13420.094281910106</c:v>
                </c:pt>
                <c:pt idx="1257">
                  <c:v>13778.833351326062</c:v>
                </c:pt>
                <c:pt idx="1258">
                  <c:v>13285.328727194212</c:v>
                </c:pt>
                <c:pt idx="1259">
                  <c:v>13768.397567382774</c:v>
                </c:pt>
                <c:pt idx="1260">
                  <c:v>14001.18752024182</c:v>
                </c:pt>
                <c:pt idx="1261">
                  <c:v>13629.745582784553</c:v>
                </c:pt>
                <c:pt idx="1262">
                  <c:v>13747.346072186834</c:v>
                </c:pt>
                <c:pt idx="1263">
                  <c:v>13669.509518154662</c:v>
                </c:pt>
                <c:pt idx="1264">
                  <c:v>14541.689157580333</c:v>
                </c:pt>
                <c:pt idx="1265">
                  <c:v>14415.812011947171</c:v>
                </c:pt>
                <c:pt idx="1266">
                  <c:v>14372.089675770985</c:v>
                </c:pt>
                <c:pt idx="1267">
                  <c:v>14409.010759653096</c:v>
                </c:pt>
                <c:pt idx="1268">
                  <c:v>13048.760300838458</c:v>
                </c:pt>
                <c:pt idx="1269">
                  <c:v>13083.198387851306</c:v>
                </c:pt>
                <c:pt idx="1270">
                  <c:v>13024.614055921405</c:v>
                </c:pt>
                <c:pt idx="1271">
                  <c:v>12646.154953398825</c:v>
                </c:pt>
                <c:pt idx="1272">
                  <c:v>13185.756954190507</c:v>
                </c:pt>
                <c:pt idx="1273">
                  <c:v>12885.530245780705</c:v>
                </c:pt>
                <c:pt idx="1274">
                  <c:v>12989.708157904206</c:v>
                </c:pt>
                <c:pt idx="1275">
                  <c:v>13101.047176940514</c:v>
                </c:pt>
                <c:pt idx="1276">
                  <c:v>12983.014861995751</c:v>
                </c:pt>
                <c:pt idx="1277">
                  <c:v>13252.186116808809</c:v>
                </c:pt>
                <c:pt idx="1278">
                  <c:v>12725.143042210946</c:v>
                </c:pt>
                <c:pt idx="1279">
                  <c:v>12709.201482601029</c:v>
                </c:pt>
                <c:pt idx="1280">
                  <c:v>12872.107668501925</c:v>
                </c:pt>
                <c:pt idx="1281">
                  <c:v>12785.67058908201</c:v>
                </c:pt>
                <c:pt idx="1282">
                  <c:v>12843.10338623196</c:v>
                </c:pt>
                <c:pt idx="1283">
                  <c:v>12818.633272158047</c:v>
                </c:pt>
                <c:pt idx="1284">
                  <c:v>12796.682140415272</c:v>
                </c:pt>
                <c:pt idx="1285">
                  <c:v>12706.538558422397</c:v>
                </c:pt>
                <c:pt idx="1286">
                  <c:v>12342.833495267911</c:v>
                </c:pt>
                <c:pt idx="1287">
                  <c:v>12225.772787793732</c:v>
                </c:pt>
                <c:pt idx="1288">
                  <c:v>12370.182446291699</c:v>
                </c:pt>
                <c:pt idx="1289">
                  <c:v>12276.440318111483</c:v>
                </c:pt>
                <c:pt idx="1290">
                  <c:v>12370.002518982332</c:v>
                </c:pt>
                <c:pt idx="1291">
                  <c:v>12481.305552556769</c:v>
                </c:pt>
                <c:pt idx="1292">
                  <c:v>12288.243549605962</c:v>
                </c:pt>
                <c:pt idx="1293">
                  <c:v>12269.495123969918</c:v>
                </c:pt>
                <c:pt idx="1294">
                  <c:v>12337.255748677535</c:v>
                </c:pt>
                <c:pt idx="1295">
                  <c:v>12117.600489402283</c:v>
                </c:pt>
                <c:pt idx="1296">
                  <c:v>12087.516643276116</c:v>
                </c:pt>
                <c:pt idx="1297">
                  <c:v>13033.898305084746</c:v>
                </c:pt>
                <c:pt idx="1298">
                  <c:v>13040.15977545072</c:v>
                </c:pt>
                <c:pt idx="1299">
                  <c:v>13130.519270214836</c:v>
                </c:pt>
                <c:pt idx="1300">
                  <c:v>12920.076289179175</c:v>
                </c:pt>
                <c:pt idx="1301">
                  <c:v>12911.79963294829</c:v>
                </c:pt>
                <c:pt idx="1302">
                  <c:v>12870.848177336356</c:v>
                </c:pt>
                <c:pt idx="1303">
                  <c:v>12816.22224621253</c:v>
                </c:pt>
                <c:pt idx="1304">
                  <c:v>12834.538846306094</c:v>
                </c:pt>
                <c:pt idx="1305">
                  <c:v>12891.323905142322</c:v>
                </c:pt>
                <c:pt idx="1306">
                  <c:v>13045.017812803626</c:v>
                </c:pt>
                <c:pt idx="1307">
                  <c:v>13915.578106444997</c:v>
                </c:pt>
                <c:pt idx="1308">
                  <c:v>13991.183561841019</c:v>
                </c:pt>
                <c:pt idx="1309">
                  <c:v>14174.637446471625</c:v>
                </c:pt>
                <c:pt idx="1310">
                  <c:v>14026.089459858218</c:v>
                </c:pt>
                <c:pt idx="1311">
                  <c:v>14185.541041419267</c:v>
                </c:pt>
                <c:pt idx="1312">
                  <c:v>14790.024829968694</c:v>
                </c:pt>
                <c:pt idx="1313">
                  <c:v>13437.76314368995</c:v>
                </c:pt>
                <c:pt idx="1314">
                  <c:v>13742.092194753321</c:v>
                </c:pt>
                <c:pt idx="1315">
                  <c:v>13672.604267875779</c:v>
                </c:pt>
                <c:pt idx="1316">
                  <c:v>13674.151642736335</c:v>
                </c:pt>
                <c:pt idx="1317">
                  <c:v>13646.1909388607</c:v>
                </c:pt>
                <c:pt idx="1318">
                  <c:v>13696.678541869085</c:v>
                </c:pt>
                <c:pt idx="1319">
                  <c:v>13709.381409910395</c:v>
                </c:pt>
                <c:pt idx="1320">
                  <c:v>13627.442513224656</c:v>
                </c:pt>
                <c:pt idx="1321">
                  <c:v>13317.211846414048</c:v>
                </c:pt>
                <c:pt idx="1322">
                  <c:v>13834.934686386699</c:v>
                </c:pt>
                <c:pt idx="1323">
                  <c:v>13861.204073554283</c:v>
                </c:pt>
                <c:pt idx="1324">
                  <c:v>13879.77257188096</c:v>
                </c:pt>
                <c:pt idx="1325">
                  <c:v>13829.64482349131</c:v>
                </c:pt>
                <c:pt idx="1326">
                  <c:v>14095.505415812013</c:v>
                </c:pt>
                <c:pt idx="1327">
                  <c:v>14037.676778581454</c:v>
                </c:pt>
                <c:pt idx="1328">
                  <c:v>13853.251286480263</c:v>
                </c:pt>
                <c:pt idx="1329">
                  <c:v>13890.388283133616</c:v>
                </c:pt>
                <c:pt idx="1330">
                  <c:v>13858.0733383713</c:v>
                </c:pt>
                <c:pt idx="1331">
                  <c:v>13868.617078700205</c:v>
                </c:pt>
                <c:pt idx="1332">
                  <c:v>14044.40605995178</c:v>
                </c:pt>
                <c:pt idx="1333">
                  <c:v>14358.199287487856</c:v>
                </c:pt>
                <c:pt idx="1334">
                  <c:v>14275.468710640902</c:v>
                </c:pt>
                <c:pt idx="1335">
                  <c:v>14288.02763683472</c:v>
                </c:pt>
                <c:pt idx="1336">
                  <c:v>14397.2435136205</c:v>
                </c:pt>
                <c:pt idx="1337">
                  <c:v>14508.79844542805</c:v>
                </c:pt>
                <c:pt idx="1338">
                  <c:v>14296.160351218112</c:v>
                </c:pt>
                <c:pt idx="1339">
                  <c:v>14335.816330202602</c:v>
                </c:pt>
                <c:pt idx="1340">
                  <c:v>14334.556839037032</c:v>
                </c:pt>
                <c:pt idx="1341">
                  <c:v>14284.501061571129</c:v>
                </c:pt>
                <c:pt idx="1342">
                  <c:v>14061.427183417904</c:v>
                </c:pt>
                <c:pt idx="1343">
                  <c:v>14111.518946345681</c:v>
                </c:pt>
                <c:pt idx="1344">
                  <c:v>14489.654179711402</c:v>
                </c:pt>
                <c:pt idx="1345">
                  <c:v>14434.380510273855</c:v>
                </c:pt>
                <c:pt idx="1346">
                  <c:v>14721.688437871106</c:v>
                </c:pt>
                <c:pt idx="1347">
                  <c:v>14732.951887437479</c:v>
                </c:pt>
                <c:pt idx="1348">
                  <c:v>14736.010651696717</c:v>
                </c:pt>
                <c:pt idx="1349">
                  <c:v>14887.185577026883</c:v>
                </c:pt>
                <c:pt idx="1350">
                  <c:v>17639.821512109109</c:v>
                </c:pt>
                <c:pt idx="1351">
                  <c:v>17906.257871819784</c:v>
                </c:pt>
                <c:pt idx="1352">
                  <c:v>17656.230882723379</c:v>
                </c:pt>
                <c:pt idx="1353">
                  <c:v>18139.04782467883</c:v>
                </c:pt>
                <c:pt idx="1354">
                  <c:v>18169.851380042466</c:v>
                </c:pt>
                <c:pt idx="1355">
                  <c:v>18693.691748533598</c:v>
                </c:pt>
                <c:pt idx="1356">
                  <c:v>19020.259815034729</c:v>
                </c:pt>
                <c:pt idx="1357">
                  <c:v>18666.414768433558</c:v>
                </c:pt>
                <c:pt idx="1358">
                  <c:v>19139.155781064455</c:v>
                </c:pt>
                <c:pt idx="1359">
                  <c:v>18141.350894238734</c:v>
                </c:pt>
                <c:pt idx="1360">
                  <c:v>18274.101263089717</c:v>
                </c:pt>
                <c:pt idx="1361">
                  <c:v>18231.026665227255</c:v>
                </c:pt>
                <c:pt idx="1362">
                  <c:v>18583.864118895974</c:v>
                </c:pt>
                <c:pt idx="1363">
                  <c:v>18100.651336859912</c:v>
                </c:pt>
                <c:pt idx="1364">
                  <c:v>18722.875958112923</c:v>
                </c:pt>
                <c:pt idx="1365">
                  <c:v>18809.600921227826</c:v>
                </c:pt>
                <c:pt idx="1366">
                  <c:v>19002.087156788657</c:v>
                </c:pt>
                <c:pt idx="1367">
                  <c:v>19037.604807657703</c:v>
                </c:pt>
                <c:pt idx="1368">
                  <c:v>19143.869876569865</c:v>
                </c:pt>
                <c:pt idx="1369">
                  <c:v>19063.802223901544</c:v>
                </c:pt>
                <c:pt idx="1370">
                  <c:v>19387.52743891468</c:v>
                </c:pt>
                <c:pt idx="1371">
                  <c:v>19909.856418007126</c:v>
                </c:pt>
                <c:pt idx="1372">
                  <c:v>19582.928496887256</c:v>
                </c:pt>
                <c:pt idx="1373">
                  <c:v>18477.850948216921</c:v>
                </c:pt>
                <c:pt idx="1374">
                  <c:v>18566.735039044226</c:v>
                </c:pt>
                <c:pt idx="1375">
                  <c:v>18606.64291626183</c:v>
                </c:pt>
                <c:pt idx="1376">
                  <c:v>18550.50559573932</c:v>
                </c:pt>
                <c:pt idx="1377">
                  <c:v>18526.215408974771</c:v>
                </c:pt>
                <c:pt idx="1378">
                  <c:v>18966.821404152721</c:v>
                </c:pt>
                <c:pt idx="1379">
                  <c:v>19148.404044765914</c:v>
                </c:pt>
                <c:pt idx="1380">
                  <c:v>19396.19993522617</c:v>
                </c:pt>
                <c:pt idx="1381">
                  <c:v>20358.415200259096</c:v>
                </c:pt>
                <c:pt idx="1382">
                  <c:v>20763.647486415492</c:v>
                </c:pt>
                <c:pt idx="1383">
                  <c:v>20568.786210371014</c:v>
                </c:pt>
                <c:pt idx="1384">
                  <c:v>20468.170858972979</c:v>
                </c:pt>
                <c:pt idx="1385">
                  <c:v>20686.062830616433</c:v>
                </c:pt>
                <c:pt idx="1386">
                  <c:v>21405.628126237003</c:v>
                </c:pt>
                <c:pt idx="1387">
                  <c:v>22142.178559861819</c:v>
                </c:pt>
                <c:pt idx="1388">
                  <c:v>22826.082262765845</c:v>
                </c:pt>
                <c:pt idx="1389">
                  <c:v>25981.323545287702</c:v>
                </c:pt>
                <c:pt idx="1390">
                  <c:v>25116.988736550433</c:v>
                </c:pt>
                <c:pt idx="1391">
                  <c:v>28158.372017704845</c:v>
                </c:pt>
                <c:pt idx="1392">
                  <c:v>28755.69469934146</c:v>
                </c:pt>
                <c:pt idx="1393">
                  <c:v>29520.025909532542</c:v>
                </c:pt>
                <c:pt idx="1394">
                  <c:v>28352.801468206839</c:v>
                </c:pt>
                <c:pt idx="1395">
                  <c:v>26498.578574255993</c:v>
                </c:pt>
                <c:pt idx="1396">
                  <c:v>26134.081830940293</c:v>
                </c:pt>
                <c:pt idx="1397">
                  <c:v>29508.078736190571</c:v>
                </c:pt>
                <c:pt idx="1398">
                  <c:v>28786.714167476333</c:v>
                </c:pt>
                <c:pt idx="1399">
                  <c:v>28614.559717873974</c:v>
                </c:pt>
                <c:pt idx="1400">
                  <c:v>27444.240526827154</c:v>
                </c:pt>
                <c:pt idx="1401">
                  <c:v>28363.669077692604</c:v>
                </c:pt>
                <c:pt idx="1402">
                  <c:v>28794.48702724099</c:v>
                </c:pt>
                <c:pt idx="1403">
                  <c:v>29017.992730936698</c:v>
                </c:pt>
                <c:pt idx="1404">
                  <c:v>31421.497714923164</c:v>
                </c:pt>
                <c:pt idx="1405">
                  <c:v>31567.490733743569</c:v>
                </c:pt>
                <c:pt idx="1406">
                  <c:v>31362.625499298287</c:v>
                </c:pt>
                <c:pt idx="1407">
                  <c:v>31172.190435064236</c:v>
                </c:pt>
                <c:pt idx="1408">
                  <c:v>29794.846881859728</c:v>
                </c:pt>
                <c:pt idx="1409">
                  <c:v>30782.179999280288</c:v>
                </c:pt>
                <c:pt idx="1410">
                  <c:v>30799.776890136385</c:v>
                </c:pt>
                <c:pt idx="1411">
                  <c:v>31438.878693008017</c:v>
                </c:pt>
                <c:pt idx="1412">
                  <c:v>29176.868545107773</c:v>
                </c:pt>
                <c:pt idx="1413">
                  <c:v>27604.303861240056</c:v>
                </c:pt>
                <c:pt idx="1414">
                  <c:v>28030.803555363629</c:v>
                </c:pt>
                <c:pt idx="1415">
                  <c:v>28086.652992191153</c:v>
                </c:pt>
                <c:pt idx="1416">
                  <c:v>28781.640217352189</c:v>
                </c:pt>
                <c:pt idx="1417">
                  <c:v>28536.975062074922</c:v>
                </c:pt>
                <c:pt idx="1418">
                  <c:v>27473.388750944618</c:v>
                </c:pt>
                <c:pt idx="1419">
                  <c:v>28844.830688401886</c:v>
                </c:pt>
                <c:pt idx="1420">
                  <c:v>28493.90046421246</c:v>
                </c:pt>
                <c:pt idx="1421">
                  <c:v>29421.78559861816</c:v>
                </c:pt>
                <c:pt idx="1422">
                  <c:v>29648.565979344348</c:v>
                </c:pt>
                <c:pt idx="1423">
                  <c:v>31298.211522544887</c:v>
                </c:pt>
                <c:pt idx="1424">
                  <c:v>31883.94688545827</c:v>
                </c:pt>
                <c:pt idx="1425">
                  <c:v>32296.952031379318</c:v>
                </c:pt>
                <c:pt idx="1426">
                  <c:v>33585.73536291338</c:v>
                </c:pt>
                <c:pt idx="1427">
                  <c:v>32669.329590845296</c:v>
                </c:pt>
                <c:pt idx="1428">
                  <c:v>33385.656194897259</c:v>
                </c:pt>
                <c:pt idx="1429">
                  <c:v>34298.499406239869</c:v>
                </c:pt>
                <c:pt idx="1430">
                  <c:v>36835.438482852922</c:v>
                </c:pt>
                <c:pt idx="1431">
                  <c:v>38385.188383892899</c:v>
                </c:pt>
                <c:pt idx="1432">
                  <c:v>38983.122818381366</c:v>
                </c:pt>
                <c:pt idx="1433">
                  <c:v>39700.313073518293</c:v>
                </c:pt>
                <c:pt idx="1434">
                  <c:v>42302.817661664689</c:v>
                </c:pt>
                <c:pt idx="1435">
                  <c:v>46519.98992407068</c:v>
                </c:pt>
                <c:pt idx="1436">
                  <c:v>40157.220482924902</c:v>
                </c:pt>
                <c:pt idx="1437">
                  <c:v>44479.650221310592</c:v>
                </c:pt>
                <c:pt idx="1438">
                  <c:v>42697.794091187163</c:v>
                </c:pt>
                <c:pt idx="1439">
                  <c:v>38724.891143977839</c:v>
                </c:pt>
                <c:pt idx="1440">
                  <c:v>38064.09010759653</c:v>
                </c:pt>
                <c:pt idx="1441">
                  <c:v>38969.304401021989</c:v>
                </c:pt>
                <c:pt idx="1442">
                  <c:v>43097.700528986294</c:v>
                </c:pt>
                <c:pt idx="1443">
                  <c:v>40073.410342221745</c:v>
                </c:pt>
                <c:pt idx="1444">
                  <c:v>39600.237504048368</c:v>
                </c:pt>
                <c:pt idx="1445">
                  <c:v>40439.634387707374</c:v>
                </c:pt>
                <c:pt idx="1446">
                  <c:v>41291.230342941453</c:v>
                </c:pt>
                <c:pt idx="1447">
                  <c:v>44238.835510453784</c:v>
                </c:pt>
                <c:pt idx="1448">
                  <c:v>45237.719961135714</c:v>
                </c:pt>
                <c:pt idx="1449">
                  <c:v>43535.06783259564</c:v>
                </c:pt>
                <c:pt idx="1450">
                  <c:v>40839.90068012524</c:v>
                </c:pt>
                <c:pt idx="1451">
                  <c:v>42470.042102990403</c:v>
                </c:pt>
                <c:pt idx="1452">
                  <c:v>40915.758033754377</c:v>
                </c:pt>
                <c:pt idx="1453">
                  <c:v>36651.300874446737</c:v>
                </c:pt>
                <c:pt idx="1454">
                  <c:v>39060.311634099831</c:v>
                </c:pt>
                <c:pt idx="1455">
                  <c:v>33908.093130375339</c:v>
                </c:pt>
                <c:pt idx="1456">
                  <c:v>34892.619381769771</c:v>
                </c:pt>
                <c:pt idx="1457">
                  <c:v>38321.170247220136</c:v>
                </c:pt>
                <c:pt idx="1458">
                  <c:v>37921.695634963486</c:v>
                </c:pt>
                <c:pt idx="1459">
                  <c:v>38724.063478354758</c:v>
                </c:pt>
                <c:pt idx="1460">
                  <c:v>38111.123106265084</c:v>
                </c:pt>
                <c:pt idx="1461">
                  <c:v>37149.195724927136</c:v>
                </c:pt>
                <c:pt idx="1462">
                  <c:v>35410.126308971187</c:v>
                </c:pt>
                <c:pt idx="1463">
                  <c:v>35167.152470401968</c:v>
                </c:pt>
                <c:pt idx="1464">
                  <c:v>35565.619489726159</c:v>
                </c:pt>
                <c:pt idx="1465">
                  <c:v>35420.490121990726</c:v>
                </c:pt>
                <c:pt idx="1466">
                  <c:v>34114.14588506244</c:v>
                </c:pt>
                <c:pt idx="1467">
                  <c:v>34304.940803915226</c:v>
                </c:pt>
                <c:pt idx="1468">
                  <c:v>34168.232034258166</c:v>
                </c:pt>
                <c:pt idx="1469">
                  <c:v>34506.495375868159</c:v>
                </c:pt>
                <c:pt idx="1470">
                  <c:v>36299.614955557961</c:v>
                </c:pt>
                <c:pt idx="1471">
                  <c:v>37446.25571269208</c:v>
                </c:pt>
                <c:pt idx="1472">
                  <c:v>37903.522976717417</c:v>
                </c:pt>
                <c:pt idx="1473">
                  <c:v>38939.004642124586</c:v>
                </c:pt>
                <c:pt idx="1474">
                  <c:v>39503.07675699018</c:v>
                </c:pt>
                <c:pt idx="1475">
                  <c:v>42532.980675806975</c:v>
                </c:pt>
                <c:pt idx="1476">
                  <c:v>41259.095325488503</c:v>
                </c:pt>
                <c:pt idx="1477">
                  <c:v>43092.698549785884</c:v>
                </c:pt>
                <c:pt idx="1478">
                  <c:v>43114.181870524306</c:v>
                </c:pt>
                <c:pt idx="1479">
                  <c:v>42664.723451725506</c:v>
                </c:pt>
                <c:pt idx="1480">
                  <c:v>40595.019612076729</c:v>
                </c:pt>
                <c:pt idx="1481">
                  <c:v>41529.957897009612</c:v>
                </c:pt>
                <c:pt idx="1482">
                  <c:v>40984.850120551302</c:v>
                </c:pt>
                <c:pt idx="1483">
                  <c:v>39061.930979884128</c:v>
                </c:pt>
                <c:pt idx="1484">
                  <c:v>36078.520277807766</c:v>
                </c:pt>
                <c:pt idx="1485">
                  <c:v>37065.06171506711</c:v>
                </c:pt>
                <c:pt idx="1486">
                  <c:v>37254.956997373054</c:v>
                </c:pt>
                <c:pt idx="1487">
                  <c:v>36769.189247543989</c:v>
                </c:pt>
                <c:pt idx="1488">
                  <c:v>37120.731224585259</c:v>
                </c:pt>
                <c:pt idx="1489">
                  <c:v>39296.12436575623</c:v>
                </c:pt>
                <c:pt idx="1490">
                  <c:v>38753.067760624705</c:v>
                </c:pt>
                <c:pt idx="1491">
                  <c:v>36453.272877757387</c:v>
                </c:pt>
                <c:pt idx="1492">
                  <c:v>36371.04609737666</c:v>
                </c:pt>
                <c:pt idx="1493">
                  <c:v>37463.924574471916</c:v>
                </c:pt>
                <c:pt idx="1494">
                  <c:v>36517.902767282016</c:v>
                </c:pt>
                <c:pt idx="1495">
                  <c:v>36484.652200510995</c:v>
                </c:pt>
                <c:pt idx="1496">
                  <c:v>37286.876102054775</c:v>
                </c:pt>
                <c:pt idx="1497">
                  <c:v>36603.872035697583</c:v>
                </c:pt>
                <c:pt idx="1498">
                  <c:v>34957.393213141891</c:v>
                </c:pt>
                <c:pt idx="1499">
                  <c:v>34168.196048796286</c:v>
                </c:pt>
                <c:pt idx="1500">
                  <c:v>34482.780956493574</c:v>
                </c:pt>
                <c:pt idx="1501">
                  <c:v>34549.138148188133</c:v>
                </c:pt>
                <c:pt idx="1502">
                  <c:v>35145.273309582932</c:v>
                </c:pt>
                <c:pt idx="1503">
                  <c:v>37357.443592788521</c:v>
                </c:pt>
                <c:pt idx="1504">
                  <c:v>38247.076181222794</c:v>
                </c:pt>
                <c:pt idx="1505">
                  <c:v>38079.239987045243</c:v>
                </c:pt>
                <c:pt idx="1506">
                  <c:v>38053.654323653253</c:v>
                </c:pt>
                <c:pt idx="1507">
                  <c:v>37097.124761596329</c:v>
                </c:pt>
                <c:pt idx="1508">
                  <c:v>37728.489690165188</c:v>
                </c:pt>
                <c:pt idx="1509">
                  <c:v>37421.173845766323</c:v>
                </c:pt>
                <c:pt idx="1510">
                  <c:v>37101.011191478661</c:v>
                </c:pt>
                <c:pt idx="1511">
                  <c:v>36320.162654287691</c:v>
                </c:pt>
                <c:pt idx="1512">
                  <c:v>36561.948972615093</c:v>
                </c:pt>
                <c:pt idx="1513">
                  <c:v>37510.237863903007</c:v>
                </c:pt>
                <c:pt idx="1514">
                  <c:v>37302.277879736612</c:v>
                </c:pt>
                <c:pt idx="1515">
                  <c:v>37281.838137392515</c:v>
                </c:pt>
                <c:pt idx="1516">
                  <c:v>37081.075245600798</c:v>
                </c:pt>
                <c:pt idx="1517">
                  <c:v>36930.224189427499</c:v>
                </c:pt>
                <c:pt idx="1518">
                  <c:v>36652.596351074186</c:v>
                </c:pt>
                <c:pt idx="1519">
                  <c:v>36544.172154449625</c:v>
                </c:pt>
                <c:pt idx="1520">
                  <c:v>36975.098060383629</c:v>
                </c:pt>
                <c:pt idx="1521">
                  <c:v>36593.076397135585</c:v>
                </c:pt>
                <c:pt idx="1522">
                  <c:v>35891.86368707045</c:v>
                </c:pt>
                <c:pt idx="1523">
                  <c:v>36081.902911223893</c:v>
                </c:pt>
                <c:pt idx="1524">
                  <c:v>34883.371118068331</c:v>
                </c:pt>
                <c:pt idx="1525">
                  <c:v>30695.634963474786</c:v>
                </c:pt>
                <c:pt idx="1526">
                  <c:v>30365.79221994317</c:v>
                </c:pt>
                <c:pt idx="1527">
                  <c:v>29004.282269962961</c:v>
                </c:pt>
                <c:pt idx="1528">
                  <c:v>29486.451473604691</c:v>
                </c:pt>
                <c:pt idx="1529">
                  <c:v>29570.945338083442</c:v>
                </c:pt>
                <c:pt idx="1530">
                  <c:v>28976.933318939176</c:v>
                </c:pt>
                <c:pt idx="1531">
                  <c:v>29885.782144013847</c:v>
                </c:pt>
                <c:pt idx="1532">
                  <c:v>29945.374068876205</c:v>
                </c:pt>
                <c:pt idx="1533">
                  <c:v>30162.006549354086</c:v>
                </c:pt>
                <c:pt idx="1534">
                  <c:v>29653.495987621027</c:v>
                </c:pt>
                <c:pt idx="1535">
                  <c:v>29352.153729893151</c:v>
                </c:pt>
                <c:pt idx="1536">
                  <c:v>29319.622872359592</c:v>
                </c:pt>
                <c:pt idx="1537">
                  <c:v>28283.817337795557</c:v>
                </c:pt>
                <c:pt idx="1538">
                  <c:v>29540.465651876668</c:v>
                </c:pt>
                <c:pt idx="1539">
                  <c:v>29436.107812443799</c:v>
                </c:pt>
                <c:pt idx="1540">
                  <c:v>30911.511749253328</c:v>
                </c:pt>
                <c:pt idx="1541">
                  <c:v>30902.515383784979</c:v>
                </c:pt>
                <c:pt idx="1542">
                  <c:v>29750.368850984229</c:v>
                </c:pt>
                <c:pt idx="1543">
                  <c:v>29900.428226996322</c:v>
                </c:pt>
                <c:pt idx="1544">
                  <c:v>29806.65011335423</c:v>
                </c:pt>
                <c:pt idx="1545">
                  <c:v>30065.853395228354</c:v>
                </c:pt>
                <c:pt idx="1546">
                  <c:v>29372.917341394103</c:v>
                </c:pt>
                <c:pt idx="1547">
                  <c:v>28765.122890352322</c:v>
                </c:pt>
                <c:pt idx="1548">
                  <c:v>29062.578718197874</c:v>
                </c:pt>
                <c:pt idx="1549">
                  <c:v>28623.412141494864</c:v>
                </c:pt>
                <c:pt idx="1550">
                  <c:v>28663.42797509809</c:v>
                </c:pt>
                <c:pt idx="1551">
                  <c:v>29638.058224477343</c:v>
                </c:pt>
                <c:pt idx="1552">
                  <c:v>29543.776314369024</c:v>
                </c:pt>
                <c:pt idx="1553">
                  <c:v>28877.325560473597</c:v>
                </c:pt>
                <c:pt idx="1554">
                  <c:v>26898.592968440775</c:v>
                </c:pt>
                <c:pt idx="1555">
                  <c:v>26740.328907121544</c:v>
                </c:pt>
                <c:pt idx="1556">
                  <c:v>31192.198351865874</c:v>
                </c:pt>
                <c:pt idx="1557">
                  <c:v>33321.746014610129</c:v>
                </c:pt>
                <c:pt idx="1558">
                  <c:v>34361.941775522719</c:v>
                </c:pt>
                <c:pt idx="1559">
                  <c:v>33201.986397495442</c:v>
                </c:pt>
                <c:pt idx="1560">
                  <c:v>33937.169383569068</c:v>
                </c:pt>
                <c:pt idx="1561">
                  <c:v>32978.660621109106</c:v>
                </c:pt>
                <c:pt idx="1562">
                  <c:v>32960.811832019892</c:v>
                </c:pt>
                <c:pt idx="1563">
                  <c:v>33297.779697002443</c:v>
                </c:pt>
                <c:pt idx="1564">
                  <c:v>33497.1391557811</c:v>
                </c:pt>
                <c:pt idx="1565">
                  <c:v>33130.08744467239</c:v>
                </c:pt>
                <c:pt idx="1566">
                  <c:v>33871.423944726368</c:v>
                </c:pt>
                <c:pt idx="1567">
                  <c:v>33545.971427543307</c:v>
                </c:pt>
                <c:pt idx="1568">
                  <c:v>33614.991543416494</c:v>
                </c:pt>
                <c:pt idx="1569">
                  <c:v>33102.450609953608</c:v>
                </c:pt>
                <c:pt idx="1570">
                  <c:v>31534.096225125078</c:v>
                </c:pt>
                <c:pt idx="1571">
                  <c:v>31695.598978012913</c:v>
                </c:pt>
                <c:pt idx="1572">
                  <c:v>32502.896829680838</c:v>
                </c:pt>
                <c:pt idx="1573">
                  <c:v>31384.86451473608</c:v>
                </c:pt>
                <c:pt idx="1574">
                  <c:v>31703.191910468202</c:v>
                </c:pt>
                <c:pt idx="1575">
                  <c:v>31517.2910144302</c:v>
                </c:pt>
                <c:pt idx="1576">
                  <c:v>31055.453596746942</c:v>
                </c:pt>
                <c:pt idx="1577">
                  <c:v>30434.632408506986</c:v>
                </c:pt>
                <c:pt idx="1578">
                  <c:v>30519.270214833232</c:v>
                </c:pt>
                <c:pt idx="1579">
                  <c:v>30587.678577854571</c:v>
                </c:pt>
                <c:pt idx="1580">
                  <c:v>29395.948036993075</c:v>
                </c:pt>
                <c:pt idx="1581">
                  <c:v>29232.286156392835</c:v>
                </c:pt>
                <c:pt idx="1582">
                  <c:v>29086.904890424285</c:v>
                </c:pt>
                <c:pt idx="1583">
                  <c:v>27408.183094030024</c:v>
                </c:pt>
                <c:pt idx="1584">
                  <c:v>26208.319838785144</c:v>
                </c:pt>
                <c:pt idx="1585">
                  <c:v>26374.788585411508</c:v>
                </c:pt>
                <c:pt idx="1586">
                  <c:v>24861.060131706807</c:v>
                </c:pt>
                <c:pt idx="1587">
                  <c:v>25646.874662636314</c:v>
                </c:pt>
                <c:pt idx="1588">
                  <c:v>25775.198819676869</c:v>
                </c:pt>
                <c:pt idx="1589">
                  <c:v>27074.453920616092</c:v>
                </c:pt>
                <c:pt idx="1590">
                  <c:v>26745.870668250045</c:v>
                </c:pt>
                <c:pt idx="1591">
                  <c:v>27924.718413760856</c:v>
                </c:pt>
                <c:pt idx="1592">
                  <c:v>27190.327107848447</c:v>
                </c:pt>
                <c:pt idx="1593">
                  <c:v>26644.607578538289</c:v>
                </c:pt>
                <c:pt idx="1594">
                  <c:v>26287.415883982889</c:v>
                </c:pt>
                <c:pt idx="1595">
                  <c:v>26279.966893375095</c:v>
                </c:pt>
                <c:pt idx="1596">
                  <c:v>25905.898017201067</c:v>
                </c:pt>
                <c:pt idx="1597">
                  <c:v>26605.995177948127</c:v>
                </c:pt>
                <c:pt idx="1598">
                  <c:v>27133.326136240976</c:v>
                </c:pt>
                <c:pt idx="1599">
                  <c:v>26996.977221202651</c:v>
                </c:pt>
                <c:pt idx="1600">
                  <c:v>27061.067328799185</c:v>
                </c:pt>
                <c:pt idx="1601">
                  <c:v>26404.368635071452</c:v>
                </c:pt>
                <c:pt idx="1602">
                  <c:v>25979.236388499066</c:v>
                </c:pt>
                <c:pt idx="1603">
                  <c:v>25913.958760660709</c:v>
                </c:pt>
                <c:pt idx="1604">
                  <c:v>25858.829033070655</c:v>
                </c:pt>
                <c:pt idx="1605">
                  <c:v>26089.10000359856</c:v>
                </c:pt>
                <c:pt idx="1606">
                  <c:v>25416.207852027797</c:v>
                </c:pt>
                <c:pt idx="1607">
                  <c:v>25589.261938176991</c:v>
                </c:pt>
                <c:pt idx="1608">
                  <c:v>24747.310086724974</c:v>
                </c:pt>
                <c:pt idx="1609">
                  <c:v>23810.212674079685</c:v>
                </c:pt>
                <c:pt idx="1610">
                  <c:v>26217.316204253493</c:v>
                </c:pt>
                <c:pt idx="1611">
                  <c:v>25726.4385188384</c:v>
                </c:pt>
                <c:pt idx="1612">
                  <c:v>25873.547086976872</c:v>
                </c:pt>
                <c:pt idx="1613">
                  <c:v>25704.451401633753</c:v>
                </c:pt>
                <c:pt idx="1614">
                  <c:v>27036.093418259035</c:v>
                </c:pt>
                <c:pt idx="1615">
                  <c:v>26308.21548094571</c:v>
                </c:pt>
                <c:pt idx="1616">
                  <c:v>26107.488574615869</c:v>
                </c:pt>
                <c:pt idx="1617">
                  <c:v>25881.176004894034</c:v>
                </c:pt>
                <c:pt idx="1618">
                  <c:v>25888.409082730588</c:v>
                </c:pt>
                <c:pt idx="1619">
                  <c:v>26074.453920616081</c:v>
                </c:pt>
                <c:pt idx="1620">
                  <c:v>26278.995285904504</c:v>
                </c:pt>
                <c:pt idx="1621">
                  <c:v>26574.867753427625</c:v>
                </c:pt>
                <c:pt idx="1622">
                  <c:v>25974.306380222399</c:v>
                </c:pt>
                <c:pt idx="1623">
                  <c:v>25786.174385548249</c:v>
                </c:pt>
                <c:pt idx="1624">
                  <c:v>25817.157868221249</c:v>
                </c:pt>
                <c:pt idx="1625">
                  <c:v>24991.975242002245</c:v>
                </c:pt>
                <c:pt idx="1626">
                  <c:v>26393.357083738181</c:v>
                </c:pt>
                <c:pt idx="1627">
                  <c:v>26444.384468674663</c:v>
                </c:pt>
                <c:pt idx="1628">
                  <c:v>26468.746626362954</c:v>
                </c:pt>
                <c:pt idx="1629">
                  <c:v>27941.379682608229</c:v>
                </c:pt>
                <c:pt idx="1630">
                  <c:v>29358.811040339708</c:v>
                </c:pt>
                <c:pt idx="1631">
                  <c:v>28952.139335708376</c:v>
                </c:pt>
                <c:pt idx="1632">
                  <c:v>28118.248227716002</c:v>
                </c:pt>
                <c:pt idx="1633">
                  <c:v>29501.205512972756</c:v>
                </c:pt>
                <c:pt idx="1634">
                  <c:v>28860.340422469319</c:v>
                </c:pt>
                <c:pt idx="1635">
                  <c:v>29439.022634855512</c:v>
                </c:pt>
                <c:pt idx="1636">
                  <c:v>29164.417575299569</c:v>
                </c:pt>
                <c:pt idx="1637">
                  <c:v>31723.667638274128</c:v>
                </c:pt>
                <c:pt idx="1638">
                  <c:v>31698.909640505222</c:v>
                </c:pt>
                <c:pt idx="1639">
                  <c:v>31360.46637158587</c:v>
                </c:pt>
                <c:pt idx="1640">
                  <c:v>32024.973910540131</c:v>
                </c:pt>
                <c:pt idx="1641">
                  <c:v>32060.599517794799</c:v>
                </c:pt>
                <c:pt idx="1642">
                  <c:v>31298.463420777996</c:v>
                </c:pt>
                <c:pt idx="1643">
                  <c:v>31051.459210478955</c:v>
                </c:pt>
                <c:pt idx="1644">
                  <c:v>31386.627802367839</c:v>
                </c:pt>
                <c:pt idx="1645">
                  <c:v>31164.7774299183</c:v>
                </c:pt>
                <c:pt idx="1646">
                  <c:v>30174.601461009741</c:v>
                </c:pt>
                <c:pt idx="1647">
                  <c:v>30325.884342725531</c:v>
                </c:pt>
                <c:pt idx="1648">
                  <c:v>29964.410378207194</c:v>
                </c:pt>
                <c:pt idx="1649">
                  <c:v>30929.504480189997</c:v>
                </c:pt>
                <c:pt idx="1650">
                  <c:v>32012.522940731935</c:v>
                </c:pt>
                <c:pt idx="1651">
                  <c:v>33806.542156968579</c:v>
                </c:pt>
                <c:pt idx="1652">
                  <c:v>33424.880348339269</c:v>
                </c:pt>
                <c:pt idx="1653">
                  <c:v>34197.272301989993</c:v>
                </c:pt>
                <c:pt idx="1654">
                  <c:v>33592.356687898086</c:v>
                </c:pt>
                <c:pt idx="1655">
                  <c:v>33755.01097556587</c:v>
                </c:pt>
                <c:pt idx="1656">
                  <c:v>33551.045377667419</c:v>
                </c:pt>
                <c:pt idx="1657">
                  <c:v>33396.271906149908</c:v>
                </c:pt>
                <c:pt idx="1658">
                  <c:v>32978.264781028462</c:v>
                </c:pt>
                <c:pt idx="1659">
                  <c:v>34595.775306776057</c:v>
                </c:pt>
                <c:pt idx="1660">
                  <c:v>35132.642412465357</c:v>
                </c:pt>
                <c:pt idx="1661">
                  <c:v>35294.720932743156</c:v>
                </c:pt>
                <c:pt idx="1662">
                  <c:v>35645.903055165698</c:v>
                </c:pt>
                <c:pt idx="1663">
                  <c:v>36591.277124041881</c:v>
                </c:pt>
                <c:pt idx="1664">
                  <c:v>35452.085357515563</c:v>
                </c:pt>
                <c:pt idx="1665">
                  <c:v>36957.105329446902</c:v>
                </c:pt>
                <c:pt idx="1666">
                  <c:v>37249.019396163945</c:v>
                </c:pt>
                <c:pt idx="1667">
                  <c:v>36836.482061247254</c:v>
                </c:pt>
                <c:pt idx="1668">
                  <c:v>37321.71002914822</c:v>
                </c:pt>
                <c:pt idx="1669">
                  <c:v>35665.982942891067</c:v>
                </c:pt>
                <c:pt idx="1670">
                  <c:v>35701.176724603261</c:v>
                </c:pt>
                <c:pt idx="1671">
                  <c:v>34905.898017201049</c:v>
                </c:pt>
                <c:pt idx="1672">
                  <c:v>36662.132498470623</c:v>
                </c:pt>
                <c:pt idx="1673">
                  <c:v>34546.331282162013</c:v>
                </c:pt>
                <c:pt idx="1674">
                  <c:v>34582.208787649797</c:v>
                </c:pt>
                <c:pt idx="1675">
                  <c:v>34890.280326747998</c:v>
                </c:pt>
                <c:pt idx="1676">
                  <c:v>34791.572204829252</c:v>
                </c:pt>
                <c:pt idx="1677">
                  <c:v>35859.548742308114</c:v>
                </c:pt>
                <c:pt idx="1678">
                  <c:v>34761.956169707446</c:v>
                </c:pt>
                <c:pt idx="1679">
                  <c:v>33484.472273201631</c:v>
                </c:pt>
                <c:pt idx="1680">
                  <c:v>31589.117996329485</c:v>
                </c:pt>
                <c:pt idx="1681">
                  <c:v>31712.152290474656</c:v>
                </c:pt>
                <c:pt idx="1682">
                  <c:v>31339.342905466197</c:v>
                </c:pt>
                <c:pt idx="1683">
                  <c:v>30677.858145309303</c:v>
                </c:pt>
                <c:pt idx="1684">
                  <c:v>30667.92615783224</c:v>
                </c:pt>
                <c:pt idx="1685">
                  <c:v>32081.03926013891</c:v>
                </c:pt>
                <c:pt idx="1686">
                  <c:v>31515.491741336507</c:v>
                </c:pt>
                <c:pt idx="1687">
                  <c:v>31525.639641584803</c:v>
                </c:pt>
                <c:pt idx="1688">
                  <c:v>32639.425672028505</c:v>
                </c:pt>
                <c:pt idx="1689">
                  <c:v>32957.321242218146</c:v>
                </c:pt>
                <c:pt idx="1690">
                  <c:v>32031.99107560546</c:v>
                </c:pt>
                <c:pt idx="1691">
                  <c:v>28924.250602756489</c:v>
                </c:pt>
                <c:pt idx="1692">
                  <c:v>28552.736694375475</c:v>
                </c:pt>
                <c:pt idx="1693">
                  <c:v>28409.370614271837</c:v>
                </c:pt>
                <c:pt idx="1694">
                  <c:v>28565.439562416788</c:v>
                </c:pt>
                <c:pt idx="1695">
                  <c:v>17478.498686530646</c:v>
                </c:pt>
                <c:pt idx="1696">
                  <c:v>20287.163985749761</c:v>
                </c:pt>
                <c:pt idx="1697">
                  <c:v>18587.390694159563</c:v>
                </c:pt>
                <c:pt idx="1698">
                  <c:v>19235.488862499558</c:v>
                </c:pt>
                <c:pt idx="1699">
                  <c:v>18128.07225880745</c:v>
                </c:pt>
                <c:pt idx="1700">
                  <c:v>19186.404692504238</c:v>
                </c:pt>
                <c:pt idx="1701">
                  <c:v>19481.233581633034</c:v>
                </c:pt>
                <c:pt idx="1702">
                  <c:v>22261.542336895913</c:v>
                </c:pt>
                <c:pt idx="1703">
                  <c:v>22332.937493252743</c:v>
                </c:pt>
                <c:pt idx="1704">
                  <c:v>22306.59613516141</c:v>
                </c:pt>
                <c:pt idx="1705">
                  <c:v>20937.241354492799</c:v>
                </c:pt>
                <c:pt idx="1706">
                  <c:v>23356.83183993668</c:v>
                </c:pt>
                <c:pt idx="1707">
                  <c:v>24350.066573104483</c:v>
                </c:pt>
                <c:pt idx="1708">
                  <c:v>24077.728597646565</c:v>
                </c:pt>
                <c:pt idx="1709">
                  <c:v>24319.622872359581</c:v>
                </c:pt>
                <c:pt idx="1710">
                  <c:v>22931.231782359941</c:v>
                </c:pt>
                <c:pt idx="1711">
                  <c:v>22497.463024937937</c:v>
                </c:pt>
                <c:pt idx="1712">
                  <c:v>21149.411637698384</c:v>
                </c:pt>
                <c:pt idx="1713">
                  <c:v>23053.726294577005</c:v>
                </c:pt>
                <c:pt idx="1714">
                  <c:v>23118.320198639765</c:v>
                </c:pt>
                <c:pt idx="1715">
                  <c:v>23988.304724891161</c:v>
                </c:pt>
                <c:pt idx="1716">
                  <c:v>24486.379502680935</c:v>
                </c:pt>
                <c:pt idx="1717">
                  <c:v>24261.362409586542</c:v>
                </c:pt>
                <c:pt idx="1718">
                  <c:v>24739.17737234159</c:v>
                </c:pt>
                <c:pt idx="1719">
                  <c:v>24391.845694339499</c:v>
                </c:pt>
                <c:pt idx="1720">
                  <c:v>26418.942747130175</c:v>
                </c:pt>
                <c:pt idx="1721">
                  <c:v>25909.568534312151</c:v>
                </c:pt>
                <c:pt idx="1722">
                  <c:v>26521.681240778737</c:v>
                </c:pt>
                <c:pt idx="1723">
                  <c:v>26245.060995357886</c:v>
                </c:pt>
                <c:pt idx="1724">
                  <c:v>24728.885530245789</c:v>
                </c:pt>
                <c:pt idx="1725">
                  <c:v>24792.723739609206</c:v>
                </c:pt>
                <c:pt idx="1726">
                  <c:v>24859.224873151255</c:v>
                </c:pt>
                <c:pt idx="1727">
                  <c:v>24690.381086041245</c:v>
                </c:pt>
                <c:pt idx="1728">
                  <c:v>24748.533592428666</c:v>
                </c:pt>
                <c:pt idx="1729">
                  <c:v>23837.201770484731</c:v>
                </c:pt>
                <c:pt idx="1730">
                  <c:v>25595.163553924223</c:v>
                </c:pt>
                <c:pt idx="1731">
                  <c:v>25324.624851559976</c:v>
                </c:pt>
                <c:pt idx="1732">
                  <c:v>26131.77876138041</c:v>
                </c:pt>
                <c:pt idx="1733">
                  <c:v>25660.18928352946</c:v>
                </c:pt>
                <c:pt idx="1734">
                  <c:v>24607.542552808671</c:v>
                </c:pt>
                <c:pt idx="1735">
                  <c:v>24663.284033250577</c:v>
                </c:pt>
                <c:pt idx="1736">
                  <c:v>25682.248371657861</c:v>
                </c:pt>
                <c:pt idx="1737">
                  <c:v>26948.900644139776</c:v>
                </c:pt>
                <c:pt idx="1738">
                  <c:v>27041.779121235031</c:v>
                </c:pt>
                <c:pt idx="1739">
                  <c:v>27160.423189031641</c:v>
                </c:pt>
                <c:pt idx="1740">
                  <c:v>27731.836338119407</c:v>
                </c:pt>
                <c:pt idx="1741">
                  <c:v>28031.847133757972</c:v>
                </c:pt>
                <c:pt idx="1742">
                  <c:v>27906.761668286024</c:v>
                </c:pt>
                <c:pt idx="1743">
                  <c:v>31644.7155349239</c:v>
                </c:pt>
                <c:pt idx="1744">
                  <c:v>31034.869912555339</c:v>
                </c:pt>
                <c:pt idx="1745">
                  <c:v>31773.075677426328</c:v>
                </c:pt>
                <c:pt idx="1746">
                  <c:v>32335.024650041389</c:v>
                </c:pt>
                <c:pt idx="1747">
                  <c:v>32062.866601892845</c:v>
                </c:pt>
                <c:pt idx="1748">
                  <c:v>31967.793011623315</c:v>
                </c:pt>
                <c:pt idx="1749">
                  <c:v>32490.517830796369</c:v>
                </c:pt>
                <c:pt idx="1750">
                  <c:v>32947.533196588585</c:v>
                </c:pt>
                <c:pt idx="1751">
                  <c:v>36002.626938716763</c:v>
                </c:pt>
                <c:pt idx="1752">
                  <c:v>35301.738097808491</c:v>
                </c:pt>
                <c:pt idx="1753">
                  <c:v>34320.090683363924</c:v>
                </c:pt>
                <c:pt idx="1754">
                  <c:v>31414.804419014723</c:v>
                </c:pt>
                <c:pt idx="1755">
                  <c:v>30848.177336356115</c:v>
                </c:pt>
                <c:pt idx="1756">
                  <c:v>31744.2873079276</c:v>
                </c:pt>
                <c:pt idx="1757">
                  <c:v>33542.984634207787</c:v>
                </c:pt>
                <c:pt idx="1758">
                  <c:v>35248.983410702087</c:v>
                </c:pt>
                <c:pt idx="1759">
                  <c:v>33510.021951131755</c:v>
                </c:pt>
                <c:pt idx="1760">
                  <c:v>33765.734643204152</c:v>
                </c:pt>
                <c:pt idx="1761">
                  <c:v>34821.799992802909</c:v>
                </c:pt>
                <c:pt idx="1762">
                  <c:v>35008.528554463999</c:v>
                </c:pt>
                <c:pt idx="1763">
                  <c:v>35207.312245852678</c:v>
                </c:pt>
                <c:pt idx="1764">
                  <c:v>34220.051099355864</c:v>
                </c:pt>
                <c:pt idx="1765">
                  <c:v>32609.881607830437</c:v>
                </c:pt>
                <c:pt idx="1766">
                  <c:v>32994.494224333372</c:v>
                </c:pt>
                <c:pt idx="1767">
                  <c:v>33040.987441073812</c:v>
                </c:pt>
                <c:pt idx="1768">
                  <c:v>31363.956961387601</c:v>
                </c:pt>
                <c:pt idx="1769">
                  <c:v>32024.578070459535</c:v>
                </c:pt>
                <c:pt idx="1770">
                  <c:v>31827.053870236428</c:v>
                </c:pt>
                <c:pt idx="1771">
                  <c:v>33137.320522508911</c:v>
                </c:pt>
                <c:pt idx="1772">
                  <c:v>34474.756198495816</c:v>
                </c:pt>
                <c:pt idx="1773">
                  <c:v>33912.123502105154</c:v>
                </c:pt>
                <c:pt idx="1774">
                  <c:v>34907.085537442879</c:v>
                </c:pt>
                <c:pt idx="1775">
                  <c:v>33993.9184569434</c:v>
                </c:pt>
                <c:pt idx="1776">
                  <c:v>36737.414084709781</c:v>
                </c:pt>
                <c:pt idx="1777">
                  <c:v>34267.012127100657</c:v>
                </c:pt>
                <c:pt idx="1778">
                  <c:v>34790.996437439288</c:v>
                </c:pt>
                <c:pt idx="1779">
                  <c:v>35222.678038072634</c:v>
                </c:pt>
                <c:pt idx="1780">
                  <c:v>34593.580193601796</c:v>
                </c:pt>
                <c:pt idx="1781">
                  <c:v>34804.059160099336</c:v>
                </c:pt>
                <c:pt idx="1782">
                  <c:v>35086.257152110564</c:v>
                </c:pt>
                <c:pt idx="1783">
                  <c:v>35199.215516931174</c:v>
                </c:pt>
                <c:pt idx="1784">
                  <c:v>35191.658569937754</c:v>
                </c:pt>
                <c:pt idx="1785">
                  <c:v>35604.159919392579</c:v>
                </c:pt>
                <c:pt idx="1786">
                  <c:v>33351.90183166002</c:v>
                </c:pt>
                <c:pt idx="1787">
                  <c:v>34057.252869840595</c:v>
                </c:pt>
                <c:pt idx="1788">
                  <c:v>34096.225125049488</c:v>
                </c:pt>
                <c:pt idx="1789">
                  <c:v>33556.443196948443</c:v>
                </c:pt>
                <c:pt idx="1790">
                  <c:v>33943.394868473151</c:v>
                </c:pt>
                <c:pt idx="1791">
                  <c:v>34280.650617150684</c:v>
                </c:pt>
                <c:pt idx="1792">
                  <c:v>34033.286552232908</c:v>
                </c:pt>
                <c:pt idx="1793">
                  <c:v>33740.472848969024</c:v>
                </c:pt>
                <c:pt idx="1794">
                  <c:v>33473.352765482756</c:v>
                </c:pt>
                <c:pt idx="1795">
                  <c:v>33667.062506747287</c:v>
                </c:pt>
                <c:pt idx="1796">
                  <c:v>33416.603692108401</c:v>
                </c:pt>
                <c:pt idx="1797">
                  <c:v>34872.575479506289</c:v>
                </c:pt>
                <c:pt idx="1798">
                  <c:v>34630.825146640767</c:v>
                </c:pt>
                <c:pt idx="1799">
                  <c:v>33415.776026485313</c:v>
                </c:pt>
                <c:pt idx="1800">
                  <c:v>33263.197668142086</c:v>
                </c:pt>
                <c:pt idx="1801">
                  <c:v>32946.201734499278</c:v>
                </c:pt>
                <c:pt idx="1802">
                  <c:v>32395.7681096837</c:v>
                </c:pt>
                <c:pt idx="1803">
                  <c:v>32794.415056317266</c:v>
                </c:pt>
                <c:pt idx="1804">
                  <c:v>33050.667530317776</c:v>
                </c:pt>
                <c:pt idx="1805">
                  <c:v>32877.037676778607</c:v>
                </c:pt>
                <c:pt idx="1806">
                  <c:v>33250.458814638907</c:v>
                </c:pt>
                <c:pt idx="1807">
                  <c:v>32716.290618590116</c:v>
                </c:pt>
                <c:pt idx="1808">
                  <c:v>32616.754831048282</c:v>
                </c:pt>
                <c:pt idx="1809">
                  <c:v>32885.350318471363</c:v>
                </c:pt>
                <c:pt idx="1810">
                  <c:v>32654.611536939101</c:v>
                </c:pt>
                <c:pt idx="1811">
                  <c:v>33622.332577638655</c:v>
                </c:pt>
                <c:pt idx="1812">
                  <c:v>33300.730504876054</c:v>
                </c:pt>
                <c:pt idx="1813">
                  <c:v>33953.290870488345</c:v>
                </c:pt>
                <c:pt idx="1814">
                  <c:v>33239.591205153141</c:v>
                </c:pt>
                <c:pt idx="1815">
                  <c:v>33434.272553888251</c:v>
                </c:pt>
                <c:pt idx="1816">
                  <c:v>33232.574040087828</c:v>
                </c:pt>
                <c:pt idx="1817">
                  <c:v>33478.606642916289</c:v>
                </c:pt>
                <c:pt idx="1818">
                  <c:v>33239.483248767523</c:v>
                </c:pt>
                <c:pt idx="1819">
                  <c:v>33311.526143438081</c:v>
                </c:pt>
                <c:pt idx="1820">
                  <c:v>33071.215229047491</c:v>
                </c:pt>
                <c:pt idx="1821">
                  <c:v>32855.122530497705</c:v>
                </c:pt>
                <c:pt idx="1822">
                  <c:v>32942.135377307597</c:v>
                </c:pt>
                <c:pt idx="1823">
                  <c:v>33019.720033106649</c:v>
                </c:pt>
                <c:pt idx="1824">
                  <c:v>33152.938212961992</c:v>
                </c:pt>
                <c:pt idx="1825">
                  <c:v>32966.461549534011</c:v>
                </c:pt>
                <c:pt idx="1826">
                  <c:v>33805.246680341166</c:v>
                </c:pt>
                <c:pt idx="1827">
                  <c:v>34316.384180790992</c:v>
                </c:pt>
                <c:pt idx="1828">
                  <c:v>34593.688149987436</c:v>
                </c:pt>
                <c:pt idx="1829">
                  <c:v>34370.470329986718</c:v>
                </c:pt>
                <c:pt idx="1830">
                  <c:v>34946.669545503653</c:v>
                </c:pt>
                <c:pt idx="1831">
                  <c:v>35773.147648350103</c:v>
                </c:pt>
                <c:pt idx="1832">
                  <c:v>39760.012954766316</c:v>
                </c:pt>
                <c:pt idx="1833">
                  <c:v>39347.331678002127</c:v>
                </c:pt>
                <c:pt idx="1834">
                  <c:v>39980.279966893417</c:v>
                </c:pt>
                <c:pt idx="1835">
                  <c:v>40001.259491165612</c:v>
                </c:pt>
                <c:pt idx="1836">
                  <c:v>40849.328871136109</c:v>
                </c:pt>
                <c:pt idx="1837">
                  <c:v>42499.082370722281</c:v>
                </c:pt>
                <c:pt idx="1838">
                  <c:v>39830.652416423814</c:v>
                </c:pt>
                <c:pt idx="1839">
                  <c:v>40422.937133398147</c:v>
                </c:pt>
                <c:pt idx="1840">
                  <c:v>40293.065601497037</c:v>
                </c:pt>
                <c:pt idx="1841">
                  <c:v>42307.207888013276</c:v>
                </c:pt>
                <c:pt idx="1842">
                  <c:v>42368.886969664287</c:v>
                </c:pt>
                <c:pt idx="1843">
                  <c:v>41766.598294289142</c:v>
                </c:pt>
                <c:pt idx="1844">
                  <c:v>42372.809385008492</c:v>
                </c:pt>
                <c:pt idx="1845">
                  <c:v>42061.535139803556</c:v>
                </c:pt>
                <c:pt idx="1846">
                  <c:v>42821.728021879193</c:v>
                </c:pt>
                <c:pt idx="1847">
                  <c:v>40982.15121091083</c:v>
                </c:pt>
                <c:pt idx="1848">
                  <c:v>41622.404548562416</c:v>
                </c:pt>
                <c:pt idx="1849">
                  <c:v>42448.270898557021</c:v>
                </c:pt>
                <c:pt idx="1850">
                  <c:v>42387.2755406816</c:v>
                </c:pt>
                <c:pt idx="1851">
                  <c:v>42676.022886753788</c:v>
                </c:pt>
                <c:pt idx="1852">
                  <c:v>42890.496239519278</c:v>
                </c:pt>
                <c:pt idx="1853">
                  <c:v>44277.447911043986</c:v>
                </c:pt>
                <c:pt idx="1854">
                  <c:v>43002.626938716807</c:v>
                </c:pt>
                <c:pt idx="1855">
                  <c:v>42314.836805930456</c:v>
                </c:pt>
                <c:pt idx="1856">
                  <c:v>42694.087588614253</c:v>
                </c:pt>
                <c:pt idx="1857">
                  <c:v>41488.430674007745</c:v>
                </c:pt>
                <c:pt idx="1858">
                  <c:v>42005.577746590425</c:v>
                </c:pt>
                <c:pt idx="1859">
                  <c:v>41923.099067976582</c:v>
                </c:pt>
                <c:pt idx="1860">
                  <c:v>42296.772104070005</c:v>
                </c:pt>
                <c:pt idx="1861">
                  <c:v>40753.247687934119</c:v>
                </c:pt>
                <c:pt idx="1862">
                  <c:v>41251.106552952653</c:v>
                </c:pt>
                <c:pt idx="1863">
                  <c:v>40771.744215337043</c:v>
                </c:pt>
                <c:pt idx="1864">
                  <c:v>41509.230270970569</c:v>
                </c:pt>
                <c:pt idx="1865">
                  <c:v>41290.834502860882</c:v>
                </c:pt>
                <c:pt idx="1866">
                  <c:v>42160.603116341037</c:v>
                </c:pt>
                <c:pt idx="1867">
                  <c:v>41941.055813451399</c:v>
                </c:pt>
                <c:pt idx="1868">
                  <c:v>42909.856418007163</c:v>
                </c:pt>
                <c:pt idx="1869">
                  <c:v>41007.161106912841</c:v>
                </c:pt>
                <c:pt idx="1870">
                  <c:v>36606.283061643131</c:v>
                </c:pt>
                <c:pt idx="1871">
                  <c:v>37784.914894382702</c:v>
                </c:pt>
                <c:pt idx="1872">
                  <c:v>36591.313109503797</c:v>
                </c:pt>
                <c:pt idx="1873">
                  <c:v>36913.382993270759</c:v>
                </c:pt>
                <c:pt idx="1874">
                  <c:v>37334.916693655803</c:v>
                </c:pt>
                <c:pt idx="1875">
                  <c:v>36437.76314368999</c:v>
                </c:pt>
                <c:pt idx="1876">
                  <c:v>36793.55140523232</c:v>
                </c:pt>
                <c:pt idx="1877">
                  <c:v>37220.590881283999</c:v>
                </c:pt>
                <c:pt idx="1878">
                  <c:v>37404.764475152078</c:v>
                </c:pt>
                <c:pt idx="1879">
                  <c:v>37592.284716974384</c:v>
                </c:pt>
                <c:pt idx="1880">
                  <c:v>37197.30828745191</c:v>
                </c:pt>
                <c:pt idx="1881">
                  <c:v>38432.293353485235</c:v>
                </c:pt>
                <c:pt idx="1882">
                  <c:v>38805.82244773116</c:v>
                </c:pt>
                <c:pt idx="1883">
                  <c:v>39438.662780236831</c:v>
                </c:pt>
                <c:pt idx="1884">
                  <c:v>39381.086041239389</c:v>
                </c:pt>
                <c:pt idx="1885">
                  <c:v>39359.170894958486</c:v>
                </c:pt>
                <c:pt idx="1886">
                  <c:v>39871.891755730729</c:v>
                </c:pt>
                <c:pt idx="1887">
                  <c:v>39299.327071863008</c:v>
                </c:pt>
                <c:pt idx="1888">
                  <c:v>37485.407895210374</c:v>
                </c:pt>
                <c:pt idx="1889">
                  <c:v>37896.757709885249</c:v>
                </c:pt>
                <c:pt idx="1890">
                  <c:v>36831.480082046895</c:v>
                </c:pt>
                <c:pt idx="1891">
                  <c:v>38648.422037496894</c:v>
                </c:pt>
                <c:pt idx="1892">
                  <c:v>38470.365972147294</c:v>
                </c:pt>
                <c:pt idx="1893">
                  <c:v>38612.400590161611</c:v>
                </c:pt>
                <c:pt idx="1894">
                  <c:v>38785.850516391416</c:v>
                </c:pt>
                <c:pt idx="1895">
                  <c:v>38488.43067400773</c:v>
                </c:pt>
                <c:pt idx="1896">
                  <c:v>39010.867609485802</c:v>
                </c:pt>
                <c:pt idx="1897">
                  <c:v>38790.996437439309</c:v>
                </c:pt>
                <c:pt idx="1898">
                  <c:v>38208.031955090177</c:v>
                </c:pt>
                <c:pt idx="1899">
                  <c:v>38047.860664291664</c:v>
                </c:pt>
                <c:pt idx="1900">
                  <c:v>37970.599877649467</c:v>
                </c:pt>
                <c:pt idx="1901">
                  <c:v>38400.482205189146</c:v>
                </c:pt>
                <c:pt idx="1902">
                  <c:v>38846.306092338731</c:v>
                </c:pt>
                <c:pt idx="1903">
                  <c:v>38154.161718665695</c:v>
                </c:pt>
                <c:pt idx="1904">
                  <c:v>38398.179135629238</c:v>
                </c:pt>
                <c:pt idx="1905">
                  <c:v>39343.229335348558</c:v>
                </c:pt>
                <c:pt idx="1906">
                  <c:v>39789.377091655013</c:v>
                </c:pt>
                <c:pt idx="1907">
                  <c:v>40661.772643851931</c:v>
                </c:pt>
                <c:pt idx="1908">
                  <c:v>40929.900320270659</c:v>
                </c:pt>
                <c:pt idx="1909">
                  <c:v>41510.885602216746</c:v>
                </c:pt>
                <c:pt idx="1910">
                  <c:v>41124.97750908637</c:v>
                </c:pt>
                <c:pt idx="1911">
                  <c:v>41123.106265068956</c:v>
                </c:pt>
                <c:pt idx="1912">
                  <c:v>41416.891575803413</c:v>
                </c:pt>
                <c:pt idx="1913">
                  <c:v>40767.749829069093</c:v>
                </c:pt>
                <c:pt idx="1914">
                  <c:v>40907.877217604117</c:v>
                </c:pt>
                <c:pt idx="1915">
                  <c:v>41434.380510273884</c:v>
                </c:pt>
                <c:pt idx="1916">
                  <c:v>42320.522508906441</c:v>
                </c:pt>
                <c:pt idx="1917">
                  <c:v>42908.452984994103</c:v>
                </c:pt>
                <c:pt idx="1918">
                  <c:v>46090.17956745479</c:v>
                </c:pt>
                <c:pt idx="1919">
                  <c:v>46734.391305912461</c:v>
                </c:pt>
                <c:pt idx="1920">
                  <c:v>46554.715894778557</c:v>
                </c:pt>
                <c:pt idx="1921">
                  <c:v>47235.380906113984</c:v>
                </c:pt>
                <c:pt idx="1922">
                  <c:v>46943.03501385446</c:v>
                </c:pt>
                <c:pt idx="1923">
                  <c:v>47028.644427651292</c:v>
                </c:pt>
                <c:pt idx="1924">
                  <c:v>49293.533412501412</c:v>
                </c:pt>
                <c:pt idx="1925">
                  <c:v>47792.471841376137</c:v>
                </c:pt>
                <c:pt idx="1926">
                  <c:v>48436.43168160069</c:v>
                </c:pt>
                <c:pt idx="1927">
                  <c:v>48837.705566951008</c:v>
                </c:pt>
                <c:pt idx="1928">
                  <c:v>49677.246392457506</c:v>
                </c:pt>
                <c:pt idx="1929">
                  <c:v>49557.702688114063</c:v>
                </c:pt>
                <c:pt idx="1930">
                  <c:v>48807.873619057958</c:v>
                </c:pt>
                <c:pt idx="1931">
                  <c:v>50508.474576271248</c:v>
                </c:pt>
                <c:pt idx="1932">
                  <c:v>50960.739861096183</c:v>
                </c:pt>
                <c:pt idx="1933">
                  <c:v>56166.864586707037</c:v>
                </c:pt>
                <c:pt idx="1934">
                  <c:v>56137.140595199613</c:v>
                </c:pt>
                <c:pt idx="1935">
                  <c:v>53381.158012163156</c:v>
                </c:pt>
                <c:pt idx="1936">
                  <c:v>55715.930763971424</c:v>
                </c:pt>
                <c:pt idx="1937">
                  <c:v>55209.795242722015</c:v>
                </c:pt>
                <c:pt idx="1938">
                  <c:v>55111.842815502619</c:v>
                </c:pt>
                <c:pt idx="1939">
                  <c:v>56518.010723667721</c:v>
                </c:pt>
                <c:pt idx="1940">
                  <c:v>58695.20313793236</c:v>
                </c:pt>
                <c:pt idx="1941">
                  <c:v>58798.661340818391</c:v>
                </c:pt>
                <c:pt idx="1942">
                  <c:v>57871.855770268892</c:v>
                </c:pt>
                <c:pt idx="1943">
                  <c:v>57457.591133182272</c:v>
                </c:pt>
                <c:pt idx="1944">
                  <c:v>60191.586599014074</c:v>
                </c:pt>
                <c:pt idx="1945">
                  <c:v>63619.99352261694</c:v>
                </c:pt>
                <c:pt idx="1946">
                  <c:v>63992.622980316024</c:v>
                </c:pt>
                <c:pt idx="1947">
                  <c:v>64131.778761380476</c:v>
                </c:pt>
                <c:pt idx="1948">
                  <c:v>67203.749685127274</c:v>
                </c:pt>
                <c:pt idx="1949">
                  <c:v>67369.138867897433</c:v>
                </c:pt>
                <c:pt idx="1950">
                  <c:v>66348.771096477081</c:v>
                </c:pt>
                <c:pt idx="1951">
                  <c:v>66158.62391593802</c:v>
                </c:pt>
                <c:pt idx="1952">
                  <c:v>68994.350282485946</c:v>
                </c:pt>
                <c:pt idx="1953">
                  <c:v>67371.729821152316</c:v>
                </c:pt>
                <c:pt idx="1954">
                  <c:v>61787.038036633254</c:v>
                </c:pt>
                <c:pt idx="1955">
                  <c:v>61729.281370326447</c:v>
                </c:pt>
                <c:pt idx="1956">
                  <c:v>63837.669581489128</c:v>
                </c:pt>
                <c:pt idx="1957">
                  <c:v>65500.881643815956</c:v>
                </c:pt>
                <c:pt idx="1958">
                  <c:v>70941.523624455775</c:v>
                </c:pt>
                <c:pt idx="1959">
                  <c:v>67591.385080427572</c:v>
                </c:pt>
                <c:pt idx="1960">
                  <c:v>69184.317535715643</c:v>
                </c:pt>
                <c:pt idx="1961">
                  <c:v>69986.829320954406</c:v>
                </c:pt>
                <c:pt idx="1962">
                  <c:v>67142.034618014397</c:v>
                </c:pt>
                <c:pt idx="1963">
                  <c:v>68944.402461405683</c:v>
                </c:pt>
                <c:pt idx="1964">
                  <c:v>69723.991507431099</c:v>
                </c:pt>
                <c:pt idx="1965">
                  <c:v>69011.87520241832</c:v>
                </c:pt>
                <c:pt idx="1966">
                  <c:v>65911.763647486514</c:v>
                </c:pt>
                <c:pt idx="1967">
                  <c:v>66740.616790816595</c:v>
                </c:pt>
                <c:pt idx="1968">
                  <c:v>65685.846917845265</c:v>
                </c:pt>
                <c:pt idx="1969">
                  <c:v>64925.510093922137</c:v>
                </c:pt>
                <c:pt idx="1970">
                  <c:v>67729.245384864582</c:v>
                </c:pt>
                <c:pt idx="1971">
                  <c:v>68972.075281586323</c:v>
                </c:pt>
                <c:pt idx="1972">
                  <c:v>69352.513584511922</c:v>
                </c:pt>
                <c:pt idx="1973">
                  <c:v>69972.291194357545</c:v>
                </c:pt>
                <c:pt idx="1974">
                  <c:v>76863.687070423635</c:v>
                </c:pt>
                <c:pt idx="1975">
                  <c:v>82142.14257440003</c:v>
                </c:pt>
                <c:pt idx="1976">
                  <c:v>83262.298031595317</c:v>
                </c:pt>
                <c:pt idx="1977">
                  <c:v>85825.290582604721</c:v>
                </c:pt>
                <c:pt idx="1978">
                  <c:v>84481.305552556849</c:v>
                </c:pt>
                <c:pt idx="1979">
                  <c:v>81792.795710533042</c:v>
                </c:pt>
                <c:pt idx="1980">
                  <c:v>85729.137428478993</c:v>
                </c:pt>
                <c:pt idx="1981">
                  <c:v>83588.290330706484</c:v>
                </c:pt>
                <c:pt idx="1982">
                  <c:v>85350.174529490178</c:v>
                </c:pt>
                <c:pt idx="1983">
                  <c:v>88901.039979848239</c:v>
                </c:pt>
                <c:pt idx="1984">
                  <c:v>95272.769801000512</c:v>
                </c:pt>
                <c:pt idx="1985">
                  <c:v>94492.964842203874</c:v>
                </c:pt>
                <c:pt idx="1986">
                  <c:v>97305.984382309674</c:v>
                </c:pt>
                <c:pt idx="1987">
                  <c:v>98479.074453920752</c:v>
                </c:pt>
                <c:pt idx="1988">
                  <c:v>103988.70056497189</c:v>
                </c:pt>
                <c:pt idx="1989">
                  <c:v>104322.14185469087</c:v>
                </c:pt>
                <c:pt idx="1990">
                  <c:v>105843.46324085085</c:v>
                </c:pt>
                <c:pt idx="1991">
                  <c:v>115966.42556407228</c:v>
                </c:pt>
                <c:pt idx="1992">
                  <c:v>119042.28291770142</c:v>
                </c:pt>
                <c:pt idx="1993">
                  <c:v>115225.41293317516</c:v>
                </c:pt>
                <c:pt idx="1994">
                  <c:v>122460.82982475097</c:v>
                </c:pt>
                <c:pt idx="1995">
                  <c:v>132639.74954118556</c:v>
                </c:pt>
                <c:pt idx="1996">
                  <c:v>142162.58231674426</c:v>
                </c:pt>
                <c:pt idx="1997">
                  <c:v>146335.42049012223</c:v>
                </c:pt>
                <c:pt idx="1998">
                  <c:v>144868.22123861982</c:v>
                </c:pt>
                <c:pt idx="1999">
                  <c:v>137362.15768829413</c:v>
                </c:pt>
                <c:pt idx="2000">
                  <c:v>127577.78257583953</c:v>
                </c:pt>
                <c:pt idx="2001">
                  <c:v>122490.84169995341</c:v>
                </c:pt>
                <c:pt idx="2002">
                  <c:v>134562.81262370021</c:v>
                </c:pt>
                <c:pt idx="2003">
                  <c:v>140793.6233761562</c:v>
                </c:pt>
                <c:pt idx="2004">
                  <c:v>132263.3775954516</c:v>
                </c:pt>
                <c:pt idx="2005">
                  <c:v>129572.63665479164</c:v>
                </c:pt>
                <c:pt idx="2006">
                  <c:v>128899.92443053023</c:v>
                </c:pt>
                <c:pt idx="2007">
                  <c:v>131793.98323077496</c:v>
                </c:pt>
                <c:pt idx="2008">
                  <c:v>129249.99100363471</c:v>
                </c:pt>
                <c:pt idx="2009">
                  <c:v>127759.50915830022</c:v>
                </c:pt>
                <c:pt idx="2010">
                  <c:v>111036.56122926353</c:v>
                </c:pt>
                <c:pt idx="2011">
                  <c:v>118697.79409118732</c:v>
                </c:pt>
                <c:pt idx="2012">
                  <c:v>115556.55115333419</c:v>
                </c:pt>
                <c:pt idx="2013">
                  <c:v>116191.87448270914</c:v>
                </c:pt>
                <c:pt idx="2014">
                  <c:v>116095.82928496902</c:v>
                </c:pt>
                <c:pt idx="2015">
                  <c:v>116991.68735830739</c:v>
                </c:pt>
                <c:pt idx="2016">
                  <c:v>109421.46172946144</c:v>
                </c:pt>
                <c:pt idx="2017">
                  <c:v>120511.67728237806</c:v>
                </c:pt>
                <c:pt idx="2018">
                  <c:v>123293.78531073462</c:v>
                </c:pt>
                <c:pt idx="2019">
                  <c:v>123486.37950268107</c:v>
                </c:pt>
                <c:pt idx="2020">
                  <c:v>119247.68793407478</c:v>
                </c:pt>
                <c:pt idx="2021">
                  <c:v>120670.73302385854</c:v>
                </c:pt>
                <c:pt idx="2022">
                  <c:v>127793.98323077493</c:v>
                </c:pt>
                <c:pt idx="2023">
                  <c:v>135587.35470869788</c:v>
                </c:pt>
                <c:pt idx="2024">
                  <c:v>133056.2452769083</c:v>
                </c:pt>
                <c:pt idx="2025">
                  <c:v>137865.66627082677</c:v>
                </c:pt>
                <c:pt idx="2026">
                  <c:v>141298.46342077822</c:v>
                </c:pt>
                <c:pt idx="2027">
                  <c:v>139880.60023750426</c:v>
                </c:pt>
                <c:pt idx="2028">
                  <c:v>167145.63316420189</c:v>
                </c:pt>
                <c:pt idx="2029">
                  <c:v>167385.40429666438</c:v>
                </c:pt>
                <c:pt idx="2030">
                  <c:v>161394.79650221331</c:v>
                </c:pt>
                <c:pt idx="2031">
                  <c:v>172722.69603080378</c:v>
                </c:pt>
                <c:pt idx="2032">
                  <c:v>170601.10115513354</c:v>
                </c:pt>
                <c:pt idx="2033">
                  <c:v>169968.15286624225</c:v>
                </c:pt>
                <c:pt idx="2034">
                  <c:v>175179.71139659599</c:v>
                </c:pt>
                <c:pt idx="2035">
                  <c:v>172501.24149843483</c:v>
                </c:pt>
                <c:pt idx="2036">
                  <c:v>176899.88844506838</c:v>
                </c:pt>
                <c:pt idx="2037">
                  <c:v>187736.1905790063</c:v>
                </c:pt>
                <c:pt idx="2038">
                  <c:v>185691.20875166456</c:v>
                </c:pt>
                <c:pt idx="2039">
                  <c:v>201459.42639173797</c:v>
                </c:pt>
                <c:pt idx="2040">
                  <c:v>201243.36967865005</c:v>
                </c:pt>
                <c:pt idx="2041">
                  <c:v>206877.39753139758</c:v>
                </c:pt>
                <c:pt idx="2042">
                  <c:v>194832.9554859839</c:v>
                </c:pt>
                <c:pt idx="2043">
                  <c:v>175968.87257547971</c:v>
                </c:pt>
                <c:pt idx="2044">
                  <c:v>178983.84252761904</c:v>
                </c:pt>
                <c:pt idx="2045">
                  <c:v>169342.11378603065</c:v>
                </c:pt>
                <c:pt idx="2046">
                  <c:v>166706.97038396506</c:v>
                </c:pt>
                <c:pt idx="2047">
                  <c:v>166183.56184101643</c:v>
                </c:pt>
                <c:pt idx="2048">
                  <c:v>162768.54150923048</c:v>
                </c:pt>
                <c:pt idx="2049">
                  <c:v>178629.67361186104</c:v>
                </c:pt>
                <c:pt idx="2050">
                  <c:v>174571.23322177862</c:v>
                </c:pt>
                <c:pt idx="2051">
                  <c:v>181222.78599445848</c:v>
                </c:pt>
                <c:pt idx="2052">
                  <c:v>174056.35323329398</c:v>
                </c:pt>
                <c:pt idx="2053">
                  <c:v>175499.19032710811</c:v>
                </c:pt>
                <c:pt idx="2054">
                  <c:v>176004.31825542505</c:v>
                </c:pt>
                <c:pt idx="2055">
                  <c:v>183448.88265140911</c:v>
                </c:pt>
                <c:pt idx="2056">
                  <c:v>188618.62607506596</c:v>
                </c:pt>
                <c:pt idx="2057">
                  <c:v>197619.12987153218</c:v>
                </c:pt>
                <c:pt idx="2058">
                  <c:v>201125.22940731974</c:v>
                </c:pt>
                <c:pt idx="2059">
                  <c:v>208051.63913778865</c:v>
                </c:pt>
                <c:pt idx="2060">
                  <c:v>205930.08024758031</c:v>
                </c:pt>
                <c:pt idx="2061">
                  <c:v>220153.65792219978</c:v>
                </c:pt>
                <c:pt idx="2062">
                  <c:v>212215.9847421645</c:v>
                </c:pt>
                <c:pt idx="2063">
                  <c:v>200209.25546079417</c:v>
                </c:pt>
                <c:pt idx="2064">
                  <c:v>204854.83464680301</c:v>
                </c:pt>
                <c:pt idx="2065">
                  <c:v>212046.27730396955</c:v>
                </c:pt>
                <c:pt idx="2066">
                  <c:v>207438.01504192338</c:v>
                </c:pt>
                <c:pt idx="2067">
                  <c:v>208858.39720752853</c:v>
                </c:pt>
                <c:pt idx="2068">
                  <c:v>209135.6292058012</c:v>
                </c:pt>
                <c:pt idx="2069">
                  <c:v>206424.55647918276</c:v>
                </c:pt>
                <c:pt idx="2070">
                  <c:v>194717.58609521788</c:v>
                </c:pt>
                <c:pt idx="2071">
                  <c:v>195564.93576595088</c:v>
                </c:pt>
                <c:pt idx="2072">
                  <c:v>188118.17625679259</c:v>
                </c:pt>
                <c:pt idx="2073">
                  <c:v>184695.41905070384</c:v>
                </c:pt>
                <c:pt idx="2074">
                  <c:v>198180.71898952857</c:v>
                </c:pt>
                <c:pt idx="2075">
                  <c:v>201002.30306956024</c:v>
                </c:pt>
                <c:pt idx="2076">
                  <c:v>200722.66004534203</c:v>
                </c:pt>
                <c:pt idx="2077">
                  <c:v>207324.76879340783</c:v>
                </c:pt>
                <c:pt idx="2078">
                  <c:v>211545.79150023425</c:v>
                </c:pt>
                <c:pt idx="2079">
                  <c:v>211594.51581561085</c:v>
                </c:pt>
                <c:pt idx="2080">
                  <c:v>211329.95069991759</c:v>
                </c:pt>
                <c:pt idx="2081">
                  <c:v>212245.99661736697</c:v>
                </c:pt>
                <c:pt idx="2082">
                  <c:v>205456.61952571198</c:v>
                </c:pt>
                <c:pt idx="2083">
                  <c:v>209492.74892943291</c:v>
                </c:pt>
                <c:pt idx="2084">
                  <c:v>212756.91820504554</c:v>
                </c:pt>
                <c:pt idx="2085">
                  <c:v>208787.57781856169</c:v>
                </c:pt>
                <c:pt idx="2086">
                  <c:v>201359.35082226817</c:v>
                </c:pt>
                <c:pt idx="2087">
                  <c:v>209014.7180539066</c:v>
                </c:pt>
                <c:pt idx="2088">
                  <c:v>209049.1921263813</c:v>
                </c:pt>
                <c:pt idx="2089">
                  <c:v>215116.05311454207</c:v>
                </c:pt>
                <c:pt idx="2090">
                  <c:v>215859.72866961785</c:v>
                </c:pt>
                <c:pt idx="2091">
                  <c:v>215336.35611213106</c:v>
                </c:pt>
                <c:pt idx="2092">
                  <c:v>228825.14664075751</c:v>
                </c:pt>
                <c:pt idx="2093">
                  <c:v>226606.93079995719</c:v>
                </c:pt>
                <c:pt idx="2094">
                  <c:v>227532.62082118858</c:v>
                </c:pt>
                <c:pt idx="2095">
                  <c:v>221048.86825722441</c:v>
                </c:pt>
                <c:pt idx="2096">
                  <c:v>216124.58166900606</c:v>
                </c:pt>
                <c:pt idx="2097">
                  <c:v>202506.06355032601</c:v>
                </c:pt>
                <c:pt idx="2098">
                  <c:v>200427.61524344198</c:v>
                </c:pt>
                <c:pt idx="2099">
                  <c:v>203315.30461693511</c:v>
                </c:pt>
                <c:pt idx="2100">
                  <c:v>193604.87962863038</c:v>
                </c:pt>
                <c:pt idx="2101">
                  <c:v>186050.55957393243</c:v>
                </c:pt>
                <c:pt idx="2102">
                  <c:v>184199.75529885956</c:v>
                </c:pt>
                <c:pt idx="2103">
                  <c:v>180248.11975961743</c:v>
                </c:pt>
                <c:pt idx="2104">
                  <c:v>176764.1872683439</c:v>
                </c:pt>
                <c:pt idx="2105">
                  <c:v>194514.37619201877</c:v>
                </c:pt>
                <c:pt idx="2106">
                  <c:v>198170.5710892803</c:v>
                </c:pt>
                <c:pt idx="2107">
                  <c:v>197538.7023642452</c:v>
                </c:pt>
                <c:pt idx="2108">
                  <c:v>192810.1047176944</c:v>
                </c:pt>
                <c:pt idx="2109">
                  <c:v>207991.54341646013</c:v>
                </c:pt>
                <c:pt idx="2110">
                  <c:v>208209.2914462561</c:v>
                </c:pt>
                <c:pt idx="2111">
                  <c:v>203768.39756738316</c:v>
                </c:pt>
                <c:pt idx="2112">
                  <c:v>205882.65140883124</c:v>
                </c:pt>
                <c:pt idx="2113">
                  <c:v>191593.50822267839</c:v>
                </c:pt>
                <c:pt idx="2114">
                  <c:v>206972.86696174784</c:v>
                </c:pt>
                <c:pt idx="2115">
                  <c:v>203104.32185397137</c:v>
                </c:pt>
                <c:pt idx="2116">
                  <c:v>206485.98366260066</c:v>
                </c:pt>
                <c:pt idx="2117">
                  <c:v>212163.26604051999</c:v>
                </c:pt>
                <c:pt idx="2118">
                  <c:v>209840.47644751554</c:v>
                </c:pt>
                <c:pt idx="2119">
                  <c:v>201037.85670589114</c:v>
                </c:pt>
                <c:pt idx="2120">
                  <c:v>204228.97549390077</c:v>
                </c:pt>
                <c:pt idx="2121">
                  <c:v>178123.61006153541</c:v>
                </c:pt>
                <c:pt idx="2122">
                  <c:v>178812.15588902112</c:v>
                </c:pt>
                <c:pt idx="2123">
                  <c:v>179543.99222714055</c:v>
                </c:pt>
                <c:pt idx="2124">
                  <c:v>168323.83317139905</c:v>
                </c:pt>
                <c:pt idx="2125">
                  <c:v>167155.3132534459</c:v>
                </c:pt>
                <c:pt idx="2126">
                  <c:v>156826.44211738484</c:v>
                </c:pt>
                <c:pt idx="2127">
                  <c:v>154223.43373277222</c:v>
                </c:pt>
                <c:pt idx="2128">
                  <c:v>132180.89891683782</c:v>
                </c:pt>
                <c:pt idx="2129">
                  <c:v>146184.92928856766</c:v>
                </c:pt>
                <c:pt idx="2130">
                  <c:v>134372.48551585179</c:v>
                </c:pt>
                <c:pt idx="2131">
                  <c:v>134862.10371010134</c:v>
                </c:pt>
                <c:pt idx="2132">
                  <c:v>125080.67940552036</c:v>
                </c:pt>
                <c:pt idx="2133">
                  <c:v>139906.29385728188</c:v>
                </c:pt>
                <c:pt idx="2134">
                  <c:v>138046.74511497378</c:v>
                </c:pt>
                <c:pt idx="2135">
                  <c:v>141398.50300478633</c:v>
                </c:pt>
                <c:pt idx="2136">
                  <c:v>138748.71351973826</c:v>
                </c:pt>
                <c:pt idx="2137">
                  <c:v>128397.8192810107</c:v>
                </c:pt>
                <c:pt idx="2138">
                  <c:v>124609.80963690691</c:v>
                </c:pt>
                <c:pt idx="2139">
                  <c:v>128358.12731656434</c:v>
                </c:pt>
                <c:pt idx="2140">
                  <c:v>134151.31886717791</c:v>
                </c:pt>
                <c:pt idx="2141">
                  <c:v>132012.66688257968</c:v>
                </c:pt>
                <c:pt idx="2142">
                  <c:v>135225.84475871772</c:v>
                </c:pt>
                <c:pt idx="2143">
                  <c:v>141237.71996113597</c:v>
                </c:pt>
                <c:pt idx="2144">
                  <c:v>132629.88952463228</c:v>
                </c:pt>
                <c:pt idx="2145">
                  <c:v>127890.49623951946</c:v>
                </c:pt>
                <c:pt idx="2146">
                  <c:v>128829.68080895345</c:v>
                </c:pt>
                <c:pt idx="2147">
                  <c:v>120824.46291698179</c:v>
                </c:pt>
                <c:pt idx="2148">
                  <c:v>120199.10756054577</c:v>
                </c:pt>
                <c:pt idx="2149">
                  <c:v>134599.51779481117</c:v>
                </c:pt>
                <c:pt idx="2150">
                  <c:v>132045.23372557515</c:v>
                </c:pt>
                <c:pt idx="2151">
                  <c:v>134364.10090323538</c:v>
                </c:pt>
                <c:pt idx="2152">
                  <c:v>127954.69430350166</c:v>
                </c:pt>
                <c:pt idx="2153">
                  <c:v>140398.1431501676</c:v>
                </c:pt>
                <c:pt idx="2154">
                  <c:v>145883.15520529734</c:v>
                </c:pt>
                <c:pt idx="2155">
                  <c:v>144526.14343805131</c:v>
                </c:pt>
                <c:pt idx="2156">
                  <c:v>138007.84483068867</c:v>
                </c:pt>
                <c:pt idx="2157">
                  <c:v>137087.2287595814</c:v>
                </c:pt>
                <c:pt idx="2158">
                  <c:v>128978.40872287622</c:v>
                </c:pt>
                <c:pt idx="2159">
                  <c:v>127693.65576307199</c:v>
                </c:pt>
                <c:pt idx="2160">
                  <c:v>128057.07294253148</c:v>
                </c:pt>
                <c:pt idx="2161">
                  <c:v>113749.39724351386</c:v>
                </c:pt>
                <c:pt idx="2162">
                  <c:v>117090.82730576872</c:v>
                </c:pt>
                <c:pt idx="2163">
                  <c:v>121229.08345028633</c:v>
                </c:pt>
                <c:pt idx="2164">
                  <c:v>124706.10673288017</c:v>
                </c:pt>
                <c:pt idx="2165">
                  <c:v>113694.73532692816</c:v>
                </c:pt>
                <c:pt idx="2166">
                  <c:v>116143.76192018446</c:v>
                </c:pt>
                <c:pt idx="2167">
                  <c:v>124902.76728201832</c:v>
                </c:pt>
                <c:pt idx="2168">
                  <c:v>124125.44532009093</c:v>
                </c:pt>
                <c:pt idx="2169">
                  <c:v>129203.20990319937</c:v>
                </c:pt>
                <c:pt idx="2170">
                  <c:v>126165.02932815168</c:v>
                </c:pt>
                <c:pt idx="2171">
                  <c:v>120609.26985497883</c:v>
                </c:pt>
                <c:pt idx="2172">
                  <c:v>121648.92583396329</c:v>
                </c:pt>
                <c:pt idx="2173">
                  <c:v>124805.354636727</c:v>
                </c:pt>
                <c:pt idx="2174">
                  <c:v>126971.28360142527</c:v>
                </c:pt>
                <c:pt idx="2175">
                  <c:v>121263.01774083292</c:v>
                </c:pt>
                <c:pt idx="2176">
                  <c:v>123162.87020043925</c:v>
                </c:pt>
                <c:pt idx="2177">
                  <c:v>121913.5629205803</c:v>
                </c:pt>
                <c:pt idx="2178">
                  <c:v>118305.62452769102</c:v>
                </c:pt>
                <c:pt idx="2179">
                  <c:v>121718.16186260773</c:v>
                </c:pt>
                <c:pt idx="2180">
                  <c:v>120606.53495987642</c:v>
                </c:pt>
                <c:pt idx="2181">
                  <c:v>123283.42149771514</c:v>
                </c:pt>
                <c:pt idx="2182">
                  <c:v>119079.85173989728</c:v>
                </c:pt>
                <c:pt idx="2183">
                  <c:v>117795.31469286428</c:v>
                </c:pt>
                <c:pt idx="2184">
                  <c:v>118091.29511677304</c:v>
                </c:pt>
                <c:pt idx="2185">
                  <c:v>114680.91690956874</c:v>
                </c:pt>
                <c:pt idx="2186">
                  <c:v>112951.38364100923</c:v>
                </c:pt>
                <c:pt idx="2187">
                  <c:v>113476.23160243282</c:v>
                </c:pt>
                <c:pt idx="2188">
                  <c:v>114391.48583972095</c:v>
                </c:pt>
                <c:pt idx="2189">
                  <c:v>110986.4694663358</c:v>
                </c:pt>
                <c:pt idx="2190">
                  <c:v>107222.85796538218</c:v>
                </c:pt>
                <c:pt idx="2191">
                  <c:v>115639.9654539568</c:v>
                </c:pt>
                <c:pt idx="2192">
                  <c:v>116188.92367483558</c:v>
                </c:pt>
                <c:pt idx="2193">
                  <c:v>121081.21918744849</c:v>
                </c:pt>
                <c:pt idx="2194">
                  <c:v>123368.99492605009</c:v>
                </c:pt>
                <c:pt idx="2195">
                  <c:v>127490.22994710159</c:v>
                </c:pt>
                <c:pt idx="2196">
                  <c:v>134091.79891323924</c:v>
                </c:pt>
                <c:pt idx="2197">
                  <c:v>142036.34531649237</c:v>
                </c:pt>
                <c:pt idx="2198">
                  <c:v>144068.15646478845</c:v>
                </c:pt>
                <c:pt idx="2199">
                  <c:v>144083.77415524152</c:v>
                </c:pt>
                <c:pt idx="2200">
                  <c:v>151995.21393357107</c:v>
                </c:pt>
                <c:pt idx="2201">
                  <c:v>149321.71002914847</c:v>
                </c:pt>
                <c:pt idx="2202">
                  <c:v>143457.51916225869</c:v>
                </c:pt>
                <c:pt idx="2203">
                  <c:v>140881.6078304367</c:v>
                </c:pt>
                <c:pt idx="2204">
                  <c:v>137433.6608010366</c:v>
                </c:pt>
                <c:pt idx="2205">
                  <c:v>142942.92705746903</c:v>
                </c:pt>
                <c:pt idx="2206">
                  <c:v>147140.01943214962</c:v>
                </c:pt>
                <c:pt idx="2207">
                  <c:v>154268.16366188083</c:v>
                </c:pt>
                <c:pt idx="2208">
                  <c:v>160629.52967001352</c:v>
                </c:pt>
                <c:pt idx="2209">
                  <c:v>157721.18464140507</c:v>
                </c:pt>
                <c:pt idx="2210">
                  <c:v>166560.43758321661</c:v>
                </c:pt>
                <c:pt idx="2211">
                  <c:v>164078.08845226551</c:v>
                </c:pt>
                <c:pt idx="2212">
                  <c:v>163926.33775954536</c:v>
                </c:pt>
                <c:pt idx="2213">
                  <c:v>159855.1225304979</c:v>
                </c:pt>
                <c:pt idx="2214">
                  <c:v>172131.56284860941</c:v>
                </c:pt>
                <c:pt idx="2215">
                  <c:v>169526.2513944369</c:v>
                </c:pt>
                <c:pt idx="2216">
                  <c:v>169183.81373924957</c:v>
                </c:pt>
                <c:pt idx="2217">
                  <c:v>165182.12242254152</c:v>
                </c:pt>
                <c:pt idx="2218">
                  <c:v>160752.74389146807</c:v>
                </c:pt>
                <c:pt idx="2219">
                  <c:v>160883.73097268725</c:v>
                </c:pt>
                <c:pt idx="2220">
                  <c:v>168289.143186153</c:v>
                </c:pt>
                <c:pt idx="2221">
                  <c:v>177560.90539422096</c:v>
                </c:pt>
                <c:pt idx="2222">
                  <c:v>175850.22850768309</c:v>
                </c:pt>
                <c:pt idx="2223">
                  <c:v>177353.0173809783</c:v>
                </c:pt>
                <c:pt idx="2224">
                  <c:v>178151.42682356352</c:v>
                </c:pt>
                <c:pt idx="2225">
                  <c:v>171587.4986505454</c:v>
                </c:pt>
                <c:pt idx="2226">
                  <c:v>176283.16959948203</c:v>
                </c:pt>
                <c:pt idx="2227">
                  <c:v>168597.17873978935</c:v>
                </c:pt>
                <c:pt idx="2228">
                  <c:v>176607.90240742764</c:v>
                </c:pt>
                <c:pt idx="2229">
                  <c:v>176123.43013422602</c:v>
                </c:pt>
                <c:pt idx="2230">
                  <c:v>175618.33819137092</c:v>
                </c:pt>
                <c:pt idx="2231">
                  <c:v>169109.03594947662</c:v>
                </c:pt>
                <c:pt idx="2232">
                  <c:v>169536.50725107075</c:v>
                </c:pt>
                <c:pt idx="2233">
                  <c:v>175752.49199323493</c:v>
                </c:pt>
                <c:pt idx="2234">
                  <c:v>177334.0890280329</c:v>
                </c:pt>
                <c:pt idx="2235">
                  <c:v>180017.27302169948</c:v>
                </c:pt>
                <c:pt idx="2236">
                  <c:v>179722.12026341385</c:v>
                </c:pt>
                <c:pt idx="2237">
                  <c:v>186365.72024901968</c:v>
                </c:pt>
                <c:pt idx="2238">
                  <c:v>189639.10180287194</c:v>
                </c:pt>
                <c:pt idx="2239">
                  <c:v>168752.02418223067</c:v>
                </c:pt>
                <c:pt idx="2240">
                  <c:v>165750.33286552262</c:v>
                </c:pt>
                <c:pt idx="2241">
                  <c:v>166972.5430925909</c:v>
                </c:pt>
                <c:pt idx="2242">
                  <c:v>161400.01439418504</c:v>
                </c:pt>
                <c:pt idx="2243">
                  <c:v>162552.91662168514</c:v>
                </c:pt>
                <c:pt idx="2244">
                  <c:v>165620.31739177404</c:v>
                </c:pt>
                <c:pt idx="2245">
                  <c:v>161746.4464356403</c:v>
                </c:pt>
                <c:pt idx="2246">
                  <c:v>169589.47785094852</c:v>
                </c:pt>
                <c:pt idx="2247">
                  <c:v>173263.23365360429</c:v>
                </c:pt>
                <c:pt idx="2248">
                  <c:v>171841.95185145235</c:v>
                </c:pt>
                <c:pt idx="2249">
                  <c:v>170223.82957285288</c:v>
                </c:pt>
                <c:pt idx="2250">
                  <c:v>173862.17568102517</c:v>
                </c:pt>
                <c:pt idx="2251">
                  <c:v>170052.61074525921</c:v>
                </c:pt>
                <c:pt idx="2252">
                  <c:v>154784.15919968361</c:v>
                </c:pt>
                <c:pt idx="2253">
                  <c:v>146531.36133002292</c:v>
                </c:pt>
                <c:pt idx="2254">
                  <c:v>156807.00996797319</c:v>
                </c:pt>
                <c:pt idx="2255">
                  <c:v>161566.05131526888</c:v>
                </c:pt>
                <c:pt idx="2256">
                  <c:v>154193.8176976504</c:v>
                </c:pt>
                <c:pt idx="2257">
                  <c:v>153677.75018892394</c:v>
                </c:pt>
                <c:pt idx="2258">
                  <c:v>155378.09924790412</c:v>
                </c:pt>
                <c:pt idx="2259">
                  <c:v>151757.02616143104</c:v>
                </c:pt>
                <c:pt idx="2260">
                  <c:v>147634.2077800571</c:v>
                </c:pt>
                <c:pt idx="2261">
                  <c:v>149419.41055813478</c:v>
                </c:pt>
                <c:pt idx="2262">
                  <c:v>157704.23548886279</c:v>
                </c:pt>
                <c:pt idx="2263">
                  <c:v>173326.71200834896</c:v>
                </c:pt>
                <c:pt idx="2264">
                  <c:v>171498.39864694697</c:v>
                </c:pt>
                <c:pt idx="2265">
                  <c:v>173572.24081471117</c:v>
                </c:pt>
                <c:pt idx="2266">
                  <c:v>177212.35021051529</c:v>
                </c:pt>
                <c:pt idx="2267">
                  <c:v>185303.50138544064</c:v>
                </c:pt>
                <c:pt idx="2268">
                  <c:v>199141.674763396</c:v>
                </c:pt>
                <c:pt idx="2269">
                  <c:v>193593.94004822089</c:v>
                </c:pt>
                <c:pt idx="2270">
                  <c:v>194191.2987153194</c:v>
                </c:pt>
                <c:pt idx="2271">
                  <c:v>197784.33912699312</c:v>
                </c:pt>
                <c:pt idx="2272">
                  <c:v>196806.3982151215</c:v>
                </c:pt>
                <c:pt idx="2273">
                  <c:v>206871.20803195552</c:v>
                </c:pt>
                <c:pt idx="2274">
                  <c:v>201536.93907661346</c:v>
                </c:pt>
                <c:pt idx="2275">
                  <c:v>206438.95066393222</c:v>
                </c:pt>
                <c:pt idx="2276">
                  <c:v>206410.84601820909</c:v>
                </c:pt>
                <c:pt idx="2277">
                  <c:v>222013.71046097425</c:v>
                </c:pt>
                <c:pt idx="2278">
                  <c:v>219070.20763611546</c:v>
                </c:pt>
                <c:pt idx="2279">
                  <c:v>221408.14710856858</c:v>
                </c:pt>
                <c:pt idx="2280">
                  <c:v>223262.47795890507</c:v>
                </c:pt>
                <c:pt idx="2281">
                  <c:v>231397.81928101092</c:v>
                </c:pt>
                <c:pt idx="2282">
                  <c:v>237599.55378027321</c:v>
                </c:pt>
                <c:pt idx="2283">
                  <c:v>223844.03900824109</c:v>
                </c:pt>
                <c:pt idx="2284">
                  <c:v>218387.27554068196</c:v>
                </c:pt>
                <c:pt idx="2285">
                  <c:v>220590.91726942355</c:v>
                </c:pt>
                <c:pt idx="2286">
                  <c:v>218987.65698657781</c:v>
                </c:pt>
                <c:pt idx="2287">
                  <c:v>227009.03235093062</c:v>
                </c:pt>
                <c:pt idx="2288">
                  <c:v>217127.71240418908</c:v>
                </c:pt>
                <c:pt idx="2289">
                  <c:v>210354.7086976865</c:v>
                </c:pt>
                <c:pt idx="2290">
                  <c:v>218041.85109215914</c:v>
                </c:pt>
                <c:pt idx="2291">
                  <c:v>224105.65331606069</c:v>
                </c:pt>
                <c:pt idx="2292">
                  <c:v>222722.69603080396</c:v>
                </c:pt>
                <c:pt idx="2293">
                  <c:v>220748.0657814247</c:v>
                </c:pt>
                <c:pt idx="2294">
                  <c:v>219329.73478714639</c:v>
                </c:pt>
                <c:pt idx="2295">
                  <c:v>227667.45834682827</c:v>
                </c:pt>
                <c:pt idx="2296">
                  <c:v>226475.97970419988</c:v>
                </c:pt>
                <c:pt idx="2297">
                  <c:v>221110.8712080323</c:v>
                </c:pt>
                <c:pt idx="2298">
                  <c:v>219533.44848681169</c:v>
                </c:pt>
                <c:pt idx="2299">
                  <c:v>221452.04937205403</c:v>
                </c:pt>
                <c:pt idx="2300">
                  <c:v>227820.82838533269</c:v>
                </c:pt>
                <c:pt idx="2301">
                  <c:v>243099.21191838535</c:v>
                </c:pt>
                <c:pt idx="2302">
                  <c:v>240903.45100579405</c:v>
                </c:pt>
                <c:pt idx="2303">
                  <c:v>233589.54982187232</c:v>
                </c:pt>
                <c:pt idx="2304">
                  <c:v>233213.10590521464</c:v>
                </c:pt>
                <c:pt idx="2305">
                  <c:v>230839.18097088815</c:v>
                </c:pt>
                <c:pt idx="2306">
                  <c:v>231746.41045017849</c:v>
                </c:pt>
                <c:pt idx="2307">
                  <c:v>235722.83997265139</c:v>
                </c:pt>
                <c:pt idx="2308">
                  <c:v>228956.02576559104</c:v>
                </c:pt>
                <c:pt idx="2309">
                  <c:v>216301.34225772822</c:v>
                </c:pt>
                <c:pt idx="2310">
                  <c:v>217177.6962107312</c:v>
                </c:pt>
                <c:pt idx="2311">
                  <c:v>204750.08096728954</c:v>
                </c:pt>
                <c:pt idx="2312">
                  <c:v>209155.27726798409</c:v>
                </c:pt>
                <c:pt idx="2313">
                  <c:v>215051.85505055991</c:v>
                </c:pt>
                <c:pt idx="2314">
                  <c:v>211131.05905214325</c:v>
                </c:pt>
                <c:pt idx="2315">
                  <c:v>202529.09424592493</c:v>
                </c:pt>
                <c:pt idx="2316">
                  <c:v>207156.96858469211</c:v>
                </c:pt>
                <c:pt idx="2317">
                  <c:v>205702.47220123105</c:v>
                </c:pt>
                <c:pt idx="2318">
                  <c:v>212268.41556011405</c:v>
                </c:pt>
                <c:pt idx="2319">
                  <c:v>193449.4584187991</c:v>
                </c:pt>
                <c:pt idx="2320">
                  <c:v>197052.97059987797</c:v>
                </c:pt>
                <c:pt idx="2321">
                  <c:v>206258.48357263699</c:v>
                </c:pt>
                <c:pt idx="2322">
                  <c:v>208132.93029616069</c:v>
                </c:pt>
                <c:pt idx="2323">
                  <c:v>205073.84216776455</c:v>
                </c:pt>
                <c:pt idx="2324">
                  <c:v>205932.20338983086</c:v>
                </c:pt>
                <c:pt idx="2325">
                  <c:v>203395.08438590844</c:v>
                </c:pt>
                <c:pt idx="2326">
                  <c:v>193018.96433840762</c:v>
                </c:pt>
                <c:pt idx="2327">
                  <c:v>177196.4446363672</c:v>
                </c:pt>
                <c:pt idx="2328">
                  <c:v>178071.25121450963</c:v>
                </c:pt>
                <c:pt idx="2329">
                  <c:v>181832.95548598396</c:v>
                </c:pt>
                <c:pt idx="2330">
                  <c:v>182178.12803627367</c:v>
                </c:pt>
                <c:pt idx="2331">
                  <c:v>181797.40184965305</c:v>
                </c:pt>
                <c:pt idx="2332">
                  <c:v>171177.19241426492</c:v>
                </c:pt>
                <c:pt idx="2333">
                  <c:v>169746.80629025903</c:v>
                </c:pt>
                <c:pt idx="2334">
                  <c:v>177796.07038756373</c:v>
                </c:pt>
                <c:pt idx="2335">
                  <c:v>180249.88304724923</c:v>
                </c:pt>
                <c:pt idx="2336">
                  <c:v>168152.47040195789</c:v>
                </c:pt>
                <c:pt idx="2337">
                  <c:v>174052.43081794988</c:v>
                </c:pt>
                <c:pt idx="2338">
                  <c:v>175914.13868797038</c:v>
                </c:pt>
                <c:pt idx="2339">
                  <c:v>171413.94076793006</c:v>
                </c:pt>
                <c:pt idx="2340">
                  <c:v>166132.28255784692</c:v>
                </c:pt>
                <c:pt idx="2341">
                  <c:v>168625.93112382627</c:v>
                </c:pt>
                <c:pt idx="2342">
                  <c:v>168006.00957213316</c:v>
                </c:pt>
                <c:pt idx="2343">
                  <c:v>168865.63028536498</c:v>
                </c:pt>
                <c:pt idx="2344">
                  <c:v>176021.80718989557</c:v>
                </c:pt>
                <c:pt idx="2345">
                  <c:v>174920.36417287446</c:v>
                </c:pt>
                <c:pt idx="2346">
                  <c:v>182958.00496599401</c:v>
                </c:pt>
                <c:pt idx="2347">
                  <c:v>182991.0396199938</c:v>
                </c:pt>
                <c:pt idx="2348">
                  <c:v>181468.60268451573</c:v>
                </c:pt>
                <c:pt idx="2349">
                  <c:v>182812.58771456359</c:v>
                </c:pt>
                <c:pt idx="2350">
                  <c:v>182510.23786390322</c:v>
                </c:pt>
                <c:pt idx="2351">
                  <c:v>171086.00525387767</c:v>
                </c:pt>
                <c:pt idx="2352">
                  <c:v>167228.90352297694</c:v>
                </c:pt>
                <c:pt idx="2353">
                  <c:v>169570.98132354554</c:v>
                </c:pt>
                <c:pt idx="2354">
                  <c:v>166293.28151426846</c:v>
                </c:pt>
                <c:pt idx="2355">
                  <c:v>171770.95253517604</c:v>
                </c:pt>
                <c:pt idx="2356">
                  <c:v>170207.88801324289</c:v>
                </c:pt>
                <c:pt idx="2357">
                  <c:v>167186.87250350881</c:v>
                </c:pt>
                <c:pt idx="2358">
                  <c:v>164865.99013998368</c:v>
                </c:pt>
                <c:pt idx="2359">
                  <c:v>156306.59613516161</c:v>
                </c:pt>
                <c:pt idx="2360">
                  <c:v>155038.90028428537</c:v>
                </c:pt>
                <c:pt idx="2361">
                  <c:v>149574.22001511409</c:v>
                </c:pt>
                <c:pt idx="2362">
                  <c:v>150004.82205189121</c:v>
                </c:pt>
                <c:pt idx="2363">
                  <c:v>150694.5913850806</c:v>
                </c:pt>
                <c:pt idx="2364">
                  <c:v>150505.8476375546</c:v>
                </c:pt>
                <c:pt idx="2365">
                  <c:v>153850.22850768309</c:v>
                </c:pt>
                <c:pt idx="2366">
                  <c:v>158049.48001007613</c:v>
                </c:pt>
                <c:pt idx="2367">
                  <c:v>153232.0342581599</c:v>
                </c:pt>
                <c:pt idx="2368">
                  <c:v>155063.94616574925</c:v>
                </c:pt>
                <c:pt idx="2369">
                  <c:v>155090.86329123055</c:v>
                </c:pt>
                <c:pt idx="2370">
                  <c:v>155112.95836482084</c:v>
                </c:pt>
                <c:pt idx="2371">
                  <c:v>151923.45892259551</c:v>
                </c:pt>
                <c:pt idx="2372">
                  <c:v>152469.46633560065</c:v>
                </c:pt>
                <c:pt idx="2373">
                  <c:v>149966.78541869108</c:v>
                </c:pt>
                <c:pt idx="2374">
                  <c:v>146356.36402893256</c:v>
                </c:pt>
                <c:pt idx="2375">
                  <c:v>131191.98243909483</c:v>
                </c:pt>
                <c:pt idx="2376">
                  <c:v>126188.16798013623</c:v>
                </c:pt>
                <c:pt idx="2377">
                  <c:v>130564.14408578956</c:v>
                </c:pt>
                <c:pt idx="2378">
                  <c:v>132042.60678685835</c:v>
                </c:pt>
                <c:pt idx="2379">
                  <c:v>133074.23800784507</c:v>
                </c:pt>
                <c:pt idx="2380">
                  <c:v>132572.70862571543</c:v>
                </c:pt>
                <c:pt idx="2381">
                  <c:v>133824.06707690115</c:v>
                </c:pt>
                <c:pt idx="2382">
                  <c:v>135815.97034797963</c:v>
                </c:pt>
                <c:pt idx="2383">
                  <c:v>137432.4372953329</c:v>
                </c:pt>
                <c:pt idx="2384">
                  <c:v>136389.75853755104</c:v>
                </c:pt>
                <c:pt idx="2385">
                  <c:v>138514.98794487049</c:v>
                </c:pt>
                <c:pt idx="2386">
                  <c:v>139324.48090971267</c:v>
                </c:pt>
                <c:pt idx="2387">
                  <c:v>132870.52430817968</c:v>
                </c:pt>
                <c:pt idx="2388">
                  <c:v>134333.40530425729</c:v>
                </c:pt>
                <c:pt idx="2389">
                  <c:v>149752.20410953995</c:v>
                </c:pt>
                <c:pt idx="2390">
                  <c:v>148997.26510489782</c:v>
                </c:pt>
                <c:pt idx="2391">
                  <c:v>152632.91230342965</c:v>
                </c:pt>
                <c:pt idx="2392">
                  <c:v>157861.27604447826</c:v>
                </c:pt>
                <c:pt idx="2393">
                  <c:v>158644.03181114851</c:v>
                </c:pt>
                <c:pt idx="2394">
                  <c:v>159834.28694807322</c:v>
                </c:pt>
                <c:pt idx="2395">
                  <c:v>156636.47486415511</c:v>
                </c:pt>
                <c:pt idx="2396">
                  <c:v>152529.67001331484</c:v>
                </c:pt>
                <c:pt idx="2397">
                  <c:v>152020.47572780619</c:v>
                </c:pt>
                <c:pt idx="2398">
                  <c:v>151408.79484688205</c:v>
                </c:pt>
                <c:pt idx="2399">
                  <c:v>153113.4981467489</c:v>
                </c:pt>
                <c:pt idx="2400">
                  <c:v>160435.85591421084</c:v>
                </c:pt>
                <c:pt idx="2401">
                  <c:v>157960.20007916819</c:v>
                </c:pt>
                <c:pt idx="2402">
                  <c:v>145873.29518874391</c:v>
                </c:pt>
                <c:pt idx="2403">
                  <c:v>143882.68739429285</c:v>
                </c:pt>
                <c:pt idx="2404">
                  <c:v>144308.6832919502</c:v>
                </c:pt>
                <c:pt idx="2405">
                  <c:v>138144.69754219308</c:v>
                </c:pt>
                <c:pt idx="2406">
                  <c:v>133228.97549390059</c:v>
                </c:pt>
                <c:pt idx="2407">
                  <c:v>137649.71751412444</c:v>
                </c:pt>
                <c:pt idx="2408">
                  <c:v>134111.30303357457</c:v>
                </c:pt>
                <c:pt idx="2409">
                  <c:v>137994.5302097954</c:v>
                </c:pt>
                <c:pt idx="2410">
                  <c:v>141201.48260102933</c:v>
                </c:pt>
                <c:pt idx="2411">
                  <c:v>140839.18097088792</c:v>
                </c:pt>
                <c:pt idx="2412">
                  <c:v>135726.65443160979</c:v>
                </c:pt>
                <c:pt idx="2413">
                  <c:v>155430.78196408669</c:v>
                </c:pt>
                <c:pt idx="2414">
                  <c:v>159919.21263809438</c:v>
                </c:pt>
                <c:pt idx="2415">
                  <c:v>158020.58368419175</c:v>
                </c:pt>
                <c:pt idx="2416">
                  <c:v>152810.1407031561</c:v>
                </c:pt>
                <c:pt idx="2417">
                  <c:v>140942.49523192644</c:v>
                </c:pt>
                <c:pt idx="2418">
                  <c:v>141791.46424844375</c:v>
                </c:pt>
                <c:pt idx="2419">
                  <c:v>138214.32941091809</c:v>
                </c:pt>
                <c:pt idx="2420">
                  <c:v>136723.16384180801</c:v>
                </c:pt>
                <c:pt idx="2421">
                  <c:v>139441.43366080115</c:v>
                </c:pt>
                <c:pt idx="2422">
                  <c:v>150973.29878729008</c:v>
                </c:pt>
                <c:pt idx="2423">
                  <c:v>141904.02677318378</c:v>
                </c:pt>
                <c:pt idx="2424">
                  <c:v>139379.03486991269</c:v>
                </c:pt>
                <c:pt idx="2425">
                  <c:v>139670.4451401635</c:v>
                </c:pt>
                <c:pt idx="2426">
                  <c:v>135999.89204361453</c:v>
                </c:pt>
                <c:pt idx="2427">
                  <c:v>142769.33318939162</c:v>
                </c:pt>
                <c:pt idx="2428">
                  <c:v>141416.02792471854</c:v>
                </c:pt>
                <c:pt idx="2429">
                  <c:v>148000.89963654696</c:v>
                </c:pt>
                <c:pt idx="2430">
                  <c:v>147361.65389182785</c:v>
                </c:pt>
                <c:pt idx="2431">
                  <c:v>150329.19500521806</c:v>
                </c:pt>
                <c:pt idx="2432">
                  <c:v>151974.73820576502</c:v>
                </c:pt>
                <c:pt idx="2433">
                  <c:v>148574.04008780466</c:v>
                </c:pt>
                <c:pt idx="2434">
                  <c:v>147604.12393393085</c:v>
                </c:pt>
                <c:pt idx="2435">
                  <c:v>152500.12594911671</c:v>
                </c:pt>
                <c:pt idx="2436">
                  <c:v>154376.58785850531</c:v>
                </c:pt>
                <c:pt idx="2437">
                  <c:v>158380.25837561639</c:v>
                </c:pt>
                <c:pt idx="2438">
                  <c:v>159530.20979524284</c:v>
                </c:pt>
                <c:pt idx="2439">
                  <c:v>160277.16002734905</c:v>
                </c:pt>
                <c:pt idx="2440">
                  <c:v>168591.92486235575</c:v>
                </c:pt>
                <c:pt idx="2441">
                  <c:v>169653.17211846428</c:v>
                </c:pt>
                <c:pt idx="2442">
                  <c:v>170766.09449782304</c:v>
                </c:pt>
                <c:pt idx="2443">
                  <c:v>169412.46536399311</c:v>
                </c:pt>
                <c:pt idx="2444">
                  <c:v>163836.23016301429</c:v>
                </c:pt>
                <c:pt idx="2445">
                  <c:v>166599.51779481105</c:v>
                </c:pt>
                <c:pt idx="2446">
                  <c:v>164907.949188528</c:v>
                </c:pt>
                <c:pt idx="2447">
                  <c:v>167052.28687610224</c:v>
                </c:pt>
                <c:pt idx="2448">
                  <c:v>167680.84493864496</c:v>
                </c:pt>
                <c:pt idx="2449">
                  <c:v>163757.24207420219</c:v>
                </c:pt>
                <c:pt idx="2450">
                  <c:v>155337.36370506333</c:v>
                </c:pt>
                <c:pt idx="2451">
                  <c:v>156364.67667062525</c:v>
                </c:pt>
                <c:pt idx="2452">
                  <c:v>152081.83094030028</c:v>
                </c:pt>
                <c:pt idx="2453">
                  <c:v>153898.7728957503</c:v>
                </c:pt>
                <c:pt idx="2454">
                  <c:v>151736.1545935444</c:v>
                </c:pt>
                <c:pt idx="2455">
                  <c:v>142271.65425168251</c:v>
                </c:pt>
                <c:pt idx="2456">
                  <c:v>144252.15013134712</c:v>
                </c:pt>
                <c:pt idx="2457">
                  <c:v>148068.22843571217</c:v>
                </c:pt>
                <c:pt idx="2458">
                  <c:v>143776.60225269009</c:v>
                </c:pt>
                <c:pt idx="2459">
                  <c:v>145937.52923818794</c:v>
                </c:pt>
                <c:pt idx="2460">
                  <c:v>145336.64399582584</c:v>
                </c:pt>
                <c:pt idx="2461">
                  <c:v>142803.05156716701</c:v>
                </c:pt>
                <c:pt idx="2462">
                  <c:v>146833.56723883568</c:v>
                </c:pt>
                <c:pt idx="2463">
                  <c:v>149353.52117744446</c:v>
                </c:pt>
                <c:pt idx="2464">
                  <c:v>148899.24070675464</c:v>
                </c:pt>
                <c:pt idx="2465">
                  <c:v>145672.06448594783</c:v>
                </c:pt>
                <c:pt idx="2466">
                  <c:v>142906.36582820557</c:v>
                </c:pt>
                <c:pt idx="2467">
                  <c:v>142019.75601856867</c:v>
                </c:pt>
                <c:pt idx="2468">
                  <c:v>142015.04192306325</c:v>
                </c:pt>
                <c:pt idx="2469">
                  <c:v>145522.40095001637</c:v>
                </c:pt>
                <c:pt idx="2470">
                  <c:v>137154.34164597519</c:v>
                </c:pt>
                <c:pt idx="2471">
                  <c:v>141246.93223937548</c:v>
                </c:pt>
                <c:pt idx="2472">
                  <c:v>143017.81280362752</c:v>
                </c:pt>
                <c:pt idx="2473">
                  <c:v>138879.05286264364</c:v>
                </c:pt>
                <c:pt idx="2474">
                  <c:v>135464.03253085769</c:v>
                </c:pt>
                <c:pt idx="2475">
                  <c:v>138447.04739285348</c:v>
                </c:pt>
                <c:pt idx="2476">
                  <c:v>138583.21638058242</c:v>
                </c:pt>
                <c:pt idx="2477">
                  <c:v>135735.68678254</c:v>
                </c:pt>
                <c:pt idx="2478">
                  <c:v>142752.74389146798</c:v>
                </c:pt>
                <c:pt idx="2479">
                  <c:v>131480.87372701443</c:v>
                </c:pt>
                <c:pt idx="2480">
                  <c:v>129544.42405268285</c:v>
                </c:pt>
                <c:pt idx="2481">
                  <c:v>127597.25071071301</c:v>
                </c:pt>
                <c:pt idx="2482">
                  <c:v>122451.0057936595</c:v>
                </c:pt>
                <c:pt idx="2483">
                  <c:v>108238.04383029266</c:v>
                </c:pt>
                <c:pt idx="2484">
                  <c:v>111563.53233293758</c:v>
                </c:pt>
                <c:pt idx="2485">
                  <c:v>104258.30364532737</c:v>
                </c:pt>
                <c:pt idx="2486">
                  <c:v>104148.9438266941</c:v>
                </c:pt>
                <c:pt idx="2487">
                  <c:v>105193.34988664587</c:v>
                </c:pt>
                <c:pt idx="2488">
                  <c:v>108107.09273453533</c:v>
                </c:pt>
                <c:pt idx="2489">
                  <c:v>112598.69012918789</c:v>
                </c:pt>
                <c:pt idx="2490">
                  <c:v>107380.22239015445</c:v>
                </c:pt>
                <c:pt idx="2491">
                  <c:v>109439.4184749362</c:v>
                </c:pt>
                <c:pt idx="2492">
                  <c:v>103180.89891683767</c:v>
                </c:pt>
                <c:pt idx="2493">
                  <c:v>108944.5104177913</c:v>
                </c:pt>
                <c:pt idx="2494">
                  <c:v>104918.31300154746</c:v>
                </c:pt>
                <c:pt idx="2495">
                  <c:v>105826.98189931276</c:v>
                </c:pt>
                <c:pt idx="2496">
                  <c:v>108895.13836410099</c:v>
                </c:pt>
                <c:pt idx="2497">
                  <c:v>104654.79146424853</c:v>
                </c:pt>
                <c:pt idx="2498">
                  <c:v>106612.11270646668</c:v>
                </c:pt>
                <c:pt idx="2499">
                  <c:v>106169.67145273319</c:v>
                </c:pt>
                <c:pt idx="2500">
                  <c:v>104955.41401273894</c:v>
                </c:pt>
                <c:pt idx="2501">
                  <c:v>102912.33941487648</c:v>
                </c:pt>
                <c:pt idx="2502">
                  <c:v>104390.19036309341</c:v>
                </c:pt>
                <c:pt idx="2503">
                  <c:v>105966.64147684346</c:v>
                </c:pt>
                <c:pt idx="2504">
                  <c:v>114115.00953614751</c:v>
                </c:pt>
                <c:pt idx="2505">
                  <c:v>114376.37194573403</c:v>
                </c:pt>
                <c:pt idx="2506">
                  <c:v>107196.3366799814</c:v>
                </c:pt>
                <c:pt idx="2507">
                  <c:v>109517.2550289684</c:v>
                </c:pt>
                <c:pt idx="2508">
                  <c:v>106771.92414264647</c:v>
                </c:pt>
                <c:pt idx="2509">
                  <c:v>107392.06160711084</c:v>
                </c:pt>
                <c:pt idx="2510">
                  <c:v>107602.07276260402</c:v>
                </c:pt>
                <c:pt idx="2511">
                  <c:v>112791.42826298186</c:v>
                </c:pt>
                <c:pt idx="2512">
                  <c:v>111939.61639497653</c:v>
                </c:pt>
                <c:pt idx="2513">
                  <c:v>108593.32829536877</c:v>
                </c:pt>
                <c:pt idx="2514">
                  <c:v>108242.90186764557</c:v>
                </c:pt>
                <c:pt idx="2515">
                  <c:v>104584.94368275227</c:v>
                </c:pt>
                <c:pt idx="2516">
                  <c:v>102157.79625031498</c:v>
                </c:pt>
                <c:pt idx="2517">
                  <c:v>95560.113714059611</c:v>
                </c:pt>
                <c:pt idx="2518">
                  <c:v>80826.837957465264</c:v>
                </c:pt>
                <c:pt idx="2519">
                  <c:v>79600.741300514666</c:v>
                </c:pt>
                <c:pt idx="2520">
                  <c:v>81191.586599014088</c:v>
                </c:pt>
                <c:pt idx="2521">
                  <c:v>73309.582928496966</c:v>
                </c:pt>
                <c:pt idx="2522">
                  <c:v>73582.568642268598</c:v>
                </c:pt>
                <c:pt idx="2523">
                  <c:v>68188.455863831085</c:v>
                </c:pt>
                <c:pt idx="2524">
                  <c:v>73958.904602540657</c:v>
                </c:pt>
                <c:pt idx="2525">
                  <c:v>73949.224513296722</c:v>
                </c:pt>
                <c:pt idx="2526">
                  <c:v>74478.96649753509</c:v>
                </c:pt>
                <c:pt idx="2527">
                  <c:v>71857.425600057672</c:v>
                </c:pt>
                <c:pt idx="2528">
                  <c:v>75945.338083414419</c:v>
                </c:pt>
                <c:pt idx="2529">
                  <c:v>76374.536687178494</c:v>
                </c:pt>
                <c:pt idx="2530">
                  <c:v>77289.718953542877</c:v>
                </c:pt>
                <c:pt idx="2531">
                  <c:v>75669.941343697239</c:v>
                </c:pt>
                <c:pt idx="2532">
                  <c:v>74580.481485479962</c:v>
                </c:pt>
                <c:pt idx="2533">
                  <c:v>72880.960092122885</c:v>
                </c:pt>
                <c:pt idx="2534">
                  <c:v>72312.029939904387</c:v>
                </c:pt>
                <c:pt idx="2535">
                  <c:v>71919.176652632435</c:v>
                </c:pt>
                <c:pt idx="2536">
                  <c:v>69281.946093778213</c:v>
                </c:pt>
                <c:pt idx="2537">
                  <c:v>69178.559861815927</c:v>
                </c:pt>
                <c:pt idx="2538">
                  <c:v>69420.74202022393</c:v>
                </c:pt>
                <c:pt idx="2539">
                  <c:v>72731.476483500766</c:v>
                </c:pt>
                <c:pt idx="2540">
                  <c:v>72523.336572025</c:v>
                </c:pt>
                <c:pt idx="2541">
                  <c:v>73923.746806290364</c:v>
                </c:pt>
                <c:pt idx="2542">
                  <c:v>77781.136420886076</c:v>
                </c:pt>
                <c:pt idx="2543">
                  <c:v>77664.543524416251</c:v>
                </c:pt>
                <c:pt idx="2544">
                  <c:v>77670.984922091593</c:v>
                </c:pt>
                <c:pt idx="2545">
                  <c:v>75032.027061067434</c:v>
                </c:pt>
                <c:pt idx="2546">
                  <c:v>71763.755442801208</c:v>
                </c:pt>
                <c:pt idx="2547">
                  <c:v>69465.076109251968</c:v>
                </c:pt>
                <c:pt idx="2548">
                  <c:v>72763.431573644353</c:v>
                </c:pt>
                <c:pt idx="2549">
                  <c:v>74047.356867825511</c:v>
                </c:pt>
                <c:pt idx="2550">
                  <c:v>74948.900644139867</c:v>
                </c:pt>
                <c:pt idx="2551">
                  <c:v>76252.042174961418</c:v>
                </c:pt>
                <c:pt idx="2552">
                  <c:v>74820.036705171209</c:v>
                </c:pt>
                <c:pt idx="2553">
                  <c:v>80706.610529346261</c:v>
                </c:pt>
                <c:pt idx="2554">
                  <c:v>84188.203965598019</c:v>
                </c:pt>
                <c:pt idx="2555">
                  <c:v>83583.39630789173</c:v>
                </c:pt>
                <c:pt idx="2556">
                  <c:v>83320.594479830266</c:v>
                </c:pt>
                <c:pt idx="2557">
                  <c:v>81642.664363597229</c:v>
                </c:pt>
                <c:pt idx="2558">
                  <c:v>80789.844902659446</c:v>
                </c:pt>
                <c:pt idx="2559">
                  <c:v>81267.515923567014</c:v>
                </c:pt>
                <c:pt idx="2560">
                  <c:v>76697.290294721053</c:v>
                </c:pt>
                <c:pt idx="2561">
                  <c:v>76510.741660369327</c:v>
                </c:pt>
                <c:pt idx="2562">
                  <c:v>82631.940695958954</c:v>
                </c:pt>
                <c:pt idx="2563">
                  <c:v>85831.444096585095</c:v>
                </c:pt>
                <c:pt idx="2564">
                  <c:v>85589.621792795821</c:v>
                </c:pt>
                <c:pt idx="2565">
                  <c:v>85106.085141602904</c:v>
                </c:pt>
                <c:pt idx="2566">
                  <c:v>83872.899348663239</c:v>
                </c:pt>
                <c:pt idx="2567">
                  <c:v>83752.060167692354</c:v>
                </c:pt>
                <c:pt idx="2568">
                  <c:v>82728.417719241537</c:v>
                </c:pt>
                <c:pt idx="2569">
                  <c:v>82136.816726042787</c:v>
                </c:pt>
                <c:pt idx="2570">
                  <c:v>81413.293029616136</c:v>
                </c:pt>
                <c:pt idx="2571">
                  <c:v>83921.01191118799</c:v>
                </c:pt>
                <c:pt idx="2572">
                  <c:v>82625.967109287958</c:v>
                </c:pt>
                <c:pt idx="2573">
                  <c:v>83404.908416999635</c:v>
                </c:pt>
                <c:pt idx="2574">
                  <c:v>85701.716506531462</c:v>
                </c:pt>
                <c:pt idx="2575">
                  <c:v>83336.104213897677</c:v>
                </c:pt>
                <c:pt idx="2576">
                  <c:v>86229.011479362423</c:v>
                </c:pt>
                <c:pt idx="2577">
                  <c:v>86166.684659397695</c:v>
                </c:pt>
                <c:pt idx="2578">
                  <c:v>87859.152902227594</c:v>
                </c:pt>
                <c:pt idx="2579">
                  <c:v>88007.808845226624</c:v>
                </c:pt>
                <c:pt idx="2580">
                  <c:v>87504.804059160189</c:v>
                </c:pt>
                <c:pt idx="2581">
                  <c:v>86717.118284213269</c:v>
                </c:pt>
                <c:pt idx="2582">
                  <c:v>85853.863039332195</c:v>
                </c:pt>
                <c:pt idx="2583">
                  <c:v>83994.278311562201</c:v>
                </c:pt>
                <c:pt idx="2584">
                  <c:v>83448.34286948081</c:v>
                </c:pt>
                <c:pt idx="2585">
                  <c:v>74975.49390046428</c:v>
                </c:pt>
                <c:pt idx="2586">
                  <c:v>76070.495519810065</c:v>
                </c:pt>
                <c:pt idx="2587">
                  <c:v>77435.747957825108</c:v>
                </c:pt>
                <c:pt idx="2588">
                  <c:v>77002.590953254956</c:v>
                </c:pt>
                <c:pt idx="2589">
                  <c:v>77470.725826766065</c:v>
                </c:pt>
                <c:pt idx="2590">
                  <c:v>76890.56821044306</c:v>
                </c:pt>
                <c:pt idx="2591">
                  <c:v>77591.349094965728</c:v>
                </c:pt>
                <c:pt idx="2592">
                  <c:v>72837.165785022939</c:v>
                </c:pt>
                <c:pt idx="2593">
                  <c:v>72102.954406419885</c:v>
                </c:pt>
                <c:pt idx="2594">
                  <c:v>70366.080103638204</c:v>
                </c:pt>
                <c:pt idx="2595">
                  <c:v>73003.598546187422</c:v>
                </c:pt>
                <c:pt idx="2596">
                  <c:v>71298.607362625567</c:v>
                </c:pt>
                <c:pt idx="2597">
                  <c:v>72144.589585807393</c:v>
                </c:pt>
                <c:pt idx="2598">
                  <c:v>72451.8694447444</c:v>
                </c:pt>
                <c:pt idx="2599">
                  <c:v>71804.455000180009</c:v>
                </c:pt>
                <c:pt idx="2600">
                  <c:v>71378.85494260327</c:v>
                </c:pt>
                <c:pt idx="2601">
                  <c:v>71987.944870272477</c:v>
                </c:pt>
                <c:pt idx="2602">
                  <c:v>71231.710389002925</c:v>
                </c:pt>
                <c:pt idx="2603">
                  <c:v>67619.95753715506</c:v>
                </c:pt>
                <c:pt idx="2604">
                  <c:v>69428.622836374168</c:v>
                </c:pt>
                <c:pt idx="2605">
                  <c:v>69530.64162078526</c:v>
                </c:pt>
                <c:pt idx="2606">
                  <c:v>76881.14001943222</c:v>
                </c:pt>
                <c:pt idx="2607">
                  <c:v>77913.99474612264</c:v>
                </c:pt>
                <c:pt idx="2608">
                  <c:v>78562.45276908137</c:v>
                </c:pt>
                <c:pt idx="2609">
                  <c:v>80617.186656590813</c:v>
                </c:pt>
                <c:pt idx="2610">
                  <c:v>72599.877649429705</c:v>
                </c:pt>
                <c:pt idx="2611">
                  <c:v>72790.564611896873</c:v>
                </c:pt>
                <c:pt idx="2612">
                  <c:v>70904.5665551118</c:v>
                </c:pt>
                <c:pt idx="2613">
                  <c:v>71254.956997373127</c:v>
                </c:pt>
                <c:pt idx="2614">
                  <c:v>72378.890928065128</c:v>
                </c:pt>
                <c:pt idx="2615">
                  <c:v>69875.274389146856</c:v>
                </c:pt>
                <c:pt idx="2616">
                  <c:v>70316.959948181015</c:v>
                </c:pt>
                <c:pt idx="2617">
                  <c:v>67929.43250926632</c:v>
                </c:pt>
                <c:pt idx="2618">
                  <c:v>66438.662780236846</c:v>
                </c:pt>
                <c:pt idx="2619">
                  <c:v>69816.294217136339</c:v>
                </c:pt>
                <c:pt idx="2620">
                  <c:v>69401.597754507238</c:v>
                </c:pt>
                <c:pt idx="2621">
                  <c:v>68096.00921227831</c:v>
                </c:pt>
                <c:pt idx="2622">
                  <c:v>67683.651804670983</c:v>
                </c:pt>
                <c:pt idx="2623">
                  <c:v>69192.846090179635</c:v>
                </c:pt>
                <c:pt idx="2624">
                  <c:v>68651.516787218032</c:v>
                </c:pt>
                <c:pt idx="2625">
                  <c:v>69855.230486883374</c:v>
                </c:pt>
                <c:pt idx="2626">
                  <c:v>70515.563712260322</c:v>
                </c:pt>
                <c:pt idx="2627">
                  <c:v>69905.75407535363</c:v>
                </c:pt>
                <c:pt idx="2628">
                  <c:v>69506.891215948825</c:v>
                </c:pt>
                <c:pt idx="2629">
                  <c:v>68585.303537370957</c:v>
                </c:pt>
                <c:pt idx="2630">
                  <c:v>70651.912627298632</c:v>
                </c:pt>
                <c:pt idx="2631">
                  <c:v>73213.105905214354</c:v>
                </c:pt>
                <c:pt idx="2632">
                  <c:v>72552.520781604297</c:v>
                </c:pt>
                <c:pt idx="2633">
                  <c:v>71847.277699809347</c:v>
                </c:pt>
                <c:pt idx="2634">
                  <c:v>70290.582604627794</c:v>
                </c:pt>
                <c:pt idx="2635">
                  <c:v>69881.571844974693</c:v>
                </c:pt>
                <c:pt idx="2636">
                  <c:v>69968.22483716585</c:v>
                </c:pt>
                <c:pt idx="2637">
                  <c:v>68850.372449530463</c:v>
                </c:pt>
                <c:pt idx="2638">
                  <c:v>68581.489078412385</c:v>
                </c:pt>
                <c:pt idx="2639">
                  <c:v>68933.462880996129</c:v>
                </c:pt>
                <c:pt idx="2640">
                  <c:v>69734.96707330244</c:v>
                </c:pt>
                <c:pt idx="2641">
                  <c:v>69012.918780812601</c:v>
                </c:pt>
                <c:pt idx="2642">
                  <c:v>68625.139443664812</c:v>
                </c:pt>
                <c:pt idx="2643">
                  <c:v>69323.977113246292</c:v>
                </c:pt>
                <c:pt idx="2644">
                  <c:v>70353.017380978141</c:v>
                </c:pt>
                <c:pt idx="2645">
                  <c:v>69555.43560401602</c:v>
                </c:pt>
                <c:pt idx="2646">
                  <c:v>68819.24502500995</c:v>
                </c:pt>
                <c:pt idx="2647">
                  <c:v>68525.243801504243</c:v>
                </c:pt>
                <c:pt idx="2648">
                  <c:v>68971.355572348824</c:v>
                </c:pt>
                <c:pt idx="2649">
                  <c:v>69124.833567238878</c:v>
                </c:pt>
                <c:pt idx="2650">
                  <c:v>70432.329338947107</c:v>
                </c:pt>
                <c:pt idx="2651">
                  <c:v>69561.373205225129</c:v>
                </c:pt>
                <c:pt idx="2652">
                  <c:v>72281.406311850064</c:v>
                </c:pt>
                <c:pt idx="2653">
                  <c:v>74761.236460470027</c:v>
                </c:pt>
                <c:pt idx="2654">
                  <c:v>73039.584008060803</c:v>
                </c:pt>
                <c:pt idx="2655">
                  <c:v>74122.530497678992</c:v>
                </c:pt>
                <c:pt idx="2656">
                  <c:v>74934.434488466708</c:v>
                </c:pt>
                <c:pt idx="2657">
                  <c:v>74240.454856238139</c:v>
                </c:pt>
                <c:pt idx="2658">
                  <c:v>73733.99546583186</c:v>
                </c:pt>
                <c:pt idx="2659">
                  <c:v>73696.89445464038</c:v>
                </c:pt>
                <c:pt idx="2660">
                  <c:v>72515.743639569671</c:v>
                </c:pt>
                <c:pt idx="2661">
                  <c:v>72715.390982043304</c:v>
                </c:pt>
                <c:pt idx="2662">
                  <c:v>76088.380294361137</c:v>
                </c:pt>
                <c:pt idx="2663">
                  <c:v>76650.653136133071</c:v>
                </c:pt>
                <c:pt idx="2664">
                  <c:v>75242.613983950534</c:v>
                </c:pt>
                <c:pt idx="2665">
                  <c:v>74106.624923530951</c:v>
                </c:pt>
                <c:pt idx="2666">
                  <c:v>66753.931411709709</c:v>
                </c:pt>
                <c:pt idx="2667">
                  <c:v>57187.952067364815</c:v>
                </c:pt>
                <c:pt idx="2668">
                  <c:v>63168.483932491305</c:v>
                </c:pt>
                <c:pt idx="2669">
                  <c:v>61224.297383856952</c:v>
                </c:pt>
                <c:pt idx="2670">
                  <c:v>60395.588182374362</c:v>
                </c:pt>
                <c:pt idx="2671">
                  <c:v>58661.304832847563</c:v>
                </c:pt>
                <c:pt idx="2672">
                  <c:v>59702.508186692605</c:v>
                </c:pt>
                <c:pt idx="2673">
                  <c:v>60736.01065169675</c:v>
                </c:pt>
                <c:pt idx="2674">
                  <c:v>59898.664939364535</c:v>
                </c:pt>
                <c:pt idx="2675">
                  <c:v>60025.441721544528</c:v>
                </c:pt>
                <c:pt idx="2676">
                  <c:v>60025.873547087001</c:v>
                </c:pt>
                <c:pt idx="2677">
                  <c:v>60034.618014322245</c:v>
                </c:pt>
                <c:pt idx="2678">
                  <c:v>58485.479866134112</c:v>
                </c:pt>
                <c:pt idx="2679">
                  <c:v>56713.591708949614</c:v>
                </c:pt>
                <c:pt idx="2680">
                  <c:v>58295.404656518796</c:v>
                </c:pt>
                <c:pt idx="2681">
                  <c:v>59689.085609413829</c:v>
                </c:pt>
                <c:pt idx="2682">
                  <c:v>59691.280722588112</c:v>
                </c:pt>
                <c:pt idx="2683">
                  <c:v>59415.236244557243</c:v>
                </c:pt>
                <c:pt idx="2684">
                  <c:v>59199.431429702439</c:v>
                </c:pt>
                <c:pt idx="2685">
                  <c:v>59087.696570585525</c:v>
                </c:pt>
                <c:pt idx="2686">
                  <c:v>58319.119075893374</c:v>
                </c:pt>
                <c:pt idx="2687">
                  <c:v>59152.902227500119</c:v>
                </c:pt>
                <c:pt idx="2688">
                  <c:v>61777.429918313042</c:v>
                </c:pt>
                <c:pt idx="2689">
                  <c:v>61103.602144733566</c:v>
                </c:pt>
                <c:pt idx="2690">
                  <c:v>61516.103494188377</c:v>
                </c:pt>
                <c:pt idx="2691">
                  <c:v>60774.155241282548</c:v>
                </c:pt>
                <c:pt idx="2692">
                  <c:v>61567.166864586747</c:v>
                </c:pt>
                <c:pt idx="2693">
                  <c:v>61053.114541725176</c:v>
                </c:pt>
                <c:pt idx="2694">
                  <c:v>61495.73572276804</c:v>
                </c:pt>
                <c:pt idx="2695">
                  <c:v>60599.517794810934</c:v>
                </c:pt>
                <c:pt idx="2696">
                  <c:v>61988.592608586157</c:v>
                </c:pt>
                <c:pt idx="2697">
                  <c:v>61645.219331390152</c:v>
                </c:pt>
                <c:pt idx="2698">
                  <c:v>61636.258951383672</c:v>
                </c:pt>
                <c:pt idx="2699">
                  <c:v>61481.91730540865</c:v>
                </c:pt>
                <c:pt idx="2700">
                  <c:v>61936.953470797838</c:v>
                </c:pt>
                <c:pt idx="2701">
                  <c:v>63957.609125913172</c:v>
                </c:pt>
                <c:pt idx="2702">
                  <c:v>64072.006909208729</c:v>
                </c:pt>
                <c:pt idx="2703">
                  <c:v>62463.420778005726</c:v>
                </c:pt>
                <c:pt idx="2704">
                  <c:v>59853.323257404045</c:v>
                </c:pt>
                <c:pt idx="2705">
                  <c:v>60391.70175249203</c:v>
                </c:pt>
                <c:pt idx="2706">
                  <c:v>60243.837489654215</c:v>
                </c:pt>
                <c:pt idx="2707">
                  <c:v>59159.163697866104</c:v>
                </c:pt>
                <c:pt idx="2708">
                  <c:v>60806.97398251111</c:v>
                </c:pt>
                <c:pt idx="2709">
                  <c:v>60551.153334053088</c:v>
                </c:pt>
                <c:pt idx="2710">
                  <c:v>60511.389398682964</c:v>
                </c:pt>
                <c:pt idx="2711">
                  <c:v>60373.565079707834</c:v>
                </c:pt>
                <c:pt idx="2712">
                  <c:v>60589.153981791394</c:v>
                </c:pt>
                <c:pt idx="2713">
                  <c:v>60560.005757673942</c:v>
                </c:pt>
                <c:pt idx="2714">
                  <c:v>60880.060455575986</c:v>
                </c:pt>
                <c:pt idx="2715">
                  <c:v>60091.15117492537</c:v>
                </c:pt>
                <c:pt idx="2716">
                  <c:v>59518.730432905148</c:v>
                </c:pt>
                <c:pt idx="2717">
                  <c:v>59834.97067184862</c:v>
                </c:pt>
                <c:pt idx="2718">
                  <c:v>59736.226564467994</c:v>
                </c:pt>
                <c:pt idx="2719">
                  <c:v>59485.22796790101</c:v>
                </c:pt>
                <c:pt idx="2720">
                  <c:v>59777.537874698675</c:v>
                </c:pt>
                <c:pt idx="2721">
                  <c:v>59976.789377091707</c:v>
                </c:pt>
                <c:pt idx="2722">
                  <c:v>59985.857713483805</c:v>
                </c:pt>
                <c:pt idx="2723">
                  <c:v>60615.423368958982</c:v>
                </c:pt>
                <c:pt idx="2724">
                  <c:v>60548.022598870106</c:v>
                </c:pt>
                <c:pt idx="2725">
                  <c:v>60988.37669581495</c:v>
                </c:pt>
                <c:pt idx="2726">
                  <c:v>60967.900968008973</c:v>
                </c:pt>
                <c:pt idx="2727">
                  <c:v>61625.751196516663</c:v>
                </c:pt>
                <c:pt idx="2728">
                  <c:v>61815.754435208233</c:v>
                </c:pt>
                <c:pt idx="2729">
                  <c:v>62771.240418870831</c:v>
                </c:pt>
                <c:pt idx="2730">
                  <c:v>64573.284393105248</c:v>
                </c:pt>
                <c:pt idx="2731">
                  <c:v>67824.498902443476</c:v>
                </c:pt>
                <c:pt idx="2732">
                  <c:v>71736.586419086758</c:v>
                </c:pt>
                <c:pt idx="2733">
                  <c:v>75414.804419014792</c:v>
                </c:pt>
                <c:pt idx="2734">
                  <c:v>75136.564827809634</c:v>
                </c:pt>
                <c:pt idx="2735">
                  <c:v>76244.19734427298</c:v>
                </c:pt>
                <c:pt idx="2736">
                  <c:v>76060.059735866787</c:v>
                </c:pt>
                <c:pt idx="2737">
                  <c:v>74397.387455468066</c:v>
                </c:pt>
                <c:pt idx="2738">
                  <c:v>75872.539494044482</c:v>
                </c:pt>
                <c:pt idx="2739">
                  <c:v>81578.358343229411</c:v>
                </c:pt>
                <c:pt idx="2740">
                  <c:v>82008.60052538781</c:v>
                </c:pt>
                <c:pt idx="2741">
                  <c:v>81740.508834430962</c:v>
                </c:pt>
                <c:pt idx="2742">
                  <c:v>82479.722192234418</c:v>
                </c:pt>
                <c:pt idx="2743">
                  <c:v>81457.303249487275</c:v>
                </c:pt>
                <c:pt idx="2744">
                  <c:v>82990.967649069862</c:v>
                </c:pt>
                <c:pt idx="2745">
                  <c:v>82804.239087408772</c:v>
                </c:pt>
                <c:pt idx="2746">
                  <c:v>83070.279607038843</c:v>
                </c:pt>
                <c:pt idx="2747">
                  <c:v>82870.740220950829</c:v>
                </c:pt>
                <c:pt idx="2748">
                  <c:v>85450.358055345729</c:v>
                </c:pt>
                <c:pt idx="2749">
                  <c:v>82176.508690489121</c:v>
                </c:pt>
                <c:pt idx="2750">
                  <c:v>83230.270970527999</c:v>
                </c:pt>
                <c:pt idx="2751">
                  <c:v>85414.98434632417</c:v>
                </c:pt>
                <c:pt idx="2752">
                  <c:v>84543.66835798345</c:v>
                </c:pt>
                <c:pt idx="2753">
                  <c:v>84326.676022886822</c:v>
                </c:pt>
                <c:pt idx="2754">
                  <c:v>83950.016193457908</c:v>
                </c:pt>
                <c:pt idx="2755">
                  <c:v>82537.478858541217</c:v>
                </c:pt>
                <c:pt idx="2756">
                  <c:v>81917.557306848103</c:v>
                </c:pt>
                <c:pt idx="2757">
                  <c:v>83647.018604483848</c:v>
                </c:pt>
                <c:pt idx="2758">
                  <c:v>82638.382093634238</c:v>
                </c:pt>
                <c:pt idx="2759">
                  <c:v>78450.573968116951</c:v>
                </c:pt>
                <c:pt idx="2760">
                  <c:v>77832.847529598119</c:v>
                </c:pt>
                <c:pt idx="2761">
                  <c:v>78677.642232538114</c:v>
                </c:pt>
                <c:pt idx="2762">
                  <c:v>78411.601712908043</c:v>
                </c:pt>
                <c:pt idx="2763">
                  <c:v>78409.226672424396</c:v>
                </c:pt>
                <c:pt idx="2764">
                  <c:v>79910.288243549672</c:v>
                </c:pt>
                <c:pt idx="2765">
                  <c:v>87549.174133650071</c:v>
                </c:pt>
                <c:pt idx="2766">
                  <c:v>84623.951923422996</c:v>
                </c:pt>
                <c:pt idx="2767">
                  <c:v>88443.628773975361</c:v>
                </c:pt>
                <c:pt idx="2768">
                  <c:v>88654.611536939134</c:v>
                </c:pt>
                <c:pt idx="2769">
                  <c:v>87377.415524128315</c:v>
                </c:pt>
                <c:pt idx="2770">
                  <c:v>89405.772068084552</c:v>
                </c:pt>
                <c:pt idx="2771">
                  <c:v>88000.395840080659</c:v>
                </c:pt>
                <c:pt idx="2772">
                  <c:v>87028.824354960641</c:v>
                </c:pt>
                <c:pt idx="2773">
                  <c:v>86161.142898269143</c:v>
                </c:pt>
                <c:pt idx="2774">
                  <c:v>83439.058620317432</c:v>
                </c:pt>
                <c:pt idx="2775">
                  <c:v>83341.286120407385</c:v>
                </c:pt>
                <c:pt idx="2776">
                  <c:v>84770.340782323983</c:v>
                </c:pt>
                <c:pt idx="2777">
                  <c:v>84528.122638454093</c:v>
                </c:pt>
                <c:pt idx="2778">
                  <c:v>83289.503040771553</c:v>
                </c:pt>
                <c:pt idx="2779">
                  <c:v>85039.116197056414</c:v>
                </c:pt>
                <c:pt idx="2780">
                  <c:v>84451.545575587486</c:v>
                </c:pt>
                <c:pt idx="2781">
                  <c:v>80456.943394868489</c:v>
                </c:pt>
                <c:pt idx="2782">
                  <c:v>80430.925905934026</c:v>
                </c:pt>
                <c:pt idx="2783">
                  <c:v>80725.07107128721</c:v>
                </c:pt>
                <c:pt idx="2784">
                  <c:v>80644.53560761454</c:v>
                </c:pt>
                <c:pt idx="2785">
                  <c:v>79882.255568750246</c:v>
                </c:pt>
                <c:pt idx="2786">
                  <c:v>78082.586634999476</c:v>
                </c:pt>
                <c:pt idx="2787">
                  <c:v>73291.626183022076</c:v>
                </c:pt>
                <c:pt idx="2788">
                  <c:v>72798.877253589584</c:v>
                </c:pt>
                <c:pt idx="2789">
                  <c:v>74203.965597898481</c:v>
                </c:pt>
                <c:pt idx="2790">
                  <c:v>79956.385620209476</c:v>
                </c:pt>
                <c:pt idx="2791">
                  <c:v>87156.788657382451</c:v>
                </c:pt>
                <c:pt idx="2792">
                  <c:v>89109.539745942675</c:v>
                </c:pt>
                <c:pt idx="2793">
                  <c:v>87722.33617618485</c:v>
                </c:pt>
                <c:pt idx="2794">
                  <c:v>90150.239303321476</c:v>
                </c:pt>
                <c:pt idx="2795">
                  <c:v>98793.11957968981</c:v>
                </c:pt>
                <c:pt idx="2796">
                  <c:v>97090.035625607255</c:v>
                </c:pt>
                <c:pt idx="2797">
                  <c:v>100955.27007089136</c:v>
                </c:pt>
                <c:pt idx="2798">
                  <c:v>100123.50210514953</c:v>
                </c:pt>
                <c:pt idx="2799">
                  <c:v>101505.37982655008</c:v>
                </c:pt>
                <c:pt idx="2800">
                  <c:v>98330.814351002191</c:v>
                </c:pt>
                <c:pt idx="2801">
                  <c:v>102029.36413688869</c:v>
                </c:pt>
                <c:pt idx="2802">
                  <c:v>98921.299794882871</c:v>
                </c:pt>
                <c:pt idx="2803">
                  <c:v>98917.485335924284</c:v>
                </c:pt>
                <c:pt idx="2804">
                  <c:v>100733.74356759869</c:v>
                </c:pt>
                <c:pt idx="2805">
                  <c:v>97674.871351973794</c:v>
                </c:pt>
                <c:pt idx="2806">
                  <c:v>98147.288495447836</c:v>
                </c:pt>
                <c:pt idx="2807">
                  <c:v>102053.11454172514</c:v>
                </c:pt>
                <c:pt idx="2808">
                  <c:v>100886.96966425564</c:v>
                </c:pt>
                <c:pt idx="2809">
                  <c:v>102466.44355680306</c:v>
                </c:pt>
                <c:pt idx="2810">
                  <c:v>102455.86383101228</c:v>
                </c:pt>
                <c:pt idx="2811">
                  <c:v>101437.0434344525</c:v>
                </c:pt>
                <c:pt idx="2812">
                  <c:v>100081.93889668577</c:v>
                </c:pt>
                <c:pt idx="2813">
                  <c:v>101405.73608262265</c:v>
                </c:pt>
                <c:pt idx="2814">
                  <c:v>101390.3702904027</c:v>
                </c:pt>
                <c:pt idx="2815">
                  <c:v>100951.67152470404</c:v>
                </c:pt>
                <c:pt idx="2816">
                  <c:v>100514.37619201845</c:v>
                </c:pt>
                <c:pt idx="2817">
                  <c:v>100611.0691280723</c:v>
                </c:pt>
                <c:pt idx="2818">
                  <c:v>101986.36150995002</c:v>
                </c:pt>
                <c:pt idx="2819">
                  <c:v>106734.35532045056</c:v>
                </c:pt>
                <c:pt idx="2820">
                  <c:v>108773.93932851129</c:v>
                </c:pt>
                <c:pt idx="2821">
                  <c:v>107640.43326496097</c:v>
                </c:pt>
                <c:pt idx="2822">
                  <c:v>109420.20223829574</c:v>
                </c:pt>
                <c:pt idx="2823">
                  <c:v>109730.18100687323</c:v>
                </c:pt>
                <c:pt idx="2824">
                  <c:v>109122.71042498833</c:v>
                </c:pt>
                <c:pt idx="2825">
                  <c:v>109129.83554643927</c:v>
                </c:pt>
                <c:pt idx="2826">
                  <c:v>105976.86134801543</c:v>
                </c:pt>
                <c:pt idx="2827">
                  <c:v>109372.05369030914</c:v>
                </c:pt>
                <c:pt idx="2828">
                  <c:v>103673.10806434203</c:v>
                </c:pt>
                <c:pt idx="2829">
                  <c:v>101652.38043830295</c:v>
                </c:pt>
                <c:pt idx="2830">
                  <c:v>98074.238007844848</c:v>
                </c:pt>
                <c:pt idx="2831">
                  <c:v>100116.62888193173</c:v>
                </c:pt>
                <c:pt idx="2832">
                  <c:v>99294.612976357574</c:v>
                </c:pt>
                <c:pt idx="2833">
                  <c:v>99014.178271978148</c:v>
                </c:pt>
                <c:pt idx="2834">
                  <c:v>101854.76267587897</c:v>
                </c:pt>
                <c:pt idx="2835">
                  <c:v>102292.56180503081</c:v>
                </c:pt>
                <c:pt idx="2836">
                  <c:v>106098.52819460943</c:v>
                </c:pt>
                <c:pt idx="2837">
                  <c:v>105576.41512828822</c:v>
                </c:pt>
                <c:pt idx="2838">
                  <c:v>105255.13692468248</c:v>
                </c:pt>
                <c:pt idx="2839">
                  <c:v>105247.18413760846</c:v>
                </c:pt>
                <c:pt idx="2840">
                  <c:v>101037.35290942465</c:v>
                </c:pt>
                <c:pt idx="2841">
                  <c:v>103222.13825614459</c:v>
                </c:pt>
                <c:pt idx="2842">
                  <c:v>104497.28309762864</c:v>
                </c:pt>
                <c:pt idx="2843">
                  <c:v>103844.07499370261</c:v>
                </c:pt>
                <c:pt idx="2844">
                  <c:v>106289.39508438598</c:v>
                </c:pt>
                <c:pt idx="2845">
                  <c:v>104007.55694699349</c:v>
                </c:pt>
                <c:pt idx="2846">
                  <c:v>102466.91136780746</c:v>
                </c:pt>
                <c:pt idx="2847">
                  <c:v>99661.952571161324</c:v>
                </c:pt>
                <c:pt idx="2848">
                  <c:v>99490.050019792077</c:v>
                </c:pt>
                <c:pt idx="2849">
                  <c:v>99406.275864550786</c:v>
                </c:pt>
                <c:pt idx="2850">
                  <c:v>97112.382597430711</c:v>
                </c:pt>
                <c:pt idx="2851">
                  <c:v>96472.848969016588</c:v>
                </c:pt>
                <c:pt idx="2852">
                  <c:v>96403.181114829684</c:v>
                </c:pt>
                <c:pt idx="2853">
                  <c:v>96908.776854151001</c:v>
                </c:pt>
                <c:pt idx="2854">
                  <c:v>97776.566267228118</c:v>
                </c:pt>
                <c:pt idx="2855">
                  <c:v>97296.340278527554</c:v>
                </c:pt>
                <c:pt idx="2856">
                  <c:v>98628.126237000339</c:v>
                </c:pt>
                <c:pt idx="2857">
                  <c:v>96514.772032099121</c:v>
                </c:pt>
                <c:pt idx="2858">
                  <c:v>96765.878585051731</c:v>
                </c:pt>
                <c:pt idx="2859">
                  <c:v>97569.577890532324</c:v>
                </c:pt>
                <c:pt idx="2860">
                  <c:v>96270.646658749974</c:v>
                </c:pt>
                <c:pt idx="2861">
                  <c:v>96637.986253553667</c:v>
                </c:pt>
                <c:pt idx="2862">
                  <c:v>97964.014538126721</c:v>
                </c:pt>
                <c:pt idx="2863">
                  <c:v>94718.773615459475</c:v>
                </c:pt>
                <c:pt idx="2864">
                  <c:v>95286.120407355556</c:v>
                </c:pt>
                <c:pt idx="2865">
                  <c:v>96134.657598330406</c:v>
                </c:pt>
                <c:pt idx="2866">
                  <c:v>96685.702975997832</c:v>
                </c:pt>
                <c:pt idx="2867">
                  <c:v>101011.33542049026</c:v>
                </c:pt>
                <c:pt idx="2868">
                  <c:v>99841.016229443441</c:v>
                </c:pt>
                <c:pt idx="2869">
                  <c:v>99680.269171254957</c:v>
                </c:pt>
                <c:pt idx="2870">
                  <c:v>97963.510741660517</c:v>
                </c:pt>
                <c:pt idx="2871">
                  <c:v>96543.30850336478</c:v>
                </c:pt>
                <c:pt idx="2872">
                  <c:v>98062.86660189298</c:v>
                </c:pt>
                <c:pt idx="2873">
                  <c:v>97439.99424232624</c:v>
                </c:pt>
                <c:pt idx="2874">
                  <c:v>97599.913634891665</c:v>
                </c:pt>
                <c:pt idx="2875">
                  <c:v>92631.976681420856</c:v>
                </c:pt>
                <c:pt idx="2876">
                  <c:v>98037.460865810383</c:v>
                </c:pt>
                <c:pt idx="2877">
                  <c:v>94808.773255604901</c:v>
                </c:pt>
                <c:pt idx="2878">
                  <c:v>95391.413868797157</c:v>
                </c:pt>
                <c:pt idx="2879">
                  <c:v>95299.614955558107</c:v>
                </c:pt>
                <c:pt idx="2880">
                  <c:v>93044.370074490042</c:v>
                </c:pt>
                <c:pt idx="2881">
                  <c:v>93335.564431969629</c:v>
                </c:pt>
                <c:pt idx="2882">
                  <c:v>93223.289790924609</c:v>
                </c:pt>
                <c:pt idx="2883">
                  <c:v>93311.130303357582</c:v>
                </c:pt>
                <c:pt idx="2884">
                  <c:v>90407.499370254547</c:v>
                </c:pt>
                <c:pt idx="2885">
                  <c:v>92014.790024830101</c:v>
                </c:pt>
                <c:pt idx="2886">
                  <c:v>94748.28169419567</c:v>
                </c:pt>
                <c:pt idx="2887">
                  <c:v>95385.080427507419</c:v>
                </c:pt>
                <c:pt idx="2888">
                  <c:v>94772.967721040826</c:v>
                </c:pt>
                <c:pt idx="2889">
                  <c:v>96576.990895678275</c:v>
                </c:pt>
                <c:pt idx="2890">
                  <c:v>101912.37540033841</c:v>
                </c:pt>
                <c:pt idx="2891">
                  <c:v>107938.68077296788</c:v>
                </c:pt>
                <c:pt idx="2892">
                  <c:v>107547.26690417087</c:v>
                </c:pt>
                <c:pt idx="2893">
                  <c:v>110502.75288783349</c:v>
                </c:pt>
                <c:pt idx="2894">
                  <c:v>109925.43812299847</c:v>
                </c:pt>
                <c:pt idx="2895">
                  <c:v>109684.55144121792</c:v>
                </c:pt>
                <c:pt idx="2896">
                  <c:v>108935.83792147989</c:v>
                </c:pt>
                <c:pt idx="2897">
                  <c:v>110465.93976033699</c:v>
                </c:pt>
                <c:pt idx="2898">
                  <c:v>108226.06067148887</c:v>
                </c:pt>
                <c:pt idx="2899">
                  <c:v>109563.02853647142</c:v>
                </c:pt>
                <c:pt idx="2900">
                  <c:v>109635.89909676508</c:v>
                </c:pt>
                <c:pt idx="2901">
                  <c:v>110069.4879268777</c:v>
                </c:pt>
                <c:pt idx="2902">
                  <c:v>110164.12969160474</c:v>
                </c:pt>
                <c:pt idx="2903">
                  <c:v>112137.17658066156</c:v>
                </c:pt>
                <c:pt idx="2904">
                  <c:v>110731.76436719581</c:v>
                </c:pt>
                <c:pt idx="2905">
                  <c:v>109753.03177516299</c:v>
                </c:pt>
                <c:pt idx="2906">
                  <c:v>107594.29990283941</c:v>
                </c:pt>
                <c:pt idx="2907">
                  <c:v>109223.36176184837</c:v>
                </c:pt>
                <c:pt idx="2908">
                  <c:v>109006.04555759487</c:v>
                </c:pt>
                <c:pt idx="2909">
                  <c:v>108562.30882723395</c:v>
                </c:pt>
                <c:pt idx="2910">
                  <c:v>109467.37917881191</c:v>
                </c:pt>
                <c:pt idx="2911">
                  <c:v>110211.05473388765</c:v>
                </c:pt>
                <c:pt idx="2912">
                  <c:v>109330.34653999799</c:v>
                </c:pt>
                <c:pt idx="2913">
                  <c:v>113252.83385512269</c:v>
                </c:pt>
                <c:pt idx="2914">
                  <c:v>109145.77710604931</c:v>
                </c:pt>
                <c:pt idx="2915">
                  <c:v>109041.88707762079</c:v>
                </c:pt>
                <c:pt idx="2916">
                  <c:v>108847.52959804253</c:v>
                </c:pt>
                <c:pt idx="2917">
                  <c:v>108471.26560869424</c:v>
                </c:pt>
                <c:pt idx="2918">
                  <c:v>107459.5343481235</c:v>
                </c:pt>
                <c:pt idx="2919">
                  <c:v>107656.69869372789</c:v>
                </c:pt>
                <c:pt idx="2920">
                  <c:v>107269.53110943193</c:v>
                </c:pt>
                <c:pt idx="2921">
                  <c:v>107625.24740005053</c:v>
                </c:pt>
                <c:pt idx="2922">
                  <c:v>107218.79160819044</c:v>
                </c:pt>
                <c:pt idx="2923">
                  <c:v>108250.06297455843</c:v>
                </c:pt>
                <c:pt idx="2924">
                  <c:v>104994.71013710475</c:v>
                </c:pt>
                <c:pt idx="2925">
                  <c:v>105168.01612148706</c:v>
                </c:pt>
                <c:pt idx="2926">
                  <c:v>105628.95390262349</c:v>
                </c:pt>
                <c:pt idx="2927">
                  <c:v>105131.23897945245</c:v>
                </c:pt>
                <c:pt idx="2928">
                  <c:v>105495.51980999693</c:v>
                </c:pt>
                <c:pt idx="2929">
                  <c:v>105637.87829716809</c:v>
                </c:pt>
                <c:pt idx="2930">
                  <c:v>105370.43434452495</c:v>
                </c:pt>
                <c:pt idx="2931">
                  <c:v>105187.91608190305</c:v>
                </c:pt>
                <c:pt idx="2932">
                  <c:v>106866.99773291605</c:v>
                </c:pt>
                <c:pt idx="2933">
                  <c:v>104948.79268775429</c:v>
                </c:pt>
                <c:pt idx="2934">
                  <c:v>104984.6342077802</c:v>
                </c:pt>
                <c:pt idx="2935">
                  <c:v>104633.05624527704</c:v>
                </c:pt>
                <c:pt idx="2936">
                  <c:v>104527.40292921673</c:v>
                </c:pt>
                <c:pt idx="2937">
                  <c:v>104501.81726582473</c:v>
                </c:pt>
                <c:pt idx="2938">
                  <c:v>105002.73489510251</c:v>
                </c:pt>
                <c:pt idx="2939">
                  <c:v>107128.75598258316</c:v>
                </c:pt>
                <c:pt idx="2940">
                  <c:v>106382.95728525687</c:v>
                </c:pt>
                <c:pt idx="2941">
                  <c:v>105883.73097268715</c:v>
                </c:pt>
                <c:pt idx="2942">
                  <c:v>105798.87725358966</c:v>
                </c:pt>
                <c:pt idx="2943">
                  <c:v>105858.28925114265</c:v>
                </c:pt>
                <c:pt idx="2944">
                  <c:v>105350.82226780392</c:v>
                </c:pt>
                <c:pt idx="2945">
                  <c:v>105817.01392637387</c:v>
                </c:pt>
                <c:pt idx="2946">
                  <c:v>104970.09608118332</c:v>
                </c:pt>
                <c:pt idx="2947">
                  <c:v>103280.11083522269</c:v>
                </c:pt>
                <c:pt idx="2948">
                  <c:v>95820.540501637457</c:v>
                </c:pt>
                <c:pt idx="2949">
                  <c:v>93738.13379394736</c:v>
                </c:pt>
                <c:pt idx="2950">
                  <c:v>93909.172694231631</c:v>
                </c:pt>
                <c:pt idx="2951">
                  <c:v>94242.829896721829</c:v>
                </c:pt>
                <c:pt idx="2952">
                  <c:v>94012.66688257955</c:v>
                </c:pt>
                <c:pt idx="2953">
                  <c:v>93713.735650797185</c:v>
                </c:pt>
                <c:pt idx="2954">
                  <c:v>95100.723307783774</c:v>
                </c:pt>
                <c:pt idx="2955">
                  <c:v>94150.52718701656</c:v>
                </c:pt>
                <c:pt idx="2956">
                  <c:v>93739.933067041013</c:v>
                </c:pt>
                <c:pt idx="2957">
                  <c:v>93596.782899708618</c:v>
                </c:pt>
                <c:pt idx="2958">
                  <c:v>93890.244341286219</c:v>
                </c:pt>
                <c:pt idx="2959">
                  <c:v>93925.797977617156</c:v>
                </c:pt>
                <c:pt idx="2960">
                  <c:v>99744.431249775211</c:v>
                </c:pt>
                <c:pt idx="2961">
                  <c:v>98262.118104285997</c:v>
                </c:pt>
                <c:pt idx="2962">
                  <c:v>93319.119075893454</c:v>
                </c:pt>
                <c:pt idx="2963">
                  <c:v>92824.067076901047</c:v>
                </c:pt>
                <c:pt idx="2964">
                  <c:v>93086.581021267513</c:v>
                </c:pt>
                <c:pt idx="2965">
                  <c:v>93453.632732376223</c:v>
                </c:pt>
                <c:pt idx="2966">
                  <c:v>92900.536183382006</c:v>
                </c:pt>
                <c:pt idx="2967">
                  <c:v>92784.591025225891</c:v>
                </c:pt>
                <c:pt idx="2968">
                  <c:v>92654.035769549184</c:v>
                </c:pt>
                <c:pt idx="2969">
                  <c:v>94556.479182410389</c:v>
                </c:pt>
                <c:pt idx="2970">
                  <c:v>93225.161034941964</c:v>
                </c:pt>
                <c:pt idx="2971">
                  <c:v>93194.501421425826</c:v>
                </c:pt>
                <c:pt idx="2972">
                  <c:v>92956.78146029012</c:v>
                </c:pt>
                <c:pt idx="2973">
                  <c:v>90511.137500449899</c:v>
                </c:pt>
                <c:pt idx="2974">
                  <c:v>92988.628594048103</c:v>
                </c:pt>
                <c:pt idx="2975">
                  <c:v>94377.811364208974</c:v>
                </c:pt>
                <c:pt idx="2976">
                  <c:v>95479.362337615705</c:v>
                </c:pt>
                <c:pt idx="2977">
                  <c:v>95730.037065025826</c:v>
                </c:pt>
                <c:pt idx="2978">
                  <c:v>95612.256648314185</c:v>
                </c:pt>
                <c:pt idx="2979">
                  <c:v>95472.848969016632</c:v>
                </c:pt>
                <c:pt idx="2980">
                  <c:v>96313.25344560809</c:v>
                </c:pt>
                <c:pt idx="2981">
                  <c:v>97938.500845658462</c:v>
                </c:pt>
                <c:pt idx="2982">
                  <c:v>97606.75087264755</c:v>
                </c:pt>
                <c:pt idx="2983">
                  <c:v>95593.724135449389</c:v>
                </c:pt>
                <c:pt idx="2984">
                  <c:v>95643.599985605921</c:v>
                </c:pt>
                <c:pt idx="2985">
                  <c:v>95647.918241030726</c:v>
                </c:pt>
                <c:pt idx="2986">
                  <c:v>94462.701068768336</c:v>
                </c:pt>
                <c:pt idx="2987">
                  <c:v>94627.658425996022</c:v>
                </c:pt>
                <c:pt idx="2988">
                  <c:v>94312.281838137511</c:v>
                </c:pt>
                <c:pt idx="2989">
                  <c:v>94849.112958364945</c:v>
                </c:pt>
                <c:pt idx="2990">
                  <c:v>97258.411601713044</c:v>
                </c:pt>
                <c:pt idx="2991">
                  <c:v>96826.08226276598</c:v>
                </c:pt>
                <c:pt idx="2992">
                  <c:v>97020.40375688237</c:v>
                </c:pt>
                <c:pt idx="2993">
                  <c:v>100742.95584583843</c:v>
                </c:pt>
                <c:pt idx="2994">
                  <c:v>98974.558278455661</c:v>
                </c:pt>
                <c:pt idx="2995">
                  <c:v>98704.379430710134</c:v>
                </c:pt>
                <c:pt idx="2996">
                  <c:v>99991.903271078627</c:v>
                </c:pt>
                <c:pt idx="2997">
                  <c:v>98646.802691712684</c:v>
                </c:pt>
                <c:pt idx="2998">
                  <c:v>100561.98495807707</c:v>
                </c:pt>
                <c:pt idx="2999">
                  <c:v>100674.47551189334</c:v>
                </c:pt>
                <c:pt idx="3000">
                  <c:v>100520.16985138018</c:v>
                </c:pt>
                <c:pt idx="3001">
                  <c:v>99307.89161178896</c:v>
                </c:pt>
                <c:pt idx="3002">
                  <c:v>98576.019288207695</c:v>
                </c:pt>
                <c:pt idx="3003">
                  <c:v>96690.021231422623</c:v>
                </c:pt>
                <c:pt idx="3004">
                  <c:v>96262.945769909071</c:v>
                </c:pt>
                <c:pt idx="3005">
                  <c:v>96669.653460002286</c:v>
                </c:pt>
                <c:pt idx="3006">
                  <c:v>96627.11864406793</c:v>
                </c:pt>
                <c:pt idx="3007">
                  <c:v>97830.544460038276</c:v>
                </c:pt>
                <c:pt idx="3008">
                  <c:v>102631.40091403086</c:v>
                </c:pt>
                <c:pt idx="3009">
                  <c:v>102230.48688329928</c:v>
                </c:pt>
                <c:pt idx="3010">
                  <c:v>101934.25456115742</c:v>
                </c:pt>
                <c:pt idx="3011">
                  <c:v>103405.44819892777</c:v>
                </c:pt>
                <c:pt idx="3012">
                  <c:v>106821.87196372678</c:v>
                </c:pt>
                <c:pt idx="3013">
                  <c:v>107685.91888876907</c:v>
                </c:pt>
                <c:pt idx="3014">
                  <c:v>107971.31958688704</c:v>
                </c:pt>
                <c:pt idx="3015">
                  <c:v>119067.18485731781</c:v>
                </c:pt>
                <c:pt idx="3016">
                  <c:v>122071.75501097571</c:v>
                </c:pt>
                <c:pt idx="3017">
                  <c:v>124172.69423153062</c:v>
                </c:pt>
                <c:pt idx="3018">
                  <c:v>122907.30145021428</c:v>
                </c:pt>
                <c:pt idx="3019">
                  <c:v>122012.63089711772</c:v>
                </c:pt>
                <c:pt idx="3020">
                  <c:v>122657.95818489346</c:v>
                </c:pt>
                <c:pt idx="3021">
                  <c:v>124273.92133578051</c:v>
                </c:pt>
                <c:pt idx="3022">
                  <c:v>124127.49649141764</c:v>
                </c:pt>
                <c:pt idx="3023">
                  <c:v>124712.65608694103</c:v>
                </c:pt>
                <c:pt idx="3024">
                  <c:v>127532.83673395963</c:v>
                </c:pt>
                <c:pt idx="3025">
                  <c:v>125769.18924754414</c:v>
                </c:pt>
                <c:pt idx="3026">
                  <c:v>124982.07923998717</c:v>
                </c:pt>
                <c:pt idx="3027">
                  <c:v>126262.22606067164</c:v>
                </c:pt>
                <c:pt idx="3028">
                  <c:v>126076.57706286675</c:v>
                </c:pt>
                <c:pt idx="3029">
                  <c:v>126163.08611321042</c:v>
                </c:pt>
                <c:pt idx="3030">
                  <c:v>127447.11936377719</c:v>
                </c:pt>
                <c:pt idx="3031">
                  <c:v>128249.05538162596</c:v>
                </c:pt>
                <c:pt idx="3032">
                  <c:v>132090.35949476424</c:v>
                </c:pt>
                <c:pt idx="3033">
                  <c:v>134315.12468962552</c:v>
                </c:pt>
                <c:pt idx="3034">
                  <c:v>133646.83867717456</c:v>
                </c:pt>
                <c:pt idx="3035">
                  <c:v>133455.79186008865</c:v>
                </c:pt>
                <c:pt idx="3036">
                  <c:v>131259.38320918361</c:v>
                </c:pt>
                <c:pt idx="3037">
                  <c:v>127943.03501385452</c:v>
                </c:pt>
                <c:pt idx="3038">
                  <c:v>136332.1817985535</c:v>
                </c:pt>
                <c:pt idx="3039">
                  <c:v>130127.56846234134</c:v>
                </c:pt>
                <c:pt idx="3040">
                  <c:v>131816.11428982703</c:v>
                </c:pt>
                <c:pt idx="3041">
                  <c:v>131688.40188563833</c:v>
                </c:pt>
                <c:pt idx="3042">
                  <c:v>134553.92421461744</c:v>
                </c:pt>
                <c:pt idx="3043">
                  <c:v>134857.8214401383</c:v>
                </c:pt>
                <c:pt idx="3044">
                  <c:v>128654.82744971043</c:v>
                </c:pt>
                <c:pt idx="3045">
                  <c:v>134673.10806434212</c:v>
                </c:pt>
                <c:pt idx="3046">
                  <c:v>134240.34689985259</c:v>
                </c:pt>
                <c:pt idx="3047">
                  <c:v>135830.14861995765</c:v>
                </c:pt>
                <c:pt idx="3048">
                  <c:v>136046.60117312617</c:v>
                </c:pt>
                <c:pt idx="3049">
                  <c:v>134811.58012163098</c:v>
                </c:pt>
                <c:pt idx="3050">
                  <c:v>134015.72564683878</c:v>
                </c:pt>
                <c:pt idx="3051">
                  <c:v>136162.72625859163</c:v>
                </c:pt>
                <c:pt idx="3052">
                  <c:v>136254.77707006378</c:v>
                </c:pt>
                <c:pt idx="3053">
                  <c:v>135781.3163481954</c:v>
                </c:pt>
                <c:pt idx="3054">
                  <c:v>139276.47630357344</c:v>
                </c:pt>
                <c:pt idx="3055">
                  <c:v>142066.82500269898</c:v>
                </c:pt>
                <c:pt idx="3056">
                  <c:v>143887.18557702695</c:v>
                </c:pt>
                <c:pt idx="3057">
                  <c:v>151093.02241894283</c:v>
                </c:pt>
                <c:pt idx="3058">
                  <c:v>158639.71355572357</c:v>
                </c:pt>
                <c:pt idx="3059">
                  <c:v>157486.95527007099</c:v>
                </c:pt>
                <c:pt idx="3060">
                  <c:v>155748.49760696688</c:v>
                </c:pt>
                <c:pt idx="3061">
                  <c:v>159030.08384612628</c:v>
                </c:pt>
                <c:pt idx="3062">
                  <c:v>157340.1345856275</c:v>
                </c:pt>
                <c:pt idx="3063">
                  <c:v>157593.58019360187</c:v>
                </c:pt>
                <c:pt idx="3064">
                  <c:v>148366.6558710282</c:v>
                </c:pt>
                <c:pt idx="3065">
                  <c:v>149258.30364532737</c:v>
                </c:pt>
                <c:pt idx="3066">
                  <c:v>154325.59645903064</c:v>
                </c:pt>
                <c:pt idx="3067">
                  <c:v>154837.41768325606</c:v>
                </c:pt>
                <c:pt idx="3068">
                  <c:v>150901.03997984825</c:v>
                </c:pt>
                <c:pt idx="3069">
                  <c:v>151992.83889308729</c:v>
                </c:pt>
                <c:pt idx="3070">
                  <c:v>148798.40944258528</c:v>
                </c:pt>
                <c:pt idx="3071">
                  <c:v>153478.0308755264</c:v>
                </c:pt>
                <c:pt idx="3072">
                  <c:v>152096.94483428705</c:v>
                </c:pt>
                <c:pt idx="3073">
                  <c:v>157165.67706646523</c:v>
                </c:pt>
                <c:pt idx="3074">
                  <c:v>157887.36550433634</c:v>
                </c:pt>
                <c:pt idx="3075">
                  <c:v>158385.44028212613</c:v>
                </c:pt>
                <c:pt idx="3076">
                  <c:v>157351.29007880826</c:v>
                </c:pt>
                <c:pt idx="3077">
                  <c:v>154827.55766670275</c:v>
                </c:pt>
                <c:pt idx="3078">
                  <c:v>156859.4407859226</c:v>
                </c:pt>
                <c:pt idx="3079">
                  <c:v>152994.09838425287</c:v>
                </c:pt>
                <c:pt idx="3080">
                  <c:v>156444.63636690789</c:v>
                </c:pt>
                <c:pt idx="3081">
                  <c:v>153230.52286876115</c:v>
                </c:pt>
                <c:pt idx="3082">
                  <c:v>151367.26762388006</c:v>
                </c:pt>
                <c:pt idx="3083">
                  <c:v>151646.44283709393</c:v>
                </c:pt>
                <c:pt idx="3084">
                  <c:v>152175.53708301857</c:v>
                </c:pt>
                <c:pt idx="3085">
                  <c:v>159130.51927021495</c:v>
                </c:pt>
                <c:pt idx="3086">
                  <c:v>161836.69797401861</c:v>
                </c:pt>
                <c:pt idx="3087">
                  <c:v>154242.47004210309</c:v>
                </c:pt>
                <c:pt idx="3088">
                  <c:v>159031.59523552493</c:v>
                </c:pt>
                <c:pt idx="3089">
                  <c:v>159007.48497606974</c:v>
                </c:pt>
                <c:pt idx="3090">
                  <c:v>158308.82723379764</c:v>
                </c:pt>
                <c:pt idx="3091">
                  <c:v>158157.11252653936</c:v>
                </c:pt>
                <c:pt idx="3092">
                  <c:v>169114.0379286769</c:v>
                </c:pt>
                <c:pt idx="3093">
                  <c:v>165979.63222857975</c:v>
                </c:pt>
                <c:pt idx="3094">
                  <c:v>167930.15221850379</c:v>
                </c:pt>
                <c:pt idx="3095">
                  <c:v>166766.20245420857</c:v>
                </c:pt>
                <c:pt idx="3096">
                  <c:v>153920.72402749295</c:v>
                </c:pt>
                <c:pt idx="3097">
                  <c:v>154159.30763971363</c:v>
                </c:pt>
                <c:pt idx="3098">
                  <c:v>150049.767893771</c:v>
                </c:pt>
                <c:pt idx="3099">
                  <c:v>152902.80326748005</c:v>
                </c:pt>
                <c:pt idx="3100">
                  <c:v>155206.91640577218</c:v>
                </c:pt>
                <c:pt idx="3101">
                  <c:v>153800.02878836961</c:v>
                </c:pt>
                <c:pt idx="3102">
                  <c:v>148596.5669869374</c:v>
                </c:pt>
                <c:pt idx="3103">
                  <c:v>149786.13840008649</c:v>
                </c:pt>
                <c:pt idx="3104">
                  <c:v>149939.4364676672</c:v>
                </c:pt>
                <c:pt idx="3105">
                  <c:v>149534.16819604894</c:v>
                </c:pt>
                <c:pt idx="3106">
                  <c:v>142229.91111590929</c:v>
                </c:pt>
                <c:pt idx="3107">
                  <c:v>143503.90442261341</c:v>
                </c:pt>
                <c:pt idx="3108">
                  <c:v>144221.74241606402</c:v>
                </c:pt>
                <c:pt idx="3109">
                  <c:v>143731.90830904327</c:v>
                </c:pt>
                <c:pt idx="3110">
                  <c:v>150472.4891143979</c:v>
                </c:pt>
                <c:pt idx="3111">
                  <c:v>151594.33588830126</c:v>
                </c:pt>
                <c:pt idx="3112">
                  <c:v>151263.41358091342</c:v>
                </c:pt>
                <c:pt idx="3113">
                  <c:v>155839.2889272735</c:v>
                </c:pt>
                <c:pt idx="3114">
                  <c:v>154531.57724279404</c:v>
                </c:pt>
                <c:pt idx="3115">
                  <c:v>153111.23106265083</c:v>
                </c:pt>
                <c:pt idx="3116">
                  <c:v>155021.08748065794</c:v>
                </c:pt>
                <c:pt idx="3117">
                  <c:v>155391.19795602589</c:v>
                </c:pt>
                <c:pt idx="3118">
                  <c:v>154775.88254345255</c:v>
                </c:pt>
                <c:pt idx="3119">
                  <c:v>153184.89330310567</c:v>
                </c:pt>
                <c:pt idx="3120">
                  <c:v>153505.59573932143</c:v>
                </c:pt>
                <c:pt idx="3121">
                  <c:v>155082.19079491898</c:v>
                </c:pt>
                <c:pt idx="3122">
                  <c:v>159572.52869840598</c:v>
                </c:pt>
                <c:pt idx="3123">
                  <c:v>163032.85472669054</c:v>
                </c:pt>
                <c:pt idx="3124">
                  <c:v>169708.91359890622</c:v>
                </c:pt>
                <c:pt idx="3125">
                  <c:v>171891.9716434562</c:v>
                </c:pt>
                <c:pt idx="3126">
                  <c:v>173868.43715139103</c:v>
                </c:pt>
                <c:pt idx="3127">
                  <c:v>179717.90996437459</c:v>
                </c:pt>
                <c:pt idx="3128">
                  <c:v>178939.00464212478</c:v>
                </c:pt>
                <c:pt idx="3129">
                  <c:v>186615.53132534475</c:v>
                </c:pt>
                <c:pt idx="3130">
                  <c:v>186887.94127172645</c:v>
                </c:pt>
                <c:pt idx="3131">
                  <c:v>187709.66929360564</c:v>
                </c:pt>
                <c:pt idx="3132">
                  <c:v>185923.27899528618</c:v>
                </c:pt>
                <c:pt idx="3133">
                  <c:v>187677.24639245769</c:v>
                </c:pt>
                <c:pt idx="3134">
                  <c:v>186358.09133110251</c:v>
                </c:pt>
                <c:pt idx="3135">
                  <c:v>188123.07027960729</c:v>
                </c:pt>
                <c:pt idx="3136">
                  <c:v>186590.62938572842</c:v>
                </c:pt>
                <c:pt idx="3137">
                  <c:v>184456.79945302123</c:v>
                </c:pt>
                <c:pt idx="3138">
                  <c:v>182615.60329626859</c:v>
                </c:pt>
                <c:pt idx="3139">
                  <c:v>185579.3659361621</c:v>
                </c:pt>
                <c:pt idx="3140">
                  <c:v>186156.39281730211</c:v>
                </c:pt>
                <c:pt idx="3141">
                  <c:v>196241.24653639965</c:v>
                </c:pt>
                <c:pt idx="3142">
                  <c:v>205394.4726330566</c:v>
                </c:pt>
                <c:pt idx="3143">
                  <c:v>224977.14923171079</c:v>
                </c:pt>
                <c:pt idx="3144">
                  <c:v>220155.5651516791</c:v>
                </c:pt>
                <c:pt idx="3145">
                  <c:v>224681.42070603516</c:v>
                </c:pt>
                <c:pt idx="3146">
                  <c:v>223274.60505955631</c:v>
                </c:pt>
                <c:pt idx="3147">
                  <c:v>227264.3492029224</c:v>
                </c:pt>
                <c:pt idx="3148">
                  <c:v>245997.12116305053</c:v>
                </c:pt>
                <c:pt idx="3149">
                  <c:v>229590.05361833854</c:v>
                </c:pt>
                <c:pt idx="3150">
                  <c:v>237944.0785922491</c:v>
                </c:pt>
                <c:pt idx="3151">
                  <c:v>240880.24038288571</c:v>
                </c:pt>
                <c:pt idx="3152">
                  <c:v>245741.69635467313</c:v>
                </c:pt>
                <c:pt idx="3153">
                  <c:v>246428.44290906514</c:v>
                </c:pt>
                <c:pt idx="3154">
                  <c:v>248415.27223001944</c:v>
                </c:pt>
                <c:pt idx="3155">
                  <c:v>259494.69214437407</c:v>
                </c:pt>
                <c:pt idx="3156">
                  <c:v>257209.43538810359</c:v>
                </c:pt>
                <c:pt idx="3157">
                  <c:v>263179.81935298181</c:v>
                </c:pt>
                <c:pt idx="3158">
                  <c:v>256808.73727014329</c:v>
                </c:pt>
                <c:pt idx="3159">
                  <c:v>250123.71801792117</c:v>
                </c:pt>
                <c:pt idx="3160">
                  <c:v>234820.32458886647</c:v>
                </c:pt>
                <c:pt idx="3161">
                  <c:v>245937.74515095938</c:v>
                </c:pt>
                <c:pt idx="3162">
                  <c:v>243308.64730648854</c:v>
                </c:pt>
                <c:pt idx="3163">
                  <c:v>222772.57188096043</c:v>
                </c:pt>
                <c:pt idx="3164">
                  <c:v>244193.02601748932</c:v>
                </c:pt>
                <c:pt idx="3165">
                  <c:v>235649.71751412464</c:v>
                </c:pt>
                <c:pt idx="3166">
                  <c:v>229639.64158480009</c:v>
                </c:pt>
                <c:pt idx="3167">
                  <c:v>230302.85364712693</c:v>
                </c:pt>
                <c:pt idx="3168">
                  <c:v>241840.04462197307</c:v>
                </c:pt>
                <c:pt idx="3169">
                  <c:v>251503.4006261474</c:v>
                </c:pt>
                <c:pt idx="3170">
                  <c:v>251870.88416279855</c:v>
                </c:pt>
                <c:pt idx="3171">
                  <c:v>249868.50912231495</c:v>
                </c:pt>
                <c:pt idx="3172">
                  <c:v>254781.31634819563</c:v>
                </c:pt>
                <c:pt idx="3173">
                  <c:v>251551.87304329083</c:v>
                </c:pt>
                <c:pt idx="3174">
                  <c:v>250555.50757494004</c:v>
                </c:pt>
                <c:pt idx="3175">
                  <c:v>256536.39929468528</c:v>
                </c:pt>
                <c:pt idx="3176">
                  <c:v>250753.24768793446</c:v>
                </c:pt>
                <c:pt idx="3177">
                  <c:v>235575.73140451289</c:v>
                </c:pt>
                <c:pt idx="3178">
                  <c:v>237460.57792651802</c:v>
                </c:pt>
                <c:pt idx="3179">
                  <c:v>246591.20515311847</c:v>
                </c:pt>
                <c:pt idx="3180">
                  <c:v>244184.78534672022</c:v>
                </c:pt>
                <c:pt idx="3181">
                  <c:v>248011.40739141419</c:v>
                </c:pt>
                <c:pt idx="3182">
                  <c:v>249560.40159775483</c:v>
                </c:pt>
                <c:pt idx="3183">
                  <c:v>257736.98225916762</c:v>
                </c:pt>
                <c:pt idx="3184">
                  <c:v>248720.75281586268</c:v>
                </c:pt>
                <c:pt idx="3185">
                  <c:v>254179.85533844357</c:v>
                </c:pt>
                <c:pt idx="3186">
                  <c:v>251972.83097628588</c:v>
                </c:pt>
                <c:pt idx="3187">
                  <c:v>241637.37450070202</c:v>
                </c:pt>
                <c:pt idx="3188">
                  <c:v>230396.09197884082</c:v>
                </c:pt>
                <c:pt idx="3189">
                  <c:v>236701.75249199354</c:v>
                </c:pt>
                <c:pt idx="3190">
                  <c:v>228335.60041743162</c:v>
                </c:pt>
                <c:pt idx="3191">
                  <c:v>229641.0090323512</c:v>
                </c:pt>
                <c:pt idx="3192">
                  <c:v>220516.60729065482</c:v>
                </c:pt>
                <c:pt idx="3193">
                  <c:v>228557.52276080492</c:v>
                </c:pt>
                <c:pt idx="3194">
                  <c:v>229761.30843139399</c:v>
                </c:pt>
                <c:pt idx="3195">
                  <c:v>233793.47943430883</c:v>
                </c:pt>
                <c:pt idx="3196">
                  <c:v>233736.08262262074</c:v>
                </c:pt>
                <c:pt idx="3197">
                  <c:v>240595.81129223821</c:v>
                </c:pt>
                <c:pt idx="3198">
                  <c:v>238994.42225340992</c:v>
                </c:pt>
                <c:pt idx="3199">
                  <c:v>231227.39213357831</c:v>
                </c:pt>
                <c:pt idx="3200">
                  <c:v>232050.23570477555</c:v>
                </c:pt>
                <c:pt idx="3201">
                  <c:v>229379.93450645966</c:v>
                </c:pt>
                <c:pt idx="3202">
                  <c:v>228226.99629349771</c:v>
                </c:pt>
                <c:pt idx="3203">
                  <c:v>227100.43542408897</c:v>
                </c:pt>
                <c:pt idx="3204">
                  <c:v>229748.64154881457</c:v>
                </c:pt>
                <c:pt idx="3205">
                  <c:v>218151.42682356355</c:v>
                </c:pt>
                <c:pt idx="3206">
                  <c:v>209671.41674763421</c:v>
                </c:pt>
                <c:pt idx="3207">
                  <c:v>212572.92453848672</c:v>
                </c:pt>
                <c:pt idx="3208">
                  <c:v>226395.44424052711</c:v>
                </c:pt>
                <c:pt idx="3209">
                  <c:v>229957.46518406592</c:v>
                </c:pt>
                <c:pt idx="3210">
                  <c:v>230391.34189787356</c:v>
                </c:pt>
                <c:pt idx="3211">
                  <c:v>227292.2379358742</c:v>
                </c:pt>
                <c:pt idx="3212">
                  <c:v>224246.1405592144</c:v>
                </c:pt>
                <c:pt idx="3213">
                  <c:v>220121.3789628993</c:v>
                </c:pt>
                <c:pt idx="3214">
                  <c:v>226973.15484544274</c:v>
                </c:pt>
                <c:pt idx="3215">
                  <c:v>218746.51840656405</c:v>
                </c:pt>
                <c:pt idx="3216">
                  <c:v>218844.25492101221</c:v>
                </c:pt>
                <c:pt idx="3217">
                  <c:v>221141.5308215484</c:v>
                </c:pt>
                <c:pt idx="3218">
                  <c:v>226465.0401237903</c:v>
                </c:pt>
                <c:pt idx="3219">
                  <c:v>221453.95660153325</c:v>
                </c:pt>
                <c:pt idx="3220">
                  <c:v>238384.57663104139</c:v>
                </c:pt>
                <c:pt idx="3221">
                  <c:v>234812.98355464425</c:v>
                </c:pt>
                <c:pt idx="3222">
                  <c:v>241269.31519666087</c:v>
                </c:pt>
                <c:pt idx="3223">
                  <c:v>240828.63723055916</c:v>
                </c:pt>
                <c:pt idx="3224">
                  <c:v>238445.50001799304</c:v>
                </c:pt>
                <c:pt idx="3225">
                  <c:v>257051.96300694553</c:v>
                </c:pt>
                <c:pt idx="3226">
                  <c:v>252412.24945122204</c:v>
                </c:pt>
                <c:pt idx="3227">
                  <c:v>248695.27510885632</c:v>
                </c:pt>
                <c:pt idx="3228">
                  <c:v>244486.84731368558</c:v>
                </c:pt>
                <c:pt idx="3229">
                  <c:v>246672.42434056674</c:v>
                </c:pt>
                <c:pt idx="3230">
                  <c:v>249342.07780056886</c:v>
                </c:pt>
                <c:pt idx="3231">
                  <c:v>246405.84403900855</c:v>
                </c:pt>
                <c:pt idx="3232">
                  <c:v>249626.54287667811</c:v>
                </c:pt>
                <c:pt idx="3233">
                  <c:v>245859.80064054148</c:v>
                </c:pt>
                <c:pt idx="3234">
                  <c:v>243151.78667818228</c:v>
                </c:pt>
                <c:pt idx="3235">
                  <c:v>245919.53650725138</c:v>
                </c:pt>
                <c:pt idx="3236">
                  <c:v>242802.58375616281</c:v>
                </c:pt>
                <c:pt idx="3237">
                  <c:v>243690.99283889332</c:v>
                </c:pt>
                <c:pt idx="3238">
                  <c:v>243749.39724351393</c:v>
                </c:pt>
                <c:pt idx="3239">
                  <c:v>247547.59077332786</c:v>
                </c:pt>
                <c:pt idx="3240">
                  <c:v>253849.79668214073</c:v>
                </c:pt>
                <c:pt idx="3241">
                  <c:v>255932.59922991143</c:v>
                </c:pt>
                <c:pt idx="3242">
                  <c:v>254682.2123861963</c:v>
                </c:pt>
                <c:pt idx="3243">
                  <c:v>249467.52312065958</c:v>
                </c:pt>
                <c:pt idx="3244">
                  <c:v>249393.82489474287</c:v>
                </c:pt>
                <c:pt idx="3245">
                  <c:v>250595.09158300079</c:v>
                </c:pt>
                <c:pt idx="3246">
                  <c:v>250090.79132030692</c:v>
                </c:pt>
                <c:pt idx="3247">
                  <c:v>242241.64237648022</c:v>
                </c:pt>
                <c:pt idx="3248">
                  <c:v>245595.73932131453</c:v>
                </c:pt>
                <c:pt idx="3249">
                  <c:v>240162.83421497745</c:v>
                </c:pt>
                <c:pt idx="3250">
                  <c:v>237519.84598222346</c:v>
                </c:pt>
                <c:pt idx="3251">
                  <c:v>238194.96923243039</c:v>
                </c:pt>
                <c:pt idx="3252">
                  <c:v>239766.63427975131</c:v>
                </c:pt>
                <c:pt idx="3253">
                  <c:v>239237.86390298352</c:v>
                </c:pt>
                <c:pt idx="3254">
                  <c:v>234455.36003454638</c:v>
                </c:pt>
                <c:pt idx="3255">
                  <c:v>233703.22789593038</c:v>
                </c:pt>
                <c:pt idx="3256">
                  <c:v>233332.90150779116</c:v>
                </c:pt>
                <c:pt idx="3257">
                  <c:v>230739.78912519373</c:v>
                </c:pt>
                <c:pt idx="3258">
                  <c:v>231152.65032926726</c:v>
                </c:pt>
                <c:pt idx="3259">
                  <c:v>227325.30857533583</c:v>
                </c:pt>
                <c:pt idx="3260">
                  <c:v>216859.18888768961</c:v>
                </c:pt>
                <c:pt idx="3261">
                  <c:v>222353.12533736395</c:v>
                </c:pt>
                <c:pt idx="3262">
                  <c:v>218851.63194069621</c:v>
                </c:pt>
                <c:pt idx="3263">
                  <c:v>221725.8267659868</c:v>
                </c:pt>
                <c:pt idx="3264">
                  <c:v>217040.37568822221</c:v>
                </c:pt>
                <c:pt idx="3265">
                  <c:v>219099.89564216082</c:v>
                </c:pt>
                <c:pt idx="3266">
                  <c:v>225514.62809025179</c:v>
                </c:pt>
                <c:pt idx="3267">
                  <c:v>226097.12476159658</c:v>
                </c:pt>
                <c:pt idx="3268">
                  <c:v>223254.59714275459</c:v>
                </c:pt>
                <c:pt idx="3269">
                  <c:v>216434.59642304535</c:v>
                </c:pt>
                <c:pt idx="3270">
                  <c:v>205268.77541473269</c:v>
                </c:pt>
                <c:pt idx="3271">
                  <c:v>203819.6048796289</c:v>
                </c:pt>
                <c:pt idx="3272">
                  <c:v>209596.42304509005</c:v>
                </c:pt>
                <c:pt idx="3273">
                  <c:v>200993.52261686302</c:v>
                </c:pt>
                <c:pt idx="3274">
                  <c:v>204035.5176508693</c:v>
                </c:pt>
                <c:pt idx="3275">
                  <c:v>208887.90528626463</c:v>
                </c:pt>
                <c:pt idx="3276">
                  <c:v>207681.42070603502</c:v>
                </c:pt>
                <c:pt idx="3277">
                  <c:v>206343.40926265813</c:v>
                </c:pt>
                <c:pt idx="3278">
                  <c:v>208388.31911907613</c:v>
                </c:pt>
                <c:pt idx="3279">
                  <c:v>213122.3865558317</c:v>
                </c:pt>
                <c:pt idx="3280">
                  <c:v>218821.90794918878</c:v>
                </c:pt>
                <c:pt idx="3281">
                  <c:v>233031.63122098704</c:v>
                </c:pt>
                <c:pt idx="3282">
                  <c:v>234225.73680233216</c:v>
                </c:pt>
                <c:pt idx="3283">
                  <c:v>230615.74723811611</c:v>
                </c:pt>
                <c:pt idx="3284">
                  <c:v>230245.27690812942</c:v>
                </c:pt>
                <c:pt idx="3285">
                  <c:v>240050.41563208497</c:v>
                </c:pt>
                <c:pt idx="3286">
                  <c:v>241692.14437367336</c:v>
                </c:pt>
                <c:pt idx="3287">
                  <c:v>245353.48519198279</c:v>
                </c:pt>
                <c:pt idx="3288">
                  <c:v>243111.37500449852</c:v>
                </c:pt>
                <c:pt idx="3289">
                  <c:v>237285.40069811832</c:v>
                </c:pt>
                <c:pt idx="3290">
                  <c:v>235224.00950016227</c:v>
                </c:pt>
                <c:pt idx="3291">
                  <c:v>236767.85778545501</c:v>
                </c:pt>
                <c:pt idx="3292">
                  <c:v>244427.93911259889</c:v>
                </c:pt>
                <c:pt idx="3293">
                  <c:v>244339.1629781572</c:v>
                </c:pt>
                <c:pt idx="3294">
                  <c:v>245580.26557270897</c:v>
                </c:pt>
                <c:pt idx="3295">
                  <c:v>240280.14682068478</c:v>
                </c:pt>
                <c:pt idx="3296">
                  <c:v>238114.64968152897</c:v>
                </c:pt>
                <c:pt idx="3297">
                  <c:v>232500.70171650685</c:v>
                </c:pt>
                <c:pt idx="3298">
                  <c:v>234942.53121738852</c:v>
                </c:pt>
                <c:pt idx="3299">
                  <c:v>221015.72564683898</c:v>
                </c:pt>
                <c:pt idx="3300">
                  <c:v>218341.53801864077</c:v>
                </c:pt>
                <c:pt idx="3301">
                  <c:v>209186.90848897074</c:v>
                </c:pt>
                <c:pt idx="3302">
                  <c:v>194426.2837813526</c:v>
                </c:pt>
                <c:pt idx="3303">
                  <c:v>201691.60459174521</c:v>
                </c:pt>
                <c:pt idx="3304">
                  <c:v>198452.98499406266</c:v>
                </c:pt>
                <c:pt idx="3305">
                  <c:v>222050.3796466231</c:v>
                </c:pt>
                <c:pt idx="3306">
                  <c:v>219015.18586491089</c:v>
                </c:pt>
                <c:pt idx="3307">
                  <c:v>219277.48389650614</c:v>
                </c:pt>
                <c:pt idx="3308">
                  <c:v>211315.59250063007</c:v>
                </c:pt>
                <c:pt idx="3309">
                  <c:v>213605.31145417283</c:v>
                </c:pt>
                <c:pt idx="3310">
                  <c:v>218083.37831516101</c:v>
                </c:pt>
                <c:pt idx="3311">
                  <c:v>211200.90683363954</c:v>
                </c:pt>
                <c:pt idx="3312">
                  <c:v>207073.3383712983</c:v>
                </c:pt>
                <c:pt idx="3313">
                  <c:v>211914.75044082224</c:v>
                </c:pt>
                <c:pt idx="3314">
                  <c:v>214104.4657958188</c:v>
                </c:pt>
                <c:pt idx="3315">
                  <c:v>210291.48224117488</c:v>
                </c:pt>
                <c:pt idx="3316">
                  <c:v>213943.17895570223</c:v>
                </c:pt>
                <c:pt idx="3317">
                  <c:v>212377.52348051418</c:v>
                </c:pt>
                <c:pt idx="3318">
                  <c:v>220098.88804922841</c:v>
                </c:pt>
                <c:pt idx="3319">
                  <c:v>217292.05800856484</c:v>
                </c:pt>
                <c:pt idx="3320">
                  <c:v>230619.02191514662</c:v>
                </c:pt>
                <c:pt idx="3321">
                  <c:v>230953.3628414124</c:v>
                </c:pt>
                <c:pt idx="3322">
                  <c:v>231213.53773075709</c:v>
                </c:pt>
                <c:pt idx="3323">
                  <c:v>226132.64241246568</c:v>
                </c:pt>
                <c:pt idx="3324">
                  <c:v>213896.28989888114</c:v>
                </c:pt>
                <c:pt idx="3325">
                  <c:v>212479.32635215402</c:v>
                </c:pt>
                <c:pt idx="3326">
                  <c:v>213625.78718197878</c:v>
                </c:pt>
                <c:pt idx="3327">
                  <c:v>212720.03310662523</c:v>
                </c:pt>
                <c:pt idx="3328">
                  <c:v>212200.4030371733</c:v>
                </c:pt>
                <c:pt idx="3329">
                  <c:v>206193.09798841298</c:v>
                </c:pt>
                <c:pt idx="3330">
                  <c:v>212817.40976645469</c:v>
                </c:pt>
                <c:pt idx="3331">
                  <c:v>206804.27507287086</c:v>
                </c:pt>
                <c:pt idx="3332">
                  <c:v>208611.32102630567</c:v>
                </c:pt>
                <c:pt idx="3333">
                  <c:v>202082.91050415661</c:v>
                </c:pt>
                <c:pt idx="3334">
                  <c:v>194141.60279247211</c:v>
                </c:pt>
                <c:pt idx="3335">
                  <c:v>194884.05484184416</c:v>
                </c:pt>
                <c:pt idx="3336">
                  <c:v>197492.20914750468</c:v>
                </c:pt>
                <c:pt idx="3337">
                  <c:v>205311.09431789586</c:v>
                </c:pt>
                <c:pt idx="3338">
                  <c:v>207440.31811148324</c:v>
                </c:pt>
                <c:pt idx="3339">
                  <c:v>206386.66378783001</c:v>
                </c:pt>
                <c:pt idx="3340">
                  <c:v>209210.62290834534</c:v>
                </c:pt>
                <c:pt idx="3341">
                  <c:v>217868.04131131052</c:v>
                </c:pt>
                <c:pt idx="3342">
                  <c:v>215957.21328583281</c:v>
                </c:pt>
                <c:pt idx="3343">
                  <c:v>212754.43520817618</c:v>
                </c:pt>
                <c:pt idx="3344">
                  <c:v>209466.87538234581</c:v>
                </c:pt>
                <c:pt idx="3345">
                  <c:v>217037.67677858172</c:v>
                </c:pt>
                <c:pt idx="3346">
                  <c:v>222279.2471841379</c:v>
                </c:pt>
                <c:pt idx="3347">
                  <c:v>226564.97175141273</c:v>
                </c:pt>
                <c:pt idx="3348">
                  <c:v>227466.58749865086</c:v>
                </c:pt>
                <c:pt idx="3349">
                  <c:v>228013.74644643595</c:v>
                </c:pt>
                <c:pt idx="3350">
                  <c:v>228787.14599301916</c:v>
                </c:pt>
                <c:pt idx="3351">
                  <c:v>227927.84914894417</c:v>
                </c:pt>
                <c:pt idx="3352">
                  <c:v>231289.10720069124</c:v>
                </c:pt>
                <c:pt idx="3353">
                  <c:v>227179.42351290109</c:v>
                </c:pt>
                <c:pt idx="3354">
                  <c:v>234543.20054697935</c:v>
                </c:pt>
                <c:pt idx="3355">
                  <c:v>236744.75511893231</c:v>
                </c:pt>
                <c:pt idx="3356">
                  <c:v>236996.61736658428</c:v>
                </c:pt>
                <c:pt idx="3357">
                  <c:v>236064.66587498682</c:v>
                </c:pt>
                <c:pt idx="3358">
                  <c:v>227792.47184137639</c:v>
                </c:pt>
                <c:pt idx="3359">
                  <c:v>218755.62272841801</c:v>
                </c:pt>
                <c:pt idx="3360">
                  <c:v>218184.78534672022</c:v>
                </c:pt>
                <c:pt idx="3361">
                  <c:v>218593.65216452582</c:v>
                </c:pt>
                <c:pt idx="3362">
                  <c:v>223436.28773975346</c:v>
                </c:pt>
                <c:pt idx="3363">
                  <c:v>223294.4330490485</c:v>
                </c:pt>
                <c:pt idx="3364">
                  <c:v>226027.78077656656</c:v>
                </c:pt>
                <c:pt idx="3365">
                  <c:v>223830.58044550029</c:v>
                </c:pt>
                <c:pt idx="3366">
                  <c:v>223548.95822087902</c:v>
                </c:pt>
                <c:pt idx="3367">
                  <c:v>217993.73852963428</c:v>
                </c:pt>
                <c:pt idx="3368">
                  <c:v>216918.67285616638</c:v>
                </c:pt>
                <c:pt idx="3369">
                  <c:v>224976.60944978255</c:v>
                </c:pt>
                <c:pt idx="3370">
                  <c:v>227383.02925618077</c:v>
                </c:pt>
                <c:pt idx="3371">
                  <c:v>226151.71470725854</c:v>
                </c:pt>
                <c:pt idx="3372">
                  <c:v>237740.29292165989</c:v>
                </c:pt>
                <c:pt idx="3373">
                  <c:v>241306.27226600482</c:v>
                </c:pt>
                <c:pt idx="3374">
                  <c:v>243292.09399402668</c:v>
                </c:pt>
                <c:pt idx="3375">
                  <c:v>242550.39763935396</c:v>
                </c:pt>
                <c:pt idx="3376">
                  <c:v>246234.5172550292</c:v>
                </c:pt>
                <c:pt idx="3377">
                  <c:v>246010.03994386288</c:v>
                </c:pt>
                <c:pt idx="3378">
                  <c:v>248353.16132282579</c:v>
                </c:pt>
                <c:pt idx="3379">
                  <c:v>242348.23131454911</c:v>
                </c:pt>
                <c:pt idx="3380">
                  <c:v>242470.3299866856</c:v>
                </c:pt>
                <c:pt idx="3381">
                  <c:v>239667.17046313308</c:v>
                </c:pt>
                <c:pt idx="3382">
                  <c:v>245265.53672316403</c:v>
                </c:pt>
                <c:pt idx="3383">
                  <c:v>239535.46367267641</c:v>
                </c:pt>
                <c:pt idx="3384">
                  <c:v>241147.79229191426</c:v>
                </c:pt>
                <c:pt idx="3385">
                  <c:v>244496.7073302388</c:v>
                </c:pt>
                <c:pt idx="3386">
                  <c:v>251626.54287667805</c:v>
                </c:pt>
                <c:pt idx="3387">
                  <c:v>261701.93241930284</c:v>
                </c:pt>
                <c:pt idx="3388">
                  <c:v>260257.33203785695</c:v>
                </c:pt>
                <c:pt idx="3389">
                  <c:v>252610.13350606378</c:v>
                </c:pt>
                <c:pt idx="3390">
                  <c:v>249981.25157436417</c:v>
                </c:pt>
                <c:pt idx="3391">
                  <c:v>249591.34909496587</c:v>
                </c:pt>
                <c:pt idx="3392">
                  <c:v>247357.51556371246</c:v>
                </c:pt>
                <c:pt idx="3393">
                  <c:v>244008.34862715483</c:v>
                </c:pt>
                <c:pt idx="3394">
                  <c:v>249669.76141638801</c:v>
                </c:pt>
                <c:pt idx="3395">
                  <c:v>272217.60408794874</c:v>
                </c:pt>
                <c:pt idx="3396">
                  <c:v>273201.62654287694</c:v>
                </c:pt>
                <c:pt idx="3397">
                  <c:v>275528.91431861551</c:v>
                </c:pt>
                <c:pt idx="3398">
                  <c:v>276066.28522077104</c:v>
                </c:pt>
                <c:pt idx="3399">
                  <c:v>289427.18341789942</c:v>
                </c:pt>
                <c:pt idx="3400">
                  <c:v>319445.57198891672</c:v>
                </c:pt>
                <c:pt idx="3401">
                  <c:v>316799.56097736541</c:v>
                </c:pt>
                <c:pt idx="3402">
                  <c:v>325646.19093886105</c:v>
                </c:pt>
                <c:pt idx="3403">
                  <c:v>314298.46342077828</c:v>
                </c:pt>
                <c:pt idx="3404">
                  <c:v>327677.71420346212</c:v>
                </c:pt>
                <c:pt idx="3405">
                  <c:v>326158.69588686206</c:v>
                </c:pt>
                <c:pt idx="3406">
                  <c:v>323461.40559214115</c:v>
                </c:pt>
                <c:pt idx="3407">
                  <c:v>325741.48044190189</c:v>
                </c:pt>
                <c:pt idx="3408">
                  <c:v>332634.81953290908</c:v>
                </c:pt>
                <c:pt idx="3409">
                  <c:v>339678.11004354281</c:v>
                </c:pt>
                <c:pt idx="3410">
                  <c:v>354237.61200475052</c:v>
                </c:pt>
                <c:pt idx="3411">
                  <c:v>356342.54561157338</c:v>
                </c:pt>
                <c:pt idx="3412">
                  <c:v>351861.41998632601</c:v>
                </c:pt>
                <c:pt idx="3413">
                  <c:v>352758.9333909105</c:v>
                </c:pt>
                <c:pt idx="3414">
                  <c:v>334664.83140811155</c:v>
                </c:pt>
                <c:pt idx="3415">
                  <c:v>330812.69567094935</c:v>
                </c:pt>
                <c:pt idx="3416">
                  <c:v>345284.78894526663</c:v>
                </c:pt>
                <c:pt idx="3417">
                  <c:v>344256.82824139099</c:v>
                </c:pt>
                <c:pt idx="3418">
                  <c:v>350824.28298967268</c:v>
                </c:pt>
                <c:pt idx="3419">
                  <c:v>347135.26935118262</c:v>
                </c:pt>
                <c:pt idx="3420">
                  <c:v>350006.04555759527</c:v>
                </c:pt>
                <c:pt idx="3421">
                  <c:v>344967.03731692454</c:v>
                </c:pt>
                <c:pt idx="3422">
                  <c:v>345188.81571845035</c:v>
                </c:pt>
                <c:pt idx="3423">
                  <c:v>355342.90546619229</c:v>
                </c:pt>
                <c:pt idx="3424">
                  <c:v>349218.14386987715</c:v>
                </c:pt>
                <c:pt idx="3425">
                  <c:v>359463.63669077755</c:v>
                </c:pt>
                <c:pt idx="3426">
                  <c:v>359600.27348951087</c:v>
                </c:pt>
                <c:pt idx="3427">
                  <c:v>364082.87451869511</c:v>
                </c:pt>
                <c:pt idx="3428">
                  <c:v>350227.82395912113</c:v>
                </c:pt>
                <c:pt idx="3429">
                  <c:v>347838.20936341782</c:v>
                </c:pt>
                <c:pt idx="3430">
                  <c:v>364180.46709129581</c:v>
                </c:pt>
                <c:pt idx="3431">
                  <c:v>359964.26643636043</c:v>
                </c:pt>
                <c:pt idx="3432">
                  <c:v>364996.04159919469</c:v>
                </c:pt>
                <c:pt idx="3433">
                  <c:v>364892.5474108468</c:v>
                </c:pt>
                <c:pt idx="3434">
                  <c:v>375860.08852423698</c:v>
                </c:pt>
                <c:pt idx="3435">
                  <c:v>381805.06675303256</c:v>
                </c:pt>
                <c:pt idx="3436">
                  <c:v>381938.8607002779</c:v>
                </c:pt>
                <c:pt idx="3437">
                  <c:v>360397.02760084998</c:v>
                </c:pt>
                <c:pt idx="3438">
                  <c:v>350398.39504840114</c:v>
                </c:pt>
                <c:pt idx="3439">
                  <c:v>351811.86800532648</c:v>
                </c:pt>
                <c:pt idx="3440">
                  <c:v>349886.93367879442</c:v>
                </c:pt>
                <c:pt idx="3441">
                  <c:v>342177.66022526962</c:v>
                </c:pt>
                <c:pt idx="3442">
                  <c:v>341014.64608298306</c:v>
                </c:pt>
                <c:pt idx="3443">
                  <c:v>354796.75411133963</c:v>
                </c:pt>
                <c:pt idx="3444">
                  <c:v>357502.17712044396</c:v>
                </c:pt>
                <c:pt idx="3445">
                  <c:v>344271.07848429296</c:v>
                </c:pt>
                <c:pt idx="3446">
                  <c:v>338881.89571413206</c:v>
                </c:pt>
                <c:pt idx="3447">
                  <c:v>342332.64960955834</c:v>
                </c:pt>
                <c:pt idx="3448">
                  <c:v>336692.03641728801</c:v>
                </c:pt>
                <c:pt idx="3449">
                  <c:v>333299.90283925354</c:v>
                </c:pt>
                <c:pt idx="3450">
                  <c:v>335939.47245312954</c:v>
                </c:pt>
                <c:pt idx="3451">
                  <c:v>339643.70794199203</c:v>
                </c:pt>
                <c:pt idx="3452">
                  <c:v>348710.60491561471</c:v>
                </c:pt>
                <c:pt idx="3453">
                  <c:v>353148.76389938529</c:v>
                </c:pt>
                <c:pt idx="3454">
                  <c:v>353412.68127676484</c:v>
                </c:pt>
                <c:pt idx="3455">
                  <c:v>353900.21231422568</c:v>
                </c:pt>
                <c:pt idx="3456">
                  <c:v>368057.18089891749</c:v>
                </c:pt>
                <c:pt idx="3457">
                  <c:v>348850.19252222159</c:v>
                </c:pt>
                <c:pt idx="3458">
                  <c:v>341993.70254417276</c:v>
                </c:pt>
                <c:pt idx="3459">
                  <c:v>333036.23736010707</c:v>
                </c:pt>
                <c:pt idx="3460">
                  <c:v>340786.57022562937</c:v>
                </c:pt>
                <c:pt idx="3461">
                  <c:v>340296.59217676119</c:v>
                </c:pt>
                <c:pt idx="3462">
                  <c:v>340097.23271798249</c:v>
                </c:pt>
                <c:pt idx="3463">
                  <c:v>340085.82532656862</c:v>
                </c:pt>
                <c:pt idx="3464">
                  <c:v>347385.51225305034</c:v>
                </c:pt>
                <c:pt idx="3465">
                  <c:v>361690.70495519863</c:v>
                </c:pt>
                <c:pt idx="3466">
                  <c:v>359789.05322249862</c:v>
                </c:pt>
                <c:pt idx="3467">
                  <c:v>374633.84792543866</c:v>
                </c:pt>
                <c:pt idx="3468">
                  <c:v>375814.17107488634</c:v>
                </c:pt>
                <c:pt idx="3469">
                  <c:v>364212.92597790551</c:v>
                </c:pt>
                <c:pt idx="3470">
                  <c:v>367575.04768073751</c:v>
                </c:pt>
                <c:pt idx="3471">
                  <c:v>382019.0003238697</c:v>
                </c:pt>
                <c:pt idx="3472">
                  <c:v>373050.88344308955</c:v>
                </c:pt>
                <c:pt idx="3473">
                  <c:v>373983.80654215754</c:v>
                </c:pt>
                <c:pt idx="3474">
                  <c:v>377308.53935010318</c:v>
                </c:pt>
                <c:pt idx="3475">
                  <c:v>376888.55302457866</c:v>
                </c:pt>
                <c:pt idx="3476">
                  <c:v>369077.69261218526</c:v>
                </c:pt>
                <c:pt idx="3477">
                  <c:v>367276.33236172644</c:v>
                </c:pt>
                <c:pt idx="3478">
                  <c:v>364496.74331570102</c:v>
                </c:pt>
                <c:pt idx="3479">
                  <c:v>373339.27093454305</c:v>
                </c:pt>
                <c:pt idx="3480">
                  <c:v>376921.22782395972</c:v>
                </c:pt>
                <c:pt idx="3481">
                  <c:v>368531.64921371819</c:v>
                </c:pt>
                <c:pt idx="3482">
                  <c:v>362099.57177300425</c:v>
                </c:pt>
                <c:pt idx="3483">
                  <c:v>351493.46863867051</c:v>
                </c:pt>
                <c:pt idx="3484">
                  <c:v>365109.21587678633</c:v>
                </c:pt>
                <c:pt idx="3485">
                  <c:v>351920.00431825599</c:v>
                </c:pt>
                <c:pt idx="3486">
                  <c:v>347757.49397243565</c:v>
                </c:pt>
                <c:pt idx="3487">
                  <c:v>347492.24513296678</c:v>
                </c:pt>
                <c:pt idx="3488">
                  <c:v>347393.14117096743</c:v>
                </c:pt>
                <c:pt idx="3489">
                  <c:v>347174.2416063915</c:v>
                </c:pt>
                <c:pt idx="3490">
                  <c:v>347172.69423153094</c:v>
                </c:pt>
                <c:pt idx="3491">
                  <c:v>350658.21008312691</c:v>
                </c:pt>
                <c:pt idx="3492">
                  <c:v>344647.45043002674</c:v>
                </c:pt>
                <c:pt idx="3493">
                  <c:v>352162.83421497763</c:v>
                </c:pt>
                <c:pt idx="3494">
                  <c:v>347710.56893015269</c:v>
                </c:pt>
                <c:pt idx="3495">
                  <c:v>350890.74813775287</c:v>
                </c:pt>
                <c:pt idx="3496">
                  <c:v>351207.09633308201</c:v>
                </c:pt>
                <c:pt idx="3497">
                  <c:v>345891.82770160912</c:v>
                </c:pt>
                <c:pt idx="3498">
                  <c:v>344675.2312065931</c:v>
                </c:pt>
                <c:pt idx="3499">
                  <c:v>344047.64475152089</c:v>
                </c:pt>
                <c:pt idx="3500">
                  <c:v>347734.82313145546</c:v>
                </c:pt>
                <c:pt idx="3501">
                  <c:v>353906.94159559597</c:v>
                </c:pt>
                <c:pt idx="3502">
                  <c:v>346025.51369246881</c:v>
                </c:pt>
                <c:pt idx="3503">
                  <c:v>347555.21969124535</c:v>
                </c:pt>
                <c:pt idx="3504">
                  <c:v>346417.57529957959</c:v>
                </c:pt>
                <c:pt idx="3505">
                  <c:v>329305.91241138644</c:v>
                </c:pt>
                <c:pt idx="3506">
                  <c:v>318772.67983734637</c:v>
                </c:pt>
                <c:pt idx="3507">
                  <c:v>302680.12522940792</c:v>
                </c:pt>
                <c:pt idx="3508">
                  <c:v>304527.65482745034</c:v>
                </c:pt>
                <c:pt idx="3509">
                  <c:v>303349.27489294385</c:v>
                </c:pt>
                <c:pt idx="3510">
                  <c:v>309542.48083774222</c:v>
                </c:pt>
                <c:pt idx="3511">
                  <c:v>339218.68365180539</c:v>
                </c:pt>
                <c:pt idx="3512">
                  <c:v>310054.69790204824</c:v>
                </c:pt>
                <c:pt idx="3513">
                  <c:v>313973.01090359566</c:v>
                </c:pt>
                <c:pt idx="3514">
                  <c:v>326041.70715031197</c:v>
                </c:pt>
                <c:pt idx="3515">
                  <c:v>323587.93047608837</c:v>
                </c:pt>
                <c:pt idx="3516">
                  <c:v>312198.99960416055</c:v>
                </c:pt>
                <c:pt idx="3517">
                  <c:v>310218.75562272908</c:v>
                </c:pt>
                <c:pt idx="3518">
                  <c:v>290399.69052502851</c:v>
                </c:pt>
                <c:pt idx="3519">
                  <c:v>282646.76670625131</c:v>
                </c:pt>
                <c:pt idx="3520">
                  <c:v>298371.69383569103</c:v>
                </c:pt>
                <c:pt idx="3521">
                  <c:v>301052.32286156458</c:v>
                </c:pt>
                <c:pt idx="3522">
                  <c:v>291746.48242110253</c:v>
                </c:pt>
                <c:pt idx="3523">
                  <c:v>302207.67210047209</c:v>
                </c:pt>
                <c:pt idx="3524">
                  <c:v>303542.62477958977</c:v>
                </c:pt>
                <c:pt idx="3525">
                  <c:v>297105.22149051854</c:v>
                </c:pt>
                <c:pt idx="3526">
                  <c:v>302318.90316312277</c:v>
                </c:pt>
                <c:pt idx="3527">
                  <c:v>297595.30749577237</c:v>
                </c:pt>
                <c:pt idx="3528">
                  <c:v>312634.35172190506</c:v>
                </c:pt>
                <c:pt idx="3529">
                  <c:v>302937.92507826904</c:v>
                </c:pt>
                <c:pt idx="3530">
                  <c:v>302500.84565835469</c:v>
                </c:pt>
                <c:pt idx="3531">
                  <c:v>301745.40285724628</c:v>
                </c:pt>
                <c:pt idx="3532">
                  <c:v>309809.42099391908</c:v>
                </c:pt>
                <c:pt idx="3533">
                  <c:v>314957.78905322315</c:v>
                </c:pt>
                <c:pt idx="3534">
                  <c:v>314613.26424124721</c:v>
                </c:pt>
                <c:pt idx="3535">
                  <c:v>312807.26186620671</c:v>
                </c:pt>
                <c:pt idx="3536">
                  <c:v>313856.1301234308</c:v>
                </c:pt>
                <c:pt idx="3537">
                  <c:v>303651.80467091361</c:v>
                </c:pt>
                <c:pt idx="3538">
                  <c:v>297300.47860664356</c:v>
                </c:pt>
                <c:pt idx="3539">
                  <c:v>296448.16294217197</c:v>
                </c:pt>
                <c:pt idx="3540">
                  <c:v>297003.56256072607</c:v>
                </c:pt>
                <c:pt idx="3541">
                  <c:v>306489.51023786451</c:v>
                </c:pt>
                <c:pt idx="3542">
                  <c:v>296844.36287739815</c:v>
                </c:pt>
                <c:pt idx="3543">
                  <c:v>299306.6681060858</c:v>
                </c:pt>
                <c:pt idx="3544">
                  <c:v>301774.65903774946</c:v>
                </c:pt>
                <c:pt idx="3545">
                  <c:v>300472.30918708909</c:v>
                </c:pt>
                <c:pt idx="3546">
                  <c:v>282020.76361150161</c:v>
                </c:pt>
                <c:pt idx="3547">
                  <c:v>284788.98125157499</c:v>
                </c:pt>
                <c:pt idx="3548">
                  <c:v>274395.04840044683</c:v>
                </c:pt>
                <c:pt idx="3549">
                  <c:v>297221.02270682715</c:v>
                </c:pt>
                <c:pt idx="3550">
                  <c:v>286272.76980100106</c:v>
                </c:pt>
                <c:pt idx="3551">
                  <c:v>300048.47241714416</c:v>
                </c:pt>
                <c:pt idx="3552">
                  <c:v>306851.66792615852</c:v>
                </c:pt>
                <c:pt idx="3553">
                  <c:v>301317.31980280043</c:v>
                </c:pt>
                <c:pt idx="3554">
                  <c:v>304402.31746374536</c:v>
                </c:pt>
                <c:pt idx="3555">
                  <c:v>300945.62596710998</c:v>
                </c:pt>
                <c:pt idx="3556">
                  <c:v>302381.22998308757</c:v>
                </c:pt>
                <c:pt idx="3557">
                  <c:v>305739.57321242295</c:v>
                </c:pt>
                <c:pt idx="3558">
                  <c:v>303956.49357659585</c:v>
                </c:pt>
                <c:pt idx="3559">
                  <c:v>306146.28090251616</c:v>
                </c:pt>
                <c:pt idx="3560">
                  <c:v>306514.59210479044</c:v>
                </c:pt>
                <c:pt idx="3561">
                  <c:v>314952.21130663296</c:v>
                </c:pt>
                <c:pt idx="3562">
                  <c:v>336424.8443628783</c:v>
                </c:pt>
                <c:pt idx="3563">
                  <c:v>337331.03026377433</c:v>
                </c:pt>
                <c:pt idx="3564">
                  <c:v>338342.36568426446</c:v>
                </c:pt>
                <c:pt idx="3565">
                  <c:v>340813.95516211534</c:v>
                </c:pt>
                <c:pt idx="3566">
                  <c:v>340662.27644031896</c:v>
                </c:pt>
                <c:pt idx="3567">
                  <c:v>337473.71262010233</c:v>
                </c:pt>
                <c:pt idx="3568">
                  <c:v>342015.07790852583</c:v>
                </c:pt>
                <c:pt idx="3569">
                  <c:v>339238.87149591651</c:v>
                </c:pt>
                <c:pt idx="3570">
                  <c:v>338920.22023102752</c:v>
                </c:pt>
                <c:pt idx="3571">
                  <c:v>347349.59876210097</c:v>
                </c:pt>
                <c:pt idx="3572">
                  <c:v>348806.39821512194</c:v>
                </c:pt>
                <c:pt idx="3573">
                  <c:v>344961.42358487257</c:v>
                </c:pt>
                <c:pt idx="3574">
                  <c:v>339244.12537334999</c:v>
                </c:pt>
                <c:pt idx="3575">
                  <c:v>340904.63852603629</c:v>
                </c:pt>
                <c:pt idx="3576">
                  <c:v>348480.22598870139</c:v>
                </c:pt>
                <c:pt idx="3577">
                  <c:v>349268.84738565708</c:v>
                </c:pt>
                <c:pt idx="3578">
                  <c:v>371562.45276908227</c:v>
                </c:pt>
                <c:pt idx="3579">
                  <c:v>370603.33225377044</c:v>
                </c:pt>
                <c:pt idx="3580">
                  <c:v>377203.89362697565</c:v>
                </c:pt>
                <c:pt idx="3581">
                  <c:v>374744.03540969541</c:v>
                </c:pt>
                <c:pt idx="3582">
                  <c:v>369931.30375328462</c:v>
                </c:pt>
                <c:pt idx="3583">
                  <c:v>374720.42894670641</c:v>
                </c:pt>
                <c:pt idx="3584">
                  <c:v>372612.83241570496</c:v>
                </c:pt>
                <c:pt idx="3585">
                  <c:v>373480.2619741633</c:v>
                </c:pt>
                <c:pt idx="3586">
                  <c:v>372449.63834610902</c:v>
                </c:pt>
                <c:pt idx="3587">
                  <c:v>371229.87513044814</c:v>
                </c:pt>
                <c:pt idx="3588">
                  <c:v>383149.66353593237</c:v>
                </c:pt>
                <c:pt idx="3589">
                  <c:v>380064.70186044922</c:v>
                </c:pt>
                <c:pt idx="3590">
                  <c:v>384624.27579258074</c:v>
                </c:pt>
                <c:pt idx="3591">
                  <c:v>394758.86141998722</c:v>
                </c:pt>
                <c:pt idx="3592">
                  <c:v>402038.68437151483</c:v>
                </c:pt>
                <c:pt idx="3593">
                  <c:v>386230.55885422381</c:v>
                </c:pt>
                <c:pt idx="3594">
                  <c:v>387901.72370362462</c:v>
                </c:pt>
                <c:pt idx="3595">
                  <c:v>392416.71164849494</c:v>
                </c:pt>
                <c:pt idx="3596">
                  <c:v>393912.4113858011</c:v>
                </c:pt>
                <c:pt idx="3597">
                  <c:v>392164.02173521993</c:v>
                </c:pt>
                <c:pt idx="3598">
                  <c:v>387992.69495124061</c:v>
                </c:pt>
                <c:pt idx="3599">
                  <c:v>379907.80524668127</c:v>
                </c:pt>
                <c:pt idx="3600">
                  <c:v>374368.49112958455</c:v>
                </c:pt>
                <c:pt idx="3601">
                  <c:v>376572.99650941114</c:v>
                </c:pt>
                <c:pt idx="3602">
                  <c:v>380358.91899672634</c:v>
                </c:pt>
                <c:pt idx="3603">
                  <c:v>381103.81805750576</c:v>
                </c:pt>
                <c:pt idx="3604">
                  <c:v>379458.85062434874</c:v>
                </c:pt>
                <c:pt idx="3605">
                  <c:v>376959.87621001212</c:v>
                </c:pt>
                <c:pt idx="3606">
                  <c:v>365505.05595739413</c:v>
                </c:pt>
                <c:pt idx="3607">
                  <c:v>375680.98888049321</c:v>
                </c:pt>
                <c:pt idx="3608">
                  <c:v>380074.92173162132</c:v>
                </c:pt>
                <c:pt idx="3609">
                  <c:v>380670.0493000836</c:v>
                </c:pt>
                <c:pt idx="3610">
                  <c:v>396923.78279175301</c:v>
                </c:pt>
                <c:pt idx="3611">
                  <c:v>396920.50811472262</c:v>
                </c:pt>
                <c:pt idx="3612">
                  <c:v>391051.74709417485</c:v>
                </c:pt>
                <c:pt idx="3613">
                  <c:v>380442.08139911568</c:v>
                </c:pt>
                <c:pt idx="3614">
                  <c:v>381873.04329051147</c:v>
                </c:pt>
                <c:pt idx="3615">
                  <c:v>379522.1850372458</c:v>
                </c:pt>
                <c:pt idx="3616">
                  <c:v>380003.77847349754</c:v>
                </c:pt>
                <c:pt idx="3617">
                  <c:v>384516.82320342673</c:v>
                </c:pt>
                <c:pt idx="3618">
                  <c:v>376373.5290942468</c:v>
                </c:pt>
                <c:pt idx="3619">
                  <c:v>377543.63237252244</c:v>
                </c:pt>
                <c:pt idx="3620">
                  <c:v>376666.66666666756</c:v>
                </c:pt>
                <c:pt idx="3621">
                  <c:v>371793.87527439004</c:v>
                </c:pt>
                <c:pt idx="3622">
                  <c:v>367627.58645507303</c:v>
                </c:pt>
                <c:pt idx="3623">
                  <c:v>363441.90147180622</c:v>
                </c:pt>
                <c:pt idx="3624">
                  <c:v>379356.54395624256</c:v>
                </c:pt>
                <c:pt idx="3625">
                  <c:v>381953.2908704892</c:v>
                </c:pt>
                <c:pt idx="3626">
                  <c:v>386484.65220051189</c:v>
                </c:pt>
                <c:pt idx="3627">
                  <c:v>385151.10295440734</c:v>
                </c:pt>
                <c:pt idx="3628">
                  <c:v>385452.44521213521</c:v>
                </c:pt>
                <c:pt idx="3629">
                  <c:v>386311.85001259577</c:v>
                </c:pt>
                <c:pt idx="3630">
                  <c:v>390033.61042139062</c:v>
                </c:pt>
                <c:pt idx="3631">
                  <c:v>385667.74623052374</c:v>
                </c:pt>
                <c:pt idx="3632">
                  <c:v>380408.72287595895</c:v>
                </c:pt>
                <c:pt idx="3633">
                  <c:v>391839.64878189302</c:v>
                </c:pt>
                <c:pt idx="3634">
                  <c:v>394504.40821908042</c:v>
                </c:pt>
                <c:pt idx="3635">
                  <c:v>388745.90665371279</c:v>
                </c:pt>
                <c:pt idx="3636">
                  <c:v>389530.5696498623</c:v>
                </c:pt>
                <c:pt idx="3637">
                  <c:v>393025.94551801163</c:v>
                </c:pt>
                <c:pt idx="3638">
                  <c:v>389614.0199359468</c:v>
                </c:pt>
                <c:pt idx="3639">
                  <c:v>392090.53942207439</c:v>
                </c:pt>
                <c:pt idx="3640">
                  <c:v>400456.47558386507</c:v>
                </c:pt>
                <c:pt idx="3641">
                  <c:v>417543.99222714122</c:v>
                </c:pt>
                <c:pt idx="3642">
                  <c:v>423124.83356723981</c:v>
                </c:pt>
                <c:pt idx="3643">
                  <c:v>422730.7567742641</c:v>
                </c:pt>
                <c:pt idx="3644">
                  <c:v>428697.72212026437</c:v>
                </c:pt>
                <c:pt idx="3645">
                  <c:v>431335.09662096616</c:v>
                </c:pt>
                <c:pt idx="3646">
                  <c:v>423842.67156069045</c:v>
                </c:pt>
                <c:pt idx="3647">
                  <c:v>427081.50707114424</c:v>
                </c:pt>
                <c:pt idx="3648">
                  <c:v>429211.88239951164</c:v>
                </c:pt>
                <c:pt idx="3649">
                  <c:v>424711.39659577631</c:v>
                </c:pt>
                <c:pt idx="3650">
                  <c:v>424319.58688689867</c:v>
                </c:pt>
                <c:pt idx="3651">
                  <c:v>422155.16931159911</c:v>
                </c:pt>
                <c:pt idx="3652">
                  <c:v>422572.92453848739</c:v>
                </c:pt>
                <c:pt idx="3653">
                  <c:v>431920.61607110826</c:v>
                </c:pt>
                <c:pt idx="3654">
                  <c:v>427544.85587822617</c:v>
                </c:pt>
                <c:pt idx="3655">
                  <c:v>426057.21688437962</c:v>
                </c:pt>
                <c:pt idx="3656">
                  <c:v>423308.75526287471</c:v>
                </c:pt>
                <c:pt idx="3657">
                  <c:v>424519.16225844849</c:v>
                </c:pt>
                <c:pt idx="3658">
                  <c:v>429902.191514629</c:v>
                </c:pt>
                <c:pt idx="3659">
                  <c:v>424882.47148152237</c:v>
                </c:pt>
                <c:pt idx="3660">
                  <c:v>424388.7509446193</c:v>
                </c:pt>
                <c:pt idx="3661">
                  <c:v>424017.23703623825</c:v>
                </c:pt>
                <c:pt idx="3662">
                  <c:v>416571.77300370741</c:v>
                </c:pt>
                <c:pt idx="3663">
                  <c:v>407530.78556263359</c:v>
                </c:pt>
                <c:pt idx="3664">
                  <c:v>404990.24793983321</c:v>
                </c:pt>
                <c:pt idx="3665">
                  <c:v>411010.5797257917</c:v>
                </c:pt>
                <c:pt idx="3666">
                  <c:v>414019.39616395073</c:v>
                </c:pt>
                <c:pt idx="3667">
                  <c:v>410640.72114865691</c:v>
                </c:pt>
                <c:pt idx="3668">
                  <c:v>413936.55763071822</c:v>
                </c:pt>
                <c:pt idx="3669">
                  <c:v>422884.91849292989</c:v>
                </c:pt>
                <c:pt idx="3670">
                  <c:v>419892.00762891892</c:v>
                </c:pt>
                <c:pt idx="3671">
                  <c:v>419203.67771420447</c:v>
                </c:pt>
                <c:pt idx="3672">
                  <c:v>429340.27852747595</c:v>
                </c:pt>
                <c:pt idx="3673">
                  <c:v>427154.05376228108</c:v>
                </c:pt>
                <c:pt idx="3674">
                  <c:v>432232.82593832194</c:v>
                </c:pt>
                <c:pt idx="3675">
                  <c:v>443936.91748533706</c:v>
                </c:pt>
                <c:pt idx="3676">
                  <c:v>426031.12742452155</c:v>
                </c:pt>
                <c:pt idx="3677">
                  <c:v>422602.32466083812</c:v>
                </c:pt>
                <c:pt idx="3678">
                  <c:v>422669.68944546505</c:v>
                </c:pt>
                <c:pt idx="3679">
                  <c:v>422788.1535859523</c:v>
                </c:pt>
                <c:pt idx="3680">
                  <c:v>418463.27683615917</c:v>
                </c:pt>
                <c:pt idx="3681">
                  <c:v>406118.2122422551</c:v>
                </c:pt>
                <c:pt idx="3682">
                  <c:v>411227.46410450275</c:v>
                </c:pt>
                <c:pt idx="3683">
                  <c:v>404765.55471589573</c:v>
                </c:pt>
                <c:pt idx="3684">
                  <c:v>420701.28468098986</c:v>
                </c:pt>
                <c:pt idx="3685">
                  <c:v>415214.18546907144</c:v>
                </c:pt>
                <c:pt idx="3686">
                  <c:v>408355.82424700516</c:v>
                </c:pt>
                <c:pt idx="3687">
                  <c:v>396299.7588974064</c:v>
                </c:pt>
                <c:pt idx="3688">
                  <c:v>402274.31717586191</c:v>
                </c:pt>
                <c:pt idx="3689">
                  <c:v>400349.81467487232</c:v>
                </c:pt>
                <c:pt idx="3690">
                  <c:v>405105.79725790879</c:v>
                </c:pt>
                <c:pt idx="3691">
                  <c:v>390004.39022634953</c:v>
                </c:pt>
                <c:pt idx="3692">
                  <c:v>391622.33257763955</c:v>
                </c:pt>
                <c:pt idx="3693">
                  <c:v>389535.24775990593</c:v>
                </c:pt>
                <c:pt idx="3694">
                  <c:v>393107.1647054599</c:v>
                </c:pt>
                <c:pt idx="3695">
                  <c:v>400330.850336465</c:v>
                </c:pt>
                <c:pt idx="3696">
                  <c:v>402160.60311634192</c:v>
                </c:pt>
                <c:pt idx="3697">
                  <c:v>398433.87671380851</c:v>
                </c:pt>
                <c:pt idx="3698">
                  <c:v>398251.17852387729</c:v>
                </c:pt>
                <c:pt idx="3699">
                  <c:v>396605.13152686408</c:v>
                </c:pt>
                <c:pt idx="3700">
                  <c:v>399905.03436611698</c:v>
                </c:pt>
                <c:pt idx="3701">
                  <c:v>403298.31947893143</c:v>
                </c:pt>
                <c:pt idx="3702">
                  <c:v>401415.38018640561</c:v>
                </c:pt>
                <c:pt idx="3703">
                  <c:v>410176.58066141367</c:v>
                </c:pt>
                <c:pt idx="3704">
                  <c:v>415776.02648530086</c:v>
                </c:pt>
                <c:pt idx="3705">
                  <c:v>417812.91158372111</c:v>
                </c:pt>
                <c:pt idx="3706">
                  <c:v>417317.46374464815</c:v>
                </c:pt>
                <c:pt idx="3707">
                  <c:v>414963.22285796638</c:v>
                </c:pt>
                <c:pt idx="3708">
                  <c:v>415204.14552520885</c:v>
                </c:pt>
                <c:pt idx="3709">
                  <c:v>420427.36334520957</c:v>
                </c:pt>
                <c:pt idx="3710">
                  <c:v>419174.4935046251</c:v>
                </c:pt>
                <c:pt idx="3711">
                  <c:v>421454.4963834621</c:v>
                </c:pt>
                <c:pt idx="3712">
                  <c:v>416317.78761380498</c:v>
                </c:pt>
                <c:pt idx="3713">
                  <c:v>416540.35769549198</c:v>
                </c:pt>
                <c:pt idx="3714">
                  <c:v>414848.5731764377</c:v>
                </c:pt>
                <c:pt idx="3715">
                  <c:v>405687.82611824916</c:v>
                </c:pt>
                <c:pt idx="3716">
                  <c:v>403099.10396200028</c:v>
                </c:pt>
                <c:pt idx="3717">
                  <c:v>407888.6249955027</c:v>
                </c:pt>
                <c:pt idx="3718">
                  <c:v>392370.07448990695</c:v>
                </c:pt>
                <c:pt idx="3719">
                  <c:v>394750.76469106571</c:v>
                </c:pt>
                <c:pt idx="3720">
                  <c:v>394692.72014106397</c:v>
                </c:pt>
                <c:pt idx="3721">
                  <c:v>403748.49760696769</c:v>
                </c:pt>
                <c:pt idx="3722">
                  <c:v>411547.98661340913</c:v>
                </c:pt>
                <c:pt idx="3723">
                  <c:v>410477.92291914159</c:v>
                </c:pt>
                <c:pt idx="3724">
                  <c:v>427003.38263341709</c:v>
                </c:pt>
                <c:pt idx="3725">
                  <c:v>426614.30781964184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6-46CB-B48C-F2E386A82B12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00FFCC"/>
              </a:solidFill>
            </a:ln>
            <a:effectLst>
              <a:glow>
                <a:srgbClr val="00FFCC">
                  <a:alpha val="14000"/>
                </a:srgb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42207</c:v>
                </c:pt>
                <c:pt idx="1">
                  <c:v>42208</c:v>
                </c:pt>
                <c:pt idx="2">
                  <c:v>42209</c:v>
                </c:pt>
                <c:pt idx="3">
                  <c:v>42210</c:v>
                </c:pt>
                <c:pt idx="4">
                  <c:v>42211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42217</c:v>
                </c:pt>
                <c:pt idx="11">
                  <c:v>42218</c:v>
                </c:pt>
                <c:pt idx="12">
                  <c:v>42219</c:v>
                </c:pt>
                <c:pt idx="13">
                  <c:v>42220</c:v>
                </c:pt>
                <c:pt idx="14">
                  <c:v>42221</c:v>
                </c:pt>
                <c:pt idx="15">
                  <c:v>42222</c:v>
                </c:pt>
                <c:pt idx="16">
                  <c:v>42223</c:v>
                </c:pt>
                <c:pt idx="17">
                  <c:v>42224</c:v>
                </c:pt>
                <c:pt idx="18">
                  <c:v>42225</c:v>
                </c:pt>
                <c:pt idx="19">
                  <c:v>42226</c:v>
                </c:pt>
                <c:pt idx="20">
                  <c:v>42227</c:v>
                </c:pt>
                <c:pt idx="21">
                  <c:v>42228</c:v>
                </c:pt>
                <c:pt idx="22">
                  <c:v>42229</c:v>
                </c:pt>
                <c:pt idx="23">
                  <c:v>42230</c:v>
                </c:pt>
                <c:pt idx="24">
                  <c:v>42231</c:v>
                </c:pt>
                <c:pt idx="25">
                  <c:v>42232</c:v>
                </c:pt>
                <c:pt idx="26">
                  <c:v>42233</c:v>
                </c:pt>
                <c:pt idx="27">
                  <c:v>42234</c:v>
                </c:pt>
                <c:pt idx="28">
                  <c:v>42235</c:v>
                </c:pt>
                <c:pt idx="29">
                  <c:v>42236</c:v>
                </c:pt>
                <c:pt idx="30">
                  <c:v>42237</c:v>
                </c:pt>
                <c:pt idx="31">
                  <c:v>42238</c:v>
                </c:pt>
                <c:pt idx="32">
                  <c:v>42239</c:v>
                </c:pt>
                <c:pt idx="33">
                  <c:v>42240</c:v>
                </c:pt>
                <c:pt idx="34">
                  <c:v>42241</c:v>
                </c:pt>
                <c:pt idx="35">
                  <c:v>42242</c:v>
                </c:pt>
                <c:pt idx="36">
                  <c:v>42243</c:v>
                </c:pt>
                <c:pt idx="37">
                  <c:v>42244</c:v>
                </c:pt>
                <c:pt idx="38">
                  <c:v>42245</c:v>
                </c:pt>
                <c:pt idx="39">
                  <c:v>42246</c:v>
                </c:pt>
                <c:pt idx="40">
                  <c:v>42247</c:v>
                </c:pt>
                <c:pt idx="41">
                  <c:v>42248</c:v>
                </c:pt>
                <c:pt idx="42">
                  <c:v>42249</c:v>
                </c:pt>
                <c:pt idx="43">
                  <c:v>42250</c:v>
                </c:pt>
                <c:pt idx="44">
                  <c:v>42251</c:v>
                </c:pt>
                <c:pt idx="45">
                  <c:v>42252</c:v>
                </c:pt>
                <c:pt idx="46">
                  <c:v>42253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42259</c:v>
                </c:pt>
                <c:pt idx="53">
                  <c:v>42260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42266</c:v>
                </c:pt>
                <c:pt idx="60">
                  <c:v>42267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42273</c:v>
                </c:pt>
                <c:pt idx="67">
                  <c:v>42274</c:v>
                </c:pt>
                <c:pt idx="68">
                  <c:v>42275</c:v>
                </c:pt>
                <c:pt idx="69">
                  <c:v>42276</c:v>
                </c:pt>
                <c:pt idx="70">
                  <c:v>42277</c:v>
                </c:pt>
                <c:pt idx="71">
                  <c:v>42278</c:v>
                </c:pt>
                <c:pt idx="72">
                  <c:v>42279</c:v>
                </c:pt>
                <c:pt idx="73">
                  <c:v>42280</c:v>
                </c:pt>
                <c:pt idx="74">
                  <c:v>42281</c:v>
                </c:pt>
                <c:pt idx="75">
                  <c:v>42282</c:v>
                </c:pt>
                <c:pt idx="76">
                  <c:v>42283</c:v>
                </c:pt>
                <c:pt idx="77">
                  <c:v>42284</c:v>
                </c:pt>
                <c:pt idx="78">
                  <c:v>42285</c:v>
                </c:pt>
                <c:pt idx="79">
                  <c:v>42286</c:v>
                </c:pt>
                <c:pt idx="80">
                  <c:v>42287</c:v>
                </c:pt>
                <c:pt idx="81">
                  <c:v>42288</c:v>
                </c:pt>
                <c:pt idx="82">
                  <c:v>42289</c:v>
                </c:pt>
                <c:pt idx="83">
                  <c:v>42290</c:v>
                </c:pt>
                <c:pt idx="84">
                  <c:v>42291</c:v>
                </c:pt>
                <c:pt idx="85">
                  <c:v>42292</c:v>
                </c:pt>
                <c:pt idx="86">
                  <c:v>42293</c:v>
                </c:pt>
                <c:pt idx="87">
                  <c:v>42294</c:v>
                </c:pt>
                <c:pt idx="88">
                  <c:v>42295</c:v>
                </c:pt>
                <c:pt idx="89">
                  <c:v>42296</c:v>
                </c:pt>
                <c:pt idx="90">
                  <c:v>42297</c:v>
                </c:pt>
                <c:pt idx="91">
                  <c:v>42298</c:v>
                </c:pt>
                <c:pt idx="92">
                  <c:v>42299</c:v>
                </c:pt>
                <c:pt idx="93">
                  <c:v>42300</c:v>
                </c:pt>
                <c:pt idx="94">
                  <c:v>42301</c:v>
                </c:pt>
                <c:pt idx="95">
                  <c:v>42302</c:v>
                </c:pt>
                <c:pt idx="96">
                  <c:v>42303</c:v>
                </c:pt>
                <c:pt idx="97">
                  <c:v>42304</c:v>
                </c:pt>
                <c:pt idx="98">
                  <c:v>42305</c:v>
                </c:pt>
                <c:pt idx="99">
                  <c:v>42306</c:v>
                </c:pt>
                <c:pt idx="100">
                  <c:v>42307</c:v>
                </c:pt>
                <c:pt idx="101">
                  <c:v>42308</c:v>
                </c:pt>
                <c:pt idx="102">
                  <c:v>42309</c:v>
                </c:pt>
                <c:pt idx="103">
                  <c:v>42310</c:v>
                </c:pt>
                <c:pt idx="104">
                  <c:v>42311</c:v>
                </c:pt>
                <c:pt idx="105">
                  <c:v>42312</c:v>
                </c:pt>
                <c:pt idx="106">
                  <c:v>42313</c:v>
                </c:pt>
                <c:pt idx="107">
                  <c:v>42314</c:v>
                </c:pt>
                <c:pt idx="108">
                  <c:v>42315</c:v>
                </c:pt>
                <c:pt idx="109">
                  <c:v>42316</c:v>
                </c:pt>
                <c:pt idx="110">
                  <c:v>42317</c:v>
                </c:pt>
                <c:pt idx="111">
                  <c:v>42318</c:v>
                </c:pt>
                <c:pt idx="112">
                  <c:v>42319</c:v>
                </c:pt>
                <c:pt idx="113">
                  <c:v>42320</c:v>
                </c:pt>
                <c:pt idx="114">
                  <c:v>42321</c:v>
                </c:pt>
                <c:pt idx="115">
                  <c:v>42322</c:v>
                </c:pt>
                <c:pt idx="116">
                  <c:v>42323</c:v>
                </c:pt>
                <c:pt idx="117">
                  <c:v>42324</c:v>
                </c:pt>
                <c:pt idx="118">
                  <c:v>42325</c:v>
                </c:pt>
                <c:pt idx="119">
                  <c:v>42326</c:v>
                </c:pt>
                <c:pt idx="120">
                  <c:v>42327</c:v>
                </c:pt>
                <c:pt idx="121">
                  <c:v>42328</c:v>
                </c:pt>
                <c:pt idx="122">
                  <c:v>42329</c:v>
                </c:pt>
                <c:pt idx="123">
                  <c:v>42330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42336</c:v>
                </c:pt>
                <c:pt idx="130">
                  <c:v>42337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42343</c:v>
                </c:pt>
                <c:pt idx="137">
                  <c:v>42344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42350</c:v>
                </c:pt>
                <c:pt idx="144">
                  <c:v>42351</c:v>
                </c:pt>
                <c:pt idx="145">
                  <c:v>42352</c:v>
                </c:pt>
                <c:pt idx="146">
                  <c:v>42353</c:v>
                </c:pt>
                <c:pt idx="147">
                  <c:v>42354</c:v>
                </c:pt>
                <c:pt idx="148">
                  <c:v>42355</c:v>
                </c:pt>
                <c:pt idx="149">
                  <c:v>42356</c:v>
                </c:pt>
                <c:pt idx="150">
                  <c:v>42357</c:v>
                </c:pt>
                <c:pt idx="151">
                  <c:v>42358</c:v>
                </c:pt>
                <c:pt idx="152">
                  <c:v>42359</c:v>
                </c:pt>
                <c:pt idx="153">
                  <c:v>42360</c:v>
                </c:pt>
                <c:pt idx="154">
                  <c:v>42361</c:v>
                </c:pt>
                <c:pt idx="155">
                  <c:v>42362</c:v>
                </c:pt>
                <c:pt idx="156">
                  <c:v>42363</c:v>
                </c:pt>
                <c:pt idx="157">
                  <c:v>42364</c:v>
                </c:pt>
                <c:pt idx="158">
                  <c:v>42365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42370</c:v>
                </c:pt>
                <c:pt idx="164">
                  <c:v>42371</c:v>
                </c:pt>
                <c:pt idx="165">
                  <c:v>42372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42378</c:v>
                </c:pt>
                <c:pt idx="172">
                  <c:v>42379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42385</c:v>
                </c:pt>
                <c:pt idx="179">
                  <c:v>42386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42392</c:v>
                </c:pt>
                <c:pt idx="186">
                  <c:v>42393</c:v>
                </c:pt>
                <c:pt idx="187">
                  <c:v>42394</c:v>
                </c:pt>
                <c:pt idx="188">
                  <c:v>42395</c:v>
                </c:pt>
                <c:pt idx="189">
                  <c:v>42396</c:v>
                </c:pt>
                <c:pt idx="190">
                  <c:v>42397</c:v>
                </c:pt>
                <c:pt idx="191">
                  <c:v>42398</c:v>
                </c:pt>
                <c:pt idx="192">
                  <c:v>42399</c:v>
                </c:pt>
                <c:pt idx="193">
                  <c:v>42400</c:v>
                </c:pt>
                <c:pt idx="194">
                  <c:v>42401</c:v>
                </c:pt>
                <c:pt idx="195">
                  <c:v>42402</c:v>
                </c:pt>
                <c:pt idx="196">
                  <c:v>42403</c:v>
                </c:pt>
                <c:pt idx="197">
                  <c:v>42404</c:v>
                </c:pt>
                <c:pt idx="198">
                  <c:v>42405</c:v>
                </c:pt>
                <c:pt idx="199">
                  <c:v>42406</c:v>
                </c:pt>
                <c:pt idx="200">
                  <c:v>42407</c:v>
                </c:pt>
                <c:pt idx="201">
                  <c:v>42408</c:v>
                </c:pt>
                <c:pt idx="202">
                  <c:v>42409</c:v>
                </c:pt>
                <c:pt idx="203">
                  <c:v>42410</c:v>
                </c:pt>
                <c:pt idx="204">
                  <c:v>42411</c:v>
                </c:pt>
                <c:pt idx="205">
                  <c:v>42412</c:v>
                </c:pt>
                <c:pt idx="206">
                  <c:v>42413</c:v>
                </c:pt>
                <c:pt idx="207">
                  <c:v>42414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42420</c:v>
                </c:pt>
                <c:pt idx="214">
                  <c:v>42421</c:v>
                </c:pt>
                <c:pt idx="215">
                  <c:v>42422</c:v>
                </c:pt>
                <c:pt idx="216">
                  <c:v>42423</c:v>
                </c:pt>
                <c:pt idx="217">
                  <c:v>42424</c:v>
                </c:pt>
                <c:pt idx="218">
                  <c:v>42425</c:v>
                </c:pt>
                <c:pt idx="219">
                  <c:v>42426</c:v>
                </c:pt>
                <c:pt idx="220">
                  <c:v>42427</c:v>
                </c:pt>
                <c:pt idx="221">
                  <c:v>42428</c:v>
                </c:pt>
                <c:pt idx="222">
                  <c:v>42429</c:v>
                </c:pt>
                <c:pt idx="223">
                  <c:v>42430</c:v>
                </c:pt>
                <c:pt idx="224">
                  <c:v>42431</c:v>
                </c:pt>
                <c:pt idx="225">
                  <c:v>42432</c:v>
                </c:pt>
                <c:pt idx="226">
                  <c:v>42433</c:v>
                </c:pt>
                <c:pt idx="227">
                  <c:v>42434</c:v>
                </c:pt>
                <c:pt idx="228">
                  <c:v>42435</c:v>
                </c:pt>
                <c:pt idx="229">
                  <c:v>42436</c:v>
                </c:pt>
                <c:pt idx="230">
                  <c:v>42437</c:v>
                </c:pt>
                <c:pt idx="231">
                  <c:v>42438</c:v>
                </c:pt>
                <c:pt idx="232">
                  <c:v>42439</c:v>
                </c:pt>
                <c:pt idx="233">
                  <c:v>42440</c:v>
                </c:pt>
                <c:pt idx="234">
                  <c:v>42441</c:v>
                </c:pt>
                <c:pt idx="235">
                  <c:v>42442</c:v>
                </c:pt>
                <c:pt idx="236">
                  <c:v>42443</c:v>
                </c:pt>
                <c:pt idx="237">
                  <c:v>42444</c:v>
                </c:pt>
                <c:pt idx="238">
                  <c:v>42445</c:v>
                </c:pt>
                <c:pt idx="239">
                  <c:v>42446</c:v>
                </c:pt>
                <c:pt idx="240">
                  <c:v>42447</c:v>
                </c:pt>
                <c:pt idx="241">
                  <c:v>42448</c:v>
                </c:pt>
                <c:pt idx="242">
                  <c:v>42449</c:v>
                </c:pt>
                <c:pt idx="243">
                  <c:v>42450</c:v>
                </c:pt>
                <c:pt idx="244">
                  <c:v>42451</c:v>
                </c:pt>
                <c:pt idx="245">
                  <c:v>42452</c:v>
                </c:pt>
                <c:pt idx="246">
                  <c:v>42453</c:v>
                </c:pt>
                <c:pt idx="247">
                  <c:v>42454</c:v>
                </c:pt>
                <c:pt idx="248">
                  <c:v>42455</c:v>
                </c:pt>
                <c:pt idx="249">
                  <c:v>42456</c:v>
                </c:pt>
                <c:pt idx="250">
                  <c:v>42457</c:v>
                </c:pt>
                <c:pt idx="251">
                  <c:v>42458</c:v>
                </c:pt>
                <c:pt idx="252">
                  <c:v>42459</c:v>
                </c:pt>
                <c:pt idx="253">
                  <c:v>42460</c:v>
                </c:pt>
                <c:pt idx="254">
                  <c:v>42461</c:v>
                </c:pt>
                <c:pt idx="255">
                  <c:v>42462</c:v>
                </c:pt>
                <c:pt idx="256">
                  <c:v>42463</c:v>
                </c:pt>
                <c:pt idx="257">
                  <c:v>42464</c:v>
                </c:pt>
                <c:pt idx="258">
                  <c:v>42465</c:v>
                </c:pt>
                <c:pt idx="259">
                  <c:v>42466</c:v>
                </c:pt>
                <c:pt idx="260">
                  <c:v>42467</c:v>
                </c:pt>
                <c:pt idx="261">
                  <c:v>42468</c:v>
                </c:pt>
                <c:pt idx="262">
                  <c:v>42469</c:v>
                </c:pt>
                <c:pt idx="263">
                  <c:v>42470</c:v>
                </c:pt>
                <c:pt idx="264">
                  <c:v>42471</c:v>
                </c:pt>
                <c:pt idx="265">
                  <c:v>42472</c:v>
                </c:pt>
                <c:pt idx="266">
                  <c:v>42473</c:v>
                </c:pt>
                <c:pt idx="267">
                  <c:v>42474</c:v>
                </c:pt>
                <c:pt idx="268">
                  <c:v>42475</c:v>
                </c:pt>
                <c:pt idx="269">
                  <c:v>42476</c:v>
                </c:pt>
                <c:pt idx="270">
                  <c:v>42477</c:v>
                </c:pt>
                <c:pt idx="271">
                  <c:v>42478</c:v>
                </c:pt>
                <c:pt idx="272">
                  <c:v>42479</c:v>
                </c:pt>
                <c:pt idx="273">
                  <c:v>42480</c:v>
                </c:pt>
                <c:pt idx="274">
                  <c:v>42481</c:v>
                </c:pt>
                <c:pt idx="275">
                  <c:v>42482</c:v>
                </c:pt>
                <c:pt idx="276">
                  <c:v>42483</c:v>
                </c:pt>
                <c:pt idx="277">
                  <c:v>42484</c:v>
                </c:pt>
                <c:pt idx="278">
                  <c:v>42485</c:v>
                </c:pt>
                <c:pt idx="279">
                  <c:v>42486</c:v>
                </c:pt>
                <c:pt idx="280">
                  <c:v>42487</c:v>
                </c:pt>
                <c:pt idx="281">
                  <c:v>42488</c:v>
                </c:pt>
                <c:pt idx="282">
                  <c:v>42489</c:v>
                </c:pt>
                <c:pt idx="283">
                  <c:v>42490</c:v>
                </c:pt>
                <c:pt idx="284">
                  <c:v>42491</c:v>
                </c:pt>
                <c:pt idx="285">
                  <c:v>42492</c:v>
                </c:pt>
                <c:pt idx="286">
                  <c:v>42493</c:v>
                </c:pt>
                <c:pt idx="287">
                  <c:v>42494</c:v>
                </c:pt>
                <c:pt idx="288">
                  <c:v>42495</c:v>
                </c:pt>
                <c:pt idx="289">
                  <c:v>42496</c:v>
                </c:pt>
                <c:pt idx="290">
                  <c:v>42497</c:v>
                </c:pt>
                <c:pt idx="291">
                  <c:v>42498</c:v>
                </c:pt>
                <c:pt idx="292">
                  <c:v>42499</c:v>
                </c:pt>
                <c:pt idx="293">
                  <c:v>42500</c:v>
                </c:pt>
                <c:pt idx="294">
                  <c:v>42501</c:v>
                </c:pt>
                <c:pt idx="295">
                  <c:v>42502</c:v>
                </c:pt>
                <c:pt idx="296">
                  <c:v>42503</c:v>
                </c:pt>
                <c:pt idx="297">
                  <c:v>42504</c:v>
                </c:pt>
                <c:pt idx="298">
                  <c:v>42505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42511</c:v>
                </c:pt>
                <c:pt idx="305">
                  <c:v>42512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42518</c:v>
                </c:pt>
                <c:pt idx="312">
                  <c:v>42519</c:v>
                </c:pt>
                <c:pt idx="313">
                  <c:v>42520</c:v>
                </c:pt>
                <c:pt idx="314">
                  <c:v>42521</c:v>
                </c:pt>
                <c:pt idx="315">
                  <c:v>42522</c:v>
                </c:pt>
                <c:pt idx="316">
                  <c:v>42523</c:v>
                </c:pt>
                <c:pt idx="317">
                  <c:v>42524</c:v>
                </c:pt>
                <c:pt idx="318">
                  <c:v>42525</c:v>
                </c:pt>
                <c:pt idx="319">
                  <c:v>42526</c:v>
                </c:pt>
                <c:pt idx="320">
                  <c:v>42527</c:v>
                </c:pt>
                <c:pt idx="321">
                  <c:v>42528</c:v>
                </c:pt>
                <c:pt idx="322">
                  <c:v>42529</c:v>
                </c:pt>
                <c:pt idx="323">
                  <c:v>42530</c:v>
                </c:pt>
                <c:pt idx="324">
                  <c:v>42531</c:v>
                </c:pt>
                <c:pt idx="325">
                  <c:v>42532</c:v>
                </c:pt>
                <c:pt idx="326">
                  <c:v>42533</c:v>
                </c:pt>
                <c:pt idx="327">
                  <c:v>42534</c:v>
                </c:pt>
                <c:pt idx="328">
                  <c:v>42535</c:v>
                </c:pt>
                <c:pt idx="329">
                  <c:v>42536</c:v>
                </c:pt>
                <c:pt idx="330">
                  <c:v>42537</c:v>
                </c:pt>
                <c:pt idx="331">
                  <c:v>42538</c:v>
                </c:pt>
                <c:pt idx="332">
                  <c:v>42539</c:v>
                </c:pt>
                <c:pt idx="333">
                  <c:v>42540</c:v>
                </c:pt>
                <c:pt idx="334">
                  <c:v>42541</c:v>
                </c:pt>
                <c:pt idx="335">
                  <c:v>42542</c:v>
                </c:pt>
                <c:pt idx="336">
                  <c:v>42543</c:v>
                </c:pt>
                <c:pt idx="337">
                  <c:v>42544</c:v>
                </c:pt>
                <c:pt idx="338">
                  <c:v>42545</c:v>
                </c:pt>
                <c:pt idx="339">
                  <c:v>42546</c:v>
                </c:pt>
                <c:pt idx="340">
                  <c:v>42547</c:v>
                </c:pt>
                <c:pt idx="341">
                  <c:v>42548</c:v>
                </c:pt>
                <c:pt idx="342">
                  <c:v>42549</c:v>
                </c:pt>
                <c:pt idx="343">
                  <c:v>42550</c:v>
                </c:pt>
                <c:pt idx="344">
                  <c:v>42551</c:v>
                </c:pt>
                <c:pt idx="345">
                  <c:v>42552</c:v>
                </c:pt>
                <c:pt idx="346">
                  <c:v>42553</c:v>
                </c:pt>
                <c:pt idx="347">
                  <c:v>42554</c:v>
                </c:pt>
                <c:pt idx="348">
                  <c:v>42555</c:v>
                </c:pt>
                <c:pt idx="349">
                  <c:v>42556</c:v>
                </c:pt>
                <c:pt idx="350">
                  <c:v>42557</c:v>
                </c:pt>
                <c:pt idx="351">
                  <c:v>42558</c:v>
                </c:pt>
                <c:pt idx="352">
                  <c:v>42559</c:v>
                </c:pt>
                <c:pt idx="353">
                  <c:v>42560</c:v>
                </c:pt>
                <c:pt idx="354">
                  <c:v>42561</c:v>
                </c:pt>
                <c:pt idx="355">
                  <c:v>42562</c:v>
                </c:pt>
                <c:pt idx="356">
                  <c:v>42563</c:v>
                </c:pt>
                <c:pt idx="357">
                  <c:v>42564</c:v>
                </c:pt>
                <c:pt idx="358">
                  <c:v>42565</c:v>
                </c:pt>
                <c:pt idx="359">
                  <c:v>42566</c:v>
                </c:pt>
                <c:pt idx="360">
                  <c:v>42567</c:v>
                </c:pt>
                <c:pt idx="361">
                  <c:v>42568</c:v>
                </c:pt>
                <c:pt idx="362">
                  <c:v>42569</c:v>
                </c:pt>
                <c:pt idx="363">
                  <c:v>42570</c:v>
                </c:pt>
                <c:pt idx="364">
                  <c:v>42571</c:v>
                </c:pt>
                <c:pt idx="365">
                  <c:v>42572</c:v>
                </c:pt>
                <c:pt idx="366">
                  <c:v>42573</c:v>
                </c:pt>
                <c:pt idx="367">
                  <c:v>42574</c:v>
                </c:pt>
                <c:pt idx="368">
                  <c:v>42575</c:v>
                </c:pt>
                <c:pt idx="369">
                  <c:v>42576</c:v>
                </c:pt>
                <c:pt idx="370">
                  <c:v>42577</c:v>
                </c:pt>
                <c:pt idx="371">
                  <c:v>42578</c:v>
                </c:pt>
                <c:pt idx="372">
                  <c:v>42579</c:v>
                </c:pt>
                <c:pt idx="373">
                  <c:v>42580</c:v>
                </c:pt>
                <c:pt idx="374">
                  <c:v>42581</c:v>
                </c:pt>
                <c:pt idx="375">
                  <c:v>42582</c:v>
                </c:pt>
                <c:pt idx="376">
                  <c:v>42583</c:v>
                </c:pt>
                <c:pt idx="377">
                  <c:v>42584</c:v>
                </c:pt>
                <c:pt idx="378">
                  <c:v>42585</c:v>
                </c:pt>
                <c:pt idx="379">
                  <c:v>42586</c:v>
                </c:pt>
                <c:pt idx="380">
                  <c:v>42587</c:v>
                </c:pt>
                <c:pt idx="381">
                  <c:v>42588</c:v>
                </c:pt>
                <c:pt idx="382">
                  <c:v>42589</c:v>
                </c:pt>
                <c:pt idx="383">
                  <c:v>42590</c:v>
                </c:pt>
                <c:pt idx="384">
                  <c:v>42591</c:v>
                </c:pt>
                <c:pt idx="385">
                  <c:v>42592</c:v>
                </c:pt>
                <c:pt idx="386">
                  <c:v>42593</c:v>
                </c:pt>
                <c:pt idx="387">
                  <c:v>42594</c:v>
                </c:pt>
                <c:pt idx="388">
                  <c:v>42595</c:v>
                </c:pt>
                <c:pt idx="389">
                  <c:v>42596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42602</c:v>
                </c:pt>
                <c:pt idx="396">
                  <c:v>42603</c:v>
                </c:pt>
                <c:pt idx="397">
                  <c:v>42604</c:v>
                </c:pt>
                <c:pt idx="398">
                  <c:v>42605</c:v>
                </c:pt>
                <c:pt idx="399">
                  <c:v>42606</c:v>
                </c:pt>
                <c:pt idx="400">
                  <c:v>42607</c:v>
                </c:pt>
                <c:pt idx="401">
                  <c:v>42608</c:v>
                </c:pt>
                <c:pt idx="402">
                  <c:v>42609</c:v>
                </c:pt>
                <c:pt idx="403">
                  <c:v>42610</c:v>
                </c:pt>
                <c:pt idx="404">
                  <c:v>42611</c:v>
                </c:pt>
                <c:pt idx="405">
                  <c:v>42612</c:v>
                </c:pt>
                <c:pt idx="406">
                  <c:v>42613</c:v>
                </c:pt>
                <c:pt idx="407">
                  <c:v>42614</c:v>
                </c:pt>
                <c:pt idx="408">
                  <c:v>42615</c:v>
                </c:pt>
                <c:pt idx="409">
                  <c:v>42616</c:v>
                </c:pt>
                <c:pt idx="410">
                  <c:v>42617</c:v>
                </c:pt>
                <c:pt idx="411">
                  <c:v>42618</c:v>
                </c:pt>
                <c:pt idx="412">
                  <c:v>42619</c:v>
                </c:pt>
                <c:pt idx="413">
                  <c:v>42620</c:v>
                </c:pt>
                <c:pt idx="414">
                  <c:v>42621</c:v>
                </c:pt>
                <c:pt idx="415">
                  <c:v>42622</c:v>
                </c:pt>
                <c:pt idx="416">
                  <c:v>42623</c:v>
                </c:pt>
                <c:pt idx="417">
                  <c:v>42624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42629</c:v>
                </c:pt>
                <c:pt idx="423">
                  <c:v>42630</c:v>
                </c:pt>
                <c:pt idx="424">
                  <c:v>42631</c:v>
                </c:pt>
                <c:pt idx="425">
                  <c:v>42632</c:v>
                </c:pt>
                <c:pt idx="426">
                  <c:v>42633</c:v>
                </c:pt>
                <c:pt idx="427">
                  <c:v>42634</c:v>
                </c:pt>
                <c:pt idx="428">
                  <c:v>42635</c:v>
                </c:pt>
                <c:pt idx="429">
                  <c:v>42636</c:v>
                </c:pt>
                <c:pt idx="430">
                  <c:v>42637</c:v>
                </c:pt>
                <c:pt idx="431">
                  <c:v>42638</c:v>
                </c:pt>
                <c:pt idx="432">
                  <c:v>42639</c:v>
                </c:pt>
                <c:pt idx="433">
                  <c:v>42640</c:v>
                </c:pt>
                <c:pt idx="434">
                  <c:v>42641</c:v>
                </c:pt>
                <c:pt idx="435">
                  <c:v>42642</c:v>
                </c:pt>
                <c:pt idx="436">
                  <c:v>42643</c:v>
                </c:pt>
                <c:pt idx="437">
                  <c:v>42644</c:v>
                </c:pt>
                <c:pt idx="438">
                  <c:v>42645</c:v>
                </c:pt>
                <c:pt idx="439">
                  <c:v>42646</c:v>
                </c:pt>
                <c:pt idx="440">
                  <c:v>42647</c:v>
                </c:pt>
                <c:pt idx="441">
                  <c:v>42648</c:v>
                </c:pt>
                <c:pt idx="442">
                  <c:v>42649</c:v>
                </c:pt>
                <c:pt idx="443">
                  <c:v>42650</c:v>
                </c:pt>
                <c:pt idx="444">
                  <c:v>42651</c:v>
                </c:pt>
                <c:pt idx="445">
                  <c:v>42652</c:v>
                </c:pt>
                <c:pt idx="446">
                  <c:v>42653</c:v>
                </c:pt>
                <c:pt idx="447">
                  <c:v>42654</c:v>
                </c:pt>
                <c:pt idx="448">
                  <c:v>42655</c:v>
                </c:pt>
                <c:pt idx="449">
                  <c:v>42656</c:v>
                </c:pt>
                <c:pt idx="450">
                  <c:v>42657</c:v>
                </c:pt>
                <c:pt idx="451">
                  <c:v>42658</c:v>
                </c:pt>
                <c:pt idx="452">
                  <c:v>42659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42665</c:v>
                </c:pt>
                <c:pt idx="459">
                  <c:v>42666</c:v>
                </c:pt>
                <c:pt idx="460">
                  <c:v>42667</c:v>
                </c:pt>
                <c:pt idx="461">
                  <c:v>42668</c:v>
                </c:pt>
                <c:pt idx="462">
                  <c:v>42669</c:v>
                </c:pt>
                <c:pt idx="463">
                  <c:v>42670</c:v>
                </c:pt>
                <c:pt idx="464">
                  <c:v>42671</c:v>
                </c:pt>
                <c:pt idx="465">
                  <c:v>42672</c:v>
                </c:pt>
                <c:pt idx="466">
                  <c:v>42673</c:v>
                </c:pt>
                <c:pt idx="467">
                  <c:v>42674</c:v>
                </c:pt>
                <c:pt idx="468">
                  <c:v>42675</c:v>
                </c:pt>
                <c:pt idx="469">
                  <c:v>42676</c:v>
                </c:pt>
                <c:pt idx="470">
                  <c:v>42677</c:v>
                </c:pt>
                <c:pt idx="471">
                  <c:v>42678</c:v>
                </c:pt>
                <c:pt idx="472">
                  <c:v>42679</c:v>
                </c:pt>
                <c:pt idx="473">
                  <c:v>42680</c:v>
                </c:pt>
                <c:pt idx="474">
                  <c:v>42681</c:v>
                </c:pt>
                <c:pt idx="475">
                  <c:v>42682</c:v>
                </c:pt>
                <c:pt idx="476">
                  <c:v>42683</c:v>
                </c:pt>
                <c:pt idx="477">
                  <c:v>42684</c:v>
                </c:pt>
                <c:pt idx="478">
                  <c:v>42685</c:v>
                </c:pt>
                <c:pt idx="479">
                  <c:v>42686</c:v>
                </c:pt>
                <c:pt idx="480">
                  <c:v>42687</c:v>
                </c:pt>
                <c:pt idx="481">
                  <c:v>42688</c:v>
                </c:pt>
                <c:pt idx="482">
                  <c:v>42689</c:v>
                </c:pt>
                <c:pt idx="483">
                  <c:v>42690</c:v>
                </c:pt>
                <c:pt idx="484">
                  <c:v>42691</c:v>
                </c:pt>
                <c:pt idx="485">
                  <c:v>42692</c:v>
                </c:pt>
                <c:pt idx="486">
                  <c:v>42693</c:v>
                </c:pt>
                <c:pt idx="487">
                  <c:v>42694</c:v>
                </c:pt>
                <c:pt idx="488">
                  <c:v>42695</c:v>
                </c:pt>
                <c:pt idx="489">
                  <c:v>42696</c:v>
                </c:pt>
                <c:pt idx="490">
                  <c:v>42697</c:v>
                </c:pt>
                <c:pt idx="491">
                  <c:v>42698</c:v>
                </c:pt>
                <c:pt idx="492">
                  <c:v>42699</c:v>
                </c:pt>
                <c:pt idx="493">
                  <c:v>42700</c:v>
                </c:pt>
                <c:pt idx="494">
                  <c:v>42701</c:v>
                </c:pt>
                <c:pt idx="495">
                  <c:v>42702</c:v>
                </c:pt>
                <c:pt idx="496">
                  <c:v>42703</c:v>
                </c:pt>
                <c:pt idx="497">
                  <c:v>42704</c:v>
                </c:pt>
                <c:pt idx="498">
                  <c:v>42705</c:v>
                </c:pt>
                <c:pt idx="499">
                  <c:v>42706</c:v>
                </c:pt>
                <c:pt idx="500">
                  <c:v>42707</c:v>
                </c:pt>
                <c:pt idx="501">
                  <c:v>42708</c:v>
                </c:pt>
                <c:pt idx="502">
                  <c:v>42709</c:v>
                </c:pt>
                <c:pt idx="503">
                  <c:v>42710</c:v>
                </c:pt>
                <c:pt idx="504">
                  <c:v>42711</c:v>
                </c:pt>
                <c:pt idx="505">
                  <c:v>42712</c:v>
                </c:pt>
                <c:pt idx="506">
                  <c:v>42713</c:v>
                </c:pt>
                <c:pt idx="507">
                  <c:v>42714</c:v>
                </c:pt>
                <c:pt idx="508">
                  <c:v>42715</c:v>
                </c:pt>
                <c:pt idx="509">
                  <c:v>42716</c:v>
                </c:pt>
                <c:pt idx="510">
                  <c:v>42717</c:v>
                </c:pt>
                <c:pt idx="511">
                  <c:v>42718</c:v>
                </c:pt>
                <c:pt idx="512">
                  <c:v>42719</c:v>
                </c:pt>
                <c:pt idx="513">
                  <c:v>42720</c:v>
                </c:pt>
                <c:pt idx="514">
                  <c:v>42721</c:v>
                </c:pt>
                <c:pt idx="515">
                  <c:v>42722</c:v>
                </c:pt>
                <c:pt idx="516">
                  <c:v>42723</c:v>
                </c:pt>
                <c:pt idx="517">
                  <c:v>42724</c:v>
                </c:pt>
                <c:pt idx="518">
                  <c:v>42725</c:v>
                </c:pt>
                <c:pt idx="519">
                  <c:v>42726</c:v>
                </c:pt>
                <c:pt idx="520">
                  <c:v>42727</c:v>
                </c:pt>
                <c:pt idx="521">
                  <c:v>42728</c:v>
                </c:pt>
                <c:pt idx="522">
                  <c:v>42729</c:v>
                </c:pt>
                <c:pt idx="523">
                  <c:v>42730</c:v>
                </c:pt>
                <c:pt idx="524">
                  <c:v>42731</c:v>
                </c:pt>
                <c:pt idx="525">
                  <c:v>42732</c:v>
                </c:pt>
                <c:pt idx="526">
                  <c:v>42733</c:v>
                </c:pt>
                <c:pt idx="527">
                  <c:v>42734</c:v>
                </c:pt>
                <c:pt idx="528">
                  <c:v>42735</c:v>
                </c:pt>
                <c:pt idx="529">
                  <c:v>42736</c:v>
                </c:pt>
                <c:pt idx="530">
                  <c:v>42737</c:v>
                </c:pt>
                <c:pt idx="531">
                  <c:v>42738</c:v>
                </c:pt>
                <c:pt idx="532">
                  <c:v>42739</c:v>
                </c:pt>
                <c:pt idx="533">
                  <c:v>42740</c:v>
                </c:pt>
                <c:pt idx="534">
                  <c:v>42741</c:v>
                </c:pt>
                <c:pt idx="535">
                  <c:v>42742</c:v>
                </c:pt>
                <c:pt idx="536">
                  <c:v>42743</c:v>
                </c:pt>
                <c:pt idx="537">
                  <c:v>42744</c:v>
                </c:pt>
                <c:pt idx="538">
                  <c:v>42745</c:v>
                </c:pt>
                <c:pt idx="539">
                  <c:v>42746</c:v>
                </c:pt>
                <c:pt idx="540">
                  <c:v>42747</c:v>
                </c:pt>
                <c:pt idx="541">
                  <c:v>42748</c:v>
                </c:pt>
                <c:pt idx="542">
                  <c:v>42749</c:v>
                </c:pt>
                <c:pt idx="543">
                  <c:v>42750</c:v>
                </c:pt>
                <c:pt idx="544">
                  <c:v>42751</c:v>
                </c:pt>
                <c:pt idx="545">
                  <c:v>42752</c:v>
                </c:pt>
                <c:pt idx="546">
                  <c:v>42753</c:v>
                </c:pt>
                <c:pt idx="547">
                  <c:v>42754</c:v>
                </c:pt>
                <c:pt idx="548">
                  <c:v>42755</c:v>
                </c:pt>
                <c:pt idx="549">
                  <c:v>42756</c:v>
                </c:pt>
                <c:pt idx="550">
                  <c:v>42757</c:v>
                </c:pt>
                <c:pt idx="551">
                  <c:v>42758</c:v>
                </c:pt>
                <c:pt idx="552">
                  <c:v>42759</c:v>
                </c:pt>
                <c:pt idx="553">
                  <c:v>42760</c:v>
                </c:pt>
                <c:pt idx="554">
                  <c:v>42761</c:v>
                </c:pt>
                <c:pt idx="555">
                  <c:v>42762</c:v>
                </c:pt>
                <c:pt idx="556">
                  <c:v>42763</c:v>
                </c:pt>
                <c:pt idx="557">
                  <c:v>42764</c:v>
                </c:pt>
                <c:pt idx="558">
                  <c:v>42765</c:v>
                </c:pt>
                <c:pt idx="559">
                  <c:v>42766</c:v>
                </c:pt>
                <c:pt idx="560">
                  <c:v>42767</c:v>
                </c:pt>
                <c:pt idx="561">
                  <c:v>42768</c:v>
                </c:pt>
                <c:pt idx="562">
                  <c:v>42769</c:v>
                </c:pt>
                <c:pt idx="563">
                  <c:v>42770</c:v>
                </c:pt>
                <c:pt idx="564">
                  <c:v>42771</c:v>
                </c:pt>
                <c:pt idx="565">
                  <c:v>42772</c:v>
                </c:pt>
                <c:pt idx="566">
                  <c:v>42773</c:v>
                </c:pt>
                <c:pt idx="567">
                  <c:v>42774</c:v>
                </c:pt>
                <c:pt idx="568">
                  <c:v>42775</c:v>
                </c:pt>
                <c:pt idx="569">
                  <c:v>42776</c:v>
                </c:pt>
                <c:pt idx="570">
                  <c:v>42777</c:v>
                </c:pt>
                <c:pt idx="571">
                  <c:v>42778</c:v>
                </c:pt>
                <c:pt idx="572">
                  <c:v>42779</c:v>
                </c:pt>
                <c:pt idx="573">
                  <c:v>42780</c:v>
                </c:pt>
                <c:pt idx="574">
                  <c:v>42781</c:v>
                </c:pt>
                <c:pt idx="575">
                  <c:v>42782</c:v>
                </c:pt>
                <c:pt idx="576">
                  <c:v>42783</c:v>
                </c:pt>
                <c:pt idx="577">
                  <c:v>42784</c:v>
                </c:pt>
                <c:pt idx="578">
                  <c:v>42785</c:v>
                </c:pt>
                <c:pt idx="579">
                  <c:v>42786</c:v>
                </c:pt>
                <c:pt idx="580">
                  <c:v>42787</c:v>
                </c:pt>
                <c:pt idx="581">
                  <c:v>42788</c:v>
                </c:pt>
                <c:pt idx="582">
                  <c:v>42789</c:v>
                </c:pt>
                <c:pt idx="583">
                  <c:v>42790</c:v>
                </c:pt>
                <c:pt idx="584">
                  <c:v>42791</c:v>
                </c:pt>
                <c:pt idx="585">
                  <c:v>42792</c:v>
                </c:pt>
                <c:pt idx="586">
                  <c:v>42793</c:v>
                </c:pt>
                <c:pt idx="587">
                  <c:v>42794</c:v>
                </c:pt>
                <c:pt idx="588">
                  <c:v>42795</c:v>
                </c:pt>
                <c:pt idx="589">
                  <c:v>42796</c:v>
                </c:pt>
                <c:pt idx="590">
                  <c:v>42797</c:v>
                </c:pt>
                <c:pt idx="591">
                  <c:v>42798</c:v>
                </c:pt>
                <c:pt idx="592">
                  <c:v>42799</c:v>
                </c:pt>
                <c:pt idx="593">
                  <c:v>42800</c:v>
                </c:pt>
                <c:pt idx="594">
                  <c:v>42801</c:v>
                </c:pt>
                <c:pt idx="595">
                  <c:v>42802</c:v>
                </c:pt>
                <c:pt idx="596">
                  <c:v>42803</c:v>
                </c:pt>
                <c:pt idx="597">
                  <c:v>42804</c:v>
                </c:pt>
                <c:pt idx="598">
                  <c:v>42805</c:v>
                </c:pt>
                <c:pt idx="599">
                  <c:v>42806</c:v>
                </c:pt>
                <c:pt idx="600">
                  <c:v>42807</c:v>
                </c:pt>
                <c:pt idx="601">
                  <c:v>42808</c:v>
                </c:pt>
                <c:pt idx="602">
                  <c:v>42809</c:v>
                </c:pt>
                <c:pt idx="603">
                  <c:v>42810</c:v>
                </c:pt>
                <c:pt idx="604">
                  <c:v>42811</c:v>
                </c:pt>
                <c:pt idx="605">
                  <c:v>42812</c:v>
                </c:pt>
                <c:pt idx="606">
                  <c:v>42813</c:v>
                </c:pt>
                <c:pt idx="607">
                  <c:v>42814</c:v>
                </c:pt>
                <c:pt idx="608">
                  <c:v>42815</c:v>
                </c:pt>
                <c:pt idx="609">
                  <c:v>42816</c:v>
                </c:pt>
                <c:pt idx="610">
                  <c:v>42817</c:v>
                </c:pt>
                <c:pt idx="611">
                  <c:v>42818</c:v>
                </c:pt>
                <c:pt idx="612">
                  <c:v>42819</c:v>
                </c:pt>
                <c:pt idx="613">
                  <c:v>42820</c:v>
                </c:pt>
                <c:pt idx="614">
                  <c:v>42821</c:v>
                </c:pt>
                <c:pt idx="615">
                  <c:v>42822</c:v>
                </c:pt>
                <c:pt idx="616">
                  <c:v>42823</c:v>
                </c:pt>
                <c:pt idx="617">
                  <c:v>42824</c:v>
                </c:pt>
                <c:pt idx="618">
                  <c:v>42825</c:v>
                </c:pt>
                <c:pt idx="619">
                  <c:v>42826</c:v>
                </c:pt>
                <c:pt idx="620">
                  <c:v>42827</c:v>
                </c:pt>
                <c:pt idx="621">
                  <c:v>42828</c:v>
                </c:pt>
                <c:pt idx="622">
                  <c:v>42829</c:v>
                </c:pt>
                <c:pt idx="623">
                  <c:v>42830</c:v>
                </c:pt>
                <c:pt idx="624">
                  <c:v>42831</c:v>
                </c:pt>
                <c:pt idx="625">
                  <c:v>42832</c:v>
                </c:pt>
                <c:pt idx="626">
                  <c:v>42833</c:v>
                </c:pt>
                <c:pt idx="627">
                  <c:v>42834</c:v>
                </c:pt>
                <c:pt idx="628">
                  <c:v>42835</c:v>
                </c:pt>
                <c:pt idx="629">
                  <c:v>42836</c:v>
                </c:pt>
                <c:pt idx="630">
                  <c:v>42837</c:v>
                </c:pt>
                <c:pt idx="631">
                  <c:v>42838</c:v>
                </c:pt>
                <c:pt idx="632">
                  <c:v>42839</c:v>
                </c:pt>
                <c:pt idx="633">
                  <c:v>42840</c:v>
                </c:pt>
                <c:pt idx="634">
                  <c:v>42841</c:v>
                </c:pt>
                <c:pt idx="635">
                  <c:v>42842</c:v>
                </c:pt>
                <c:pt idx="636">
                  <c:v>42843</c:v>
                </c:pt>
                <c:pt idx="637">
                  <c:v>42844</c:v>
                </c:pt>
                <c:pt idx="638">
                  <c:v>42845</c:v>
                </c:pt>
                <c:pt idx="639">
                  <c:v>42846</c:v>
                </c:pt>
                <c:pt idx="640">
                  <c:v>42847</c:v>
                </c:pt>
                <c:pt idx="641">
                  <c:v>42848</c:v>
                </c:pt>
                <c:pt idx="642">
                  <c:v>42849</c:v>
                </c:pt>
                <c:pt idx="643">
                  <c:v>42850</c:v>
                </c:pt>
                <c:pt idx="644">
                  <c:v>42851</c:v>
                </c:pt>
                <c:pt idx="645">
                  <c:v>42852</c:v>
                </c:pt>
                <c:pt idx="646">
                  <c:v>42853</c:v>
                </c:pt>
                <c:pt idx="647">
                  <c:v>42854</c:v>
                </c:pt>
                <c:pt idx="648">
                  <c:v>42855</c:v>
                </c:pt>
                <c:pt idx="649">
                  <c:v>42856</c:v>
                </c:pt>
                <c:pt idx="650">
                  <c:v>42857</c:v>
                </c:pt>
                <c:pt idx="651">
                  <c:v>42858</c:v>
                </c:pt>
                <c:pt idx="652">
                  <c:v>42859</c:v>
                </c:pt>
                <c:pt idx="653">
                  <c:v>42860</c:v>
                </c:pt>
                <c:pt idx="654">
                  <c:v>42861</c:v>
                </c:pt>
                <c:pt idx="655">
                  <c:v>42862</c:v>
                </c:pt>
                <c:pt idx="656">
                  <c:v>42863</c:v>
                </c:pt>
                <c:pt idx="657">
                  <c:v>42864</c:v>
                </c:pt>
                <c:pt idx="658">
                  <c:v>42865</c:v>
                </c:pt>
                <c:pt idx="659">
                  <c:v>42866</c:v>
                </c:pt>
                <c:pt idx="660">
                  <c:v>42867</c:v>
                </c:pt>
                <c:pt idx="661">
                  <c:v>42868</c:v>
                </c:pt>
                <c:pt idx="662">
                  <c:v>42869</c:v>
                </c:pt>
                <c:pt idx="663">
                  <c:v>42870</c:v>
                </c:pt>
                <c:pt idx="664">
                  <c:v>42871</c:v>
                </c:pt>
                <c:pt idx="665">
                  <c:v>42872</c:v>
                </c:pt>
                <c:pt idx="666">
                  <c:v>42873</c:v>
                </c:pt>
                <c:pt idx="667">
                  <c:v>42874</c:v>
                </c:pt>
                <c:pt idx="668">
                  <c:v>42875</c:v>
                </c:pt>
                <c:pt idx="669">
                  <c:v>42876</c:v>
                </c:pt>
                <c:pt idx="670">
                  <c:v>42877</c:v>
                </c:pt>
                <c:pt idx="671">
                  <c:v>42878</c:v>
                </c:pt>
                <c:pt idx="672">
                  <c:v>42879</c:v>
                </c:pt>
                <c:pt idx="673">
                  <c:v>42880</c:v>
                </c:pt>
                <c:pt idx="674">
                  <c:v>42881</c:v>
                </c:pt>
                <c:pt idx="675">
                  <c:v>42882</c:v>
                </c:pt>
                <c:pt idx="676">
                  <c:v>42883</c:v>
                </c:pt>
                <c:pt idx="677">
                  <c:v>42884</c:v>
                </c:pt>
                <c:pt idx="678">
                  <c:v>42885</c:v>
                </c:pt>
                <c:pt idx="679">
                  <c:v>42886</c:v>
                </c:pt>
                <c:pt idx="680">
                  <c:v>42887</c:v>
                </c:pt>
                <c:pt idx="681">
                  <c:v>42888</c:v>
                </c:pt>
                <c:pt idx="682">
                  <c:v>42889</c:v>
                </c:pt>
                <c:pt idx="683">
                  <c:v>42890</c:v>
                </c:pt>
                <c:pt idx="684">
                  <c:v>42891</c:v>
                </c:pt>
                <c:pt idx="685">
                  <c:v>42892</c:v>
                </c:pt>
                <c:pt idx="686">
                  <c:v>42893</c:v>
                </c:pt>
                <c:pt idx="687">
                  <c:v>42894</c:v>
                </c:pt>
                <c:pt idx="688">
                  <c:v>42895</c:v>
                </c:pt>
                <c:pt idx="689">
                  <c:v>42896</c:v>
                </c:pt>
                <c:pt idx="690">
                  <c:v>42897</c:v>
                </c:pt>
                <c:pt idx="691">
                  <c:v>42898</c:v>
                </c:pt>
                <c:pt idx="692">
                  <c:v>42899</c:v>
                </c:pt>
                <c:pt idx="693">
                  <c:v>42900</c:v>
                </c:pt>
                <c:pt idx="694">
                  <c:v>42901</c:v>
                </c:pt>
                <c:pt idx="695">
                  <c:v>42902</c:v>
                </c:pt>
                <c:pt idx="696">
                  <c:v>42903</c:v>
                </c:pt>
                <c:pt idx="697">
                  <c:v>42904</c:v>
                </c:pt>
                <c:pt idx="698">
                  <c:v>42905</c:v>
                </c:pt>
                <c:pt idx="699">
                  <c:v>42906</c:v>
                </c:pt>
                <c:pt idx="700">
                  <c:v>42907</c:v>
                </c:pt>
                <c:pt idx="701">
                  <c:v>42908</c:v>
                </c:pt>
                <c:pt idx="702">
                  <c:v>42909</c:v>
                </c:pt>
                <c:pt idx="703">
                  <c:v>42910</c:v>
                </c:pt>
                <c:pt idx="704">
                  <c:v>42911</c:v>
                </c:pt>
                <c:pt idx="705">
                  <c:v>42912</c:v>
                </c:pt>
                <c:pt idx="706">
                  <c:v>42913</c:v>
                </c:pt>
                <c:pt idx="707">
                  <c:v>42914</c:v>
                </c:pt>
                <c:pt idx="708">
                  <c:v>42915</c:v>
                </c:pt>
                <c:pt idx="709">
                  <c:v>42916</c:v>
                </c:pt>
                <c:pt idx="710">
                  <c:v>42917</c:v>
                </c:pt>
                <c:pt idx="711">
                  <c:v>42918</c:v>
                </c:pt>
                <c:pt idx="712">
                  <c:v>42919</c:v>
                </c:pt>
                <c:pt idx="713">
                  <c:v>42920</c:v>
                </c:pt>
                <c:pt idx="714">
                  <c:v>42921</c:v>
                </c:pt>
                <c:pt idx="715">
                  <c:v>42922</c:v>
                </c:pt>
                <c:pt idx="716">
                  <c:v>42923</c:v>
                </c:pt>
                <c:pt idx="717">
                  <c:v>42924</c:v>
                </c:pt>
                <c:pt idx="718">
                  <c:v>42925</c:v>
                </c:pt>
                <c:pt idx="719">
                  <c:v>42926</c:v>
                </c:pt>
                <c:pt idx="720">
                  <c:v>42927</c:v>
                </c:pt>
                <c:pt idx="721">
                  <c:v>42928</c:v>
                </c:pt>
                <c:pt idx="722">
                  <c:v>42929</c:v>
                </c:pt>
                <c:pt idx="723">
                  <c:v>42930</c:v>
                </c:pt>
                <c:pt idx="724">
                  <c:v>42931</c:v>
                </c:pt>
                <c:pt idx="725">
                  <c:v>42932</c:v>
                </c:pt>
                <c:pt idx="726">
                  <c:v>42933</c:v>
                </c:pt>
                <c:pt idx="727">
                  <c:v>42934</c:v>
                </c:pt>
                <c:pt idx="728">
                  <c:v>42935</c:v>
                </c:pt>
                <c:pt idx="729">
                  <c:v>42936</c:v>
                </c:pt>
                <c:pt idx="730">
                  <c:v>42937</c:v>
                </c:pt>
                <c:pt idx="731">
                  <c:v>42938</c:v>
                </c:pt>
                <c:pt idx="732">
                  <c:v>42939</c:v>
                </c:pt>
                <c:pt idx="733">
                  <c:v>42940</c:v>
                </c:pt>
                <c:pt idx="734">
                  <c:v>42941</c:v>
                </c:pt>
                <c:pt idx="735">
                  <c:v>42942</c:v>
                </c:pt>
                <c:pt idx="736">
                  <c:v>42943</c:v>
                </c:pt>
                <c:pt idx="737">
                  <c:v>42944</c:v>
                </c:pt>
                <c:pt idx="738">
                  <c:v>42945</c:v>
                </c:pt>
                <c:pt idx="739">
                  <c:v>42946</c:v>
                </c:pt>
                <c:pt idx="740">
                  <c:v>42947</c:v>
                </c:pt>
                <c:pt idx="741">
                  <c:v>42948</c:v>
                </c:pt>
                <c:pt idx="742">
                  <c:v>42949</c:v>
                </c:pt>
                <c:pt idx="743">
                  <c:v>42950</c:v>
                </c:pt>
                <c:pt idx="744">
                  <c:v>42951</c:v>
                </c:pt>
                <c:pt idx="745">
                  <c:v>42952</c:v>
                </c:pt>
                <c:pt idx="746">
                  <c:v>42953</c:v>
                </c:pt>
                <c:pt idx="747">
                  <c:v>42954</c:v>
                </c:pt>
                <c:pt idx="748">
                  <c:v>42955</c:v>
                </c:pt>
                <c:pt idx="749">
                  <c:v>42956</c:v>
                </c:pt>
                <c:pt idx="750">
                  <c:v>42957</c:v>
                </c:pt>
                <c:pt idx="751">
                  <c:v>42958</c:v>
                </c:pt>
                <c:pt idx="752">
                  <c:v>42959</c:v>
                </c:pt>
                <c:pt idx="753">
                  <c:v>42960</c:v>
                </c:pt>
                <c:pt idx="754">
                  <c:v>42961</c:v>
                </c:pt>
                <c:pt idx="755">
                  <c:v>42962</c:v>
                </c:pt>
                <c:pt idx="756">
                  <c:v>42963</c:v>
                </c:pt>
                <c:pt idx="757">
                  <c:v>42964</c:v>
                </c:pt>
                <c:pt idx="758">
                  <c:v>42965</c:v>
                </c:pt>
                <c:pt idx="759">
                  <c:v>42966</c:v>
                </c:pt>
                <c:pt idx="760">
                  <c:v>42967</c:v>
                </c:pt>
                <c:pt idx="761">
                  <c:v>42968</c:v>
                </c:pt>
                <c:pt idx="762">
                  <c:v>42969</c:v>
                </c:pt>
                <c:pt idx="763">
                  <c:v>42970</c:v>
                </c:pt>
                <c:pt idx="764">
                  <c:v>42971</c:v>
                </c:pt>
                <c:pt idx="765">
                  <c:v>42972</c:v>
                </c:pt>
                <c:pt idx="766">
                  <c:v>42973</c:v>
                </c:pt>
                <c:pt idx="767">
                  <c:v>42974</c:v>
                </c:pt>
                <c:pt idx="768">
                  <c:v>42975</c:v>
                </c:pt>
                <c:pt idx="769">
                  <c:v>42976</c:v>
                </c:pt>
                <c:pt idx="770">
                  <c:v>42977</c:v>
                </c:pt>
                <c:pt idx="771">
                  <c:v>42978</c:v>
                </c:pt>
                <c:pt idx="772">
                  <c:v>42979</c:v>
                </c:pt>
                <c:pt idx="773">
                  <c:v>42980</c:v>
                </c:pt>
                <c:pt idx="774">
                  <c:v>42981</c:v>
                </c:pt>
                <c:pt idx="775">
                  <c:v>42982</c:v>
                </c:pt>
                <c:pt idx="776">
                  <c:v>42983</c:v>
                </c:pt>
                <c:pt idx="777">
                  <c:v>42984</c:v>
                </c:pt>
                <c:pt idx="778">
                  <c:v>42985</c:v>
                </c:pt>
                <c:pt idx="779">
                  <c:v>42986</c:v>
                </c:pt>
                <c:pt idx="780">
                  <c:v>42987</c:v>
                </c:pt>
                <c:pt idx="781">
                  <c:v>42988</c:v>
                </c:pt>
                <c:pt idx="782">
                  <c:v>42989</c:v>
                </c:pt>
                <c:pt idx="783">
                  <c:v>42990</c:v>
                </c:pt>
                <c:pt idx="784">
                  <c:v>42991</c:v>
                </c:pt>
                <c:pt idx="785">
                  <c:v>42992</c:v>
                </c:pt>
                <c:pt idx="786">
                  <c:v>42993</c:v>
                </c:pt>
                <c:pt idx="787">
                  <c:v>42994</c:v>
                </c:pt>
                <c:pt idx="788">
                  <c:v>42995</c:v>
                </c:pt>
                <c:pt idx="789">
                  <c:v>42996</c:v>
                </c:pt>
                <c:pt idx="790">
                  <c:v>42997</c:v>
                </c:pt>
                <c:pt idx="791">
                  <c:v>42998</c:v>
                </c:pt>
                <c:pt idx="792">
                  <c:v>42999</c:v>
                </c:pt>
                <c:pt idx="793">
                  <c:v>43000</c:v>
                </c:pt>
                <c:pt idx="794">
                  <c:v>43001</c:v>
                </c:pt>
                <c:pt idx="795">
                  <c:v>43002</c:v>
                </c:pt>
                <c:pt idx="796">
                  <c:v>43003</c:v>
                </c:pt>
                <c:pt idx="797">
                  <c:v>43004</c:v>
                </c:pt>
                <c:pt idx="798">
                  <c:v>43005</c:v>
                </c:pt>
                <c:pt idx="799">
                  <c:v>43006</c:v>
                </c:pt>
                <c:pt idx="800">
                  <c:v>43007</c:v>
                </c:pt>
                <c:pt idx="801">
                  <c:v>43008</c:v>
                </c:pt>
                <c:pt idx="802">
                  <c:v>43009</c:v>
                </c:pt>
                <c:pt idx="803">
                  <c:v>43010</c:v>
                </c:pt>
                <c:pt idx="804">
                  <c:v>43011</c:v>
                </c:pt>
                <c:pt idx="805">
                  <c:v>43012</c:v>
                </c:pt>
                <c:pt idx="806">
                  <c:v>43013</c:v>
                </c:pt>
                <c:pt idx="807">
                  <c:v>43014</c:v>
                </c:pt>
                <c:pt idx="808">
                  <c:v>43015</c:v>
                </c:pt>
                <c:pt idx="809">
                  <c:v>43016</c:v>
                </c:pt>
                <c:pt idx="810">
                  <c:v>43017</c:v>
                </c:pt>
                <c:pt idx="811">
                  <c:v>43018</c:v>
                </c:pt>
                <c:pt idx="812">
                  <c:v>43019</c:v>
                </c:pt>
                <c:pt idx="813">
                  <c:v>43020</c:v>
                </c:pt>
                <c:pt idx="814">
                  <c:v>43021</c:v>
                </c:pt>
                <c:pt idx="815">
                  <c:v>43022</c:v>
                </c:pt>
                <c:pt idx="816">
                  <c:v>43023</c:v>
                </c:pt>
                <c:pt idx="817">
                  <c:v>43024</c:v>
                </c:pt>
                <c:pt idx="818">
                  <c:v>43025</c:v>
                </c:pt>
                <c:pt idx="819">
                  <c:v>43026</c:v>
                </c:pt>
                <c:pt idx="820">
                  <c:v>43027</c:v>
                </c:pt>
                <c:pt idx="821">
                  <c:v>43028</c:v>
                </c:pt>
                <c:pt idx="822">
                  <c:v>43029</c:v>
                </c:pt>
                <c:pt idx="823">
                  <c:v>43030</c:v>
                </c:pt>
                <c:pt idx="824">
                  <c:v>43031</c:v>
                </c:pt>
                <c:pt idx="825">
                  <c:v>43032</c:v>
                </c:pt>
                <c:pt idx="826">
                  <c:v>43033</c:v>
                </c:pt>
                <c:pt idx="827">
                  <c:v>43034</c:v>
                </c:pt>
                <c:pt idx="828">
                  <c:v>43035</c:v>
                </c:pt>
                <c:pt idx="829">
                  <c:v>43036</c:v>
                </c:pt>
                <c:pt idx="830">
                  <c:v>43037</c:v>
                </c:pt>
                <c:pt idx="831">
                  <c:v>43038</c:v>
                </c:pt>
                <c:pt idx="832">
                  <c:v>43039</c:v>
                </c:pt>
                <c:pt idx="833">
                  <c:v>43040</c:v>
                </c:pt>
                <c:pt idx="834">
                  <c:v>43041</c:v>
                </c:pt>
                <c:pt idx="835">
                  <c:v>43042</c:v>
                </c:pt>
                <c:pt idx="836">
                  <c:v>43043</c:v>
                </c:pt>
                <c:pt idx="837">
                  <c:v>43044</c:v>
                </c:pt>
                <c:pt idx="838">
                  <c:v>43045</c:v>
                </c:pt>
                <c:pt idx="839">
                  <c:v>43046</c:v>
                </c:pt>
                <c:pt idx="840">
                  <c:v>43047</c:v>
                </c:pt>
                <c:pt idx="841">
                  <c:v>43048</c:v>
                </c:pt>
                <c:pt idx="842">
                  <c:v>43049</c:v>
                </c:pt>
                <c:pt idx="843">
                  <c:v>43050</c:v>
                </c:pt>
                <c:pt idx="844">
                  <c:v>43051</c:v>
                </c:pt>
                <c:pt idx="845">
                  <c:v>43052</c:v>
                </c:pt>
                <c:pt idx="846">
                  <c:v>43053</c:v>
                </c:pt>
                <c:pt idx="847">
                  <c:v>43054</c:v>
                </c:pt>
                <c:pt idx="848">
                  <c:v>43055</c:v>
                </c:pt>
                <c:pt idx="849">
                  <c:v>43056</c:v>
                </c:pt>
                <c:pt idx="850">
                  <c:v>43057</c:v>
                </c:pt>
                <c:pt idx="851">
                  <c:v>43058</c:v>
                </c:pt>
                <c:pt idx="852">
                  <c:v>43059</c:v>
                </c:pt>
                <c:pt idx="853">
                  <c:v>43060</c:v>
                </c:pt>
                <c:pt idx="854">
                  <c:v>43061</c:v>
                </c:pt>
                <c:pt idx="855">
                  <c:v>43062</c:v>
                </c:pt>
                <c:pt idx="856">
                  <c:v>43063</c:v>
                </c:pt>
                <c:pt idx="857">
                  <c:v>43064</c:v>
                </c:pt>
                <c:pt idx="858">
                  <c:v>43065</c:v>
                </c:pt>
                <c:pt idx="859">
                  <c:v>43066</c:v>
                </c:pt>
                <c:pt idx="860">
                  <c:v>43067</c:v>
                </c:pt>
                <c:pt idx="861">
                  <c:v>43068</c:v>
                </c:pt>
                <c:pt idx="862">
                  <c:v>43069</c:v>
                </c:pt>
                <c:pt idx="863">
                  <c:v>43070</c:v>
                </c:pt>
                <c:pt idx="864">
                  <c:v>43071</c:v>
                </c:pt>
                <c:pt idx="865">
                  <c:v>43072</c:v>
                </c:pt>
                <c:pt idx="866">
                  <c:v>43073</c:v>
                </c:pt>
                <c:pt idx="867">
                  <c:v>43074</c:v>
                </c:pt>
                <c:pt idx="868">
                  <c:v>43075</c:v>
                </c:pt>
                <c:pt idx="869">
                  <c:v>43076</c:v>
                </c:pt>
                <c:pt idx="870">
                  <c:v>43077</c:v>
                </c:pt>
                <c:pt idx="871">
                  <c:v>43078</c:v>
                </c:pt>
                <c:pt idx="872">
                  <c:v>43079</c:v>
                </c:pt>
                <c:pt idx="873">
                  <c:v>43080</c:v>
                </c:pt>
                <c:pt idx="874">
                  <c:v>43081</c:v>
                </c:pt>
                <c:pt idx="875">
                  <c:v>43082</c:v>
                </c:pt>
                <c:pt idx="876">
                  <c:v>43083</c:v>
                </c:pt>
                <c:pt idx="877">
                  <c:v>43084</c:v>
                </c:pt>
                <c:pt idx="878">
                  <c:v>43085</c:v>
                </c:pt>
                <c:pt idx="879">
                  <c:v>43086</c:v>
                </c:pt>
                <c:pt idx="880">
                  <c:v>43087</c:v>
                </c:pt>
                <c:pt idx="881">
                  <c:v>43088</c:v>
                </c:pt>
                <c:pt idx="882">
                  <c:v>43089</c:v>
                </c:pt>
                <c:pt idx="883">
                  <c:v>43090</c:v>
                </c:pt>
                <c:pt idx="884">
                  <c:v>43091</c:v>
                </c:pt>
                <c:pt idx="885">
                  <c:v>43092</c:v>
                </c:pt>
                <c:pt idx="886">
                  <c:v>43093</c:v>
                </c:pt>
                <c:pt idx="887">
                  <c:v>43094</c:v>
                </c:pt>
                <c:pt idx="888">
                  <c:v>43095</c:v>
                </c:pt>
                <c:pt idx="889">
                  <c:v>43096</c:v>
                </c:pt>
                <c:pt idx="890">
                  <c:v>43097</c:v>
                </c:pt>
                <c:pt idx="891">
                  <c:v>43098</c:v>
                </c:pt>
                <c:pt idx="892">
                  <c:v>43099</c:v>
                </c:pt>
                <c:pt idx="893">
                  <c:v>43100</c:v>
                </c:pt>
                <c:pt idx="894">
                  <c:v>43101</c:v>
                </c:pt>
                <c:pt idx="895">
                  <c:v>43102</c:v>
                </c:pt>
                <c:pt idx="896">
                  <c:v>43103</c:v>
                </c:pt>
                <c:pt idx="897">
                  <c:v>43104</c:v>
                </c:pt>
                <c:pt idx="898">
                  <c:v>43105</c:v>
                </c:pt>
                <c:pt idx="899">
                  <c:v>43106</c:v>
                </c:pt>
                <c:pt idx="900">
                  <c:v>43107</c:v>
                </c:pt>
                <c:pt idx="901">
                  <c:v>43108</c:v>
                </c:pt>
                <c:pt idx="902">
                  <c:v>43109</c:v>
                </c:pt>
                <c:pt idx="903">
                  <c:v>43110</c:v>
                </c:pt>
                <c:pt idx="904">
                  <c:v>43111</c:v>
                </c:pt>
                <c:pt idx="905">
                  <c:v>43112</c:v>
                </c:pt>
                <c:pt idx="906">
                  <c:v>43113</c:v>
                </c:pt>
                <c:pt idx="907">
                  <c:v>43114</c:v>
                </c:pt>
                <c:pt idx="908">
                  <c:v>43115</c:v>
                </c:pt>
                <c:pt idx="909">
                  <c:v>43116</c:v>
                </c:pt>
                <c:pt idx="910">
                  <c:v>43117</c:v>
                </c:pt>
                <c:pt idx="911">
                  <c:v>43118</c:v>
                </c:pt>
                <c:pt idx="912">
                  <c:v>43119</c:v>
                </c:pt>
                <c:pt idx="913">
                  <c:v>43120</c:v>
                </c:pt>
                <c:pt idx="914">
                  <c:v>43121</c:v>
                </c:pt>
                <c:pt idx="915">
                  <c:v>43122</c:v>
                </c:pt>
                <c:pt idx="916">
                  <c:v>43123</c:v>
                </c:pt>
                <c:pt idx="917">
                  <c:v>43124</c:v>
                </c:pt>
                <c:pt idx="918">
                  <c:v>43125</c:v>
                </c:pt>
                <c:pt idx="919">
                  <c:v>43126</c:v>
                </c:pt>
                <c:pt idx="920">
                  <c:v>43127</c:v>
                </c:pt>
                <c:pt idx="921">
                  <c:v>43128</c:v>
                </c:pt>
                <c:pt idx="922">
                  <c:v>43129</c:v>
                </c:pt>
                <c:pt idx="923">
                  <c:v>43130</c:v>
                </c:pt>
                <c:pt idx="924">
                  <c:v>43131</c:v>
                </c:pt>
                <c:pt idx="925">
                  <c:v>43132</c:v>
                </c:pt>
                <c:pt idx="926">
                  <c:v>43133</c:v>
                </c:pt>
                <c:pt idx="927">
                  <c:v>43134</c:v>
                </c:pt>
                <c:pt idx="928">
                  <c:v>43135</c:v>
                </c:pt>
                <c:pt idx="929">
                  <c:v>43136</c:v>
                </c:pt>
                <c:pt idx="930">
                  <c:v>43137</c:v>
                </c:pt>
                <c:pt idx="931">
                  <c:v>43138</c:v>
                </c:pt>
                <c:pt idx="932">
                  <c:v>43139</c:v>
                </c:pt>
                <c:pt idx="933">
                  <c:v>43140</c:v>
                </c:pt>
                <c:pt idx="934">
                  <c:v>43141</c:v>
                </c:pt>
                <c:pt idx="935">
                  <c:v>43142</c:v>
                </c:pt>
                <c:pt idx="936">
                  <c:v>43143</c:v>
                </c:pt>
                <c:pt idx="937">
                  <c:v>43144</c:v>
                </c:pt>
                <c:pt idx="938">
                  <c:v>43145</c:v>
                </c:pt>
                <c:pt idx="939">
                  <c:v>43146</c:v>
                </c:pt>
                <c:pt idx="940">
                  <c:v>43147</c:v>
                </c:pt>
                <c:pt idx="941">
                  <c:v>43148</c:v>
                </c:pt>
                <c:pt idx="942">
                  <c:v>43149</c:v>
                </c:pt>
                <c:pt idx="943">
                  <c:v>43150</c:v>
                </c:pt>
                <c:pt idx="944">
                  <c:v>43151</c:v>
                </c:pt>
                <c:pt idx="945">
                  <c:v>43152</c:v>
                </c:pt>
                <c:pt idx="946">
                  <c:v>43153</c:v>
                </c:pt>
                <c:pt idx="947">
                  <c:v>43154</c:v>
                </c:pt>
                <c:pt idx="948">
                  <c:v>43155</c:v>
                </c:pt>
                <c:pt idx="949">
                  <c:v>43156</c:v>
                </c:pt>
                <c:pt idx="950">
                  <c:v>43157</c:v>
                </c:pt>
                <c:pt idx="951">
                  <c:v>43158</c:v>
                </c:pt>
                <c:pt idx="952">
                  <c:v>43159</c:v>
                </c:pt>
                <c:pt idx="953">
                  <c:v>43160</c:v>
                </c:pt>
                <c:pt idx="954">
                  <c:v>43161</c:v>
                </c:pt>
                <c:pt idx="955">
                  <c:v>43162</c:v>
                </c:pt>
                <c:pt idx="956">
                  <c:v>43163</c:v>
                </c:pt>
                <c:pt idx="957">
                  <c:v>43164</c:v>
                </c:pt>
                <c:pt idx="958">
                  <c:v>43165</c:v>
                </c:pt>
                <c:pt idx="959">
                  <c:v>43166</c:v>
                </c:pt>
                <c:pt idx="960">
                  <c:v>43167</c:v>
                </c:pt>
                <c:pt idx="961">
                  <c:v>43168</c:v>
                </c:pt>
                <c:pt idx="962">
                  <c:v>43169</c:v>
                </c:pt>
                <c:pt idx="963">
                  <c:v>43170</c:v>
                </c:pt>
                <c:pt idx="964">
                  <c:v>43171</c:v>
                </c:pt>
                <c:pt idx="965">
                  <c:v>43172</c:v>
                </c:pt>
                <c:pt idx="966">
                  <c:v>43173</c:v>
                </c:pt>
                <c:pt idx="967">
                  <c:v>43174</c:v>
                </c:pt>
                <c:pt idx="968">
                  <c:v>43175</c:v>
                </c:pt>
                <c:pt idx="969">
                  <c:v>43176</c:v>
                </c:pt>
                <c:pt idx="970">
                  <c:v>43177</c:v>
                </c:pt>
                <c:pt idx="971">
                  <c:v>43178</c:v>
                </c:pt>
                <c:pt idx="972">
                  <c:v>43179</c:v>
                </c:pt>
                <c:pt idx="973">
                  <c:v>43180</c:v>
                </c:pt>
                <c:pt idx="974">
                  <c:v>43181</c:v>
                </c:pt>
                <c:pt idx="975">
                  <c:v>43182</c:v>
                </c:pt>
                <c:pt idx="976">
                  <c:v>43183</c:v>
                </c:pt>
                <c:pt idx="977">
                  <c:v>43184</c:v>
                </c:pt>
                <c:pt idx="978">
                  <c:v>43185</c:v>
                </c:pt>
                <c:pt idx="979">
                  <c:v>43186</c:v>
                </c:pt>
                <c:pt idx="980">
                  <c:v>43187</c:v>
                </c:pt>
                <c:pt idx="981">
                  <c:v>43188</c:v>
                </c:pt>
                <c:pt idx="982">
                  <c:v>43189</c:v>
                </c:pt>
                <c:pt idx="983">
                  <c:v>43190</c:v>
                </c:pt>
                <c:pt idx="984">
                  <c:v>43191</c:v>
                </c:pt>
                <c:pt idx="985">
                  <c:v>43192</c:v>
                </c:pt>
                <c:pt idx="986">
                  <c:v>43193</c:v>
                </c:pt>
                <c:pt idx="987">
                  <c:v>43194</c:v>
                </c:pt>
                <c:pt idx="988">
                  <c:v>43195</c:v>
                </c:pt>
                <c:pt idx="989">
                  <c:v>43196</c:v>
                </c:pt>
                <c:pt idx="990">
                  <c:v>43197</c:v>
                </c:pt>
                <c:pt idx="991">
                  <c:v>43198</c:v>
                </c:pt>
                <c:pt idx="992">
                  <c:v>43199</c:v>
                </c:pt>
                <c:pt idx="993">
                  <c:v>43200</c:v>
                </c:pt>
                <c:pt idx="994">
                  <c:v>43201</c:v>
                </c:pt>
                <c:pt idx="995">
                  <c:v>43202</c:v>
                </c:pt>
                <c:pt idx="996">
                  <c:v>43203</c:v>
                </c:pt>
                <c:pt idx="997">
                  <c:v>43204</c:v>
                </c:pt>
                <c:pt idx="998">
                  <c:v>43205</c:v>
                </c:pt>
                <c:pt idx="999">
                  <c:v>43206</c:v>
                </c:pt>
                <c:pt idx="1000">
                  <c:v>43207</c:v>
                </c:pt>
                <c:pt idx="1001">
                  <c:v>43208</c:v>
                </c:pt>
                <c:pt idx="1002">
                  <c:v>43209</c:v>
                </c:pt>
                <c:pt idx="1003">
                  <c:v>43210</c:v>
                </c:pt>
                <c:pt idx="1004">
                  <c:v>43211</c:v>
                </c:pt>
                <c:pt idx="1005">
                  <c:v>43212</c:v>
                </c:pt>
                <c:pt idx="1006">
                  <c:v>43213</c:v>
                </c:pt>
                <c:pt idx="1007">
                  <c:v>43214</c:v>
                </c:pt>
                <c:pt idx="1008">
                  <c:v>43215</c:v>
                </c:pt>
                <c:pt idx="1009">
                  <c:v>43216</c:v>
                </c:pt>
                <c:pt idx="1010">
                  <c:v>43217</c:v>
                </c:pt>
                <c:pt idx="1011">
                  <c:v>43218</c:v>
                </c:pt>
                <c:pt idx="1012">
                  <c:v>43219</c:v>
                </c:pt>
                <c:pt idx="1013">
                  <c:v>43220</c:v>
                </c:pt>
                <c:pt idx="1014">
                  <c:v>43221</c:v>
                </c:pt>
                <c:pt idx="1015">
                  <c:v>43222</c:v>
                </c:pt>
                <c:pt idx="1016">
                  <c:v>43223</c:v>
                </c:pt>
                <c:pt idx="1017">
                  <c:v>43224</c:v>
                </c:pt>
                <c:pt idx="1018">
                  <c:v>43225</c:v>
                </c:pt>
                <c:pt idx="1019">
                  <c:v>43226</c:v>
                </c:pt>
                <c:pt idx="1020">
                  <c:v>43227</c:v>
                </c:pt>
                <c:pt idx="1021">
                  <c:v>43228</c:v>
                </c:pt>
                <c:pt idx="1022">
                  <c:v>43229</c:v>
                </c:pt>
                <c:pt idx="1023">
                  <c:v>43230</c:v>
                </c:pt>
                <c:pt idx="1024">
                  <c:v>43231</c:v>
                </c:pt>
                <c:pt idx="1025">
                  <c:v>43232</c:v>
                </c:pt>
                <c:pt idx="1026">
                  <c:v>43233</c:v>
                </c:pt>
                <c:pt idx="1027">
                  <c:v>43234</c:v>
                </c:pt>
                <c:pt idx="1028">
                  <c:v>43235</c:v>
                </c:pt>
                <c:pt idx="1029">
                  <c:v>43236</c:v>
                </c:pt>
                <c:pt idx="1030">
                  <c:v>43237</c:v>
                </c:pt>
                <c:pt idx="1031">
                  <c:v>43238</c:v>
                </c:pt>
                <c:pt idx="1032">
                  <c:v>43239</c:v>
                </c:pt>
                <c:pt idx="1033">
                  <c:v>43240</c:v>
                </c:pt>
                <c:pt idx="1034">
                  <c:v>43241</c:v>
                </c:pt>
                <c:pt idx="1035">
                  <c:v>43242</c:v>
                </c:pt>
                <c:pt idx="1036">
                  <c:v>43243</c:v>
                </c:pt>
                <c:pt idx="1037">
                  <c:v>43244</c:v>
                </c:pt>
                <c:pt idx="1038">
                  <c:v>43245</c:v>
                </c:pt>
                <c:pt idx="1039">
                  <c:v>43246</c:v>
                </c:pt>
                <c:pt idx="1040">
                  <c:v>43247</c:v>
                </c:pt>
                <c:pt idx="1041">
                  <c:v>43248</c:v>
                </c:pt>
                <c:pt idx="1042">
                  <c:v>43249</c:v>
                </c:pt>
                <c:pt idx="1043">
                  <c:v>43250</c:v>
                </c:pt>
                <c:pt idx="1044">
                  <c:v>43251</c:v>
                </c:pt>
                <c:pt idx="1045">
                  <c:v>43252</c:v>
                </c:pt>
                <c:pt idx="1046">
                  <c:v>43253</c:v>
                </c:pt>
                <c:pt idx="1047">
                  <c:v>43254</c:v>
                </c:pt>
                <c:pt idx="1048">
                  <c:v>43255</c:v>
                </c:pt>
                <c:pt idx="1049">
                  <c:v>43256</c:v>
                </c:pt>
                <c:pt idx="1050">
                  <c:v>43257</c:v>
                </c:pt>
                <c:pt idx="1051">
                  <c:v>43258</c:v>
                </c:pt>
                <c:pt idx="1052">
                  <c:v>43259</c:v>
                </c:pt>
                <c:pt idx="1053">
                  <c:v>43260</c:v>
                </c:pt>
                <c:pt idx="1054">
                  <c:v>43261</c:v>
                </c:pt>
                <c:pt idx="1055">
                  <c:v>43262</c:v>
                </c:pt>
                <c:pt idx="1056">
                  <c:v>43263</c:v>
                </c:pt>
                <c:pt idx="1057">
                  <c:v>43264</c:v>
                </c:pt>
                <c:pt idx="1058">
                  <c:v>43265</c:v>
                </c:pt>
                <c:pt idx="1059">
                  <c:v>43266</c:v>
                </c:pt>
                <c:pt idx="1060">
                  <c:v>43267</c:v>
                </c:pt>
                <c:pt idx="1061">
                  <c:v>43268</c:v>
                </c:pt>
                <c:pt idx="1062">
                  <c:v>43269</c:v>
                </c:pt>
                <c:pt idx="1063">
                  <c:v>43270</c:v>
                </c:pt>
                <c:pt idx="1064">
                  <c:v>43271</c:v>
                </c:pt>
                <c:pt idx="1065">
                  <c:v>43272</c:v>
                </c:pt>
                <c:pt idx="1066">
                  <c:v>43273</c:v>
                </c:pt>
                <c:pt idx="1067">
                  <c:v>43274</c:v>
                </c:pt>
                <c:pt idx="1068">
                  <c:v>43275</c:v>
                </c:pt>
                <c:pt idx="1069">
                  <c:v>43276</c:v>
                </c:pt>
                <c:pt idx="1070">
                  <c:v>43277</c:v>
                </c:pt>
                <c:pt idx="1071">
                  <c:v>43278</c:v>
                </c:pt>
                <c:pt idx="1072">
                  <c:v>43279</c:v>
                </c:pt>
                <c:pt idx="1073">
                  <c:v>43280</c:v>
                </c:pt>
                <c:pt idx="1074">
                  <c:v>43281</c:v>
                </c:pt>
                <c:pt idx="1075">
                  <c:v>43282</c:v>
                </c:pt>
                <c:pt idx="1076">
                  <c:v>43283</c:v>
                </c:pt>
                <c:pt idx="1077">
                  <c:v>43284</c:v>
                </c:pt>
                <c:pt idx="1078">
                  <c:v>43285</c:v>
                </c:pt>
                <c:pt idx="1079">
                  <c:v>43286</c:v>
                </c:pt>
                <c:pt idx="1080">
                  <c:v>43287</c:v>
                </c:pt>
                <c:pt idx="1081">
                  <c:v>43288</c:v>
                </c:pt>
                <c:pt idx="1082">
                  <c:v>43289</c:v>
                </c:pt>
                <c:pt idx="1083">
                  <c:v>43290</c:v>
                </c:pt>
                <c:pt idx="1084">
                  <c:v>43291</c:v>
                </c:pt>
                <c:pt idx="1085">
                  <c:v>43292</c:v>
                </c:pt>
                <c:pt idx="1086">
                  <c:v>43293</c:v>
                </c:pt>
                <c:pt idx="1087">
                  <c:v>43294</c:v>
                </c:pt>
                <c:pt idx="1088">
                  <c:v>43295</c:v>
                </c:pt>
                <c:pt idx="1089">
                  <c:v>43296</c:v>
                </c:pt>
                <c:pt idx="1090">
                  <c:v>43297</c:v>
                </c:pt>
                <c:pt idx="1091">
                  <c:v>43298</c:v>
                </c:pt>
                <c:pt idx="1092">
                  <c:v>43299</c:v>
                </c:pt>
                <c:pt idx="1093">
                  <c:v>43300</c:v>
                </c:pt>
                <c:pt idx="1094">
                  <c:v>43301</c:v>
                </c:pt>
                <c:pt idx="1095">
                  <c:v>43302</c:v>
                </c:pt>
                <c:pt idx="1096">
                  <c:v>43303</c:v>
                </c:pt>
                <c:pt idx="1097">
                  <c:v>43304</c:v>
                </c:pt>
                <c:pt idx="1098">
                  <c:v>43305</c:v>
                </c:pt>
                <c:pt idx="1099">
                  <c:v>43306</c:v>
                </c:pt>
                <c:pt idx="1100">
                  <c:v>43307</c:v>
                </c:pt>
                <c:pt idx="1101">
                  <c:v>43308</c:v>
                </c:pt>
                <c:pt idx="1102">
                  <c:v>43309</c:v>
                </c:pt>
                <c:pt idx="1103">
                  <c:v>43310</c:v>
                </c:pt>
                <c:pt idx="1104">
                  <c:v>43311</c:v>
                </c:pt>
                <c:pt idx="1105">
                  <c:v>43312</c:v>
                </c:pt>
                <c:pt idx="1106">
                  <c:v>43313</c:v>
                </c:pt>
                <c:pt idx="1107">
                  <c:v>43314</c:v>
                </c:pt>
                <c:pt idx="1108">
                  <c:v>43315</c:v>
                </c:pt>
                <c:pt idx="1109">
                  <c:v>43316</c:v>
                </c:pt>
                <c:pt idx="1110">
                  <c:v>43317</c:v>
                </c:pt>
                <c:pt idx="1111">
                  <c:v>43318</c:v>
                </c:pt>
                <c:pt idx="1112">
                  <c:v>43319</c:v>
                </c:pt>
                <c:pt idx="1113">
                  <c:v>43320</c:v>
                </c:pt>
                <c:pt idx="1114">
                  <c:v>43321</c:v>
                </c:pt>
                <c:pt idx="1115">
                  <c:v>43322</c:v>
                </c:pt>
                <c:pt idx="1116">
                  <c:v>43323</c:v>
                </c:pt>
                <c:pt idx="1117">
                  <c:v>43324</c:v>
                </c:pt>
                <c:pt idx="1118">
                  <c:v>43325</c:v>
                </c:pt>
                <c:pt idx="1119">
                  <c:v>43326</c:v>
                </c:pt>
                <c:pt idx="1120">
                  <c:v>43327</c:v>
                </c:pt>
                <c:pt idx="1121">
                  <c:v>43328</c:v>
                </c:pt>
                <c:pt idx="1122">
                  <c:v>43329</c:v>
                </c:pt>
                <c:pt idx="1123">
                  <c:v>43330</c:v>
                </c:pt>
                <c:pt idx="1124">
                  <c:v>43331</c:v>
                </c:pt>
                <c:pt idx="1125">
                  <c:v>43332</c:v>
                </c:pt>
                <c:pt idx="1126">
                  <c:v>43333</c:v>
                </c:pt>
                <c:pt idx="1127">
                  <c:v>43334</c:v>
                </c:pt>
                <c:pt idx="1128">
                  <c:v>43335</c:v>
                </c:pt>
                <c:pt idx="1129">
                  <c:v>43336</c:v>
                </c:pt>
                <c:pt idx="1130">
                  <c:v>43337</c:v>
                </c:pt>
                <c:pt idx="1131">
                  <c:v>43338</c:v>
                </c:pt>
                <c:pt idx="1132">
                  <c:v>43339</c:v>
                </c:pt>
                <c:pt idx="1133">
                  <c:v>43340</c:v>
                </c:pt>
                <c:pt idx="1134">
                  <c:v>43341</c:v>
                </c:pt>
                <c:pt idx="1135">
                  <c:v>43342</c:v>
                </c:pt>
                <c:pt idx="1136">
                  <c:v>43343</c:v>
                </c:pt>
                <c:pt idx="1137">
                  <c:v>43344</c:v>
                </c:pt>
                <c:pt idx="1138">
                  <c:v>43345</c:v>
                </c:pt>
                <c:pt idx="1139">
                  <c:v>43346</c:v>
                </c:pt>
                <c:pt idx="1140">
                  <c:v>43347</c:v>
                </c:pt>
                <c:pt idx="1141">
                  <c:v>43348</c:v>
                </c:pt>
                <c:pt idx="1142">
                  <c:v>43349</c:v>
                </c:pt>
                <c:pt idx="1143">
                  <c:v>43350</c:v>
                </c:pt>
                <c:pt idx="1144">
                  <c:v>43351</c:v>
                </c:pt>
                <c:pt idx="1145">
                  <c:v>43352</c:v>
                </c:pt>
                <c:pt idx="1146">
                  <c:v>43353</c:v>
                </c:pt>
                <c:pt idx="1147">
                  <c:v>43354</c:v>
                </c:pt>
                <c:pt idx="1148">
                  <c:v>43355</c:v>
                </c:pt>
                <c:pt idx="1149">
                  <c:v>43356</c:v>
                </c:pt>
                <c:pt idx="1150">
                  <c:v>43357</c:v>
                </c:pt>
                <c:pt idx="1151">
                  <c:v>43358</c:v>
                </c:pt>
                <c:pt idx="1152">
                  <c:v>43359</c:v>
                </c:pt>
                <c:pt idx="1153">
                  <c:v>43360</c:v>
                </c:pt>
                <c:pt idx="1154">
                  <c:v>43361</c:v>
                </c:pt>
                <c:pt idx="1155">
                  <c:v>43362</c:v>
                </c:pt>
                <c:pt idx="1156">
                  <c:v>43363</c:v>
                </c:pt>
                <c:pt idx="1157">
                  <c:v>43364</c:v>
                </c:pt>
                <c:pt idx="1158">
                  <c:v>43365</c:v>
                </c:pt>
                <c:pt idx="1159">
                  <c:v>43366</c:v>
                </c:pt>
                <c:pt idx="1160">
                  <c:v>43367</c:v>
                </c:pt>
                <c:pt idx="1161">
                  <c:v>43368</c:v>
                </c:pt>
                <c:pt idx="1162">
                  <c:v>43369</c:v>
                </c:pt>
                <c:pt idx="1163">
                  <c:v>43370</c:v>
                </c:pt>
                <c:pt idx="1164">
                  <c:v>43371</c:v>
                </c:pt>
                <c:pt idx="1165">
                  <c:v>43372</c:v>
                </c:pt>
                <c:pt idx="1166">
                  <c:v>43373</c:v>
                </c:pt>
                <c:pt idx="1167">
                  <c:v>43374</c:v>
                </c:pt>
                <c:pt idx="1168">
                  <c:v>43375</c:v>
                </c:pt>
                <c:pt idx="1169">
                  <c:v>43376</c:v>
                </c:pt>
                <c:pt idx="1170">
                  <c:v>43377</c:v>
                </c:pt>
                <c:pt idx="1171">
                  <c:v>43378</c:v>
                </c:pt>
                <c:pt idx="1172">
                  <c:v>43379</c:v>
                </c:pt>
                <c:pt idx="1173">
                  <c:v>43380</c:v>
                </c:pt>
                <c:pt idx="1174">
                  <c:v>43381</c:v>
                </c:pt>
                <c:pt idx="1175">
                  <c:v>43382</c:v>
                </c:pt>
                <c:pt idx="1176">
                  <c:v>43383</c:v>
                </c:pt>
                <c:pt idx="1177">
                  <c:v>43384</c:v>
                </c:pt>
                <c:pt idx="1178">
                  <c:v>43385</c:v>
                </c:pt>
                <c:pt idx="1179">
                  <c:v>43386</c:v>
                </c:pt>
                <c:pt idx="1180">
                  <c:v>43387</c:v>
                </c:pt>
                <c:pt idx="1181">
                  <c:v>43388</c:v>
                </c:pt>
                <c:pt idx="1182">
                  <c:v>43389</c:v>
                </c:pt>
                <c:pt idx="1183">
                  <c:v>43390</c:v>
                </c:pt>
                <c:pt idx="1184">
                  <c:v>43391</c:v>
                </c:pt>
                <c:pt idx="1185">
                  <c:v>43392</c:v>
                </c:pt>
                <c:pt idx="1186">
                  <c:v>43393</c:v>
                </c:pt>
                <c:pt idx="1187">
                  <c:v>43394</c:v>
                </c:pt>
                <c:pt idx="1188">
                  <c:v>43395</c:v>
                </c:pt>
                <c:pt idx="1189">
                  <c:v>43396</c:v>
                </c:pt>
                <c:pt idx="1190">
                  <c:v>43397</c:v>
                </c:pt>
                <c:pt idx="1191">
                  <c:v>43398</c:v>
                </c:pt>
                <c:pt idx="1192">
                  <c:v>43399</c:v>
                </c:pt>
                <c:pt idx="1193">
                  <c:v>43400</c:v>
                </c:pt>
                <c:pt idx="1194">
                  <c:v>43401</c:v>
                </c:pt>
                <c:pt idx="1195">
                  <c:v>43402</c:v>
                </c:pt>
                <c:pt idx="1196">
                  <c:v>43403</c:v>
                </c:pt>
                <c:pt idx="1197">
                  <c:v>43404</c:v>
                </c:pt>
                <c:pt idx="1198">
                  <c:v>43405</c:v>
                </c:pt>
                <c:pt idx="1199">
                  <c:v>43406</c:v>
                </c:pt>
                <c:pt idx="1200">
                  <c:v>43407</c:v>
                </c:pt>
                <c:pt idx="1201">
                  <c:v>43408</c:v>
                </c:pt>
                <c:pt idx="1202">
                  <c:v>43409</c:v>
                </c:pt>
                <c:pt idx="1203">
                  <c:v>43410</c:v>
                </c:pt>
                <c:pt idx="1204">
                  <c:v>43411</c:v>
                </c:pt>
                <c:pt idx="1205">
                  <c:v>43412</c:v>
                </c:pt>
                <c:pt idx="1206">
                  <c:v>43413</c:v>
                </c:pt>
                <c:pt idx="1207">
                  <c:v>43414</c:v>
                </c:pt>
                <c:pt idx="1208">
                  <c:v>43415</c:v>
                </c:pt>
                <c:pt idx="1209">
                  <c:v>43416</c:v>
                </c:pt>
                <c:pt idx="1210">
                  <c:v>43417</c:v>
                </c:pt>
                <c:pt idx="1211">
                  <c:v>43418</c:v>
                </c:pt>
                <c:pt idx="1212">
                  <c:v>43419</c:v>
                </c:pt>
                <c:pt idx="1213">
                  <c:v>43420</c:v>
                </c:pt>
                <c:pt idx="1214">
                  <c:v>43421</c:v>
                </c:pt>
                <c:pt idx="1215">
                  <c:v>43422</c:v>
                </c:pt>
                <c:pt idx="1216">
                  <c:v>43423</c:v>
                </c:pt>
                <c:pt idx="1217">
                  <c:v>43424</c:v>
                </c:pt>
                <c:pt idx="1218">
                  <c:v>43425</c:v>
                </c:pt>
                <c:pt idx="1219">
                  <c:v>43426</c:v>
                </c:pt>
                <c:pt idx="1220">
                  <c:v>43427</c:v>
                </c:pt>
                <c:pt idx="1221">
                  <c:v>43428</c:v>
                </c:pt>
                <c:pt idx="1222">
                  <c:v>43429</c:v>
                </c:pt>
                <c:pt idx="1223">
                  <c:v>43430</c:v>
                </c:pt>
                <c:pt idx="1224">
                  <c:v>43431</c:v>
                </c:pt>
                <c:pt idx="1225">
                  <c:v>43432</c:v>
                </c:pt>
                <c:pt idx="1226">
                  <c:v>43433</c:v>
                </c:pt>
                <c:pt idx="1227">
                  <c:v>43434</c:v>
                </c:pt>
                <c:pt idx="1228">
                  <c:v>43435</c:v>
                </c:pt>
                <c:pt idx="1229">
                  <c:v>43436</c:v>
                </c:pt>
                <c:pt idx="1230">
                  <c:v>43437</c:v>
                </c:pt>
                <c:pt idx="1231">
                  <c:v>43438</c:v>
                </c:pt>
                <c:pt idx="1232">
                  <c:v>43439</c:v>
                </c:pt>
                <c:pt idx="1233">
                  <c:v>43440</c:v>
                </c:pt>
                <c:pt idx="1234">
                  <c:v>43441</c:v>
                </c:pt>
                <c:pt idx="1235">
                  <c:v>43442</c:v>
                </c:pt>
                <c:pt idx="1236">
                  <c:v>43443</c:v>
                </c:pt>
                <c:pt idx="1237">
                  <c:v>43444</c:v>
                </c:pt>
                <c:pt idx="1238">
                  <c:v>43445</c:v>
                </c:pt>
                <c:pt idx="1239">
                  <c:v>43446</c:v>
                </c:pt>
                <c:pt idx="1240">
                  <c:v>43447</c:v>
                </c:pt>
                <c:pt idx="1241">
                  <c:v>43448</c:v>
                </c:pt>
                <c:pt idx="1242">
                  <c:v>43449</c:v>
                </c:pt>
                <c:pt idx="1243">
                  <c:v>43450</c:v>
                </c:pt>
                <c:pt idx="1244">
                  <c:v>43451</c:v>
                </c:pt>
                <c:pt idx="1245">
                  <c:v>43452</c:v>
                </c:pt>
                <c:pt idx="1246">
                  <c:v>43453</c:v>
                </c:pt>
                <c:pt idx="1247">
                  <c:v>43454</c:v>
                </c:pt>
                <c:pt idx="1248">
                  <c:v>43455</c:v>
                </c:pt>
                <c:pt idx="1249">
                  <c:v>43456</c:v>
                </c:pt>
                <c:pt idx="1250">
                  <c:v>43457</c:v>
                </c:pt>
                <c:pt idx="1251">
                  <c:v>43458</c:v>
                </c:pt>
                <c:pt idx="1252">
                  <c:v>43459</c:v>
                </c:pt>
                <c:pt idx="1253">
                  <c:v>43460</c:v>
                </c:pt>
                <c:pt idx="1254">
                  <c:v>43461</c:v>
                </c:pt>
                <c:pt idx="1255">
                  <c:v>43462</c:v>
                </c:pt>
                <c:pt idx="1256">
                  <c:v>43463</c:v>
                </c:pt>
                <c:pt idx="1257">
                  <c:v>43464</c:v>
                </c:pt>
                <c:pt idx="1258">
                  <c:v>43465</c:v>
                </c:pt>
                <c:pt idx="1259">
                  <c:v>43466</c:v>
                </c:pt>
                <c:pt idx="1260">
                  <c:v>43467</c:v>
                </c:pt>
                <c:pt idx="1261">
                  <c:v>43468</c:v>
                </c:pt>
                <c:pt idx="1262">
                  <c:v>43469</c:v>
                </c:pt>
                <c:pt idx="1263">
                  <c:v>43470</c:v>
                </c:pt>
                <c:pt idx="1264">
                  <c:v>43471</c:v>
                </c:pt>
                <c:pt idx="1265">
                  <c:v>43472</c:v>
                </c:pt>
                <c:pt idx="1266">
                  <c:v>43473</c:v>
                </c:pt>
                <c:pt idx="1267">
                  <c:v>43474</c:v>
                </c:pt>
                <c:pt idx="1268">
                  <c:v>43475</c:v>
                </c:pt>
                <c:pt idx="1269">
                  <c:v>43476</c:v>
                </c:pt>
                <c:pt idx="1270">
                  <c:v>43477</c:v>
                </c:pt>
                <c:pt idx="1271">
                  <c:v>43478</c:v>
                </c:pt>
                <c:pt idx="1272">
                  <c:v>43479</c:v>
                </c:pt>
                <c:pt idx="1273">
                  <c:v>43480</c:v>
                </c:pt>
                <c:pt idx="1274">
                  <c:v>43481</c:v>
                </c:pt>
                <c:pt idx="1275">
                  <c:v>43482</c:v>
                </c:pt>
                <c:pt idx="1276">
                  <c:v>43483</c:v>
                </c:pt>
                <c:pt idx="1277">
                  <c:v>43484</c:v>
                </c:pt>
                <c:pt idx="1278">
                  <c:v>43485</c:v>
                </c:pt>
                <c:pt idx="1279">
                  <c:v>43486</c:v>
                </c:pt>
                <c:pt idx="1280">
                  <c:v>43487</c:v>
                </c:pt>
                <c:pt idx="1281">
                  <c:v>43488</c:v>
                </c:pt>
                <c:pt idx="1282">
                  <c:v>43489</c:v>
                </c:pt>
                <c:pt idx="1283">
                  <c:v>43490</c:v>
                </c:pt>
                <c:pt idx="1284">
                  <c:v>43491</c:v>
                </c:pt>
                <c:pt idx="1285">
                  <c:v>43492</c:v>
                </c:pt>
                <c:pt idx="1286">
                  <c:v>43493</c:v>
                </c:pt>
                <c:pt idx="1287">
                  <c:v>43494</c:v>
                </c:pt>
                <c:pt idx="1288">
                  <c:v>43495</c:v>
                </c:pt>
                <c:pt idx="1289">
                  <c:v>43496</c:v>
                </c:pt>
                <c:pt idx="1290">
                  <c:v>43497</c:v>
                </c:pt>
                <c:pt idx="1291">
                  <c:v>43498</c:v>
                </c:pt>
                <c:pt idx="1292">
                  <c:v>43499</c:v>
                </c:pt>
                <c:pt idx="1293">
                  <c:v>43500</c:v>
                </c:pt>
                <c:pt idx="1294">
                  <c:v>43501</c:v>
                </c:pt>
                <c:pt idx="1295">
                  <c:v>43502</c:v>
                </c:pt>
                <c:pt idx="1296">
                  <c:v>43503</c:v>
                </c:pt>
                <c:pt idx="1297">
                  <c:v>43504</c:v>
                </c:pt>
                <c:pt idx="1298">
                  <c:v>43505</c:v>
                </c:pt>
                <c:pt idx="1299">
                  <c:v>43506</c:v>
                </c:pt>
                <c:pt idx="1300">
                  <c:v>43507</c:v>
                </c:pt>
                <c:pt idx="1301">
                  <c:v>43508</c:v>
                </c:pt>
                <c:pt idx="1302">
                  <c:v>43509</c:v>
                </c:pt>
                <c:pt idx="1303">
                  <c:v>43510</c:v>
                </c:pt>
                <c:pt idx="1304">
                  <c:v>43511</c:v>
                </c:pt>
                <c:pt idx="1305">
                  <c:v>43512</c:v>
                </c:pt>
                <c:pt idx="1306">
                  <c:v>43513</c:v>
                </c:pt>
                <c:pt idx="1307">
                  <c:v>43514</c:v>
                </c:pt>
                <c:pt idx="1308">
                  <c:v>43515</c:v>
                </c:pt>
                <c:pt idx="1309">
                  <c:v>43516</c:v>
                </c:pt>
                <c:pt idx="1310">
                  <c:v>43517</c:v>
                </c:pt>
                <c:pt idx="1311">
                  <c:v>43518</c:v>
                </c:pt>
                <c:pt idx="1312">
                  <c:v>43519</c:v>
                </c:pt>
                <c:pt idx="1313">
                  <c:v>43520</c:v>
                </c:pt>
                <c:pt idx="1314">
                  <c:v>43521</c:v>
                </c:pt>
                <c:pt idx="1315">
                  <c:v>43522</c:v>
                </c:pt>
                <c:pt idx="1316">
                  <c:v>43523</c:v>
                </c:pt>
                <c:pt idx="1317">
                  <c:v>43524</c:v>
                </c:pt>
                <c:pt idx="1318">
                  <c:v>43525</c:v>
                </c:pt>
                <c:pt idx="1319">
                  <c:v>43526</c:v>
                </c:pt>
                <c:pt idx="1320">
                  <c:v>43527</c:v>
                </c:pt>
                <c:pt idx="1321">
                  <c:v>43528</c:v>
                </c:pt>
                <c:pt idx="1322">
                  <c:v>43529</c:v>
                </c:pt>
                <c:pt idx="1323">
                  <c:v>43530</c:v>
                </c:pt>
                <c:pt idx="1324">
                  <c:v>43531</c:v>
                </c:pt>
                <c:pt idx="1325">
                  <c:v>43532</c:v>
                </c:pt>
                <c:pt idx="1326">
                  <c:v>43533</c:v>
                </c:pt>
                <c:pt idx="1327">
                  <c:v>43534</c:v>
                </c:pt>
                <c:pt idx="1328">
                  <c:v>43535</c:v>
                </c:pt>
                <c:pt idx="1329">
                  <c:v>43536</c:v>
                </c:pt>
                <c:pt idx="1330">
                  <c:v>43537</c:v>
                </c:pt>
                <c:pt idx="1331">
                  <c:v>43538</c:v>
                </c:pt>
                <c:pt idx="1332">
                  <c:v>43539</c:v>
                </c:pt>
                <c:pt idx="1333">
                  <c:v>43540</c:v>
                </c:pt>
                <c:pt idx="1334">
                  <c:v>43541</c:v>
                </c:pt>
                <c:pt idx="1335">
                  <c:v>43542</c:v>
                </c:pt>
                <c:pt idx="1336">
                  <c:v>43543</c:v>
                </c:pt>
                <c:pt idx="1337">
                  <c:v>43544</c:v>
                </c:pt>
                <c:pt idx="1338">
                  <c:v>43545</c:v>
                </c:pt>
                <c:pt idx="1339">
                  <c:v>43546</c:v>
                </c:pt>
                <c:pt idx="1340">
                  <c:v>43547</c:v>
                </c:pt>
                <c:pt idx="1341">
                  <c:v>43548</c:v>
                </c:pt>
                <c:pt idx="1342">
                  <c:v>43549</c:v>
                </c:pt>
                <c:pt idx="1343">
                  <c:v>43550</c:v>
                </c:pt>
                <c:pt idx="1344">
                  <c:v>43551</c:v>
                </c:pt>
                <c:pt idx="1345">
                  <c:v>43552</c:v>
                </c:pt>
                <c:pt idx="1346">
                  <c:v>43553</c:v>
                </c:pt>
                <c:pt idx="1347">
                  <c:v>43554</c:v>
                </c:pt>
                <c:pt idx="1348">
                  <c:v>43555</c:v>
                </c:pt>
                <c:pt idx="1349">
                  <c:v>43556</c:v>
                </c:pt>
                <c:pt idx="1350">
                  <c:v>43557</c:v>
                </c:pt>
                <c:pt idx="1351">
                  <c:v>43558</c:v>
                </c:pt>
                <c:pt idx="1352">
                  <c:v>43559</c:v>
                </c:pt>
                <c:pt idx="1353">
                  <c:v>43560</c:v>
                </c:pt>
                <c:pt idx="1354">
                  <c:v>43561</c:v>
                </c:pt>
                <c:pt idx="1355">
                  <c:v>43562</c:v>
                </c:pt>
                <c:pt idx="1356">
                  <c:v>43563</c:v>
                </c:pt>
                <c:pt idx="1357">
                  <c:v>43564</c:v>
                </c:pt>
                <c:pt idx="1358">
                  <c:v>43565</c:v>
                </c:pt>
                <c:pt idx="1359">
                  <c:v>43566</c:v>
                </c:pt>
                <c:pt idx="1360">
                  <c:v>43567</c:v>
                </c:pt>
                <c:pt idx="1361">
                  <c:v>43568</c:v>
                </c:pt>
                <c:pt idx="1362">
                  <c:v>43569</c:v>
                </c:pt>
                <c:pt idx="1363">
                  <c:v>43570</c:v>
                </c:pt>
                <c:pt idx="1364">
                  <c:v>43571</c:v>
                </c:pt>
                <c:pt idx="1365">
                  <c:v>43572</c:v>
                </c:pt>
                <c:pt idx="1366">
                  <c:v>43573</c:v>
                </c:pt>
                <c:pt idx="1367">
                  <c:v>43574</c:v>
                </c:pt>
                <c:pt idx="1368">
                  <c:v>43575</c:v>
                </c:pt>
                <c:pt idx="1369">
                  <c:v>43576</c:v>
                </c:pt>
                <c:pt idx="1370">
                  <c:v>43577</c:v>
                </c:pt>
                <c:pt idx="1371">
                  <c:v>43578</c:v>
                </c:pt>
                <c:pt idx="1372">
                  <c:v>43579</c:v>
                </c:pt>
                <c:pt idx="1373">
                  <c:v>43580</c:v>
                </c:pt>
                <c:pt idx="1374">
                  <c:v>43581</c:v>
                </c:pt>
                <c:pt idx="1375">
                  <c:v>43582</c:v>
                </c:pt>
                <c:pt idx="1376">
                  <c:v>43583</c:v>
                </c:pt>
                <c:pt idx="1377">
                  <c:v>43584</c:v>
                </c:pt>
                <c:pt idx="1378">
                  <c:v>43585</c:v>
                </c:pt>
                <c:pt idx="1379">
                  <c:v>43586</c:v>
                </c:pt>
                <c:pt idx="1380">
                  <c:v>43587</c:v>
                </c:pt>
                <c:pt idx="1381">
                  <c:v>43588</c:v>
                </c:pt>
                <c:pt idx="1382">
                  <c:v>43589</c:v>
                </c:pt>
                <c:pt idx="1383">
                  <c:v>43590</c:v>
                </c:pt>
                <c:pt idx="1384">
                  <c:v>43591</c:v>
                </c:pt>
                <c:pt idx="1385">
                  <c:v>43592</c:v>
                </c:pt>
                <c:pt idx="1386">
                  <c:v>43593</c:v>
                </c:pt>
                <c:pt idx="1387">
                  <c:v>43594</c:v>
                </c:pt>
                <c:pt idx="1388">
                  <c:v>43595</c:v>
                </c:pt>
                <c:pt idx="1389">
                  <c:v>43596</c:v>
                </c:pt>
                <c:pt idx="1390">
                  <c:v>43597</c:v>
                </c:pt>
                <c:pt idx="1391">
                  <c:v>43598</c:v>
                </c:pt>
                <c:pt idx="1392">
                  <c:v>43599</c:v>
                </c:pt>
                <c:pt idx="1393">
                  <c:v>43600</c:v>
                </c:pt>
                <c:pt idx="1394">
                  <c:v>43601</c:v>
                </c:pt>
                <c:pt idx="1395">
                  <c:v>43602</c:v>
                </c:pt>
                <c:pt idx="1396">
                  <c:v>43603</c:v>
                </c:pt>
                <c:pt idx="1397">
                  <c:v>43604</c:v>
                </c:pt>
                <c:pt idx="1398">
                  <c:v>43605</c:v>
                </c:pt>
                <c:pt idx="1399">
                  <c:v>43606</c:v>
                </c:pt>
                <c:pt idx="1400">
                  <c:v>43607</c:v>
                </c:pt>
                <c:pt idx="1401">
                  <c:v>43608</c:v>
                </c:pt>
                <c:pt idx="1402">
                  <c:v>43609</c:v>
                </c:pt>
                <c:pt idx="1403">
                  <c:v>43610</c:v>
                </c:pt>
                <c:pt idx="1404">
                  <c:v>43611</c:v>
                </c:pt>
                <c:pt idx="1405">
                  <c:v>43612</c:v>
                </c:pt>
                <c:pt idx="1406">
                  <c:v>43613</c:v>
                </c:pt>
                <c:pt idx="1407">
                  <c:v>43614</c:v>
                </c:pt>
                <c:pt idx="1408">
                  <c:v>43615</c:v>
                </c:pt>
                <c:pt idx="1409">
                  <c:v>43616</c:v>
                </c:pt>
                <c:pt idx="1410">
                  <c:v>43617</c:v>
                </c:pt>
                <c:pt idx="1411">
                  <c:v>43618</c:v>
                </c:pt>
                <c:pt idx="1412">
                  <c:v>43619</c:v>
                </c:pt>
                <c:pt idx="1413">
                  <c:v>43620</c:v>
                </c:pt>
                <c:pt idx="1414">
                  <c:v>43621</c:v>
                </c:pt>
                <c:pt idx="1415">
                  <c:v>43622</c:v>
                </c:pt>
                <c:pt idx="1416">
                  <c:v>43623</c:v>
                </c:pt>
                <c:pt idx="1417">
                  <c:v>43624</c:v>
                </c:pt>
                <c:pt idx="1418">
                  <c:v>43625</c:v>
                </c:pt>
                <c:pt idx="1419">
                  <c:v>43626</c:v>
                </c:pt>
                <c:pt idx="1420">
                  <c:v>43627</c:v>
                </c:pt>
                <c:pt idx="1421">
                  <c:v>43628</c:v>
                </c:pt>
                <c:pt idx="1422">
                  <c:v>43629</c:v>
                </c:pt>
                <c:pt idx="1423">
                  <c:v>43630</c:v>
                </c:pt>
                <c:pt idx="1424">
                  <c:v>43631</c:v>
                </c:pt>
                <c:pt idx="1425">
                  <c:v>43632</c:v>
                </c:pt>
                <c:pt idx="1426">
                  <c:v>43633</c:v>
                </c:pt>
                <c:pt idx="1427">
                  <c:v>43634</c:v>
                </c:pt>
                <c:pt idx="1428">
                  <c:v>43635</c:v>
                </c:pt>
                <c:pt idx="1429">
                  <c:v>43636</c:v>
                </c:pt>
                <c:pt idx="1430">
                  <c:v>43637</c:v>
                </c:pt>
                <c:pt idx="1431">
                  <c:v>43638</c:v>
                </c:pt>
                <c:pt idx="1432">
                  <c:v>43639</c:v>
                </c:pt>
                <c:pt idx="1433">
                  <c:v>43640</c:v>
                </c:pt>
                <c:pt idx="1434">
                  <c:v>43641</c:v>
                </c:pt>
                <c:pt idx="1435">
                  <c:v>43642</c:v>
                </c:pt>
                <c:pt idx="1436">
                  <c:v>43643</c:v>
                </c:pt>
                <c:pt idx="1437">
                  <c:v>43644</c:v>
                </c:pt>
                <c:pt idx="1438">
                  <c:v>43645</c:v>
                </c:pt>
                <c:pt idx="1439">
                  <c:v>43646</c:v>
                </c:pt>
                <c:pt idx="1440">
                  <c:v>43647</c:v>
                </c:pt>
                <c:pt idx="1441">
                  <c:v>43648</c:v>
                </c:pt>
                <c:pt idx="1442">
                  <c:v>43649</c:v>
                </c:pt>
                <c:pt idx="1443">
                  <c:v>43650</c:v>
                </c:pt>
                <c:pt idx="1444">
                  <c:v>43651</c:v>
                </c:pt>
                <c:pt idx="1445">
                  <c:v>43652</c:v>
                </c:pt>
                <c:pt idx="1446">
                  <c:v>43653</c:v>
                </c:pt>
                <c:pt idx="1447">
                  <c:v>43654</c:v>
                </c:pt>
                <c:pt idx="1448">
                  <c:v>43655</c:v>
                </c:pt>
                <c:pt idx="1449">
                  <c:v>43656</c:v>
                </c:pt>
                <c:pt idx="1450">
                  <c:v>43657</c:v>
                </c:pt>
                <c:pt idx="1451">
                  <c:v>43658</c:v>
                </c:pt>
                <c:pt idx="1452">
                  <c:v>43659</c:v>
                </c:pt>
                <c:pt idx="1453">
                  <c:v>43660</c:v>
                </c:pt>
                <c:pt idx="1454">
                  <c:v>43661</c:v>
                </c:pt>
                <c:pt idx="1455">
                  <c:v>43662</c:v>
                </c:pt>
                <c:pt idx="1456">
                  <c:v>43663</c:v>
                </c:pt>
                <c:pt idx="1457">
                  <c:v>43664</c:v>
                </c:pt>
                <c:pt idx="1458">
                  <c:v>43665</c:v>
                </c:pt>
                <c:pt idx="1459">
                  <c:v>43666</c:v>
                </c:pt>
                <c:pt idx="1460">
                  <c:v>43667</c:v>
                </c:pt>
                <c:pt idx="1461">
                  <c:v>43668</c:v>
                </c:pt>
                <c:pt idx="1462">
                  <c:v>43669</c:v>
                </c:pt>
                <c:pt idx="1463">
                  <c:v>43670</c:v>
                </c:pt>
                <c:pt idx="1464">
                  <c:v>43671</c:v>
                </c:pt>
                <c:pt idx="1465">
                  <c:v>43672</c:v>
                </c:pt>
                <c:pt idx="1466">
                  <c:v>43673</c:v>
                </c:pt>
                <c:pt idx="1467">
                  <c:v>43674</c:v>
                </c:pt>
                <c:pt idx="1468">
                  <c:v>43675</c:v>
                </c:pt>
                <c:pt idx="1469">
                  <c:v>43676</c:v>
                </c:pt>
                <c:pt idx="1470">
                  <c:v>43677</c:v>
                </c:pt>
                <c:pt idx="1471">
                  <c:v>43678</c:v>
                </c:pt>
                <c:pt idx="1472">
                  <c:v>43679</c:v>
                </c:pt>
                <c:pt idx="1473">
                  <c:v>43680</c:v>
                </c:pt>
                <c:pt idx="1474">
                  <c:v>43681</c:v>
                </c:pt>
                <c:pt idx="1475">
                  <c:v>43682</c:v>
                </c:pt>
                <c:pt idx="1476">
                  <c:v>43683</c:v>
                </c:pt>
                <c:pt idx="1477">
                  <c:v>43684</c:v>
                </c:pt>
                <c:pt idx="1478">
                  <c:v>43685</c:v>
                </c:pt>
                <c:pt idx="1479">
                  <c:v>43686</c:v>
                </c:pt>
                <c:pt idx="1480">
                  <c:v>43687</c:v>
                </c:pt>
                <c:pt idx="1481">
                  <c:v>43688</c:v>
                </c:pt>
                <c:pt idx="1482">
                  <c:v>43689</c:v>
                </c:pt>
                <c:pt idx="1483">
                  <c:v>43690</c:v>
                </c:pt>
                <c:pt idx="1484">
                  <c:v>43691</c:v>
                </c:pt>
                <c:pt idx="1485">
                  <c:v>43692</c:v>
                </c:pt>
                <c:pt idx="1486">
                  <c:v>43693</c:v>
                </c:pt>
                <c:pt idx="1487">
                  <c:v>43694</c:v>
                </c:pt>
                <c:pt idx="1488">
                  <c:v>43695</c:v>
                </c:pt>
                <c:pt idx="1489">
                  <c:v>43696</c:v>
                </c:pt>
                <c:pt idx="1490">
                  <c:v>43697</c:v>
                </c:pt>
                <c:pt idx="1491">
                  <c:v>43698</c:v>
                </c:pt>
                <c:pt idx="1492">
                  <c:v>43699</c:v>
                </c:pt>
                <c:pt idx="1493">
                  <c:v>43700</c:v>
                </c:pt>
                <c:pt idx="1494">
                  <c:v>43701</c:v>
                </c:pt>
                <c:pt idx="1495">
                  <c:v>43702</c:v>
                </c:pt>
                <c:pt idx="1496">
                  <c:v>43703</c:v>
                </c:pt>
                <c:pt idx="1497">
                  <c:v>43704</c:v>
                </c:pt>
                <c:pt idx="1498">
                  <c:v>43705</c:v>
                </c:pt>
                <c:pt idx="1499">
                  <c:v>43706</c:v>
                </c:pt>
                <c:pt idx="1500">
                  <c:v>43707</c:v>
                </c:pt>
                <c:pt idx="1501">
                  <c:v>43708</c:v>
                </c:pt>
                <c:pt idx="1502">
                  <c:v>43709</c:v>
                </c:pt>
                <c:pt idx="1503">
                  <c:v>43710</c:v>
                </c:pt>
                <c:pt idx="1504">
                  <c:v>43711</c:v>
                </c:pt>
                <c:pt idx="1505">
                  <c:v>43712</c:v>
                </c:pt>
                <c:pt idx="1506">
                  <c:v>43713</c:v>
                </c:pt>
                <c:pt idx="1507">
                  <c:v>43714</c:v>
                </c:pt>
                <c:pt idx="1508">
                  <c:v>43715</c:v>
                </c:pt>
                <c:pt idx="1509">
                  <c:v>43716</c:v>
                </c:pt>
                <c:pt idx="1510">
                  <c:v>43717</c:v>
                </c:pt>
                <c:pt idx="1511">
                  <c:v>43718</c:v>
                </c:pt>
                <c:pt idx="1512">
                  <c:v>43719</c:v>
                </c:pt>
                <c:pt idx="1513">
                  <c:v>43720</c:v>
                </c:pt>
                <c:pt idx="1514">
                  <c:v>43721</c:v>
                </c:pt>
                <c:pt idx="1515">
                  <c:v>43722</c:v>
                </c:pt>
                <c:pt idx="1516">
                  <c:v>43723</c:v>
                </c:pt>
                <c:pt idx="1517">
                  <c:v>43724</c:v>
                </c:pt>
                <c:pt idx="1518">
                  <c:v>43725</c:v>
                </c:pt>
                <c:pt idx="1519">
                  <c:v>43726</c:v>
                </c:pt>
                <c:pt idx="1520">
                  <c:v>43727</c:v>
                </c:pt>
                <c:pt idx="1521">
                  <c:v>43728</c:v>
                </c:pt>
                <c:pt idx="1522">
                  <c:v>43729</c:v>
                </c:pt>
                <c:pt idx="1523">
                  <c:v>43730</c:v>
                </c:pt>
                <c:pt idx="1524">
                  <c:v>43731</c:v>
                </c:pt>
                <c:pt idx="1525">
                  <c:v>43732</c:v>
                </c:pt>
                <c:pt idx="1526">
                  <c:v>43733</c:v>
                </c:pt>
                <c:pt idx="1527">
                  <c:v>43734</c:v>
                </c:pt>
                <c:pt idx="1528">
                  <c:v>43735</c:v>
                </c:pt>
                <c:pt idx="1529">
                  <c:v>43736</c:v>
                </c:pt>
                <c:pt idx="1530">
                  <c:v>43737</c:v>
                </c:pt>
                <c:pt idx="1531">
                  <c:v>43738</c:v>
                </c:pt>
                <c:pt idx="1532">
                  <c:v>43739</c:v>
                </c:pt>
                <c:pt idx="1533">
                  <c:v>43740</c:v>
                </c:pt>
                <c:pt idx="1534">
                  <c:v>43741</c:v>
                </c:pt>
                <c:pt idx="1535">
                  <c:v>43742</c:v>
                </c:pt>
                <c:pt idx="1536">
                  <c:v>43743</c:v>
                </c:pt>
                <c:pt idx="1537">
                  <c:v>43744</c:v>
                </c:pt>
                <c:pt idx="1538">
                  <c:v>43745</c:v>
                </c:pt>
                <c:pt idx="1539">
                  <c:v>43746</c:v>
                </c:pt>
                <c:pt idx="1540">
                  <c:v>43747</c:v>
                </c:pt>
                <c:pt idx="1541">
                  <c:v>43748</c:v>
                </c:pt>
                <c:pt idx="1542">
                  <c:v>43749</c:v>
                </c:pt>
                <c:pt idx="1543">
                  <c:v>43750</c:v>
                </c:pt>
                <c:pt idx="1544">
                  <c:v>43751</c:v>
                </c:pt>
                <c:pt idx="1545">
                  <c:v>43752</c:v>
                </c:pt>
                <c:pt idx="1546">
                  <c:v>43753</c:v>
                </c:pt>
                <c:pt idx="1547">
                  <c:v>43754</c:v>
                </c:pt>
                <c:pt idx="1548">
                  <c:v>43755</c:v>
                </c:pt>
                <c:pt idx="1549">
                  <c:v>43756</c:v>
                </c:pt>
                <c:pt idx="1550">
                  <c:v>43757</c:v>
                </c:pt>
                <c:pt idx="1551">
                  <c:v>43758</c:v>
                </c:pt>
                <c:pt idx="1552">
                  <c:v>43759</c:v>
                </c:pt>
                <c:pt idx="1553">
                  <c:v>43760</c:v>
                </c:pt>
                <c:pt idx="1554">
                  <c:v>43761</c:v>
                </c:pt>
                <c:pt idx="1555">
                  <c:v>43762</c:v>
                </c:pt>
                <c:pt idx="1556">
                  <c:v>43763</c:v>
                </c:pt>
                <c:pt idx="1557">
                  <c:v>43764</c:v>
                </c:pt>
                <c:pt idx="1558">
                  <c:v>43765</c:v>
                </c:pt>
                <c:pt idx="1559">
                  <c:v>43766</c:v>
                </c:pt>
                <c:pt idx="1560">
                  <c:v>43767</c:v>
                </c:pt>
                <c:pt idx="1561">
                  <c:v>43768</c:v>
                </c:pt>
                <c:pt idx="1562">
                  <c:v>43769</c:v>
                </c:pt>
                <c:pt idx="1563">
                  <c:v>43770</c:v>
                </c:pt>
                <c:pt idx="1564">
                  <c:v>43771</c:v>
                </c:pt>
                <c:pt idx="1565">
                  <c:v>43772</c:v>
                </c:pt>
                <c:pt idx="1566">
                  <c:v>43773</c:v>
                </c:pt>
                <c:pt idx="1567">
                  <c:v>43774</c:v>
                </c:pt>
                <c:pt idx="1568">
                  <c:v>43775</c:v>
                </c:pt>
                <c:pt idx="1569">
                  <c:v>43776</c:v>
                </c:pt>
                <c:pt idx="1570">
                  <c:v>43777</c:v>
                </c:pt>
                <c:pt idx="1571">
                  <c:v>43778</c:v>
                </c:pt>
                <c:pt idx="1572">
                  <c:v>43779</c:v>
                </c:pt>
                <c:pt idx="1573">
                  <c:v>43780</c:v>
                </c:pt>
                <c:pt idx="1574">
                  <c:v>43781</c:v>
                </c:pt>
                <c:pt idx="1575">
                  <c:v>43782</c:v>
                </c:pt>
                <c:pt idx="1576">
                  <c:v>43783</c:v>
                </c:pt>
                <c:pt idx="1577">
                  <c:v>43784</c:v>
                </c:pt>
                <c:pt idx="1578">
                  <c:v>43785</c:v>
                </c:pt>
                <c:pt idx="1579">
                  <c:v>43786</c:v>
                </c:pt>
                <c:pt idx="1580">
                  <c:v>43787</c:v>
                </c:pt>
                <c:pt idx="1581">
                  <c:v>43788</c:v>
                </c:pt>
                <c:pt idx="1582">
                  <c:v>43789</c:v>
                </c:pt>
                <c:pt idx="1583">
                  <c:v>43790</c:v>
                </c:pt>
                <c:pt idx="1584">
                  <c:v>43791</c:v>
                </c:pt>
                <c:pt idx="1585">
                  <c:v>43792</c:v>
                </c:pt>
                <c:pt idx="1586">
                  <c:v>43793</c:v>
                </c:pt>
                <c:pt idx="1587">
                  <c:v>43794</c:v>
                </c:pt>
                <c:pt idx="1588">
                  <c:v>43795</c:v>
                </c:pt>
                <c:pt idx="1589">
                  <c:v>43796</c:v>
                </c:pt>
                <c:pt idx="1590">
                  <c:v>43797</c:v>
                </c:pt>
                <c:pt idx="1591">
                  <c:v>43798</c:v>
                </c:pt>
                <c:pt idx="1592">
                  <c:v>43799</c:v>
                </c:pt>
                <c:pt idx="1593">
                  <c:v>43800</c:v>
                </c:pt>
                <c:pt idx="1594">
                  <c:v>43801</c:v>
                </c:pt>
                <c:pt idx="1595">
                  <c:v>43802</c:v>
                </c:pt>
                <c:pt idx="1596">
                  <c:v>43803</c:v>
                </c:pt>
                <c:pt idx="1597">
                  <c:v>43804</c:v>
                </c:pt>
                <c:pt idx="1598">
                  <c:v>43805</c:v>
                </c:pt>
                <c:pt idx="1599">
                  <c:v>43806</c:v>
                </c:pt>
                <c:pt idx="1600">
                  <c:v>43807</c:v>
                </c:pt>
                <c:pt idx="1601">
                  <c:v>43808</c:v>
                </c:pt>
                <c:pt idx="1602">
                  <c:v>43809</c:v>
                </c:pt>
                <c:pt idx="1603">
                  <c:v>43810</c:v>
                </c:pt>
                <c:pt idx="1604">
                  <c:v>43811</c:v>
                </c:pt>
                <c:pt idx="1605">
                  <c:v>43812</c:v>
                </c:pt>
                <c:pt idx="1606">
                  <c:v>43813</c:v>
                </c:pt>
                <c:pt idx="1607">
                  <c:v>43814</c:v>
                </c:pt>
                <c:pt idx="1608">
                  <c:v>43815</c:v>
                </c:pt>
                <c:pt idx="1609">
                  <c:v>43816</c:v>
                </c:pt>
                <c:pt idx="1610">
                  <c:v>43817</c:v>
                </c:pt>
                <c:pt idx="1611">
                  <c:v>43818</c:v>
                </c:pt>
                <c:pt idx="1612">
                  <c:v>43819</c:v>
                </c:pt>
                <c:pt idx="1613">
                  <c:v>43820</c:v>
                </c:pt>
                <c:pt idx="1614">
                  <c:v>43821</c:v>
                </c:pt>
                <c:pt idx="1615">
                  <c:v>43822</c:v>
                </c:pt>
                <c:pt idx="1616">
                  <c:v>43823</c:v>
                </c:pt>
                <c:pt idx="1617">
                  <c:v>43824</c:v>
                </c:pt>
                <c:pt idx="1618">
                  <c:v>43825</c:v>
                </c:pt>
                <c:pt idx="1619">
                  <c:v>43826</c:v>
                </c:pt>
                <c:pt idx="1620">
                  <c:v>43827</c:v>
                </c:pt>
                <c:pt idx="1621">
                  <c:v>43828</c:v>
                </c:pt>
                <c:pt idx="1622">
                  <c:v>43829</c:v>
                </c:pt>
                <c:pt idx="1623">
                  <c:v>43830</c:v>
                </c:pt>
                <c:pt idx="1624">
                  <c:v>43831</c:v>
                </c:pt>
                <c:pt idx="1625">
                  <c:v>43832</c:v>
                </c:pt>
                <c:pt idx="1626">
                  <c:v>43833</c:v>
                </c:pt>
                <c:pt idx="1627">
                  <c:v>43834</c:v>
                </c:pt>
                <c:pt idx="1628">
                  <c:v>43835</c:v>
                </c:pt>
                <c:pt idx="1629">
                  <c:v>43836</c:v>
                </c:pt>
                <c:pt idx="1630">
                  <c:v>43837</c:v>
                </c:pt>
                <c:pt idx="1631">
                  <c:v>43838</c:v>
                </c:pt>
                <c:pt idx="1632">
                  <c:v>43839</c:v>
                </c:pt>
                <c:pt idx="1633">
                  <c:v>43840</c:v>
                </c:pt>
                <c:pt idx="1634">
                  <c:v>43841</c:v>
                </c:pt>
                <c:pt idx="1635">
                  <c:v>43842</c:v>
                </c:pt>
                <c:pt idx="1636">
                  <c:v>43843</c:v>
                </c:pt>
                <c:pt idx="1637">
                  <c:v>43844</c:v>
                </c:pt>
                <c:pt idx="1638">
                  <c:v>43845</c:v>
                </c:pt>
                <c:pt idx="1639">
                  <c:v>43846</c:v>
                </c:pt>
                <c:pt idx="1640">
                  <c:v>43847</c:v>
                </c:pt>
                <c:pt idx="1641">
                  <c:v>43848</c:v>
                </c:pt>
                <c:pt idx="1642">
                  <c:v>43849</c:v>
                </c:pt>
                <c:pt idx="1643">
                  <c:v>43850</c:v>
                </c:pt>
                <c:pt idx="1644">
                  <c:v>43851</c:v>
                </c:pt>
                <c:pt idx="1645">
                  <c:v>43852</c:v>
                </c:pt>
                <c:pt idx="1646">
                  <c:v>43853</c:v>
                </c:pt>
                <c:pt idx="1647">
                  <c:v>43854</c:v>
                </c:pt>
                <c:pt idx="1648">
                  <c:v>43855</c:v>
                </c:pt>
                <c:pt idx="1649">
                  <c:v>43856</c:v>
                </c:pt>
                <c:pt idx="1650">
                  <c:v>43857</c:v>
                </c:pt>
                <c:pt idx="1651">
                  <c:v>43858</c:v>
                </c:pt>
                <c:pt idx="1652">
                  <c:v>43859</c:v>
                </c:pt>
                <c:pt idx="1653">
                  <c:v>43860</c:v>
                </c:pt>
                <c:pt idx="1654">
                  <c:v>43861</c:v>
                </c:pt>
                <c:pt idx="1655">
                  <c:v>43862</c:v>
                </c:pt>
                <c:pt idx="1656">
                  <c:v>43863</c:v>
                </c:pt>
                <c:pt idx="1657">
                  <c:v>43864</c:v>
                </c:pt>
                <c:pt idx="1658">
                  <c:v>43865</c:v>
                </c:pt>
                <c:pt idx="1659">
                  <c:v>43866</c:v>
                </c:pt>
                <c:pt idx="1660">
                  <c:v>43867</c:v>
                </c:pt>
                <c:pt idx="1661">
                  <c:v>43868</c:v>
                </c:pt>
                <c:pt idx="1662">
                  <c:v>43869</c:v>
                </c:pt>
                <c:pt idx="1663">
                  <c:v>43870</c:v>
                </c:pt>
                <c:pt idx="1664">
                  <c:v>43871</c:v>
                </c:pt>
                <c:pt idx="1665">
                  <c:v>43872</c:v>
                </c:pt>
                <c:pt idx="1666">
                  <c:v>43873</c:v>
                </c:pt>
                <c:pt idx="1667">
                  <c:v>43874</c:v>
                </c:pt>
                <c:pt idx="1668">
                  <c:v>43875</c:v>
                </c:pt>
                <c:pt idx="1669">
                  <c:v>43876</c:v>
                </c:pt>
                <c:pt idx="1670">
                  <c:v>43877</c:v>
                </c:pt>
                <c:pt idx="1671">
                  <c:v>43878</c:v>
                </c:pt>
                <c:pt idx="1672">
                  <c:v>43879</c:v>
                </c:pt>
                <c:pt idx="1673">
                  <c:v>43880</c:v>
                </c:pt>
                <c:pt idx="1674">
                  <c:v>43881</c:v>
                </c:pt>
                <c:pt idx="1675">
                  <c:v>43882</c:v>
                </c:pt>
                <c:pt idx="1676">
                  <c:v>43883</c:v>
                </c:pt>
                <c:pt idx="1677">
                  <c:v>43884</c:v>
                </c:pt>
                <c:pt idx="1678">
                  <c:v>43885</c:v>
                </c:pt>
                <c:pt idx="1679">
                  <c:v>43886</c:v>
                </c:pt>
                <c:pt idx="1680">
                  <c:v>43887</c:v>
                </c:pt>
                <c:pt idx="1681">
                  <c:v>43888</c:v>
                </c:pt>
                <c:pt idx="1682">
                  <c:v>43889</c:v>
                </c:pt>
                <c:pt idx="1683">
                  <c:v>43890</c:v>
                </c:pt>
                <c:pt idx="1684">
                  <c:v>43891</c:v>
                </c:pt>
                <c:pt idx="1685">
                  <c:v>43892</c:v>
                </c:pt>
                <c:pt idx="1686">
                  <c:v>43893</c:v>
                </c:pt>
                <c:pt idx="1687">
                  <c:v>43894</c:v>
                </c:pt>
                <c:pt idx="1688">
                  <c:v>43895</c:v>
                </c:pt>
                <c:pt idx="1689">
                  <c:v>43896</c:v>
                </c:pt>
                <c:pt idx="1690">
                  <c:v>43897</c:v>
                </c:pt>
                <c:pt idx="1691">
                  <c:v>43898</c:v>
                </c:pt>
                <c:pt idx="1692">
                  <c:v>43899</c:v>
                </c:pt>
                <c:pt idx="1693">
                  <c:v>43900</c:v>
                </c:pt>
                <c:pt idx="1694">
                  <c:v>43901</c:v>
                </c:pt>
                <c:pt idx="1695">
                  <c:v>43902</c:v>
                </c:pt>
                <c:pt idx="1696">
                  <c:v>43903</c:v>
                </c:pt>
                <c:pt idx="1697">
                  <c:v>43904</c:v>
                </c:pt>
                <c:pt idx="1698">
                  <c:v>43905</c:v>
                </c:pt>
                <c:pt idx="1699">
                  <c:v>43906</c:v>
                </c:pt>
                <c:pt idx="1700">
                  <c:v>43907</c:v>
                </c:pt>
                <c:pt idx="1701">
                  <c:v>43908</c:v>
                </c:pt>
                <c:pt idx="1702">
                  <c:v>43909</c:v>
                </c:pt>
                <c:pt idx="1703">
                  <c:v>43910</c:v>
                </c:pt>
                <c:pt idx="1704">
                  <c:v>43911</c:v>
                </c:pt>
                <c:pt idx="1705">
                  <c:v>43912</c:v>
                </c:pt>
                <c:pt idx="1706">
                  <c:v>43913</c:v>
                </c:pt>
                <c:pt idx="1707">
                  <c:v>43914</c:v>
                </c:pt>
                <c:pt idx="1708">
                  <c:v>43915</c:v>
                </c:pt>
                <c:pt idx="1709">
                  <c:v>43916</c:v>
                </c:pt>
                <c:pt idx="1710">
                  <c:v>43917</c:v>
                </c:pt>
                <c:pt idx="1711">
                  <c:v>43918</c:v>
                </c:pt>
                <c:pt idx="1712">
                  <c:v>43919</c:v>
                </c:pt>
                <c:pt idx="1713">
                  <c:v>43920</c:v>
                </c:pt>
                <c:pt idx="1714">
                  <c:v>43921</c:v>
                </c:pt>
                <c:pt idx="1715">
                  <c:v>43922</c:v>
                </c:pt>
                <c:pt idx="1716">
                  <c:v>43923</c:v>
                </c:pt>
                <c:pt idx="1717">
                  <c:v>43924</c:v>
                </c:pt>
                <c:pt idx="1718">
                  <c:v>43925</c:v>
                </c:pt>
                <c:pt idx="1719">
                  <c:v>43926</c:v>
                </c:pt>
                <c:pt idx="1720">
                  <c:v>43927</c:v>
                </c:pt>
                <c:pt idx="1721">
                  <c:v>43928</c:v>
                </c:pt>
                <c:pt idx="1722">
                  <c:v>43929</c:v>
                </c:pt>
                <c:pt idx="1723">
                  <c:v>43930</c:v>
                </c:pt>
                <c:pt idx="1724">
                  <c:v>43931</c:v>
                </c:pt>
                <c:pt idx="1725">
                  <c:v>43932</c:v>
                </c:pt>
                <c:pt idx="1726">
                  <c:v>43933</c:v>
                </c:pt>
                <c:pt idx="1727">
                  <c:v>43934</c:v>
                </c:pt>
                <c:pt idx="1728">
                  <c:v>43935</c:v>
                </c:pt>
                <c:pt idx="1729">
                  <c:v>43936</c:v>
                </c:pt>
                <c:pt idx="1730">
                  <c:v>43937</c:v>
                </c:pt>
                <c:pt idx="1731">
                  <c:v>43938</c:v>
                </c:pt>
                <c:pt idx="1732">
                  <c:v>43939</c:v>
                </c:pt>
                <c:pt idx="1733">
                  <c:v>43940</c:v>
                </c:pt>
                <c:pt idx="1734">
                  <c:v>43941</c:v>
                </c:pt>
                <c:pt idx="1735">
                  <c:v>43942</c:v>
                </c:pt>
                <c:pt idx="1736">
                  <c:v>43943</c:v>
                </c:pt>
                <c:pt idx="1737">
                  <c:v>43944</c:v>
                </c:pt>
                <c:pt idx="1738">
                  <c:v>43945</c:v>
                </c:pt>
                <c:pt idx="1739">
                  <c:v>43946</c:v>
                </c:pt>
                <c:pt idx="1740">
                  <c:v>43947</c:v>
                </c:pt>
                <c:pt idx="1741">
                  <c:v>43948</c:v>
                </c:pt>
                <c:pt idx="1742">
                  <c:v>43949</c:v>
                </c:pt>
                <c:pt idx="1743">
                  <c:v>43950</c:v>
                </c:pt>
                <c:pt idx="1744">
                  <c:v>43951</c:v>
                </c:pt>
                <c:pt idx="1745">
                  <c:v>43952</c:v>
                </c:pt>
                <c:pt idx="1746">
                  <c:v>43953</c:v>
                </c:pt>
                <c:pt idx="1747">
                  <c:v>43954</c:v>
                </c:pt>
                <c:pt idx="1748">
                  <c:v>43955</c:v>
                </c:pt>
                <c:pt idx="1749">
                  <c:v>43956</c:v>
                </c:pt>
                <c:pt idx="1750">
                  <c:v>43957</c:v>
                </c:pt>
                <c:pt idx="1751">
                  <c:v>43958</c:v>
                </c:pt>
                <c:pt idx="1752">
                  <c:v>43959</c:v>
                </c:pt>
                <c:pt idx="1753">
                  <c:v>43960</c:v>
                </c:pt>
                <c:pt idx="1754">
                  <c:v>43961</c:v>
                </c:pt>
                <c:pt idx="1755">
                  <c:v>43962</c:v>
                </c:pt>
                <c:pt idx="1756">
                  <c:v>43963</c:v>
                </c:pt>
                <c:pt idx="1757">
                  <c:v>43964</c:v>
                </c:pt>
                <c:pt idx="1758">
                  <c:v>43965</c:v>
                </c:pt>
                <c:pt idx="1759">
                  <c:v>43966</c:v>
                </c:pt>
                <c:pt idx="1760">
                  <c:v>43967</c:v>
                </c:pt>
                <c:pt idx="1761">
                  <c:v>43968</c:v>
                </c:pt>
                <c:pt idx="1762">
                  <c:v>43969</c:v>
                </c:pt>
                <c:pt idx="1763">
                  <c:v>43970</c:v>
                </c:pt>
                <c:pt idx="1764">
                  <c:v>43971</c:v>
                </c:pt>
                <c:pt idx="1765">
                  <c:v>43972</c:v>
                </c:pt>
                <c:pt idx="1766">
                  <c:v>43973</c:v>
                </c:pt>
                <c:pt idx="1767">
                  <c:v>43974</c:v>
                </c:pt>
                <c:pt idx="1768">
                  <c:v>43975</c:v>
                </c:pt>
                <c:pt idx="1769">
                  <c:v>43976</c:v>
                </c:pt>
                <c:pt idx="1770">
                  <c:v>43977</c:v>
                </c:pt>
                <c:pt idx="1771">
                  <c:v>43978</c:v>
                </c:pt>
                <c:pt idx="1772">
                  <c:v>43979</c:v>
                </c:pt>
                <c:pt idx="1773">
                  <c:v>43980</c:v>
                </c:pt>
                <c:pt idx="1774">
                  <c:v>43981</c:v>
                </c:pt>
                <c:pt idx="1775">
                  <c:v>43982</c:v>
                </c:pt>
                <c:pt idx="1776">
                  <c:v>43983</c:v>
                </c:pt>
                <c:pt idx="1777">
                  <c:v>43984</c:v>
                </c:pt>
                <c:pt idx="1778">
                  <c:v>43985</c:v>
                </c:pt>
                <c:pt idx="1779">
                  <c:v>43986</c:v>
                </c:pt>
                <c:pt idx="1780">
                  <c:v>43987</c:v>
                </c:pt>
                <c:pt idx="1781">
                  <c:v>43988</c:v>
                </c:pt>
                <c:pt idx="1782">
                  <c:v>43989</c:v>
                </c:pt>
                <c:pt idx="1783">
                  <c:v>43990</c:v>
                </c:pt>
                <c:pt idx="1784">
                  <c:v>43991</c:v>
                </c:pt>
                <c:pt idx="1785">
                  <c:v>43992</c:v>
                </c:pt>
                <c:pt idx="1786">
                  <c:v>43993</c:v>
                </c:pt>
                <c:pt idx="1787">
                  <c:v>43994</c:v>
                </c:pt>
                <c:pt idx="1788">
                  <c:v>43995</c:v>
                </c:pt>
                <c:pt idx="1789">
                  <c:v>43996</c:v>
                </c:pt>
                <c:pt idx="1790">
                  <c:v>43997</c:v>
                </c:pt>
                <c:pt idx="1791">
                  <c:v>43998</c:v>
                </c:pt>
                <c:pt idx="1792">
                  <c:v>43999</c:v>
                </c:pt>
                <c:pt idx="1793">
                  <c:v>44000</c:v>
                </c:pt>
                <c:pt idx="1794">
                  <c:v>44001</c:v>
                </c:pt>
                <c:pt idx="1795">
                  <c:v>44002</c:v>
                </c:pt>
                <c:pt idx="1796">
                  <c:v>44003</c:v>
                </c:pt>
                <c:pt idx="1797">
                  <c:v>44004</c:v>
                </c:pt>
                <c:pt idx="1798">
                  <c:v>44005</c:v>
                </c:pt>
                <c:pt idx="1799">
                  <c:v>44006</c:v>
                </c:pt>
                <c:pt idx="1800">
                  <c:v>44007</c:v>
                </c:pt>
                <c:pt idx="1801">
                  <c:v>44008</c:v>
                </c:pt>
                <c:pt idx="1802">
                  <c:v>44009</c:v>
                </c:pt>
                <c:pt idx="1803">
                  <c:v>44010</c:v>
                </c:pt>
                <c:pt idx="1804">
                  <c:v>44011</c:v>
                </c:pt>
                <c:pt idx="1805">
                  <c:v>44012</c:v>
                </c:pt>
                <c:pt idx="1806">
                  <c:v>44013</c:v>
                </c:pt>
                <c:pt idx="1807">
                  <c:v>44014</c:v>
                </c:pt>
                <c:pt idx="1808">
                  <c:v>44015</c:v>
                </c:pt>
                <c:pt idx="1809">
                  <c:v>44016</c:v>
                </c:pt>
                <c:pt idx="1810">
                  <c:v>44017</c:v>
                </c:pt>
                <c:pt idx="1811">
                  <c:v>44018</c:v>
                </c:pt>
                <c:pt idx="1812">
                  <c:v>44019</c:v>
                </c:pt>
                <c:pt idx="1813">
                  <c:v>44020</c:v>
                </c:pt>
                <c:pt idx="1814">
                  <c:v>44021</c:v>
                </c:pt>
                <c:pt idx="1815">
                  <c:v>44022</c:v>
                </c:pt>
                <c:pt idx="1816">
                  <c:v>44023</c:v>
                </c:pt>
                <c:pt idx="1817">
                  <c:v>44024</c:v>
                </c:pt>
                <c:pt idx="1818">
                  <c:v>44025</c:v>
                </c:pt>
                <c:pt idx="1819">
                  <c:v>44026</c:v>
                </c:pt>
                <c:pt idx="1820">
                  <c:v>44027</c:v>
                </c:pt>
                <c:pt idx="1821">
                  <c:v>44028</c:v>
                </c:pt>
                <c:pt idx="1822">
                  <c:v>44029</c:v>
                </c:pt>
                <c:pt idx="1823">
                  <c:v>44030</c:v>
                </c:pt>
                <c:pt idx="1824">
                  <c:v>44031</c:v>
                </c:pt>
                <c:pt idx="1825">
                  <c:v>44032</c:v>
                </c:pt>
                <c:pt idx="1826">
                  <c:v>44033</c:v>
                </c:pt>
                <c:pt idx="1827">
                  <c:v>44034</c:v>
                </c:pt>
                <c:pt idx="1828">
                  <c:v>44035</c:v>
                </c:pt>
                <c:pt idx="1829">
                  <c:v>44036</c:v>
                </c:pt>
                <c:pt idx="1830">
                  <c:v>44037</c:v>
                </c:pt>
                <c:pt idx="1831">
                  <c:v>44038</c:v>
                </c:pt>
                <c:pt idx="1832">
                  <c:v>44039</c:v>
                </c:pt>
                <c:pt idx="1833">
                  <c:v>44040</c:v>
                </c:pt>
                <c:pt idx="1834">
                  <c:v>44041</c:v>
                </c:pt>
                <c:pt idx="1835">
                  <c:v>44042</c:v>
                </c:pt>
                <c:pt idx="1836">
                  <c:v>44043</c:v>
                </c:pt>
                <c:pt idx="1837">
                  <c:v>44044</c:v>
                </c:pt>
                <c:pt idx="1838">
                  <c:v>44045</c:v>
                </c:pt>
                <c:pt idx="1839">
                  <c:v>44046</c:v>
                </c:pt>
                <c:pt idx="1840">
                  <c:v>44047</c:v>
                </c:pt>
                <c:pt idx="1841">
                  <c:v>44048</c:v>
                </c:pt>
                <c:pt idx="1842">
                  <c:v>44049</c:v>
                </c:pt>
                <c:pt idx="1843">
                  <c:v>44050</c:v>
                </c:pt>
                <c:pt idx="1844">
                  <c:v>44051</c:v>
                </c:pt>
                <c:pt idx="1845">
                  <c:v>44052</c:v>
                </c:pt>
                <c:pt idx="1846">
                  <c:v>44053</c:v>
                </c:pt>
                <c:pt idx="1847">
                  <c:v>44054</c:v>
                </c:pt>
                <c:pt idx="1848">
                  <c:v>44055</c:v>
                </c:pt>
                <c:pt idx="1849">
                  <c:v>44056</c:v>
                </c:pt>
                <c:pt idx="1850">
                  <c:v>44057</c:v>
                </c:pt>
                <c:pt idx="1851">
                  <c:v>44058</c:v>
                </c:pt>
                <c:pt idx="1852">
                  <c:v>44059</c:v>
                </c:pt>
                <c:pt idx="1853">
                  <c:v>44060</c:v>
                </c:pt>
                <c:pt idx="1854">
                  <c:v>44061</c:v>
                </c:pt>
                <c:pt idx="1855">
                  <c:v>44062</c:v>
                </c:pt>
                <c:pt idx="1856">
                  <c:v>44063</c:v>
                </c:pt>
                <c:pt idx="1857">
                  <c:v>44064</c:v>
                </c:pt>
                <c:pt idx="1858">
                  <c:v>44065</c:v>
                </c:pt>
                <c:pt idx="1859">
                  <c:v>44066</c:v>
                </c:pt>
                <c:pt idx="1860">
                  <c:v>44067</c:v>
                </c:pt>
                <c:pt idx="1861">
                  <c:v>44068</c:v>
                </c:pt>
                <c:pt idx="1862">
                  <c:v>44069</c:v>
                </c:pt>
                <c:pt idx="1863">
                  <c:v>44070</c:v>
                </c:pt>
                <c:pt idx="1864">
                  <c:v>44071</c:v>
                </c:pt>
                <c:pt idx="1865">
                  <c:v>44072</c:v>
                </c:pt>
                <c:pt idx="1866">
                  <c:v>44073</c:v>
                </c:pt>
                <c:pt idx="1867">
                  <c:v>44074</c:v>
                </c:pt>
                <c:pt idx="1868">
                  <c:v>44075</c:v>
                </c:pt>
                <c:pt idx="1869">
                  <c:v>44076</c:v>
                </c:pt>
                <c:pt idx="1870">
                  <c:v>44077</c:v>
                </c:pt>
                <c:pt idx="1871">
                  <c:v>44078</c:v>
                </c:pt>
                <c:pt idx="1872">
                  <c:v>44079</c:v>
                </c:pt>
                <c:pt idx="1873">
                  <c:v>44080</c:v>
                </c:pt>
                <c:pt idx="1874">
                  <c:v>44081</c:v>
                </c:pt>
                <c:pt idx="1875">
                  <c:v>44082</c:v>
                </c:pt>
                <c:pt idx="1876">
                  <c:v>44083</c:v>
                </c:pt>
                <c:pt idx="1877">
                  <c:v>44084</c:v>
                </c:pt>
                <c:pt idx="1878">
                  <c:v>44085</c:v>
                </c:pt>
                <c:pt idx="1879">
                  <c:v>44086</c:v>
                </c:pt>
                <c:pt idx="1880">
                  <c:v>44087</c:v>
                </c:pt>
                <c:pt idx="1881">
                  <c:v>44088</c:v>
                </c:pt>
                <c:pt idx="1882">
                  <c:v>44089</c:v>
                </c:pt>
                <c:pt idx="1883">
                  <c:v>44090</c:v>
                </c:pt>
                <c:pt idx="1884">
                  <c:v>44091</c:v>
                </c:pt>
                <c:pt idx="1885">
                  <c:v>44092</c:v>
                </c:pt>
                <c:pt idx="1886">
                  <c:v>44093</c:v>
                </c:pt>
                <c:pt idx="1887">
                  <c:v>44094</c:v>
                </c:pt>
                <c:pt idx="1888">
                  <c:v>44095</c:v>
                </c:pt>
                <c:pt idx="1889">
                  <c:v>44096</c:v>
                </c:pt>
                <c:pt idx="1890">
                  <c:v>44097</c:v>
                </c:pt>
                <c:pt idx="1891">
                  <c:v>44098</c:v>
                </c:pt>
                <c:pt idx="1892">
                  <c:v>44099</c:v>
                </c:pt>
                <c:pt idx="1893">
                  <c:v>44100</c:v>
                </c:pt>
                <c:pt idx="1894">
                  <c:v>44101</c:v>
                </c:pt>
                <c:pt idx="1895">
                  <c:v>44102</c:v>
                </c:pt>
                <c:pt idx="1896">
                  <c:v>44103</c:v>
                </c:pt>
                <c:pt idx="1897">
                  <c:v>44104</c:v>
                </c:pt>
                <c:pt idx="1898">
                  <c:v>44105</c:v>
                </c:pt>
                <c:pt idx="1899">
                  <c:v>44106</c:v>
                </c:pt>
                <c:pt idx="1900">
                  <c:v>44107</c:v>
                </c:pt>
                <c:pt idx="1901">
                  <c:v>44108</c:v>
                </c:pt>
                <c:pt idx="1902">
                  <c:v>44109</c:v>
                </c:pt>
                <c:pt idx="1903">
                  <c:v>44110</c:v>
                </c:pt>
                <c:pt idx="1904">
                  <c:v>44111</c:v>
                </c:pt>
                <c:pt idx="1905">
                  <c:v>44112</c:v>
                </c:pt>
                <c:pt idx="1906">
                  <c:v>44113</c:v>
                </c:pt>
                <c:pt idx="1907">
                  <c:v>44114</c:v>
                </c:pt>
                <c:pt idx="1908">
                  <c:v>44115</c:v>
                </c:pt>
                <c:pt idx="1909">
                  <c:v>44116</c:v>
                </c:pt>
                <c:pt idx="1910">
                  <c:v>44117</c:v>
                </c:pt>
                <c:pt idx="1911">
                  <c:v>44118</c:v>
                </c:pt>
                <c:pt idx="1912">
                  <c:v>44119</c:v>
                </c:pt>
                <c:pt idx="1913">
                  <c:v>44120</c:v>
                </c:pt>
                <c:pt idx="1914">
                  <c:v>44121</c:v>
                </c:pt>
                <c:pt idx="1915">
                  <c:v>44122</c:v>
                </c:pt>
                <c:pt idx="1916">
                  <c:v>44123</c:v>
                </c:pt>
                <c:pt idx="1917">
                  <c:v>44124</c:v>
                </c:pt>
                <c:pt idx="1918">
                  <c:v>44125</c:v>
                </c:pt>
                <c:pt idx="1919">
                  <c:v>44126</c:v>
                </c:pt>
                <c:pt idx="1920">
                  <c:v>44127</c:v>
                </c:pt>
                <c:pt idx="1921">
                  <c:v>44128</c:v>
                </c:pt>
                <c:pt idx="1922">
                  <c:v>44129</c:v>
                </c:pt>
                <c:pt idx="1923">
                  <c:v>44130</c:v>
                </c:pt>
                <c:pt idx="1924">
                  <c:v>44131</c:v>
                </c:pt>
                <c:pt idx="1925">
                  <c:v>44132</c:v>
                </c:pt>
                <c:pt idx="1926">
                  <c:v>44133</c:v>
                </c:pt>
                <c:pt idx="1927">
                  <c:v>44134</c:v>
                </c:pt>
                <c:pt idx="1928">
                  <c:v>44135</c:v>
                </c:pt>
                <c:pt idx="1929">
                  <c:v>44136</c:v>
                </c:pt>
                <c:pt idx="1930">
                  <c:v>44137</c:v>
                </c:pt>
                <c:pt idx="1931">
                  <c:v>44138</c:v>
                </c:pt>
                <c:pt idx="1932">
                  <c:v>44139</c:v>
                </c:pt>
                <c:pt idx="1933">
                  <c:v>44140</c:v>
                </c:pt>
                <c:pt idx="1934">
                  <c:v>44141</c:v>
                </c:pt>
                <c:pt idx="1935">
                  <c:v>44142</c:v>
                </c:pt>
                <c:pt idx="1936">
                  <c:v>44143</c:v>
                </c:pt>
                <c:pt idx="1937">
                  <c:v>44144</c:v>
                </c:pt>
                <c:pt idx="1938">
                  <c:v>44145</c:v>
                </c:pt>
                <c:pt idx="1939">
                  <c:v>44146</c:v>
                </c:pt>
                <c:pt idx="1940">
                  <c:v>44147</c:v>
                </c:pt>
                <c:pt idx="1941">
                  <c:v>44148</c:v>
                </c:pt>
                <c:pt idx="1942">
                  <c:v>44149</c:v>
                </c:pt>
                <c:pt idx="1943">
                  <c:v>44150</c:v>
                </c:pt>
                <c:pt idx="1944">
                  <c:v>44151</c:v>
                </c:pt>
                <c:pt idx="1945">
                  <c:v>44152</c:v>
                </c:pt>
                <c:pt idx="1946">
                  <c:v>44153</c:v>
                </c:pt>
                <c:pt idx="1947">
                  <c:v>44154</c:v>
                </c:pt>
                <c:pt idx="1948">
                  <c:v>44155</c:v>
                </c:pt>
                <c:pt idx="1949">
                  <c:v>44156</c:v>
                </c:pt>
                <c:pt idx="1950">
                  <c:v>44157</c:v>
                </c:pt>
                <c:pt idx="1951">
                  <c:v>44158</c:v>
                </c:pt>
                <c:pt idx="1952">
                  <c:v>44159</c:v>
                </c:pt>
                <c:pt idx="1953">
                  <c:v>44160</c:v>
                </c:pt>
                <c:pt idx="1954">
                  <c:v>44161</c:v>
                </c:pt>
                <c:pt idx="1955">
                  <c:v>44162</c:v>
                </c:pt>
                <c:pt idx="1956">
                  <c:v>44163</c:v>
                </c:pt>
                <c:pt idx="1957">
                  <c:v>44164</c:v>
                </c:pt>
                <c:pt idx="1958">
                  <c:v>44165</c:v>
                </c:pt>
                <c:pt idx="1959">
                  <c:v>44166</c:v>
                </c:pt>
                <c:pt idx="1960">
                  <c:v>44167</c:v>
                </c:pt>
                <c:pt idx="1961">
                  <c:v>44168</c:v>
                </c:pt>
                <c:pt idx="1962">
                  <c:v>44169</c:v>
                </c:pt>
                <c:pt idx="1963">
                  <c:v>44170</c:v>
                </c:pt>
                <c:pt idx="1964">
                  <c:v>44171</c:v>
                </c:pt>
                <c:pt idx="1965">
                  <c:v>44172</c:v>
                </c:pt>
                <c:pt idx="1966">
                  <c:v>44173</c:v>
                </c:pt>
                <c:pt idx="1967">
                  <c:v>44174</c:v>
                </c:pt>
                <c:pt idx="1968">
                  <c:v>44175</c:v>
                </c:pt>
                <c:pt idx="1969">
                  <c:v>44176</c:v>
                </c:pt>
                <c:pt idx="1970">
                  <c:v>44177</c:v>
                </c:pt>
                <c:pt idx="1971">
                  <c:v>44178</c:v>
                </c:pt>
                <c:pt idx="1972">
                  <c:v>44179</c:v>
                </c:pt>
                <c:pt idx="1973">
                  <c:v>44180</c:v>
                </c:pt>
                <c:pt idx="1974">
                  <c:v>44181</c:v>
                </c:pt>
                <c:pt idx="1975">
                  <c:v>44182</c:v>
                </c:pt>
                <c:pt idx="1976">
                  <c:v>44183</c:v>
                </c:pt>
                <c:pt idx="1977">
                  <c:v>44184</c:v>
                </c:pt>
                <c:pt idx="1978">
                  <c:v>44185</c:v>
                </c:pt>
                <c:pt idx="1979">
                  <c:v>44186</c:v>
                </c:pt>
                <c:pt idx="1980">
                  <c:v>44187</c:v>
                </c:pt>
                <c:pt idx="1981">
                  <c:v>44188</c:v>
                </c:pt>
                <c:pt idx="1982">
                  <c:v>44189</c:v>
                </c:pt>
                <c:pt idx="1983">
                  <c:v>44190</c:v>
                </c:pt>
                <c:pt idx="1984">
                  <c:v>44191</c:v>
                </c:pt>
                <c:pt idx="1985">
                  <c:v>44192</c:v>
                </c:pt>
                <c:pt idx="1986">
                  <c:v>44193</c:v>
                </c:pt>
                <c:pt idx="1987">
                  <c:v>44194</c:v>
                </c:pt>
                <c:pt idx="1988">
                  <c:v>44195</c:v>
                </c:pt>
                <c:pt idx="1989">
                  <c:v>44196</c:v>
                </c:pt>
                <c:pt idx="1990">
                  <c:v>44197</c:v>
                </c:pt>
                <c:pt idx="1991">
                  <c:v>44198</c:v>
                </c:pt>
                <c:pt idx="1992">
                  <c:v>44199</c:v>
                </c:pt>
                <c:pt idx="1993">
                  <c:v>44200</c:v>
                </c:pt>
                <c:pt idx="1994">
                  <c:v>44201</c:v>
                </c:pt>
                <c:pt idx="1995">
                  <c:v>44202</c:v>
                </c:pt>
                <c:pt idx="1996">
                  <c:v>44203</c:v>
                </c:pt>
                <c:pt idx="1997">
                  <c:v>44204</c:v>
                </c:pt>
                <c:pt idx="1998">
                  <c:v>44205</c:v>
                </c:pt>
                <c:pt idx="1999">
                  <c:v>44206</c:v>
                </c:pt>
                <c:pt idx="2000">
                  <c:v>44207</c:v>
                </c:pt>
                <c:pt idx="2001">
                  <c:v>44208</c:v>
                </c:pt>
                <c:pt idx="2002">
                  <c:v>44209</c:v>
                </c:pt>
                <c:pt idx="2003">
                  <c:v>44210</c:v>
                </c:pt>
                <c:pt idx="2004">
                  <c:v>44211</c:v>
                </c:pt>
                <c:pt idx="2005">
                  <c:v>44212</c:v>
                </c:pt>
                <c:pt idx="2006">
                  <c:v>44213</c:v>
                </c:pt>
                <c:pt idx="2007">
                  <c:v>44214</c:v>
                </c:pt>
                <c:pt idx="2008">
                  <c:v>44215</c:v>
                </c:pt>
                <c:pt idx="2009">
                  <c:v>44216</c:v>
                </c:pt>
                <c:pt idx="2010">
                  <c:v>44217</c:v>
                </c:pt>
                <c:pt idx="2011">
                  <c:v>44218</c:v>
                </c:pt>
                <c:pt idx="2012">
                  <c:v>44219</c:v>
                </c:pt>
                <c:pt idx="2013">
                  <c:v>44220</c:v>
                </c:pt>
                <c:pt idx="2014">
                  <c:v>44221</c:v>
                </c:pt>
                <c:pt idx="2015">
                  <c:v>44222</c:v>
                </c:pt>
                <c:pt idx="2016">
                  <c:v>44223</c:v>
                </c:pt>
                <c:pt idx="2017">
                  <c:v>44224</c:v>
                </c:pt>
                <c:pt idx="2018">
                  <c:v>44225</c:v>
                </c:pt>
                <c:pt idx="2019">
                  <c:v>44226</c:v>
                </c:pt>
                <c:pt idx="2020">
                  <c:v>44227</c:v>
                </c:pt>
                <c:pt idx="2021">
                  <c:v>44228</c:v>
                </c:pt>
                <c:pt idx="2022">
                  <c:v>44229</c:v>
                </c:pt>
                <c:pt idx="2023">
                  <c:v>44230</c:v>
                </c:pt>
                <c:pt idx="2024">
                  <c:v>44231</c:v>
                </c:pt>
                <c:pt idx="2025">
                  <c:v>44232</c:v>
                </c:pt>
                <c:pt idx="2026">
                  <c:v>44233</c:v>
                </c:pt>
                <c:pt idx="2027">
                  <c:v>44234</c:v>
                </c:pt>
                <c:pt idx="2028">
                  <c:v>44235</c:v>
                </c:pt>
                <c:pt idx="2029">
                  <c:v>44236</c:v>
                </c:pt>
                <c:pt idx="2030">
                  <c:v>44237</c:v>
                </c:pt>
                <c:pt idx="2031">
                  <c:v>44238</c:v>
                </c:pt>
                <c:pt idx="2032">
                  <c:v>44239</c:v>
                </c:pt>
                <c:pt idx="2033">
                  <c:v>44240</c:v>
                </c:pt>
                <c:pt idx="2034">
                  <c:v>44241</c:v>
                </c:pt>
                <c:pt idx="2035">
                  <c:v>44242</c:v>
                </c:pt>
                <c:pt idx="2036">
                  <c:v>44243</c:v>
                </c:pt>
                <c:pt idx="2037">
                  <c:v>44244</c:v>
                </c:pt>
                <c:pt idx="2038">
                  <c:v>44245</c:v>
                </c:pt>
                <c:pt idx="2039">
                  <c:v>44246</c:v>
                </c:pt>
                <c:pt idx="2040">
                  <c:v>44247</c:v>
                </c:pt>
                <c:pt idx="2041">
                  <c:v>44248</c:v>
                </c:pt>
                <c:pt idx="2042">
                  <c:v>44249</c:v>
                </c:pt>
                <c:pt idx="2043">
                  <c:v>44250</c:v>
                </c:pt>
                <c:pt idx="2044">
                  <c:v>44251</c:v>
                </c:pt>
                <c:pt idx="2045">
                  <c:v>44252</c:v>
                </c:pt>
                <c:pt idx="2046">
                  <c:v>44253</c:v>
                </c:pt>
                <c:pt idx="2047">
                  <c:v>44254</c:v>
                </c:pt>
                <c:pt idx="2048">
                  <c:v>44255</c:v>
                </c:pt>
                <c:pt idx="2049">
                  <c:v>44256</c:v>
                </c:pt>
                <c:pt idx="2050">
                  <c:v>44257</c:v>
                </c:pt>
                <c:pt idx="2051">
                  <c:v>44258</c:v>
                </c:pt>
                <c:pt idx="2052">
                  <c:v>44259</c:v>
                </c:pt>
                <c:pt idx="2053">
                  <c:v>44260</c:v>
                </c:pt>
                <c:pt idx="2054">
                  <c:v>44261</c:v>
                </c:pt>
                <c:pt idx="2055">
                  <c:v>44262</c:v>
                </c:pt>
                <c:pt idx="2056">
                  <c:v>44263</c:v>
                </c:pt>
                <c:pt idx="2057">
                  <c:v>44264</c:v>
                </c:pt>
                <c:pt idx="2058">
                  <c:v>44265</c:v>
                </c:pt>
                <c:pt idx="2059">
                  <c:v>44266</c:v>
                </c:pt>
                <c:pt idx="2060">
                  <c:v>44267</c:v>
                </c:pt>
                <c:pt idx="2061">
                  <c:v>44268</c:v>
                </c:pt>
                <c:pt idx="2062">
                  <c:v>44269</c:v>
                </c:pt>
                <c:pt idx="2063">
                  <c:v>44270</c:v>
                </c:pt>
                <c:pt idx="2064">
                  <c:v>44271</c:v>
                </c:pt>
                <c:pt idx="2065">
                  <c:v>44272</c:v>
                </c:pt>
                <c:pt idx="2066">
                  <c:v>44273</c:v>
                </c:pt>
                <c:pt idx="2067">
                  <c:v>44274</c:v>
                </c:pt>
                <c:pt idx="2068">
                  <c:v>44275</c:v>
                </c:pt>
                <c:pt idx="2069">
                  <c:v>44276</c:v>
                </c:pt>
                <c:pt idx="2070">
                  <c:v>44277</c:v>
                </c:pt>
                <c:pt idx="2071">
                  <c:v>44278</c:v>
                </c:pt>
                <c:pt idx="2072">
                  <c:v>44279</c:v>
                </c:pt>
                <c:pt idx="2073">
                  <c:v>44280</c:v>
                </c:pt>
                <c:pt idx="2074">
                  <c:v>44281</c:v>
                </c:pt>
                <c:pt idx="2075">
                  <c:v>44282</c:v>
                </c:pt>
                <c:pt idx="2076">
                  <c:v>44283</c:v>
                </c:pt>
                <c:pt idx="2077">
                  <c:v>44284</c:v>
                </c:pt>
                <c:pt idx="2078">
                  <c:v>44285</c:v>
                </c:pt>
                <c:pt idx="2079">
                  <c:v>44286</c:v>
                </c:pt>
                <c:pt idx="2080">
                  <c:v>44287</c:v>
                </c:pt>
                <c:pt idx="2081">
                  <c:v>44288</c:v>
                </c:pt>
                <c:pt idx="2082">
                  <c:v>44289</c:v>
                </c:pt>
                <c:pt idx="2083">
                  <c:v>44290</c:v>
                </c:pt>
                <c:pt idx="2084">
                  <c:v>44291</c:v>
                </c:pt>
                <c:pt idx="2085">
                  <c:v>44292</c:v>
                </c:pt>
                <c:pt idx="2086">
                  <c:v>44293</c:v>
                </c:pt>
                <c:pt idx="2087">
                  <c:v>44294</c:v>
                </c:pt>
                <c:pt idx="2088">
                  <c:v>44295</c:v>
                </c:pt>
                <c:pt idx="2089">
                  <c:v>44296</c:v>
                </c:pt>
                <c:pt idx="2090">
                  <c:v>44297</c:v>
                </c:pt>
                <c:pt idx="2091">
                  <c:v>44298</c:v>
                </c:pt>
                <c:pt idx="2092">
                  <c:v>44299</c:v>
                </c:pt>
                <c:pt idx="2093">
                  <c:v>44300</c:v>
                </c:pt>
                <c:pt idx="2094">
                  <c:v>44301</c:v>
                </c:pt>
                <c:pt idx="2095">
                  <c:v>44302</c:v>
                </c:pt>
                <c:pt idx="2096">
                  <c:v>44303</c:v>
                </c:pt>
                <c:pt idx="2097">
                  <c:v>44304</c:v>
                </c:pt>
                <c:pt idx="2098">
                  <c:v>44305</c:v>
                </c:pt>
                <c:pt idx="2099">
                  <c:v>44306</c:v>
                </c:pt>
                <c:pt idx="2100">
                  <c:v>44307</c:v>
                </c:pt>
                <c:pt idx="2101">
                  <c:v>44308</c:v>
                </c:pt>
                <c:pt idx="2102">
                  <c:v>44309</c:v>
                </c:pt>
                <c:pt idx="2103">
                  <c:v>44310</c:v>
                </c:pt>
                <c:pt idx="2104">
                  <c:v>44311</c:v>
                </c:pt>
                <c:pt idx="2105">
                  <c:v>44312</c:v>
                </c:pt>
                <c:pt idx="2106">
                  <c:v>44313</c:v>
                </c:pt>
                <c:pt idx="2107">
                  <c:v>44314</c:v>
                </c:pt>
                <c:pt idx="2108">
                  <c:v>44315</c:v>
                </c:pt>
                <c:pt idx="2109">
                  <c:v>44316</c:v>
                </c:pt>
                <c:pt idx="2110">
                  <c:v>44317</c:v>
                </c:pt>
                <c:pt idx="2111">
                  <c:v>44318</c:v>
                </c:pt>
                <c:pt idx="2112">
                  <c:v>44319</c:v>
                </c:pt>
                <c:pt idx="2113">
                  <c:v>44320</c:v>
                </c:pt>
                <c:pt idx="2114">
                  <c:v>44321</c:v>
                </c:pt>
                <c:pt idx="2115">
                  <c:v>44322</c:v>
                </c:pt>
                <c:pt idx="2116">
                  <c:v>44323</c:v>
                </c:pt>
                <c:pt idx="2117">
                  <c:v>44324</c:v>
                </c:pt>
                <c:pt idx="2118">
                  <c:v>44325</c:v>
                </c:pt>
                <c:pt idx="2119">
                  <c:v>44326</c:v>
                </c:pt>
                <c:pt idx="2120">
                  <c:v>44327</c:v>
                </c:pt>
                <c:pt idx="2121">
                  <c:v>44328</c:v>
                </c:pt>
                <c:pt idx="2122">
                  <c:v>44329</c:v>
                </c:pt>
                <c:pt idx="2123">
                  <c:v>44330</c:v>
                </c:pt>
                <c:pt idx="2124">
                  <c:v>44331</c:v>
                </c:pt>
                <c:pt idx="2125">
                  <c:v>44332</c:v>
                </c:pt>
                <c:pt idx="2126">
                  <c:v>44333</c:v>
                </c:pt>
                <c:pt idx="2127">
                  <c:v>44334</c:v>
                </c:pt>
                <c:pt idx="2128">
                  <c:v>44335</c:v>
                </c:pt>
                <c:pt idx="2129">
                  <c:v>44336</c:v>
                </c:pt>
                <c:pt idx="2130">
                  <c:v>44337</c:v>
                </c:pt>
                <c:pt idx="2131">
                  <c:v>44338</c:v>
                </c:pt>
                <c:pt idx="2132">
                  <c:v>44339</c:v>
                </c:pt>
                <c:pt idx="2133">
                  <c:v>44340</c:v>
                </c:pt>
                <c:pt idx="2134">
                  <c:v>44341</c:v>
                </c:pt>
                <c:pt idx="2135">
                  <c:v>44342</c:v>
                </c:pt>
                <c:pt idx="2136">
                  <c:v>44343</c:v>
                </c:pt>
                <c:pt idx="2137">
                  <c:v>44344</c:v>
                </c:pt>
                <c:pt idx="2138">
                  <c:v>44345</c:v>
                </c:pt>
                <c:pt idx="2139">
                  <c:v>44346</c:v>
                </c:pt>
                <c:pt idx="2140">
                  <c:v>44347</c:v>
                </c:pt>
                <c:pt idx="2141">
                  <c:v>44348</c:v>
                </c:pt>
                <c:pt idx="2142">
                  <c:v>44349</c:v>
                </c:pt>
                <c:pt idx="2143">
                  <c:v>44350</c:v>
                </c:pt>
                <c:pt idx="2144">
                  <c:v>44351</c:v>
                </c:pt>
                <c:pt idx="2145">
                  <c:v>44352</c:v>
                </c:pt>
                <c:pt idx="2146">
                  <c:v>44353</c:v>
                </c:pt>
                <c:pt idx="2147">
                  <c:v>44354</c:v>
                </c:pt>
                <c:pt idx="2148">
                  <c:v>44355</c:v>
                </c:pt>
                <c:pt idx="2149">
                  <c:v>44356</c:v>
                </c:pt>
                <c:pt idx="2150">
                  <c:v>44357</c:v>
                </c:pt>
                <c:pt idx="2151">
                  <c:v>44358</c:v>
                </c:pt>
                <c:pt idx="2152">
                  <c:v>44359</c:v>
                </c:pt>
                <c:pt idx="2153">
                  <c:v>44360</c:v>
                </c:pt>
                <c:pt idx="2154">
                  <c:v>44361</c:v>
                </c:pt>
                <c:pt idx="2155">
                  <c:v>44362</c:v>
                </c:pt>
                <c:pt idx="2156">
                  <c:v>44363</c:v>
                </c:pt>
                <c:pt idx="2157">
                  <c:v>44364</c:v>
                </c:pt>
                <c:pt idx="2158">
                  <c:v>44365</c:v>
                </c:pt>
                <c:pt idx="2159">
                  <c:v>44366</c:v>
                </c:pt>
                <c:pt idx="2160">
                  <c:v>44367</c:v>
                </c:pt>
                <c:pt idx="2161">
                  <c:v>44368</c:v>
                </c:pt>
                <c:pt idx="2162">
                  <c:v>44369</c:v>
                </c:pt>
                <c:pt idx="2163">
                  <c:v>44370</c:v>
                </c:pt>
                <c:pt idx="2164">
                  <c:v>44371</c:v>
                </c:pt>
                <c:pt idx="2165">
                  <c:v>44372</c:v>
                </c:pt>
                <c:pt idx="2166">
                  <c:v>44373</c:v>
                </c:pt>
                <c:pt idx="2167">
                  <c:v>44374</c:v>
                </c:pt>
                <c:pt idx="2168">
                  <c:v>44375</c:v>
                </c:pt>
                <c:pt idx="2169">
                  <c:v>44376</c:v>
                </c:pt>
                <c:pt idx="2170">
                  <c:v>44377</c:v>
                </c:pt>
                <c:pt idx="2171">
                  <c:v>44378</c:v>
                </c:pt>
                <c:pt idx="2172">
                  <c:v>44379</c:v>
                </c:pt>
                <c:pt idx="2173">
                  <c:v>44380</c:v>
                </c:pt>
                <c:pt idx="2174">
                  <c:v>44381</c:v>
                </c:pt>
                <c:pt idx="2175">
                  <c:v>44382</c:v>
                </c:pt>
                <c:pt idx="2176">
                  <c:v>44383</c:v>
                </c:pt>
                <c:pt idx="2177">
                  <c:v>44384</c:v>
                </c:pt>
                <c:pt idx="2178">
                  <c:v>44385</c:v>
                </c:pt>
                <c:pt idx="2179">
                  <c:v>44386</c:v>
                </c:pt>
                <c:pt idx="2180">
                  <c:v>44387</c:v>
                </c:pt>
                <c:pt idx="2181">
                  <c:v>44388</c:v>
                </c:pt>
                <c:pt idx="2182">
                  <c:v>44389</c:v>
                </c:pt>
                <c:pt idx="2183">
                  <c:v>44390</c:v>
                </c:pt>
                <c:pt idx="2184">
                  <c:v>44391</c:v>
                </c:pt>
                <c:pt idx="2185">
                  <c:v>44392</c:v>
                </c:pt>
                <c:pt idx="2186">
                  <c:v>44393</c:v>
                </c:pt>
                <c:pt idx="2187">
                  <c:v>44394</c:v>
                </c:pt>
                <c:pt idx="2188">
                  <c:v>44395</c:v>
                </c:pt>
                <c:pt idx="2189">
                  <c:v>44396</c:v>
                </c:pt>
                <c:pt idx="2190">
                  <c:v>44397</c:v>
                </c:pt>
                <c:pt idx="2191">
                  <c:v>44398</c:v>
                </c:pt>
                <c:pt idx="2192">
                  <c:v>44399</c:v>
                </c:pt>
                <c:pt idx="2193">
                  <c:v>44400</c:v>
                </c:pt>
                <c:pt idx="2194">
                  <c:v>44401</c:v>
                </c:pt>
                <c:pt idx="2195">
                  <c:v>44402</c:v>
                </c:pt>
                <c:pt idx="2196">
                  <c:v>44403</c:v>
                </c:pt>
                <c:pt idx="2197">
                  <c:v>44404</c:v>
                </c:pt>
                <c:pt idx="2198">
                  <c:v>44405</c:v>
                </c:pt>
                <c:pt idx="2199">
                  <c:v>44406</c:v>
                </c:pt>
                <c:pt idx="2200">
                  <c:v>44407</c:v>
                </c:pt>
                <c:pt idx="2201">
                  <c:v>44408</c:v>
                </c:pt>
                <c:pt idx="2202">
                  <c:v>44409</c:v>
                </c:pt>
                <c:pt idx="2203">
                  <c:v>44410</c:v>
                </c:pt>
                <c:pt idx="2204">
                  <c:v>44411</c:v>
                </c:pt>
                <c:pt idx="2205">
                  <c:v>44412</c:v>
                </c:pt>
                <c:pt idx="2206">
                  <c:v>44413</c:v>
                </c:pt>
                <c:pt idx="2207">
                  <c:v>44414</c:v>
                </c:pt>
                <c:pt idx="2208">
                  <c:v>44415</c:v>
                </c:pt>
                <c:pt idx="2209">
                  <c:v>44416</c:v>
                </c:pt>
                <c:pt idx="2210">
                  <c:v>44417</c:v>
                </c:pt>
                <c:pt idx="2211">
                  <c:v>44418</c:v>
                </c:pt>
                <c:pt idx="2212">
                  <c:v>44419</c:v>
                </c:pt>
                <c:pt idx="2213">
                  <c:v>44420</c:v>
                </c:pt>
                <c:pt idx="2214">
                  <c:v>44421</c:v>
                </c:pt>
                <c:pt idx="2215">
                  <c:v>44422</c:v>
                </c:pt>
                <c:pt idx="2216">
                  <c:v>44423</c:v>
                </c:pt>
                <c:pt idx="2217">
                  <c:v>44424</c:v>
                </c:pt>
                <c:pt idx="2218">
                  <c:v>44425</c:v>
                </c:pt>
                <c:pt idx="2219">
                  <c:v>44426</c:v>
                </c:pt>
                <c:pt idx="2220">
                  <c:v>44427</c:v>
                </c:pt>
                <c:pt idx="2221">
                  <c:v>44428</c:v>
                </c:pt>
                <c:pt idx="2222">
                  <c:v>44429</c:v>
                </c:pt>
                <c:pt idx="2223">
                  <c:v>44430</c:v>
                </c:pt>
                <c:pt idx="2224">
                  <c:v>44431</c:v>
                </c:pt>
                <c:pt idx="2225">
                  <c:v>44432</c:v>
                </c:pt>
                <c:pt idx="2226">
                  <c:v>44433</c:v>
                </c:pt>
                <c:pt idx="2227">
                  <c:v>44434</c:v>
                </c:pt>
                <c:pt idx="2228">
                  <c:v>44435</c:v>
                </c:pt>
                <c:pt idx="2229">
                  <c:v>44436</c:v>
                </c:pt>
                <c:pt idx="2230">
                  <c:v>44437</c:v>
                </c:pt>
                <c:pt idx="2231">
                  <c:v>44438</c:v>
                </c:pt>
                <c:pt idx="2232">
                  <c:v>44439</c:v>
                </c:pt>
                <c:pt idx="2233">
                  <c:v>44440</c:v>
                </c:pt>
                <c:pt idx="2234">
                  <c:v>44441</c:v>
                </c:pt>
                <c:pt idx="2235">
                  <c:v>44442</c:v>
                </c:pt>
                <c:pt idx="2236">
                  <c:v>44443</c:v>
                </c:pt>
                <c:pt idx="2237">
                  <c:v>44444</c:v>
                </c:pt>
                <c:pt idx="2238">
                  <c:v>44445</c:v>
                </c:pt>
                <c:pt idx="2239">
                  <c:v>44446</c:v>
                </c:pt>
                <c:pt idx="2240">
                  <c:v>44447</c:v>
                </c:pt>
                <c:pt idx="2241">
                  <c:v>44448</c:v>
                </c:pt>
                <c:pt idx="2242">
                  <c:v>44449</c:v>
                </c:pt>
                <c:pt idx="2243">
                  <c:v>44450</c:v>
                </c:pt>
                <c:pt idx="2244">
                  <c:v>44451</c:v>
                </c:pt>
                <c:pt idx="2245">
                  <c:v>44452</c:v>
                </c:pt>
                <c:pt idx="2246">
                  <c:v>44453</c:v>
                </c:pt>
                <c:pt idx="2247">
                  <c:v>44454</c:v>
                </c:pt>
                <c:pt idx="2248">
                  <c:v>44455</c:v>
                </c:pt>
                <c:pt idx="2249">
                  <c:v>44456</c:v>
                </c:pt>
                <c:pt idx="2250">
                  <c:v>44457</c:v>
                </c:pt>
                <c:pt idx="2251">
                  <c:v>44458</c:v>
                </c:pt>
                <c:pt idx="2252">
                  <c:v>44459</c:v>
                </c:pt>
                <c:pt idx="2253">
                  <c:v>44460</c:v>
                </c:pt>
                <c:pt idx="2254">
                  <c:v>44461</c:v>
                </c:pt>
                <c:pt idx="2255">
                  <c:v>44462</c:v>
                </c:pt>
                <c:pt idx="2256">
                  <c:v>44463</c:v>
                </c:pt>
                <c:pt idx="2257">
                  <c:v>44464</c:v>
                </c:pt>
                <c:pt idx="2258">
                  <c:v>44465</c:v>
                </c:pt>
                <c:pt idx="2259">
                  <c:v>44466</c:v>
                </c:pt>
                <c:pt idx="2260">
                  <c:v>44467</c:v>
                </c:pt>
                <c:pt idx="2261">
                  <c:v>44468</c:v>
                </c:pt>
                <c:pt idx="2262">
                  <c:v>44469</c:v>
                </c:pt>
                <c:pt idx="2263">
                  <c:v>44470</c:v>
                </c:pt>
                <c:pt idx="2264">
                  <c:v>44471</c:v>
                </c:pt>
                <c:pt idx="2265">
                  <c:v>44472</c:v>
                </c:pt>
                <c:pt idx="2266">
                  <c:v>44473</c:v>
                </c:pt>
                <c:pt idx="2267">
                  <c:v>44474</c:v>
                </c:pt>
                <c:pt idx="2268">
                  <c:v>44475</c:v>
                </c:pt>
                <c:pt idx="2269">
                  <c:v>44476</c:v>
                </c:pt>
                <c:pt idx="2270">
                  <c:v>44477</c:v>
                </c:pt>
                <c:pt idx="2271">
                  <c:v>44478</c:v>
                </c:pt>
                <c:pt idx="2272">
                  <c:v>44479</c:v>
                </c:pt>
                <c:pt idx="2273">
                  <c:v>44480</c:v>
                </c:pt>
                <c:pt idx="2274">
                  <c:v>44481</c:v>
                </c:pt>
                <c:pt idx="2275">
                  <c:v>44482</c:v>
                </c:pt>
                <c:pt idx="2276">
                  <c:v>44483</c:v>
                </c:pt>
                <c:pt idx="2277">
                  <c:v>44484</c:v>
                </c:pt>
                <c:pt idx="2278">
                  <c:v>44485</c:v>
                </c:pt>
                <c:pt idx="2279">
                  <c:v>44486</c:v>
                </c:pt>
                <c:pt idx="2280">
                  <c:v>44487</c:v>
                </c:pt>
                <c:pt idx="2281">
                  <c:v>44488</c:v>
                </c:pt>
                <c:pt idx="2282">
                  <c:v>44489</c:v>
                </c:pt>
                <c:pt idx="2283">
                  <c:v>44490</c:v>
                </c:pt>
                <c:pt idx="2284">
                  <c:v>44491</c:v>
                </c:pt>
                <c:pt idx="2285">
                  <c:v>44492</c:v>
                </c:pt>
                <c:pt idx="2286">
                  <c:v>44493</c:v>
                </c:pt>
                <c:pt idx="2287">
                  <c:v>44494</c:v>
                </c:pt>
                <c:pt idx="2288">
                  <c:v>44495</c:v>
                </c:pt>
                <c:pt idx="2289">
                  <c:v>44496</c:v>
                </c:pt>
                <c:pt idx="2290">
                  <c:v>44497</c:v>
                </c:pt>
                <c:pt idx="2291">
                  <c:v>44498</c:v>
                </c:pt>
                <c:pt idx="2292">
                  <c:v>44499</c:v>
                </c:pt>
                <c:pt idx="2293">
                  <c:v>44500</c:v>
                </c:pt>
                <c:pt idx="2294">
                  <c:v>44501</c:v>
                </c:pt>
                <c:pt idx="2295">
                  <c:v>44502</c:v>
                </c:pt>
                <c:pt idx="2296">
                  <c:v>44503</c:v>
                </c:pt>
                <c:pt idx="2297">
                  <c:v>44504</c:v>
                </c:pt>
                <c:pt idx="2298">
                  <c:v>44505</c:v>
                </c:pt>
                <c:pt idx="2299">
                  <c:v>44506</c:v>
                </c:pt>
                <c:pt idx="2300">
                  <c:v>44507</c:v>
                </c:pt>
                <c:pt idx="2301">
                  <c:v>44508</c:v>
                </c:pt>
                <c:pt idx="2302">
                  <c:v>44509</c:v>
                </c:pt>
                <c:pt idx="2303">
                  <c:v>44510</c:v>
                </c:pt>
                <c:pt idx="2304">
                  <c:v>44511</c:v>
                </c:pt>
                <c:pt idx="2305">
                  <c:v>44512</c:v>
                </c:pt>
                <c:pt idx="2306">
                  <c:v>44513</c:v>
                </c:pt>
                <c:pt idx="2307">
                  <c:v>44514</c:v>
                </c:pt>
                <c:pt idx="2308">
                  <c:v>44515</c:v>
                </c:pt>
                <c:pt idx="2309">
                  <c:v>44516</c:v>
                </c:pt>
                <c:pt idx="2310">
                  <c:v>44517</c:v>
                </c:pt>
                <c:pt idx="2311">
                  <c:v>44518</c:v>
                </c:pt>
                <c:pt idx="2312">
                  <c:v>44519</c:v>
                </c:pt>
                <c:pt idx="2313">
                  <c:v>44520</c:v>
                </c:pt>
                <c:pt idx="2314">
                  <c:v>44521</c:v>
                </c:pt>
                <c:pt idx="2315">
                  <c:v>44522</c:v>
                </c:pt>
                <c:pt idx="2316">
                  <c:v>44523</c:v>
                </c:pt>
                <c:pt idx="2317">
                  <c:v>44524</c:v>
                </c:pt>
                <c:pt idx="2318">
                  <c:v>44525</c:v>
                </c:pt>
                <c:pt idx="2319">
                  <c:v>44526</c:v>
                </c:pt>
                <c:pt idx="2320">
                  <c:v>44527</c:v>
                </c:pt>
                <c:pt idx="2321">
                  <c:v>44528</c:v>
                </c:pt>
                <c:pt idx="2322">
                  <c:v>44529</c:v>
                </c:pt>
                <c:pt idx="2323">
                  <c:v>44530</c:v>
                </c:pt>
                <c:pt idx="2324">
                  <c:v>44531</c:v>
                </c:pt>
                <c:pt idx="2325">
                  <c:v>44532</c:v>
                </c:pt>
                <c:pt idx="2326">
                  <c:v>44533</c:v>
                </c:pt>
                <c:pt idx="2327">
                  <c:v>44534</c:v>
                </c:pt>
                <c:pt idx="2328">
                  <c:v>44535</c:v>
                </c:pt>
                <c:pt idx="2329">
                  <c:v>44536</c:v>
                </c:pt>
                <c:pt idx="2330">
                  <c:v>44537</c:v>
                </c:pt>
                <c:pt idx="2331">
                  <c:v>44538</c:v>
                </c:pt>
                <c:pt idx="2332">
                  <c:v>44539</c:v>
                </c:pt>
                <c:pt idx="2333">
                  <c:v>44540</c:v>
                </c:pt>
                <c:pt idx="2334">
                  <c:v>44541</c:v>
                </c:pt>
                <c:pt idx="2335">
                  <c:v>44542</c:v>
                </c:pt>
                <c:pt idx="2336">
                  <c:v>44543</c:v>
                </c:pt>
                <c:pt idx="2337">
                  <c:v>44544</c:v>
                </c:pt>
                <c:pt idx="2338">
                  <c:v>44545</c:v>
                </c:pt>
                <c:pt idx="2339">
                  <c:v>44546</c:v>
                </c:pt>
                <c:pt idx="2340">
                  <c:v>44547</c:v>
                </c:pt>
                <c:pt idx="2341">
                  <c:v>44548</c:v>
                </c:pt>
                <c:pt idx="2342">
                  <c:v>44549</c:v>
                </c:pt>
                <c:pt idx="2343">
                  <c:v>44550</c:v>
                </c:pt>
                <c:pt idx="2344">
                  <c:v>44551</c:v>
                </c:pt>
                <c:pt idx="2345">
                  <c:v>44552</c:v>
                </c:pt>
                <c:pt idx="2346">
                  <c:v>44553</c:v>
                </c:pt>
                <c:pt idx="2347">
                  <c:v>44554</c:v>
                </c:pt>
                <c:pt idx="2348">
                  <c:v>44555</c:v>
                </c:pt>
                <c:pt idx="2349">
                  <c:v>44556</c:v>
                </c:pt>
                <c:pt idx="2350">
                  <c:v>44557</c:v>
                </c:pt>
                <c:pt idx="2351">
                  <c:v>44558</c:v>
                </c:pt>
                <c:pt idx="2352">
                  <c:v>44559</c:v>
                </c:pt>
                <c:pt idx="2353">
                  <c:v>44560</c:v>
                </c:pt>
                <c:pt idx="2354">
                  <c:v>44561</c:v>
                </c:pt>
                <c:pt idx="2355">
                  <c:v>44562</c:v>
                </c:pt>
                <c:pt idx="2356">
                  <c:v>44563</c:v>
                </c:pt>
                <c:pt idx="2357">
                  <c:v>44564</c:v>
                </c:pt>
                <c:pt idx="2358">
                  <c:v>44565</c:v>
                </c:pt>
                <c:pt idx="2359">
                  <c:v>44566</c:v>
                </c:pt>
                <c:pt idx="2360">
                  <c:v>44567</c:v>
                </c:pt>
                <c:pt idx="2361">
                  <c:v>44568</c:v>
                </c:pt>
                <c:pt idx="2362">
                  <c:v>44569</c:v>
                </c:pt>
                <c:pt idx="2363">
                  <c:v>44570</c:v>
                </c:pt>
                <c:pt idx="2364">
                  <c:v>44571</c:v>
                </c:pt>
                <c:pt idx="2365">
                  <c:v>44572</c:v>
                </c:pt>
                <c:pt idx="2366">
                  <c:v>44573</c:v>
                </c:pt>
                <c:pt idx="2367">
                  <c:v>44574</c:v>
                </c:pt>
                <c:pt idx="2368">
                  <c:v>44575</c:v>
                </c:pt>
                <c:pt idx="2369">
                  <c:v>44576</c:v>
                </c:pt>
                <c:pt idx="2370">
                  <c:v>44577</c:v>
                </c:pt>
                <c:pt idx="2371">
                  <c:v>44578</c:v>
                </c:pt>
                <c:pt idx="2372">
                  <c:v>44579</c:v>
                </c:pt>
                <c:pt idx="2373">
                  <c:v>44580</c:v>
                </c:pt>
                <c:pt idx="2374">
                  <c:v>44581</c:v>
                </c:pt>
                <c:pt idx="2375">
                  <c:v>44582</c:v>
                </c:pt>
                <c:pt idx="2376">
                  <c:v>44583</c:v>
                </c:pt>
                <c:pt idx="2377">
                  <c:v>44584</c:v>
                </c:pt>
                <c:pt idx="2378">
                  <c:v>44585</c:v>
                </c:pt>
                <c:pt idx="2379">
                  <c:v>44586</c:v>
                </c:pt>
                <c:pt idx="2380">
                  <c:v>44587</c:v>
                </c:pt>
                <c:pt idx="2381">
                  <c:v>44588</c:v>
                </c:pt>
                <c:pt idx="2382">
                  <c:v>44589</c:v>
                </c:pt>
                <c:pt idx="2383">
                  <c:v>44590</c:v>
                </c:pt>
                <c:pt idx="2384">
                  <c:v>44591</c:v>
                </c:pt>
                <c:pt idx="2385">
                  <c:v>44592</c:v>
                </c:pt>
                <c:pt idx="2386">
                  <c:v>44593</c:v>
                </c:pt>
                <c:pt idx="2387">
                  <c:v>44594</c:v>
                </c:pt>
                <c:pt idx="2388">
                  <c:v>44595</c:v>
                </c:pt>
                <c:pt idx="2389">
                  <c:v>44596</c:v>
                </c:pt>
                <c:pt idx="2390">
                  <c:v>44597</c:v>
                </c:pt>
                <c:pt idx="2391">
                  <c:v>44598</c:v>
                </c:pt>
                <c:pt idx="2392">
                  <c:v>44599</c:v>
                </c:pt>
                <c:pt idx="2393">
                  <c:v>44600</c:v>
                </c:pt>
                <c:pt idx="2394">
                  <c:v>44601</c:v>
                </c:pt>
                <c:pt idx="2395">
                  <c:v>44602</c:v>
                </c:pt>
                <c:pt idx="2396">
                  <c:v>44603</c:v>
                </c:pt>
                <c:pt idx="2397">
                  <c:v>44604</c:v>
                </c:pt>
                <c:pt idx="2398">
                  <c:v>44605</c:v>
                </c:pt>
                <c:pt idx="2399">
                  <c:v>44606</c:v>
                </c:pt>
                <c:pt idx="2400">
                  <c:v>44607</c:v>
                </c:pt>
                <c:pt idx="2401">
                  <c:v>44608</c:v>
                </c:pt>
                <c:pt idx="2402">
                  <c:v>44609</c:v>
                </c:pt>
                <c:pt idx="2403">
                  <c:v>44610</c:v>
                </c:pt>
                <c:pt idx="2404">
                  <c:v>44611</c:v>
                </c:pt>
                <c:pt idx="2405">
                  <c:v>44612</c:v>
                </c:pt>
                <c:pt idx="2406">
                  <c:v>44613</c:v>
                </c:pt>
                <c:pt idx="2407">
                  <c:v>44614</c:v>
                </c:pt>
                <c:pt idx="2408">
                  <c:v>44615</c:v>
                </c:pt>
                <c:pt idx="2409">
                  <c:v>44616</c:v>
                </c:pt>
                <c:pt idx="2410">
                  <c:v>44617</c:v>
                </c:pt>
                <c:pt idx="2411">
                  <c:v>44618</c:v>
                </c:pt>
                <c:pt idx="2412">
                  <c:v>44619</c:v>
                </c:pt>
                <c:pt idx="2413">
                  <c:v>44620</c:v>
                </c:pt>
                <c:pt idx="2414">
                  <c:v>44621</c:v>
                </c:pt>
                <c:pt idx="2415">
                  <c:v>44622</c:v>
                </c:pt>
                <c:pt idx="2416">
                  <c:v>44623</c:v>
                </c:pt>
                <c:pt idx="2417">
                  <c:v>44624</c:v>
                </c:pt>
                <c:pt idx="2418">
                  <c:v>44625</c:v>
                </c:pt>
                <c:pt idx="2419">
                  <c:v>44626</c:v>
                </c:pt>
                <c:pt idx="2420">
                  <c:v>44627</c:v>
                </c:pt>
                <c:pt idx="2421">
                  <c:v>44628</c:v>
                </c:pt>
                <c:pt idx="2422">
                  <c:v>44629</c:v>
                </c:pt>
                <c:pt idx="2423">
                  <c:v>44630</c:v>
                </c:pt>
                <c:pt idx="2424">
                  <c:v>44631</c:v>
                </c:pt>
                <c:pt idx="2425">
                  <c:v>44632</c:v>
                </c:pt>
                <c:pt idx="2426">
                  <c:v>44633</c:v>
                </c:pt>
                <c:pt idx="2427">
                  <c:v>44634</c:v>
                </c:pt>
                <c:pt idx="2428">
                  <c:v>44635</c:v>
                </c:pt>
                <c:pt idx="2429">
                  <c:v>44636</c:v>
                </c:pt>
                <c:pt idx="2430">
                  <c:v>44637</c:v>
                </c:pt>
                <c:pt idx="2431">
                  <c:v>44638</c:v>
                </c:pt>
                <c:pt idx="2432">
                  <c:v>44639</c:v>
                </c:pt>
                <c:pt idx="2433">
                  <c:v>44640</c:v>
                </c:pt>
                <c:pt idx="2434">
                  <c:v>44641</c:v>
                </c:pt>
                <c:pt idx="2435">
                  <c:v>44642</c:v>
                </c:pt>
                <c:pt idx="2436">
                  <c:v>44643</c:v>
                </c:pt>
                <c:pt idx="2437">
                  <c:v>44644</c:v>
                </c:pt>
                <c:pt idx="2438">
                  <c:v>44645</c:v>
                </c:pt>
                <c:pt idx="2439">
                  <c:v>44646</c:v>
                </c:pt>
                <c:pt idx="2440">
                  <c:v>44647</c:v>
                </c:pt>
                <c:pt idx="2441">
                  <c:v>44648</c:v>
                </c:pt>
                <c:pt idx="2442">
                  <c:v>44649</c:v>
                </c:pt>
                <c:pt idx="2443">
                  <c:v>44650</c:v>
                </c:pt>
                <c:pt idx="2444">
                  <c:v>44651</c:v>
                </c:pt>
                <c:pt idx="2445">
                  <c:v>44652</c:v>
                </c:pt>
                <c:pt idx="2446">
                  <c:v>44653</c:v>
                </c:pt>
                <c:pt idx="2447">
                  <c:v>44654</c:v>
                </c:pt>
                <c:pt idx="2448">
                  <c:v>44655</c:v>
                </c:pt>
                <c:pt idx="2449">
                  <c:v>44656</c:v>
                </c:pt>
                <c:pt idx="2450">
                  <c:v>44657</c:v>
                </c:pt>
                <c:pt idx="2451">
                  <c:v>44658</c:v>
                </c:pt>
                <c:pt idx="2452">
                  <c:v>44659</c:v>
                </c:pt>
                <c:pt idx="2453">
                  <c:v>44660</c:v>
                </c:pt>
                <c:pt idx="2454">
                  <c:v>44661</c:v>
                </c:pt>
                <c:pt idx="2455">
                  <c:v>44662</c:v>
                </c:pt>
                <c:pt idx="2456">
                  <c:v>44663</c:v>
                </c:pt>
                <c:pt idx="2457">
                  <c:v>44664</c:v>
                </c:pt>
                <c:pt idx="2458">
                  <c:v>44665</c:v>
                </c:pt>
                <c:pt idx="2459">
                  <c:v>44666</c:v>
                </c:pt>
                <c:pt idx="2460">
                  <c:v>44667</c:v>
                </c:pt>
                <c:pt idx="2461">
                  <c:v>44668</c:v>
                </c:pt>
                <c:pt idx="2462">
                  <c:v>44669</c:v>
                </c:pt>
                <c:pt idx="2463">
                  <c:v>44670</c:v>
                </c:pt>
                <c:pt idx="2464">
                  <c:v>44671</c:v>
                </c:pt>
                <c:pt idx="2465">
                  <c:v>44672</c:v>
                </c:pt>
                <c:pt idx="2466">
                  <c:v>44673</c:v>
                </c:pt>
                <c:pt idx="2467">
                  <c:v>44674</c:v>
                </c:pt>
                <c:pt idx="2468">
                  <c:v>44675</c:v>
                </c:pt>
                <c:pt idx="2469">
                  <c:v>44676</c:v>
                </c:pt>
                <c:pt idx="2470">
                  <c:v>44677</c:v>
                </c:pt>
                <c:pt idx="2471">
                  <c:v>44678</c:v>
                </c:pt>
                <c:pt idx="2472">
                  <c:v>44679</c:v>
                </c:pt>
                <c:pt idx="2473">
                  <c:v>44680</c:v>
                </c:pt>
                <c:pt idx="2474">
                  <c:v>44681</c:v>
                </c:pt>
                <c:pt idx="2475">
                  <c:v>44682</c:v>
                </c:pt>
                <c:pt idx="2476">
                  <c:v>44683</c:v>
                </c:pt>
                <c:pt idx="2477">
                  <c:v>44684</c:v>
                </c:pt>
                <c:pt idx="2478">
                  <c:v>44685</c:v>
                </c:pt>
                <c:pt idx="2479">
                  <c:v>44686</c:v>
                </c:pt>
                <c:pt idx="2480">
                  <c:v>44687</c:v>
                </c:pt>
                <c:pt idx="2481">
                  <c:v>44688</c:v>
                </c:pt>
                <c:pt idx="2482">
                  <c:v>44689</c:v>
                </c:pt>
                <c:pt idx="2483">
                  <c:v>44690</c:v>
                </c:pt>
                <c:pt idx="2484">
                  <c:v>44691</c:v>
                </c:pt>
                <c:pt idx="2485">
                  <c:v>44692</c:v>
                </c:pt>
                <c:pt idx="2486">
                  <c:v>44693</c:v>
                </c:pt>
                <c:pt idx="2487">
                  <c:v>44694</c:v>
                </c:pt>
                <c:pt idx="2488">
                  <c:v>44695</c:v>
                </c:pt>
                <c:pt idx="2489">
                  <c:v>44696</c:v>
                </c:pt>
                <c:pt idx="2490">
                  <c:v>44697</c:v>
                </c:pt>
                <c:pt idx="2491">
                  <c:v>44698</c:v>
                </c:pt>
                <c:pt idx="2492">
                  <c:v>44699</c:v>
                </c:pt>
                <c:pt idx="2493">
                  <c:v>44700</c:v>
                </c:pt>
                <c:pt idx="2494">
                  <c:v>44701</c:v>
                </c:pt>
                <c:pt idx="2495">
                  <c:v>44702</c:v>
                </c:pt>
                <c:pt idx="2496">
                  <c:v>44703</c:v>
                </c:pt>
                <c:pt idx="2497">
                  <c:v>44704</c:v>
                </c:pt>
                <c:pt idx="2498">
                  <c:v>44705</c:v>
                </c:pt>
                <c:pt idx="2499">
                  <c:v>44706</c:v>
                </c:pt>
                <c:pt idx="2500">
                  <c:v>44707</c:v>
                </c:pt>
                <c:pt idx="2501">
                  <c:v>44708</c:v>
                </c:pt>
                <c:pt idx="2502">
                  <c:v>44709</c:v>
                </c:pt>
                <c:pt idx="2503">
                  <c:v>44710</c:v>
                </c:pt>
                <c:pt idx="2504">
                  <c:v>44711</c:v>
                </c:pt>
                <c:pt idx="2505">
                  <c:v>44712</c:v>
                </c:pt>
                <c:pt idx="2506">
                  <c:v>44713</c:v>
                </c:pt>
                <c:pt idx="2507">
                  <c:v>44714</c:v>
                </c:pt>
                <c:pt idx="2508">
                  <c:v>44715</c:v>
                </c:pt>
                <c:pt idx="2509">
                  <c:v>44716</c:v>
                </c:pt>
                <c:pt idx="2510">
                  <c:v>44717</c:v>
                </c:pt>
                <c:pt idx="2511">
                  <c:v>44718</c:v>
                </c:pt>
                <c:pt idx="2512">
                  <c:v>44719</c:v>
                </c:pt>
                <c:pt idx="2513">
                  <c:v>44720</c:v>
                </c:pt>
                <c:pt idx="2514">
                  <c:v>44721</c:v>
                </c:pt>
                <c:pt idx="2515">
                  <c:v>44722</c:v>
                </c:pt>
                <c:pt idx="2516">
                  <c:v>44723</c:v>
                </c:pt>
                <c:pt idx="2517">
                  <c:v>44724</c:v>
                </c:pt>
                <c:pt idx="2518">
                  <c:v>44725</c:v>
                </c:pt>
                <c:pt idx="2519">
                  <c:v>44726</c:v>
                </c:pt>
                <c:pt idx="2520">
                  <c:v>44727</c:v>
                </c:pt>
                <c:pt idx="2521">
                  <c:v>44728</c:v>
                </c:pt>
                <c:pt idx="2522">
                  <c:v>44729</c:v>
                </c:pt>
                <c:pt idx="2523">
                  <c:v>44730</c:v>
                </c:pt>
                <c:pt idx="2524">
                  <c:v>44731</c:v>
                </c:pt>
                <c:pt idx="2525">
                  <c:v>44732</c:v>
                </c:pt>
                <c:pt idx="2526">
                  <c:v>44733</c:v>
                </c:pt>
                <c:pt idx="2527">
                  <c:v>44734</c:v>
                </c:pt>
                <c:pt idx="2528">
                  <c:v>44735</c:v>
                </c:pt>
                <c:pt idx="2529">
                  <c:v>44736</c:v>
                </c:pt>
                <c:pt idx="2530">
                  <c:v>44737</c:v>
                </c:pt>
                <c:pt idx="2531">
                  <c:v>44738</c:v>
                </c:pt>
                <c:pt idx="2532">
                  <c:v>44739</c:v>
                </c:pt>
                <c:pt idx="2533">
                  <c:v>44740</c:v>
                </c:pt>
                <c:pt idx="2534">
                  <c:v>44741</c:v>
                </c:pt>
                <c:pt idx="2535">
                  <c:v>44742</c:v>
                </c:pt>
                <c:pt idx="2536">
                  <c:v>44743</c:v>
                </c:pt>
                <c:pt idx="2537">
                  <c:v>44744</c:v>
                </c:pt>
                <c:pt idx="2538">
                  <c:v>44745</c:v>
                </c:pt>
                <c:pt idx="2539">
                  <c:v>44746</c:v>
                </c:pt>
                <c:pt idx="2540">
                  <c:v>44747</c:v>
                </c:pt>
                <c:pt idx="2541">
                  <c:v>44748</c:v>
                </c:pt>
                <c:pt idx="2542">
                  <c:v>44749</c:v>
                </c:pt>
                <c:pt idx="2543">
                  <c:v>44750</c:v>
                </c:pt>
                <c:pt idx="2544">
                  <c:v>44751</c:v>
                </c:pt>
                <c:pt idx="2545">
                  <c:v>44752</c:v>
                </c:pt>
                <c:pt idx="2546">
                  <c:v>44753</c:v>
                </c:pt>
                <c:pt idx="2547">
                  <c:v>44754</c:v>
                </c:pt>
                <c:pt idx="2548">
                  <c:v>44755</c:v>
                </c:pt>
                <c:pt idx="2549">
                  <c:v>44756</c:v>
                </c:pt>
                <c:pt idx="2550">
                  <c:v>44757</c:v>
                </c:pt>
                <c:pt idx="2551">
                  <c:v>44758</c:v>
                </c:pt>
                <c:pt idx="2552">
                  <c:v>44759</c:v>
                </c:pt>
                <c:pt idx="2553">
                  <c:v>44760</c:v>
                </c:pt>
                <c:pt idx="2554">
                  <c:v>44761</c:v>
                </c:pt>
                <c:pt idx="2555">
                  <c:v>44762</c:v>
                </c:pt>
                <c:pt idx="2556">
                  <c:v>44763</c:v>
                </c:pt>
                <c:pt idx="2557">
                  <c:v>44764</c:v>
                </c:pt>
                <c:pt idx="2558">
                  <c:v>44765</c:v>
                </c:pt>
                <c:pt idx="2559">
                  <c:v>44766</c:v>
                </c:pt>
                <c:pt idx="2560">
                  <c:v>44767</c:v>
                </c:pt>
                <c:pt idx="2561">
                  <c:v>44768</c:v>
                </c:pt>
                <c:pt idx="2562">
                  <c:v>44769</c:v>
                </c:pt>
                <c:pt idx="2563">
                  <c:v>44770</c:v>
                </c:pt>
                <c:pt idx="2564">
                  <c:v>44771</c:v>
                </c:pt>
                <c:pt idx="2565">
                  <c:v>44772</c:v>
                </c:pt>
                <c:pt idx="2566">
                  <c:v>44773</c:v>
                </c:pt>
                <c:pt idx="2567">
                  <c:v>44774</c:v>
                </c:pt>
                <c:pt idx="2568">
                  <c:v>44775</c:v>
                </c:pt>
                <c:pt idx="2569">
                  <c:v>44776</c:v>
                </c:pt>
                <c:pt idx="2570">
                  <c:v>44777</c:v>
                </c:pt>
                <c:pt idx="2571">
                  <c:v>44778</c:v>
                </c:pt>
                <c:pt idx="2572">
                  <c:v>44779</c:v>
                </c:pt>
                <c:pt idx="2573">
                  <c:v>44780</c:v>
                </c:pt>
                <c:pt idx="2574">
                  <c:v>44781</c:v>
                </c:pt>
                <c:pt idx="2575">
                  <c:v>44782</c:v>
                </c:pt>
                <c:pt idx="2576">
                  <c:v>44783</c:v>
                </c:pt>
                <c:pt idx="2577">
                  <c:v>44784</c:v>
                </c:pt>
                <c:pt idx="2578">
                  <c:v>44785</c:v>
                </c:pt>
                <c:pt idx="2579">
                  <c:v>44786</c:v>
                </c:pt>
                <c:pt idx="2580">
                  <c:v>44787</c:v>
                </c:pt>
                <c:pt idx="2581">
                  <c:v>44788</c:v>
                </c:pt>
                <c:pt idx="2582">
                  <c:v>44789</c:v>
                </c:pt>
                <c:pt idx="2583">
                  <c:v>44790</c:v>
                </c:pt>
                <c:pt idx="2584">
                  <c:v>44791</c:v>
                </c:pt>
                <c:pt idx="2585">
                  <c:v>44792</c:v>
                </c:pt>
                <c:pt idx="2586">
                  <c:v>44793</c:v>
                </c:pt>
                <c:pt idx="2587">
                  <c:v>44794</c:v>
                </c:pt>
                <c:pt idx="2588">
                  <c:v>44795</c:v>
                </c:pt>
                <c:pt idx="2589">
                  <c:v>44796</c:v>
                </c:pt>
                <c:pt idx="2590">
                  <c:v>44797</c:v>
                </c:pt>
                <c:pt idx="2591">
                  <c:v>44798</c:v>
                </c:pt>
                <c:pt idx="2592">
                  <c:v>44799</c:v>
                </c:pt>
                <c:pt idx="2593">
                  <c:v>44800</c:v>
                </c:pt>
                <c:pt idx="2594">
                  <c:v>44801</c:v>
                </c:pt>
                <c:pt idx="2595">
                  <c:v>44802</c:v>
                </c:pt>
                <c:pt idx="2596">
                  <c:v>44803</c:v>
                </c:pt>
                <c:pt idx="2597">
                  <c:v>44804</c:v>
                </c:pt>
                <c:pt idx="2598">
                  <c:v>44805</c:v>
                </c:pt>
                <c:pt idx="2599">
                  <c:v>44806</c:v>
                </c:pt>
                <c:pt idx="2600">
                  <c:v>44807</c:v>
                </c:pt>
                <c:pt idx="2601">
                  <c:v>44808</c:v>
                </c:pt>
                <c:pt idx="2602">
                  <c:v>44809</c:v>
                </c:pt>
                <c:pt idx="2603">
                  <c:v>44810</c:v>
                </c:pt>
                <c:pt idx="2604">
                  <c:v>44811</c:v>
                </c:pt>
                <c:pt idx="2605">
                  <c:v>44812</c:v>
                </c:pt>
                <c:pt idx="2606">
                  <c:v>44813</c:v>
                </c:pt>
                <c:pt idx="2607">
                  <c:v>44814</c:v>
                </c:pt>
                <c:pt idx="2608">
                  <c:v>44815</c:v>
                </c:pt>
                <c:pt idx="2609">
                  <c:v>44816</c:v>
                </c:pt>
                <c:pt idx="2610">
                  <c:v>44817</c:v>
                </c:pt>
                <c:pt idx="2611">
                  <c:v>44818</c:v>
                </c:pt>
                <c:pt idx="2612">
                  <c:v>44819</c:v>
                </c:pt>
                <c:pt idx="2613">
                  <c:v>44820</c:v>
                </c:pt>
                <c:pt idx="2614">
                  <c:v>44821</c:v>
                </c:pt>
                <c:pt idx="2615">
                  <c:v>44822</c:v>
                </c:pt>
                <c:pt idx="2616">
                  <c:v>44823</c:v>
                </c:pt>
                <c:pt idx="2617">
                  <c:v>44824</c:v>
                </c:pt>
                <c:pt idx="2618">
                  <c:v>44825</c:v>
                </c:pt>
                <c:pt idx="2619">
                  <c:v>44826</c:v>
                </c:pt>
                <c:pt idx="2620">
                  <c:v>44827</c:v>
                </c:pt>
                <c:pt idx="2621">
                  <c:v>44828</c:v>
                </c:pt>
                <c:pt idx="2622">
                  <c:v>44829</c:v>
                </c:pt>
                <c:pt idx="2623">
                  <c:v>44830</c:v>
                </c:pt>
                <c:pt idx="2624">
                  <c:v>44831</c:v>
                </c:pt>
                <c:pt idx="2625">
                  <c:v>44832</c:v>
                </c:pt>
                <c:pt idx="2626">
                  <c:v>44833</c:v>
                </c:pt>
                <c:pt idx="2627">
                  <c:v>44834</c:v>
                </c:pt>
                <c:pt idx="2628">
                  <c:v>44835</c:v>
                </c:pt>
                <c:pt idx="2629">
                  <c:v>44836</c:v>
                </c:pt>
                <c:pt idx="2630">
                  <c:v>44837</c:v>
                </c:pt>
                <c:pt idx="2631">
                  <c:v>44838</c:v>
                </c:pt>
                <c:pt idx="2632">
                  <c:v>44839</c:v>
                </c:pt>
                <c:pt idx="2633">
                  <c:v>44840</c:v>
                </c:pt>
                <c:pt idx="2634">
                  <c:v>44841</c:v>
                </c:pt>
                <c:pt idx="2635">
                  <c:v>44842</c:v>
                </c:pt>
                <c:pt idx="2636">
                  <c:v>44843</c:v>
                </c:pt>
                <c:pt idx="2637">
                  <c:v>44844</c:v>
                </c:pt>
                <c:pt idx="2638">
                  <c:v>44845</c:v>
                </c:pt>
                <c:pt idx="2639">
                  <c:v>44846</c:v>
                </c:pt>
                <c:pt idx="2640">
                  <c:v>44847</c:v>
                </c:pt>
                <c:pt idx="2641">
                  <c:v>44848</c:v>
                </c:pt>
                <c:pt idx="2642">
                  <c:v>44849</c:v>
                </c:pt>
                <c:pt idx="2643">
                  <c:v>44850</c:v>
                </c:pt>
                <c:pt idx="2644">
                  <c:v>44851</c:v>
                </c:pt>
                <c:pt idx="2645">
                  <c:v>44852</c:v>
                </c:pt>
                <c:pt idx="2646">
                  <c:v>44853</c:v>
                </c:pt>
                <c:pt idx="2647">
                  <c:v>44854</c:v>
                </c:pt>
                <c:pt idx="2648">
                  <c:v>44855</c:v>
                </c:pt>
                <c:pt idx="2649">
                  <c:v>44856</c:v>
                </c:pt>
                <c:pt idx="2650">
                  <c:v>44857</c:v>
                </c:pt>
                <c:pt idx="2651">
                  <c:v>44858</c:v>
                </c:pt>
                <c:pt idx="2652">
                  <c:v>44859</c:v>
                </c:pt>
                <c:pt idx="2653">
                  <c:v>44860</c:v>
                </c:pt>
                <c:pt idx="2654">
                  <c:v>44861</c:v>
                </c:pt>
                <c:pt idx="2655">
                  <c:v>44862</c:v>
                </c:pt>
                <c:pt idx="2656">
                  <c:v>44863</c:v>
                </c:pt>
                <c:pt idx="2657">
                  <c:v>44864</c:v>
                </c:pt>
                <c:pt idx="2658">
                  <c:v>44865</c:v>
                </c:pt>
                <c:pt idx="2659">
                  <c:v>44866</c:v>
                </c:pt>
                <c:pt idx="2660">
                  <c:v>44867</c:v>
                </c:pt>
                <c:pt idx="2661">
                  <c:v>44868</c:v>
                </c:pt>
                <c:pt idx="2662">
                  <c:v>44869</c:v>
                </c:pt>
                <c:pt idx="2663">
                  <c:v>44870</c:v>
                </c:pt>
                <c:pt idx="2664">
                  <c:v>44871</c:v>
                </c:pt>
                <c:pt idx="2665">
                  <c:v>44872</c:v>
                </c:pt>
                <c:pt idx="2666">
                  <c:v>44873</c:v>
                </c:pt>
                <c:pt idx="2667">
                  <c:v>44874</c:v>
                </c:pt>
                <c:pt idx="2668">
                  <c:v>44875</c:v>
                </c:pt>
                <c:pt idx="2669">
                  <c:v>44876</c:v>
                </c:pt>
                <c:pt idx="2670">
                  <c:v>44877</c:v>
                </c:pt>
                <c:pt idx="2671">
                  <c:v>44878</c:v>
                </c:pt>
                <c:pt idx="2672">
                  <c:v>44879</c:v>
                </c:pt>
                <c:pt idx="2673">
                  <c:v>44880</c:v>
                </c:pt>
                <c:pt idx="2674">
                  <c:v>44881</c:v>
                </c:pt>
                <c:pt idx="2675">
                  <c:v>44882</c:v>
                </c:pt>
                <c:pt idx="2676">
                  <c:v>44883</c:v>
                </c:pt>
                <c:pt idx="2677">
                  <c:v>44884</c:v>
                </c:pt>
                <c:pt idx="2678">
                  <c:v>44885</c:v>
                </c:pt>
                <c:pt idx="2679">
                  <c:v>44886</c:v>
                </c:pt>
                <c:pt idx="2680">
                  <c:v>44887</c:v>
                </c:pt>
                <c:pt idx="2681">
                  <c:v>44888</c:v>
                </c:pt>
                <c:pt idx="2682">
                  <c:v>44889</c:v>
                </c:pt>
                <c:pt idx="2683">
                  <c:v>44890</c:v>
                </c:pt>
                <c:pt idx="2684">
                  <c:v>44891</c:v>
                </c:pt>
                <c:pt idx="2685">
                  <c:v>44892</c:v>
                </c:pt>
                <c:pt idx="2686">
                  <c:v>44893</c:v>
                </c:pt>
                <c:pt idx="2687">
                  <c:v>44894</c:v>
                </c:pt>
                <c:pt idx="2688">
                  <c:v>44895</c:v>
                </c:pt>
                <c:pt idx="2689">
                  <c:v>44896</c:v>
                </c:pt>
                <c:pt idx="2690">
                  <c:v>44897</c:v>
                </c:pt>
                <c:pt idx="2691">
                  <c:v>44898</c:v>
                </c:pt>
                <c:pt idx="2692">
                  <c:v>44899</c:v>
                </c:pt>
                <c:pt idx="2693">
                  <c:v>44900</c:v>
                </c:pt>
                <c:pt idx="2694">
                  <c:v>44901</c:v>
                </c:pt>
                <c:pt idx="2695">
                  <c:v>44902</c:v>
                </c:pt>
                <c:pt idx="2696">
                  <c:v>44903</c:v>
                </c:pt>
                <c:pt idx="2697">
                  <c:v>44904</c:v>
                </c:pt>
                <c:pt idx="2698">
                  <c:v>44905</c:v>
                </c:pt>
                <c:pt idx="2699">
                  <c:v>44906</c:v>
                </c:pt>
                <c:pt idx="2700">
                  <c:v>44907</c:v>
                </c:pt>
                <c:pt idx="2701">
                  <c:v>44908</c:v>
                </c:pt>
                <c:pt idx="2702">
                  <c:v>44909</c:v>
                </c:pt>
                <c:pt idx="2703">
                  <c:v>44910</c:v>
                </c:pt>
                <c:pt idx="2704">
                  <c:v>44911</c:v>
                </c:pt>
                <c:pt idx="2705">
                  <c:v>44912</c:v>
                </c:pt>
                <c:pt idx="2706">
                  <c:v>44913</c:v>
                </c:pt>
                <c:pt idx="2707">
                  <c:v>44914</c:v>
                </c:pt>
                <c:pt idx="2708">
                  <c:v>44915</c:v>
                </c:pt>
                <c:pt idx="2709">
                  <c:v>44916</c:v>
                </c:pt>
                <c:pt idx="2710">
                  <c:v>44917</c:v>
                </c:pt>
                <c:pt idx="2711">
                  <c:v>44918</c:v>
                </c:pt>
                <c:pt idx="2712">
                  <c:v>44919</c:v>
                </c:pt>
                <c:pt idx="2713">
                  <c:v>44920</c:v>
                </c:pt>
                <c:pt idx="2714">
                  <c:v>44921</c:v>
                </c:pt>
                <c:pt idx="2715">
                  <c:v>44922</c:v>
                </c:pt>
                <c:pt idx="2716">
                  <c:v>44923</c:v>
                </c:pt>
                <c:pt idx="2717">
                  <c:v>44924</c:v>
                </c:pt>
                <c:pt idx="2718">
                  <c:v>44925</c:v>
                </c:pt>
                <c:pt idx="2719">
                  <c:v>44926</c:v>
                </c:pt>
                <c:pt idx="2720">
                  <c:v>44927</c:v>
                </c:pt>
                <c:pt idx="2721">
                  <c:v>44928</c:v>
                </c:pt>
                <c:pt idx="2722">
                  <c:v>44929</c:v>
                </c:pt>
                <c:pt idx="2723">
                  <c:v>44930</c:v>
                </c:pt>
                <c:pt idx="2724">
                  <c:v>44931</c:v>
                </c:pt>
                <c:pt idx="2725">
                  <c:v>44932</c:v>
                </c:pt>
                <c:pt idx="2726">
                  <c:v>44933</c:v>
                </c:pt>
                <c:pt idx="2727">
                  <c:v>44934</c:v>
                </c:pt>
                <c:pt idx="2728">
                  <c:v>44935</c:v>
                </c:pt>
                <c:pt idx="2729">
                  <c:v>44936</c:v>
                </c:pt>
                <c:pt idx="2730">
                  <c:v>44937</c:v>
                </c:pt>
                <c:pt idx="2731">
                  <c:v>44938</c:v>
                </c:pt>
                <c:pt idx="2732">
                  <c:v>44939</c:v>
                </c:pt>
                <c:pt idx="2733">
                  <c:v>44940</c:v>
                </c:pt>
                <c:pt idx="2734">
                  <c:v>44941</c:v>
                </c:pt>
                <c:pt idx="2735">
                  <c:v>44942</c:v>
                </c:pt>
                <c:pt idx="2736">
                  <c:v>44943</c:v>
                </c:pt>
                <c:pt idx="2737">
                  <c:v>44944</c:v>
                </c:pt>
                <c:pt idx="2738">
                  <c:v>44945</c:v>
                </c:pt>
                <c:pt idx="2739">
                  <c:v>44946</c:v>
                </c:pt>
                <c:pt idx="2740">
                  <c:v>44947</c:v>
                </c:pt>
                <c:pt idx="2741">
                  <c:v>44948</c:v>
                </c:pt>
                <c:pt idx="2742">
                  <c:v>44949</c:v>
                </c:pt>
                <c:pt idx="2743">
                  <c:v>44950</c:v>
                </c:pt>
                <c:pt idx="2744">
                  <c:v>44951</c:v>
                </c:pt>
                <c:pt idx="2745">
                  <c:v>44952</c:v>
                </c:pt>
                <c:pt idx="2746">
                  <c:v>44953</c:v>
                </c:pt>
                <c:pt idx="2747">
                  <c:v>44954</c:v>
                </c:pt>
                <c:pt idx="2748">
                  <c:v>44955</c:v>
                </c:pt>
                <c:pt idx="2749">
                  <c:v>44956</c:v>
                </c:pt>
                <c:pt idx="2750">
                  <c:v>44957</c:v>
                </c:pt>
                <c:pt idx="2751">
                  <c:v>44958</c:v>
                </c:pt>
                <c:pt idx="2752">
                  <c:v>44959</c:v>
                </c:pt>
                <c:pt idx="2753">
                  <c:v>44960</c:v>
                </c:pt>
                <c:pt idx="2754">
                  <c:v>44961</c:v>
                </c:pt>
                <c:pt idx="2755">
                  <c:v>44962</c:v>
                </c:pt>
                <c:pt idx="2756">
                  <c:v>44963</c:v>
                </c:pt>
                <c:pt idx="2757">
                  <c:v>44964</c:v>
                </c:pt>
                <c:pt idx="2758">
                  <c:v>44965</c:v>
                </c:pt>
                <c:pt idx="2759">
                  <c:v>44966</c:v>
                </c:pt>
                <c:pt idx="2760">
                  <c:v>44967</c:v>
                </c:pt>
                <c:pt idx="2761">
                  <c:v>44968</c:v>
                </c:pt>
                <c:pt idx="2762">
                  <c:v>44969</c:v>
                </c:pt>
                <c:pt idx="2763">
                  <c:v>44970</c:v>
                </c:pt>
                <c:pt idx="2764">
                  <c:v>44971</c:v>
                </c:pt>
                <c:pt idx="2765">
                  <c:v>44972</c:v>
                </c:pt>
                <c:pt idx="2766">
                  <c:v>44973</c:v>
                </c:pt>
                <c:pt idx="2767">
                  <c:v>44974</c:v>
                </c:pt>
                <c:pt idx="2768">
                  <c:v>44975</c:v>
                </c:pt>
                <c:pt idx="2769">
                  <c:v>44976</c:v>
                </c:pt>
                <c:pt idx="2770">
                  <c:v>44977</c:v>
                </c:pt>
                <c:pt idx="2771">
                  <c:v>44978</c:v>
                </c:pt>
                <c:pt idx="2772">
                  <c:v>44979</c:v>
                </c:pt>
                <c:pt idx="2773">
                  <c:v>44980</c:v>
                </c:pt>
                <c:pt idx="2774">
                  <c:v>44981</c:v>
                </c:pt>
                <c:pt idx="2775">
                  <c:v>44982</c:v>
                </c:pt>
                <c:pt idx="2776">
                  <c:v>44983</c:v>
                </c:pt>
                <c:pt idx="2777">
                  <c:v>44984</c:v>
                </c:pt>
                <c:pt idx="2778">
                  <c:v>44985</c:v>
                </c:pt>
                <c:pt idx="2779">
                  <c:v>44986</c:v>
                </c:pt>
                <c:pt idx="2780">
                  <c:v>44987</c:v>
                </c:pt>
                <c:pt idx="2781">
                  <c:v>44988</c:v>
                </c:pt>
                <c:pt idx="2782">
                  <c:v>44989</c:v>
                </c:pt>
                <c:pt idx="2783">
                  <c:v>44990</c:v>
                </c:pt>
                <c:pt idx="2784">
                  <c:v>44991</c:v>
                </c:pt>
                <c:pt idx="2785">
                  <c:v>44992</c:v>
                </c:pt>
                <c:pt idx="2786">
                  <c:v>44993</c:v>
                </c:pt>
                <c:pt idx="2787">
                  <c:v>44994</c:v>
                </c:pt>
                <c:pt idx="2788">
                  <c:v>44995</c:v>
                </c:pt>
                <c:pt idx="2789">
                  <c:v>44996</c:v>
                </c:pt>
                <c:pt idx="2790">
                  <c:v>44997</c:v>
                </c:pt>
                <c:pt idx="2791">
                  <c:v>44998</c:v>
                </c:pt>
                <c:pt idx="2792">
                  <c:v>44999</c:v>
                </c:pt>
                <c:pt idx="2793">
                  <c:v>45000</c:v>
                </c:pt>
                <c:pt idx="2794">
                  <c:v>45001</c:v>
                </c:pt>
                <c:pt idx="2795">
                  <c:v>45002</c:v>
                </c:pt>
                <c:pt idx="2796">
                  <c:v>45003</c:v>
                </c:pt>
                <c:pt idx="2797">
                  <c:v>45004</c:v>
                </c:pt>
                <c:pt idx="2798">
                  <c:v>45005</c:v>
                </c:pt>
                <c:pt idx="2799">
                  <c:v>45006</c:v>
                </c:pt>
                <c:pt idx="2800">
                  <c:v>45007</c:v>
                </c:pt>
                <c:pt idx="2801">
                  <c:v>45008</c:v>
                </c:pt>
                <c:pt idx="2802">
                  <c:v>45009</c:v>
                </c:pt>
                <c:pt idx="2803">
                  <c:v>45010</c:v>
                </c:pt>
                <c:pt idx="2804">
                  <c:v>45011</c:v>
                </c:pt>
                <c:pt idx="2805">
                  <c:v>45012</c:v>
                </c:pt>
                <c:pt idx="2806">
                  <c:v>45013</c:v>
                </c:pt>
                <c:pt idx="2807">
                  <c:v>45014</c:v>
                </c:pt>
                <c:pt idx="2808">
                  <c:v>45015</c:v>
                </c:pt>
                <c:pt idx="2809">
                  <c:v>45016</c:v>
                </c:pt>
                <c:pt idx="2810">
                  <c:v>45017</c:v>
                </c:pt>
                <c:pt idx="2811">
                  <c:v>45018</c:v>
                </c:pt>
                <c:pt idx="2812">
                  <c:v>45019</c:v>
                </c:pt>
                <c:pt idx="2813">
                  <c:v>45020</c:v>
                </c:pt>
                <c:pt idx="2814">
                  <c:v>45021</c:v>
                </c:pt>
                <c:pt idx="2815">
                  <c:v>45022</c:v>
                </c:pt>
                <c:pt idx="2816">
                  <c:v>45023</c:v>
                </c:pt>
                <c:pt idx="2817">
                  <c:v>45024</c:v>
                </c:pt>
                <c:pt idx="2818">
                  <c:v>45025</c:v>
                </c:pt>
                <c:pt idx="2819">
                  <c:v>45026</c:v>
                </c:pt>
                <c:pt idx="2820">
                  <c:v>45027</c:v>
                </c:pt>
                <c:pt idx="2821">
                  <c:v>45028</c:v>
                </c:pt>
                <c:pt idx="2822">
                  <c:v>45029</c:v>
                </c:pt>
                <c:pt idx="2823">
                  <c:v>45030</c:v>
                </c:pt>
                <c:pt idx="2824">
                  <c:v>45031</c:v>
                </c:pt>
                <c:pt idx="2825">
                  <c:v>45032</c:v>
                </c:pt>
                <c:pt idx="2826">
                  <c:v>45033</c:v>
                </c:pt>
                <c:pt idx="2827">
                  <c:v>45034</c:v>
                </c:pt>
                <c:pt idx="2828">
                  <c:v>45035</c:v>
                </c:pt>
                <c:pt idx="2829">
                  <c:v>45036</c:v>
                </c:pt>
                <c:pt idx="2830">
                  <c:v>45037</c:v>
                </c:pt>
                <c:pt idx="2831">
                  <c:v>45038</c:v>
                </c:pt>
                <c:pt idx="2832">
                  <c:v>45039</c:v>
                </c:pt>
                <c:pt idx="2833">
                  <c:v>45040</c:v>
                </c:pt>
                <c:pt idx="2834">
                  <c:v>45041</c:v>
                </c:pt>
                <c:pt idx="2835">
                  <c:v>45042</c:v>
                </c:pt>
                <c:pt idx="2836">
                  <c:v>45043</c:v>
                </c:pt>
                <c:pt idx="2837">
                  <c:v>45044</c:v>
                </c:pt>
                <c:pt idx="2838">
                  <c:v>45045</c:v>
                </c:pt>
                <c:pt idx="2839">
                  <c:v>45046</c:v>
                </c:pt>
                <c:pt idx="2840">
                  <c:v>45047</c:v>
                </c:pt>
                <c:pt idx="2841">
                  <c:v>45048</c:v>
                </c:pt>
                <c:pt idx="2842">
                  <c:v>45049</c:v>
                </c:pt>
                <c:pt idx="2843">
                  <c:v>45050</c:v>
                </c:pt>
                <c:pt idx="2844">
                  <c:v>45051</c:v>
                </c:pt>
                <c:pt idx="2845">
                  <c:v>45052</c:v>
                </c:pt>
                <c:pt idx="2846">
                  <c:v>45053</c:v>
                </c:pt>
                <c:pt idx="2847">
                  <c:v>45054</c:v>
                </c:pt>
                <c:pt idx="2848">
                  <c:v>45055</c:v>
                </c:pt>
                <c:pt idx="2849">
                  <c:v>45056</c:v>
                </c:pt>
                <c:pt idx="2850">
                  <c:v>45057</c:v>
                </c:pt>
                <c:pt idx="2851">
                  <c:v>45058</c:v>
                </c:pt>
                <c:pt idx="2852">
                  <c:v>45059</c:v>
                </c:pt>
                <c:pt idx="2853">
                  <c:v>45060</c:v>
                </c:pt>
                <c:pt idx="2854">
                  <c:v>45061</c:v>
                </c:pt>
                <c:pt idx="2855">
                  <c:v>45062</c:v>
                </c:pt>
                <c:pt idx="2856">
                  <c:v>45063</c:v>
                </c:pt>
                <c:pt idx="2857">
                  <c:v>45064</c:v>
                </c:pt>
                <c:pt idx="2858">
                  <c:v>45065</c:v>
                </c:pt>
                <c:pt idx="2859">
                  <c:v>45066</c:v>
                </c:pt>
                <c:pt idx="2860">
                  <c:v>45067</c:v>
                </c:pt>
                <c:pt idx="2861">
                  <c:v>45068</c:v>
                </c:pt>
                <c:pt idx="2862">
                  <c:v>45069</c:v>
                </c:pt>
                <c:pt idx="2863">
                  <c:v>45070</c:v>
                </c:pt>
                <c:pt idx="2864">
                  <c:v>45071</c:v>
                </c:pt>
                <c:pt idx="2865">
                  <c:v>45072</c:v>
                </c:pt>
                <c:pt idx="2866">
                  <c:v>45073</c:v>
                </c:pt>
                <c:pt idx="2867">
                  <c:v>45074</c:v>
                </c:pt>
                <c:pt idx="2868">
                  <c:v>45075</c:v>
                </c:pt>
                <c:pt idx="2869">
                  <c:v>45076</c:v>
                </c:pt>
                <c:pt idx="2870">
                  <c:v>45077</c:v>
                </c:pt>
                <c:pt idx="2871">
                  <c:v>45078</c:v>
                </c:pt>
                <c:pt idx="2872">
                  <c:v>45079</c:v>
                </c:pt>
                <c:pt idx="2873">
                  <c:v>45080</c:v>
                </c:pt>
                <c:pt idx="2874">
                  <c:v>45081</c:v>
                </c:pt>
                <c:pt idx="2875">
                  <c:v>45082</c:v>
                </c:pt>
                <c:pt idx="2876">
                  <c:v>45083</c:v>
                </c:pt>
                <c:pt idx="2877">
                  <c:v>45084</c:v>
                </c:pt>
                <c:pt idx="2878">
                  <c:v>45085</c:v>
                </c:pt>
                <c:pt idx="2879">
                  <c:v>45086</c:v>
                </c:pt>
                <c:pt idx="2880">
                  <c:v>45087</c:v>
                </c:pt>
                <c:pt idx="2881">
                  <c:v>45088</c:v>
                </c:pt>
                <c:pt idx="2882">
                  <c:v>45089</c:v>
                </c:pt>
                <c:pt idx="2883">
                  <c:v>45090</c:v>
                </c:pt>
                <c:pt idx="2884">
                  <c:v>45091</c:v>
                </c:pt>
                <c:pt idx="2885">
                  <c:v>45092</c:v>
                </c:pt>
                <c:pt idx="2886">
                  <c:v>45093</c:v>
                </c:pt>
                <c:pt idx="2887">
                  <c:v>45094</c:v>
                </c:pt>
                <c:pt idx="2888">
                  <c:v>45095</c:v>
                </c:pt>
                <c:pt idx="2889">
                  <c:v>45096</c:v>
                </c:pt>
                <c:pt idx="2890">
                  <c:v>45097</c:v>
                </c:pt>
                <c:pt idx="2891">
                  <c:v>45098</c:v>
                </c:pt>
                <c:pt idx="2892">
                  <c:v>45099</c:v>
                </c:pt>
                <c:pt idx="2893">
                  <c:v>45100</c:v>
                </c:pt>
                <c:pt idx="2894">
                  <c:v>45101</c:v>
                </c:pt>
                <c:pt idx="2895">
                  <c:v>45102</c:v>
                </c:pt>
                <c:pt idx="2896">
                  <c:v>45103</c:v>
                </c:pt>
                <c:pt idx="2897">
                  <c:v>45104</c:v>
                </c:pt>
                <c:pt idx="2898">
                  <c:v>45105</c:v>
                </c:pt>
                <c:pt idx="2899">
                  <c:v>45106</c:v>
                </c:pt>
                <c:pt idx="2900">
                  <c:v>45107</c:v>
                </c:pt>
                <c:pt idx="2901">
                  <c:v>45108</c:v>
                </c:pt>
                <c:pt idx="2902">
                  <c:v>45109</c:v>
                </c:pt>
                <c:pt idx="2903">
                  <c:v>45110</c:v>
                </c:pt>
                <c:pt idx="2904">
                  <c:v>45111</c:v>
                </c:pt>
                <c:pt idx="2905">
                  <c:v>45112</c:v>
                </c:pt>
                <c:pt idx="2906">
                  <c:v>45113</c:v>
                </c:pt>
                <c:pt idx="2907">
                  <c:v>45114</c:v>
                </c:pt>
                <c:pt idx="2908">
                  <c:v>45115</c:v>
                </c:pt>
                <c:pt idx="2909">
                  <c:v>45116</c:v>
                </c:pt>
                <c:pt idx="2910">
                  <c:v>45117</c:v>
                </c:pt>
                <c:pt idx="2911">
                  <c:v>45118</c:v>
                </c:pt>
                <c:pt idx="2912">
                  <c:v>45119</c:v>
                </c:pt>
                <c:pt idx="2913">
                  <c:v>45120</c:v>
                </c:pt>
                <c:pt idx="2914">
                  <c:v>45121</c:v>
                </c:pt>
                <c:pt idx="2915">
                  <c:v>45122</c:v>
                </c:pt>
                <c:pt idx="2916">
                  <c:v>45123</c:v>
                </c:pt>
                <c:pt idx="2917">
                  <c:v>45124</c:v>
                </c:pt>
                <c:pt idx="2918">
                  <c:v>45125</c:v>
                </c:pt>
                <c:pt idx="2919">
                  <c:v>45126</c:v>
                </c:pt>
                <c:pt idx="2920">
                  <c:v>45127</c:v>
                </c:pt>
                <c:pt idx="2921">
                  <c:v>45128</c:v>
                </c:pt>
                <c:pt idx="2922">
                  <c:v>45129</c:v>
                </c:pt>
                <c:pt idx="2923">
                  <c:v>45130</c:v>
                </c:pt>
                <c:pt idx="2924">
                  <c:v>45131</c:v>
                </c:pt>
                <c:pt idx="2925">
                  <c:v>45132</c:v>
                </c:pt>
                <c:pt idx="2926">
                  <c:v>45133</c:v>
                </c:pt>
                <c:pt idx="2927">
                  <c:v>45134</c:v>
                </c:pt>
                <c:pt idx="2928">
                  <c:v>45135</c:v>
                </c:pt>
                <c:pt idx="2929">
                  <c:v>45136</c:v>
                </c:pt>
                <c:pt idx="2930">
                  <c:v>45137</c:v>
                </c:pt>
                <c:pt idx="2931">
                  <c:v>45138</c:v>
                </c:pt>
                <c:pt idx="2932">
                  <c:v>45139</c:v>
                </c:pt>
                <c:pt idx="2933">
                  <c:v>45140</c:v>
                </c:pt>
                <c:pt idx="2934">
                  <c:v>45141</c:v>
                </c:pt>
                <c:pt idx="2935">
                  <c:v>45142</c:v>
                </c:pt>
                <c:pt idx="2936">
                  <c:v>45143</c:v>
                </c:pt>
                <c:pt idx="2937">
                  <c:v>45144</c:v>
                </c:pt>
                <c:pt idx="2938">
                  <c:v>45145</c:v>
                </c:pt>
                <c:pt idx="2939">
                  <c:v>45146</c:v>
                </c:pt>
                <c:pt idx="2940">
                  <c:v>45147</c:v>
                </c:pt>
                <c:pt idx="2941">
                  <c:v>45148</c:v>
                </c:pt>
                <c:pt idx="2942">
                  <c:v>45149</c:v>
                </c:pt>
                <c:pt idx="2943">
                  <c:v>45150</c:v>
                </c:pt>
                <c:pt idx="2944">
                  <c:v>45151</c:v>
                </c:pt>
                <c:pt idx="2945">
                  <c:v>45152</c:v>
                </c:pt>
                <c:pt idx="2946">
                  <c:v>45153</c:v>
                </c:pt>
                <c:pt idx="2947">
                  <c:v>45154</c:v>
                </c:pt>
                <c:pt idx="2948">
                  <c:v>45155</c:v>
                </c:pt>
                <c:pt idx="2949">
                  <c:v>45156</c:v>
                </c:pt>
                <c:pt idx="2950">
                  <c:v>45157</c:v>
                </c:pt>
                <c:pt idx="2951">
                  <c:v>45158</c:v>
                </c:pt>
                <c:pt idx="2952">
                  <c:v>45159</c:v>
                </c:pt>
                <c:pt idx="2953">
                  <c:v>45160</c:v>
                </c:pt>
                <c:pt idx="2954">
                  <c:v>45161</c:v>
                </c:pt>
                <c:pt idx="2955">
                  <c:v>45162</c:v>
                </c:pt>
                <c:pt idx="2956">
                  <c:v>45163</c:v>
                </c:pt>
                <c:pt idx="2957">
                  <c:v>45164</c:v>
                </c:pt>
                <c:pt idx="2958">
                  <c:v>45165</c:v>
                </c:pt>
                <c:pt idx="2959">
                  <c:v>45166</c:v>
                </c:pt>
                <c:pt idx="2960">
                  <c:v>45167</c:v>
                </c:pt>
                <c:pt idx="2961">
                  <c:v>45168</c:v>
                </c:pt>
                <c:pt idx="2962">
                  <c:v>45169</c:v>
                </c:pt>
                <c:pt idx="2963">
                  <c:v>45170</c:v>
                </c:pt>
                <c:pt idx="2964">
                  <c:v>45171</c:v>
                </c:pt>
                <c:pt idx="2965">
                  <c:v>45172</c:v>
                </c:pt>
                <c:pt idx="2966">
                  <c:v>45173</c:v>
                </c:pt>
                <c:pt idx="2967">
                  <c:v>45174</c:v>
                </c:pt>
                <c:pt idx="2968">
                  <c:v>45175</c:v>
                </c:pt>
                <c:pt idx="2969">
                  <c:v>45176</c:v>
                </c:pt>
                <c:pt idx="2970">
                  <c:v>45177</c:v>
                </c:pt>
                <c:pt idx="2971">
                  <c:v>45178</c:v>
                </c:pt>
                <c:pt idx="2972">
                  <c:v>45179</c:v>
                </c:pt>
                <c:pt idx="2973">
                  <c:v>45180</c:v>
                </c:pt>
                <c:pt idx="2974">
                  <c:v>45181</c:v>
                </c:pt>
                <c:pt idx="2975">
                  <c:v>45182</c:v>
                </c:pt>
                <c:pt idx="2976">
                  <c:v>45183</c:v>
                </c:pt>
                <c:pt idx="2977">
                  <c:v>45184</c:v>
                </c:pt>
                <c:pt idx="2978">
                  <c:v>45185</c:v>
                </c:pt>
                <c:pt idx="2979">
                  <c:v>45186</c:v>
                </c:pt>
                <c:pt idx="2980">
                  <c:v>45187</c:v>
                </c:pt>
                <c:pt idx="2981">
                  <c:v>45188</c:v>
                </c:pt>
                <c:pt idx="2982">
                  <c:v>45189</c:v>
                </c:pt>
                <c:pt idx="2983">
                  <c:v>45190</c:v>
                </c:pt>
                <c:pt idx="2984">
                  <c:v>45191</c:v>
                </c:pt>
                <c:pt idx="2985">
                  <c:v>45192</c:v>
                </c:pt>
                <c:pt idx="2986">
                  <c:v>45193</c:v>
                </c:pt>
                <c:pt idx="2987">
                  <c:v>45194</c:v>
                </c:pt>
                <c:pt idx="2988">
                  <c:v>45195</c:v>
                </c:pt>
                <c:pt idx="2989">
                  <c:v>45196</c:v>
                </c:pt>
                <c:pt idx="2990">
                  <c:v>45197</c:v>
                </c:pt>
                <c:pt idx="2991">
                  <c:v>45198</c:v>
                </c:pt>
                <c:pt idx="2992">
                  <c:v>45199</c:v>
                </c:pt>
                <c:pt idx="2993">
                  <c:v>45200</c:v>
                </c:pt>
                <c:pt idx="2994">
                  <c:v>45201</c:v>
                </c:pt>
                <c:pt idx="2995">
                  <c:v>45202</c:v>
                </c:pt>
                <c:pt idx="2996">
                  <c:v>45203</c:v>
                </c:pt>
                <c:pt idx="2997">
                  <c:v>45204</c:v>
                </c:pt>
                <c:pt idx="2998">
                  <c:v>45205</c:v>
                </c:pt>
                <c:pt idx="2999">
                  <c:v>45206</c:v>
                </c:pt>
                <c:pt idx="3000">
                  <c:v>45207</c:v>
                </c:pt>
                <c:pt idx="3001">
                  <c:v>45208</c:v>
                </c:pt>
                <c:pt idx="3002">
                  <c:v>45209</c:v>
                </c:pt>
                <c:pt idx="3003">
                  <c:v>45210</c:v>
                </c:pt>
                <c:pt idx="3004">
                  <c:v>45211</c:v>
                </c:pt>
                <c:pt idx="3005">
                  <c:v>45212</c:v>
                </c:pt>
                <c:pt idx="3006">
                  <c:v>45213</c:v>
                </c:pt>
                <c:pt idx="3007">
                  <c:v>45214</c:v>
                </c:pt>
                <c:pt idx="3008">
                  <c:v>45215</c:v>
                </c:pt>
                <c:pt idx="3009">
                  <c:v>45216</c:v>
                </c:pt>
                <c:pt idx="3010">
                  <c:v>45217</c:v>
                </c:pt>
                <c:pt idx="3011">
                  <c:v>45218</c:v>
                </c:pt>
                <c:pt idx="3012">
                  <c:v>45219</c:v>
                </c:pt>
                <c:pt idx="3013">
                  <c:v>45220</c:v>
                </c:pt>
                <c:pt idx="3014">
                  <c:v>45221</c:v>
                </c:pt>
                <c:pt idx="3015">
                  <c:v>45222</c:v>
                </c:pt>
                <c:pt idx="3016">
                  <c:v>45223</c:v>
                </c:pt>
                <c:pt idx="3017">
                  <c:v>45224</c:v>
                </c:pt>
                <c:pt idx="3018">
                  <c:v>45225</c:v>
                </c:pt>
                <c:pt idx="3019">
                  <c:v>45226</c:v>
                </c:pt>
                <c:pt idx="3020">
                  <c:v>45227</c:v>
                </c:pt>
                <c:pt idx="3021">
                  <c:v>45228</c:v>
                </c:pt>
                <c:pt idx="3022">
                  <c:v>45229</c:v>
                </c:pt>
                <c:pt idx="3023">
                  <c:v>45230</c:v>
                </c:pt>
                <c:pt idx="3024">
                  <c:v>45231</c:v>
                </c:pt>
                <c:pt idx="3025">
                  <c:v>45232</c:v>
                </c:pt>
                <c:pt idx="3026">
                  <c:v>45233</c:v>
                </c:pt>
                <c:pt idx="3027">
                  <c:v>45234</c:v>
                </c:pt>
                <c:pt idx="3028">
                  <c:v>45235</c:v>
                </c:pt>
                <c:pt idx="3029">
                  <c:v>45236</c:v>
                </c:pt>
                <c:pt idx="3030">
                  <c:v>45237</c:v>
                </c:pt>
                <c:pt idx="3031">
                  <c:v>45238</c:v>
                </c:pt>
                <c:pt idx="3032">
                  <c:v>45239</c:v>
                </c:pt>
                <c:pt idx="3033">
                  <c:v>45240</c:v>
                </c:pt>
                <c:pt idx="3034">
                  <c:v>45241</c:v>
                </c:pt>
                <c:pt idx="3035">
                  <c:v>45242</c:v>
                </c:pt>
                <c:pt idx="3036">
                  <c:v>45243</c:v>
                </c:pt>
                <c:pt idx="3037">
                  <c:v>45244</c:v>
                </c:pt>
                <c:pt idx="3038">
                  <c:v>45245</c:v>
                </c:pt>
                <c:pt idx="3039">
                  <c:v>45246</c:v>
                </c:pt>
                <c:pt idx="3040">
                  <c:v>45247</c:v>
                </c:pt>
                <c:pt idx="3041">
                  <c:v>45248</c:v>
                </c:pt>
                <c:pt idx="3042">
                  <c:v>45249</c:v>
                </c:pt>
                <c:pt idx="3043">
                  <c:v>45250</c:v>
                </c:pt>
                <c:pt idx="3044">
                  <c:v>45251</c:v>
                </c:pt>
                <c:pt idx="3045">
                  <c:v>45252</c:v>
                </c:pt>
                <c:pt idx="3046">
                  <c:v>45253</c:v>
                </c:pt>
                <c:pt idx="3047">
                  <c:v>45254</c:v>
                </c:pt>
                <c:pt idx="3048">
                  <c:v>45255</c:v>
                </c:pt>
                <c:pt idx="3049">
                  <c:v>45256</c:v>
                </c:pt>
                <c:pt idx="3050">
                  <c:v>45257</c:v>
                </c:pt>
                <c:pt idx="3051">
                  <c:v>45258</c:v>
                </c:pt>
                <c:pt idx="3052">
                  <c:v>45259</c:v>
                </c:pt>
                <c:pt idx="3053">
                  <c:v>45260</c:v>
                </c:pt>
                <c:pt idx="3054">
                  <c:v>45261</c:v>
                </c:pt>
                <c:pt idx="3055">
                  <c:v>45262</c:v>
                </c:pt>
                <c:pt idx="3056">
                  <c:v>45263</c:v>
                </c:pt>
                <c:pt idx="3057">
                  <c:v>45264</c:v>
                </c:pt>
                <c:pt idx="3058">
                  <c:v>45265</c:v>
                </c:pt>
                <c:pt idx="3059">
                  <c:v>45266</c:v>
                </c:pt>
                <c:pt idx="3060">
                  <c:v>45267</c:v>
                </c:pt>
                <c:pt idx="3061">
                  <c:v>45268</c:v>
                </c:pt>
                <c:pt idx="3062">
                  <c:v>45269</c:v>
                </c:pt>
                <c:pt idx="3063">
                  <c:v>45270</c:v>
                </c:pt>
                <c:pt idx="3064">
                  <c:v>45271</c:v>
                </c:pt>
                <c:pt idx="3065">
                  <c:v>45272</c:v>
                </c:pt>
                <c:pt idx="3066">
                  <c:v>45273</c:v>
                </c:pt>
                <c:pt idx="3067">
                  <c:v>45274</c:v>
                </c:pt>
                <c:pt idx="3068">
                  <c:v>45275</c:v>
                </c:pt>
                <c:pt idx="3069">
                  <c:v>45276</c:v>
                </c:pt>
                <c:pt idx="3070">
                  <c:v>45277</c:v>
                </c:pt>
                <c:pt idx="3071">
                  <c:v>45278</c:v>
                </c:pt>
                <c:pt idx="3072">
                  <c:v>45279</c:v>
                </c:pt>
                <c:pt idx="3073">
                  <c:v>45280</c:v>
                </c:pt>
                <c:pt idx="3074">
                  <c:v>45281</c:v>
                </c:pt>
                <c:pt idx="3075">
                  <c:v>45282</c:v>
                </c:pt>
                <c:pt idx="3076">
                  <c:v>45283</c:v>
                </c:pt>
                <c:pt idx="3077">
                  <c:v>45284</c:v>
                </c:pt>
                <c:pt idx="3078">
                  <c:v>45285</c:v>
                </c:pt>
                <c:pt idx="3079">
                  <c:v>45286</c:v>
                </c:pt>
                <c:pt idx="3080">
                  <c:v>45287</c:v>
                </c:pt>
                <c:pt idx="3081">
                  <c:v>45288</c:v>
                </c:pt>
                <c:pt idx="3082">
                  <c:v>45289</c:v>
                </c:pt>
                <c:pt idx="3083">
                  <c:v>45290</c:v>
                </c:pt>
                <c:pt idx="3084">
                  <c:v>45291</c:v>
                </c:pt>
                <c:pt idx="3085">
                  <c:v>45292</c:v>
                </c:pt>
                <c:pt idx="3086">
                  <c:v>45293</c:v>
                </c:pt>
                <c:pt idx="3087">
                  <c:v>45294</c:v>
                </c:pt>
                <c:pt idx="3088">
                  <c:v>45295</c:v>
                </c:pt>
                <c:pt idx="3089">
                  <c:v>45296</c:v>
                </c:pt>
                <c:pt idx="3090">
                  <c:v>45297</c:v>
                </c:pt>
                <c:pt idx="3091">
                  <c:v>45298</c:v>
                </c:pt>
                <c:pt idx="3092">
                  <c:v>45299</c:v>
                </c:pt>
                <c:pt idx="3093">
                  <c:v>45300</c:v>
                </c:pt>
                <c:pt idx="3094">
                  <c:v>45301</c:v>
                </c:pt>
                <c:pt idx="3095">
                  <c:v>45302</c:v>
                </c:pt>
                <c:pt idx="3096">
                  <c:v>45303</c:v>
                </c:pt>
                <c:pt idx="3097">
                  <c:v>45304</c:v>
                </c:pt>
                <c:pt idx="3098">
                  <c:v>45305</c:v>
                </c:pt>
                <c:pt idx="3099">
                  <c:v>45306</c:v>
                </c:pt>
                <c:pt idx="3100">
                  <c:v>45307</c:v>
                </c:pt>
                <c:pt idx="3101">
                  <c:v>45308</c:v>
                </c:pt>
                <c:pt idx="3102">
                  <c:v>45309</c:v>
                </c:pt>
                <c:pt idx="3103">
                  <c:v>45310</c:v>
                </c:pt>
                <c:pt idx="3104">
                  <c:v>45311</c:v>
                </c:pt>
                <c:pt idx="3105">
                  <c:v>45312</c:v>
                </c:pt>
                <c:pt idx="3106">
                  <c:v>45313</c:v>
                </c:pt>
                <c:pt idx="3107">
                  <c:v>45314</c:v>
                </c:pt>
                <c:pt idx="3108">
                  <c:v>45315</c:v>
                </c:pt>
                <c:pt idx="3109">
                  <c:v>45316</c:v>
                </c:pt>
                <c:pt idx="3110">
                  <c:v>45317</c:v>
                </c:pt>
                <c:pt idx="3111">
                  <c:v>45318</c:v>
                </c:pt>
                <c:pt idx="3112">
                  <c:v>45319</c:v>
                </c:pt>
                <c:pt idx="3113">
                  <c:v>45320</c:v>
                </c:pt>
                <c:pt idx="3114">
                  <c:v>45321</c:v>
                </c:pt>
                <c:pt idx="3115">
                  <c:v>45322</c:v>
                </c:pt>
                <c:pt idx="3116">
                  <c:v>45323</c:v>
                </c:pt>
                <c:pt idx="3117">
                  <c:v>45324</c:v>
                </c:pt>
                <c:pt idx="3118">
                  <c:v>45325</c:v>
                </c:pt>
                <c:pt idx="3119">
                  <c:v>45326</c:v>
                </c:pt>
                <c:pt idx="3120">
                  <c:v>45327</c:v>
                </c:pt>
                <c:pt idx="3121">
                  <c:v>45328</c:v>
                </c:pt>
                <c:pt idx="3122">
                  <c:v>45329</c:v>
                </c:pt>
                <c:pt idx="3123">
                  <c:v>45330</c:v>
                </c:pt>
                <c:pt idx="3124">
                  <c:v>45331</c:v>
                </c:pt>
                <c:pt idx="3125">
                  <c:v>45332</c:v>
                </c:pt>
                <c:pt idx="3126">
                  <c:v>45333</c:v>
                </c:pt>
                <c:pt idx="3127">
                  <c:v>45334</c:v>
                </c:pt>
                <c:pt idx="3128">
                  <c:v>45335</c:v>
                </c:pt>
                <c:pt idx="3129">
                  <c:v>45336</c:v>
                </c:pt>
                <c:pt idx="3130">
                  <c:v>45337</c:v>
                </c:pt>
                <c:pt idx="3131">
                  <c:v>45338</c:v>
                </c:pt>
                <c:pt idx="3132">
                  <c:v>45339</c:v>
                </c:pt>
                <c:pt idx="3133">
                  <c:v>45340</c:v>
                </c:pt>
                <c:pt idx="3134">
                  <c:v>45341</c:v>
                </c:pt>
                <c:pt idx="3135">
                  <c:v>45342</c:v>
                </c:pt>
                <c:pt idx="3136">
                  <c:v>45343</c:v>
                </c:pt>
                <c:pt idx="3137">
                  <c:v>45344</c:v>
                </c:pt>
                <c:pt idx="3138">
                  <c:v>45345</c:v>
                </c:pt>
                <c:pt idx="3139">
                  <c:v>45346</c:v>
                </c:pt>
                <c:pt idx="3140">
                  <c:v>45347</c:v>
                </c:pt>
                <c:pt idx="3141">
                  <c:v>45348</c:v>
                </c:pt>
                <c:pt idx="3142">
                  <c:v>45349</c:v>
                </c:pt>
                <c:pt idx="3143">
                  <c:v>45350</c:v>
                </c:pt>
                <c:pt idx="3144">
                  <c:v>45351</c:v>
                </c:pt>
                <c:pt idx="3145">
                  <c:v>45352</c:v>
                </c:pt>
                <c:pt idx="3146">
                  <c:v>45353</c:v>
                </c:pt>
                <c:pt idx="3147">
                  <c:v>45354</c:v>
                </c:pt>
                <c:pt idx="3148">
                  <c:v>45355</c:v>
                </c:pt>
                <c:pt idx="3149">
                  <c:v>45356</c:v>
                </c:pt>
                <c:pt idx="3150">
                  <c:v>45357</c:v>
                </c:pt>
                <c:pt idx="3151">
                  <c:v>45358</c:v>
                </c:pt>
                <c:pt idx="3152">
                  <c:v>45359</c:v>
                </c:pt>
                <c:pt idx="3153">
                  <c:v>45360</c:v>
                </c:pt>
                <c:pt idx="3154">
                  <c:v>45361</c:v>
                </c:pt>
                <c:pt idx="3155">
                  <c:v>45362</c:v>
                </c:pt>
                <c:pt idx="3156">
                  <c:v>45363</c:v>
                </c:pt>
                <c:pt idx="3157">
                  <c:v>45364</c:v>
                </c:pt>
                <c:pt idx="3158">
                  <c:v>45365</c:v>
                </c:pt>
                <c:pt idx="3159">
                  <c:v>45366</c:v>
                </c:pt>
                <c:pt idx="3160">
                  <c:v>45367</c:v>
                </c:pt>
                <c:pt idx="3161">
                  <c:v>45368</c:v>
                </c:pt>
                <c:pt idx="3162">
                  <c:v>45369</c:v>
                </c:pt>
                <c:pt idx="3163">
                  <c:v>45370</c:v>
                </c:pt>
                <c:pt idx="3164">
                  <c:v>45371</c:v>
                </c:pt>
                <c:pt idx="3165">
                  <c:v>45372</c:v>
                </c:pt>
                <c:pt idx="3166">
                  <c:v>45373</c:v>
                </c:pt>
                <c:pt idx="3167">
                  <c:v>45374</c:v>
                </c:pt>
                <c:pt idx="3168">
                  <c:v>45375</c:v>
                </c:pt>
                <c:pt idx="3169">
                  <c:v>45376</c:v>
                </c:pt>
                <c:pt idx="3170">
                  <c:v>45377</c:v>
                </c:pt>
                <c:pt idx="3171">
                  <c:v>45378</c:v>
                </c:pt>
                <c:pt idx="3172">
                  <c:v>45379</c:v>
                </c:pt>
                <c:pt idx="3173">
                  <c:v>45380</c:v>
                </c:pt>
                <c:pt idx="3174">
                  <c:v>45381</c:v>
                </c:pt>
                <c:pt idx="3175">
                  <c:v>45382</c:v>
                </c:pt>
                <c:pt idx="3176">
                  <c:v>45383</c:v>
                </c:pt>
                <c:pt idx="3177">
                  <c:v>45384</c:v>
                </c:pt>
                <c:pt idx="3178">
                  <c:v>45385</c:v>
                </c:pt>
                <c:pt idx="3179">
                  <c:v>45386</c:v>
                </c:pt>
                <c:pt idx="3180">
                  <c:v>45387</c:v>
                </c:pt>
                <c:pt idx="3181">
                  <c:v>45388</c:v>
                </c:pt>
                <c:pt idx="3182">
                  <c:v>45389</c:v>
                </c:pt>
                <c:pt idx="3183">
                  <c:v>45390</c:v>
                </c:pt>
                <c:pt idx="3184">
                  <c:v>45391</c:v>
                </c:pt>
                <c:pt idx="3185">
                  <c:v>45392</c:v>
                </c:pt>
                <c:pt idx="3186">
                  <c:v>45393</c:v>
                </c:pt>
                <c:pt idx="3187">
                  <c:v>45394</c:v>
                </c:pt>
                <c:pt idx="3188">
                  <c:v>45395</c:v>
                </c:pt>
                <c:pt idx="3189">
                  <c:v>45396</c:v>
                </c:pt>
                <c:pt idx="3190">
                  <c:v>45397</c:v>
                </c:pt>
                <c:pt idx="3191">
                  <c:v>45398</c:v>
                </c:pt>
                <c:pt idx="3192">
                  <c:v>45399</c:v>
                </c:pt>
                <c:pt idx="3193">
                  <c:v>45400</c:v>
                </c:pt>
                <c:pt idx="3194">
                  <c:v>45401</c:v>
                </c:pt>
                <c:pt idx="3195">
                  <c:v>45402</c:v>
                </c:pt>
                <c:pt idx="3196">
                  <c:v>45403</c:v>
                </c:pt>
                <c:pt idx="3197">
                  <c:v>45404</c:v>
                </c:pt>
                <c:pt idx="3198">
                  <c:v>45405</c:v>
                </c:pt>
                <c:pt idx="3199">
                  <c:v>45406</c:v>
                </c:pt>
                <c:pt idx="3200">
                  <c:v>45407</c:v>
                </c:pt>
                <c:pt idx="3201">
                  <c:v>45408</c:v>
                </c:pt>
                <c:pt idx="3202">
                  <c:v>45409</c:v>
                </c:pt>
                <c:pt idx="3203">
                  <c:v>45410</c:v>
                </c:pt>
                <c:pt idx="3204">
                  <c:v>45411</c:v>
                </c:pt>
                <c:pt idx="3205">
                  <c:v>45412</c:v>
                </c:pt>
                <c:pt idx="3206">
                  <c:v>45413</c:v>
                </c:pt>
                <c:pt idx="3207">
                  <c:v>45414</c:v>
                </c:pt>
                <c:pt idx="3208">
                  <c:v>45415</c:v>
                </c:pt>
                <c:pt idx="3209">
                  <c:v>45416</c:v>
                </c:pt>
                <c:pt idx="3210">
                  <c:v>45417</c:v>
                </c:pt>
                <c:pt idx="3211">
                  <c:v>45418</c:v>
                </c:pt>
                <c:pt idx="3212">
                  <c:v>45419</c:v>
                </c:pt>
                <c:pt idx="3213">
                  <c:v>45420</c:v>
                </c:pt>
                <c:pt idx="3214">
                  <c:v>45421</c:v>
                </c:pt>
                <c:pt idx="3215">
                  <c:v>45422</c:v>
                </c:pt>
                <c:pt idx="3216">
                  <c:v>45423</c:v>
                </c:pt>
                <c:pt idx="3217">
                  <c:v>45424</c:v>
                </c:pt>
                <c:pt idx="3218">
                  <c:v>45425</c:v>
                </c:pt>
                <c:pt idx="3219">
                  <c:v>45426</c:v>
                </c:pt>
                <c:pt idx="3220">
                  <c:v>45427</c:v>
                </c:pt>
                <c:pt idx="3221">
                  <c:v>45428</c:v>
                </c:pt>
                <c:pt idx="3222">
                  <c:v>45429</c:v>
                </c:pt>
                <c:pt idx="3223">
                  <c:v>45430</c:v>
                </c:pt>
                <c:pt idx="3224">
                  <c:v>45431</c:v>
                </c:pt>
                <c:pt idx="3225">
                  <c:v>45432</c:v>
                </c:pt>
                <c:pt idx="3226">
                  <c:v>45433</c:v>
                </c:pt>
                <c:pt idx="3227">
                  <c:v>45434</c:v>
                </c:pt>
                <c:pt idx="3228">
                  <c:v>45435</c:v>
                </c:pt>
                <c:pt idx="3229">
                  <c:v>45436</c:v>
                </c:pt>
                <c:pt idx="3230">
                  <c:v>45437</c:v>
                </c:pt>
                <c:pt idx="3231">
                  <c:v>45438</c:v>
                </c:pt>
                <c:pt idx="3232">
                  <c:v>45439</c:v>
                </c:pt>
                <c:pt idx="3233">
                  <c:v>45440</c:v>
                </c:pt>
                <c:pt idx="3234">
                  <c:v>45441</c:v>
                </c:pt>
                <c:pt idx="3235">
                  <c:v>45442</c:v>
                </c:pt>
                <c:pt idx="3236">
                  <c:v>45443</c:v>
                </c:pt>
                <c:pt idx="3237">
                  <c:v>45444</c:v>
                </c:pt>
                <c:pt idx="3238">
                  <c:v>45445</c:v>
                </c:pt>
                <c:pt idx="3239">
                  <c:v>45446</c:v>
                </c:pt>
                <c:pt idx="3240">
                  <c:v>45447</c:v>
                </c:pt>
                <c:pt idx="3241">
                  <c:v>45448</c:v>
                </c:pt>
                <c:pt idx="3242">
                  <c:v>45449</c:v>
                </c:pt>
                <c:pt idx="3243">
                  <c:v>45450</c:v>
                </c:pt>
                <c:pt idx="3244">
                  <c:v>45451</c:v>
                </c:pt>
                <c:pt idx="3245">
                  <c:v>45452</c:v>
                </c:pt>
                <c:pt idx="3246">
                  <c:v>45453</c:v>
                </c:pt>
                <c:pt idx="3247">
                  <c:v>45454</c:v>
                </c:pt>
                <c:pt idx="3248">
                  <c:v>45455</c:v>
                </c:pt>
                <c:pt idx="3249">
                  <c:v>45456</c:v>
                </c:pt>
                <c:pt idx="3250">
                  <c:v>45457</c:v>
                </c:pt>
                <c:pt idx="3251">
                  <c:v>45458</c:v>
                </c:pt>
                <c:pt idx="3252">
                  <c:v>45459</c:v>
                </c:pt>
                <c:pt idx="3253">
                  <c:v>45460</c:v>
                </c:pt>
                <c:pt idx="3254">
                  <c:v>45461</c:v>
                </c:pt>
                <c:pt idx="3255">
                  <c:v>45462</c:v>
                </c:pt>
                <c:pt idx="3256">
                  <c:v>45463</c:v>
                </c:pt>
                <c:pt idx="3257">
                  <c:v>45464</c:v>
                </c:pt>
                <c:pt idx="3258">
                  <c:v>45465</c:v>
                </c:pt>
                <c:pt idx="3259">
                  <c:v>45466</c:v>
                </c:pt>
                <c:pt idx="3260">
                  <c:v>45467</c:v>
                </c:pt>
                <c:pt idx="3261">
                  <c:v>45468</c:v>
                </c:pt>
                <c:pt idx="3262">
                  <c:v>45469</c:v>
                </c:pt>
                <c:pt idx="3263">
                  <c:v>45470</c:v>
                </c:pt>
                <c:pt idx="3264">
                  <c:v>45471</c:v>
                </c:pt>
                <c:pt idx="3265">
                  <c:v>45472</c:v>
                </c:pt>
                <c:pt idx="3266">
                  <c:v>45473</c:v>
                </c:pt>
                <c:pt idx="3267">
                  <c:v>45474</c:v>
                </c:pt>
                <c:pt idx="3268">
                  <c:v>45475</c:v>
                </c:pt>
                <c:pt idx="3269">
                  <c:v>45476</c:v>
                </c:pt>
                <c:pt idx="3270">
                  <c:v>45477</c:v>
                </c:pt>
                <c:pt idx="3271">
                  <c:v>45478</c:v>
                </c:pt>
                <c:pt idx="3272">
                  <c:v>45479</c:v>
                </c:pt>
                <c:pt idx="3273">
                  <c:v>45480</c:v>
                </c:pt>
                <c:pt idx="3274">
                  <c:v>45481</c:v>
                </c:pt>
                <c:pt idx="3275">
                  <c:v>45482</c:v>
                </c:pt>
                <c:pt idx="3276">
                  <c:v>45483</c:v>
                </c:pt>
                <c:pt idx="3277">
                  <c:v>45484</c:v>
                </c:pt>
                <c:pt idx="3278">
                  <c:v>45485</c:v>
                </c:pt>
                <c:pt idx="3279">
                  <c:v>45486</c:v>
                </c:pt>
                <c:pt idx="3280">
                  <c:v>45487</c:v>
                </c:pt>
                <c:pt idx="3281">
                  <c:v>45488</c:v>
                </c:pt>
                <c:pt idx="3282">
                  <c:v>45489</c:v>
                </c:pt>
                <c:pt idx="3283">
                  <c:v>45490</c:v>
                </c:pt>
                <c:pt idx="3284">
                  <c:v>45491</c:v>
                </c:pt>
                <c:pt idx="3285">
                  <c:v>45492</c:v>
                </c:pt>
                <c:pt idx="3286">
                  <c:v>45493</c:v>
                </c:pt>
                <c:pt idx="3287">
                  <c:v>45494</c:v>
                </c:pt>
                <c:pt idx="3288">
                  <c:v>45495</c:v>
                </c:pt>
                <c:pt idx="3289">
                  <c:v>45496</c:v>
                </c:pt>
                <c:pt idx="3290">
                  <c:v>45497</c:v>
                </c:pt>
                <c:pt idx="3291">
                  <c:v>45498</c:v>
                </c:pt>
                <c:pt idx="3292">
                  <c:v>45499</c:v>
                </c:pt>
                <c:pt idx="3293">
                  <c:v>45500</c:v>
                </c:pt>
                <c:pt idx="3294">
                  <c:v>45501</c:v>
                </c:pt>
                <c:pt idx="3295">
                  <c:v>45502</c:v>
                </c:pt>
                <c:pt idx="3296">
                  <c:v>45503</c:v>
                </c:pt>
                <c:pt idx="3297">
                  <c:v>45504</c:v>
                </c:pt>
                <c:pt idx="3298">
                  <c:v>45505</c:v>
                </c:pt>
                <c:pt idx="3299">
                  <c:v>45506</c:v>
                </c:pt>
                <c:pt idx="3300">
                  <c:v>45507</c:v>
                </c:pt>
                <c:pt idx="3301">
                  <c:v>45508</c:v>
                </c:pt>
                <c:pt idx="3302">
                  <c:v>45509</c:v>
                </c:pt>
                <c:pt idx="3303">
                  <c:v>45510</c:v>
                </c:pt>
                <c:pt idx="3304">
                  <c:v>45511</c:v>
                </c:pt>
                <c:pt idx="3305">
                  <c:v>45512</c:v>
                </c:pt>
                <c:pt idx="3306">
                  <c:v>45513</c:v>
                </c:pt>
                <c:pt idx="3307">
                  <c:v>45514</c:v>
                </c:pt>
                <c:pt idx="3308">
                  <c:v>45515</c:v>
                </c:pt>
                <c:pt idx="3309">
                  <c:v>45516</c:v>
                </c:pt>
                <c:pt idx="3310">
                  <c:v>45517</c:v>
                </c:pt>
                <c:pt idx="3311">
                  <c:v>45518</c:v>
                </c:pt>
                <c:pt idx="3312">
                  <c:v>45519</c:v>
                </c:pt>
                <c:pt idx="3313">
                  <c:v>45520</c:v>
                </c:pt>
                <c:pt idx="3314">
                  <c:v>45521</c:v>
                </c:pt>
                <c:pt idx="3315">
                  <c:v>45522</c:v>
                </c:pt>
                <c:pt idx="3316">
                  <c:v>45523</c:v>
                </c:pt>
                <c:pt idx="3317">
                  <c:v>45524</c:v>
                </c:pt>
                <c:pt idx="3318">
                  <c:v>45525</c:v>
                </c:pt>
                <c:pt idx="3319">
                  <c:v>45526</c:v>
                </c:pt>
                <c:pt idx="3320">
                  <c:v>45527</c:v>
                </c:pt>
                <c:pt idx="3321">
                  <c:v>45528</c:v>
                </c:pt>
                <c:pt idx="3322">
                  <c:v>45529</c:v>
                </c:pt>
                <c:pt idx="3323">
                  <c:v>45530</c:v>
                </c:pt>
                <c:pt idx="3324">
                  <c:v>45531</c:v>
                </c:pt>
                <c:pt idx="3325">
                  <c:v>45532</c:v>
                </c:pt>
                <c:pt idx="3326">
                  <c:v>45533</c:v>
                </c:pt>
                <c:pt idx="3327">
                  <c:v>45534</c:v>
                </c:pt>
                <c:pt idx="3328">
                  <c:v>45535</c:v>
                </c:pt>
                <c:pt idx="3329">
                  <c:v>45536</c:v>
                </c:pt>
                <c:pt idx="3330">
                  <c:v>45537</c:v>
                </c:pt>
                <c:pt idx="3331">
                  <c:v>45538</c:v>
                </c:pt>
                <c:pt idx="3332">
                  <c:v>45539</c:v>
                </c:pt>
                <c:pt idx="3333">
                  <c:v>45540</c:v>
                </c:pt>
                <c:pt idx="3334">
                  <c:v>45541</c:v>
                </c:pt>
                <c:pt idx="3335">
                  <c:v>45542</c:v>
                </c:pt>
                <c:pt idx="3336">
                  <c:v>45543</c:v>
                </c:pt>
                <c:pt idx="3337">
                  <c:v>45544</c:v>
                </c:pt>
                <c:pt idx="3338">
                  <c:v>45545</c:v>
                </c:pt>
                <c:pt idx="3339">
                  <c:v>45546</c:v>
                </c:pt>
                <c:pt idx="3340">
                  <c:v>45547</c:v>
                </c:pt>
                <c:pt idx="3341">
                  <c:v>45548</c:v>
                </c:pt>
                <c:pt idx="3342">
                  <c:v>45549</c:v>
                </c:pt>
                <c:pt idx="3343">
                  <c:v>45550</c:v>
                </c:pt>
                <c:pt idx="3344">
                  <c:v>45551</c:v>
                </c:pt>
                <c:pt idx="3345">
                  <c:v>45552</c:v>
                </c:pt>
                <c:pt idx="3346">
                  <c:v>45553</c:v>
                </c:pt>
                <c:pt idx="3347">
                  <c:v>45554</c:v>
                </c:pt>
                <c:pt idx="3348">
                  <c:v>45555</c:v>
                </c:pt>
                <c:pt idx="3349">
                  <c:v>45556</c:v>
                </c:pt>
                <c:pt idx="3350">
                  <c:v>45557</c:v>
                </c:pt>
                <c:pt idx="3351">
                  <c:v>45558</c:v>
                </c:pt>
                <c:pt idx="3352">
                  <c:v>45559</c:v>
                </c:pt>
                <c:pt idx="3353">
                  <c:v>45560</c:v>
                </c:pt>
                <c:pt idx="3354">
                  <c:v>45561</c:v>
                </c:pt>
                <c:pt idx="3355">
                  <c:v>45562</c:v>
                </c:pt>
                <c:pt idx="3356">
                  <c:v>45563</c:v>
                </c:pt>
                <c:pt idx="3357">
                  <c:v>45564</c:v>
                </c:pt>
                <c:pt idx="3358">
                  <c:v>45565</c:v>
                </c:pt>
                <c:pt idx="3359">
                  <c:v>45566</c:v>
                </c:pt>
                <c:pt idx="3360">
                  <c:v>45567</c:v>
                </c:pt>
                <c:pt idx="3361">
                  <c:v>45568</c:v>
                </c:pt>
                <c:pt idx="3362">
                  <c:v>45569</c:v>
                </c:pt>
                <c:pt idx="3363">
                  <c:v>45570</c:v>
                </c:pt>
                <c:pt idx="3364">
                  <c:v>45571</c:v>
                </c:pt>
                <c:pt idx="3365">
                  <c:v>45572</c:v>
                </c:pt>
                <c:pt idx="3366">
                  <c:v>45573</c:v>
                </c:pt>
                <c:pt idx="3367">
                  <c:v>45574</c:v>
                </c:pt>
                <c:pt idx="3368">
                  <c:v>45575</c:v>
                </c:pt>
                <c:pt idx="3369">
                  <c:v>45576</c:v>
                </c:pt>
                <c:pt idx="3370">
                  <c:v>45577</c:v>
                </c:pt>
                <c:pt idx="3371">
                  <c:v>45578</c:v>
                </c:pt>
                <c:pt idx="3372">
                  <c:v>45579</c:v>
                </c:pt>
                <c:pt idx="3373">
                  <c:v>45580</c:v>
                </c:pt>
                <c:pt idx="3374">
                  <c:v>45581</c:v>
                </c:pt>
                <c:pt idx="3375">
                  <c:v>45582</c:v>
                </c:pt>
                <c:pt idx="3376">
                  <c:v>45583</c:v>
                </c:pt>
                <c:pt idx="3377">
                  <c:v>45584</c:v>
                </c:pt>
                <c:pt idx="3378">
                  <c:v>45585</c:v>
                </c:pt>
                <c:pt idx="3379">
                  <c:v>45586</c:v>
                </c:pt>
                <c:pt idx="3380">
                  <c:v>45587</c:v>
                </c:pt>
                <c:pt idx="3381">
                  <c:v>45588</c:v>
                </c:pt>
                <c:pt idx="3382">
                  <c:v>45589</c:v>
                </c:pt>
                <c:pt idx="3383">
                  <c:v>45590</c:v>
                </c:pt>
                <c:pt idx="3384">
                  <c:v>45591</c:v>
                </c:pt>
                <c:pt idx="3385">
                  <c:v>45592</c:v>
                </c:pt>
                <c:pt idx="3386">
                  <c:v>45593</c:v>
                </c:pt>
                <c:pt idx="3387">
                  <c:v>45594</c:v>
                </c:pt>
                <c:pt idx="3388">
                  <c:v>45595</c:v>
                </c:pt>
                <c:pt idx="3389">
                  <c:v>45596</c:v>
                </c:pt>
                <c:pt idx="3390">
                  <c:v>45597</c:v>
                </c:pt>
                <c:pt idx="3391">
                  <c:v>45598</c:v>
                </c:pt>
                <c:pt idx="3392">
                  <c:v>45599</c:v>
                </c:pt>
                <c:pt idx="3393">
                  <c:v>45600</c:v>
                </c:pt>
                <c:pt idx="3394">
                  <c:v>45601</c:v>
                </c:pt>
                <c:pt idx="3395">
                  <c:v>45602</c:v>
                </c:pt>
                <c:pt idx="3396">
                  <c:v>45603</c:v>
                </c:pt>
                <c:pt idx="3397">
                  <c:v>45604</c:v>
                </c:pt>
                <c:pt idx="3398">
                  <c:v>45605</c:v>
                </c:pt>
                <c:pt idx="3399">
                  <c:v>45606</c:v>
                </c:pt>
                <c:pt idx="3400">
                  <c:v>45607</c:v>
                </c:pt>
                <c:pt idx="3401">
                  <c:v>45608</c:v>
                </c:pt>
                <c:pt idx="3402">
                  <c:v>45609</c:v>
                </c:pt>
                <c:pt idx="3403">
                  <c:v>45610</c:v>
                </c:pt>
                <c:pt idx="3404">
                  <c:v>45611</c:v>
                </c:pt>
                <c:pt idx="3405">
                  <c:v>45612</c:v>
                </c:pt>
                <c:pt idx="3406">
                  <c:v>45613</c:v>
                </c:pt>
                <c:pt idx="3407">
                  <c:v>45614</c:v>
                </c:pt>
                <c:pt idx="3408">
                  <c:v>45615</c:v>
                </c:pt>
                <c:pt idx="3409">
                  <c:v>45616</c:v>
                </c:pt>
                <c:pt idx="3410">
                  <c:v>45617</c:v>
                </c:pt>
                <c:pt idx="3411">
                  <c:v>45618</c:v>
                </c:pt>
                <c:pt idx="3412">
                  <c:v>45619</c:v>
                </c:pt>
                <c:pt idx="3413">
                  <c:v>45620</c:v>
                </c:pt>
                <c:pt idx="3414">
                  <c:v>45621</c:v>
                </c:pt>
                <c:pt idx="3415">
                  <c:v>45622</c:v>
                </c:pt>
                <c:pt idx="3416">
                  <c:v>45623</c:v>
                </c:pt>
                <c:pt idx="3417">
                  <c:v>45624</c:v>
                </c:pt>
                <c:pt idx="3418">
                  <c:v>45625</c:v>
                </c:pt>
                <c:pt idx="3419">
                  <c:v>45626</c:v>
                </c:pt>
                <c:pt idx="3420">
                  <c:v>45627</c:v>
                </c:pt>
                <c:pt idx="3421">
                  <c:v>45628</c:v>
                </c:pt>
                <c:pt idx="3422">
                  <c:v>45629</c:v>
                </c:pt>
                <c:pt idx="3423">
                  <c:v>45630</c:v>
                </c:pt>
                <c:pt idx="3424">
                  <c:v>45631</c:v>
                </c:pt>
                <c:pt idx="3425">
                  <c:v>45632</c:v>
                </c:pt>
                <c:pt idx="3426">
                  <c:v>45633</c:v>
                </c:pt>
                <c:pt idx="3427">
                  <c:v>45634</c:v>
                </c:pt>
                <c:pt idx="3428">
                  <c:v>45635</c:v>
                </c:pt>
                <c:pt idx="3429">
                  <c:v>45636</c:v>
                </c:pt>
                <c:pt idx="3430">
                  <c:v>45637</c:v>
                </c:pt>
                <c:pt idx="3431">
                  <c:v>45638</c:v>
                </c:pt>
                <c:pt idx="3432">
                  <c:v>45639</c:v>
                </c:pt>
                <c:pt idx="3433">
                  <c:v>45640</c:v>
                </c:pt>
                <c:pt idx="3434">
                  <c:v>45641</c:v>
                </c:pt>
                <c:pt idx="3435">
                  <c:v>45642</c:v>
                </c:pt>
                <c:pt idx="3436">
                  <c:v>45643</c:v>
                </c:pt>
                <c:pt idx="3437">
                  <c:v>45644</c:v>
                </c:pt>
                <c:pt idx="3438">
                  <c:v>45645</c:v>
                </c:pt>
                <c:pt idx="3439">
                  <c:v>45646</c:v>
                </c:pt>
                <c:pt idx="3440">
                  <c:v>45647</c:v>
                </c:pt>
                <c:pt idx="3441">
                  <c:v>45648</c:v>
                </c:pt>
                <c:pt idx="3442">
                  <c:v>45649</c:v>
                </c:pt>
                <c:pt idx="3443">
                  <c:v>45650</c:v>
                </c:pt>
                <c:pt idx="3444">
                  <c:v>45651</c:v>
                </c:pt>
                <c:pt idx="3445">
                  <c:v>45652</c:v>
                </c:pt>
                <c:pt idx="3446">
                  <c:v>45653</c:v>
                </c:pt>
                <c:pt idx="3447">
                  <c:v>45654</c:v>
                </c:pt>
                <c:pt idx="3448">
                  <c:v>45655</c:v>
                </c:pt>
                <c:pt idx="3449">
                  <c:v>45656</c:v>
                </c:pt>
                <c:pt idx="3450">
                  <c:v>45657</c:v>
                </c:pt>
                <c:pt idx="3451">
                  <c:v>45658</c:v>
                </c:pt>
                <c:pt idx="3452">
                  <c:v>45659</c:v>
                </c:pt>
                <c:pt idx="3453">
                  <c:v>45660</c:v>
                </c:pt>
                <c:pt idx="3454">
                  <c:v>45661</c:v>
                </c:pt>
                <c:pt idx="3455">
                  <c:v>45662</c:v>
                </c:pt>
                <c:pt idx="3456">
                  <c:v>45663</c:v>
                </c:pt>
                <c:pt idx="3457">
                  <c:v>45664</c:v>
                </c:pt>
                <c:pt idx="3458">
                  <c:v>45665</c:v>
                </c:pt>
                <c:pt idx="3459">
                  <c:v>45666</c:v>
                </c:pt>
                <c:pt idx="3460">
                  <c:v>45667</c:v>
                </c:pt>
                <c:pt idx="3461">
                  <c:v>45668</c:v>
                </c:pt>
                <c:pt idx="3462">
                  <c:v>45669</c:v>
                </c:pt>
                <c:pt idx="3463">
                  <c:v>45670</c:v>
                </c:pt>
                <c:pt idx="3464">
                  <c:v>45671</c:v>
                </c:pt>
                <c:pt idx="3465">
                  <c:v>45672</c:v>
                </c:pt>
                <c:pt idx="3466">
                  <c:v>45673</c:v>
                </c:pt>
                <c:pt idx="3467">
                  <c:v>45674</c:v>
                </c:pt>
                <c:pt idx="3468">
                  <c:v>45675</c:v>
                </c:pt>
                <c:pt idx="3469">
                  <c:v>45676</c:v>
                </c:pt>
                <c:pt idx="3470">
                  <c:v>45677</c:v>
                </c:pt>
                <c:pt idx="3471">
                  <c:v>45678</c:v>
                </c:pt>
                <c:pt idx="3472">
                  <c:v>45679</c:v>
                </c:pt>
                <c:pt idx="3473">
                  <c:v>45680</c:v>
                </c:pt>
                <c:pt idx="3474">
                  <c:v>45681</c:v>
                </c:pt>
                <c:pt idx="3475">
                  <c:v>45682</c:v>
                </c:pt>
                <c:pt idx="3476">
                  <c:v>45683</c:v>
                </c:pt>
                <c:pt idx="3477">
                  <c:v>45684</c:v>
                </c:pt>
                <c:pt idx="3478">
                  <c:v>45685</c:v>
                </c:pt>
                <c:pt idx="3479">
                  <c:v>45686</c:v>
                </c:pt>
                <c:pt idx="3480">
                  <c:v>45687</c:v>
                </c:pt>
                <c:pt idx="3481">
                  <c:v>45688</c:v>
                </c:pt>
                <c:pt idx="3482">
                  <c:v>45689</c:v>
                </c:pt>
                <c:pt idx="3483">
                  <c:v>45690</c:v>
                </c:pt>
                <c:pt idx="3484">
                  <c:v>45691</c:v>
                </c:pt>
                <c:pt idx="3485">
                  <c:v>45692</c:v>
                </c:pt>
                <c:pt idx="3486">
                  <c:v>45693</c:v>
                </c:pt>
                <c:pt idx="3487">
                  <c:v>45694</c:v>
                </c:pt>
                <c:pt idx="3488">
                  <c:v>45695</c:v>
                </c:pt>
                <c:pt idx="3489">
                  <c:v>45696</c:v>
                </c:pt>
                <c:pt idx="3490">
                  <c:v>45697</c:v>
                </c:pt>
                <c:pt idx="3491">
                  <c:v>45698</c:v>
                </c:pt>
                <c:pt idx="3492">
                  <c:v>45699</c:v>
                </c:pt>
                <c:pt idx="3493">
                  <c:v>45700</c:v>
                </c:pt>
                <c:pt idx="3494">
                  <c:v>45701</c:v>
                </c:pt>
                <c:pt idx="3495">
                  <c:v>45702</c:v>
                </c:pt>
                <c:pt idx="3496">
                  <c:v>45703</c:v>
                </c:pt>
                <c:pt idx="3497">
                  <c:v>45704</c:v>
                </c:pt>
                <c:pt idx="3498">
                  <c:v>45705</c:v>
                </c:pt>
                <c:pt idx="3499">
                  <c:v>45706</c:v>
                </c:pt>
                <c:pt idx="3500">
                  <c:v>45707</c:v>
                </c:pt>
                <c:pt idx="3501">
                  <c:v>45708</c:v>
                </c:pt>
                <c:pt idx="3502">
                  <c:v>45709</c:v>
                </c:pt>
                <c:pt idx="3503">
                  <c:v>45710</c:v>
                </c:pt>
                <c:pt idx="3504">
                  <c:v>45711</c:v>
                </c:pt>
                <c:pt idx="3505">
                  <c:v>45712</c:v>
                </c:pt>
                <c:pt idx="3506">
                  <c:v>45713</c:v>
                </c:pt>
                <c:pt idx="3507">
                  <c:v>45714</c:v>
                </c:pt>
                <c:pt idx="3508">
                  <c:v>45715</c:v>
                </c:pt>
                <c:pt idx="3509">
                  <c:v>45716</c:v>
                </c:pt>
                <c:pt idx="3510">
                  <c:v>45717</c:v>
                </c:pt>
                <c:pt idx="3511">
                  <c:v>45718</c:v>
                </c:pt>
                <c:pt idx="3512">
                  <c:v>45719</c:v>
                </c:pt>
                <c:pt idx="3513">
                  <c:v>45720</c:v>
                </c:pt>
                <c:pt idx="3514">
                  <c:v>45721</c:v>
                </c:pt>
                <c:pt idx="3515">
                  <c:v>45722</c:v>
                </c:pt>
                <c:pt idx="3516">
                  <c:v>45723</c:v>
                </c:pt>
                <c:pt idx="3517">
                  <c:v>45724</c:v>
                </c:pt>
                <c:pt idx="3518">
                  <c:v>45725</c:v>
                </c:pt>
                <c:pt idx="3519">
                  <c:v>45726</c:v>
                </c:pt>
                <c:pt idx="3520">
                  <c:v>45727</c:v>
                </c:pt>
                <c:pt idx="3521">
                  <c:v>45728</c:v>
                </c:pt>
                <c:pt idx="3522">
                  <c:v>45729</c:v>
                </c:pt>
                <c:pt idx="3523">
                  <c:v>45730</c:v>
                </c:pt>
                <c:pt idx="3524">
                  <c:v>45731</c:v>
                </c:pt>
                <c:pt idx="3525">
                  <c:v>45732</c:v>
                </c:pt>
                <c:pt idx="3526">
                  <c:v>45733</c:v>
                </c:pt>
                <c:pt idx="3527">
                  <c:v>45734</c:v>
                </c:pt>
                <c:pt idx="3528">
                  <c:v>45735</c:v>
                </c:pt>
                <c:pt idx="3529">
                  <c:v>45736</c:v>
                </c:pt>
                <c:pt idx="3530">
                  <c:v>45737</c:v>
                </c:pt>
                <c:pt idx="3531">
                  <c:v>45738</c:v>
                </c:pt>
                <c:pt idx="3532">
                  <c:v>45739</c:v>
                </c:pt>
                <c:pt idx="3533">
                  <c:v>45740</c:v>
                </c:pt>
                <c:pt idx="3534">
                  <c:v>45741</c:v>
                </c:pt>
                <c:pt idx="3535">
                  <c:v>45742</c:v>
                </c:pt>
                <c:pt idx="3536">
                  <c:v>45743</c:v>
                </c:pt>
                <c:pt idx="3537">
                  <c:v>45744</c:v>
                </c:pt>
                <c:pt idx="3538">
                  <c:v>45745</c:v>
                </c:pt>
                <c:pt idx="3539">
                  <c:v>45746</c:v>
                </c:pt>
                <c:pt idx="3540">
                  <c:v>45747</c:v>
                </c:pt>
                <c:pt idx="3541">
                  <c:v>45748</c:v>
                </c:pt>
                <c:pt idx="3542">
                  <c:v>45749</c:v>
                </c:pt>
                <c:pt idx="3543">
                  <c:v>45750</c:v>
                </c:pt>
                <c:pt idx="3544">
                  <c:v>45751</c:v>
                </c:pt>
                <c:pt idx="3545">
                  <c:v>45752</c:v>
                </c:pt>
                <c:pt idx="3546">
                  <c:v>45753</c:v>
                </c:pt>
                <c:pt idx="3547">
                  <c:v>45754</c:v>
                </c:pt>
                <c:pt idx="3548">
                  <c:v>45755</c:v>
                </c:pt>
                <c:pt idx="3549">
                  <c:v>45756</c:v>
                </c:pt>
                <c:pt idx="3550">
                  <c:v>45757</c:v>
                </c:pt>
                <c:pt idx="3551">
                  <c:v>45758</c:v>
                </c:pt>
                <c:pt idx="3552">
                  <c:v>45759</c:v>
                </c:pt>
                <c:pt idx="3553">
                  <c:v>45760</c:v>
                </c:pt>
                <c:pt idx="3554">
                  <c:v>45761</c:v>
                </c:pt>
                <c:pt idx="3555">
                  <c:v>45762</c:v>
                </c:pt>
                <c:pt idx="3556">
                  <c:v>45763</c:v>
                </c:pt>
                <c:pt idx="3557">
                  <c:v>45764</c:v>
                </c:pt>
                <c:pt idx="3558">
                  <c:v>45765</c:v>
                </c:pt>
                <c:pt idx="3559">
                  <c:v>45766</c:v>
                </c:pt>
                <c:pt idx="3560">
                  <c:v>45767</c:v>
                </c:pt>
                <c:pt idx="3561">
                  <c:v>45768</c:v>
                </c:pt>
                <c:pt idx="3562">
                  <c:v>45769</c:v>
                </c:pt>
                <c:pt idx="3563">
                  <c:v>45770</c:v>
                </c:pt>
                <c:pt idx="3564">
                  <c:v>45771</c:v>
                </c:pt>
                <c:pt idx="3565">
                  <c:v>45772</c:v>
                </c:pt>
                <c:pt idx="3566">
                  <c:v>45773</c:v>
                </c:pt>
                <c:pt idx="3567">
                  <c:v>45774</c:v>
                </c:pt>
                <c:pt idx="3568">
                  <c:v>45775</c:v>
                </c:pt>
                <c:pt idx="3569">
                  <c:v>45776</c:v>
                </c:pt>
                <c:pt idx="3570">
                  <c:v>45777</c:v>
                </c:pt>
                <c:pt idx="3571">
                  <c:v>45778</c:v>
                </c:pt>
                <c:pt idx="3572">
                  <c:v>45779</c:v>
                </c:pt>
                <c:pt idx="3573">
                  <c:v>45780</c:v>
                </c:pt>
                <c:pt idx="3574">
                  <c:v>45781</c:v>
                </c:pt>
                <c:pt idx="3575">
                  <c:v>45782</c:v>
                </c:pt>
                <c:pt idx="3576">
                  <c:v>45783</c:v>
                </c:pt>
                <c:pt idx="3577">
                  <c:v>45784</c:v>
                </c:pt>
                <c:pt idx="3578">
                  <c:v>45785</c:v>
                </c:pt>
                <c:pt idx="3579">
                  <c:v>45786</c:v>
                </c:pt>
                <c:pt idx="3580">
                  <c:v>45787</c:v>
                </c:pt>
                <c:pt idx="3581">
                  <c:v>45788</c:v>
                </c:pt>
                <c:pt idx="3582">
                  <c:v>45789</c:v>
                </c:pt>
                <c:pt idx="3583">
                  <c:v>45790</c:v>
                </c:pt>
                <c:pt idx="3584">
                  <c:v>45791</c:v>
                </c:pt>
                <c:pt idx="3585">
                  <c:v>45792</c:v>
                </c:pt>
                <c:pt idx="3586">
                  <c:v>45793</c:v>
                </c:pt>
                <c:pt idx="3587">
                  <c:v>45794</c:v>
                </c:pt>
                <c:pt idx="3588">
                  <c:v>45795</c:v>
                </c:pt>
                <c:pt idx="3589">
                  <c:v>45796</c:v>
                </c:pt>
                <c:pt idx="3590">
                  <c:v>45797</c:v>
                </c:pt>
                <c:pt idx="3591">
                  <c:v>45798</c:v>
                </c:pt>
                <c:pt idx="3592">
                  <c:v>45799</c:v>
                </c:pt>
                <c:pt idx="3593">
                  <c:v>45800</c:v>
                </c:pt>
                <c:pt idx="3594">
                  <c:v>45801</c:v>
                </c:pt>
                <c:pt idx="3595">
                  <c:v>45802</c:v>
                </c:pt>
                <c:pt idx="3596">
                  <c:v>45803</c:v>
                </c:pt>
                <c:pt idx="3597">
                  <c:v>45804</c:v>
                </c:pt>
                <c:pt idx="3598">
                  <c:v>45805</c:v>
                </c:pt>
                <c:pt idx="3599">
                  <c:v>45806</c:v>
                </c:pt>
                <c:pt idx="3600">
                  <c:v>45807</c:v>
                </c:pt>
                <c:pt idx="3601">
                  <c:v>45808</c:v>
                </c:pt>
                <c:pt idx="3602">
                  <c:v>45809</c:v>
                </c:pt>
                <c:pt idx="3603">
                  <c:v>45810</c:v>
                </c:pt>
                <c:pt idx="3604">
                  <c:v>45811</c:v>
                </c:pt>
                <c:pt idx="3605">
                  <c:v>45812</c:v>
                </c:pt>
                <c:pt idx="3606">
                  <c:v>45813</c:v>
                </c:pt>
                <c:pt idx="3607">
                  <c:v>45814</c:v>
                </c:pt>
                <c:pt idx="3608">
                  <c:v>45815</c:v>
                </c:pt>
                <c:pt idx="3609">
                  <c:v>45816</c:v>
                </c:pt>
                <c:pt idx="3610">
                  <c:v>45817</c:v>
                </c:pt>
                <c:pt idx="3611">
                  <c:v>45818</c:v>
                </c:pt>
                <c:pt idx="3612">
                  <c:v>45819</c:v>
                </c:pt>
                <c:pt idx="3613">
                  <c:v>45820</c:v>
                </c:pt>
                <c:pt idx="3614">
                  <c:v>45821</c:v>
                </c:pt>
                <c:pt idx="3615">
                  <c:v>45822</c:v>
                </c:pt>
                <c:pt idx="3616">
                  <c:v>45823</c:v>
                </c:pt>
                <c:pt idx="3617">
                  <c:v>45824</c:v>
                </c:pt>
                <c:pt idx="3618">
                  <c:v>45825</c:v>
                </c:pt>
                <c:pt idx="3619">
                  <c:v>45826</c:v>
                </c:pt>
                <c:pt idx="3620">
                  <c:v>45827</c:v>
                </c:pt>
                <c:pt idx="3621">
                  <c:v>45828</c:v>
                </c:pt>
                <c:pt idx="3622">
                  <c:v>45829</c:v>
                </c:pt>
                <c:pt idx="3623">
                  <c:v>45830</c:v>
                </c:pt>
                <c:pt idx="3624">
                  <c:v>45831</c:v>
                </c:pt>
                <c:pt idx="3625">
                  <c:v>45832</c:v>
                </c:pt>
                <c:pt idx="3626">
                  <c:v>45833</c:v>
                </c:pt>
                <c:pt idx="3627">
                  <c:v>45834</c:v>
                </c:pt>
                <c:pt idx="3628">
                  <c:v>45835</c:v>
                </c:pt>
                <c:pt idx="3629">
                  <c:v>45836</c:v>
                </c:pt>
                <c:pt idx="3630">
                  <c:v>45837</c:v>
                </c:pt>
                <c:pt idx="3631">
                  <c:v>45838</c:v>
                </c:pt>
                <c:pt idx="3632">
                  <c:v>45839</c:v>
                </c:pt>
                <c:pt idx="3633">
                  <c:v>45840</c:v>
                </c:pt>
                <c:pt idx="3634">
                  <c:v>45841</c:v>
                </c:pt>
                <c:pt idx="3635">
                  <c:v>45842</c:v>
                </c:pt>
                <c:pt idx="3636">
                  <c:v>45843</c:v>
                </c:pt>
                <c:pt idx="3637">
                  <c:v>45844</c:v>
                </c:pt>
                <c:pt idx="3638">
                  <c:v>45845</c:v>
                </c:pt>
                <c:pt idx="3639">
                  <c:v>45846</c:v>
                </c:pt>
                <c:pt idx="3640">
                  <c:v>45847</c:v>
                </c:pt>
                <c:pt idx="3641">
                  <c:v>45848</c:v>
                </c:pt>
                <c:pt idx="3642">
                  <c:v>45849</c:v>
                </c:pt>
                <c:pt idx="3643">
                  <c:v>45850</c:v>
                </c:pt>
                <c:pt idx="3644">
                  <c:v>45851</c:v>
                </c:pt>
                <c:pt idx="3645">
                  <c:v>45852</c:v>
                </c:pt>
                <c:pt idx="3646">
                  <c:v>45853</c:v>
                </c:pt>
                <c:pt idx="3647">
                  <c:v>45854</c:v>
                </c:pt>
                <c:pt idx="3648">
                  <c:v>45855</c:v>
                </c:pt>
                <c:pt idx="3649">
                  <c:v>45856</c:v>
                </c:pt>
                <c:pt idx="3650">
                  <c:v>45857</c:v>
                </c:pt>
                <c:pt idx="3651">
                  <c:v>45858</c:v>
                </c:pt>
                <c:pt idx="3652">
                  <c:v>45859</c:v>
                </c:pt>
                <c:pt idx="3653">
                  <c:v>45860</c:v>
                </c:pt>
                <c:pt idx="3654">
                  <c:v>45861</c:v>
                </c:pt>
                <c:pt idx="3655">
                  <c:v>45862</c:v>
                </c:pt>
                <c:pt idx="3656">
                  <c:v>45863</c:v>
                </c:pt>
                <c:pt idx="3657">
                  <c:v>45864</c:v>
                </c:pt>
                <c:pt idx="3658">
                  <c:v>45865</c:v>
                </c:pt>
                <c:pt idx="3659">
                  <c:v>45866</c:v>
                </c:pt>
                <c:pt idx="3660">
                  <c:v>45867</c:v>
                </c:pt>
                <c:pt idx="3661">
                  <c:v>45868</c:v>
                </c:pt>
                <c:pt idx="3662">
                  <c:v>45869</c:v>
                </c:pt>
                <c:pt idx="3663">
                  <c:v>45870</c:v>
                </c:pt>
                <c:pt idx="3664">
                  <c:v>45871</c:v>
                </c:pt>
                <c:pt idx="3665">
                  <c:v>45872</c:v>
                </c:pt>
                <c:pt idx="3666">
                  <c:v>45873</c:v>
                </c:pt>
                <c:pt idx="3667">
                  <c:v>45874</c:v>
                </c:pt>
                <c:pt idx="3668">
                  <c:v>45875</c:v>
                </c:pt>
                <c:pt idx="3669">
                  <c:v>45876</c:v>
                </c:pt>
                <c:pt idx="3670">
                  <c:v>45877</c:v>
                </c:pt>
                <c:pt idx="3671">
                  <c:v>45878</c:v>
                </c:pt>
                <c:pt idx="3672">
                  <c:v>45879</c:v>
                </c:pt>
                <c:pt idx="3673">
                  <c:v>45880</c:v>
                </c:pt>
                <c:pt idx="3674">
                  <c:v>45881</c:v>
                </c:pt>
                <c:pt idx="3675">
                  <c:v>45882</c:v>
                </c:pt>
                <c:pt idx="3676">
                  <c:v>45883</c:v>
                </c:pt>
                <c:pt idx="3677">
                  <c:v>45884</c:v>
                </c:pt>
                <c:pt idx="3678">
                  <c:v>45885</c:v>
                </c:pt>
                <c:pt idx="3679">
                  <c:v>45886</c:v>
                </c:pt>
                <c:pt idx="3680">
                  <c:v>45887</c:v>
                </c:pt>
                <c:pt idx="3681">
                  <c:v>45888</c:v>
                </c:pt>
                <c:pt idx="3682">
                  <c:v>45889</c:v>
                </c:pt>
                <c:pt idx="3683">
                  <c:v>45890</c:v>
                </c:pt>
                <c:pt idx="3684">
                  <c:v>45891</c:v>
                </c:pt>
                <c:pt idx="3685">
                  <c:v>45892</c:v>
                </c:pt>
                <c:pt idx="3686">
                  <c:v>45893</c:v>
                </c:pt>
                <c:pt idx="3687">
                  <c:v>45894</c:v>
                </c:pt>
                <c:pt idx="3688">
                  <c:v>45895</c:v>
                </c:pt>
                <c:pt idx="3689">
                  <c:v>45896</c:v>
                </c:pt>
                <c:pt idx="3690">
                  <c:v>45897</c:v>
                </c:pt>
                <c:pt idx="3691">
                  <c:v>45898</c:v>
                </c:pt>
                <c:pt idx="3692">
                  <c:v>45899</c:v>
                </c:pt>
                <c:pt idx="3693">
                  <c:v>45900</c:v>
                </c:pt>
                <c:pt idx="3694">
                  <c:v>45901</c:v>
                </c:pt>
                <c:pt idx="3695">
                  <c:v>45902</c:v>
                </c:pt>
                <c:pt idx="3696">
                  <c:v>45903</c:v>
                </c:pt>
                <c:pt idx="3697">
                  <c:v>45904</c:v>
                </c:pt>
                <c:pt idx="3698">
                  <c:v>45905</c:v>
                </c:pt>
                <c:pt idx="3699">
                  <c:v>45906</c:v>
                </c:pt>
                <c:pt idx="3700">
                  <c:v>45907</c:v>
                </c:pt>
                <c:pt idx="3701">
                  <c:v>45908</c:v>
                </c:pt>
                <c:pt idx="3702">
                  <c:v>45909</c:v>
                </c:pt>
                <c:pt idx="3703">
                  <c:v>45910</c:v>
                </c:pt>
                <c:pt idx="3704">
                  <c:v>45911</c:v>
                </c:pt>
                <c:pt idx="3705">
                  <c:v>45912</c:v>
                </c:pt>
                <c:pt idx="3706">
                  <c:v>45913</c:v>
                </c:pt>
                <c:pt idx="3707">
                  <c:v>45914</c:v>
                </c:pt>
                <c:pt idx="3708">
                  <c:v>45915</c:v>
                </c:pt>
                <c:pt idx="3709">
                  <c:v>45916</c:v>
                </c:pt>
                <c:pt idx="3710">
                  <c:v>45917</c:v>
                </c:pt>
                <c:pt idx="3711">
                  <c:v>45918</c:v>
                </c:pt>
                <c:pt idx="3712">
                  <c:v>45919</c:v>
                </c:pt>
                <c:pt idx="3713">
                  <c:v>45920</c:v>
                </c:pt>
                <c:pt idx="3714">
                  <c:v>45921</c:v>
                </c:pt>
                <c:pt idx="3715">
                  <c:v>45922</c:v>
                </c:pt>
                <c:pt idx="3716">
                  <c:v>45923</c:v>
                </c:pt>
                <c:pt idx="3717">
                  <c:v>45924</c:v>
                </c:pt>
                <c:pt idx="3718">
                  <c:v>45925</c:v>
                </c:pt>
                <c:pt idx="3719">
                  <c:v>45926</c:v>
                </c:pt>
                <c:pt idx="3720">
                  <c:v>45927</c:v>
                </c:pt>
                <c:pt idx="3721">
                  <c:v>45928</c:v>
                </c:pt>
                <c:pt idx="3722">
                  <c:v>45929</c:v>
                </c:pt>
                <c:pt idx="3723">
                  <c:v>45930</c:v>
                </c:pt>
                <c:pt idx="3724">
                  <c:v>45931</c:v>
                </c:pt>
                <c:pt idx="3725">
                  <c:v>45932</c:v>
                </c:pt>
              </c:numCache>
            </c:numRef>
          </c:xVal>
          <c:yVal>
            <c:numRef>
              <c:f>data!$O$202:$O$101635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993.95973226816375</c:v>
                </c:pt>
                <c:pt idx="2">
                  <c:v>1088.5308495899399</c:v>
                </c:pt>
                <c:pt idx="3">
                  <c:v>1093.4441477315934</c:v>
                </c:pt>
                <c:pt idx="4">
                  <c:v>1129.0273189526483</c:v>
                </c:pt>
                <c:pt idx="5">
                  <c:v>1131.7933187132587</c:v>
                </c:pt>
                <c:pt idx="6">
                  <c:v>1145.2093453575349</c:v>
                </c:pt>
                <c:pt idx="7">
                  <c:v>1096.6823771377171</c:v>
                </c:pt>
                <c:pt idx="8">
                  <c:v>1082.226985523424</c:v>
                </c:pt>
                <c:pt idx="9">
                  <c:v>1054.3732111551221</c:v>
                </c:pt>
                <c:pt idx="10">
                  <c:v>1023.9276717117247</c:v>
                </c:pt>
                <c:pt idx="11">
                  <c:v>1032.8474408832983</c:v>
                </c:pt>
                <c:pt idx="12">
                  <c:v>1019.1154889368011</c:v>
                </c:pt>
                <c:pt idx="13">
                  <c:v>1056.3325201398322</c:v>
                </c:pt>
                <c:pt idx="14">
                  <c:v>1033.5231965201269</c:v>
                </c:pt>
                <c:pt idx="15">
                  <c:v>1007.8651251562222</c:v>
                </c:pt>
                <c:pt idx="16">
                  <c:v>1010.2167503811978</c:v>
                </c:pt>
                <c:pt idx="17">
                  <c:v>864.71435924248976</c:v>
                </c:pt>
                <c:pt idx="18">
                  <c:v>844.89523407652257</c:v>
                </c:pt>
                <c:pt idx="19">
                  <c:v>852.79770505713657</c:v>
                </c:pt>
                <c:pt idx="20">
                  <c:v>831.35156254237188</c:v>
                </c:pt>
                <c:pt idx="21">
                  <c:v>847.07916196860629</c:v>
                </c:pt>
                <c:pt idx="22">
                  <c:v>854.34432121471923</c:v>
                </c:pt>
                <c:pt idx="23">
                  <c:v>849.529667114625</c:v>
                </c:pt>
                <c:pt idx="24">
                  <c:v>861.53818294559085</c:v>
                </c:pt>
                <c:pt idx="25">
                  <c:v>872.37388694405774</c:v>
                </c:pt>
                <c:pt idx="26">
                  <c:v>878.78166995413994</c:v>
                </c:pt>
                <c:pt idx="27">
                  <c:v>1018.6013401319868</c:v>
                </c:pt>
                <c:pt idx="28">
                  <c:v>994.63055993621788</c:v>
                </c:pt>
                <c:pt idx="29">
                  <c:v>959.92236158897856</c:v>
                </c:pt>
                <c:pt idx="30">
                  <c:v>971.09431606570661</c:v>
                </c:pt>
                <c:pt idx="31">
                  <c:v>978.2362599865877</c:v>
                </c:pt>
                <c:pt idx="32">
                  <c:v>986.51590897386575</c:v>
                </c:pt>
                <c:pt idx="33">
                  <c:v>1070.8434906985215</c:v>
                </c:pt>
                <c:pt idx="34">
                  <c:v>1010.6794417194824</c:v>
                </c:pt>
                <c:pt idx="35">
                  <c:v>996.95477049468616</c:v>
                </c:pt>
                <c:pt idx="36">
                  <c:v>1001.4141341713896</c:v>
                </c:pt>
                <c:pt idx="37">
                  <c:v>976.54636793737757</c:v>
                </c:pt>
                <c:pt idx="38">
                  <c:v>980.52691338580189</c:v>
                </c:pt>
                <c:pt idx="39">
                  <c:v>985.74179997340696</c:v>
                </c:pt>
                <c:pt idx="40">
                  <c:v>979.93201081646725</c:v>
                </c:pt>
                <c:pt idx="41">
                  <c:v>990.79533562308234</c:v>
                </c:pt>
                <c:pt idx="42">
                  <c:v>983.25569202895974</c:v>
                </c:pt>
                <c:pt idx="43">
                  <c:v>995.02447302926237</c:v>
                </c:pt>
                <c:pt idx="44">
                  <c:v>977.22162364795315</c:v>
                </c:pt>
                <c:pt idx="45">
                  <c:v>958.09207870810508</c:v>
                </c:pt>
                <c:pt idx="46">
                  <c:v>937.12674166314343</c:v>
                </c:pt>
                <c:pt idx="47">
                  <c:v>937.0490717164638</c:v>
                </c:pt>
                <c:pt idx="48">
                  <c:v>926.18707092610748</c:v>
                </c:pt>
                <c:pt idx="49">
                  <c:v>947.09659265298376</c:v>
                </c:pt>
                <c:pt idx="50">
                  <c:v>948.00985869486783</c:v>
                </c:pt>
                <c:pt idx="51">
                  <c:v>938.64388333706881</c:v>
                </c:pt>
                <c:pt idx="52">
                  <c:v>956.10702535264215</c:v>
                </c:pt>
                <c:pt idx="53">
                  <c:v>979.63483015293252</c:v>
                </c:pt>
                <c:pt idx="54">
                  <c:v>978.82910478290944</c:v>
                </c:pt>
                <c:pt idx="55">
                  <c:v>980.56943406721541</c:v>
                </c:pt>
                <c:pt idx="56">
                  <c:v>984.28290382579485</c:v>
                </c:pt>
                <c:pt idx="57">
                  <c:v>969.05507626596318</c:v>
                </c:pt>
                <c:pt idx="58">
                  <c:v>967.23120667251203</c:v>
                </c:pt>
                <c:pt idx="59">
                  <c:v>970.96921803460953</c:v>
                </c:pt>
                <c:pt idx="60">
                  <c:v>973.64498577290681</c:v>
                </c:pt>
                <c:pt idx="61">
                  <c:v>994.7618296418982</c:v>
                </c:pt>
                <c:pt idx="62">
                  <c:v>977.6864039082493</c:v>
                </c:pt>
                <c:pt idx="63">
                  <c:v>982.01733473421314</c:v>
                </c:pt>
                <c:pt idx="64">
                  <c:v>961.1055871802605</c:v>
                </c:pt>
                <c:pt idx="65">
                  <c:v>958.57947134638994</c:v>
                </c:pt>
                <c:pt idx="66">
                  <c:v>945.71234316595928</c:v>
                </c:pt>
                <c:pt idx="67">
                  <c:v>935.64835843266439</c:v>
                </c:pt>
                <c:pt idx="68">
                  <c:v>908.83639349796385</c:v>
                </c:pt>
                <c:pt idx="69">
                  <c:v>880.65739075155705</c:v>
                </c:pt>
                <c:pt idx="70">
                  <c:v>882.74852917993212</c:v>
                </c:pt>
                <c:pt idx="71">
                  <c:v>892.79922087591706</c:v>
                </c:pt>
                <c:pt idx="72">
                  <c:v>892.29352357450625</c:v>
                </c:pt>
                <c:pt idx="73">
                  <c:v>906.11156580209524</c:v>
                </c:pt>
                <c:pt idx="74">
                  <c:v>905.68668437848441</c:v>
                </c:pt>
                <c:pt idx="75">
                  <c:v>914.86173187521047</c:v>
                </c:pt>
                <c:pt idx="76">
                  <c:v>963.47147382305195</c:v>
                </c:pt>
                <c:pt idx="77">
                  <c:v>940.26753060820886</c:v>
                </c:pt>
                <c:pt idx="78">
                  <c:v>931.0768008520588</c:v>
                </c:pt>
                <c:pt idx="79">
                  <c:v>943.23552790690019</c:v>
                </c:pt>
                <c:pt idx="80">
                  <c:v>958.17443313710157</c:v>
                </c:pt>
                <c:pt idx="81">
                  <c:v>984.02026074691798</c:v>
                </c:pt>
                <c:pt idx="82">
                  <c:v>960.63683815849163</c:v>
                </c:pt>
                <c:pt idx="83">
                  <c:v>1000.989901492801</c:v>
                </c:pt>
                <c:pt idx="84">
                  <c:v>1021.4491954672944</c:v>
                </c:pt>
                <c:pt idx="85">
                  <c:v>1037.0570779107675</c:v>
                </c:pt>
                <c:pt idx="86">
                  <c:v>1114.290357292412</c:v>
                </c:pt>
                <c:pt idx="87">
                  <c:v>1204.1340622193027</c:v>
                </c:pt>
                <c:pt idx="88">
                  <c:v>1125.9935414337701</c:v>
                </c:pt>
                <c:pt idx="89">
                  <c:v>1127.6187962624433</c:v>
                </c:pt>
                <c:pt idx="90">
                  <c:v>1184.739660164073</c:v>
                </c:pt>
                <c:pt idx="91">
                  <c:v>1161.4394306227848</c:v>
                </c:pt>
                <c:pt idx="92">
                  <c:v>1230.180725196703</c:v>
                </c:pt>
                <c:pt idx="93">
                  <c:v>1259.4813609440291</c:v>
                </c:pt>
                <c:pt idx="94">
                  <c:v>1315.6985256503938</c:v>
                </c:pt>
                <c:pt idx="95">
                  <c:v>1322.7793893608482</c:v>
                </c:pt>
                <c:pt idx="96">
                  <c:v>1345.0253107684061</c:v>
                </c:pt>
                <c:pt idx="97">
                  <c:v>1434.7288013220041</c:v>
                </c:pt>
                <c:pt idx="98">
                  <c:v>1527.3326561619069</c:v>
                </c:pt>
                <c:pt idx="99">
                  <c:v>1662.8307545262328</c:v>
                </c:pt>
                <c:pt idx="100">
                  <c:v>1817.0639886626002</c:v>
                </c:pt>
                <c:pt idx="101">
                  <c:v>1639.9180554602074</c:v>
                </c:pt>
                <c:pt idx="102">
                  <c:v>1811.1367509600188</c:v>
                </c:pt>
                <c:pt idx="103">
                  <c:v>2253.3249146379962</c:v>
                </c:pt>
                <c:pt idx="104">
                  <c:v>2793.2103595686158</c:v>
                </c:pt>
                <c:pt idx="105">
                  <c:v>2884.9694972159132</c:v>
                </c:pt>
                <c:pt idx="106">
                  <c:v>2524.1548060122809</c:v>
                </c:pt>
                <c:pt idx="107">
                  <c:v>2331.719047965013</c:v>
                </c:pt>
                <c:pt idx="108">
                  <c:v>2482.060044615328</c:v>
                </c:pt>
                <c:pt idx="109">
                  <c:v>2322.7105126327347</c:v>
                </c:pt>
                <c:pt idx="110">
                  <c:v>2402.3958303560712</c:v>
                </c:pt>
                <c:pt idx="111">
                  <c:v>1798.6635606809834</c:v>
                </c:pt>
                <c:pt idx="112">
                  <c:v>1511.2903249448466</c:v>
                </c:pt>
                <c:pt idx="113">
                  <c:v>1764.1491731342542</c:v>
                </c:pt>
                <c:pt idx="114">
                  <c:v>1782.7873208072676</c:v>
                </c:pt>
                <c:pt idx="115">
                  <c:v>1742.9202159316412</c:v>
                </c:pt>
                <c:pt idx="116">
                  <c:v>1604.9019304807493</c:v>
                </c:pt>
                <c:pt idx="117">
                  <c:v>1716.2754549661597</c:v>
                </c:pt>
                <c:pt idx="118">
                  <c:v>1758.036490699363</c:v>
                </c:pt>
                <c:pt idx="119">
                  <c:v>1746.2810682378527</c:v>
                </c:pt>
                <c:pt idx="120">
                  <c:v>1639.9395313094813</c:v>
                </c:pt>
                <c:pt idx="121">
                  <c:v>1594.4959080727717</c:v>
                </c:pt>
                <c:pt idx="122">
                  <c:v>1645.7968442261413</c:v>
                </c:pt>
                <c:pt idx="123">
                  <c:v>1608.5399294268013</c:v>
                </c:pt>
                <c:pt idx="124">
                  <c:v>1600.6018288514119</c:v>
                </c:pt>
                <c:pt idx="125">
                  <c:v>1578.3024225671045</c:v>
                </c:pt>
                <c:pt idx="126">
                  <c:v>1666.5841048013488</c:v>
                </c:pt>
                <c:pt idx="127">
                  <c:v>1935.4701094903676</c:v>
                </c:pt>
                <c:pt idx="128">
                  <c:v>2004.8861673923609</c:v>
                </c:pt>
                <c:pt idx="129">
                  <c:v>1992.9220026116548</c:v>
                </c:pt>
                <c:pt idx="130">
                  <c:v>2181.2019197210029</c:v>
                </c:pt>
                <c:pt idx="131">
                  <c:v>2242.1131435429993</c:v>
                </c:pt>
                <c:pt idx="132">
                  <c:v>2052.2956520481753</c:v>
                </c:pt>
                <c:pt idx="133">
                  <c:v>2018.1737187134158</c:v>
                </c:pt>
                <c:pt idx="134">
                  <c:v>2040.499765476683</c:v>
                </c:pt>
                <c:pt idx="135">
                  <c:v>2068.5462731578973</c:v>
                </c:pt>
                <c:pt idx="136">
                  <c:v>2375.5632549746797</c:v>
                </c:pt>
                <c:pt idx="137">
                  <c:v>2369.7772623564392</c:v>
                </c:pt>
                <c:pt idx="138">
                  <c:v>2468.2810466962028</c:v>
                </c:pt>
                <c:pt idx="139">
                  <c:v>2808.902330399389</c:v>
                </c:pt>
                <c:pt idx="140">
                  <c:v>2800.6051598406711</c:v>
                </c:pt>
                <c:pt idx="141">
                  <c:v>2759.7899157809939</c:v>
                </c:pt>
                <c:pt idx="142">
                  <c:v>3316.5380943380678</c:v>
                </c:pt>
                <c:pt idx="143">
                  <c:v>3051.62508351314</c:v>
                </c:pt>
                <c:pt idx="144">
                  <c:v>3003.8463036215708</c:v>
                </c:pt>
                <c:pt idx="145">
                  <c:v>3162.4409134559583</c:v>
                </c:pt>
                <c:pt idx="146">
                  <c:v>3487.1179906386569</c:v>
                </c:pt>
                <c:pt idx="147">
                  <c:v>3313.0512634474744</c:v>
                </c:pt>
                <c:pt idx="148">
                  <c:v>3338.1744631620313</c:v>
                </c:pt>
                <c:pt idx="149">
                  <c:v>3464.6476701829288</c:v>
                </c:pt>
                <c:pt idx="150">
                  <c:v>3433.0060274926122</c:v>
                </c:pt>
                <c:pt idx="151">
                  <c:v>3113.6804272744434</c:v>
                </c:pt>
                <c:pt idx="152">
                  <c:v>3027.9735958308215</c:v>
                </c:pt>
                <c:pt idx="153">
                  <c:v>2982.898166452168</c:v>
                </c:pt>
                <c:pt idx="154">
                  <c:v>3114.5239100043036</c:v>
                </c:pt>
                <c:pt idx="155">
                  <c:v>3325.3419033475529</c:v>
                </c:pt>
                <c:pt idx="156">
                  <c:v>3326.9836331238562</c:v>
                </c:pt>
                <c:pt idx="157">
                  <c:v>2728.7374701103445</c:v>
                </c:pt>
                <c:pt idx="158">
                  <c:v>2806.4695006392867</c:v>
                </c:pt>
                <c:pt idx="159">
                  <c:v>2765.1376426469651</c:v>
                </c:pt>
                <c:pt idx="160">
                  <c:v>2941.341933225413</c:v>
                </c:pt>
                <c:pt idx="161">
                  <c:v>2850.7405482256254</c:v>
                </c:pt>
                <c:pt idx="162">
                  <c:v>2886.7120377931424</c:v>
                </c:pt>
                <c:pt idx="163">
                  <c:v>2966.8537644610487</c:v>
                </c:pt>
                <c:pt idx="164">
                  <c:v>2962.8699021550992</c:v>
                </c:pt>
                <c:pt idx="165">
                  <c:v>2909.4341283685294</c:v>
                </c:pt>
                <c:pt idx="166">
                  <c:v>2938.83766144331</c:v>
                </c:pt>
                <c:pt idx="167">
                  <c:v>2931.0646610595218</c:v>
                </c:pt>
                <c:pt idx="168">
                  <c:v>2893.4743350941408</c:v>
                </c:pt>
                <c:pt idx="169">
                  <c:v>3319.7190254514703</c:v>
                </c:pt>
                <c:pt idx="170">
                  <c:v>3244.2248487813622</c:v>
                </c:pt>
                <c:pt idx="171">
                  <c:v>3179.0105322739732</c:v>
                </c:pt>
                <c:pt idx="172">
                  <c:v>3172.8166920899721</c:v>
                </c:pt>
                <c:pt idx="173">
                  <c:v>3160.1251432871936</c:v>
                </c:pt>
                <c:pt idx="174">
                  <c:v>2919.8391300879366</c:v>
                </c:pt>
                <c:pt idx="175">
                  <c:v>2900.9177975071843</c:v>
                </c:pt>
                <c:pt idx="176">
                  <c:v>2859.7428100518096</c:v>
                </c:pt>
                <c:pt idx="177">
                  <c:v>3432.7627058019366</c:v>
                </c:pt>
                <c:pt idx="178">
                  <c:v>3157.4881662088151</c:v>
                </c:pt>
                <c:pt idx="179">
                  <c:v>3242.9203884303929</c:v>
                </c:pt>
                <c:pt idx="180">
                  <c:v>3188.7439273698105</c:v>
                </c:pt>
                <c:pt idx="181">
                  <c:v>3270.4869832530349</c:v>
                </c:pt>
                <c:pt idx="182">
                  <c:v>2932.3736087479483</c:v>
                </c:pt>
                <c:pt idx="183">
                  <c:v>2997.9863457065958</c:v>
                </c:pt>
                <c:pt idx="184">
                  <c:v>3205.3164016854694</c:v>
                </c:pt>
                <c:pt idx="185">
                  <c:v>3167.2661940783642</c:v>
                </c:pt>
                <c:pt idx="186">
                  <c:v>3045.0704632312768</c:v>
                </c:pt>
                <c:pt idx="187">
                  <c:v>3135.7068221905115</c:v>
                </c:pt>
                <c:pt idx="188">
                  <c:v>3134.5856111900853</c:v>
                </c:pt>
                <c:pt idx="189">
                  <c:v>3108.780998012528</c:v>
                </c:pt>
                <c:pt idx="190">
                  <c:v>3233.0962045398328</c:v>
                </c:pt>
                <c:pt idx="191">
                  <c:v>3241.0363636985476</c:v>
                </c:pt>
                <c:pt idx="192">
                  <c:v>3242.920388430392</c:v>
                </c:pt>
                <c:pt idx="193">
                  <c:v>3335.5500752965518</c:v>
                </c:pt>
                <c:pt idx="194">
                  <c:v>3305.1885121195869</c:v>
                </c:pt>
                <c:pt idx="195">
                  <c:v>3291.0080985851664</c:v>
                </c:pt>
                <c:pt idx="196">
                  <c:v>3327.2308677999463</c:v>
                </c:pt>
                <c:pt idx="197">
                  <c:v>3163.2661929569481</c:v>
                </c:pt>
                <c:pt idx="198">
                  <c:v>3191.9782840191583</c:v>
                </c:pt>
                <c:pt idx="199">
                  <c:v>3269.0061000569099</c:v>
                </c:pt>
                <c:pt idx="200">
                  <c:v>3251.253411230407</c:v>
                </c:pt>
                <c:pt idx="201">
                  <c:v>3306.8805577554731</c:v>
                </c:pt>
                <c:pt idx="202">
                  <c:v>3293.2157620622684</c:v>
                </c:pt>
                <c:pt idx="203">
                  <c:v>3243.0917720255952</c:v>
                </c:pt>
                <c:pt idx="204">
                  <c:v>3244.8923940601385</c:v>
                </c:pt>
                <c:pt idx="205">
                  <c:v>3212.4477168050421</c:v>
                </c:pt>
                <c:pt idx="206">
                  <c:v>3138.9949876093156</c:v>
                </c:pt>
                <c:pt idx="207">
                  <c:v>3018.5583762644587</c:v>
                </c:pt>
                <c:pt idx="208">
                  <c:v>2885.1564929141041</c:v>
                </c:pt>
                <c:pt idx="209">
                  <c:v>2819.5255914839368</c:v>
                </c:pt>
                <c:pt idx="210">
                  <c:v>2934.7865547528077</c:v>
                </c:pt>
                <c:pt idx="211">
                  <c:v>3030.0504897038691</c:v>
                </c:pt>
                <c:pt idx="212">
                  <c:v>3022.442810526155</c:v>
                </c:pt>
                <c:pt idx="213">
                  <c:v>3293.0273048655431</c:v>
                </c:pt>
                <c:pt idx="214">
                  <c:v>3311.6581341517463</c:v>
                </c:pt>
                <c:pt idx="215">
                  <c:v>3294.498012139115</c:v>
                </c:pt>
                <c:pt idx="216">
                  <c:v>2996.6717777198201</c:v>
                </c:pt>
                <c:pt idx="217">
                  <c:v>3060.4091176595343</c:v>
                </c:pt>
                <c:pt idx="218">
                  <c:v>3053.9120468337251</c:v>
                </c:pt>
                <c:pt idx="219">
                  <c:v>3172.5058476324643</c:v>
                </c:pt>
                <c:pt idx="220">
                  <c:v>3210.1142348131139</c:v>
                </c:pt>
                <c:pt idx="221">
                  <c:v>3220.286662286519</c:v>
                </c:pt>
                <c:pt idx="222">
                  <c:v>3265.5583703152283</c:v>
                </c:pt>
                <c:pt idx="223">
                  <c:v>3208.9924705819699</c:v>
                </c:pt>
                <c:pt idx="224">
                  <c:v>2997.4270380607459</c:v>
                </c:pt>
                <c:pt idx="225">
                  <c:v>2971.9190687259324</c:v>
                </c:pt>
                <c:pt idx="226">
                  <c:v>2789.1013394803454</c:v>
                </c:pt>
                <c:pt idx="227">
                  <c:v>2615.4800378579739</c:v>
                </c:pt>
                <c:pt idx="228">
                  <c:v>2563.9010384088797</c:v>
                </c:pt>
                <c:pt idx="229">
                  <c:v>2686.8419816010619</c:v>
                </c:pt>
                <c:pt idx="230">
                  <c:v>2671.7361950059762</c:v>
                </c:pt>
                <c:pt idx="231">
                  <c:v>2695.4204170761072</c:v>
                </c:pt>
                <c:pt idx="232">
                  <c:v>2742.1397317180149</c:v>
                </c:pt>
                <c:pt idx="233">
                  <c:v>2792.7168438186118</c:v>
                </c:pt>
                <c:pt idx="234">
                  <c:v>2660.7188714382637</c:v>
                </c:pt>
                <c:pt idx="235">
                  <c:v>2689.0057774585953</c:v>
                </c:pt>
                <c:pt idx="236">
                  <c:v>2725.6722602914388</c:v>
                </c:pt>
                <c:pt idx="237">
                  <c:v>2731.4353016109076</c:v>
                </c:pt>
                <c:pt idx="238">
                  <c:v>2741.1995861078917</c:v>
                </c:pt>
                <c:pt idx="239">
                  <c:v>2775.8870565356042</c:v>
                </c:pt>
                <c:pt idx="240">
                  <c:v>2645.1236094757414</c:v>
                </c:pt>
                <c:pt idx="241">
                  <c:v>2636.2938489724374</c:v>
                </c:pt>
                <c:pt idx="242">
                  <c:v>2629.4350106949055</c:v>
                </c:pt>
                <c:pt idx="243">
                  <c:v>2634.6563831202211</c:v>
                </c:pt>
                <c:pt idx="244">
                  <c:v>2701.7058301518118</c:v>
                </c:pt>
                <c:pt idx="245">
                  <c:v>2714.3986472269376</c:v>
                </c:pt>
                <c:pt idx="246">
                  <c:v>2647.4049508226708</c:v>
                </c:pt>
                <c:pt idx="247">
                  <c:v>2620.1565348895015</c:v>
                </c:pt>
                <c:pt idx="248">
                  <c:v>2622.8286025010048</c:v>
                </c:pt>
                <c:pt idx="249">
                  <c:v>2740.7228516852992</c:v>
                </c:pt>
                <c:pt idx="250">
                  <c:v>2707.3740608142166</c:v>
                </c:pt>
                <c:pt idx="251">
                  <c:v>2612.1839409100571</c:v>
                </c:pt>
                <c:pt idx="252">
                  <c:v>2629.6952363507539</c:v>
                </c:pt>
                <c:pt idx="253">
                  <c:v>2609.2154330534527</c:v>
                </c:pt>
                <c:pt idx="254">
                  <c:v>2598.9080075972702</c:v>
                </c:pt>
                <c:pt idx="255">
                  <c:v>2584.8598562048528</c:v>
                </c:pt>
                <c:pt idx="256">
                  <c:v>2582.5926334313472</c:v>
                </c:pt>
                <c:pt idx="257">
                  <c:v>2573.0498995599596</c:v>
                </c:pt>
                <c:pt idx="258">
                  <c:v>2612.9365588487967</c:v>
                </c:pt>
                <c:pt idx="259">
                  <c:v>2600.4088655737019</c:v>
                </c:pt>
                <c:pt idx="260">
                  <c:v>2607.7665924569101</c:v>
                </c:pt>
                <c:pt idx="261">
                  <c:v>2572.8668037631014</c:v>
                </c:pt>
                <c:pt idx="262">
                  <c:v>2572.5907977409561</c:v>
                </c:pt>
                <c:pt idx="263">
                  <c:v>2626.9607434377417</c:v>
                </c:pt>
                <c:pt idx="264">
                  <c:v>2634.499140469572</c:v>
                </c:pt>
                <c:pt idx="265">
                  <c:v>2688.4705162184478</c:v>
                </c:pt>
                <c:pt idx="266">
                  <c:v>2657.0798892233302</c:v>
                </c:pt>
                <c:pt idx="267">
                  <c:v>2667.4752038893316</c:v>
                </c:pt>
                <c:pt idx="268">
                  <c:v>2732.3757165379102</c:v>
                </c:pt>
                <c:pt idx="269">
                  <c:v>2767.471206735941</c:v>
                </c:pt>
                <c:pt idx="270">
                  <c:v>2733.1324439259488</c:v>
                </c:pt>
                <c:pt idx="271">
                  <c:v>2732.7044011418079</c:v>
                </c:pt>
                <c:pt idx="272">
                  <c:v>2819.5895255278338</c:v>
                </c:pt>
                <c:pt idx="273">
                  <c:v>2905.230057608971</c:v>
                </c:pt>
                <c:pt idx="274">
                  <c:v>3042.3227325213152</c:v>
                </c:pt>
                <c:pt idx="275">
                  <c:v>2984.2007459895649</c:v>
                </c:pt>
                <c:pt idx="276">
                  <c:v>3093.2108220791019</c:v>
                </c:pt>
                <c:pt idx="277">
                  <c:v>3227.1544735673415</c:v>
                </c:pt>
                <c:pt idx="278">
                  <c:v>3253.8876192355383</c:v>
                </c:pt>
                <c:pt idx="279">
                  <c:v>3323.3041676476987</c:v>
                </c:pt>
                <c:pt idx="280">
                  <c:v>2921.6178992276286</c:v>
                </c:pt>
                <c:pt idx="281">
                  <c:v>3015.6514680688401</c:v>
                </c:pt>
                <c:pt idx="282">
                  <c:v>3122.9097943939501</c:v>
                </c:pt>
                <c:pt idx="283">
                  <c:v>3049.4007368562343</c:v>
                </c:pt>
                <c:pt idx="284">
                  <c:v>3094.1322661004592</c:v>
                </c:pt>
                <c:pt idx="285">
                  <c:v>2933.2574299094954</c:v>
                </c:pt>
                <c:pt idx="286">
                  <c:v>3019.151896448835</c:v>
                </c:pt>
                <c:pt idx="287">
                  <c:v>2965.8262086950699</c:v>
                </c:pt>
                <c:pt idx="288">
                  <c:v>2985.1607938346647</c:v>
                </c:pt>
                <c:pt idx="289">
                  <c:v>3169.2041364786892</c:v>
                </c:pt>
                <c:pt idx="290">
                  <c:v>3163.0345019848851</c:v>
                </c:pt>
                <c:pt idx="291">
                  <c:v>3176.5930054031492</c:v>
                </c:pt>
                <c:pt idx="292">
                  <c:v>3197.7513016912176</c:v>
                </c:pt>
                <c:pt idx="293">
                  <c:v>3021.35001317044</c:v>
                </c:pt>
                <c:pt idx="294">
                  <c:v>3045.2222682879742</c:v>
                </c:pt>
                <c:pt idx="295">
                  <c:v>3077.040374057935</c:v>
                </c:pt>
                <c:pt idx="296">
                  <c:v>3099.7905739844286</c:v>
                </c:pt>
                <c:pt idx="297">
                  <c:v>3113.8011562983888</c:v>
                </c:pt>
                <c:pt idx="298">
                  <c:v>3153.0374935969198</c:v>
                </c:pt>
                <c:pt idx="299">
                  <c:v>3063.7183988886059</c:v>
                </c:pt>
                <c:pt idx="300">
                  <c:v>3041.4797810500322</c:v>
                </c:pt>
                <c:pt idx="301">
                  <c:v>3062.1217181800585</c:v>
                </c:pt>
                <c:pt idx="302">
                  <c:v>2802.2957566903533</c:v>
                </c:pt>
                <c:pt idx="303">
                  <c:v>2751.0680421637635</c:v>
                </c:pt>
                <c:pt idx="304">
                  <c:v>2747.1844424806877</c:v>
                </c:pt>
                <c:pt idx="305">
                  <c:v>2770.7771492277193</c:v>
                </c:pt>
                <c:pt idx="306">
                  <c:v>2750.9445845362739</c:v>
                </c:pt>
                <c:pt idx="307">
                  <c:v>2742.8208080500262</c:v>
                </c:pt>
                <c:pt idx="308">
                  <c:v>2715.4831180984766</c:v>
                </c:pt>
                <c:pt idx="309">
                  <c:v>2757.0514394413658</c:v>
                </c:pt>
                <c:pt idx="310">
                  <c:v>2979.2965578920584</c:v>
                </c:pt>
                <c:pt idx="311">
                  <c:v>3718.6681048359878</c:v>
                </c:pt>
                <c:pt idx="312">
                  <c:v>3750.1692923652481</c:v>
                </c:pt>
                <c:pt idx="313">
                  <c:v>3867.9288351365321</c:v>
                </c:pt>
                <c:pt idx="314">
                  <c:v>3848.1552246705496</c:v>
                </c:pt>
                <c:pt idx="315">
                  <c:v>3905.1888046650542</c:v>
                </c:pt>
                <c:pt idx="316">
                  <c:v>3954.9674761851415</c:v>
                </c:pt>
                <c:pt idx="317">
                  <c:v>4507.215849024089</c:v>
                </c:pt>
                <c:pt idx="318">
                  <c:v>4597.0445622689713</c:v>
                </c:pt>
                <c:pt idx="319">
                  <c:v>4576.5843597699341</c:v>
                </c:pt>
                <c:pt idx="320">
                  <c:v>4784.2600935355949</c:v>
                </c:pt>
                <c:pt idx="321">
                  <c:v>4654.7409095524126</c:v>
                </c:pt>
                <c:pt idx="322">
                  <c:v>4717.9726714035551</c:v>
                </c:pt>
                <c:pt idx="323">
                  <c:v>4613.3126493938444</c:v>
                </c:pt>
                <c:pt idx="324">
                  <c:v>4664.541942096781</c:v>
                </c:pt>
                <c:pt idx="325">
                  <c:v>5192.4588372081207</c:v>
                </c:pt>
                <c:pt idx="326">
                  <c:v>6502.7986136658428</c:v>
                </c:pt>
                <c:pt idx="327">
                  <c:v>7110.4034394308392</c:v>
                </c:pt>
                <c:pt idx="328">
                  <c:v>6633.1772429500106</c:v>
                </c:pt>
                <c:pt idx="329">
                  <c:v>6934.5246301425004</c:v>
                </c:pt>
                <c:pt idx="330">
                  <c:v>8519.3986334867677</c:v>
                </c:pt>
                <c:pt idx="331">
                  <c:v>8083.6117373197258</c:v>
                </c:pt>
                <c:pt idx="332">
                  <c:v>8246.3295353315352</c:v>
                </c:pt>
                <c:pt idx="333">
                  <c:v>8485.1665938045371</c:v>
                </c:pt>
                <c:pt idx="334">
                  <c:v>6855.0424273039489</c:v>
                </c:pt>
                <c:pt idx="335">
                  <c:v>6077.1815215375846</c:v>
                </c:pt>
                <c:pt idx="336">
                  <c:v>4783.6664599408059</c:v>
                </c:pt>
                <c:pt idx="337">
                  <c:v>5257.285049895243</c:v>
                </c:pt>
                <c:pt idx="338">
                  <c:v>5986.0242293673318</c:v>
                </c:pt>
                <c:pt idx="339">
                  <c:v>6061.0081219387012</c:v>
                </c:pt>
                <c:pt idx="340">
                  <c:v>5349.500233019392</c:v>
                </c:pt>
                <c:pt idx="341">
                  <c:v>5713.4792034749644</c:v>
                </c:pt>
                <c:pt idx="342">
                  <c:v>5529.0137341849695</c:v>
                </c:pt>
                <c:pt idx="343">
                  <c:v>5356.1547811348883</c:v>
                </c:pt>
                <c:pt idx="344">
                  <c:v>5998.2827019613387</c:v>
                </c:pt>
                <c:pt idx="345">
                  <c:v>6092.4664902480863</c:v>
                </c:pt>
                <c:pt idx="346">
                  <c:v>6633.3582866146471</c:v>
                </c:pt>
                <c:pt idx="347">
                  <c:v>5756.8460170946018</c:v>
                </c:pt>
                <c:pt idx="348">
                  <c:v>6116.6109364132217</c:v>
                </c:pt>
                <c:pt idx="349">
                  <c:v>5872.2308131106038</c:v>
                </c:pt>
                <c:pt idx="350">
                  <c:v>6048.1689390441888</c:v>
                </c:pt>
                <c:pt idx="351">
                  <c:v>5310.0016770705088</c:v>
                </c:pt>
                <c:pt idx="352">
                  <c:v>5781.9687404747847</c:v>
                </c:pt>
                <c:pt idx="353">
                  <c:v>5592.479797441827</c:v>
                </c:pt>
                <c:pt idx="354">
                  <c:v>5493.5541101138651</c:v>
                </c:pt>
                <c:pt idx="355">
                  <c:v>5465.704912916879</c:v>
                </c:pt>
                <c:pt idx="356">
                  <c:v>5760.2242672386456</c:v>
                </c:pt>
                <c:pt idx="357">
                  <c:v>5542.0640691672952</c:v>
                </c:pt>
                <c:pt idx="358">
                  <c:v>5662.1291569415835</c:v>
                </c:pt>
                <c:pt idx="359">
                  <c:v>5774.3833384819482</c:v>
                </c:pt>
                <c:pt idx="360">
                  <c:v>5751.8041742921041</c:v>
                </c:pt>
                <c:pt idx="361">
                  <c:v>6017.5031364795068</c:v>
                </c:pt>
                <c:pt idx="362">
                  <c:v>5927.9042846311904</c:v>
                </c:pt>
                <c:pt idx="363">
                  <c:v>5897.8918010583729</c:v>
                </c:pt>
                <c:pt idx="364">
                  <c:v>5758.8846921533423</c:v>
                </c:pt>
                <c:pt idx="365">
                  <c:v>5765.8790791872361</c:v>
                </c:pt>
                <c:pt idx="366">
                  <c:v>5865.1853305881423</c:v>
                </c:pt>
                <c:pt idx="367">
                  <c:v>5839.940502473215</c:v>
                </c:pt>
                <c:pt idx="368">
                  <c:v>5809.0179733375771</c:v>
                </c:pt>
                <c:pt idx="369">
                  <c:v>5837.3658468145441</c:v>
                </c:pt>
                <c:pt idx="370">
                  <c:v>5870.6554144514857</c:v>
                </c:pt>
                <c:pt idx="371">
                  <c:v>5841.2731123087224</c:v>
                </c:pt>
                <c:pt idx="372">
                  <c:v>5840.8288414605095</c:v>
                </c:pt>
                <c:pt idx="373">
                  <c:v>5844.384901637959</c:v>
                </c:pt>
                <c:pt idx="374">
                  <c:v>5854.4542064374627</c:v>
                </c:pt>
                <c:pt idx="375">
                  <c:v>6124.3135722221778</c:v>
                </c:pt>
                <c:pt idx="376">
                  <c:v>6344.6148056446436</c:v>
                </c:pt>
                <c:pt idx="377">
                  <c:v>7144.1399154857727</c:v>
                </c:pt>
                <c:pt idx="378">
                  <c:v>6696.9458636391419</c:v>
                </c:pt>
                <c:pt idx="379">
                  <c:v>6535.7632006402355</c:v>
                </c:pt>
                <c:pt idx="380">
                  <c:v>6586.2107725148171</c:v>
                </c:pt>
                <c:pt idx="381">
                  <c:v>6489.2614293761098</c:v>
                </c:pt>
                <c:pt idx="382">
                  <c:v>6451.8615458146623</c:v>
                </c:pt>
                <c:pt idx="383">
                  <c:v>6491.7848116185469</c:v>
                </c:pt>
                <c:pt idx="384">
                  <c:v>6547.465053075518</c:v>
                </c:pt>
                <c:pt idx="385">
                  <c:v>6454.0304574850197</c:v>
                </c:pt>
                <c:pt idx="386">
                  <c:v>6531.2052531444233</c:v>
                </c:pt>
                <c:pt idx="387">
                  <c:v>6533.0943620923163</c:v>
                </c:pt>
                <c:pt idx="388">
                  <c:v>6547.4650530755189</c:v>
                </c:pt>
                <c:pt idx="389">
                  <c:v>6677.9611478045508</c:v>
                </c:pt>
                <c:pt idx="390">
                  <c:v>6762.642667845751</c:v>
                </c:pt>
                <c:pt idx="391">
                  <c:v>6631.4822983249951</c:v>
                </c:pt>
                <c:pt idx="392">
                  <c:v>6684.2386289078922</c:v>
                </c:pt>
                <c:pt idx="393">
                  <c:v>6688.4301771083601</c:v>
                </c:pt>
                <c:pt idx="394">
                  <c:v>6693.3269656355378</c:v>
                </c:pt>
                <c:pt idx="395">
                  <c:v>6599.0012895941336</c:v>
                </c:pt>
                <c:pt idx="396">
                  <c:v>6605.5856463660803</c:v>
                </c:pt>
                <c:pt idx="397">
                  <c:v>6561.4505816407009</c:v>
                </c:pt>
                <c:pt idx="398">
                  <c:v>6593.1092229882706</c:v>
                </c:pt>
                <c:pt idx="399">
                  <c:v>6637.7874053557471</c:v>
                </c:pt>
                <c:pt idx="400">
                  <c:v>6671.1158837627063</c:v>
                </c:pt>
                <c:pt idx="401">
                  <c:v>6628.3914453488569</c:v>
                </c:pt>
                <c:pt idx="402">
                  <c:v>6726.5098457994163</c:v>
                </c:pt>
                <c:pt idx="403">
                  <c:v>6673.0868083212654</c:v>
                </c:pt>
                <c:pt idx="404">
                  <c:v>6698.6983485566179</c:v>
                </c:pt>
                <c:pt idx="405">
                  <c:v>6678.425742023026</c:v>
                </c:pt>
                <c:pt idx="406">
                  <c:v>6702.4400502297813</c:v>
                </c:pt>
                <c:pt idx="407">
                  <c:v>6700.9194799067036</c:v>
                </c:pt>
                <c:pt idx="408">
                  <c:v>6663.8220099896544</c:v>
                </c:pt>
                <c:pt idx="409">
                  <c:v>6389.9101036363836</c:v>
                </c:pt>
                <c:pt idx="410">
                  <c:v>6640.0273228297674</c:v>
                </c:pt>
                <c:pt idx="411">
                  <c:v>6487.92151978727</c:v>
                </c:pt>
                <c:pt idx="412">
                  <c:v>6663.859889188293</c:v>
                </c:pt>
                <c:pt idx="413">
                  <c:v>6718.1609057570731</c:v>
                </c:pt>
                <c:pt idx="414">
                  <c:v>7031.6772653810813</c:v>
                </c:pt>
                <c:pt idx="415">
                  <c:v>6883.0308082287756</c:v>
                </c:pt>
                <c:pt idx="416">
                  <c:v>6924.606496273399</c:v>
                </c:pt>
                <c:pt idx="417">
                  <c:v>6529.9392295556672</c:v>
                </c:pt>
                <c:pt idx="418">
                  <c:v>6500.9382822256666</c:v>
                </c:pt>
                <c:pt idx="419">
                  <c:v>6546.5018515389866</c:v>
                </c:pt>
                <c:pt idx="420">
                  <c:v>6541.6615941852688</c:v>
                </c:pt>
                <c:pt idx="421">
                  <c:v>6469.3294797680319</c:v>
                </c:pt>
                <c:pt idx="422">
                  <c:v>6529.1940714871098</c:v>
                </c:pt>
                <c:pt idx="423">
                  <c:v>6528.9524205295857</c:v>
                </c:pt>
                <c:pt idx="424">
                  <c:v>6613.0452246037175</c:v>
                </c:pt>
                <c:pt idx="425">
                  <c:v>6544.902952907606</c:v>
                </c:pt>
                <c:pt idx="426">
                  <c:v>6472.313247136778</c:v>
                </c:pt>
                <c:pt idx="427">
                  <c:v>6265.5112964563014</c:v>
                </c:pt>
                <c:pt idx="428">
                  <c:v>6246.8564449831847</c:v>
                </c:pt>
                <c:pt idx="429">
                  <c:v>6405.9851618081002</c:v>
                </c:pt>
                <c:pt idx="430">
                  <c:v>6423.1964129062308</c:v>
                </c:pt>
                <c:pt idx="431">
                  <c:v>6375.0767041576082</c:v>
                </c:pt>
                <c:pt idx="432">
                  <c:v>6504.0520912989969</c:v>
                </c:pt>
                <c:pt idx="433">
                  <c:v>6471.0272171943825</c:v>
                </c:pt>
                <c:pt idx="434">
                  <c:v>6454.9220290186513</c:v>
                </c:pt>
                <c:pt idx="435">
                  <c:v>6477.726134262979</c:v>
                </c:pt>
                <c:pt idx="436">
                  <c:v>6549.8802150337433</c:v>
                </c:pt>
                <c:pt idx="437">
                  <c:v>6711.0486332709561</c:v>
                </c:pt>
                <c:pt idx="438">
                  <c:v>6631.3368763785766</c:v>
                </c:pt>
                <c:pt idx="439">
                  <c:v>6645.7116309562934</c:v>
                </c:pt>
                <c:pt idx="440">
                  <c:v>6581.0693764340722</c:v>
                </c:pt>
                <c:pt idx="441">
                  <c:v>6649.4851532035354</c:v>
                </c:pt>
                <c:pt idx="442">
                  <c:v>6618.2526572135394</c:v>
                </c:pt>
                <c:pt idx="443">
                  <c:v>6766.705814238213</c:v>
                </c:pt>
                <c:pt idx="444">
                  <c:v>6804.1538447322328</c:v>
                </c:pt>
                <c:pt idx="445">
                  <c:v>6752.7520045492665</c:v>
                </c:pt>
                <c:pt idx="446">
                  <c:v>6784.7428691362702</c:v>
                </c:pt>
                <c:pt idx="447">
                  <c:v>7362.0908004461126</c:v>
                </c:pt>
                <c:pt idx="448">
                  <c:v>7198.7964345560067</c:v>
                </c:pt>
                <c:pt idx="449">
                  <c:v>7195.4845737889164</c:v>
                </c:pt>
                <c:pt idx="450">
                  <c:v>7255.8469081968242</c:v>
                </c:pt>
                <c:pt idx="451">
                  <c:v>7259.1732960165955</c:v>
                </c:pt>
                <c:pt idx="452">
                  <c:v>7355.4071653977862</c:v>
                </c:pt>
                <c:pt idx="453">
                  <c:v>7294.5628046546062</c:v>
                </c:pt>
                <c:pt idx="454">
                  <c:v>7180.3642774146228</c:v>
                </c:pt>
                <c:pt idx="455">
                  <c:v>7045.0350267326085</c:v>
                </c:pt>
                <c:pt idx="456">
                  <c:v>7001.2405680564498</c:v>
                </c:pt>
                <c:pt idx="457">
                  <c:v>7070.96871032728</c:v>
                </c:pt>
                <c:pt idx="458">
                  <c:v>7623.7962182031579</c:v>
                </c:pt>
                <c:pt idx="459">
                  <c:v>7578.8593266680564</c:v>
                </c:pt>
                <c:pt idx="460">
                  <c:v>7551.0951654888622</c:v>
                </c:pt>
                <c:pt idx="461">
                  <c:v>7664.0165553909374</c:v>
                </c:pt>
                <c:pt idx="462">
                  <c:v>8183.2088736206551</c:v>
                </c:pt>
                <c:pt idx="463">
                  <c:v>8653.3487929215098</c:v>
                </c:pt>
                <c:pt idx="464">
                  <c:v>8617.8570554930411</c:v>
                </c:pt>
                <c:pt idx="465">
                  <c:v>9301.6211541383436</c:v>
                </c:pt>
                <c:pt idx="466">
                  <c:v>8807.3244008228285</c:v>
                </c:pt>
                <c:pt idx="467">
                  <c:v>8792.8330617970842</c:v>
                </c:pt>
                <c:pt idx="468">
                  <c:v>9752.3609056049045</c:v>
                </c:pt>
                <c:pt idx="469">
                  <c:v>10169.775832829198</c:v>
                </c:pt>
                <c:pt idx="470">
                  <c:v>8491.8857427633011</c:v>
                </c:pt>
                <c:pt idx="471">
                  <c:v>8943.8017492477484</c:v>
                </c:pt>
                <c:pt idx="472">
                  <c:v>8962.8905208201086</c:v>
                </c:pt>
                <c:pt idx="473">
                  <c:v>9248.9907935659812</c:v>
                </c:pt>
                <c:pt idx="474">
                  <c:v>8941.344660366698</c:v>
                </c:pt>
                <c:pt idx="475">
                  <c:v>9076.0495958837473</c:v>
                </c:pt>
                <c:pt idx="476">
                  <c:v>9358.0369625729854</c:v>
                </c:pt>
                <c:pt idx="477">
                  <c:v>9122.6485271092879</c:v>
                </c:pt>
                <c:pt idx="478">
                  <c:v>9237.5277925875707</c:v>
                </c:pt>
                <c:pt idx="479">
                  <c:v>8878.8954975852084</c:v>
                </c:pt>
                <c:pt idx="480">
                  <c:v>8864.1504793004315</c:v>
                </c:pt>
                <c:pt idx="481">
                  <c:v>8986.251158655863</c:v>
                </c:pt>
                <c:pt idx="482">
                  <c:v>9099.5752049551211</c:v>
                </c:pt>
                <c:pt idx="483">
                  <c:v>9891.7590885689133</c:v>
                </c:pt>
                <c:pt idx="484">
                  <c:v>9616.8060228712475</c:v>
                </c:pt>
                <c:pt idx="485">
                  <c:v>10144.788691265736</c:v>
                </c:pt>
                <c:pt idx="486">
                  <c:v>10212.789702912978</c:v>
                </c:pt>
                <c:pt idx="487">
                  <c:v>9637.9912574548671</c:v>
                </c:pt>
                <c:pt idx="488">
                  <c:v>9768.6391737544018</c:v>
                </c:pt>
                <c:pt idx="489">
                  <c:v>10074.870889297747</c:v>
                </c:pt>
                <c:pt idx="490">
                  <c:v>9918.8214399704375</c:v>
                </c:pt>
                <c:pt idx="491">
                  <c:v>9812.5798830509157</c:v>
                </c:pt>
                <c:pt idx="492">
                  <c:v>9864.9342961046368</c:v>
                </c:pt>
                <c:pt idx="493">
                  <c:v>9743.7129848985496</c:v>
                </c:pt>
                <c:pt idx="494">
                  <c:v>9551.2094260627455</c:v>
                </c:pt>
                <c:pt idx="495">
                  <c:v>9566.8281760498248</c:v>
                </c:pt>
                <c:pt idx="496">
                  <c:v>9643.5180164514477</c:v>
                </c:pt>
                <c:pt idx="497">
                  <c:v>9949.2685091559579</c:v>
                </c:pt>
                <c:pt idx="498">
                  <c:v>10290.169841322469</c:v>
                </c:pt>
                <c:pt idx="499">
                  <c:v>10758.447630023235</c:v>
                </c:pt>
                <c:pt idx="500">
                  <c:v>10687.016013162209</c:v>
                </c:pt>
                <c:pt idx="501">
                  <c:v>10718.680781330753</c:v>
                </c:pt>
                <c:pt idx="502">
                  <c:v>10216.550105397047</c:v>
                </c:pt>
                <c:pt idx="503">
                  <c:v>10454.981560649328</c:v>
                </c:pt>
                <c:pt idx="504">
                  <c:v>10595.541756282439</c:v>
                </c:pt>
                <c:pt idx="505">
                  <c:v>10706.267205399723</c:v>
                </c:pt>
                <c:pt idx="506">
                  <c:v>10873.472025700492</c:v>
                </c:pt>
                <c:pt idx="507">
                  <c:v>10957.32018916398</c:v>
                </c:pt>
                <c:pt idx="508">
                  <c:v>10804.160333193928</c:v>
                </c:pt>
                <c:pt idx="509">
                  <c:v>11052.913146001172</c:v>
                </c:pt>
                <c:pt idx="510">
                  <c:v>10964.79520285193</c:v>
                </c:pt>
                <c:pt idx="511">
                  <c:v>11011.836827250259</c:v>
                </c:pt>
                <c:pt idx="512">
                  <c:v>10964.04608413377</c:v>
                </c:pt>
                <c:pt idx="513">
                  <c:v>11117.242692800068</c:v>
                </c:pt>
                <c:pt idx="514">
                  <c:v>11360.340738955274</c:v>
                </c:pt>
                <c:pt idx="515">
                  <c:v>11430.030998950826</c:v>
                </c:pt>
                <c:pt idx="516">
                  <c:v>11432.958180857551</c:v>
                </c:pt>
                <c:pt idx="517">
                  <c:v>11699.044339756258</c:v>
                </c:pt>
                <c:pt idx="518">
                  <c:v>12868.92681029491</c:v>
                </c:pt>
                <c:pt idx="519">
                  <c:v>13615.617566621428</c:v>
                </c:pt>
                <c:pt idx="520">
                  <c:v>15807.267229602159</c:v>
                </c:pt>
                <c:pt idx="521">
                  <c:v>14808.434610031107</c:v>
                </c:pt>
                <c:pt idx="522">
                  <c:v>14981.102784760522</c:v>
                </c:pt>
                <c:pt idx="523">
                  <c:v>15205.663851533158</c:v>
                </c:pt>
                <c:pt idx="524">
                  <c:v>16082.13571810977</c:v>
                </c:pt>
                <c:pt idx="525">
                  <c:v>18310.246787809949</c:v>
                </c:pt>
                <c:pt idx="526">
                  <c:v>17829.96564211119</c:v>
                </c:pt>
                <c:pt idx="527">
                  <c:v>17420.410199857011</c:v>
                </c:pt>
                <c:pt idx="528">
                  <c:v>17932.791203643363</c:v>
                </c:pt>
                <c:pt idx="529">
                  <c:v>18744.434377848967</c:v>
                </c:pt>
                <c:pt idx="530">
                  <c:v>19530.211185319597</c:v>
                </c:pt>
                <c:pt idx="531">
                  <c:v>19930.778915844541</c:v>
                </c:pt>
                <c:pt idx="532">
                  <c:v>24747.492847109377</c:v>
                </c:pt>
                <c:pt idx="533">
                  <c:v>18673.376945924454</c:v>
                </c:pt>
                <c:pt idx="534">
                  <c:v>14030.02017263563</c:v>
                </c:pt>
                <c:pt idx="535">
                  <c:v>14498.400204355979</c:v>
                </c:pt>
                <c:pt idx="536">
                  <c:v>15012.662766059992</c:v>
                </c:pt>
                <c:pt idx="537">
                  <c:v>14256.485220011951</c:v>
                </c:pt>
                <c:pt idx="538">
                  <c:v>14410.712258069934</c:v>
                </c:pt>
                <c:pt idx="539">
                  <c:v>10434.380471910597</c:v>
                </c:pt>
                <c:pt idx="540">
                  <c:v>10202.228641718721</c:v>
                </c:pt>
                <c:pt idx="541">
                  <c:v>9966.9964810036217</c:v>
                </c:pt>
                <c:pt idx="542">
                  <c:v>10008.164509946897</c:v>
                </c:pt>
                <c:pt idx="543">
                  <c:v>9944.3907000228392</c:v>
                </c:pt>
                <c:pt idx="544">
                  <c:v>9931.281041977003</c:v>
                </c:pt>
                <c:pt idx="545">
                  <c:v>9146.534452799151</c:v>
                </c:pt>
                <c:pt idx="546">
                  <c:v>8719.9641637182503</c:v>
                </c:pt>
                <c:pt idx="547">
                  <c:v>9049.8388201554899</c:v>
                </c:pt>
                <c:pt idx="548">
                  <c:v>8855.6710062368002</c:v>
                </c:pt>
                <c:pt idx="549">
                  <c:v>9540.7821396737636</c:v>
                </c:pt>
                <c:pt idx="550">
                  <c:v>9683.729884096696</c:v>
                </c:pt>
                <c:pt idx="551">
                  <c:v>9203.6093875988299</c:v>
                </c:pt>
                <c:pt idx="552">
                  <c:v>8664.702535074719</c:v>
                </c:pt>
                <c:pt idx="553">
                  <c:v>8560.4178148838218</c:v>
                </c:pt>
                <c:pt idx="554">
                  <c:v>8994.0319112880552</c:v>
                </c:pt>
                <c:pt idx="555">
                  <c:v>9117.8320113951795</c:v>
                </c:pt>
                <c:pt idx="556">
                  <c:v>9170.0853922306742</c:v>
                </c:pt>
                <c:pt idx="557">
                  <c:v>8981.8219469686555</c:v>
                </c:pt>
                <c:pt idx="558">
                  <c:v>9129.3320118395241</c:v>
                </c:pt>
                <c:pt idx="559">
                  <c:v>10170.142905014753</c:v>
                </c:pt>
                <c:pt idx="560">
                  <c:v>10698.093695194253</c:v>
                </c:pt>
                <c:pt idx="561">
                  <c:v>11085.935839833814</c:v>
                </c:pt>
                <c:pt idx="562">
                  <c:v>11324.144168846286</c:v>
                </c:pt>
                <c:pt idx="563">
                  <c:v>11762.894825892601</c:v>
                </c:pt>
                <c:pt idx="564">
                  <c:v>11271.66668719615</c:v>
                </c:pt>
                <c:pt idx="565">
                  <c:v>11427.878731915491</c:v>
                </c:pt>
                <c:pt idx="566">
                  <c:v>12216.67594151809</c:v>
                </c:pt>
                <c:pt idx="567">
                  <c:v>12288.397258836882</c:v>
                </c:pt>
                <c:pt idx="568">
                  <c:v>10654.111360501838</c:v>
                </c:pt>
                <c:pt idx="569">
                  <c:v>10840.727619496787</c:v>
                </c:pt>
                <c:pt idx="570">
                  <c:v>11246.532716592812</c:v>
                </c:pt>
                <c:pt idx="571">
                  <c:v>11031.654551377393</c:v>
                </c:pt>
                <c:pt idx="572">
                  <c:v>10855.202690706601</c:v>
                </c:pt>
                <c:pt idx="573">
                  <c:v>11125.549001311094</c:v>
                </c:pt>
                <c:pt idx="574">
                  <c:v>11140.609179633153</c:v>
                </c:pt>
                <c:pt idx="575">
                  <c:v>11743.716143122063</c:v>
                </c:pt>
                <c:pt idx="576">
                  <c:v>12210.666028459395</c:v>
                </c:pt>
                <c:pt idx="577">
                  <c:v>12336.693544808175</c:v>
                </c:pt>
                <c:pt idx="578">
                  <c:v>12277.370791637617</c:v>
                </c:pt>
                <c:pt idx="579">
                  <c:v>13057.709210495093</c:v>
                </c:pt>
                <c:pt idx="580">
                  <c:v>14095.339518162327</c:v>
                </c:pt>
                <c:pt idx="581">
                  <c:v>14106.863789599709</c:v>
                </c:pt>
                <c:pt idx="582">
                  <c:v>15742.928539384908</c:v>
                </c:pt>
                <c:pt idx="583">
                  <c:v>15743.226977241628</c:v>
                </c:pt>
                <c:pt idx="584">
                  <c:v>14880.434047026087</c:v>
                </c:pt>
                <c:pt idx="585">
                  <c:v>15658.47643084501</c:v>
                </c:pt>
                <c:pt idx="586">
                  <c:v>15982.572045251563</c:v>
                </c:pt>
                <c:pt idx="587">
                  <c:v>15960.619247913923</c:v>
                </c:pt>
                <c:pt idx="588">
                  <c:v>17009.943020639261</c:v>
                </c:pt>
                <c:pt idx="589">
                  <c:v>18228.746925733969</c:v>
                </c:pt>
                <c:pt idx="590">
                  <c:v>18994.31637900573</c:v>
                </c:pt>
                <c:pt idx="591">
                  <c:v>18369.882231535248</c:v>
                </c:pt>
                <c:pt idx="592">
                  <c:v>18532.100474590246</c:v>
                </c:pt>
                <c:pt idx="593">
                  <c:v>18728.365673092419</c:v>
                </c:pt>
                <c:pt idx="594">
                  <c:v>17166.42968271807</c:v>
                </c:pt>
                <c:pt idx="595">
                  <c:v>14446.335259314927</c:v>
                </c:pt>
                <c:pt idx="596">
                  <c:v>15776.776647935561</c:v>
                </c:pt>
                <c:pt idx="597">
                  <c:v>13159.43667835447</c:v>
                </c:pt>
                <c:pt idx="598">
                  <c:v>15270.188868151843</c:v>
                </c:pt>
                <c:pt idx="599">
                  <c:v>16643.545759972421</c:v>
                </c:pt>
                <c:pt idx="600">
                  <c:v>16944.203708419365</c:v>
                </c:pt>
                <c:pt idx="601">
                  <c:v>17015.52502608662</c:v>
                </c:pt>
                <c:pt idx="602">
                  <c:v>17481.576304779923</c:v>
                </c:pt>
                <c:pt idx="603">
                  <c:v>14744.132615753035</c:v>
                </c:pt>
                <c:pt idx="604">
                  <c:v>11764.653714543962</c:v>
                </c:pt>
                <c:pt idx="605">
                  <c:v>12946.344775379232</c:v>
                </c:pt>
                <c:pt idx="606">
                  <c:v>12317.878970973579</c:v>
                </c:pt>
                <c:pt idx="607">
                  <c:v>12017.526275508248</c:v>
                </c:pt>
                <c:pt idx="608">
                  <c:v>11268.601094845617</c:v>
                </c:pt>
                <c:pt idx="609">
                  <c:v>12138.332285024557</c:v>
                </c:pt>
                <c:pt idx="610">
                  <c:v>12249.989691279097</c:v>
                </c:pt>
                <c:pt idx="611">
                  <c:v>13432.834973972696</c:v>
                </c:pt>
                <c:pt idx="612">
                  <c:v>13028.410329101718</c:v>
                </c:pt>
                <c:pt idx="613">
                  <c:v>12905.366909316659</c:v>
                </c:pt>
                <c:pt idx="614">
                  <c:v>12050.854475777154</c:v>
                </c:pt>
                <c:pt idx="615">
                  <c:v>12012.698066862946</c:v>
                </c:pt>
                <c:pt idx="616">
                  <c:v>12037.108737065051</c:v>
                </c:pt>
                <c:pt idx="617">
                  <c:v>12047.848525546231</c:v>
                </c:pt>
                <c:pt idx="618">
                  <c:v>11531.744489956618</c:v>
                </c:pt>
                <c:pt idx="619">
                  <c:v>11499.958271170199</c:v>
                </c:pt>
                <c:pt idx="620">
                  <c:v>11272.950773452058</c:v>
                </c:pt>
                <c:pt idx="621">
                  <c:v>10896.840123666185</c:v>
                </c:pt>
                <c:pt idx="622">
                  <c:v>10695.634221953525</c:v>
                </c:pt>
                <c:pt idx="623">
                  <c:v>10464.236266557629</c:v>
                </c:pt>
                <c:pt idx="624">
                  <c:v>9923.8138870685525</c:v>
                </c:pt>
                <c:pt idx="625">
                  <c:v>9935.5521283718026</c:v>
                </c:pt>
                <c:pt idx="626">
                  <c:v>9757.8715139436608</c:v>
                </c:pt>
                <c:pt idx="627">
                  <c:v>10248.504213556749</c:v>
                </c:pt>
                <c:pt idx="628">
                  <c:v>10230.033598722288</c:v>
                </c:pt>
                <c:pt idx="629">
                  <c:v>10496.162427320451</c:v>
                </c:pt>
                <c:pt idx="630">
                  <c:v>10306.689711994635</c:v>
                </c:pt>
                <c:pt idx="631">
                  <c:v>9597.7159070531561</c:v>
                </c:pt>
                <c:pt idx="632">
                  <c:v>9536.988674380138</c:v>
                </c:pt>
                <c:pt idx="633">
                  <c:v>9630.4093018476233</c:v>
                </c:pt>
                <c:pt idx="634">
                  <c:v>9614.6016571098935</c:v>
                </c:pt>
                <c:pt idx="635">
                  <c:v>9833.503019976888</c:v>
                </c:pt>
                <c:pt idx="636">
                  <c:v>10057.190814006039</c:v>
                </c:pt>
                <c:pt idx="637">
                  <c:v>10288.195602429478</c:v>
                </c:pt>
                <c:pt idx="638">
                  <c:v>10706.473145781891</c:v>
                </c:pt>
                <c:pt idx="639">
                  <c:v>10976.181169694561</c:v>
                </c:pt>
                <c:pt idx="640">
                  <c:v>10917.106890045028</c:v>
                </c:pt>
                <c:pt idx="641">
                  <c:v>11015.203267513314</c:v>
                </c:pt>
                <c:pt idx="642">
                  <c:v>11120.32007532064</c:v>
                </c:pt>
                <c:pt idx="643">
                  <c:v>11595.345399983438</c:v>
                </c:pt>
                <c:pt idx="644">
                  <c:v>11947.235116452386</c:v>
                </c:pt>
                <c:pt idx="645">
                  <c:v>12999.348883273147</c:v>
                </c:pt>
                <c:pt idx="646">
                  <c:v>13087.792936123191</c:v>
                </c:pt>
                <c:pt idx="647">
                  <c:v>13350.861113628393</c:v>
                </c:pt>
                <c:pt idx="648">
                  <c:v>13771.500798642115</c:v>
                </c:pt>
                <c:pt idx="649">
                  <c:v>14934.128583555104</c:v>
                </c:pt>
                <c:pt idx="650">
                  <c:v>15764.290437170372</c:v>
                </c:pt>
                <c:pt idx="651">
                  <c:v>17234.411537881973</c:v>
                </c:pt>
                <c:pt idx="652">
                  <c:v>18003.130373453743</c:v>
                </c:pt>
                <c:pt idx="653">
                  <c:v>17689.881501461547</c:v>
                </c:pt>
                <c:pt idx="654">
                  <c:v>18564.540262414204</c:v>
                </c:pt>
                <c:pt idx="655">
                  <c:v>19201.609887539027</c:v>
                </c:pt>
                <c:pt idx="656">
                  <c:v>21977.84866497857</c:v>
                </c:pt>
                <c:pt idx="657">
                  <c:v>22192.334762501505</c:v>
                </c:pt>
                <c:pt idx="658">
                  <c:v>24356.32055660952</c:v>
                </c:pt>
                <c:pt idx="659">
                  <c:v>25667.294941189288</c:v>
                </c:pt>
                <c:pt idx="660">
                  <c:v>21195.317669983291</c:v>
                </c:pt>
                <c:pt idx="661">
                  <c:v>23926.842500129813</c:v>
                </c:pt>
                <c:pt idx="662">
                  <c:v>24144.859140806115</c:v>
                </c:pt>
                <c:pt idx="663">
                  <c:v>22570.00195414044</c:v>
                </c:pt>
                <c:pt idx="664">
                  <c:v>23432.061849354192</c:v>
                </c:pt>
                <c:pt idx="665">
                  <c:v>24492.44873134861</c:v>
                </c:pt>
                <c:pt idx="666">
                  <c:v>27104.048621511894</c:v>
                </c:pt>
                <c:pt idx="667">
                  <c:v>29578.850803178964</c:v>
                </c:pt>
                <c:pt idx="668">
                  <c:v>32363.219836598841</c:v>
                </c:pt>
                <c:pt idx="669">
                  <c:v>32295.669075639031</c:v>
                </c:pt>
                <c:pt idx="670">
                  <c:v>34637.419091100506</c:v>
                </c:pt>
                <c:pt idx="671">
                  <c:v>40123.266280627489</c:v>
                </c:pt>
                <c:pt idx="672">
                  <c:v>46487.46686486894</c:v>
                </c:pt>
                <c:pt idx="673">
                  <c:v>43135.426958593445</c:v>
                </c:pt>
                <c:pt idx="674">
                  <c:v>39743.663609524418</c:v>
                </c:pt>
                <c:pt idx="675">
                  <c:v>32948.095202122582</c:v>
                </c:pt>
                <c:pt idx="676">
                  <c:v>37635.80776944539</c:v>
                </c:pt>
                <c:pt idx="677">
                  <c:v>39406.955173746064</c:v>
                </c:pt>
                <c:pt idx="678">
                  <c:v>35987.881279924834</c:v>
                </c:pt>
                <c:pt idx="679">
                  <c:v>40115.252395743519</c:v>
                </c:pt>
                <c:pt idx="680">
                  <c:v>44688.390123868208</c:v>
                </c:pt>
                <c:pt idx="681">
                  <c:v>47139.798513548958</c:v>
                </c:pt>
                <c:pt idx="682">
                  <c:v>50094.557343567583</c:v>
                </c:pt>
                <c:pt idx="683">
                  <c:v>48913.927683680769</c:v>
                </c:pt>
                <c:pt idx="684">
                  <c:v>56624.191754897125</c:v>
                </c:pt>
                <c:pt idx="685">
                  <c:v>64807.258443449296</c:v>
                </c:pt>
                <c:pt idx="686">
                  <c:v>55379.160988103671</c:v>
                </c:pt>
                <c:pt idx="687">
                  <c:v>60672.487373452677</c:v>
                </c:pt>
                <c:pt idx="688">
                  <c:v>61241.021734352653</c:v>
                </c:pt>
                <c:pt idx="689">
                  <c:v>67110.718118183664</c:v>
                </c:pt>
                <c:pt idx="690">
                  <c:v>70605.001939346635</c:v>
                </c:pt>
                <c:pt idx="691">
                  <c:v>52421.385247881903</c:v>
                </c:pt>
                <c:pt idx="692">
                  <c:v>54788.599524234451</c:v>
                </c:pt>
                <c:pt idx="693">
                  <c:v>42192.728787805565</c:v>
                </c:pt>
                <c:pt idx="694">
                  <c:v>41325.050909602585</c:v>
                </c:pt>
                <c:pt idx="695">
                  <c:v>44043.13866647541</c:v>
                </c:pt>
                <c:pt idx="696">
                  <c:v>50216.055075950193</c:v>
                </c:pt>
                <c:pt idx="697">
                  <c:v>45083.7525673196</c:v>
                </c:pt>
                <c:pt idx="698">
                  <c:v>48379.871827427276</c:v>
                </c:pt>
                <c:pt idx="699">
                  <c:v>53749.296527448154</c:v>
                </c:pt>
                <c:pt idx="700">
                  <c:v>50122.213098090564</c:v>
                </c:pt>
                <c:pt idx="701">
                  <c:v>51685.409514685634</c:v>
                </c:pt>
                <c:pt idx="702">
                  <c:v>52152.749574187612</c:v>
                </c:pt>
                <c:pt idx="703">
                  <c:v>47097.493756522854</c:v>
                </c:pt>
                <c:pt idx="704">
                  <c:v>44248.28415176327</c:v>
                </c:pt>
                <c:pt idx="705">
                  <c:v>40366.243824792436</c:v>
                </c:pt>
                <c:pt idx="706">
                  <c:v>37660.442823961814</c:v>
                </c:pt>
                <c:pt idx="707">
                  <c:v>36842.138168035679</c:v>
                </c:pt>
                <c:pt idx="708">
                  <c:v>36091.477005418492</c:v>
                </c:pt>
                <c:pt idx="709">
                  <c:v>33690.288215598506</c:v>
                </c:pt>
                <c:pt idx="710">
                  <c:v>34060.738069180188</c:v>
                </c:pt>
                <c:pt idx="711">
                  <c:v>32801.660377884647</c:v>
                </c:pt>
                <c:pt idx="712">
                  <c:v>33489.692949838827</c:v>
                </c:pt>
                <c:pt idx="713">
                  <c:v>35255.818124960868</c:v>
                </c:pt>
                <c:pt idx="714">
                  <c:v>35711.894542365248</c:v>
                </c:pt>
                <c:pt idx="715">
                  <c:v>35339.759177602209</c:v>
                </c:pt>
                <c:pt idx="716">
                  <c:v>32174.553573598685</c:v>
                </c:pt>
                <c:pt idx="717">
                  <c:v>31358.44922758692</c:v>
                </c:pt>
                <c:pt idx="718">
                  <c:v>29862.740177198673</c:v>
                </c:pt>
                <c:pt idx="719">
                  <c:v>32078.018851691428</c:v>
                </c:pt>
                <c:pt idx="720">
                  <c:v>32370.191403602283</c:v>
                </c:pt>
                <c:pt idx="721">
                  <c:v>31373.180490318664</c:v>
                </c:pt>
                <c:pt idx="722">
                  <c:v>31955.327283861247</c:v>
                </c:pt>
                <c:pt idx="723">
                  <c:v>33724.570116106202</c:v>
                </c:pt>
                <c:pt idx="724">
                  <c:v>38067.039237307406</c:v>
                </c:pt>
                <c:pt idx="725">
                  <c:v>39113.007691384628</c:v>
                </c:pt>
                <c:pt idx="726">
                  <c:v>33453.740328220556</c:v>
                </c:pt>
                <c:pt idx="727">
                  <c:v>32396.276604308776</c:v>
                </c:pt>
                <c:pt idx="728">
                  <c:v>33101.28236257589</c:v>
                </c:pt>
                <c:pt idx="729">
                  <c:v>26022.61572874539</c:v>
                </c:pt>
                <c:pt idx="730">
                  <c:v>21577.482577695457</c:v>
                </c:pt>
                <c:pt idx="731">
                  <c:v>24643.410265488241</c:v>
                </c:pt>
                <c:pt idx="732">
                  <c:v>23250.187559983719</c:v>
                </c:pt>
                <c:pt idx="733">
                  <c:v>23401.754255323151</c:v>
                </c:pt>
                <c:pt idx="734">
                  <c:v>19622.540297554566</c:v>
                </c:pt>
                <c:pt idx="735">
                  <c:v>18968.028323062514</c:v>
                </c:pt>
                <c:pt idx="736">
                  <c:v>21316.513811143541</c:v>
                </c:pt>
                <c:pt idx="737">
                  <c:v>23495.605611701838</c:v>
                </c:pt>
                <c:pt idx="738">
                  <c:v>21866.429542867736</c:v>
                </c:pt>
                <c:pt idx="739">
                  <c:v>22299.715588283143</c:v>
                </c:pt>
                <c:pt idx="740">
                  <c:v>24747.474467789187</c:v>
                </c:pt>
                <c:pt idx="741">
                  <c:v>22325.009014706309</c:v>
                </c:pt>
                <c:pt idx="742">
                  <c:v>21724.09185349508</c:v>
                </c:pt>
                <c:pt idx="743">
                  <c:v>23301.319337891571</c:v>
                </c:pt>
                <c:pt idx="744">
                  <c:v>24624.142548934622</c:v>
                </c:pt>
                <c:pt idx="745">
                  <c:v>32111.658368494052</c:v>
                </c:pt>
                <c:pt idx="746">
                  <c:v>31637.852779338486</c:v>
                </c:pt>
                <c:pt idx="747">
                  <c:v>35526.259391024083</c:v>
                </c:pt>
                <c:pt idx="748">
                  <c:v>36095.498325363798</c:v>
                </c:pt>
                <c:pt idx="749">
                  <c:v>34205.864294511564</c:v>
                </c:pt>
                <c:pt idx="750">
                  <c:v>36558.412825871404</c:v>
                </c:pt>
                <c:pt idx="751">
                  <c:v>41600.55823222742</c:v>
                </c:pt>
                <c:pt idx="752">
                  <c:v>47177.745608156802</c:v>
                </c:pt>
                <c:pt idx="753">
                  <c:v>52287.135645068061</c:v>
                </c:pt>
                <c:pt idx="754">
                  <c:v>59824.013971848224</c:v>
                </c:pt>
                <c:pt idx="755">
                  <c:v>54818.498596454083</c:v>
                </c:pt>
                <c:pt idx="756">
                  <c:v>61047.355311968975</c:v>
                </c:pt>
                <c:pt idx="757">
                  <c:v>58218.508364096153</c:v>
                </c:pt>
                <c:pt idx="758">
                  <c:v>52761.862193519904</c:v>
                </c:pt>
                <c:pt idx="759">
                  <c:v>54373.672175065083</c:v>
                </c:pt>
                <c:pt idx="760">
                  <c:v>51242.033983508685</c:v>
                </c:pt>
                <c:pt idx="761">
                  <c:v>49847.73745329825</c:v>
                </c:pt>
                <c:pt idx="762">
                  <c:v>52370.018021587326</c:v>
                </c:pt>
                <c:pt idx="763">
                  <c:v>53852.715360992479</c:v>
                </c:pt>
                <c:pt idx="764">
                  <c:v>58781.352199893678</c:v>
                </c:pt>
                <c:pt idx="765">
                  <c:v>60252.682013534817</c:v>
                </c:pt>
                <c:pt idx="766">
                  <c:v>59765.132788434465</c:v>
                </c:pt>
                <c:pt idx="767">
                  <c:v>59634.818902639119</c:v>
                </c:pt>
                <c:pt idx="768">
                  <c:v>61022.323830576097</c:v>
                </c:pt>
                <c:pt idx="769">
                  <c:v>67723.279118206992</c:v>
                </c:pt>
                <c:pt idx="770">
                  <c:v>67159.360228484918</c:v>
                </c:pt>
                <c:pt idx="771">
                  <c:v>72500.619348093067</c:v>
                </c:pt>
                <c:pt idx="772">
                  <c:v>79517.137390153322</c:v>
                </c:pt>
                <c:pt idx="773">
                  <c:v>68741.804250818415</c:v>
                </c:pt>
                <c:pt idx="774">
                  <c:v>67945.506347818562</c:v>
                </c:pt>
                <c:pt idx="775">
                  <c:v>63722.091047440219</c:v>
                </c:pt>
                <c:pt idx="776">
                  <c:v>61626.731052490613</c:v>
                </c:pt>
                <c:pt idx="777">
                  <c:v>67372.394075907301</c:v>
                </c:pt>
                <c:pt idx="778">
                  <c:v>67635.101139619364</c:v>
                </c:pt>
                <c:pt idx="779">
                  <c:v>58612.002542995324</c:v>
                </c:pt>
                <c:pt idx="780">
                  <c:v>58137.85165345783</c:v>
                </c:pt>
                <c:pt idx="781">
                  <c:v>55632.92732869403</c:v>
                </c:pt>
                <c:pt idx="782">
                  <c:v>54436.351438876249</c:v>
                </c:pt>
                <c:pt idx="783">
                  <c:v>53092.481808012366</c:v>
                </c:pt>
                <c:pt idx="784">
                  <c:v>44223.166834417745</c:v>
                </c:pt>
                <c:pt idx="785">
                  <c:v>52348.471154610903</c:v>
                </c:pt>
                <c:pt idx="786">
                  <c:v>45495.33709470732</c:v>
                </c:pt>
                <c:pt idx="787">
                  <c:v>45660.27479892641</c:v>
                </c:pt>
                <c:pt idx="788">
                  <c:v>45740.54915522095</c:v>
                </c:pt>
                <c:pt idx="789">
                  <c:v>41500.846497792016</c:v>
                </c:pt>
                <c:pt idx="790">
                  <c:v>43516.287429496173</c:v>
                </c:pt>
                <c:pt idx="791">
                  <c:v>43943.913741250726</c:v>
                </c:pt>
                <c:pt idx="792">
                  <c:v>47036.594813764117</c:v>
                </c:pt>
                <c:pt idx="793">
                  <c:v>47016.579296809701</c:v>
                </c:pt>
                <c:pt idx="794">
                  <c:v>44927.025276632165</c:v>
                </c:pt>
                <c:pt idx="795">
                  <c:v>46375.853606544355</c:v>
                </c:pt>
                <c:pt idx="796">
                  <c:v>43408.933828160589</c:v>
                </c:pt>
                <c:pt idx="797">
                  <c:v>43796.532549039359</c:v>
                </c:pt>
                <c:pt idx="798">
                  <c:v>40512.731104987462</c:v>
                </c:pt>
                <c:pt idx="799">
                  <c:v>40202.544511152169</c:v>
                </c:pt>
                <c:pt idx="800">
                  <c:v>39502.333224955626</c:v>
                </c:pt>
                <c:pt idx="801">
                  <c:v>37769.620323674273</c:v>
                </c:pt>
                <c:pt idx="802">
                  <c:v>38784.963774153555</c:v>
                </c:pt>
                <c:pt idx="803">
                  <c:v>38743.26482611418</c:v>
                </c:pt>
                <c:pt idx="804">
                  <c:v>37062.015405789622</c:v>
                </c:pt>
                <c:pt idx="805">
                  <c:v>35258.915780706717</c:v>
                </c:pt>
                <c:pt idx="806">
                  <c:v>37239.011197209657</c:v>
                </c:pt>
                <c:pt idx="807">
                  <c:v>38072.032406404549</c:v>
                </c:pt>
                <c:pt idx="808">
                  <c:v>39289.524342306897</c:v>
                </c:pt>
                <c:pt idx="809">
                  <c:v>42855.34834223488</c:v>
                </c:pt>
                <c:pt idx="810">
                  <c:v>46333.635050330471</c:v>
                </c:pt>
                <c:pt idx="811">
                  <c:v>45906.319942662791</c:v>
                </c:pt>
                <c:pt idx="812">
                  <c:v>47319.533921487156</c:v>
                </c:pt>
                <c:pt idx="813">
                  <c:v>61139.741080090724</c:v>
                </c:pt>
                <c:pt idx="814">
                  <c:v>65812.885260440307</c:v>
                </c:pt>
                <c:pt idx="815">
                  <c:v>70928.834357917192</c:v>
                </c:pt>
                <c:pt idx="816">
                  <c:v>67488.911498244779</c:v>
                </c:pt>
                <c:pt idx="817">
                  <c:v>69121.105522044483</c:v>
                </c:pt>
                <c:pt idx="818">
                  <c:v>64772.886052267757</c:v>
                </c:pt>
                <c:pt idx="819">
                  <c:v>64263.294576550841</c:v>
                </c:pt>
                <c:pt idx="820">
                  <c:v>67624.141392758102</c:v>
                </c:pt>
                <c:pt idx="821">
                  <c:v>75228.909714822439</c:v>
                </c:pt>
                <c:pt idx="822">
                  <c:v>76239.565418626749</c:v>
                </c:pt>
                <c:pt idx="823">
                  <c:v>75675.537701862937</c:v>
                </c:pt>
                <c:pt idx="824">
                  <c:v>72866.744732498861</c:v>
                </c:pt>
                <c:pt idx="825">
                  <c:v>62302.406011192295</c:v>
                </c:pt>
                <c:pt idx="826">
                  <c:v>67745.295689949009</c:v>
                </c:pt>
                <c:pt idx="827">
                  <c:v>71772.149042223245</c:v>
                </c:pt>
                <c:pt idx="828">
                  <c:v>68712.951047472132</c:v>
                </c:pt>
                <c:pt idx="829">
                  <c:v>67964.271138373137</c:v>
                </c:pt>
                <c:pt idx="830">
                  <c:v>78279.414662775875</c:v>
                </c:pt>
                <c:pt idx="831">
                  <c:v>77824.750969164408</c:v>
                </c:pt>
                <c:pt idx="832">
                  <c:v>86998.688380013715</c:v>
                </c:pt>
                <c:pt idx="833">
                  <c:v>97285.035570510212</c:v>
                </c:pt>
                <c:pt idx="834">
                  <c:v>105554.82074263977</c:v>
                </c:pt>
                <c:pt idx="835">
                  <c:v>109941.46815039124</c:v>
                </c:pt>
                <c:pt idx="836">
                  <c:v>118309.19822213326</c:v>
                </c:pt>
                <c:pt idx="837">
                  <c:v>117571.21715586106</c:v>
                </c:pt>
                <c:pt idx="838">
                  <c:v>102460.64367821573</c:v>
                </c:pt>
                <c:pt idx="839">
                  <c:v>107649.38082857009</c:v>
                </c:pt>
                <c:pt idx="840">
                  <c:v>119250.08370019186</c:v>
                </c:pt>
                <c:pt idx="841">
                  <c:v>108041.82518648775</c:v>
                </c:pt>
                <c:pt idx="842">
                  <c:v>88393.869706392492</c:v>
                </c:pt>
                <c:pt idx="843">
                  <c:v>81411.5869227488</c:v>
                </c:pt>
                <c:pt idx="844">
                  <c:v>68125.138202981587</c:v>
                </c:pt>
                <c:pt idx="845">
                  <c:v>85038.750114030248</c:v>
                </c:pt>
                <c:pt idx="846">
                  <c:v>87062.52656454283</c:v>
                </c:pt>
                <c:pt idx="847">
                  <c:v>107496.84629303377</c:v>
                </c:pt>
                <c:pt idx="848">
                  <c:v>125553.37629740417</c:v>
                </c:pt>
                <c:pt idx="849">
                  <c:v>121090.99076471178</c:v>
                </c:pt>
                <c:pt idx="850">
                  <c:v>123291.19396488956</c:v>
                </c:pt>
                <c:pt idx="851">
                  <c:v>132380.24175471309</c:v>
                </c:pt>
                <c:pt idx="852">
                  <c:v>140694.20227645358</c:v>
                </c:pt>
                <c:pt idx="853">
                  <c:v>135057.36644140875</c:v>
                </c:pt>
                <c:pt idx="854">
                  <c:v>140341.24232049825</c:v>
                </c:pt>
                <c:pt idx="855">
                  <c:v>131965.16664702064</c:v>
                </c:pt>
                <c:pt idx="856">
                  <c:v>138762.32182113288</c:v>
                </c:pt>
                <c:pt idx="857">
                  <c:v>160824.11060001273</c:v>
                </c:pt>
                <c:pt idx="858">
                  <c:v>185739.41406724777</c:v>
                </c:pt>
                <c:pt idx="859">
                  <c:v>202080.5769059998</c:v>
                </c:pt>
                <c:pt idx="860">
                  <c:v>210472.11388717356</c:v>
                </c:pt>
                <c:pt idx="861">
                  <c:v>209852.37516204288</c:v>
                </c:pt>
                <c:pt idx="862">
                  <c:v>208285.13212221197</c:v>
                </c:pt>
                <c:pt idx="863">
                  <c:v>254039.08482011547</c:v>
                </c:pt>
                <c:pt idx="864">
                  <c:v>257215.20439750145</c:v>
                </c:pt>
                <c:pt idx="865">
                  <c:v>276263.77234766557</c:v>
                </c:pt>
                <c:pt idx="866">
                  <c:v>295752.84788399498</c:v>
                </c:pt>
                <c:pt idx="867">
                  <c:v>300003.03239294724</c:v>
                </c:pt>
                <c:pt idx="868">
                  <c:v>436616.11627362587</c:v>
                </c:pt>
                <c:pt idx="869">
                  <c:v>666700.18207875628</c:v>
                </c:pt>
                <c:pt idx="870">
                  <c:v>578457.1538923675</c:v>
                </c:pt>
                <c:pt idx="871">
                  <c:v>494399.09310343163</c:v>
                </c:pt>
                <c:pt idx="872">
                  <c:v>492948.10575721238</c:v>
                </c:pt>
                <c:pt idx="873">
                  <c:v>608703.3841687151</c:v>
                </c:pt>
                <c:pt idx="874">
                  <c:v>677188.35471653577</c:v>
                </c:pt>
                <c:pt idx="875">
                  <c:v>587770.01893123216</c:v>
                </c:pt>
                <c:pt idx="876">
                  <c:v>592537.88196625537</c:v>
                </c:pt>
                <c:pt idx="877">
                  <c:v>671249.26018851402</c:v>
                </c:pt>
                <c:pt idx="878">
                  <c:v>833985.10860215535</c:v>
                </c:pt>
                <c:pt idx="879">
                  <c:v>808104.20832271315</c:v>
                </c:pt>
                <c:pt idx="880">
                  <c:v>776205.57198111305</c:v>
                </c:pt>
                <c:pt idx="881">
                  <c:v>666102.99554151075</c:v>
                </c:pt>
                <c:pt idx="882">
                  <c:v>553367.49262402742</c:v>
                </c:pt>
                <c:pt idx="883">
                  <c:v>497661.30931193318</c:v>
                </c:pt>
                <c:pt idx="884">
                  <c:v>387652.17917124793</c:v>
                </c:pt>
                <c:pt idx="885">
                  <c:v>440763.85331810085</c:v>
                </c:pt>
                <c:pt idx="886">
                  <c:v>384589.5141436155</c:v>
                </c:pt>
                <c:pt idx="887">
                  <c:v>381549.72440431936</c:v>
                </c:pt>
                <c:pt idx="888">
                  <c:v>479616.7841860748</c:v>
                </c:pt>
                <c:pt idx="889">
                  <c:v>450654.58673028823</c:v>
                </c:pt>
                <c:pt idx="890">
                  <c:v>390143.1522763336</c:v>
                </c:pt>
                <c:pt idx="891">
                  <c:v>397131.70477804152</c:v>
                </c:pt>
                <c:pt idx="892">
                  <c:v>291301.58116364141</c:v>
                </c:pt>
                <c:pt idx="893">
                  <c:v>269263.05750195618</c:v>
                </c:pt>
                <c:pt idx="894">
                  <c:v>252015.03500726164</c:v>
                </c:pt>
                <c:pt idx="895">
                  <c:v>229365.66437827668</c:v>
                </c:pt>
                <c:pt idx="896">
                  <c:v>239939.45306782721</c:v>
                </c:pt>
                <c:pt idx="897">
                  <c:v>241614.66720655636</c:v>
                </c:pt>
                <c:pt idx="898">
                  <c:v>306765.23976321035</c:v>
                </c:pt>
                <c:pt idx="899">
                  <c:v>312421.31097426254</c:v>
                </c:pt>
                <c:pt idx="900">
                  <c:v>274403.55814577639</c:v>
                </c:pt>
                <c:pt idx="901">
                  <c:v>229341.86103025344</c:v>
                </c:pt>
                <c:pt idx="902">
                  <c:v>211695.24062084657</c:v>
                </c:pt>
                <c:pt idx="903">
                  <c:v>205673.17835166477</c:v>
                </c:pt>
                <c:pt idx="904">
                  <c:v>229892.67775717253</c:v>
                </c:pt>
                <c:pt idx="905">
                  <c:v>221376.66781136885</c:v>
                </c:pt>
                <c:pt idx="906">
                  <c:v>215635.48991595808</c:v>
                </c:pt>
                <c:pt idx="907">
                  <c:v>224031.48959508722</c:v>
                </c:pt>
                <c:pt idx="908">
                  <c:v>225123.29280008227</c:v>
                </c:pt>
                <c:pt idx="909">
                  <c:v>264427.21736222511</c:v>
                </c:pt>
                <c:pt idx="910">
                  <c:v>273162.75156478595</c:v>
                </c:pt>
                <c:pt idx="911">
                  <c:v>270613.19099176402</c:v>
                </c:pt>
                <c:pt idx="912">
                  <c:v>266060.37131549104</c:v>
                </c:pt>
                <c:pt idx="913">
                  <c:v>239714.29068489032</c:v>
                </c:pt>
                <c:pt idx="914">
                  <c:v>265617.32889453083</c:v>
                </c:pt>
                <c:pt idx="915">
                  <c:v>284156.29200712545</c:v>
                </c:pt>
                <c:pt idx="916">
                  <c:v>282627.48330735485</c:v>
                </c:pt>
                <c:pt idx="917">
                  <c:v>269391.75146789872</c:v>
                </c:pt>
                <c:pt idx="918">
                  <c:v>275177.6892564416</c:v>
                </c:pt>
                <c:pt idx="919">
                  <c:v>275949.84248541459</c:v>
                </c:pt>
                <c:pt idx="920">
                  <c:v>270291.15197041415</c:v>
                </c:pt>
                <c:pt idx="921">
                  <c:v>265206.79170883476</c:v>
                </c:pt>
                <c:pt idx="922">
                  <c:v>275053.74436893588</c:v>
                </c:pt>
                <c:pt idx="923">
                  <c:v>306095.60271667008</c:v>
                </c:pt>
                <c:pt idx="924">
                  <c:v>302913.72062280431</c:v>
                </c:pt>
                <c:pt idx="925">
                  <c:v>339399.54373841331</c:v>
                </c:pt>
                <c:pt idx="926">
                  <c:v>348155.7423656637</c:v>
                </c:pt>
                <c:pt idx="927">
                  <c:v>331106.66116375726</c:v>
                </c:pt>
                <c:pt idx="928">
                  <c:v>374566.51079077966</c:v>
                </c:pt>
                <c:pt idx="929">
                  <c:v>443061.74763520155</c:v>
                </c:pt>
                <c:pt idx="930">
                  <c:v>397924.36315635603</c:v>
                </c:pt>
                <c:pt idx="931">
                  <c:v>403844.57633278781</c:v>
                </c:pt>
                <c:pt idx="932">
                  <c:v>372278.93906780367</c:v>
                </c:pt>
                <c:pt idx="933">
                  <c:v>352833.81626282487</c:v>
                </c:pt>
                <c:pt idx="934">
                  <c:v>357932.62690604111</c:v>
                </c:pt>
                <c:pt idx="935">
                  <c:v>378970.56098832248</c:v>
                </c:pt>
                <c:pt idx="936">
                  <c:v>344829.68855278654</c:v>
                </c:pt>
                <c:pt idx="937">
                  <c:v>359087.08430543117</c:v>
                </c:pt>
                <c:pt idx="938">
                  <c:v>322963.37046558916</c:v>
                </c:pt>
                <c:pt idx="939">
                  <c:v>304990.07092381665</c:v>
                </c:pt>
                <c:pt idx="940">
                  <c:v>300902.73500668473</c:v>
                </c:pt>
                <c:pt idx="941">
                  <c:v>275091.08925532678</c:v>
                </c:pt>
                <c:pt idx="942">
                  <c:v>294741.20997155277</c:v>
                </c:pt>
                <c:pt idx="943">
                  <c:v>274634.25037281122</c:v>
                </c:pt>
                <c:pt idx="944">
                  <c:v>279375.57243439992</c:v>
                </c:pt>
                <c:pt idx="945">
                  <c:v>235664.27846607057</c:v>
                </c:pt>
                <c:pt idx="946">
                  <c:v>250129.25742081474</c:v>
                </c:pt>
                <c:pt idx="947">
                  <c:v>242363.03835160102</c:v>
                </c:pt>
                <c:pt idx="948">
                  <c:v>253779.23795613911</c:v>
                </c:pt>
                <c:pt idx="949">
                  <c:v>256175.57430739238</c:v>
                </c:pt>
                <c:pt idx="950">
                  <c:v>238715.5922763698</c:v>
                </c:pt>
                <c:pt idx="951">
                  <c:v>252111.08146609401</c:v>
                </c:pt>
                <c:pt idx="952">
                  <c:v>238190.96285576394</c:v>
                </c:pt>
                <c:pt idx="953">
                  <c:v>268798.00023242639</c:v>
                </c:pt>
                <c:pt idx="954">
                  <c:v>274575.12742264348</c:v>
                </c:pt>
                <c:pt idx="955">
                  <c:v>298865.66568383982</c:v>
                </c:pt>
                <c:pt idx="956">
                  <c:v>301065.49474723759</c:v>
                </c:pt>
                <c:pt idx="957">
                  <c:v>295610.83337587229</c:v>
                </c:pt>
                <c:pt idx="958">
                  <c:v>256002.23880249794</c:v>
                </c:pt>
                <c:pt idx="959">
                  <c:v>214013.08655031255</c:v>
                </c:pt>
                <c:pt idx="960">
                  <c:v>227704.09127899734</c:v>
                </c:pt>
                <c:pt idx="961">
                  <c:v>228931.79891322984</c:v>
                </c:pt>
                <c:pt idx="962">
                  <c:v>240893.44011691763</c:v>
                </c:pt>
                <c:pt idx="963">
                  <c:v>222235.20738061969</c:v>
                </c:pt>
                <c:pt idx="964">
                  <c:v>232320.59198924806</c:v>
                </c:pt>
                <c:pt idx="965">
                  <c:v>231675.10247675527</c:v>
                </c:pt>
                <c:pt idx="966">
                  <c:v>258164.5003054628</c:v>
                </c:pt>
                <c:pt idx="967">
                  <c:v>256509.24504048342</c:v>
                </c:pt>
                <c:pt idx="968">
                  <c:v>256043.96361836165</c:v>
                </c:pt>
                <c:pt idx="969">
                  <c:v>269390.77064545831</c:v>
                </c:pt>
                <c:pt idx="970">
                  <c:v>258638.15905053011</c:v>
                </c:pt>
                <c:pt idx="971">
                  <c:v>246683.40888833886</c:v>
                </c:pt>
                <c:pt idx="972">
                  <c:v>238063.34819572387</c:v>
                </c:pt>
                <c:pt idx="973">
                  <c:v>238282.62175439452</c:v>
                </c:pt>
                <c:pt idx="974">
                  <c:v>243114.39112412409</c:v>
                </c:pt>
                <c:pt idx="975">
                  <c:v>237340.65922213739</c:v>
                </c:pt>
                <c:pt idx="976">
                  <c:v>248350.64584718726</c:v>
                </c:pt>
                <c:pt idx="977">
                  <c:v>250653.47510717463</c:v>
                </c:pt>
                <c:pt idx="978">
                  <c:v>260130.60760490395</c:v>
                </c:pt>
                <c:pt idx="979">
                  <c:v>271859.09981920349</c:v>
                </c:pt>
                <c:pt idx="980">
                  <c:v>266755.44384567789</c:v>
                </c:pt>
                <c:pt idx="981">
                  <c:v>299260.8462641816</c:v>
                </c:pt>
                <c:pt idx="982">
                  <c:v>309398.4674295077</c:v>
                </c:pt>
                <c:pt idx="983">
                  <c:v>305804.11329175771</c:v>
                </c:pt>
                <c:pt idx="984">
                  <c:v>310851.04026284337</c:v>
                </c:pt>
                <c:pt idx="985">
                  <c:v>300746.74116033094</c:v>
                </c:pt>
                <c:pt idx="986">
                  <c:v>285359.23701894213</c:v>
                </c:pt>
                <c:pt idx="987">
                  <c:v>311964.60948424297</c:v>
                </c:pt>
                <c:pt idx="988">
                  <c:v>312232.63098092988</c:v>
                </c:pt>
                <c:pt idx="989">
                  <c:v>320102.82488498173</c:v>
                </c:pt>
                <c:pt idx="990">
                  <c:v>307334.01879921014</c:v>
                </c:pt>
                <c:pt idx="991">
                  <c:v>301817.77503763424</c:v>
                </c:pt>
                <c:pt idx="992">
                  <c:v>312911.40458711365</c:v>
                </c:pt>
                <c:pt idx="993">
                  <c:v>310442.03712268337</c:v>
                </c:pt>
                <c:pt idx="994">
                  <c:v>305165.90099394397</c:v>
                </c:pt>
                <c:pt idx="995">
                  <c:v>267655.86141257489</c:v>
                </c:pt>
                <c:pt idx="996">
                  <c:v>268429.34212174581</c:v>
                </c:pt>
                <c:pt idx="997">
                  <c:v>264742.55619902047</c:v>
                </c:pt>
                <c:pt idx="998">
                  <c:v>253584.72803829244</c:v>
                </c:pt>
                <c:pt idx="999">
                  <c:v>232201.32927417185</c:v>
                </c:pt>
                <c:pt idx="1000">
                  <c:v>236341.94963878946</c:v>
                </c:pt>
                <c:pt idx="1001">
                  <c:v>228805.55206902439</c:v>
                </c:pt>
                <c:pt idx="1002">
                  <c:v>236033.83845711255</c:v>
                </c:pt>
                <c:pt idx="1003">
                  <c:v>274049.36460912332</c:v>
                </c:pt>
                <c:pt idx="1004">
                  <c:v>277467.53641177667</c:v>
                </c:pt>
                <c:pt idx="1005">
                  <c:v>269035.83059942909</c:v>
                </c:pt>
                <c:pt idx="1006">
                  <c:v>278416.20765902201</c:v>
                </c:pt>
                <c:pt idx="1007">
                  <c:v>328481.7468650472</c:v>
                </c:pt>
                <c:pt idx="1008">
                  <c:v>268779.40351045626</c:v>
                </c:pt>
                <c:pt idx="1009">
                  <c:v>296482.44938005088</c:v>
                </c:pt>
                <c:pt idx="1010">
                  <c:v>271332.52874517819</c:v>
                </c:pt>
                <c:pt idx="1011">
                  <c:v>299210.36438654247</c:v>
                </c:pt>
                <c:pt idx="1012">
                  <c:v>303469.06566475512</c:v>
                </c:pt>
                <c:pt idx="1013">
                  <c:v>292911.01027396088</c:v>
                </c:pt>
                <c:pt idx="1014">
                  <c:v>280680.86345382367</c:v>
                </c:pt>
                <c:pt idx="1015">
                  <c:v>288908.19749143888</c:v>
                </c:pt>
                <c:pt idx="1016">
                  <c:v>326767.18353197788</c:v>
                </c:pt>
                <c:pt idx="1017">
                  <c:v>323687.40617020812</c:v>
                </c:pt>
                <c:pt idx="1018">
                  <c:v>332335.22406866355</c:v>
                </c:pt>
                <c:pt idx="1019">
                  <c:v>317074.93316755147</c:v>
                </c:pt>
                <c:pt idx="1020">
                  <c:v>298960.78903639741</c:v>
                </c:pt>
                <c:pt idx="1021">
                  <c:v>286131.95620377496</c:v>
                </c:pt>
                <c:pt idx="1022">
                  <c:v>294708.84406060912</c:v>
                </c:pt>
                <c:pt idx="1023">
                  <c:v>274062.52812107757</c:v>
                </c:pt>
                <c:pt idx="1024">
                  <c:v>232509.73109790677</c:v>
                </c:pt>
                <c:pt idx="1025">
                  <c:v>236971.52635794308</c:v>
                </c:pt>
                <c:pt idx="1026">
                  <c:v>250252.41729975594</c:v>
                </c:pt>
                <c:pt idx="1027">
                  <c:v>249208.75054290492</c:v>
                </c:pt>
                <c:pt idx="1028">
                  <c:v>236756.50499890896</c:v>
                </c:pt>
                <c:pt idx="1029">
                  <c:v>228370.84466170482</c:v>
                </c:pt>
                <c:pt idx="1030">
                  <c:v>235974.38321660011</c:v>
                </c:pt>
                <c:pt idx="1031">
                  <c:v>230832.70571287529</c:v>
                </c:pt>
                <c:pt idx="1032">
                  <c:v>230914.2690687479</c:v>
                </c:pt>
                <c:pt idx="1033">
                  <c:v>223288.57752065672</c:v>
                </c:pt>
                <c:pt idx="1034">
                  <c:v>226571.88880156173</c:v>
                </c:pt>
                <c:pt idx="1035">
                  <c:v>238080.7434358552</c:v>
                </c:pt>
                <c:pt idx="1036">
                  <c:v>253393.41163791879</c:v>
                </c:pt>
                <c:pt idx="1037">
                  <c:v>250748.93750025786</c:v>
                </c:pt>
                <c:pt idx="1038">
                  <c:v>254952.34074072921</c:v>
                </c:pt>
                <c:pt idx="1039">
                  <c:v>259161.96680852014</c:v>
                </c:pt>
                <c:pt idx="1040">
                  <c:v>258855.41612799597</c:v>
                </c:pt>
                <c:pt idx="1041">
                  <c:v>267548.34091770335</c:v>
                </c:pt>
                <c:pt idx="1042">
                  <c:v>254921.9241746086</c:v>
                </c:pt>
                <c:pt idx="1043">
                  <c:v>257684.95629986684</c:v>
                </c:pt>
                <c:pt idx="1044">
                  <c:v>254070.4815420949</c:v>
                </c:pt>
                <c:pt idx="1045">
                  <c:v>253079.12816363695</c:v>
                </c:pt>
                <c:pt idx="1046">
                  <c:v>249032.60354231176</c:v>
                </c:pt>
                <c:pt idx="1047">
                  <c:v>246772.15788271007</c:v>
                </c:pt>
                <c:pt idx="1048">
                  <c:v>253990.05983978094</c:v>
                </c:pt>
                <c:pt idx="1049">
                  <c:v>249814.78570702442</c:v>
                </c:pt>
                <c:pt idx="1050">
                  <c:v>248428.15863390994</c:v>
                </c:pt>
                <c:pt idx="1051">
                  <c:v>247460.62154666087</c:v>
                </c:pt>
                <c:pt idx="1052">
                  <c:v>249608.54128505549</c:v>
                </c:pt>
                <c:pt idx="1053">
                  <c:v>253684.1089513074</c:v>
                </c:pt>
                <c:pt idx="1054">
                  <c:v>280890.76487525395</c:v>
                </c:pt>
                <c:pt idx="1055">
                  <c:v>276372.26483688137</c:v>
                </c:pt>
                <c:pt idx="1056">
                  <c:v>290560.80365937622</c:v>
                </c:pt>
                <c:pt idx="1057">
                  <c:v>301748.8090643732</c:v>
                </c:pt>
                <c:pt idx="1058">
                  <c:v>286468.39180936938</c:v>
                </c:pt>
                <c:pt idx="1059">
                  <c:v>297551.57142808108</c:v>
                </c:pt>
                <c:pt idx="1060">
                  <c:v>293280.76849471265</c:v>
                </c:pt>
                <c:pt idx="1061">
                  <c:v>294969.80908533063</c:v>
                </c:pt>
                <c:pt idx="1062">
                  <c:v>283456.83189833688</c:v>
                </c:pt>
                <c:pt idx="1063">
                  <c:v>282304.30664739531</c:v>
                </c:pt>
                <c:pt idx="1064">
                  <c:v>281481.55805014429</c:v>
                </c:pt>
                <c:pt idx="1065">
                  <c:v>283035.38085857587</c:v>
                </c:pt>
                <c:pt idx="1066">
                  <c:v>313824.09945222462</c:v>
                </c:pt>
                <c:pt idx="1067">
                  <c:v>307806.45685822127</c:v>
                </c:pt>
                <c:pt idx="1068">
                  <c:v>309222.86936118267</c:v>
                </c:pt>
                <c:pt idx="1069">
                  <c:v>304469.66928315395</c:v>
                </c:pt>
                <c:pt idx="1070">
                  <c:v>313042.50312226103</c:v>
                </c:pt>
                <c:pt idx="1071">
                  <c:v>310121.46668187273</c:v>
                </c:pt>
                <c:pt idx="1072">
                  <c:v>324987.70508583536</c:v>
                </c:pt>
                <c:pt idx="1073">
                  <c:v>306611.92745061225</c:v>
                </c:pt>
                <c:pt idx="1074">
                  <c:v>297925.88883341703</c:v>
                </c:pt>
                <c:pt idx="1075">
                  <c:v>299506.66262580972</c:v>
                </c:pt>
                <c:pt idx="1076">
                  <c:v>287625.22015106026</c:v>
                </c:pt>
                <c:pt idx="1077">
                  <c:v>292454.04995872109</c:v>
                </c:pt>
                <c:pt idx="1078">
                  <c:v>288687.09145431838</c:v>
                </c:pt>
                <c:pt idx="1079">
                  <c:v>291096.29713109374</c:v>
                </c:pt>
                <c:pt idx="1080">
                  <c:v>288139.02338523918</c:v>
                </c:pt>
                <c:pt idx="1081">
                  <c:v>281599.09767440095</c:v>
                </c:pt>
                <c:pt idx="1082">
                  <c:v>283755.00850385462</c:v>
                </c:pt>
                <c:pt idx="1083">
                  <c:v>285371.35363581066</c:v>
                </c:pt>
                <c:pt idx="1084">
                  <c:v>301682.75050249515</c:v>
                </c:pt>
                <c:pt idx="1085">
                  <c:v>297606.5180096805</c:v>
                </c:pt>
                <c:pt idx="1086">
                  <c:v>304286.98017401958</c:v>
                </c:pt>
                <c:pt idx="1087">
                  <c:v>305924.84493847273</c:v>
                </c:pt>
                <c:pt idx="1088">
                  <c:v>304340.54625280318</c:v>
                </c:pt>
                <c:pt idx="1089">
                  <c:v>299542.98802163242</c:v>
                </c:pt>
                <c:pt idx="1090">
                  <c:v>282623.16135283629</c:v>
                </c:pt>
                <c:pt idx="1091">
                  <c:v>337345.59398510045</c:v>
                </c:pt>
                <c:pt idx="1092">
                  <c:v>343984.35250793572</c:v>
                </c:pt>
                <c:pt idx="1093">
                  <c:v>353531.22484030959</c:v>
                </c:pt>
                <c:pt idx="1094">
                  <c:v>339097.16057051817</c:v>
                </c:pt>
                <c:pt idx="1095">
                  <c:v>346747.17320591339</c:v>
                </c:pt>
                <c:pt idx="1096">
                  <c:v>345672.9497144075</c:v>
                </c:pt>
                <c:pt idx="1097">
                  <c:v>379556.75350307132</c:v>
                </c:pt>
                <c:pt idx="1098">
                  <c:v>453164.95412431762</c:v>
                </c:pt>
                <c:pt idx="1099">
                  <c:v>425399.10964668979</c:v>
                </c:pt>
                <c:pt idx="1100">
                  <c:v>398979.16604652198</c:v>
                </c:pt>
                <c:pt idx="1101">
                  <c:v>427524.1694864622</c:v>
                </c:pt>
                <c:pt idx="1102">
                  <c:v>432776.79912967613</c:v>
                </c:pt>
                <c:pt idx="1103">
                  <c:v>431290.54065729171</c:v>
                </c:pt>
                <c:pt idx="1104">
                  <c:v>425818.66337562271</c:v>
                </c:pt>
                <c:pt idx="1105">
                  <c:v>373898.81887095544</c:v>
                </c:pt>
                <c:pt idx="1106">
                  <c:v>360477.25415554806</c:v>
                </c:pt>
                <c:pt idx="1107">
                  <c:v>353003.29078933795</c:v>
                </c:pt>
                <c:pt idx="1108">
                  <c:v>340369.25600685593</c:v>
                </c:pt>
                <c:pt idx="1109">
                  <c:v>298113.69978054188</c:v>
                </c:pt>
                <c:pt idx="1110">
                  <c:v>300508.50394483883</c:v>
                </c:pt>
                <c:pt idx="1111">
                  <c:v>291659.01130429917</c:v>
                </c:pt>
                <c:pt idx="1112">
                  <c:v>300597.95005051477</c:v>
                </c:pt>
                <c:pt idx="1113">
                  <c:v>321445.78750312288</c:v>
                </c:pt>
                <c:pt idx="1114">
                  <c:v>308485.23397999979</c:v>
                </c:pt>
                <c:pt idx="1115">
                  <c:v>328584.42468989955</c:v>
                </c:pt>
                <c:pt idx="1116">
                  <c:v>323865.56459858769</c:v>
                </c:pt>
                <c:pt idx="1117">
                  <c:v>319740.33606475755</c:v>
                </c:pt>
                <c:pt idx="1118">
                  <c:v>322927.68246299686</c:v>
                </c:pt>
                <c:pt idx="1119">
                  <c:v>325985.45603451319</c:v>
                </c:pt>
                <c:pt idx="1120">
                  <c:v>322137.49220185797</c:v>
                </c:pt>
                <c:pt idx="1121">
                  <c:v>319745.90477815829</c:v>
                </c:pt>
                <c:pt idx="1122">
                  <c:v>306656.47658539756</c:v>
                </c:pt>
                <c:pt idx="1123">
                  <c:v>315709.99149371695</c:v>
                </c:pt>
                <c:pt idx="1124">
                  <c:v>311190.97376672423</c:v>
                </c:pt>
                <c:pt idx="1125">
                  <c:v>322666.08933880774</c:v>
                </c:pt>
                <c:pt idx="1126">
                  <c:v>311846.42728464649</c:v>
                </c:pt>
                <c:pt idx="1127">
                  <c:v>317529.29800021218</c:v>
                </c:pt>
                <c:pt idx="1128">
                  <c:v>309434.83963317523</c:v>
                </c:pt>
                <c:pt idx="1129">
                  <c:v>301826.24109061429</c:v>
                </c:pt>
                <c:pt idx="1130">
                  <c:v>299736.87053817569</c:v>
                </c:pt>
                <c:pt idx="1131">
                  <c:v>300967.09080926765</c:v>
                </c:pt>
                <c:pt idx="1132">
                  <c:v>292174.82312943903</c:v>
                </c:pt>
                <c:pt idx="1133">
                  <c:v>285600.38240482891</c:v>
                </c:pt>
                <c:pt idx="1134">
                  <c:v>281391.346158234</c:v>
                </c:pt>
                <c:pt idx="1135">
                  <c:v>282754.91148109973</c:v>
                </c:pt>
                <c:pt idx="1136">
                  <c:v>281464.6802887693</c:v>
                </c:pt>
                <c:pt idx="1137">
                  <c:v>274573.15825613396</c:v>
                </c:pt>
                <c:pt idx="1138">
                  <c:v>282933.98018802423</c:v>
                </c:pt>
                <c:pt idx="1139">
                  <c:v>279616.14779115171</c:v>
                </c:pt>
                <c:pt idx="1140">
                  <c:v>288547.35953174491</c:v>
                </c:pt>
                <c:pt idx="1141">
                  <c:v>229266.16702164221</c:v>
                </c:pt>
                <c:pt idx="1142">
                  <c:v>235605.28229180508</c:v>
                </c:pt>
                <c:pt idx="1143">
                  <c:v>239289.11893574428</c:v>
                </c:pt>
                <c:pt idx="1144">
                  <c:v>247294.16749923627</c:v>
                </c:pt>
                <c:pt idx="1145">
                  <c:v>245429.6478249873</c:v>
                </c:pt>
                <c:pt idx="1146">
                  <c:v>242897.82674369431</c:v>
                </c:pt>
                <c:pt idx="1147">
                  <c:v>243573.25925785859</c:v>
                </c:pt>
                <c:pt idx="1148">
                  <c:v>241899.51130023308</c:v>
                </c:pt>
                <c:pt idx="1149">
                  <c:v>235932.57289716366</c:v>
                </c:pt>
                <c:pt idx="1150">
                  <c:v>236222.11478862041</c:v>
                </c:pt>
                <c:pt idx="1151">
                  <c:v>234749.41375942287</c:v>
                </c:pt>
                <c:pt idx="1152">
                  <c:v>235496.50792324939</c:v>
                </c:pt>
                <c:pt idx="1153">
                  <c:v>244813.59023553753</c:v>
                </c:pt>
                <c:pt idx="1154">
                  <c:v>241529.16149522143</c:v>
                </c:pt>
                <c:pt idx="1155">
                  <c:v>239591.46453313707</c:v>
                </c:pt>
                <c:pt idx="1156">
                  <c:v>235673.86175273088</c:v>
                </c:pt>
                <c:pt idx="1157">
                  <c:v>226704.6382941147</c:v>
                </c:pt>
                <c:pt idx="1158">
                  <c:v>223033.18237013384</c:v>
                </c:pt>
                <c:pt idx="1159">
                  <c:v>222259.57096472496</c:v>
                </c:pt>
                <c:pt idx="1160">
                  <c:v>213679.64840493983</c:v>
                </c:pt>
                <c:pt idx="1161">
                  <c:v>218062.72277695144</c:v>
                </c:pt>
                <c:pt idx="1162">
                  <c:v>217428.69971710577</c:v>
                </c:pt>
                <c:pt idx="1163">
                  <c:v>210126.29616059421</c:v>
                </c:pt>
                <c:pt idx="1164">
                  <c:v>205467.97867290355</c:v>
                </c:pt>
                <c:pt idx="1165">
                  <c:v>202743.74741674721</c:v>
                </c:pt>
                <c:pt idx="1166">
                  <c:v>201603.04141500592</c:v>
                </c:pt>
                <c:pt idx="1167">
                  <c:v>202589.76552658659</c:v>
                </c:pt>
                <c:pt idx="1168">
                  <c:v>204908.25342405957</c:v>
                </c:pt>
                <c:pt idx="1169">
                  <c:v>205935.9589340158</c:v>
                </c:pt>
                <c:pt idx="1170">
                  <c:v>203375.06793425136</c:v>
                </c:pt>
                <c:pt idx="1171">
                  <c:v>201941.1897205789</c:v>
                </c:pt>
                <c:pt idx="1172">
                  <c:v>203220.49812758228</c:v>
                </c:pt>
                <c:pt idx="1173">
                  <c:v>202677.03022010869</c:v>
                </c:pt>
                <c:pt idx="1174">
                  <c:v>201509.37997722696</c:v>
                </c:pt>
                <c:pt idx="1175">
                  <c:v>202077.87087085994</c:v>
                </c:pt>
                <c:pt idx="1176">
                  <c:v>204088.56513636385</c:v>
                </c:pt>
                <c:pt idx="1177">
                  <c:v>216353.39692918965</c:v>
                </c:pt>
                <c:pt idx="1178">
                  <c:v>215188.41898221141</c:v>
                </c:pt>
                <c:pt idx="1179">
                  <c:v>214910.92455553811</c:v>
                </c:pt>
                <c:pt idx="1180">
                  <c:v>215345.71715101248</c:v>
                </c:pt>
                <c:pt idx="1181">
                  <c:v>206754.85271862923</c:v>
                </c:pt>
                <c:pt idx="1182">
                  <c:v>206220.44359568201</c:v>
                </c:pt>
                <c:pt idx="1183">
                  <c:v>206649.60947066348</c:v>
                </c:pt>
                <c:pt idx="1184">
                  <c:v>208224.61572021004</c:v>
                </c:pt>
                <c:pt idx="1185">
                  <c:v>208615.09865221698</c:v>
                </c:pt>
                <c:pt idx="1186">
                  <c:v>207606.49961741728</c:v>
                </c:pt>
                <c:pt idx="1187">
                  <c:v>207545.66615119274</c:v>
                </c:pt>
                <c:pt idx="1188">
                  <c:v>207812.23826927418</c:v>
                </c:pt>
                <c:pt idx="1189">
                  <c:v>208218.75495237237</c:v>
                </c:pt>
                <c:pt idx="1190">
                  <c:v>207542.43132711056</c:v>
                </c:pt>
                <c:pt idx="1191">
                  <c:v>208204.43001981283</c:v>
                </c:pt>
                <c:pt idx="1192">
                  <c:v>207902.43807385859</c:v>
                </c:pt>
                <c:pt idx="1193">
                  <c:v>207764.5743169288</c:v>
                </c:pt>
                <c:pt idx="1194">
                  <c:v>207943.02106404107</c:v>
                </c:pt>
                <c:pt idx="1195">
                  <c:v>212510.06839229408</c:v>
                </c:pt>
                <c:pt idx="1196">
                  <c:v>212454.80166284778</c:v>
                </c:pt>
                <c:pt idx="1197">
                  <c:v>211223.0438448957</c:v>
                </c:pt>
                <c:pt idx="1198">
                  <c:v>209897.23968255275</c:v>
                </c:pt>
                <c:pt idx="1199">
                  <c:v>209705.51648022214</c:v>
                </c:pt>
                <c:pt idx="1200">
                  <c:v>210296.3519267517</c:v>
                </c:pt>
                <c:pt idx="1201">
                  <c:v>207306.56121889671</c:v>
                </c:pt>
                <c:pt idx="1202">
                  <c:v>207930.68215898107</c:v>
                </c:pt>
                <c:pt idx="1203">
                  <c:v>206495.78794232997</c:v>
                </c:pt>
                <c:pt idx="1204">
                  <c:v>210010.30590501308</c:v>
                </c:pt>
                <c:pt idx="1205">
                  <c:v>202970.90843407993</c:v>
                </c:pt>
                <c:pt idx="1206">
                  <c:v>204846.46011877814</c:v>
                </c:pt>
                <c:pt idx="1207">
                  <c:v>204442.0869805128</c:v>
                </c:pt>
                <c:pt idx="1208">
                  <c:v>204114.72752954677</c:v>
                </c:pt>
                <c:pt idx="1209">
                  <c:v>205073.7122826238</c:v>
                </c:pt>
                <c:pt idx="1210">
                  <c:v>207318.94924094979</c:v>
                </c:pt>
                <c:pt idx="1211">
                  <c:v>231502.81899109914</c:v>
                </c:pt>
                <c:pt idx="1212">
                  <c:v>232579.10926779482</c:v>
                </c:pt>
                <c:pt idx="1213">
                  <c:v>235417.86855105122</c:v>
                </c:pt>
                <c:pt idx="1214">
                  <c:v>235763.0290746555</c:v>
                </c:pt>
                <c:pt idx="1215">
                  <c:v>233395.64599673499</c:v>
                </c:pt>
                <c:pt idx="1216">
                  <c:v>274148.04938034154</c:v>
                </c:pt>
                <c:pt idx="1217">
                  <c:v>298370.00842490437</c:v>
                </c:pt>
                <c:pt idx="1218">
                  <c:v>285511.19593185792</c:v>
                </c:pt>
                <c:pt idx="1219">
                  <c:v>304236.87373207579</c:v>
                </c:pt>
                <c:pt idx="1220">
                  <c:v>302927.25891541311</c:v>
                </c:pt>
                <c:pt idx="1221">
                  <c:v>343757.1468379643</c:v>
                </c:pt>
                <c:pt idx="1222">
                  <c:v>329637.28201657912</c:v>
                </c:pt>
                <c:pt idx="1223">
                  <c:v>347780.35433622601</c:v>
                </c:pt>
                <c:pt idx="1224">
                  <c:v>343756.23622300581</c:v>
                </c:pt>
                <c:pt idx="1225">
                  <c:v>307140.96509180928</c:v>
                </c:pt>
                <c:pt idx="1226">
                  <c:v>305480.17696371162</c:v>
                </c:pt>
                <c:pt idx="1227">
                  <c:v>326378.21723889513</c:v>
                </c:pt>
                <c:pt idx="1228">
                  <c:v>313297.11703782633</c:v>
                </c:pt>
                <c:pt idx="1229">
                  <c:v>316261.19963780552</c:v>
                </c:pt>
                <c:pt idx="1230">
                  <c:v>338513.09433537949</c:v>
                </c:pt>
                <c:pt idx="1231">
                  <c:v>332581.497893775</c:v>
                </c:pt>
                <c:pt idx="1232">
                  <c:v>351256.84936940804</c:v>
                </c:pt>
                <c:pt idx="1233">
                  <c:v>377973.06109698862</c:v>
                </c:pt>
                <c:pt idx="1234">
                  <c:v>383927.79658694717</c:v>
                </c:pt>
                <c:pt idx="1235">
                  <c:v>381558.30395232205</c:v>
                </c:pt>
                <c:pt idx="1236">
                  <c:v>367491.82758790191</c:v>
                </c:pt>
                <c:pt idx="1237">
                  <c:v>380534.51952021092</c:v>
                </c:pt>
                <c:pt idx="1238">
                  <c:v>387441.12061463902</c:v>
                </c:pt>
                <c:pt idx="1239">
                  <c:v>378305.83042056748</c:v>
                </c:pt>
                <c:pt idx="1240">
                  <c:v>397451.69731756428</c:v>
                </c:pt>
                <c:pt idx="1241">
                  <c:v>406069.32160360215</c:v>
                </c:pt>
                <c:pt idx="1242">
                  <c:v>407690.79225317226</c:v>
                </c:pt>
                <c:pt idx="1243">
                  <c:v>406159.55923062511</c:v>
                </c:pt>
                <c:pt idx="1244">
                  <c:v>371102.82821015868</c:v>
                </c:pt>
                <c:pt idx="1245">
                  <c:v>353806.20697095158</c:v>
                </c:pt>
                <c:pt idx="1246">
                  <c:v>352390.02521156683</c:v>
                </c:pt>
                <c:pt idx="1247">
                  <c:v>318422.46088469849</c:v>
                </c:pt>
                <c:pt idx="1248">
                  <c:v>338020.19029185461</c:v>
                </c:pt>
                <c:pt idx="1249">
                  <c:v>326012.51909122249</c:v>
                </c:pt>
                <c:pt idx="1250">
                  <c:v>328948.74984900811</c:v>
                </c:pt>
                <c:pt idx="1251">
                  <c:v>321685.62016406731</c:v>
                </c:pt>
                <c:pt idx="1252">
                  <c:v>343301.53220683796</c:v>
                </c:pt>
                <c:pt idx="1253">
                  <c:v>340609.09838153626</c:v>
                </c:pt>
                <c:pt idx="1254">
                  <c:v>361481.77012160467</c:v>
                </c:pt>
                <c:pt idx="1255">
                  <c:v>333760.22791362467</c:v>
                </c:pt>
                <c:pt idx="1256">
                  <c:v>347967.79879973707</c:v>
                </c:pt>
                <c:pt idx="1257">
                  <c:v>338908.27676726232</c:v>
                </c:pt>
                <c:pt idx="1258">
                  <c:v>351497.5626762248</c:v>
                </c:pt>
                <c:pt idx="1259">
                  <c:v>339165.15296041593</c:v>
                </c:pt>
                <c:pt idx="1260">
                  <c:v>351363.53869809525</c:v>
                </c:pt>
                <c:pt idx="1261">
                  <c:v>330390.3108844792</c:v>
                </c:pt>
                <c:pt idx="1262">
                  <c:v>336804.3440401266</c:v>
                </c:pt>
                <c:pt idx="1263">
                  <c:v>332513.67578187829</c:v>
                </c:pt>
                <c:pt idx="1264">
                  <c:v>380249.56778958661</c:v>
                </c:pt>
                <c:pt idx="1265">
                  <c:v>372843.57514103292</c:v>
                </c:pt>
                <c:pt idx="1266">
                  <c:v>370299.24518793292</c:v>
                </c:pt>
                <c:pt idx="1267">
                  <c:v>372439.62018234021</c:v>
                </c:pt>
                <c:pt idx="1268">
                  <c:v>293331.12768833898</c:v>
                </c:pt>
                <c:pt idx="1269">
                  <c:v>291973.89243741165</c:v>
                </c:pt>
                <c:pt idx="1270">
                  <c:v>293287.18244016927</c:v>
                </c:pt>
                <c:pt idx="1271">
                  <c:v>302064.33282751695</c:v>
                </c:pt>
                <c:pt idx="1272">
                  <c:v>289702.92506550509</c:v>
                </c:pt>
                <c:pt idx="1273">
                  <c:v>296452.8650330581</c:v>
                </c:pt>
                <c:pt idx="1274">
                  <c:v>294075.3027239787</c:v>
                </c:pt>
                <c:pt idx="1275">
                  <c:v>291576.10893543001</c:v>
                </c:pt>
                <c:pt idx="1276">
                  <c:v>294226.9110400303</c:v>
                </c:pt>
                <c:pt idx="1277">
                  <c:v>288250.73275922862</c:v>
                </c:pt>
                <c:pt idx="1278">
                  <c:v>261932.24446102916</c:v>
                </c:pt>
                <c:pt idx="1279">
                  <c:v>261736.27289894142</c:v>
                </c:pt>
                <c:pt idx="1280">
                  <c:v>258423.80387460135</c:v>
                </c:pt>
                <c:pt idx="1281">
                  <c:v>260170.86897407135</c:v>
                </c:pt>
                <c:pt idx="1282">
                  <c:v>259007.41647409907</c:v>
                </c:pt>
                <c:pt idx="1283">
                  <c:v>259501.84836028752</c:v>
                </c:pt>
                <c:pt idx="1284">
                  <c:v>259946.99181218742</c:v>
                </c:pt>
                <c:pt idx="1285">
                  <c:v>261791.12527642588</c:v>
                </c:pt>
                <c:pt idx="1286">
                  <c:v>269505.29867011629</c:v>
                </c:pt>
                <c:pt idx="1287">
                  <c:v>272085.7883845875</c:v>
                </c:pt>
                <c:pt idx="1288">
                  <c:v>268909.45562204631</c:v>
                </c:pt>
                <c:pt idx="1289">
                  <c:v>270962.83135675377</c:v>
                </c:pt>
                <c:pt idx="1290">
                  <c:v>268913.36703230999</c:v>
                </c:pt>
                <c:pt idx="1291">
                  <c:v>266515.31072374695</c:v>
                </c:pt>
                <c:pt idx="1292">
                  <c:v>270702.56331991096</c:v>
                </c:pt>
                <c:pt idx="1293">
                  <c:v>271116.2108927418</c:v>
                </c:pt>
                <c:pt idx="1294">
                  <c:v>269627.1436161375</c:v>
                </c:pt>
                <c:pt idx="1295">
                  <c:v>274514.66406133171</c:v>
                </c:pt>
                <c:pt idx="1296">
                  <c:v>275197.88602964155</c:v>
                </c:pt>
                <c:pt idx="1297">
                  <c:v>255215.97220687137</c:v>
                </c:pt>
                <c:pt idx="1298">
                  <c:v>255093.42560664454</c:v>
                </c:pt>
                <c:pt idx="1299">
                  <c:v>253337.96471579079</c:v>
                </c:pt>
                <c:pt idx="1300">
                  <c:v>243713.99644728456</c:v>
                </c:pt>
                <c:pt idx="1301">
                  <c:v>243382.48031412621</c:v>
                </c:pt>
                <c:pt idx="1302">
                  <c:v>244156.85560796707</c:v>
                </c:pt>
                <c:pt idx="1303">
                  <c:v>245197.51293441068</c:v>
                </c:pt>
                <c:pt idx="1304">
                  <c:v>244847.58335438152</c:v>
                </c:pt>
                <c:pt idx="1305">
                  <c:v>243769.0529777504</c:v>
                </c:pt>
                <c:pt idx="1306">
                  <c:v>240897.01256686851</c:v>
                </c:pt>
                <c:pt idx="1307">
                  <c:v>276514.50786959438</c:v>
                </c:pt>
                <c:pt idx="1308">
                  <c:v>279894.78510602203</c:v>
                </c:pt>
                <c:pt idx="1309">
                  <c:v>288152.3079327601</c:v>
                </c:pt>
                <c:pt idx="1310">
                  <c:v>281357.7777712734</c:v>
                </c:pt>
                <c:pt idx="1311">
                  <c:v>288554.48225912685</c:v>
                </c:pt>
                <c:pt idx="1312">
                  <c:v>316220.65577987221</c:v>
                </c:pt>
                <c:pt idx="1313">
                  <c:v>251168.06561803253</c:v>
                </c:pt>
                <c:pt idx="1314">
                  <c:v>263966.69222438231</c:v>
                </c:pt>
                <c:pt idx="1315">
                  <c:v>260963.46532255769</c:v>
                </c:pt>
                <c:pt idx="1316">
                  <c:v>261029.91708772018</c:v>
                </c:pt>
                <c:pt idx="1317">
                  <c:v>259828.97929564459</c:v>
                </c:pt>
                <c:pt idx="1318">
                  <c:v>261991.9140248253</c:v>
                </c:pt>
                <c:pt idx="1319">
                  <c:v>262538.6239135433</c:v>
                </c:pt>
                <c:pt idx="1320">
                  <c:v>259008.02831555641</c:v>
                </c:pt>
                <c:pt idx="1321">
                  <c:v>245741.23046810762</c:v>
                </c:pt>
                <c:pt idx="1322">
                  <c:v>267236.58255141979</c:v>
                </c:pt>
                <c:pt idx="1323">
                  <c:v>268378.28059162881</c:v>
                </c:pt>
                <c:pt idx="1324">
                  <c:v>269187.20084575569</c:v>
                </c:pt>
                <c:pt idx="1325">
                  <c:v>266999.77785603347</c:v>
                </c:pt>
                <c:pt idx="1326">
                  <c:v>278548.56453795038</c:v>
                </c:pt>
                <c:pt idx="1327">
                  <c:v>275977.30599256337</c:v>
                </c:pt>
                <c:pt idx="1328">
                  <c:v>267819.34543001355</c:v>
                </c:pt>
                <c:pt idx="1329">
                  <c:v>269434.74338539818</c:v>
                </c:pt>
                <c:pt idx="1330">
                  <c:v>268024.3990874443</c:v>
                </c:pt>
                <c:pt idx="1331">
                  <c:v>268483.22580114193</c:v>
                </c:pt>
                <c:pt idx="1332">
                  <c:v>276140.21734381065</c:v>
                </c:pt>
                <c:pt idx="1333">
                  <c:v>290022.22786006972</c:v>
                </c:pt>
                <c:pt idx="1334">
                  <c:v>286262.29683459812</c:v>
                </c:pt>
                <c:pt idx="1335">
                  <c:v>286828.93888639373</c:v>
                </c:pt>
                <c:pt idx="1336">
                  <c:v>291762.02821121551</c:v>
                </c:pt>
                <c:pt idx="1337">
                  <c:v>296848.54769275873</c:v>
                </c:pt>
                <c:pt idx="1338">
                  <c:v>287059.80145043292</c:v>
                </c:pt>
                <c:pt idx="1339">
                  <c:v>288851.41427802976</c:v>
                </c:pt>
                <c:pt idx="1340">
                  <c:v>288794.31511875283</c:v>
                </c:pt>
                <c:pt idx="1341">
                  <c:v>286525.28062400105</c:v>
                </c:pt>
                <c:pt idx="1342">
                  <c:v>276457.60749772034</c:v>
                </c:pt>
                <c:pt idx="1343">
                  <c:v>278673.49637556094</c:v>
                </c:pt>
                <c:pt idx="1344">
                  <c:v>295475.13218580309</c:v>
                </c:pt>
                <c:pt idx="1345">
                  <c:v>292939.04762457008</c:v>
                </c:pt>
                <c:pt idx="1346">
                  <c:v>306058.30472792842</c:v>
                </c:pt>
                <c:pt idx="1347">
                  <c:v>306585.17110348021</c:v>
                </c:pt>
                <c:pt idx="1348">
                  <c:v>306728.38656258403</c:v>
                </c:pt>
                <c:pt idx="1349">
                  <c:v>313808.43655510218</c:v>
                </c:pt>
                <c:pt idx="1350">
                  <c:v>444360.36949967855</c:v>
                </c:pt>
                <c:pt idx="1351">
                  <c:v>459461.76710326556</c:v>
                </c:pt>
                <c:pt idx="1352">
                  <c:v>445026.86133589683</c:v>
                </c:pt>
                <c:pt idx="1353">
                  <c:v>472408.10973693995</c:v>
                </c:pt>
                <c:pt idx="1354">
                  <c:v>474213.14721090847</c:v>
                </c:pt>
                <c:pt idx="1355">
                  <c:v>504974.37719075824</c:v>
                </c:pt>
                <c:pt idx="1356">
                  <c:v>524823.0054592035</c:v>
                </c:pt>
                <c:pt idx="1357">
                  <c:v>502854.92768752691</c:v>
                </c:pt>
                <c:pt idx="1358">
                  <c:v>531509.08216810483</c:v>
                </c:pt>
                <c:pt idx="1359">
                  <c:v>469162.01092295343</c:v>
                </c:pt>
                <c:pt idx="1360">
                  <c:v>476886.53035477293</c:v>
                </c:pt>
                <c:pt idx="1361">
                  <c:v>474357.33265268232</c:v>
                </c:pt>
                <c:pt idx="1362">
                  <c:v>495013.59255648433</c:v>
                </c:pt>
                <c:pt idx="1363">
                  <c:v>466053.36067103071</c:v>
                </c:pt>
                <c:pt idx="1364">
                  <c:v>502100.52872418036</c:v>
                </c:pt>
                <c:pt idx="1365">
                  <c:v>507333.4567393391</c:v>
                </c:pt>
                <c:pt idx="1366">
                  <c:v>519014.88965539442</c:v>
                </c:pt>
                <c:pt idx="1367">
                  <c:v>521197.64602119039</c:v>
                </c:pt>
                <c:pt idx="1368">
                  <c:v>527743.4528463902</c:v>
                </c:pt>
                <c:pt idx="1369">
                  <c:v>522777.1553086362</c:v>
                </c:pt>
                <c:pt idx="1370">
                  <c:v>542751.20488656545</c:v>
                </c:pt>
                <c:pt idx="1371">
                  <c:v>575651.89519874356</c:v>
                </c:pt>
                <c:pt idx="1372">
                  <c:v>554383.91037613025</c:v>
                </c:pt>
                <c:pt idx="1373">
                  <c:v>483994.34995896672</c:v>
                </c:pt>
                <c:pt idx="1374">
                  <c:v>489232.7104823296</c:v>
                </c:pt>
                <c:pt idx="1375">
                  <c:v>491598.7450880016</c:v>
                </c:pt>
                <c:pt idx="1376">
                  <c:v>488261.58577330137</c:v>
                </c:pt>
                <c:pt idx="1377">
                  <c:v>486823.08473859093</c:v>
                </c:pt>
                <c:pt idx="1378">
                  <c:v>512873.66340408591</c:v>
                </c:pt>
                <c:pt idx="1379">
                  <c:v>523921.38417206553</c:v>
                </c:pt>
                <c:pt idx="1380">
                  <c:v>539176.31208364479</c:v>
                </c:pt>
                <c:pt idx="1381">
                  <c:v>599358.63024225738</c:v>
                </c:pt>
                <c:pt idx="1382">
                  <c:v>626201.52530731505</c:v>
                </c:pt>
                <c:pt idx="1383">
                  <c:v>612978.87433450378</c:v>
                </c:pt>
                <c:pt idx="1384">
                  <c:v>606232.29534474842</c:v>
                </c:pt>
                <c:pt idx="1385">
                  <c:v>620752.86925375345</c:v>
                </c:pt>
                <c:pt idx="1386">
                  <c:v>669336.90902203124</c:v>
                </c:pt>
                <c:pt idx="1387">
                  <c:v>721157.43361800152</c:v>
                </c:pt>
                <c:pt idx="1388">
                  <c:v>771274.68090074509</c:v>
                </c:pt>
                <c:pt idx="1389">
                  <c:v>1011153.9905425485</c:v>
                </c:pt>
                <c:pt idx="1390">
                  <c:v>935467.11968832754</c:v>
                </c:pt>
                <c:pt idx="1391">
                  <c:v>1190334.7193594787</c:v>
                </c:pt>
                <c:pt idx="1392">
                  <c:v>1247148.4205874228</c:v>
                </c:pt>
                <c:pt idx="1393">
                  <c:v>1321734.6046812104</c:v>
                </c:pt>
                <c:pt idx="1394">
                  <c:v>1204146.2219480739</c:v>
                </c:pt>
                <c:pt idx="1395">
                  <c:v>1026960.9140505639</c:v>
                </c:pt>
                <c:pt idx="1396">
                  <c:v>995176.99054014892</c:v>
                </c:pt>
                <c:pt idx="1397">
                  <c:v>1284258.4758953345</c:v>
                </c:pt>
                <c:pt idx="1398">
                  <c:v>1213618.7781300354</c:v>
                </c:pt>
                <c:pt idx="1399">
                  <c:v>1197288.598484966</c:v>
                </c:pt>
                <c:pt idx="1400">
                  <c:v>1087109.6498955595</c:v>
                </c:pt>
                <c:pt idx="1401">
                  <c:v>1169054.6835131275</c:v>
                </c:pt>
                <c:pt idx="1402">
                  <c:v>1209007.6217466595</c:v>
                </c:pt>
                <c:pt idx="1403">
                  <c:v>1230122.608889397</c:v>
                </c:pt>
                <c:pt idx="1404">
                  <c:v>1459372.2044692114</c:v>
                </c:pt>
                <c:pt idx="1405">
                  <c:v>1474628.6651956739</c:v>
                </c:pt>
                <c:pt idx="1406">
                  <c:v>1453096.2178761512</c:v>
                </c:pt>
                <c:pt idx="1407">
                  <c:v>1433243.8920212798</c:v>
                </c:pt>
                <c:pt idx="1408">
                  <c:v>1290756.1259576676</c:v>
                </c:pt>
                <c:pt idx="1409">
                  <c:v>1386994.7177561237</c:v>
                </c:pt>
                <c:pt idx="1410">
                  <c:v>1388778.7138213976</c:v>
                </c:pt>
                <c:pt idx="1411">
                  <c:v>1453617.9726140094</c:v>
                </c:pt>
                <c:pt idx="1412">
                  <c:v>1218297.1797195331</c:v>
                </c:pt>
                <c:pt idx="1413">
                  <c:v>1070554.6277139445</c:v>
                </c:pt>
                <c:pt idx="1414">
                  <c:v>1107770.9347436356</c:v>
                </c:pt>
                <c:pt idx="1415">
                  <c:v>1112737.0378777664</c:v>
                </c:pt>
                <c:pt idx="1416">
                  <c:v>1174688.5477153065</c:v>
                </c:pt>
                <c:pt idx="1417">
                  <c:v>1152220.6811879911</c:v>
                </c:pt>
                <c:pt idx="1418">
                  <c:v>1055597.131641977</c:v>
                </c:pt>
                <c:pt idx="1419">
                  <c:v>1174159.2400212418</c:v>
                </c:pt>
                <c:pt idx="1420">
                  <c:v>1142018.0244246481</c:v>
                </c:pt>
                <c:pt idx="1421">
                  <c:v>1225693.4231714881</c:v>
                </c:pt>
                <c:pt idx="1422">
                  <c:v>1246950.3671293797</c:v>
                </c:pt>
                <c:pt idx="1423">
                  <c:v>1403056.020387982</c:v>
                </c:pt>
                <c:pt idx="1424">
                  <c:v>1462135.879793687</c:v>
                </c:pt>
                <c:pt idx="1425">
                  <c:v>1504750.0109820224</c:v>
                </c:pt>
                <c:pt idx="1426">
                  <c:v>1639853.0895446383</c:v>
                </c:pt>
                <c:pt idx="1427">
                  <c:v>1539178.3731562914</c:v>
                </c:pt>
                <c:pt idx="1428">
                  <c:v>1615113.4311903575</c:v>
                </c:pt>
                <c:pt idx="1429">
                  <c:v>1714475.7733847992</c:v>
                </c:pt>
                <c:pt idx="1430">
                  <c:v>1999806.6620995316</c:v>
                </c:pt>
                <c:pt idx="1431">
                  <c:v>2189113.5004257183</c:v>
                </c:pt>
                <c:pt idx="1432">
                  <c:v>2265839.1697669453</c:v>
                </c:pt>
                <c:pt idx="1433">
                  <c:v>2359631.937591868</c:v>
                </c:pt>
                <c:pt idx="1434">
                  <c:v>2707668.0877912901</c:v>
                </c:pt>
                <c:pt idx="1435">
                  <c:v>3315005.4383588829</c:v>
                </c:pt>
                <c:pt idx="1436">
                  <c:v>2294833.583132552</c:v>
                </c:pt>
                <c:pt idx="1437">
                  <c:v>2850607.309786296</c:v>
                </c:pt>
                <c:pt idx="1438">
                  <c:v>2593667.6263681347</c:v>
                </c:pt>
                <c:pt idx="1439">
                  <c:v>2050668.2174650887</c:v>
                </c:pt>
                <c:pt idx="1440">
                  <c:v>1971934.9222246138</c:v>
                </c:pt>
                <c:pt idx="1441">
                  <c:v>2077449.1552609948</c:v>
                </c:pt>
                <c:pt idx="1442">
                  <c:v>2572638.8861532374</c:v>
                </c:pt>
                <c:pt idx="1443">
                  <c:v>2166447.5001984169</c:v>
                </c:pt>
                <c:pt idx="1444">
                  <c:v>2108891.0248883911</c:v>
                </c:pt>
                <c:pt idx="1445">
                  <c:v>2209469.7713339212</c:v>
                </c:pt>
                <c:pt idx="1446">
                  <c:v>2314157.7831119592</c:v>
                </c:pt>
                <c:pt idx="1447">
                  <c:v>2685852.9981102678</c:v>
                </c:pt>
                <c:pt idx="1448">
                  <c:v>2822303.8726137476</c:v>
                </c:pt>
                <c:pt idx="1449">
                  <c:v>2583296.3844932714</c:v>
                </c:pt>
                <c:pt idx="1450">
                  <c:v>2223461.5251208916</c:v>
                </c:pt>
                <c:pt idx="1451">
                  <c:v>2423149.8817584342</c:v>
                </c:pt>
                <c:pt idx="1452">
                  <c:v>2223618.8261669683</c:v>
                </c:pt>
                <c:pt idx="1453">
                  <c:v>1702164.8124409767</c:v>
                </c:pt>
                <c:pt idx="1454">
                  <c:v>1953893.9410828257</c:v>
                </c:pt>
                <c:pt idx="1455">
                  <c:v>1374008.6760420634</c:v>
                </c:pt>
                <c:pt idx="1456">
                  <c:v>1332569.3210975351</c:v>
                </c:pt>
                <c:pt idx="1457">
                  <c:v>1213345.8822086097</c:v>
                </c:pt>
                <c:pt idx="1458">
                  <c:v>1182517.2442183511</c:v>
                </c:pt>
                <c:pt idx="1459">
                  <c:v>1238813.0147275887</c:v>
                </c:pt>
                <c:pt idx="1460">
                  <c:v>1194694.0226983186</c:v>
                </c:pt>
                <c:pt idx="1461">
                  <c:v>1126847.1633578734</c:v>
                </c:pt>
                <c:pt idx="1462">
                  <c:v>1179824.7350907875</c:v>
                </c:pt>
                <c:pt idx="1463">
                  <c:v>1187976.2777829401</c:v>
                </c:pt>
                <c:pt idx="1464">
                  <c:v>1174666.5316509274</c:v>
                </c:pt>
                <c:pt idx="1465">
                  <c:v>1179479.5257809164</c:v>
                </c:pt>
                <c:pt idx="1466">
                  <c:v>1224645.7241746883</c:v>
                </c:pt>
                <c:pt idx="1467">
                  <c:v>1217834.5717257487</c:v>
                </c:pt>
                <c:pt idx="1468">
                  <c:v>1222707.1874870656</c:v>
                </c:pt>
                <c:pt idx="1469">
                  <c:v>1210721.124731496</c:v>
                </c:pt>
                <c:pt idx="1470">
                  <c:v>1150914.2161194335</c:v>
                </c:pt>
                <c:pt idx="1471">
                  <c:v>1115672.103842763</c:v>
                </c:pt>
                <c:pt idx="1472">
                  <c:v>1102212.660223579</c:v>
                </c:pt>
                <c:pt idx="1473">
                  <c:v>1072902.178059726</c:v>
                </c:pt>
                <c:pt idx="1474">
                  <c:v>1105656.1763561552</c:v>
                </c:pt>
                <c:pt idx="1475">
                  <c:v>1296465.9202396767</c:v>
                </c:pt>
                <c:pt idx="1476">
                  <c:v>1209098.7744938871</c:v>
                </c:pt>
                <c:pt idx="1477">
                  <c:v>1329999.7936827864</c:v>
                </c:pt>
                <c:pt idx="1478">
                  <c:v>1331491.666540612</c:v>
                </c:pt>
                <c:pt idx="1479">
                  <c:v>1300260.3464847256</c:v>
                </c:pt>
                <c:pt idx="1480">
                  <c:v>1158337.5673978799</c:v>
                </c:pt>
                <c:pt idx="1481">
                  <c:v>1218361.9702733196</c:v>
                </c:pt>
                <c:pt idx="1482">
                  <c:v>1182380.4309008471</c:v>
                </c:pt>
                <c:pt idx="1483">
                  <c:v>1057562.3725269728</c:v>
                </c:pt>
                <c:pt idx="1484">
                  <c:v>875823.4940943151</c:v>
                </c:pt>
                <c:pt idx="1485">
                  <c:v>850807.13213166106</c:v>
                </c:pt>
                <c:pt idx="1486">
                  <c:v>846470.41364999826</c:v>
                </c:pt>
                <c:pt idx="1487">
                  <c:v>857653.36428204423</c:v>
                </c:pt>
                <c:pt idx="1488">
                  <c:v>849531.18701480003</c:v>
                </c:pt>
                <c:pt idx="1489">
                  <c:v>802502.01181569858</c:v>
                </c:pt>
                <c:pt idx="1490">
                  <c:v>775993.84142271953</c:v>
                </c:pt>
                <c:pt idx="1491">
                  <c:v>672378.56062755454</c:v>
                </c:pt>
                <c:pt idx="1492">
                  <c:v>672550.86048181856</c:v>
                </c:pt>
                <c:pt idx="1493">
                  <c:v>652931.55021144403</c:v>
                </c:pt>
                <c:pt idx="1494">
                  <c:v>669846.19859743363</c:v>
                </c:pt>
                <c:pt idx="1495">
                  <c:v>670456.66805265483</c:v>
                </c:pt>
                <c:pt idx="1496">
                  <c:v>656031.85105835577</c:v>
                </c:pt>
                <c:pt idx="1497">
                  <c:v>668272.97192927648</c:v>
                </c:pt>
                <c:pt idx="1498">
                  <c:v>699748.35366781696</c:v>
                </c:pt>
                <c:pt idx="1499">
                  <c:v>715910.73507307121</c:v>
                </c:pt>
                <c:pt idx="1500">
                  <c:v>709379.51264073281</c:v>
                </c:pt>
                <c:pt idx="1501">
                  <c:v>708017.03488216782</c:v>
                </c:pt>
                <c:pt idx="1502">
                  <c:v>696007.62907553662</c:v>
                </c:pt>
                <c:pt idx="1503">
                  <c:v>654792.61953932478</c:v>
                </c:pt>
                <c:pt idx="1504">
                  <c:v>639562.04739706998</c:v>
                </c:pt>
                <c:pt idx="1505">
                  <c:v>631980.8547119092</c:v>
                </c:pt>
                <c:pt idx="1506">
                  <c:v>631025.4335636727</c:v>
                </c:pt>
                <c:pt idx="1507">
                  <c:v>595336.67757510289</c:v>
                </c:pt>
                <c:pt idx="1508">
                  <c:v>584203.30700110306</c:v>
                </c:pt>
                <c:pt idx="1509">
                  <c:v>572349.4556622979</c:v>
                </c:pt>
                <c:pt idx="1510">
                  <c:v>576133.96016592311</c:v>
                </c:pt>
                <c:pt idx="1511">
                  <c:v>588520.2857532755</c:v>
                </c:pt>
                <c:pt idx="1512">
                  <c:v>584628.36649974086</c:v>
                </c:pt>
                <c:pt idx="1513">
                  <c:v>569848.49260251317</c:v>
                </c:pt>
                <c:pt idx="1514">
                  <c:v>573025.39466412249</c:v>
                </c:pt>
                <c:pt idx="1515">
                  <c:v>573339.55544612021</c:v>
                </c:pt>
                <c:pt idx="1516">
                  <c:v>576443.70780328778</c:v>
                </c:pt>
                <c:pt idx="1517">
                  <c:v>578798.34127912449</c:v>
                </c:pt>
                <c:pt idx="1518">
                  <c:v>583182.49269892136</c:v>
                </c:pt>
                <c:pt idx="1519">
                  <c:v>584912.7574587618</c:v>
                </c:pt>
                <c:pt idx="1520">
                  <c:v>578095.89764979936</c:v>
                </c:pt>
                <c:pt idx="1521">
                  <c:v>584131.05998324929</c:v>
                </c:pt>
                <c:pt idx="1522">
                  <c:v>595543.12058771506</c:v>
                </c:pt>
                <c:pt idx="1523">
                  <c:v>592406.46360859543</c:v>
                </c:pt>
                <c:pt idx="1524">
                  <c:v>612760.51650969218</c:v>
                </c:pt>
                <c:pt idx="1525">
                  <c:v>696358.04990974965</c:v>
                </c:pt>
                <c:pt idx="1526">
                  <c:v>703922.10909842141</c:v>
                </c:pt>
                <c:pt idx="1527">
                  <c:v>736965.4006588913</c:v>
                </c:pt>
                <c:pt idx="1528">
                  <c:v>724914.37374351989</c:v>
                </c:pt>
                <c:pt idx="1529">
                  <c:v>722843.05623393389</c:v>
                </c:pt>
                <c:pt idx="1530">
                  <c:v>737660.96186362638</c:v>
                </c:pt>
                <c:pt idx="1531">
                  <c:v>715228.14430300274</c:v>
                </c:pt>
                <c:pt idx="1532">
                  <c:v>713804.82523753657</c:v>
                </c:pt>
                <c:pt idx="1533">
                  <c:v>708678.06718795979</c:v>
                </c:pt>
                <c:pt idx="1534">
                  <c:v>720830.7753267939</c:v>
                </c:pt>
                <c:pt idx="1535">
                  <c:v>728231.1444879669</c:v>
                </c:pt>
                <c:pt idx="1536">
                  <c:v>729039.13522222592</c:v>
                </c:pt>
                <c:pt idx="1537">
                  <c:v>755737.89240051771</c:v>
                </c:pt>
                <c:pt idx="1538">
                  <c:v>723588.88163121766</c:v>
                </c:pt>
                <c:pt idx="1539">
                  <c:v>726154.17228736752</c:v>
                </c:pt>
                <c:pt idx="1540">
                  <c:v>691494.89281847107</c:v>
                </c:pt>
                <c:pt idx="1541">
                  <c:v>691696.20137533243</c:v>
                </c:pt>
                <c:pt idx="1542">
                  <c:v>718483.61312668864</c:v>
                </c:pt>
                <c:pt idx="1543">
                  <c:v>714877.80514821422</c:v>
                </c:pt>
                <c:pt idx="1544">
                  <c:v>717126.96403713489</c:v>
                </c:pt>
                <c:pt idx="1545">
                  <c:v>710944.47986961901</c:v>
                </c:pt>
                <c:pt idx="1546">
                  <c:v>727716.36046459968</c:v>
                </c:pt>
                <c:pt idx="1547">
                  <c:v>743092.68850980501</c:v>
                </c:pt>
                <c:pt idx="1548">
                  <c:v>735487.12628595962</c:v>
                </c:pt>
                <c:pt idx="1549">
                  <c:v>746771.64267636894</c:v>
                </c:pt>
                <c:pt idx="1550">
                  <c:v>745729.10548162367</c:v>
                </c:pt>
                <c:pt idx="1551">
                  <c:v>721206.23901918216</c:v>
                </c:pt>
                <c:pt idx="1552">
                  <c:v>723507.79658153385</c:v>
                </c:pt>
                <c:pt idx="1553">
                  <c:v>740205.40645787853</c:v>
                </c:pt>
                <c:pt idx="1554">
                  <c:v>794656.90004624391</c:v>
                </c:pt>
                <c:pt idx="1555">
                  <c:v>799360.11924723035</c:v>
                </c:pt>
                <c:pt idx="1556">
                  <c:v>685272.39609029377</c:v>
                </c:pt>
                <c:pt idx="1557">
                  <c:v>641477.56526728126</c:v>
                </c:pt>
                <c:pt idx="1558">
                  <c:v>685160.36218634027</c:v>
                </c:pt>
                <c:pt idx="1559">
                  <c:v>633120.23688514391</c:v>
                </c:pt>
                <c:pt idx="1560">
                  <c:v>664663.0261216017</c:v>
                </c:pt>
                <c:pt idx="1561">
                  <c:v>622424.91289844608</c:v>
                </c:pt>
                <c:pt idx="1562">
                  <c:v>621666.95474410732</c:v>
                </c:pt>
                <c:pt idx="1563">
                  <c:v>635966.78515970276</c:v>
                </c:pt>
                <c:pt idx="1564">
                  <c:v>644533.97760615952</c:v>
                </c:pt>
                <c:pt idx="1565">
                  <c:v>628643.10044624435</c:v>
                </c:pt>
                <c:pt idx="1566">
                  <c:v>660293.52009738225</c:v>
                </c:pt>
                <c:pt idx="1567">
                  <c:v>646018.59843395941</c:v>
                </c:pt>
                <c:pt idx="1568">
                  <c:v>649009.22957090591</c:v>
                </c:pt>
                <c:pt idx="1569">
                  <c:v>626743.90962217143</c:v>
                </c:pt>
                <c:pt idx="1570">
                  <c:v>559931.56743620883</c:v>
                </c:pt>
                <c:pt idx="1571">
                  <c:v>566383.90398263617</c:v>
                </c:pt>
                <c:pt idx="1572">
                  <c:v>598842.38964648917</c:v>
                </c:pt>
                <c:pt idx="1573">
                  <c:v>552494.78007627779</c:v>
                </c:pt>
                <c:pt idx="1574">
                  <c:v>565103.31005521282</c:v>
                </c:pt>
                <c:pt idx="1575">
                  <c:v>557647.60253599961</c:v>
                </c:pt>
                <c:pt idx="1576">
                  <c:v>539261.79998137068</c:v>
                </c:pt>
                <c:pt idx="1577">
                  <c:v>515006.26662114245</c:v>
                </c:pt>
                <c:pt idx="1578">
                  <c:v>512550.86539598322</c:v>
                </c:pt>
                <c:pt idx="1579">
                  <c:v>511404.56180914299</c:v>
                </c:pt>
                <c:pt idx="1580">
                  <c:v>532137.22994003235</c:v>
                </c:pt>
                <c:pt idx="1581">
                  <c:v>535116.48990360321</c:v>
                </c:pt>
                <c:pt idx="1582">
                  <c:v>537791.09254819201</c:v>
                </c:pt>
                <c:pt idx="1583">
                  <c:v>570730.21973769099</c:v>
                </c:pt>
                <c:pt idx="1584">
                  <c:v>596859.2590478597</c:v>
                </c:pt>
                <c:pt idx="1585">
                  <c:v>593092.08523927059</c:v>
                </c:pt>
                <c:pt idx="1586">
                  <c:v>629203.99520359049</c:v>
                </c:pt>
                <c:pt idx="1587">
                  <c:v>609925.32484496769</c:v>
                </c:pt>
                <c:pt idx="1588">
                  <c:v>606888.75648652436</c:v>
                </c:pt>
                <c:pt idx="1589">
                  <c:v>577765.23972494109</c:v>
                </c:pt>
                <c:pt idx="1590">
                  <c:v>584863.30670984695</c:v>
                </c:pt>
                <c:pt idx="1591">
                  <c:v>560173.18162671826</c:v>
                </c:pt>
                <c:pt idx="1592">
                  <c:v>575303.0589820079</c:v>
                </c:pt>
                <c:pt idx="1593">
                  <c:v>587086.08538361418</c:v>
                </c:pt>
                <c:pt idx="1594">
                  <c:v>595063.37286647561</c:v>
                </c:pt>
                <c:pt idx="1595">
                  <c:v>595232.04208487726</c:v>
                </c:pt>
                <c:pt idx="1596">
                  <c:v>603826.91036149976</c:v>
                </c:pt>
                <c:pt idx="1597">
                  <c:v>587938.10399664205</c:v>
                </c:pt>
                <c:pt idx="1598">
                  <c:v>576511.64038356789</c:v>
                </c:pt>
                <c:pt idx="1599">
                  <c:v>579423.3269783</c:v>
                </c:pt>
                <c:pt idx="1600">
                  <c:v>578051.0491254431</c:v>
                </c:pt>
                <c:pt idx="1601">
                  <c:v>592427.66134878621</c:v>
                </c:pt>
                <c:pt idx="1602">
                  <c:v>602122.33053899882</c:v>
                </c:pt>
                <c:pt idx="1603">
                  <c:v>603639.08518729883</c:v>
                </c:pt>
                <c:pt idx="1604">
                  <c:v>604926.01346570323</c:v>
                </c:pt>
                <c:pt idx="1605">
                  <c:v>599586.73766856536</c:v>
                </c:pt>
                <c:pt idx="1606">
                  <c:v>615460.75051548611</c:v>
                </c:pt>
                <c:pt idx="1607">
                  <c:v>611298.53598978091</c:v>
                </c:pt>
                <c:pt idx="1608">
                  <c:v>632096.10681112809</c:v>
                </c:pt>
                <c:pt idx="1609">
                  <c:v>656973.48335303098</c:v>
                </c:pt>
                <c:pt idx="1610">
                  <c:v>596654.44921966316</c:v>
                </c:pt>
                <c:pt idx="1611">
                  <c:v>608039.01591011661</c:v>
                </c:pt>
                <c:pt idx="1612">
                  <c:v>604581.90395317564</c:v>
                </c:pt>
                <c:pt idx="1613">
                  <c:v>608559.12135406956</c:v>
                </c:pt>
                <c:pt idx="1614">
                  <c:v>578585.0092270436</c:v>
                </c:pt>
                <c:pt idx="1615">
                  <c:v>594592.90848503821</c:v>
                </c:pt>
                <c:pt idx="1616">
                  <c:v>599164.4242286823</c:v>
                </c:pt>
                <c:pt idx="1617">
                  <c:v>604403.69312849804</c:v>
                </c:pt>
                <c:pt idx="1618">
                  <c:v>604234.82609062293</c:v>
                </c:pt>
                <c:pt idx="1619">
                  <c:v>599923.52696976508</c:v>
                </c:pt>
                <c:pt idx="1620">
                  <c:v>595254.04946729518</c:v>
                </c:pt>
                <c:pt idx="1621">
                  <c:v>588626.76213502605</c:v>
                </c:pt>
                <c:pt idx="1622">
                  <c:v>602236.61532603658</c:v>
                </c:pt>
                <c:pt idx="1623">
                  <c:v>606630.4418011494</c:v>
                </c:pt>
                <c:pt idx="1624">
                  <c:v>605902.41728821117</c:v>
                </c:pt>
                <c:pt idx="1625">
                  <c:v>625908.04481820518</c:v>
                </c:pt>
                <c:pt idx="1626">
                  <c:v>592674.82761806704</c:v>
                </c:pt>
                <c:pt idx="1627">
                  <c:v>594062.46868393524</c:v>
                </c:pt>
                <c:pt idx="1628">
                  <c:v>595293.86236605374</c:v>
                </c:pt>
                <c:pt idx="1629">
                  <c:v>669814.24758183188</c:v>
                </c:pt>
                <c:pt idx="1630">
                  <c:v>746266.64150852489</c:v>
                </c:pt>
                <c:pt idx="1631">
                  <c:v>723008.12346812338</c:v>
                </c:pt>
                <c:pt idx="1632">
                  <c:v>676153.29226222658</c:v>
                </c:pt>
                <c:pt idx="1633">
                  <c:v>750978.54475665523</c:v>
                </c:pt>
                <c:pt idx="1634">
                  <c:v>714272.55832196679</c:v>
                </c:pt>
                <c:pt idx="1635">
                  <c:v>746496.98260294553</c:v>
                </c:pt>
                <c:pt idx="1636">
                  <c:v>730829.62623230857</c:v>
                </c:pt>
                <c:pt idx="1637">
                  <c:v>875126.88383368461</c:v>
                </c:pt>
                <c:pt idx="1638">
                  <c:v>873590.1959327095</c:v>
                </c:pt>
                <c:pt idx="1639">
                  <c:v>852604.09164202679</c:v>
                </c:pt>
                <c:pt idx="1640">
                  <c:v>893252.8543177502</c:v>
                </c:pt>
                <c:pt idx="1641">
                  <c:v>895488.64129374712</c:v>
                </c:pt>
                <c:pt idx="1642">
                  <c:v>847592.17293094238</c:v>
                </c:pt>
                <c:pt idx="1643">
                  <c:v>832541.67753886478</c:v>
                </c:pt>
                <c:pt idx="1644">
                  <c:v>852761.14918045898</c:v>
                </c:pt>
                <c:pt idx="1645">
                  <c:v>839199.0964352038</c:v>
                </c:pt>
                <c:pt idx="1646">
                  <c:v>779206.74591548077</c:v>
                </c:pt>
                <c:pt idx="1647">
                  <c:v>787996.63647245429</c:v>
                </c:pt>
                <c:pt idx="1648">
                  <c:v>766863.1850539943</c:v>
                </c:pt>
                <c:pt idx="1649">
                  <c:v>822436.247799412</c:v>
                </c:pt>
                <c:pt idx="1650">
                  <c:v>887232.16746896959</c:v>
                </c:pt>
                <c:pt idx="1651">
                  <c:v>999105.60560633289</c:v>
                </c:pt>
                <c:pt idx="1652">
                  <c:v>973726.75987810188</c:v>
                </c:pt>
                <c:pt idx="1653">
                  <c:v>1024354.3788771511</c:v>
                </c:pt>
                <c:pt idx="1654">
                  <c:v>983584.81417278049</c:v>
                </c:pt>
                <c:pt idx="1655">
                  <c:v>994300.48529380874</c:v>
                </c:pt>
                <c:pt idx="1656">
                  <c:v>980782.28618787264</c:v>
                </c:pt>
                <c:pt idx="1657">
                  <c:v>970602.33726417273</c:v>
                </c:pt>
                <c:pt idx="1658">
                  <c:v>943267.93715519528</c:v>
                </c:pt>
                <c:pt idx="1659">
                  <c:v>1047364.6235918194</c:v>
                </c:pt>
                <c:pt idx="1660">
                  <c:v>1083934.5550483833</c:v>
                </c:pt>
                <c:pt idx="1661">
                  <c:v>1095185.7908669065</c:v>
                </c:pt>
                <c:pt idx="1662">
                  <c:v>1119704.2382641039</c:v>
                </c:pt>
                <c:pt idx="1663">
                  <c:v>1186520.1508126438</c:v>
                </c:pt>
                <c:pt idx="1664">
                  <c:v>1103405.6298410795</c:v>
                </c:pt>
                <c:pt idx="1665">
                  <c:v>1208800.1887206908</c:v>
                </c:pt>
                <c:pt idx="1666">
                  <c:v>1230283.1483716841</c:v>
                </c:pt>
                <c:pt idx="1667">
                  <c:v>1199625.6998331198</c:v>
                </c:pt>
                <c:pt idx="1668">
                  <c:v>1235180.3128960317</c:v>
                </c:pt>
                <c:pt idx="1669">
                  <c:v>1111886.8364590814</c:v>
                </c:pt>
                <c:pt idx="1670">
                  <c:v>1114355.4598814538</c:v>
                </c:pt>
                <c:pt idx="1671">
                  <c:v>1058502.8994111328</c:v>
                </c:pt>
                <c:pt idx="1672">
                  <c:v>1178330.8838249859</c:v>
                </c:pt>
                <c:pt idx="1673">
                  <c:v>1025325.4274741163</c:v>
                </c:pt>
                <c:pt idx="1674">
                  <c:v>1027721.3046597036</c:v>
                </c:pt>
                <c:pt idx="1675">
                  <c:v>1048320.806952284</c:v>
                </c:pt>
                <c:pt idx="1676">
                  <c:v>1041647.7450459178</c:v>
                </c:pt>
                <c:pt idx="1677">
                  <c:v>1113591.1607479788</c:v>
                </c:pt>
                <c:pt idx="1678">
                  <c:v>1036900.1198092925</c:v>
                </c:pt>
                <c:pt idx="1679">
                  <c:v>951162.64872257691</c:v>
                </c:pt>
                <c:pt idx="1680">
                  <c:v>1006216.159104935</c:v>
                </c:pt>
                <c:pt idx="1681">
                  <c:v>1002312.3214291137</c:v>
                </c:pt>
                <c:pt idx="1682">
                  <c:v>1014235.7188425678</c:v>
                </c:pt>
                <c:pt idx="1683">
                  <c:v>1036104.959779902</c:v>
                </c:pt>
                <c:pt idx="1684">
                  <c:v>1036440.5084385396</c:v>
                </c:pt>
                <c:pt idx="1685">
                  <c:v>990787.13510609651</c:v>
                </c:pt>
                <c:pt idx="1686">
                  <c:v>1008566.873734945</c:v>
                </c:pt>
                <c:pt idx="1687">
                  <c:v>1008242.22255753</c:v>
                </c:pt>
                <c:pt idx="1688">
                  <c:v>973837.01843194233</c:v>
                </c:pt>
                <c:pt idx="1689">
                  <c:v>964443.70421289594</c:v>
                </c:pt>
                <c:pt idx="1690">
                  <c:v>992304.2531060779</c:v>
                </c:pt>
                <c:pt idx="1691">
                  <c:v>1098921.5041841071</c:v>
                </c:pt>
                <c:pt idx="1692">
                  <c:v>1113220.120369077</c:v>
                </c:pt>
                <c:pt idx="1693">
                  <c:v>1118837.9148326276</c:v>
                </c:pt>
                <c:pt idx="1694">
                  <c:v>1112725.0785105724</c:v>
                </c:pt>
                <c:pt idx="1695">
                  <c:v>1818547.5508988593</c:v>
                </c:pt>
                <c:pt idx="1696">
                  <c:v>1566777.9391001223</c:v>
                </c:pt>
                <c:pt idx="1697">
                  <c:v>1710056.1075399739</c:v>
                </c:pt>
                <c:pt idx="1698">
                  <c:v>1652439.4678497855</c:v>
                </c:pt>
                <c:pt idx="1699">
                  <c:v>1753384.5036576574</c:v>
                </c:pt>
                <c:pt idx="1700">
                  <c:v>1656666.8685038856</c:v>
                </c:pt>
                <c:pt idx="1701">
                  <c:v>1631594.8806109848</c:v>
                </c:pt>
                <c:pt idx="1702">
                  <c:v>1427820.251568937</c:v>
                </c:pt>
                <c:pt idx="1703">
                  <c:v>1423255.7176762947</c:v>
                </c:pt>
                <c:pt idx="1704">
                  <c:v>1424936.4083692038</c:v>
                </c:pt>
                <c:pt idx="1705">
                  <c:v>1518131.2782143862</c:v>
                </c:pt>
                <c:pt idx="1706">
                  <c:v>1360864.4013710306</c:v>
                </c:pt>
                <c:pt idx="1707">
                  <c:v>1305354.9929464036</c:v>
                </c:pt>
                <c:pt idx="1708">
                  <c:v>1320119.5806686713</c:v>
                </c:pt>
                <c:pt idx="1709">
                  <c:v>1306989.0576265878</c:v>
                </c:pt>
                <c:pt idx="1710">
                  <c:v>1386121.8307614219</c:v>
                </c:pt>
                <c:pt idx="1711">
                  <c:v>1412847.3483674922</c:v>
                </c:pt>
                <c:pt idx="1712">
                  <c:v>1502901.4293297082</c:v>
                </c:pt>
                <c:pt idx="1713">
                  <c:v>1378756.7603444767</c:v>
                </c:pt>
                <c:pt idx="1714">
                  <c:v>1374904.4353858142</c:v>
                </c:pt>
                <c:pt idx="1715">
                  <c:v>1325040.7373221947</c:v>
                </c:pt>
                <c:pt idx="1716">
                  <c:v>1298088.2280411925</c:v>
                </c:pt>
                <c:pt idx="1717">
                  <c:v>1310127.6195115768</c:v>
                </c:pt>
                <c:pt idx="1718">
                  <c:v>1284823.6827516928</c:v>
                </c:pt>
                <c:pt idx="1719">
                  <c:v>1303119.1398179259</c:v>
                </c:pt>
                <c:pt idx="1720">
                  <c:v>1203132.2102483471</c:v>
                </c:pt>
                <c:pt idx="1721">
                  <c:v>1148636.7161992907</c:v>
                </c:pt>
                <c:pt idx="1722">
                  <c:v>1209693.8518431818</c:v>
                </c:pt>
                <c:pt idx="1723">
                  <c:v>1181305.4527039332</c:v>
                </c:pt>
                <c:pt idx="1724">
                  <c:v>1027756.5897332324</c:v>
                </c:pt>
                <c:pt idx="1725">
                  <c:v>1023060.0226398424</c:v>
                </c:pt>
                <c:pt idx="1726">
                  <c:v>1020323.2256747613</c:v>
                </c:pt>
                <c:pt idx="1727">
                  <c:v>1027300.6488623128</c:v>
                </c:pt>
                <c:pt idx="1728">
                  <c:v>1024886.7641235805</c:v>
                </c:pt>
                <c:pt idx="1729">
                  <c:v>938091.61515332537</c:v>
                </c:pt>
                <c:pt idx="1730">
                  <c:v>871913.01217408816</c:v>
                </c:pt>
                <c:pt idx="1731">
                  <c:v>849474.55396209098</c:v>
                </c:pt>
                <c:pt idx="1732">
                  <c:v>910392.63669660292</c:v>
                </c:pt>
                <c:pt idx="1733">
                  <c:v>873426.30224903754</c:v>
                </c:pt>
                <c:pt idx="1734">
                  <c:v>792808.38490963518</c:v>
                </c:pt>
                <c:pt idx="1735">
                  <c:v>796849.12584182119</c:v>
                </c:pt>
                <c:pt idx="1736">
                  <c:v>870923.27966357558</c:v>
                </c:pt>
                <c:pt idx="1737">
                  <c:v>967569.9246380683</c:v>
                </c:pt>
                <c:pt idx="1738">
                  <c:v>975072.99313455506</c:v>
                </c:pt>
                <c:pt idx="1739">
                  <c:v>984698.65082583553</c:v>
                </c:pt>
                <c:pt idx="1740">
                  <c:v>1031310.8462387446</c:v>
                </c:pt>
                <c:pt idx="1741">
                  <c:v>1056414.1197276087</c:v>
                </c:pt>
                <c:pt idx="1742">
                  <c:v>1045807.6257869794</c:v>
                </c:pt>
                <c:pt idx="1743">
                  <c:v>1360987.7454415543</c:v>
                </c:pt>
                <c:pt idx="1744">
                  <c:v>1301973.6917392144</c:v>
                </c:pt>
                <c:pt idx="1745">
                  <c:v>1371654.3476348496</c:v>
                </c:pt>
                <c:pt idx="1746">
                  <c:v>1426238.2808473343</c:v>
                </c:pt>
                <c:pt idx="1747">
                  <c:v>1399228.4047284767</c:v>
                </c:pt>
                <c:pt idx="1748">
                  <c:v>1389893.0961668028</c:v>
                </c:pt>
                <c:pt idx="1749">
                  <c:v>1441028.8169991381</c:v>
                </c:pt>
                <c:pt idx="1750">
                  <c:v>1486635.5909364542</c:v>
                </c:pt>
                <c:pt idx="1751">
                  <c:v>1796797.6565784982</c:v>
                </c:pt>
                <c:pt idx="1752">
                  <c:v>1718093.6854690635</c:v>
                </c:pt>
                <c:pt idx="1753">
                  <c:v>1610598.5532536719</c:v>
                </c:pt>
                <c:pt idx="1754">
                  <c:v>1303830.361148115</c:v>
                </c:pt>
                <c:pt idx="1755">
                  <c:v>1250916.8505649713</c:v>
                </c:pt>
                <c:pt idx="1756">
                  <c:v>1332677.2043500608</c:v>
                </c:pt>
                <c:pt idx="1757">
                  <c:v>1502579.7927202159</c:v>
                </c:pt>
                <c:pt idx="1758">
                  <c:v>1674527.7711371682</c:v>
                </c:pt>
                <c:pt idx="1759">
                  <c:v>1488653.947433271</c:v>
                </c:pt>
                <c:pt idx="1760">
                  <c:v>1514213.5351079484</c:v>
                </c:pt>
                <c:pt idx="1761">
                  <c:v>1620771.0864907755</c:v>
                </c:pt>
                <c:pt idx="1762">
                  <c:v>1640326.3527637979</c:v>
                </c:pt>
                <c:pt idx="1763">
                  <c:v>1661282.8972726245</c:v>
                </c:pt>
                <c:pt idx="1764">
                  <c:v>1556467.4514266332</c:v>
                </c:pt>
                <c:pt idx="1765">
                  <c:v>1391684.0355715055</c:v>
                </c:pt>
                <c:pt idx="1766">
                  <c:v>1428615.5798372317</c:v>
                </c:pt>
                <c:pt idx="1767">
                  <c:v>1433145.0355705486</c:v>
                </c:pt>
                <c:pt idx="1768">
                  <c:v>1269478.2323557376</c:v>
                </c:pt>
                <c:pt idx="1769">
                  <c:v>1329641.2171276037</c:v>
                </c:pt>
                <c:pt idx="1770">
                  <c:v>1311188.7736889215</c:v>
                </c:pt>
                <c:pt idx="1771">
                  <c:v>1432642.5405693632</c:v>
                </c:pt>
                <c:pt idx="1772">
                  <c:v>1562742.1150848418</c:v>
                </c:pt>
                <c:pt idx="1773">
                  <c:v>1505357.7477799752</c:v>
                </c:pt>
                <c:pt idx="1774">
                  <c:v>1604731.9750894681</c:v>
                </c:pt>
                <c:pt idx="1775">
                  <c:v>1510277.6865758728</c:v>
                </c:pt>
                <c:pt idx="1776">
                  <c:v>1784524.9913970195</c:v>
                </c:pt>
                <c:pt idx="1777">
                  <c:v>1514524.725470165</c:v>
                </c:pt>
                <c:pt idx="1778">
                  <c:v>1566632.3086860939</c:v>
                </c:pt>
                <c:pt idx="1779">
                  <c:v>1610369.0344687437</c:v>
                </c:pt>
                <c:pt idx="1780">
                  <c:v>1545654.2136250075</c:v>
                </c:pt>
                <c:pt idx="1781">
                  <c:v>1566813.842786192</c:v>
                </c:pt>
                <c:pt idx="1782">
                  <c:v>1595397.9043772679</c:v>
                </c:pt>
                <c:pt idx="1783">
                  <c:v>1606954.5791147484</c:v>
                </c:pt>
                <c:pt idx="1784">
                  <c:v>1606178.3328719577</c:v>
                </c:pt>
                <c:pt idx="1785">
                  <c:v>1648538.9149692934</c:v>
                </c:pt>
                <c:pt idx="1786">
                  <c:v>1413900.4906019762</c:v>
                </c:pt>
                <c:pt idx="1787">
                  <c:v>1381848.324685171</c:v>
                </c:pt>
                <c:pt idx="1788">
                  <c:v>1382635.3720179633</c:v>
                </c:pt>
                <c:pt idx="1789">
                  <c:v>1333385.8271043948</c:v>
                </c:pt>
                <c:pt idx="1790">
                  <c:v>1315548.9770054251</c:v>
                </c:pt>
                <c:pt idx="1791">
                  <c:v>1342268.9644076838</c:v>
                </c:pt>
                <c:pt idx="1792">
                  <c:v>1320476.3356838822</c:v>
                </c:pt>
                <c:pt idx="1793">
                  <c:v>1294913.9932990633</c:v>
                </c:pt>
                <c:pt idx="1794">
                  <c:v>1302637.0174891842</c:v>
                </c:pt>
                <c:pt idx="1795">
                  <c:v>1295142.0517621073</c:v>
                </c:pt>
                <c:pt idx="1796">
                  <c:v>1304849.1945364615</c:v>
                </c:pt>
                <c:pt idx="1797">
                  <c:v>1250370.178062028</c:v>
                </c:pt>
                <c:pt idx="1798">
                  <c:v>1228405.3199134097</c:v>
                </c:pt>
                <c:pt idx="1799">
                  <c:v>1131431.343899885</c:v>
                </c:pt>
                <c:pt idx="1800">
                  <c:v>1134347.9794333659</c:v>
                </c:pt>
                <c:pt idx="1801">
                  <c:v>1145262.2480860639</c:v>
                </c:pt>
                <c:pt idx="1802">
                  <c:v>1164721.2974422672</c:v>
                </c:pt>
                <c:pt idx="1803">
                  <c:v>1150563.015060737</c:v>
                </c:pt>
                <c:pt idx="1804">
                  <c:v>1141642.3293035631</c:v>
                </c:pt>
                <c:pt idx="1805">
                  <c:v>1147671.5583472461</c:v>
                </c:pt>
                <c:pt idx="1806">
                  <c:v>1134782.5687066205</c:v>
                </c:pt>
                <c:pt idx="1807">
                  <c:v>1153310.4869446738</c:v>
                </c:pt>
                <c:pt idx="1808">
                  <c:v>1156830.0175721971</c:v>
                </c:pt>
                <c:pt idx="1809">
                  <c:v>1147381.4540195405</c:v>
                </c:pt>
                <c:pt idx="1810">
                  <c:v>1155488.8969255355</c:v>
                </c:pt>
                <c:pt idx="1811">
                  <c:v>1122231.5101791667</c:v>
                </c:pt>
                <c:pt idx="1812">
                  <c:v>1133069.4700173233</c:v>
                </c:pt>
                <c:pt idx="1813">
                  <c:v>1111292.6051343584</c:v>
                </c:pt>
                <c:pt idx="1814">
                  <c:v>1056616.4437328186</c:v>
                </c:pt>
                <c:pt idx="1815">
                  <c:v>1048363.0411436795</c:v>
                </c:pt>
                <c:pt idx="1816">
                  <c:v>1054725.8725953419</c:v>
                </c:pt>
                <c:pt idx="1817">
                  <c:v>1046974.7450029377</c:v>
                </c:pt>
                <c:pt idx="1818">
                  <c:v>1054506.6356986943</c:v>
                </c:pt>
                <c:pt idx="1819">
                  <c:v>1052226.0523907449</c:v>
                </c:pt>
                <c:pt idx="1820">
                  <c:v>1059872.0189221932</c:v>
                </c:pt>
                <c:pt idx="1821">
                  <c:v>1066842.9442162232</c:v>
                </c:pt>
                <c:pt idx="1822">
                  <c:v>1064025.0017661646</c:v>
                </c:pt>
                <c:pt idx="1823">
                  <c:v>1061524.919589791</c:v>
                </c:pt>
                <c:pt idx="1824">
                  <c:v>1057259.4027070808</c:v>
                </c:pt>
                <c:pt idx="1825">
                  <c:v>1063239.8506086078</c:v>
                </c:pt>
                <c:pt idx="1826">
                  <c:v>1036858.4493543833</c:v>
                </c:pt>
                <c:pt idx="1827">
                  <c:v>1069988.258552317</c:v>
                </c:pt>
                <c:pt idx="1828">
                  <c:v>1089442.5803257201</c:v>
                </c:pt>
                <c:pt idx="1829">
                  <c:v>1073625.7717024453</c:v>
                </c:pt>
                <c:pt idx="1830">
                  <c:v>1114122.7513281936</c:v>
                </c:pt>
                <c:pt idx="1831">
                  <c:v>1173407.2455910267</c:v>
                </c:pt>
                <c:pt idx="1832">
                  <c:v>1467649.9423309118</c:v>
                </c:pt>
                <c:pt idx="1833">
                  <c:v>1433375.2749999582</c:v>
                </c:pt>
                <c:pt idx="1834">
                  <c:v>1485254.7259095721</c:v>
                </c:pt>
                <c:pt idx="1835">
                  <c:v>1487008.3369297159</c:v>
                </c:pt>
                <c:pt idx="1836">
                  <c:v>1557942.2043202233</c:v>
                </c:pt>
                <c:pt idx="1837">
                  <c:v>1699511.1484915279</c:v>
                </c:pt>
                <c:pt idx="1838">
                  <c:v>1459416.3286160254</c:v>
                </c:pt>
                <c:pt idx="1839">
                  <c:v>1508244.9907914833</c:v>
                </c:pt>
                <c:pt idx="1840">
                  <c:v>1497342.1290009813</c:v>
                </c:pt>
                <c:pt idx="1841">
                  <c:v>1665750.3928637572</c:v>
                </c:pt>
                <c:pt idx="1842">
                  <c:v>1671214.4593702995</c:v>
                </c:pt>
                <c:pt idx="1843">
                  <c:v>1617761.4273523502</c:v>
                </c:pt>
                <c:pt idx="1844">
                  <c:v>1670592.7844358252</c:v>
                </c:pt>
                <c:pt idx="1845">
                  <c:v>1642980.0733593884</c:v>
                </c:pt>
                <c:pt idx="1846">
                  <c:v>1709791.9228144616</c:v>
                </c:pt>
                <c:pt idx="1847">
                  <c:v>1544527.4445766201</c:v>
                </c:pt>
                <c:pt idx="1848">
                  <c:v>1598819.3704540525</c:v>
                </c:pt>
                <c:pt idx="1849">
                  <c:v>1670197.3950353384</c:v>
                </c:pt>
                <c:pt idx="1850">
                  <c:v>1664797.4778473915</c:v>
                </c:pt>
                <c:pt idx="1851">
                  <c:v>1690314.2905352744</c:v>
                </c:pt>
                <c:pt idx="1852">
                  <c:v>1709427.7536543938</c:v>
                </c:pt>
                <c:pt idx="1853">
                  <c:v>1833802.8774777127</c:v>
                </c:pt>
                <c:pt idx="1854">
                  <c:v>1715006.8859597894</c:v>
                </c:pt>
                <c:pt idx="1855">
                  <c:v>1653289.2417124789</c:v>
                </c:pt>
                <c:pt idx="1856">
                  <c:v>1686629.2092998554</c:v>
                </c:pt>
                <c:pt idx="1857">
                  <c:v>1579462.9331782423</c:v>
                </c:pt>
                <c:pt idx="1858">
                  <c:v>1623760.4130412212</c:v>
                </c:pt>
                <c:pt idx="1859">
                  <c:v>1616586.7793005465</c:v>
                </c:pt>
                <c:pt idx="1860">
                  <c:v>1649007.29525854</c:v>
                </c:pt>
                <c:pt idx="1861">
                  <c:v>1513609.5682925414</c:v>
                </c:pt>
                <c:pt idx="1862">
                  <c:v>1555214.0775067224</c:v>
                </c:pt>
                <c:pt idx="1863">
                  <c:v>1514550.928916005</c:v>
                </c:pt>
                <c:pt idx="1864">
                  <c:v>1576190.6864801401</c:v>
                </c:pt>
                <c:pt idx="1865">
                  <c:v>1557531.5812598902</c:v>
                </c:pt>
                <c:pt idx="1866">
                  <c:v>1631350.801080399</c:v>
                </c:pt>
                <c:pt idx="1867">
                  <c:v>1612236.8192007905</c:v>
                </c:pt>
                <c:pt idx="1868">
                  <c:v>1696029.5598311452</c:v>
                </c:pt>
                <c:pt idx="1869">
                  <c:v>1526818.7429981346</c:v>
                </c:pt>
                <c:pt idx="1870">
                  <c:v>1158138.6994757694</c:v>
                </c:pt>
                <c:pt idx="1871">
                  <c:v>1119768.6396755131</c:v>
                </c:pt>
                <c:pt idx="1872">
                  <c:v>1156295.2831159472</c:v>
                </c:pt>
                <c:pt idx="1873">
                  <c:v>1146206.5874387906</c:v>
                </c:pt>
                <c:pt idx="1874">
                  <c:v>1133265.2245807105</c:v>
                </c:pt>
                <c:pt idx="1875">
                  <c:v>1161167.9505322473</c:v>
                </c:pt>
                <c:pt idx="1876">
                  <c:v>1149939.6262552983</c:v>
                </c:pt>
                <c:pt idx="1877">
                  <c:v>1136746.1329802074</c:v>
                </c:pt>
                <c:pt idx="1878">
                  <c:v>1131149.0219286012</c:v>
                </c:pt>
                <c:pt idx="1879">
                  <c:v>1125506.5519450374</c:v>
                </c:pt>
                <c:pt idx="1880">
                  <c:v>1137457.6467892139</c:v>
                </c:pt>
                <c:pt idx="1881">
                  <c:v>1100906.530931781</c:v>
                </c:pt>
                <c:pt idx="1882">
                  <c:v>1090309.6515613655</c:v>
                </c:pt>
                <c:pt idx="1883">
                  <c:v>1072814.3341802193</c:v>
                </c:pt>
                <c:pt idx="1884">
                  <c:v>1074382.8320841908</c:v>
                </c:pt>
                <c:pt idx="1885">
                  <c:v>1074981.047351216</c:v>
                </c:pt>
                <c:pt idx="1886">
                  <c:v>1061157.6448578404</c:v>
                </c:pt>
                <c:pt idx="1887">
                  <c:v>1076617.9958799027</c:v>
                </c:pt>
                <c:pt idx="1888">
                  <c:v>1128715.5489895064</c:v>
                </c:pt>
                <c:pt idx="1889">
                  <c:v>1116463.9222025434</c:v>
                </c:pt>
                <c:pt idx="1890">
                  <c:v>1148755.4303353038</c:v>
                </c:pt>
                <c:pt idx="1891">
                  <c:v>1094750.070532976</c:v>
                </c:pt>
                <c:pt idx="1892">
                  <c:v>1099817.0067363232</c:v>
                </c:pt>
                <c:pt idx="1893">
                  <c:v>1095771.3611393166</c:v>
                </c:pt>
                <c:pt idx="1894">
                  <c:v>1090871.0828361753</c:v>
                </c:pt>
                <c:pt idx="1895">
                  <c:v>1099300.8031400787</c:v>
                </c:pt>
                <c:pt idx="1896">
                  <c:v>1084578.8710746295</c:v>
                </c:pt>
                <c:pt idx="1897">
                  <c:v>1090726.3704806999</c:v>
                </c:pt>
                <c:pt idx="1898">
                  <c:v>1107368.2832256225</c:v>
                </c:pt>
                <c:pt idx="1899">
                  <c:v>1112030.006755325</c:v>
                </c:pt>
                <c:pt idx="1900">
                  <c:v>1114292.7129903724</c:v>
                </c:pt>
                <c:pt idx="1901">
                  <c:v>1101818.5273157959</c:v>
                </c:pt>
                <c:pt idx="1902">
                  <c:v>1089173.3862922522</c:v>
                </c:pt>
                <c:pt idx="1903">
                  <c:v>1108931.7874028652</c:v>
                </c:pt>
                <c:pt idx="1904">
                  <c:v>1101884.6128638068</c:v>
                </c:pt>
                <c:pt idx="1905">
                  <c:v>1075416.6210124369</c:v>
                </c:pt>
                <c:pt idx="1906">
                  <c:v>1100649.8903276485</c:v>
                </c:pt>
                <c:pt idx="1907">
                  <c:v>1154947.1629371464</c:v>
                </c:pt>
                <c:pt idx="1908">
                  <c:v>1172082.7888054154</c:v>
                </c:pt>
                <c:pt idx="1909">
                  <c:v>1209516.7038510696</c:v>
                </c:pt>
                <c:pt idx="1910">
                  <c:v>1184216.9511344701</c:v>
                </c:pt>
                <c:pt idx="1911">
                  <c:v>1184095.7131960313</c:v>
                </c:pt>
                <c:pt idx="1912">
                  <c:v>1203128.9868693843</c:v>
                </c:pt>
                <c:pt idx="1913">
                  <c:v>1160700.5778235069</c:v>
                </c:pt>
                <c:pt idx="1914">
                  <c:v>1169677.1185555256</c:v>
                </c:pt>
                <c:pt idx="1915">
                  <c:v>1203549.2604601083</c:v>
                </c:pt>
                <c:pt idx="1916">
                  <c:v>1261463.9668334282</c:v>
                </c:pt>
                <c:pt idx="1917">
                  <c:v>1300894.4700478292</c:v>
                </c:pt>
                <c:pt idx="1918">
                  <c:v>1517936.8711102335</c:v>
                </c:pt>
                <c:pt idx="1919">
                  <c:v>1565674.0183618614</c:v>
                </c:pt>
                <c:pt idx="1920">
                  <c:v>1552130.3622030339</c:v>
                </c:pt>
                <c:pt idx="1921">
                  <c:v>1603190.3208586578</c:v>
                </c:pt>
                <c:pt idx="1922">
                  <c:v>1580865.0274959165</c:v>
                </c:pt>
                <c:pt idx="1923">
                  <c:v>1587351.7850857433</c:v>
                </c:pt>
                <c:pt idx="1924">
                  <c:v>1759356.4247680707</c:v>
                </c:pt>
                <c:pt idx="1925">
                  <c:v>1638812.6169561648</c:v>
                </c:pt>
                <c:pt idx="1926">
                  <c:v>1688495.9940279848</c:v>
                </c:pt>
                <c:pt idx="1927">
                  <c:v>1719969.9482376161</c:v>
                </c:pt>
                <c:pt idx="1928">
                  <c:v>1786495.7235624425</c:v>
                </c:pt>
                <c:pt idx="1929">
                  <c:v>1776822.8904805188</c:v>
                </c:pt>
                <c:pt idx="1930">
                  <c:v>1716333.7009387726</c:v>
                </c:pt>
                <c:pt idx="1931">
                  <c:v>1850887.7526961504</c:v>
                </c:pt>
                <c:pt idx="1932">
                  <c:v>1888177.6854899649</c:v>
                </c:pt>
                <c:pt idx="1933">
                  <c:v>2322192.1692579053</c:v>
                </c:pt>
                <c:pt idx="1934">
                  <c:v>2319427.0897602784</c:v>
                </c:pt>
                <c:pt idx="1935">
                  <c:v>2063221.0141210249</c:v>
                </c:pt>
                <c:pt idx="1936">
                  <c:v>2266262.5528259054</c:v>
                </c:pt>
                <c:pt idx="1937">
                  <c:v>2219941.3137089661</c:v>
                </c:pt>
                <c:pt idx="1938">
                  <c:v>2211079.4905892736</c:v>
                </c:pt>
                <c:pt idx="1939">
                  <c:v>2338013.8288779347</c:v>
                </c:pt>
                <c:pt idx="1940">
                  <c:v>2540660.5302016111</c:v>
                </c:pt>
                <c:pt idx="1941">
                  <c:v>2550736.6072356403</c:v>
                </c:pt>
                <c:pt idx="1942">
                  <c:v>2460273.9522017557</c:v>
                </c:pt>
                <c:pt idx="1943">
                  <c:v>2420648.2984993076</c:v>
                </c:pt>
                <c:pt idx="1944">
                  <c:v>2679806.2795316754</c:v>
                </c:pt>
                <c:pt idx="1945">
                  <c:v>3023239.6491103647</c:v>
                </c:pt>
                <c:pt idx="1946">
                  <c:v>3063081.4221014166</c:v>
                </c:pt>
                <c:pt idx="1947">
                  <c:v>3078068.3425117144</c:v>
                </c:pt>
                <c:pt idx="1948">
                  <c:v>3409813.4994726526</c:v>
                </c:pt>
                <c:pt idx="1949">
                  <c:v>3428694.5754411388</c:v>
                </c:pt>
                <c:pt idx="1950">
                  <c:v>3311850.4034859473</c:v>
                </c:pt>
                <c:pt idx="1951">
                  <c:v>3290494.8792778621</c:v>
                </c:pt>
                <c:pt idx="1952">
                  <c:v>3607832.5248587942</c:v>
                </c:pt>
                <c:pt idx="1953">
                  <c:v>3416920.9296796666</c:v>
                </c:pt>
                <c:pt idx="1954">
                  <c:v>2779628.2081816709</c:v>
                </c:pt>
                <c:pt idx="1955">
                  <c:v>2773782.0041241315</c:v>
                </c:pt>
                <c:pt idx="1956">
                  <c:v>2986946.1716474555</c:v>
                </c:pt>
                <c:pt idx="1957">
                  <c:v>3162043.9016122483</c:v>
                </c:pt>
                <c:pt idx="1958">
                  <c:v>3752997.5471051158</c:v>
                </c:pt>
                <c:pt idx="1959">
                  <c:v>3354227.018004186</c:v>
                </c:pt>
                <c:pt idx="1960">
                  <c:v>3532088.1228521899</c:v>
                </c:pt>
                <c:pt idx="1961">
                  <c:v>3624272.6019888343</c:v>
                </c:pt>
                <c:pt idx="1962">
                  <c:v>3292807.3663092921</c:v>
                </c:pt>
                <c:pt idx="1963">
                  <c:v>3491690.4181394232</c:v>
                </c:pt>
                <c:pt idx="1964">
                  <c:v>3580525.5938179512</c:v>
                </c:pt>
                <c:pt idx="1965">
                  <c:v>3498244.89169975</c:v>
                </c:pt>
                <c:pt idx="1966">
                  <c:v>3144666.0894632768</c:v>
                </c:pt>
                <c:pt idx="1967">
                  <c:v>3233641.8506120644</c:v>
                </c:pt>
                <c:pt idx="1968">
                  <c:v>3118656.6530214595</c:v>
                </c:pt>
                <c:pt idx="1969">
                  <c:v>3037432.666228394</c:v>
                </c:pt>
                <c:pt idx="1970">
                  <c:v>3332560.9383459995</c:v>
                </c:pt>
                <c:pt idx="1971">
                  <c:v>3470153.8536722832</c:v>
                </c:pt>
                <c:pt idx="1972">
                  <c:v>3513220.6127132731</c:v>
                </c:pt>
                <c:pt idx="1973">
                  <c:v>3583862.3899719659</c:v>
                </c:pt>
                <c:pt idx="1974">
                  <c:v>4378035.0783950035</c:v>
                </c:pt>
                <c:pt idx="1975">
                  <c:v>5054503.3110952023</c:v>
                </c:pt>
                <c:pt idx="1976">
                  <c:v>5209589.5543103116</c:v>
                </c:pt>
                <c:pt idx="1977">
                  <c:v>5570404.8807982467</c:v>
                </c:pt>
                <c:pt idx="1978">
                  <c:v>5374137.3631396974</c:v>
                </c:pt>
                <c:pt idx="1979">
                  <c:v>4989330.9557097014</c:v>
                </c:pt>
                <c:pt idx="1980">
                  <c:v>5529590.6532017114</c:v>
                </c:pt>
                <c:pt idx="1981">
                  <c:v>5218896.7744581029</c:v>
                </c:pt>
                <c:pt idx="1982">
                  <c:v>5466406.998469729</c:v>
                </c:pt>
                <c:pt idx="1983">
                  <c:v>5978105.6642873203</c:v>
                </c:pt>
                <c:pt idx="1984">
                  <c:v>6942149.131309635</c:v>
                </c:pt>
                <c:pt idx="1985">
                  <c:v>6814301.2138053048</c:v>
                </c:pt>
                <c:pt idx="1986">
                  <c:v>7270734.2998226145</c:v>
                </c:pt>
                <c:pt idx="1987">
                  <c:v>7467955.0475270888</c:v>
                </c:pt>
                <c:pt idx="1988">
                  <c:v>8408029.7872307356</c:v>
                </c:pt>
                <c:pt idx="1989">
                  <c:v>8468690.8459062483</c:v>
                </c:pt>
                <c:pt idx="1990">
                  <c:v>8746561.8769463282</c:v>
                </c:pt>
                <c:pt idx="1991">
                  <c:v>10628751.911746036</c:v>
                </c:pt>
                <c:pt idx="1992">
                  <c:v>11263057.748796754</c:v>
                </c:pt>
                <c:pt idx="1993">
                  <c:v>10450517.376553981</c:v>
                </c:pt>
                <c:pt idx="1994">
                  <c:v>11927024.668315426</c:v>
                </c:pt>
                <c:pt idx="1995">
                  <c:v>14157611.461978532</c:v>
                </c:pt>
                <c:pt idx="1996">
                  <c:v>16444605.184224339</c:v>
                </c:pt>
                <c:pt idx="1997">
                  <c:v>17530661.156663235</c:v>
                </c:pt>
                <c:pt idx="1998">
                  <c:v>17135184.86737651</c:v>
                </c:pt>
                <c:pt idx="1999">
                  <c:v>15137576.162802014</c:v>
                </c:pt>
                <c:pt idx="2000">
                  <c:v>12711497.660423024</c:v>
                </c:pt>
                <c:pt idx="2001">
                  <c:v>11571088.018491684</c:v>
                </c:pt>
                <c:pt idx="2002">
                  <c:v>14136938.096731856</c:v>
                </c:pt>
                <c:pt idx="2003">
                  <c:v>15609784.230151014</c:v>
                </c:pt>
                <c:pt idx="2004">
                  <c:v>13481851.096771715</c:v>
                </c:pt>
                <c:pt idx="2005">
                  <c:v>12864738.627218174</c:v>
                </c:pt>
                <c:pt idx="2006">
                  <c:v>12714459.20781493</c:v>
                </c:pt>
                <c:pt idx="2007">
                  <c:v>13356755.032482084</c:v>
                </c:pt>
                <c:pt idx="2008">
                  <c:v>12776653.950958189</c:v>
                </c:pt>
                <c:pt idx="2009">
                  <c:v>12445144.572328135</c:v>
                </c:pt>
                <c:pt idx="2010">
                  <c:v>8779907.5300689936</c:v>
                </c:pt>
                <c:pt idx="2011">
                  <c:v>10142936.603880499</c:v>
                </c:pt>
                <c:pt idx="2012">
                  <c:v>9538980.8733216152</c:v>
                </c:pt>
                <c:pt idx="2013">
                  <c:v>9656981.6124427803</c:v>
                </c:pt>
                <c:pt idx="2014">
                  <c:v>9639020.8892553337</c:v>
                </c:pt>
                <c:pt idx="2015">
                  <c:v>9806375.6353799477</c:v>
                </c:pt>
                <c:pt idx="2016">
                  <c:v>8378649.6564325402</c:v>
                </c:pt>
                <c:pt idx="2017">
                  <c:v>7592380.3001805786</c:v>
                </c:pt>
                <c:pt idx="2018">
                  <c:v>7970778.1225428749</c:v>
                </c:pt>
                <c:pt idx="2019">
                  <c:v>7998792.7749246629</c:v>
                </c:pt>
                <c:pt idx="2020">
                  <c:v>7381032.8635161873</c:v>
                </c:pt>
                <c:pt idx="2021">
                  <c:v>7579216.754548721</c:v>
                </c:pt>
                <c:pt idx="2022">
                  <c:v>8585877.4080061335</c:v>
                </c:pt>
                <c:pt idx="2023">
                  <c:v>9763977.4517558012</c:v>
                </c:pt>
                <c:pt idx="2024">
                  <c:v>9353866.8273964301</c:v>
                </c:pt>
                <c:pt idx="2025">
                  <c:v>10114598.032841485</c:v>
                </c:pt>
                <c:pt idx="2026">
                  <c:v>10681258.8232926</c:v>
                </c:pt>
                <c:pt idx="2027">
                  <c:v>10440100.728877934</c:v>
                </c:pt>
                <c:pt idx="2028">
                  <c:v>15018732.802997386</c:v>
                </c:pt>
                <c:pt idx="2029">
                  <c:v>15067207.786365779</c:v>
                </c:pt>
                <c:pt idx="2030">
                  <c:v>13853906.669903472</c:v>
                </c:pt>
                <c:pt idx="2031">
                  <c:v>16041742.021672161</c:v>
                </c:pt>
                <c:pt idx="2032">
                  <c:v>15598391.631032985</c:v>
                </c:pt>
                <c:pt idx="2033">
                  <c:v>15468180.312012736</c:v>
                </c:pt>
                <c:pt idx="2034">
                  <c:v>16535321.319390206</c:v>
                </c:pt>
                <c:pt idx="2035">
                  <c:v>15966470.850754505</c:v>
                </c:pt>
                <c:pt idx="2036">
                  <c:v>16882519.061212458</c:v>
                </c:pt>
                <c:pt idx="2037">
                  <c:v>19209395.452198215</c:v>
                </c:pt>
                <c:pt idx="2038">
                  <c:v>18738594.137284838</c:v>
                </c:pt>
                <c:pt idx="2039">
                  <c:v>22318822.966517933</c:v>
                </c:pt>
                <c:pt idx="2040">
                  <c:v>22264966.981036711</c:v>
                </c:pt>
                <c:pt idx="2041">
                  <c:v>23667464.115237646</c:v>
                </c:pt>
                <c:pt idx="2042">
                  <c:v>20567134.367165942</c:v>
                </c:pt>
                <c:pt idx="2043">
                  <c:v>16086602.386971138</c:v>
                </c:pt>
                <c:pt idx="2044">
                  <c:v>16706748.437619021</c:v>
                </c:pt>
                <c:pt idx="2045">
                  <c:v>14681792.708610134</c:v>
                </c:pt>
                <c:pt idx="2046">
                  <c:v>14167748.011023482</c:v>
                </c:pt>
                <c:pt idx="2047">
                  <c:v>14067662.68925184</c:v>
                </c:pt>
                <c:pt idx="2048">
                  <c:v>13417219.013971016</c:v>
                </c:pt>
                <c:pt idx="2049">
                  <c:v>16358989.167029232</c:v>
                </c:pt>
                <c:pt idx="2050">
                  <c:v>15522722.955898654</c:v>
                </c:pt>
                <c:pt idx="2051">
                  <c:v>16853486.165137</c:v>
                </c:pt>
                <c:pt idx="2052">
                  <c:v>15353930.8352456</c:v>
                </c:pt>
                <c:pt idx="2053">
                  <c:v>15640302.152351882</c:v>
                </c:pt>
                <c:pt idx="2054">
                  <c:v>15741589.202006772</c:v>
                </c:pt>
                <c:pt idx="2055">
                  <c:v>17239710.783680934</c:v>
                </c:pt>
                <c:pt idx="2056">
                  <c:v>18332827.189534612</c:v>
                </c:pt>
                <c:pt idx="2057">
                  <c:v>20301140.390325394</c:v>
                </c:pt>
                <c:pt idx="2058">
                  <c:v>21111538.111566681</c:v>
                </c:pt>
                <c:pt idx="2059">
                  <c:v>22747390.151224054</c:v>
                </c:pt>
                <c:pt idx="2060">
                  <c:v>22225477.235710263</c:v>
                </c:pt>
                <c:pt idx="2061">
                  <c:v>25679479.94009655</c:v>
                </c:pt>
                <c:pt idx="2062">
                  <c:v>23596255.5570748</c:v>
                </c:pt>
                <c:pt idx="2063">
                  <c:v>20592447.107102945</c:v>
                </c:pt>
                <c:pt idx="2064">
                  <c:v>21667540.502568256</c:v>
                </c:pt>
                <c:pt idx="2065">
                  <c:v>23378981.53083637</c:v>
                </c:pt>
                <c:pt idx="2066">
                  <c:v>22235801.469918963</c:v>
                </c:pt>
                <c:pt idx="2067">
                  <c:v>22578373.710781895</c:v>
                </c:pt>
                <c:pt idx="2068">
                  <c:v>22645805.795997877</c:v>
                </c:pt>
                <c:pt idx="2069">
                  <c:v>21985289.651175048</c:v>
                </c:pt>
                <c:pt idx="2070">
                  <c:v>19179869.776509643</c:v>
                </c:pt>
                <c:pt idx="2071">
                  <c:v>19367665.483604793</c:v>
                </c:pt>
                <c:pt idx="2072">
                  <c:v>17708322.61763015</c:v>
                </c:pt>
                <c:pt idx="2073">
                  <c:v>16983377.252860479</c:v>
                </c:pt>
                <c:pt idx="2074">
                  <c:v>15796079.914421132</c:v>
                </c:pt>
                <c:pt idx="2075">
                  <c:v>16269490.778025992</c:v>
                </c:pt>
                <c:pt idx="2076">
                  <c:v>16218562.448091947</c:v>
                </c:pt>
                <c:pt idx="2077">
                  <c:v>17418838.511789367</c:v>
                </c:pt>
                <c:pt idx="2078">
                  <c:v>18216774.788065452</c:v>
                </c:pt>
                <c:pt idx="2079">
                  <c:v>18226215.296031378</c:v>
                </c:pt>
                <c:pt idx="2080">
                  <c:v>18174940.116877135</c:v>
                </c:pt>
                <c:pt idx="2081">
                  <c:v>18352200.506080482</c:v>
                </c:pt>
                <c:pt idx="2082">
                  <c:v>17031327.432914093</c:v>
                </c:pt>
                <c:pt idx="2083">
                  <c:v>17784121.105801851</c:v>
                </c:pt>
                <c:pt idx="2084">
                  <c:v>18407595.47190268</c:v>
                </c:pt>
                <c:pt idx="2085">
                  <c:v>17634889.565709345</c:v>
                </c:pt>
                <c:pt idx="2086">
                  <c:v>16223211.154263761</c:v>
                </c:pt>
                <c:pt idx="2087">
                  <c:v>17610968.597606082</c:v>
                </c:pt>
                <c:pt idx="2088">
                  <c:v>17617504.13768781</c:v>
                </c:pt>
                <c:pt idx="2089">
                  <c:v>18767887.125623185</c:v>
                </c:pt>
                <c:pt idx="2090">
                  <c:v>18913872.243961655</c:v>
                </c:pt>
                <c:pt idx="2091">
                  <c:v>18810690.636461508</c:v>
                </c:pt>
                <c:pt idx="2092">
                  <c:v>21461893.192867134</c:v>
                </c:pt>
                <c:pt idx="2093">
                  <c:v>20993780.302549068</c:v>
                </c:pt>
                <c:pt idx="2094">
                  <c:v>21186739.533527255</c:v>
                </c:pt>
                <c:pt idx="2095">
                  <c:v>19828334.10303238</c:v>
                </c:pt>
                <c:pt idx="2096">
                  <c:v>18834477.40050688</c:v>
                </c:pt>
                <c:pt idx="2097">
                  <c:v>16164166.800267659</c:v>
                </c:pt>
                <c:pt idx="2098">
                  <c:v>16299126.753299909</c:v>
                </c:pt>
                <c:pt idx="2099">
                  <c:v>16067630.087510781</c:v>
                </c:pt>
                <c:pt idx="2100">
                  <c:v>16873516.369942728</c:v>
                </c:pt>
                <c:pt idx="2101">
                  <c:v>17558641.657384172</c:v>
                </c:pt>
                <c:pt idx="2102">
                  <c:v>17735067.565177765</c:v>
                </c:pt>
                <c:pt idx="2103">
                  <c:v>18123878.962350063</c:v>
                </c:pt>
                <c:pt idx="2104">
                  <c:v>18481091.425805595</c:v>
                </c:pt>
                <c:pt idx="2105">
                  <c:v>16794620.375460591</c:v>
                </c:pt>
                <c:pt idx="2106">
                  <c:v>16484764.048253765</c:v>
                </c:pt>
                <c:pt idx="2107">
                  <c:v>16537494.003027225</c:v>
                </c:pt>
                <c:pt idx="2108">
                  <c:v>16943070.024766643</c:v>
                </c:pt>
                <c:pt idx="2109">
                  <c:v>15706384.269544089</c:v>
                </c:pt>
                <c:pt idx="2110">
                  <c:v>15711894.573631519</c:v>
                </c:pt>
                <c:pt idx="2111">
                  <c:v>14957877.181353025</c:v>
                </c:pt>
                <c:pt idx="2112">
                  <c:v>14774662.935951704</c:v>
                </c:pt>
                <c:pt idx="2113">
                  <c:v>12442521.157463182</c:v>
                </c:pt>
                <c:pt idx="2114">
                  <c:v>11494929.27289639</c:v>
                </c:pt>
                <c:pt idx="2115">
                  <c:v>10989487.968243092</c:v>
                </c:pt>
                <c:pt idx="2116">
                  <c:v>10787891.927568283</c:v>
                </c:pt>
                <c:pt idx="2117">
                  <c:v>11432354.998388123</c:v>
                </c:pt>
                <c:pt idx="2118">
                  <c:v>11150738.626496429</c:v>
                </c:pt>
                <c:pt idx="2119">
                  <c:v>10098270.791571153</c:v>
                </c:pt>
                <c:pt idx="2120">
                  <c:v>9920602.3143416718</c:v>
                </c:pt>
                <c:pt idx="2121">
                  <c:v>11374541.792862179</c:v>
                </c:pt>
                <c:pt idx="2122">
                  <c:v>11330742.235432213</c:v>
                </c:pt>
                <c:pt idx="2123">
                  <c:v>11284557.181825612</c:v>
                </c:pt>
                <c:pt idx="2124">
                  <c:v>12036765.137574611</c:v>
                </c:pt>
                <c:pt idx="2125">
                  <c:v>12120909.634911971</c:v>
                </c:pt>
                <c:pt idx="2126">
                  <c:v>12919214.512460221</c:v>
                </c:pt>
                <c:pt idx="2127">
                  <c:v>13137267.131861839</c:v>
                </c:pt>
                <c:pt idx="2128">
                  <c:v>15328042.580608672</c:v>
                </c:pt>
                <c:pt idx="2129">
                  <c:v>13859667.04502739</c:v>
                </c:pt>
                <c:pt idx="2130">
                  <c:v>15078045.473092081</c:v>
                </c:pt>
                <c:pt idx="2131">
                  <c:v>15023304.480669055</c:v>
                </c:pt>
                <c:pt idx="2132">
                  <c:v>16198140.724609789</c:v>
                </c:pt>
                <c:pt idx="2133">
                  <c:v>14481653.334389765</c:v>
                </c:pt>
                <c:pt idx="2134">
                  <c:v>14676727.403119732</c:v>
                </c:pt>
                <c:pt idx="2135">
                  <c:v>14328825.297901763</c:v>
                </c:pt>
                <c:pt idx="2136">
                  <c:v>14602473.749439077</c:v>
                </c:pt>
                <c:pt idx="2137">
                  <c:v>15779664.002751995</c:v>
                </c:pt>
                <c:pt idx="2138">
                  <c:v>16259349.507427048</c:v>
                </c:pt>
                <c:pt idx="2139">
                  <c:v>15784543.521296449</c:v>
                </c:pt>
                <c:pt idx="2140">
                  <c:v>15102903.676604327</c:v>
                </c:pt>
                <c:pt idx="2141">
                  <c:v>15347576.068155169</c:v>
                </c:pt>
                <c:pt idx="2142">
                  <c:v>14982893.621818572</c:v>
                </c:pt>
                <c:pt idx="2143">
                  <c:v>14345137.03207564</c:v>
                </c:pt>
                <c:pt idx="2144">
                  <c:v>15276152.714913737</c:v>
                </c:pt>
                <c:pt idx="2145">
                  <c:v>15842259.640199464</c:v>
                </c:pt>
                <c:pt idx="2146">
                  <c:v>15726767.57574961</c:v>
                </c:pt>
                <c:pt idx="2147">
                  <c:v>16768743.663545452</c:v>
                </c:pt>
                <c:pt idx="2148">
                  <c:v>16855985.77277175</c:v>
                </c:pt>
                <c:pt idx="2149">
                  <c:v>15052612.967225105</c:v>
                </c:pt>
                <c:pt idx="2150">
                  <c:v>15343790.834216239</c:v>
                </c:pt>
                <c:pt idx="2151">
                  <c:v>15078986.375978012</c:v>
                </c:pt>
                <c:pt idx="2152">
                  <c:v>15834311.18310268</c:v>
                </c:pt>
                <c:pt idx="2153">
                  <c:v>14430920.534136726</c:v>
                </c:pt>
                <c:pt idx="2154">
                  <c:v>13888337.170176929</c:v>
                </c:pt>
                <c:pt idx="2155">
                  <c:v>14018740.130631546</c:v>
                </c:pt>
                <c:pt idx="2156">
                  <c:v>14680864.333662031</c:v>
                </c:pt>
                <c:pt idx="2157">
                  <c:v>14779454.404856903</c:v>
                </c:pt>
                <c:pt idx="2158">
                  <c:v>15708632.685131487</c:v>
                </c:pt>
                <c:pt idx="2159">
                  <c:v>15866680.571035435</c:v>
                </c:pt>
                <c:pt idx="2160">
                  <c:v>15821652.021123959</c:v>
                </c:pt>
                <c:pt idx="2161">
                  <c:v>17811737.873239156</c:v>
                </c:pt>
                <c:pt idx="2162">
                  <c:v>17303442.921703592</c:v>
                </c:pt>
                <c:pt idx="2163">
                  <c:v>16712775.427121617</c:v>
                </c:pt>
                <c:pt idx="2164">
                  <c:v>16246794.162857333</c:v>
                </c:pt>
                <c:pt idx="2165">
                  <c:v>17820301.36324662</c:v>
                </c:pt>
                <c:pt idx="2166">
                  <c:v>17444539.538272977</c:v>
                </c:pt>
                <c:pt idx="2167">
                  <c:v>16221213.436894812</c:v>
                </c:pt>
                <c:pt idx="2168">
                  <c:v>16322797.003592951</c:v>
                </c:pt>
                <c:pt idx="2169">
                  <c:v>15681301.172458338</c:v>
                </c:pt>
                <c:pt idx="2170">
                  <c:v>16058922.648610165</c:v>
                </c:pt>
                <c:pt idx="2171">
                  <c:v>16798662.734436434</c:v>
                </c:pt>
                <c:pt idx="2172">
                  <c:v>16655095.250950076</c:v>
                </c:pt>
                <c:pt idx="2173">
                  <c:v>16233874.362504302</c:v>
                </c:pt>
                <c:pt idx="2174">
                  <c:v>15956950.181747057</c:v>
                </c:pt>
                <c:pt idx="2175">
                  <c:v>16708098.517477185</c:v>
                </c:pt>
                <c:pt idx="2176">
                  <c:v>16450367.254702011</c:v>
                </c:pt>
                <c:pt idx="2177">
                  <c:v>16618942.129189445</c:v>
                </c:pt>
                <c:pt idx="2178">
                  <c:v>17125766.040533349</c:v>
                </c:pt>
                <c:pt idx="2179">
                  <c:v>16645621.458097598</c:v>
                </c:pt>
                <c:pt idx="2180">
                  <c:v>16799043.663881544</c:v>
                </c:pt>
                <c:pt idx="2181">
                  <c:v>16434281.449415887</c:v>
                </c:pt>
                <c:pt idx="2182">
                  <c:v>17014418.621933762</c:v>
                </c:pt>
                <c:pt idx="2183">
                  <c:v>17199957.844020717</c:v>
                </c:pt>
                <c:pt idx="2184">
                  <c:v>17156848.393753011</c:v>
                </c:pt>
                <c:pt idx="2185">
                  <c:v>17667058.317453761</c:v>
                </c:pt>
                <c:pt idx="2186">
                  <c:v>17937579.705794886</c:v>
                </c:pt>
                <c:pt idx="2187">
                  <c:v>17854615.17649642</c:v>
                </c:pt>
                <c:pt idx="2188">
                  <c:v>17711759.158188079</c:v>
                </c:pt>
                <c:pt idx="2189">
                  <c:v>18255148.187725395</c:v>
                </c:pt>
                <c:pt idx="2190">
                  <c:v>18895919.07347364</c:v>
                </c:pt>
                <c:pt idx="2191">
                  <c:v>17520538.327617556</c:v>
                </c:pt>
                <c:pt idx="2192">
                  <c:v>17437758.977874339</c:v>
                </c:pt>
                <c:pt idx="2193">
                  <c:v>16733185.051628942</c:v>
                </c:pt>
                <c:pt idx="2194">
                  <c:v>16422882.006576214</c:v>
                </c:pt>
                <c:pt idx="2195">
                  <c:v>17621959.876610644</c:v>
                </c:pt>
                <c:pt idx="2196">
                  <c:v>19675045.143281709</c:v>
                </c:pt>
                <c:pt idx="2197">
                  <c:v>22297844.959421728</c:v>
                </c:pt>
                <c:pt idx="2198">
                  <c:v>23015522.341283422</c:v>
                </c:pt>
                <c:pt idx="2199">
                  <c:v>23021136.079619613</c:v>
                </c:pt>
                <c:pt idx="2200">
                  <c:v>25865267.896533385</c:v>
                </c:pt>
                <c:pt idx="2201">
                  <c:v>24841620.446908969</c:v>
                </c:pt>
                <c:pt idx="2202">
                  <c:v>22646554.449078474</c:v>
                </c:pt>
                <c:pt idx="2203">
                  <c:v>21731615.223245505</c:v>
                </c:pt>
                <c:pt idx="2204">
                  <c:v>20534927.568691697</c:v>
                </c:pt>
                <c:pt idx="2205">
                  <c:v>22387078.355219778</c:v>
                </c:pt>
                <c:pt idx="2206">
                  <c:v>23866070.250993408</c:v>
                </c:pt>
                <c:pt idx="2207">
                  <c:v>26467482.02941823</c:v>
                </c:pt>
                <c:pt idx="2208">
                  <c:v>28923147.586970445</c:v>
                </c:pt>
                <c:pt idx="2209">
                  <c:v>27744867.30123822</c:v>
                </c:pt>
                <c:pt idx="2210">
                  <c:v>31243438.378154818</c:v>
                </c:pt>
                <c:pt idx="2211">
                  <c:v>30195749.459523272</c:v>
                </c:pt>
                <c:pt idx="2212">
                  <c:v>30132913.474736702</c:v>
                </c:pt>
                <c:pt idx="2213">
                  <c:v>28449080.661176261</c:v>
                </c:pt>
                <c:pt idx="2214">
                  <c:v>33364908.377267975</c:v>
                </c:pt>
                <c:pt idx="2215">
                  <c:v>32228664.406787559</c:v>
                </c:pt>
                <c:pt idx="2216">
                  <c:v>32082187.425189573</c:v>
                </c:pt>
                <c:pt idx="2217">
                  <c:v>30374803.202038895</c:v>
                </c:pt>
                <c:pt idx="2218">
                  <c:v>28542169.17824186</c:v>
                </c:pt>
                <c:pt idx="2219">
                  <c:v>28594497.832292106</c:v>
                </c:pt>
                <c:pt idx="2220">
                  <c:v>31555932.123758975</c:v>
                </c:pt>
                <c:pt idx="2221">
                  <c:v>35467669.744343482</c:v>
                </c:pt>
                <c:pt idx="2222">
                  <c:v>34698830.026435576</c:v>
                </c:pt>
                <c:pt idx="2223">
                  <c:v>35366024.412680425</c:v>
                </c:pt>
                <c:pt idx="2224">
                  <c:v>35724249.37311928</c:v>
                </c:pt>
                <c:pt idx="2225">
                  <c:v>32762692.034076206</c:v>
                </c:pt>
                <c:pt idx="2226">
                  <c:v>34780008.857314259</c:v>
                </c:pt>
                <c:pt idx="2227">
                  <c:v>31368070.160809219</c:v>
                </c:pt>
                <c:pt idx="2228">
                  <c:v>34721519.630296499</c:v>
                </c:pt>
                <c:pt idx="2229">
                  <c:v>34507210.814220034</c:v>
                </c:pt>
                <c:pt idx="2230">
                  <c:v>34284549.032005094</c:v>
                </c:pt>
                <c:pt idx="2231">
                  <c:v>31425342.459997483</c:v>
                </c:pt>
                <c:pt idx="2232">
                  <c:v>31604074.613073967</c:v>
                </c:pt>
                <c:pt idx="2233">
                  <c:v>34211262.349411212</c:v>
                </c:pt>
                <c:pt idx="2234">
                  <c:v>34903963.59403348</c:v>
                </c:pt>
                <c:pt idx="2235">
                  <c:v>36092234.575235009</c:v>
                </c:pt>
                <c:pt idx="2236">
                  <c:v>35959088.31976901</c:v>
                </c:pt>
                <c:pt idx="2237">
                  <c:v>38949927.990257584</c:v>
                </c:pt>
                <c:pt idx="2238">
                  <c:v>40489215.608081549</c:v>
                </c:pt>
                <c:pt idx="2239">
                  <c:v>30455271.618571669</c:v>
                </c:pt>
                <c:pt idx="2240">
                  <c:v>29236388.581055339</c:v>
                </c:pt>
                <c:pt idx="2241">
                  <c:v>29721451.133535538</c:v>
                </c:pt>
                <c:pt idx="2242">
                  <c:v>27489627.974184632</c:v>
                </c:pt>
                <c:pt idx="2243">
                  <c:v>27240069.20360627</c:v>
                </c:pt>
                <c:pt idx="2244">
                  <c:v>26735564.620060734</c:v>
                </c:pt>
                <c:pt idx="2245">
                  <c:v>27375888.59353796</c:v>
                </c:pt>
                <c:pt idx="2246">
                  <c:v>26109831.542228419</c:v>
                </c:pt>
                <c:pt idx="2247">
                  <c:v>27327684.374968898</c:v>
                </c:pt>
                <c:pt idx="2248">
                  <c:v>26823302.895553716</c:v>
                </c:pt>
                <c:pt idx="2249">
                  <c:v>26255003.868745156</c:v>
                </c:pt>
                <c:pt idx="2250">
                  <c:v>27517640.131938156</c:v>
                </c:pt>
                <c:pt idx="2251">
                  <c:v>26161002.138425045</c:v>
                </c:pt>
                <c:pt idx="2252">
                  <c:v>28684131.779900257</c:v>
                </c:pt>
                <c:pt idx="2253">
                  <c:v>30299651.75799606</c:v>
                </c:pt>
                <c:pt idx="2254">
                  <c:v>28314099.100745525</c:v>
                </c:pt>
                <c:pt idx="2255">
                  <c:v>27480087.455137268</c:v>
                </c:pt>
                <c:pt idx="2256">
                  <c:v>28793950.926298641</c:v>
                </c:pt>
                <c:pt idx="2257">
                  <c:v>28890644.315567154</c:v>
                </c:pt>
                <c:pt idx="2258">
                  <c:v>28574485.345203333</c:v>
                </c:pt>
                <c:pt idx="2259">
                  <c:v>29256300.892466813</c:v>
                </c:pt>
                <c:pt idx="2260">
                  <c:v>30073309.476752132</c:v>
                </c:pt>
                <c:pt idx="2261">
                  <c:v>29714005.719473556</c:v>
                </c:pt>
                <c:pt idx="2262">
                  <c:v>28153011.909679059</c:v>
                </c:pt>
                <c:pt idx="2263">
                  <c:v>25615493.240943279</c:v>
                </c:pt>
                <c:pt idx="2264">
                  <c:v>24957524.644006278</c:v>
                </c:pt>
                <c:pt idx="2265">
                  <c:v>25636571.368003312</c:v>
                </c:pt>
                <c:pt idx="2266">
                  <c:v>26846268.429690182</c:v>
                </c:pt>
                <c:pt idx="2267">
                  <c:v>29604195.494032618</c:v>
                </c:pt>
                <c:pt idx="2268">
                  <c:v>34578483.462265074</c:v>
                </c:pt>
                <c:pt idx="2269">
                  <c:v>32411068.881707385</c:v>
                </c:pt>
                <c:pt idx="2270">
                  <c:v>32636087.929455373</c:v>
                </c:pt>
                <c:pt idx="2271">
                  <c:v>33994754.682635151</c:v>
                </c:pt>
                <c:pt idx="2272">
                  <c:v>33616560.238803856</c:v>
                </c:pt>
                <c:pt idx="2273">
                  <c:v>37484699.939944148</c:v>
                </c:pt>
                <c:pt idx="2274">
                  <c:v>35309939.544539548</c:v>
                </c:pt>
                <c:pt idx="2275">
                  <c:v>37242349.060000047</c:v>
                </c:pt>
                <c:pt idx="2276">
                  <c:v>37230941.150778271</c:v>
                </c:pt>
                <c:pt idx="2277">
                  <c:v>43563195.549619578</c:v>
                </c:pt>
                <c:pt idx="2278">
                  <c:v>42263663.754887819</c:v>
                </c:pt>
                <c:pt idx="2279">
                  <c:v>43278508.492658474</c:v>
                </c:pt>
                <c:pt idx="2280">
                  <c:v>44094054.431824178</c:v>
                </c:pt>
                <c:pt idx="2281">
                  <c:v>47709173.368535839</c:v>
                </c:pt>
                <c:pt idx="2282">
                  <c:v>50586163.140924908</c:v>
                </c:pt>
                <c:pt idx="2283">
                  <c:v>43996769.001215957</c:v>
                </c:pt>
                <c:pt idx="2284">
                  <c:v>41583571.328450702</c:v>
                </c:pt>
                <c:pt idx="2285">
                  <c:v>42527671.248012699</c:v>
                </c:pt>
                <c:pt idx="2286">
                  <c:v>41832213.855998635</c:v>
                </c:pt>
                <c:pt idx="2287">
                  <c:v>45279859.089187175</c:v>
                </c:pt>
                <c:pt idx="2288">
                  <c:v>40845208.481312171</c:v>
                </c:pt>
                <c:pt idx="2289">
                  <c:v>37978459.335887164</c:v>
                </c:pt>
                <c:pt idx="2290">
                  <c:v>41101175.770196982</c:v>
                </c:pt>
                <c:pt idx="2291">
                  <c:v>43673003.836835586</c:v>
                </c:pt>
                <c:pt idx="2292">
                  <c:v>43066614.527392156</c:v>
                </c:pt>
                <c:pt idx="2293">
                  <c:v>42207512.86005304</c:v>
                </c:pt>
                <c:pt idx="2294">
                  <c:v>41597339.888412148</c:v>
                </c:pt>
                <c:pt idx="2295">
                  <c:v>45155275.261719666</c:v>
                </c:pt>
                <c:pt idx="2296">
                  <c:v>44623563.441546574</c:v>
                </c:pt>
                <c:pt idx="2297">
                  <c:v>42245063.592511959</c:v>
                </c:pt>
                <c:pt idx="2298">
                  <c:v>41566959.316978768</c:v>
                </c:pt>
                <c:pt idx="2299">
                  <c:v>42384321.8298769</c:v>
                </c:pt>
                <c:pt idx="2300">
                  <c:v>45126932.951729648</c:v>
                </c:pt>
                <c:pt idx="2301">
                  <c:v>51936230.578005642</c:v>
                </c:pt>
                <c:pt idx="2302">
                  <c:v>50880739.79982163</c:v>
                </c:pt>
                <c:pt idx="2303">
                  <c:v>47405042.052899346</c:v>
                </c:pt>
                <c:pt idx="2304">
                  <c:v>47233150.740317181</c:v>
                </c:pt>
                <c:pt idx="2305">
                  <c:v>46151359.491379693</c:v>
                </c:pt>
                <c:pt idx="2306">
                  <c:v>46559467.056757294</c:v>
                </c:pt>
                <c:pt idx="2307">
                  <c:v>48356974.891893819</c:v>
                </c:pt>
                <c:pt idx="2308">
                  <c:v>45233599.169454239</c:v>
                </c:pt>
                <c:pt idx="2309">
                  <c:v>39608335.633069769</c:v>
                </c:pt>
                <c:pt idx="2310">
                  <c:v>39369611.331575856</c:v>
                </c:pt>
                <c:pt idx="2311">
                  <c:v>41759209.321482547</c:v>
                </c:pt>
                <c:pt idx="2312">
                  <c:v>40879683.273534805</c:v>
                </c:pt>
                <c:pt idx="2313">
                  <c:v>39758789.747213952</c:v>
                </c:pt>
                <c:pt idx="2314">
                  <c:v>40497127.841299228</c:v>
                </c:pt>
                <c:pt idx="2315">
                  <c:v>42217151.671657063</c:v>
                </c:pt>
                <c:pt idx="2316">
                  <c:v>41274023.017999306</c:v>
                </c:pt>
                <c:pt idx="2317">
                  <c:v>41565866.458518781</c:v>
                </c:pt>
                <c:pt idx="2318">
                  <c:v>40280139.96873755</c:v>
                </c:pt>
                <c:pt idx="2319">
                  <c:v>44198632.343509555</c:v>
                </c:pt>
                <c:pt idx="2320">
                  <c:v>43390370.942770429</c:v>
                </c:pt>
                <c:pt idx="2321">
                  <c:v>41453817.276284106</c:v>
                </c:pt>
                <c:pt idx="2322">
                  <c:v>41080483.888527952</c:v>
                </c:pt>
                <c:pt idx="2323">
                  <c:v>41693281.792169698</c:v>
                </c:pt>
                <c:pt idx="2324">
                  <c:v>41519496.945885435</c:v>
                </c:pt>
                <c:pt idx="2325">
                  <c:v>42037404.76579538</c:v>
                </c:pt>
                <c:pt idx="2326">
                  <c:v>44297209.442658842</c:v>
                </c:pt>
                <c:pt idx="2327">
                  <c:v>48252669.556941696</c:v>
                </c:pt>
                <c:pt idx="2328">
                  <c:v>48015619.766740046</c:v>
                </c:pt>
                <c:pt idx="2329">
                  <c:v>47022287.389276959</c:v>
                </c:pt>
                <c:pt idx="2330">
                  <c:v>46933194.351415791</c:v>
                </c:pt>
                <c:pt idx="2331">
                  <c:v>47031483.413468048</c:v>
                </c:pt>
                <c:pt idx="2332">
                  <c:v>49949420.066496059</c:v>
                </c:pt>
                <c:pt idx="2333">
                  <c:v>50370323.168749928</c:v>
                </c:pt>
                <c:pt idx="2334">
                  <c:v>48089935.120982289</c:v>
                </c:pt>
                <c:pt idx="2335">
                  <c:v>47435267.891198911</c:v>
                </c:pt>
                <c:pt idx="2336">
                  <c:v>50847908.860719211</c:v>
                </c:pt>
                <c:pt idx="2337">
                  <c:v>49124286.569985479</c:v>
                </c:pt>
                <c:pt idx="2338">
                  <c:v>48604401.86032775</c:v>
                </c:pt>
                <c:pt idx="2339">
                  <c:v>49880432.428067729</c:v>
                </c:pt>
                <c:pt idx="2340">
                  <c:v>51466225.335984156</c:v>
                </c:pt>
                <c:pt idx="2341">
                  <c:v>50705140.263539366</c:v>
                </c:pt>
                <c:pt idx="2342">
                  <c:v>50892236.006787136</c:v>
                </c:pt>
                <c:pt idx="2343">
                  <c:v>50633165.998638123</c:v>
                </c:pt>
                <c:pt idx="2344">
                  <c:v>48574671.662582263</c:v>
                </c:pt>
                <c:pt idx="2345">
                  <c:v>48880537.895824082</c:v>
                </c:pt>
                <c:pt idx="2346">
                  <c:v>46733136.881836593</c:v>
                </c:pt>
                <c:pt idx="2347">
                  <c:v>46724700.332099393</c:v>
                </c:pt>
                <c:pt idx="2348">
                  <c:v>47116698.774432704</c:v>
                </c:pt>
                <c:pt idx="2349">
                  <c:v>46770310.494447388</c:v>
                </c:pt>
                <c:pt idx="2350">
                  <c:v>46847791.059695899</c:v>
                </c:pt>
                <c:pt idx="2351">
                  <c:v>49976042.616786435</c:v>
                </c:pt>
                <c:pt idx="2352">
                  <c:v>51128730.199015841</c:v>
                </c:pt>
                <c:pt idx="2353">
                  <c:v>50422551.211103432</c:v>
                </c:pt>
                <c:pt idx="2354">
                  <c:v>51416397.655066453</c:v>
                </c:pt>
                <c:pt idx="2355">
                  <c:v>49776760.060479902</c:v>
                </c:pt>
                <c:pt idx="2356">
                  <c:v>50233873.350442469</c:v>
                </c:pt>
                <c:pt idx="2357">
                  <c:v>51141584.035098761</c:v>
                </c:pt>
                <c:pt idx="2358">
                  <c:v>51861523.9106851</c:v>
                </c:pt>
                <c:pt idx="2359">
                  <c:v>54701475.824539088</c:v>
                </c:pt>
                <c:pt idx="2360">
                  <c:v>55148749.597846441</c:v>
                </c:pt>
                <c:pt idx="2361">
                  <c:v>57163604.054492556</c:v>
                </c:pt>
                <c:pt idx="2362">
                  <c:v>56999510.900694668</c:v>
                </c:pt>
                <c:pt idx="2363">
                  <c:v>56738608.938223928</c:v>
                </c:pt>
                <c:pt idx="2364">
                  <c:v>56809762.703001238</c:v>
                </c:pt>
                <c:pt idx="2365">
                  <c:v>55574837.766825609</c:v>
                </c:pt>
                <c:pt idx="2366">
                  <c:v>54098257.641584359</c:v>
                </c:pt>
                <c:pt idx="2367">
                  <c:v>55799047.053688906</c:v>
                </c:pt>
                <c:pt idx="2368">
                  <c:v>55139841.988569975</c:v>
                </c:pt>
                <c:pt idx="2369">
                  <c:v>55130272.07571806</c:v>
                </c:pt>
                <c:pt idx="2370">
                  <c:v>55122419.041184999</c:v>
                </c:pt>
                <c:pt idx="2371">
                  <c:v>56279665.762874939</c:v>
                </c:pt>
                <c:pt idx="2372">
                  <c:v>56078123.018307686</c:v>
                </c:pt>
                <c:pt idx="2373">
                  <c:v>57013967.898506962</c:v>
                </c:pt>
                <c:pt idx="2374">
                  <c:v>58420428.427787967</c:v>
                </c:pt>
                <c:pt idx="2375">
                  <c:v>65173201.370540462</c:v>
                </c:pt>
                <c:pt idx="2376">
                  <c:v>67757553.077792957</c:v>
                </c:pt>
                <c:pt idx="2377">
                  <c:v>65486597.025332376</c:v>
                </c:pt>
                <c:pt idx="2378">
                  <c:v>64753352.707623929</c:v>
                </c:pt>
                <c:pt idx="2379">
                  <c:v>64251365.385984622</c:v>
                </c:pt>
                <c:pt idx="2380">
                  <c:v>64494431.609169312</c:v>
                </c:pt>
                <c:pt idx="2381">
                  <c:v>63891358.830024302</c:v>
                </c:pt>
                <c:pt idx="2382">
                  <c:v>62954315.812762767</c:v>
                </c:pt>
                <c:pt idx="2383">
                  <c:v>62213853.279264316</c:v>
                </c:pt>
                <c:pt idx="2384">
                  <c:v>62689468.633009419</c:v>
                </c:pt>
                <c:pt idx="2385">
                  <c:v>61727626.855128109</c:v>
                </c:pt>
                <c:pt idx="2386">
                  <c:v>61368981.487498775</c:v>
                </c:pt>
                <c:pt idx="2387">
                  <c:v>64349873.940981887</c:v>
                </c:pt>
                <c:pt idx="2388">
                  <c:v>63649108.502370112</c:v>
                </c:pt>
                <c:pt idx="2389">
                  <c:v>57095663.73693756</c:v>
                </c:pt>
                <c:pt idx="2390">
                  <c:v>57384955.916365147</c:v>
                </c:pt>
                <c:pt idx="2391">
                  <c:v>56018072.122649334</c:v>
                </c:pt>
                <c:pt idx="2392">
                  <c:v>60214860.633317783</c:v>
                </c:pt>
                <c:pt idx="2393">
                  <c:v>60886655.793012686</c:v>
                </c:pt>
                <c:pt idx="2394">
                  <c:v>61914485.024916321</c:v>
                </c:pt>
                <c:pt idx="2395">
                  <c:v>59127351.504529826</c:v>
                </c:pt>
                <c:pt idx="2396">
                  <c:v>55639306.258873284</c:v>
                </c:pt>
                <c:pt idx="2397">
                  <c:v>55221386.009082042</c:v>
                </c:pt>
                <c:pt idx="2398">
                  <c:v>54721452.04804232</c:v>
                </c:pt>
                <c:pt idx="2399">
                  <c:v>56107690.145649634</c:v>
                </c:pt>
                <c:pt idx="2400">
                  <c:v>62144984.818434201</c:v>
                </c:pt>
                <c:pt idx="2401">
                  <c:v>59987352.503841214</c:v>
                </c:pt>
                <c:pt idx="2402">
                  <c:v>49659509.136002362</c:v>
                </c:pt>
                <c:pt idx="2403">
                  <c:v>50245852.184025228</c:v>
                </c:pt>
                <c:pt idx="2404">
                  <c:v>50097527.589715198</c:v>
                </c:pt>
                <c:pt idx="2405">
                  <c:v>52332868.15403004</c:v>
                </c:pt>
                <c:pt idx="2406">
                  <c:v>54263783.203714006</c:v>
                </c:pt>
                <c:pt idx="2407">
                  <c:v>52521053.971012458</c:v>
                </c:pt>
                <c:pt idx="2408">
                  <c:v>53906778.020373501</c:v>
                </c:pt>
                <c:pt idx="2409">
                  <c:v>52389817.420029663</c:v>
                </c:pt>
                <c:pt idx="2410">
                  <c:v>51199945.705111504</c:v>
                </c:pt>
                <c:pt idx="2411">
                  <c:v>51331654.961472116</c:v>
                </c:pt>
                <c:pt idx="2412">
                  <c:v>53265206.255391546</c:v>
                </c:pt>
                <c:pt idx="2413">
                  <c:v>46512718.724688485</c:v>
                </c:pt>
                <c:pt idx="2414">
                  <c:v>49435769.242981151</c:v>
                </c:pt>
                <c:pt idx="2415">
                  <c:v>48115193.635376945</c:v>
                </c:pt>
                <c:pt idx="2416">
                  <c:v>44545542.764549747</c:v>
                </c:pt>
                <c:pt idx="2417">
                  <c:v>36761608.469048649</c:v>
                </c:pt>
                <c:pt idx="2418">
                  <c:v>36468417.250094488</c:v>
                </c:pt>
                <c:pt idx="2419">
                  <c:v>37412258.936920553</c:v>
                </c:pt>
                <c:pt idx="2420">
                  <c:v>37820294.201917157</c:v>
                </c:pt>
                <c:pt idx="2421">
                  <c:v>37083025.790545307</c:v>
                </c:pt>
                <c:pt idx="2422">
                  <c:v>34250495.433629766</c:v>
                </c:pt>
                <c:pt idx="2423">
                  <c:v>29561885.667425815</c:v>
                </c:pt>
                <c:pt idx="2424">
                  <c:v>30037234.207377177</c:v>
                </c:pt>
                <c:pt idx="2425">
                  <c:v>29974564.123314839</c:v>
                </c:pt>
                <c:pt idx="2426">
                  <c:v>30783559.097555373</c:v>
                </c:pt>
                <c:pt idx="2427">
                  <c:v>29323949.481728323</c:v>
                </c:pt>
                <c:pt idx="2428">
                  <c:v>29604570.114318538</c:v>
                </c:pt>
                <c:pt idx="2429">
                  <c:v>28287400.443287164</c:v>
                </c:pt>
                <c:pt idx="2430">
                  <c:v>27956472.721480571</c:v>
                </c:pt>
                <c:pt idx="2431">
                  <c:v>29223182.58113201</c:v>
                </c:pt>
                <c:pt idx="2432">
                  <c:v>29942923.155372262</c:v>
                </c:pt>
                <c:pt idx="2433">
                  <c:v>28435367.37240795</c:v>
                </c:pt>
                <c:pt idx="2434">
                  <c:v>28017698.008271687</c:v>
                </c:pt>
                <c:pt idx="2435">
                  <c:v>30108717.419316251</c:v>
                </c:pt>
                <c:pt idx="2436">
                  <c:v>30942291.734806791</c:v>
                </c:pt>
                <c:pt idx="2437">
                  <c:v>32747851.576847691</c:v>
                </c:pt>
                <c:pt idx="2438">
                  <c:v>33282839.253295995</c:v>
                </c:pt>
                <c:pt idx="2439">
                  <c:v>33633471.307306029</c:v>
                </c:pt>
                <c:pt idx="2440">
                  <c:v>37559310.83446835</c:v>
                </c:pt>
                <c:pt idx="2441">
                  <c:v>38091272.018808208</c:v>
                </c:pt>
                <c:pt idx="2442">
                  <c:v>38653497.96635098</c:v>
                </c:pt>
                <c:pt idx="2443">
                  <c:v>37964101.001851089</c:v>
                </c:pt>
                <c:pt idx="2444">
                  <c:v>35152515.084417649</c:v>
                </c:pt>
                <c:pt idx="2445">
                  <c:v>36486512.745624885</c:v>
                </c:pt>
                <c:pt idx="2446">
                  <c:v>35652964.481242523</c:v>
                </c:pt>
                <c:pt idx="2447">
                  <c:v>36696073.624985561</c:v>
                </c:pt>
                <c:pt idx="2448">
                  <c:v>37006740.602893762</c:v>
                </c:pt>
                <c:pt idx="2449">
                  <c:v>35058399.721475549</c:v>
                </c:pt>
                <c:pt idx="2450">
                  <c:v>31002568.175351501</c:v>
                </c:pt>
                <c:pt idx="2451">
                  <c:v>31463893.215627313</c:v>
                </c:pt>
                <c:pt idx="2452">
                  <c:v>29524844.332777243</c:v>
                </c:pt>
                <c:pt idx="2453">
                  <c:v>30318503.168586344</c:v>
                </c:pt>
                <c:pt idx="2454">
                  <c:v>29359908.539260436</c:v>
                </c:pt>
                <c:pt idx="2455">
                  <c:v>31250425.287516721</c:v>
                </c:pt>
                <c:pt idx="2456">
                  <c:v>30821375.609828454</c:v>
                </c:pt>
                <c:pt idx="2457">
                  <c:v>30027033.812010441</c:v>
                </c:pt>
                <c:pt idx="2458">
                  <c:v>30923318.760236092</c:v>
                </c:pt>
                <c:pt idx="2459">
                  <c:v>30465430.82463124</c:v>
                </c:pt>
                <c:pt idx="2460">
                  <c:v>30591388.238270503</c:v>
                </c:pt>
                <c:pt idx="2461">
                  <c:v>31134136.511308558</c:v>
                </c:pt>
                <c:pt idx="2462">
                  <c:v>30279518.405296143</c:v>
                </c:pt>
                <c:pt idx="2463">
                  <c:v>29768629.937029306</c:v>
                </c:pt>
                <c:pt idx="2464">
                  <c:v>29859451.805263124</c:v>
                </c:pt>
                <c:pt idx="2465">
                  <c:v>30520949.348888364</c:v>
                </c:pt>
                <c:pt idx="2466">
                  <c:v>31111628.0646897</c:v>
                </c:pt>
                <c:pt idx="2467">
                  <c:v>31305853.680964679</c:v>
                </c:pt>
                <c:pt idx="2468">
                  <c:v>31306892.858097836</c:v>
                </c:pt>
                <c:pt idx="2469">
                  <c:v>30552338.833735503</c:v>
                </c:pt>
                <c:pt idx="2470">
                  <c:v>32416397.821366984</c:v>
                </c:pt>
                <c:pt idx="2471">
                  <c:v>31477141.706616025</c:v>
                </c:pt>
                <c:pt idx="2472">
                  <c:v>31087384.253514774</c:v>
                </c:pt>
                <c:pt idx="2473">
                  <c:v>32013825.051938649</c:v>
                </c:pt>
                <c:pt idx="2474">
                  <c:v>32820886.981279232</c:v>
                </c:pt>
                <c:pt idx="2475">
                  <c:v>32113719.905543581</c:v>
                </c:pt>
                <c:pt idx="2476">
                  <c:v>32082165.631902393</c:v>
                </c:pt>
                <c:pt idx="2477">
                  <c:v>32755200.987390731</c:v>
                </c:pt>
                <c:pt idx="2478">
                  <c:v>31145108.531881209</c:v>
                </c:pt>
                <c:pt idx="2479">
                  <c:v>33815182.206308343</c:v>
                </c:pt>
                <c:pt idx="2480">
                  <c:v>34320656.672304958</c:v>
                </c:pt>
                <c:pt idx="2481">
                  <c:v>34844400.462856717</c:v>
                </c:pt>
                <c:pt idx="2482">
                  <c:v>36308805.084178649</c:v>
                </c:pt>
                <c:pt idx="2483">
                  <c:v>41076589.564890988</c:v>
                </c:pt>
                <c:pt idx="2484">
                  <c:v>39852177.577663325</c:v>
                </c:pt>
                <c:pt idx="2485">
                  <c:v>42644562.075827278</c:v>
                </c:pt>
                <c:pt idx="2486">
                  <c:v>42689340.269469529</c:v>
                </c:pt>
                <c:pt idx="2487">
                  <c:v>42265501.635935932</c:v>
                </c:pt>
                <c:pt idx="2488">
                  <c:v>41126346.008038566</c:v>
                </c:pt>
                <c:pt idx="2489">
                  <c:v>39485803.046398893</c:v>
                </c:pt>
                <c:pt idx="2490">
                  <c:v>41404735.460216969</c:v>
                </c:pt>
                <c:pt idx="2491">
                  <c:v>40625670.016163744</c:v>
                </c:pt>
                <c:pt idx="2492">
                  <c:v>43089852.369933948</c:v>
                </c:pt>
                <c:pt idx="2493">
                  <c:v>40810222.421244144</c:v>
                </c:pt>
                <c:pt idx="2494">
                  <c:v>42376298.041105919</c:v>
                </c:pt>
                <c:pt idx="2495">
                  <c:v>42012439.757128574</c:v>
                </c:pt>
                <c:pt idx="2496">
                  <c:v>40828725.400557682</c:v>
                </c:pt>
                <c:pt idx="2497">
                  <c:v>42483001.872326538</c:v>
                </c:pt>
                <c:pt idx="2498">
                  <c:v>41703044.699666046</c:v>
                </c:pt>
                <c:pt idx="2499">
                  <c:v>41876833.947847329</c:v>
                </c:pt>
                <c:pt idx="2500">
                  <c:v>42361318.313545756</c:v>
                </c:pt>
                <c:pt idx="2501">
                  <c:v>43202299.423006959</c:v>
                </c:pt>
                <c:pt idx="2502">
                  <c:v>42590684.874308765</c:v>
                </c:pt>
                <c:pt idx="2503">
                  <c:v>41957069.128167056</c:v>
                </c:pt>
                <c:pt idx="2504">
                  <c:v>38961129.826793447</c:v>
                </c:pt>
                <c:pt idx="2505">
                  <c:v>38872099.421312712</c:v>
                </c:pt>
                <c:pt idx="2506">
                  <c:v>41475761.573799215</c:v>
                </c:pt>
                <c:pt idx="2507">
                  <c:v>40596796.372841805</c:v>
                </c:pt>
                <c:pt idx="2508">
                  <c:v>41640625.4492869</c:v>
                </c:pt>
                <c:pt idx="2509">
                  <c:v>41400170.880314164</c:v>
                </c:pt>
                <c:pt idx="2510">
                  <c:v>41319368.554662198</c:v>
                </c:pt>
                <c:pt idx="2511">
                  <c:v>39418329.656729832</c:v>
                </c:pt>
                <c:pt idx="2512">
                  <c:v>39718286.026957802</c:v>
                </c:pt>
                <c:pt idx="2513">
                  <c:v>40942199.410543583</c:v>
                </c:pt>
                <c:pt idx="2514">
                  <c:v>41074746.011152193</c:v>
                </c:pt>
                <c:pt idx="2515">
                  <c:v>42511374.44038073</c:v>
                </c:pt>
                <c:pt idx="2516">
                  <c:v>43521394.009220369</c:v>
                </c:pt>
                <c:pt idx="2517">
                  <c:v>46526207.733776197</c:v>
                </c:pt>
                <c:pt idx="2518">
                  <c:v>55007096.82671646</c:v>
                </c:pt>
                <c:pt idx="2519">
                  <c:v>55854375.588520639</c:v>
                </c:pt>
                <c:pt idx="2520">
                  <c:v>54759980.534456037</c:v>
                </c:pt>
                <c:pt idx="2521">
                  <c:v>60647592.362653323</c:v>
                </c:pt>
                <c:pt idx="2522">
                  <c:v>60422594.423669443</c:v>
                </c:pt>
                <c:pt idx="2523">
                  <c:v>65202381.332731016</c:v>
                </c:pt>
                <c:pt idx="2524">
                  <c:v>60115137.259224378</c:v>
                </c:pt>
                <c:pt idx="2525">
                  <c:v>60123006.441050299</c:v>
                </c:pt>
                <c:pt idx="2526">
                  <c:v>59695373.214809008</c:v>
                </c:pt>
                <c:pt idx="2527">
                  <c:v>61873211.635347612</c:v>
                </c:pt>
                <c:pt idx="2528">
                  <c:v>58542760.015635245</c:v>
                </c:pt>
                <c:pt idx="2529">
                  <c:v>58213769.858063206</c:v>
                </c:pt>
                <c:pt idx="2530">
                  <c:v>57524464.597885713</c:v>
                </c:pt>
                <c:pt idx="2531">
                  <c:v>58755823.286942951</c:v>
                </c:pt>
                <c:pt idx="2532">
                  <c:v>59614119.045198344</c:v>
                </c:pt>
                <c:pt idx="2533">
                  <c:v>61004269.099964172</c:v>
                </c:pt>
                <c:pt idx="2534">
                  <c:v>61484233.058020182</c:v>
                </c:pt>
                <c:pt idx="2535">
                  <c:v>61820086.222592719</c:v>
                </c:pt>
                <c:pt idx="2536">
                  <c:v>64173279.655071452</c:v>
                </c:pt>
                <c:pt idx="2537">
                  <c:v>64269185.577216305</c:v>
                </c:pt>
                <c:pt idx="2538">
                  <c:v>64044975.209691264</c:v>
                </c:pt>
                <c:pt idx="2539">
                  <c:v>61129650.004179507</c:v>
                </c:pt>
                <c:pt idx="2540">
                  <c:v>61305090.359544002</c:v>
                </c:pt>
                <c:pt idx="2541">
                  <c:v>60143727.74386064</c:v>
                </c:pt>
                <c:pt idx="2542">
                  <c:v>57161027.805833727</c:v>
                </c:pt>
                <c:pt idx="2543">
                  <c:v>57246840.063199006</c:v>
                </c:pt>
                <c:pt idx="2544">
                  <c:v>57242092.477432281</c:v>
                </c:pt>
                <c:pt idx="2545">
                  <c:v>59255359.022954844</c:v>
                </c:pt>
                <c:pt idx="2546">
                  <c:v>61953972.089257605</c:v>
                </c:pt>
                <c:pt idx="2547">
                  <c:v>64004100.34433765</c:v>
                </c:pt>
                <c:pt idx="2548">
                  <c:v>61102804.053760692</c:v>
                </c:pt>
                <c:pt idx="2549">
                  <c:v>60043327.537805453</c:v>
                </c:pt>
                <c:pt idx="2550">
                  <c:v>59321079.609074213</c:v>
                </c:pt>
                <c:pt idx="2551">
                  <c:v>58307286.925143443</c:v>
                </c:pt>
                <c:pt idx="2552">
                  <c:v>59423249.40634951</c:v>
                </c:pt>
                <c:pt idx="2553">
                  <c:v>55089040.074442938</c:v>
                </c:pt>
                <c:pt idx="2554">
                  <c:v>60315247.682430848</c:v>
                </c:pt>
                <c:pt idx="2555">
                  <c:v>59340312.663009278</c:v>
                </c:pt>
                <c:pt idx="2556">
                  <c:v>58920514.323835574</c:v>
                </c:pt>
                <c:pt idx="2557">
                  <c:v>56250764.562128924</c:v>
                </c:pt>
                <c:pt idx="2558">
                  <c:v>54928705.42868942</c:v>
                </c:pt>
                <c:pt idx="2559">
                  <c:v>55659430.489115611</c:v>
                </c:pt>
                <c:pt idx="2560">
                  <c:v>48616685.99472215</c:v>
                </c:pt>
                <c:pt idx="2561">
                  <c:v>48350625.78875678</c:v>
                </c:pt>
                <c:pt idx="2562">
                  <c:v>57054221.44647067</c:v>
                </c:pt>
                <c:pt idx="2563">
                  <c:v>62024776.918136142</c:v>
                </c:pt>
                <c:pt idx="2564">
                  <c:v>61631591.263863184</c:v>
                </c:pt>
                <c:pt idx="2565">
                  <c:v>60848172.101560764</c:v>
                </c:pt>
                <c:pt idx="2566">
                  <c:v>58864371.791822977</c:v>
                </c:pt>
                <c:pt idx="2567">
                  <c:v>58673552.997020505</c:v>
                </c:pt>
                <c:pt idx="2568">
                  <c:v>57060020.583727323</c:v>
                </c:pt>
                <c:pt idx="2569">
                  <c:v>56141923.477499187</c:v>
                </c:pt>
                <c:pt idx="2570">
                  <c:v>55029206.542017534</c:v>
                </c:pt>
                <c:pt idx="2571">
                  <c:v>58843018.685994491</c:v>
                </c:pt>
                <c:pt idx="2572">
                  <c:v>56799909.65502128</c:v>
                </c:pt>
                <c:pt idx="2573">
                  <c:v>58004719.042046681</c:v>
                </c:pt>
                <c:pt idx="2574">
                  <c:v>61598726.259662539</c:v>
                </c:pt>
                <c:pt idx="2575">
                  <c:v>57773049.278169341</c:v>
                </c:pt>
                <c:pt idx="2576">
                  <c:v>62285465.235912703</c:v>
                </c:pt>
                <c:pt idx="2577">
                  <c:v>62184169.586675309</c:v>
                </c:pt>
                <c:pt idx="2578">
                  <c:v>64932339.003410734</c:v>
                </c:pt>
                <c:pt idx="2579">
                  <c:v>65179533.518442757</c:v>
                </c:pt>
                <c:pt idx="2580">
                  <c:v>64341339.272693753</c:v>
                </c:pt>
                <c:pt idx="2581">
                  <c:v>63038191.336762056</c:v>
                </c:pt>
                <c:pt idx="2582">
                  <c:v>61626237.003569439</c:v>
                </c:pt>
                <c:pt idx="2583">
                  <c:v>58622898.406028904</c:v>
                </c:pt>
                <c:pt idx="2584">
                  <c:v>57765581.492881373</c:v>
                </c:pt>
                <c:pt idx="2585">
                  <c:v>44568940.083060145</c:v>
                </c:pt>
                <c:pt idx="2586">
                  <c:v>43839534.841579609</c:v>
                </c:pt>
                <c:pt idx="2587">
                  <c:v>43066609.759787798</c:v>
                </c:pt>
                <c:pt idx="2588">
                  <c:v>43308869.188329175</c:v>
                </c:pt>
                <c:pt idx="2589">
                  <c:v>43047165.276522242</c:v>
                </c:pt>
                <c:pt idx="2590">
                  <c:v>43371966.372125253</c:v>
                </c:pt>
                <c:pt idx="2591">
                  <c:v>42980244.288255505</c:v>
                </c:pt>
                <c:pt idx="2592">
                  <c:v>45785624.726253055</c:v>
                </c:pt>
                <c:pt idx="2593">
                  <c:v>46251851.483911015</c:v>
                </c:pt>
                <c:pt idx="2594">
                  <c:v>47393504.567046545</c:v>
                </c:pt>
                <c:pt idx="2595">
                  <c:v>45681243.187581241</c:v>
                </c:pt>
                <c:pt idx="2596">
                  <c:v>46773636.430170693</c:v>
                </c:pt>
                <c:pt idx="2597">
                  <c:v>46225159.196317539</c:v>
                </c:pt>
                <c:pt idx="2598">
                  <c:v>46029110.971391924</c:v>
                </c:pt>
                <c:pt idx="2599">
                  <c:v>46444125.768360466</c:v>
                </c:pt>
                <c:pt idx="2600">
                  <c:v>46721051.233430065</c:v>
                </c:pt>
                <c:pt idx="2601">
                  <c:v>46325744.466891833</c:v>
                </c:pt>
                <c:pt idx="2602">
                  <c:v>46817563.702243999</c:v>
                </c:pt>
                <c:pt idx="2603">
                  <c:v>49318208.118136108</c:v>
                </c:pt>
                <c:pt idx="2604">
                  <c:v>48033433.510793515</c:v>
                </c:pt>
                <c:pt idx="2605">
                  <c:v>47962956.489675425</c:v>
                </c:pt>
                <c:pt idx="2606">
                  <c:v>43377285.221239202</c:v>
                </c:pt>
                <c:pt idx="2607">
                  <c:v>42802261.001036644</c:v>
                </c:pt>
                <c:pt idx="2608">
                  <c:v>42448969.21127446</c:v>
                </c:pt>
                <c:pt idx="2609">
                  <c:v>41367049.348456725</c:v>
                </c:pt>
                <c:pt idx="2610">
                  <c:v>32046514.552103411</c:v>
                </c:pt>
                <c:pt idx="2611">
                  <c:v>31898638.262832422</c:v>
                </c:pt>
                <c:pt idx="2612">
                  <c:v>32747113.512039829</c:v>
                </c:pt>
                <c:pt idx="2613">
                  <c:v>32586082.250920847</c:v>
                </c:pt>
                <c:pt idx="2614">
                  <c:v>32080070.027736466</c:v>
                </c:pt>
                <c:pt idx="2615">
                  <c:v>33229492.260324825</c:v>
                </c:pt>
                <c:pt idx="2616">
                  <c:v>33020766.13114861</c:v>
                </c:pt>
                <c:pt idx="2617">
                  <c:v>34181352.673386358</c:v>
                </c:pt>
                <c:pt idx="2618">
                  <c:v>34948323.646768488</c:v>
                </c:pt>
                <c:pt idx="2619">
                  <c:v>33257564.233942334</c:v>
                </c:pt>
                <c:pt idx="2620">
                  <c:v>33456288.682509955</c:v>
                </c:pt>
                <c:pt idx="2621">
                  <c:v>34097738.125357956</c:v>
                </c:pt>
                <c:pt idx="2622">
                  <c:v>34305475.954564087</c:v>
                </c:pt>
                <c:pt idx="2623">
                  <c:v>33557224.781244725</c:v>
                </c:pt>
                <c:pt idx="2624">
                  <c:v>33821829.409813389</c:v>
                </c:pt>
                <c:pt idx="2625">
                  <c:v>33239026.960740075</c:v>
                </c:pt>
                <c:pt idx="2626">
                  <c:v>32927764.698540211</c:v>
                </c:pt>
                <c:pt idx="2627">
                  <c:v>33215003.832150318</c:v>
                </c:pt>
                <c:pt idx="2628">
                  <c:v>33405606.967636161</c:v>
                </c:pt>
                <c:pt idx="2629">
                  <c:v>33854481.495981924</c:v>
                </c:pt>
                <c:pt idx="2630">
                  <c:v>32864218.43596461</c:v>
                </c:pt>
                <c:pt idx="2631">
                  <c:v>31714538.821892239</c:v>
                </c:pt>
                <c:pt idx="2632">
                  <c:v>31008553.101354424</c:v>
                </c:pt>
                <c:pt idx="2633">
                  <c:v>30330364.715063654</c:v>
                </c:pt>
                <c:pt idx="2634">
                  <c:v>28851755.561427653</c:v>
                </c:pt>
                <c:pt idx="2635">
                  <c:v>28962581.131601259</c:v>
                </c:pt>
                <c:pt idx="2636">
                  <c:v>28926712.073575661</c:v>
                </c:pt>
                <c:pt idx="2637">
                  <c:v>29396365.22151747</c:v>
                </c:pt>
                <c:pt idx="2638">
                  <c:v>29511617.804766901</c:v>
                </c:pt>
                <c:pt idx="2639">
                  <c:v>29360931.680713128</c:v>
                </c:pt>
                <c:pt idx="2640">
                  <c:v>29023469.560635343</c:v>
                </c:pt>
                <c:pt idx="2641">
                  <c:v>29327127.875753786</c:v>
                </c:pt>
                <c:pt idx="2642">
                  <c:v>29492846.361724135</c:v>
                </c:pt>
                <c:pt idx="2643">
                  <c:v>29195536.356167432</c:v>
                </c:pt>
                <c:pt idx="2644">
                  <c:v>28768498.772465322</c:v>
                </c:pt>
                <c:pt idx="2645">
                  <c:v>29098382.845107812</c:v>
                </c:pt>
                <c:pt idx="2646">
                  <c:v>29409661.402538884</c:v>
                </c:pt>
                <c:pt idx="2647">
                  <c:v>29535840.835920855</c:v>
                </c:pt>
                <c:pt idx="2648">
                  <c:v>29344800.857811756</c:v>
                </c:pt>
                <c:pt idx="2649">
                  <c:v>29279646.542586911</c:v>
                </c:pt>
                <c:pt idx="2650">
                  <c:v>28736103.337203037</c:v>
                </c:pt>
                <c:pt idx="2651">
                  <c:v>29095899.073077407</c:v>
                </c:pt>
                <c:pt idx="2652">
                  <c:v>28000986.663593568</c:v>
                </c:pt>
                <c:pt idx="2653">
                  <c:v>30102141.598462023</c:v>
                </c:pt>
                <c:pt idx="2654">
                  <c:v>28542413.404966712</c:v>
                </c:pt>
                <c:pt idx="2655">
                  <c:v>29494599.679701511</c:v>
                </c:pt>
                <c:pt idx="2656">
                  <c:v>30221507.703593355</c:v>
                </c:pt>
                <c:pt idx="2657">
                  <c:v>29591763.853178207</c:v>
                </c:pt>
                <c:pt idx="2658">
                  <c:v>29137553.13881655</c:v>
                </c:pt>
                <c:pt idx="2659">
                  <c:v>29104565.321920179</c:v>
                </c:pt>
                <c:pt idx="2660">
                  <c:v>28055023.371204708</c:v>
                </c:pt>
                <c:pt idx="2661">
                  <c:v>28228813.210492667</c:v>
                </c:pt>
                <c:pt idx="2662">
                  <c:v>31175023.619844966</c:v>
                </c:pt>
                <c:pt idx="2663">
                  <c:v>31693367.621573657</c:v>
                </c:pt>
                <c:pt idx="2664">
                  <c:v>30383432.526930999</c:v>
                </c:pt>
                <c:pt idx="2665">
                  <c:v>29351313.870129783</c:v>
                </c:pt>
                <c:pt idx="2666">
                  <c:v>22798927.570284098</c:v>
                </c:pt>
                <c:pt idx="2667">
                  <c:v>26559339.096520588</c:v>
                </c:pt>
                <c:pt idx="2668">
                  <c:v>24044810.269879855</c:v>
                </c:pt>
                <c:pt idx="2669">
                  <c:v>24808356.748789575</c:v>
                </c:pt>
                <c:pt idx="2670">
                  <c:v>25148760.975821916</c:v>
                </c:pt>
                <c:pt idx="2671">
                  <c:v>25892267.748231366</c:v>
                </c:pt>
                <c:pt idx="2672">
                  <c:v>25440710.236881759</c:v>
                </c:pt>
                <c:pt idx="2673">
                  <c:v>25007803.359081432</c:v>
                </c:pt>
                <c:pt idx="2674">
                  <c:v>25357396.742152184</c:v>
                </c:pt>
                <c:pt idx="2675">
                  <c:v>25303840.632088978</c:v>
                </c:pt>
                <c:pt idx="2676">
                  <c:v>25303658.59650895</c:v>
                </c:pt>
                <c:pt idx="2677">
                  <c:v>25299972.939452283</c:v>
                </c:pt>
                <c:pt idx="2678">
                  <c:v>25970107.70312937</c:v>
                </c:pt>
                <c:pt idx="2679">
                  <c:v>26781485.097742863</c:v>
                </c:pt>
                <c:pt idx="2680">
                  <c:v>26054784.594807018</c:v>
                </c:pt>
                <c:pt idx="2681">
                  <c:v>25446431.214103885</c:v>
                </c:pt>
                <c:pt idx="2682">
                  <c:v>25445495.43595136</c:v>
                </c:pt>
                <c:pt idx="2683">
                  <c:v>25563715.76039714</c:v>
                </c:pt>
                <c:pt idx="2684">
                  <c:v>25656905.387618884</c:v>
                </c:pt>
                <c:pt idx="2685">
                  <c:v>25705422.606519725</c:v>
                </c:pt>
                <c:pt idx="2686">
                  <c:v>26044189.885929614</c:v>
                </c:pt>
                <c:pt idx="2687">
                  <c:v>25677086.905240361</c:v>
                </c:pt>
                <c:pt idx="2688">
                  <c:v>24586231.787257601</c:v>
                </c:pt>
                <c:pt idx="2689">
                  <c:v>24857359.597148012</c:v>
                </c:pt>
                <c:pt idx="2690">
                  <c:v>24690676.504505843</c:v>
                </c:pt>
                <c:pt idx="2691">
                  <c:v>24992107.338432718</c:v>
                </c:pt>
                <c:pt idx="2692">
                  <c:v>24670198.232986402</c:v>
                </c:pt>
                <c:pt idx="2693">
                  <c:v>24877915.280713018</c:v>
                </c:pt>
                <c:pt idx="2694">
                  <c:v>24698854.210640211</c:v>
                </c:pt>
                <c:pt idx="2695">
                  <c:v>25064130.317597449</c:v>
                </c:pt>
                <c:pt idx="2696">
                  <c:v>24502479.363958403</c:v>
                </c:pt>
                <c:pt idx="2697">
                  <c:v>24638961.91248177</c:v>
                </c:pt>
                <c:pt idx="2698">
                  <c:v>24642543.805112131</c:v>
                </c:pt>
                <c:pt idx="2699">
                  <c:v>24704405.421317097</c:v>
                </c:pt>
                <c:pt idx="2700">
                  <c:v>24522907.990765624</c:v>
                </c:pt>
                <c:pt idx="2701">
                  <c:v>23748139.305872165</c:v>
                </c:pt>
                <c:pt idx="2702">
                  <c:v>23796025.381129142</c:v>
                </c:pt>
                <c:pt idx="2703">
                  <c:v>22451828.343018897</c:v>
                </c:pt>
                <c:pt idx="2704">
                  <c:v>23384051.024273854</c:v>
                </c:pt>
                <c:pt idx="2705">
                  <c:v>23175587.446759418</c:v>
                </c:pt>
                <c:pt idx="2706">
                  <c:v>23232470.296465609</c:v>
                </c:pt>
                <c:pt idx="2707">
                  <c:v>23658433.918564294</c:v>
                </c:pt>
                <c:pt idx="2708">
                  <c:v>23017313.202035677</c:v>
                </c:pt>
                <c:pt idx="2709">
                  <c:v>23114558.319013402</c:v>
                </c:pt>
                <c:pt idx="2710">
                  <c:v>23129747.621593293</c:v>
                </c:pt>
                <c:pt idx="2711">
                  <c:v>22965191.411633268</c:v>
                </c:pt>
                <c:pt idx="2712">
                  <c:v>22837709.496942557</c:v>
                </c:pt>
                <c:pt idx="2713">
                  <c:v>22767363.301647823</c:v>
                </c:pt>
                <c:pt idx="2714">
                  <c:v>23038091.5381767</c:v>
                </c:pt>
                <c:pt idx="2715">
                  <c:v>22366382.785005067</c:v>
                </c:pt>
                <c:pt idx="2716">
                  <c:v>22536328.245504484</c:v>
                </c:pt>
                <c:pt idx="2717">
                  <c:v>22417219.073238775</c:v>
                </c:pt>
                <c:pt idx="2718">
                  <c:v>22454274.783226646</c:v>
                </c:pt>
                <c:pt idx="2719">
                  <c:v>22549020.8512851</c:v>
                </c:pt>
                <c:pt idx="2720">
                  <c:v>22438756.989343613</c:v>
                </c:pt>
                <c:pt idx="2721">
                  <c:v>22364212.218134727</c:v>
                </c:pt>
                <c:pt idx="2722">
                  <c:v>22360831.317914762</c:v>
                </c:pt>
                <c:pt idx="2723">
                  <c:v>22128586.607852373</c:v>
                </c:pt>
                <c:pt idx="2724">
                  <c:v>22029077.377682548</c:v>
                </c:pt>
                <c:pt idx="2725">
                  <c:v>21826280.88931793</c:v>
                </c:pt>
                <c:pt idx="2726">
                  <c:v>21766173.813030645</c:v>
                </c:pt>
                <c:pt idx="2727">
                  <c:v>22294607.380955938</c:v>
                </c:pt>
                <c:pt idx="2728">
                  <c:v>22449268.491487775</c:v>
                </c:pt>
                <c:pt idx="2729">
                  <c:v>23230014.655017167</c:v>
                </c:pt>
                <c:pt idx="2730">
                  <c:v>24730516.990401939</c:v>
                </c:pt>
                <c:pt idx="2731">
                  <c:v>27532132.038191497</c:v>
                </c:pt>
                <c:pt idx="2732">
                  <c:v>31105225.11726078</c:v>
                </c:pt>
                <c:pt idx="2733">
                  <c:v>34693722.429662623</c:v>
                </c:pt>
                <c:pt idx="2734">
                  <c:v>34405720.276155658</c:v>
                </c:pt>
                <c:pt idx="2735">
                  <c:v>35546909.161879659</c:v>
                </c:pt>
                <c:pt idx="2736">
                  <c:v>35353747.886642851</c:v>
                </c:pt>
                <c:pt idx="2737">
                  <c:v>33614874.450929314</c:v>
                </c:pt>
                <c:pt idx="2738">
                  <c:v>35114535.495553166</c:v>
                </c:pt>
                <c:pt idx="2739">
                  <c:v>41056127.205224514</c:v>
                </c:pt>
                <c:pt idx="2740">
                  <c:v>41543317.383681111</c:v>
                </c:pt>
                <c:pt idx="2741">
                  <c:v>41237749.543216921</c:v>
                </c:pt>
                <c:pt idx="2742">
                  <c:v>42076842.245492004</c:v>
                </c:pt>
                <c:pt idx="2743">
                  <c:v>40903276.686667219</c:v>
                </c:pt>
                <c:pt idx="2744">
                  <c:v>42636046.711585499</c:v>
                </c:pt>
                <c:pt idx="2745">
                  <c:v>42420203.014596365</c:v>
                </c:pt>
                <c:pt idx="2746">
                  <c:v>42726858.316289693</c:v>
                </c:pt>
                <c:pt idx="2747">
                  <c:v>42495935.716582268</c:v>
                </c:pt>
                <c:pt idx="2748">
                  <c:v>45472286.176176466</c:v>
                </c:pt>
                <c:pt idx="2749">
                  <c:v>41552394.067356162</c:v>
                </c:pt>
                <c:pt idx="2750">
                  <c:v>42751268.039678589</c:v>
                </c:pt>
                <c:pt idx="2751">
                  <c:v>45276170.921361074</c:v>
                </c:pt>
                <c:pt idx="2752">
                  <c:v>44236983.63107229</c:v>
                </c:pt>
                <c:pt idx="2753">
                  <c:v>43981518.677103691</c:v>
                </c:pt>
                <c:pt idx="2754">
                  <c:v>43539503.6204862</c:v>
                </c:pt>
                <c:pt idx="2755">
                  <c:v>41891169.901307508</c:v>
                </c:pt>
                <c:pt idx="2756">
                  <c:v>41183239.532402918</c:v>
                </c:pt>
                <c:pt idx="2757">
                  <c:v>43139545.942827925</c:v>
                </c:pt>
                <c:pt idx="2758">
                  <c:v>41969124.401127867</c:v>
                </c:pt>
                <c:pt idx="2759">
                  <c:v>37183733.758137375</c:v>
                </c:pt>
                <c:pt idx="2760">
                  <c:v>36524961.080096684</c:v>
                </c:pt>
                <c:pt idx="2761">
                  <c:v>37416952.224016972</c:v>
                </c:pt>
                <c:pt idx="2762">
                  <c:v>37132278.502958238</c:v>
                </c:pt>
                <c:pt idx="2763">
                  <c:v>37129747.895353906</c:v>
                </c:pt>
                <c:pt idx="2764">
                  <c:v>38729069.686579965</c:v>
                </c:pt>
                <c:pt idx="2765">
                  <c:v>47059106.263267897</c:v>
                </c:pt>
                <c:pt idx="2766">
                  <c:v>43521308.511968106</c:v>
                </c:pt>
                <c:pt idx="2767">
                  <c:v>47941262.844206326</c:v>
                </c:pt>
                <c:pt idx="2768">
                  <c:v>48198582.173239715</c:v>
                </c:pt>
                <c:pt idx="2769">
                  <c:v>46636251.339094885</c:v>
                </c:pt>
                <c:pt idx="2770">
                  <c:v>49072105.344378658</c:v>
                </c:pt>
                <c:pt idx="2771">
                  <c:v>47336526.873256102</c:v>
                </c:pt>
                <c:pt idx="2772">
                  <c:v>46160630.52222079</c:v>
                </c:pt>
                <c:pt idx="2773">
                  <c:v>45125127.311440833</c:v>
                </c:pt>
                <c:pt idx="2774">
                  <c:v>41917447.030143201</c:v>
                </c:pt>
                <c:pt idx="2775">
                  <c:v>41806931.155192778</c:v>
                </c:pt>
                <c:pt idx="2776">
                  <c:v>43419875.752762787</c:v>
                </c:pt>
                <c:pt idx="2777">
                  <c:v>43140728.192031279</c:v>
                </c:pt>
                <c:pt idx="2778">
                  <c:v>41718377.418225825</c:v>
                </c:pt>
                <c:pt idx="2779">
                  <c:v>43690172.104005411</c:v>
                </c:pt>
                <c:pt idx="2780">
                  <c:v>43010956.572056159</c:v>
                </c:pt>
                <c:pt idx="2781">
                  <c:v>38433465.012491077</c:v>
                </c:pt>
                <c:pt idx="2782">
                  <c:v>38369005.528419673</c:v>
                </c:pt>
                <c:pt idx="2783">
                  <c:v>38229196.949426562</c:v>
                </c:pt>
                <c:pt idx="2784">
                  <c:v>38267374.441292048</c:v>
                </c:pt>
                <c:pt idx="2785">
                  <c:v>38632542.593701534</c:v>
                </c:pt>
                <c:pt idx="2786">
                  <c:v>39522956.061465986</c:v>
                </c:pt>
                <c:pt idx="2787">
                  <c:v>42106510.681510523</c:v>
                </c:pt>
                <c:pt idx="2788">
                  <c:v>42391514.226114362</c:v>
                </c:pt>
                <c:pt idx="2789">
                  <c:v>41588810.191946074</c:v>
                </c:pt>
                <c:pt idx="2790">
                  <c:v>38596725.162132353</c:v>
                </c:pt>
                <c:pt idx="2791">
                  <c:v>35408081.094774224</c:v>
                </c:pt>
                <c:pt idx="2792">
                  <c:v>37118663.583916262</c:v>
                </c:pt>
                <c:pt idx="2793">
                  <c:v>35818521.40784993</c:v>
                </c:pt>
                <c:pt idx="2794">
                  <c:v>38049068.197118647</c:v>
                </c:pt>
                <c:pt idx="2795">
                  <c:v>46256705.504484594</c:v>
                </c:pt>
                <c:pt idx="2796">
                  <c:v>44462523.178738788</c:v>
                </c:pt>
                <c:pt idx="2797">
                  <c:v>48445225.098317623</c:v>
                </c:pt>
                <c:pt idx="2798">
                  <c:v>47547162.330730699</c:v>
                </c:pt>
                <c:pt idx="2799">
                  <c:v>49023686.989358924</c:v>
                </c:pt>
                <c:pt idx="2800">
                  <c:v>45573968.018310845</c:v>
                </c:pt>
                <c:pt idx="2801">
                  <c:v>49430893.02426558</c:v>
                </c:pt>
                <c:pt idx="2802">
                  <c:v>46042874.35013935</c:v>
                </c:pt>
                <c:pt idx="2803">
                  <c:v>46038879.614187203</c:v>
                </c:pt>
                <c:pt idx="2804">
                  <c:v>47940885.220504656</c:v>
                </c:pt>
                <c:pt idx="2805">
                  <c:v>44665405.402623408</c:v>
                </c:pt>
                <c:pt idx="2806">
                  <c:v>45151472.920458741</c:v>
                </c:pt>
                <c:pt idx="2807">
                  <c:v>49194335.98620259</c:v>
                </c:pt>
                <c:pt idx="2808">
                  <c:v>47929530.133593559</c:v>
                </c:pt>
                <c:pt idx="2809">
                  <c:v>49617882.395585634</c:v>
                </c:pt>
                <c:pt idx="2810">
                  <c:v>49606355.469924435</c:v>
                </c:pt>
                <c:pt idx="2811">
                  <c:v>48496463.649784155</c:v>
                </c:pt>
                <c:pt idx="2812">
                  <c:v>47038761.459362581</c:v>
                </c:pt>
                <c:pt idx="2813">
                  <c:v>48438684.429048635</c:v>
                </c:pt>
                <c:pt idx="2814">
                  <c:v>48422169.858221896</c:v>
                </c:pt>
                <c:pt idx="2815">
                  <c:v>47950762.379396044</c:v>
                </c:pt>
                <c:pt idx="2816">
                  <c:v>47483415.483513169</c:v>
                </c:pt>
                <c:pt idx="2817">
                  <c:v>47586191.323343672</c:v>
                </c:pt>
                <c:pt idx="2818">
                  <c:v>49049758.758792453</c:v>
                </c:pt>
                <c:pt idx="2819">
                  <c:v>54187679.966853037</c:v>
                </c:pt>
                <c:pt idx="2820">
                  <c:v>56517489.629501969</c:v>
                </c:pt>
                <c:pt idx="2821">
                  <c:v>55192341.670614876</c:v>
                </c:pt>
                <c:pt idx="2822">
                  <c:v>57245628.081269011</c:v>
                </c:pt>
                <c:pt idx="2823">
                  <c:v>57610515.826915585</c:v>
                </c:pt>
                <c:pt idx="2824">
                  <c:v>56892914.162408926</c:v>
                </c:pt>
                <c:pt idx="2825">
                  <c:v>56901272.459902033</c:v>
                </c:pt>
                <c:pt idx="2826">
                  <c:v>53202297.318899252</c:v>
                </c:pt>
                <c:pt idx="2827">
                  <c:v>57037304.959641397</c:v>
                </c:pt>
                <c:pt idx="2828">
                  <c:v>50350330.550177798</c:v>
                </c:pt>
                <c:pt idx="2829">
                  <c:v>48142191.061540611</c:v>
                </c:pt>
                <c:pt idx="2830">
                  <c:v>44329352.291538469</c:v>
                </c:pt>
                <c:pt idx="2831">
                  <c:v>43338178.29200045</c:v>
                </c:pt>
                <c:pt idx="2832">
                  <c:v>42452481.81670244</c:v>
                </c:pt>
                <c:pt idx="2833">
                  <c:v>42487573.1919512</c:v>
                </c:pt>
                <c:pt idx="2834">
                  <c:v>41302655.230356142</c:v>
                </c:pt>
                <c:pt idx="2835">
                  <c:v>41618693.324876808</c:v>
                </c:pt>
                <c:pt idx="2836">
                  <c:v>45102803.280181095</c:v>
                </c:pt>
                <c:pt idx="2837">
                  <c:v>44603411.653621651</c:v>
                </c:pt>
                <c:pt idx="2838">
                  <c:v>44298014.525910519</c:v>
                </c:pt>
                <c:pt idx="2839">
                  <c:v>44290483.69608935</c:v>
                </c:pt>
                <c:pt idx="2840">
                  <c:v>40304393.317219011</c:v>
                </c:pt>
                <c:pt idx="2841">
                  <c:v>39372413.530945264</c:v>
                </c:pt>
                <c:pt idx="2842">
                  <c:v>40385842.529612593</c:v>
                </c:pt>
                <c:pt idx="2843">
                  <c:v>39817829.588079482</c:v>
                </c:pt>
                <c:pt idx="2844">
                  <c:v>41927497.49158138</c:v>
                </c:pt>
                <c:pt idx="2845">
                  <c:v>39902258.13361942</c:v>
                </c:pt>
                <c:pt idx="2846">
                  <c:v>38572361.646819256</c:v>
                </c:pt>
                <c:pt idx="2847">
                  <c:v>39578654.429542229</c:v>
                </c:pt>
                <c:pt idx="2848">
                  <c:v>39647039.877884515</c:v>
                </c:pt>
                <c:pt idx="2849">
                  <c:v>39680452.227806099</c:v>
                </c:pt>
                <c:pt idx="2850">
                  <c:v>40617744.875428274</c:v>
                </c:pt>
                <c:pt idx="2851">
                  <c:v>40887006.269030571</c:v>
                </c:pt>
                <c:pt idx="2852">
                  <c:v>40916554.152803175</c:v>
                </c:pt>
                <c:pt idx="2853">
                  <c:v>40703082.926368222</c:v>
                </c:pt>
                <c:pt idx="2854">
                  <c:v>40341833.745797016</c:v>
                </c:pt>
                <c:pt idx="2855">
                  <c:v>40540949.117876887</c:v>
                </c:pt>
                <c:pt idx="2856">
                  <c:v>39993520.419407986</c:v>
                </c:pt>
                <c:pt idx="2857">
                  <c:v>40869246.204876848</c:v>
                </c:pt>
                <c:pt idx="2858">
                  <c:v>40763190.891926244</c:v>
                </c:pt>
                <c:pt idx="2859">
                  <c:v>40427416.679130428</c:v>
                </c:pt>
                <c:pt idx="2860">
                  <c:v>40972883.402034469</c:v>
                </c:pt>
                <c:pt idx="2861">
                  <c:v>40817137.58229696</c:v>
                </c:pt>
                <c:pt idx="2862">
                  <c:v>40264642.064584479</c:v>
                </c:pt>
                <c:pt idx="2863">
                  <c:v>41644183.407624118</c:v>
                </c:pt>
                <c:pt idx="2864">
                  <c:v>41396228.157096118</c:v>
                </c:pt>
                <c:pt idx="2865">
                  <c:v>41030842.353111252</c:v>
                </c:pt>
                <c:pt idx="2866">
                  <c:v>40796993.342093609</c:v>
                </c:pt>
                <c:pt idx="2867">
                  <c:v>39049933.991737731</c:v>
                </c:pt>
                <c:pt idx="2868">
                  <c:v>37955895.252242617</c:v>
                </c:pt>
                <c:pt idx="2869">
                  <c:v>37941069.732434705</c:v>
                </c:pt>
                <c:pt idx="2870">
                  <c:v>38605966.802760787</c:v>
                </c:pt>
                <c:pt idx="2871">
                  <c:v>39173880.636612266</c:v>
                </c:pt>
                <c:pt idx="2872">
                  <c:v>38566851.802611284</c:v>
                </c:pt>
                <c:pt idx="2873">
                  <c:v>38813385.335070364</c:v>
                </c:pt>
                <c:pt idx="2874">
                  <c:v>38749788.834058985</c:v>
                </c:pt>
                <c:pt idx="2875">
                  <c:v>40827975.166517146</c:v>
                </c:pt>
                <c:pt idx="2876">
                  <c:v>38576846.137937605</c:v>
                </c:pt>
                <c:pt idx="2877">
                  <c:v>39890570.394558541</c:v>
                </c:pt>
                <c:pt idx="2878">
                  <c:v>39646923.032048091</c:v>
                </c:pt>
                <c:pt idx="2879">
                  <c:v>39685113.579295442</c:v>
                </c:pt>
                <c:pt idx="2880">
                  <c:v>40647016.4776939</c:v>
                </c:pt>
                <c:pt idx="2881">
                  <c:v>40520203.275044747</c:v>
                </c:pt>
                <c:pt idx="2882">
                  <c:v>40569004.291271269</c:v>
                </c:pt>
                <c:pt idx="2883">
                  <c:v>40530813.754791267</c:v>
                </c:pt>
                <c:pt idx="2884">
                  <c:v>41832547.851874046</c:v>
                </c:pt>
                <c:pt idx="2885">
                  <c:v>41101827.679592416</c:v>
                </c:pt>
                <c:pt idx="2886">
                  <c:v>39916038.327543959</c:v>
                </c:pt>
                <c:pt idx="2887">
                  <c:v>39649555.534513012</c:v>
                </c:pt>
                <c:pt idx="2888">
                  <c:v>39905641.181423061</c:v>
                </c:pt>
                <c:pt idx="2889">
                  <c:v>39160218.272483833</c:v>
                </c:pt>
                <c:pt idx="2890">
                  <c:v>43939816.248323329</c:v>
                </c:pt>
                <c:pt idx="2891">
                  <c:v>49785899.089599863</c:v>
                </c:pt>
                <c:pt idx="2892">
                  <c:v>49379691.553265721</c:v>
                </c:pt>
                <c:pt idx="2893">
                  <c:v>52432927.851543047</c:v>
                </c:pt>
                <c:pt idx="2894">
                  <c:v>51816579.56249509</c:v>
                </c:pt>
                <c:pt idx="2895">
                  <c:v>51561094.3055645</c:v>
                </c:pt>
                <c:pt idx="2896">
                  <c:v>50769186.076405689</c:v>
                </c:pt>
                <c:pt idx="2897">
                  <c:v>52373658.576215655</c:v>
                </c:pt>
                <c:pt idx="2898">
                  <c:v>49984243.417677544</c:v>
                </c:pt>
                <c:pt idx="2899">
                  <c:v>51373571.323341921</c:v>
                </c:pt>
                <c:pt idx="2900">
                  <c:v>51450450.78895551</c:v>
                </c:pt>
                <c:pt idx="2901">
                  <c:v>51908273.154967107</c:v>
                </c:pt>
                <c:pt idx="2902">
                  <c:v>52008696.569327056</c:v>
                </c:pt>
                <c:pt idx="2903">
                  <c:v>54104524.801519036</c:v>
                </c:pt>
                <c:pt idx="2904">
                  <c:v>52578821.059669249</c:v>
                </c:pt>
                <c:pt idx="2905">
                  <c:v>51533173.825917944</c:v>
                </c:pt>
                <c:pt idx="2906">
                  <c:v>49252560.87339589</c:v>
                </c:pt>
                <c:pt idx="2907">
                  <c:v>50930436.03975784</c:v>
                </c:pt>
                <c:pt idx="2908">
                  <c:v>50702435.180410057</c:v>
                </c:pt>
                <c:pt idx="2909">
                  <c:v>50238041.682235591</c:v>
                </c:pt>
                <c:pt idx="2910">
                  <c:v>51180405.249416627</c:v>
                </c:pt>
                <c:pt idx="2911">
                  <c:v>51962726.314183779</c:v>
                </c:pt>
                <c:pt idx="2912">
                  <c:v>51028437.121120907</c:v>
                </c:pt>
                <c:pt idx="2913">
                  <c:v>55147663.010533668</c:v>
                </c:pt>
                <c:pt idx="2914">
                  <c:v>50647883.259602673</c:v>
                </c:pt>
                <c:pt idx="2915">
                  <c:v>50539412.983562708</c:v>
                </c:pt>
                <c:pt idx="2916">
                  <c:v>50336728.449410439</c:v>
                </c:pt>
                <c:pt idx="2917">
                  <c:v>49945219.599959448</c:v>
                </c:pt>
                <c:pt idx="2918">
                  <c:v>48897061.229823098</c:v>
                </c:pt>
                <c:pt idx="2919">
                  <c:v>49098920.502340309</c:v>
                </c:pt>
                <c:pt idx="2920">
                  <c:v>48701626.148951784</c:v>
                </c:pt>
                <c:pt idx="2921">
                  <c:v>49064999.733684175</c:v>
                </c:pt>
                <c:pt idx="2922">
                  <c:v>48648079.019887418</c:v>
                </c:pt>
                <c:pt idx="2923">
                  <c:v>49700889.65952827</c:v>
                </c:pt>
                <c:pt idx="2924">
                  <c:v>46337969.238095604</c:v>
                </c:pt>
                <c:pt idx="2925">
                  <c:v>46169085.852014042</c:v>
                </c:pt>
                <c:pt idx="2926">
                  <c:v>45967615.75121817</c:v>
                </c:pt>
                <c:pt idx="2927">
                  <c:v>46185236.779601991</c:v>
                </c:pt>
                <c:pt idx="2928">
                  <c:v>46025757.055313528</c:v>
                </c:pt>
                <c:pt idx="2929">
                  <c:v>45963732.360659301</c:v>
                </c:pt>
                <c:pt idx="2930">
                  <c:v>46080394.328859724</c:v>
                </c:pt>
                <c:pt idx="2931">
                  <c:v>46160351.360305108</c:v>
                </c:pt>
                <c:pt idx="2932">
                  <c:v>45435085.36970333</c:v>
                </c:pt>
                <c:pt idx="2933">
                  <c:v>46265526.652080171</c:v>
                </c:pt>
                <c:pt idx="2934">
                  <c:v>46249731.70444309</c:v>
                </c:pt>
                <c:pt idx="2935">
                  <c:v>46405135.618105404</c:v>
                </c:pt>
                <c:pt idx="2936">
                  <c:v>46452040.604959436</c:v>
                </c:pt>
                <c:pt idx="2937">
                  <c:v>46463413.67296806</c:v>
                </c:pt>
                <c:pt idx="2938">
                  <c:v>46241759.036558188</c:v>
                </c:pt>
                <c:pt idx="2939">
                  <c:v>45324069.346873887</c:v>
                </c:pt>
                <c:pt idx="2940">
                  <c:v>45641814.150543764</c:v>
                </c:pt>
                <c:pt idx="2941">
                  <c:v>45857008.631962694</c:v>
                </c:pt>
                <c:pt idx="2942">
                  <c:v>45893787.261661954</c:v>
                </c:pt>
                <c:pt idx="2943">
                  <c:v>45868029.79291977</c:v>
                </c:pt>
                <c:pt idx="2944">
                  <c:v>46088972.640917055</c:v>
                </c:pt>
                <c:pt idx="2945">
                  <c:v>45885921.224136353</c:v>
                </c:pt>
                <c:pt idx="2946">
                  <c:v>46256137.190192759</c:v>
                </c:pt>
                <c:pt idx="2947">
                  <c:v>47013032.092361055</c:v>
                </c:pt>
                <c:pt idx="2948">
                  <c:v>50672967.818585373</c:v>
                </c:pt>
                <c:pt idx="2949">
                  <c:v>51798675.402181417</c:v>
                </c:pt>
                <c:pt idx="2950">
                  <c:v>51704333.303078718</c:v>
                </c:pt>
                <c:pt idx="2951">
                  <c:v>51521279.34316016</c:v>
                </c:pt>
                <c:pt idx="2952">
                  <c:v>51647414.398566037</c:v>
                </c:pt>
                <c:pt idx="2953">
                  <c:v>51812161.06133987</c:v>
                </c:pt>
                <c:pt idx="2954">
                  <c:v>51056511.415634207</c:v>
                </c:pt>
                <c:pt idx="2955">
                  <c:v>51571789.455349021</c:v>
                </c:pt>
                <c:pt idx="2956">
                  <c:v>51797681.162481338</c:v>
                </c:pt>
                <c:pt idx="2957">
                  <c:v>51876902.333296411</c:v>
                </c:pt>
                <c:pt idx="2958">
                  <c:v>51714756.940554954</c:v>
                </c:pt>
                <c:pt idx="2959">
                  <c:v>51695181.406454675</c:v>
                </c:pt>
                <c:pt idx="2960">
                  <c:v>48679521.296181388</c:v>
                </c:pt>
                <c:pt idx="2961">
                  <c:v>49413866.288184002</c:v>
                </c:pt>
                <c:pt idx="2962">
                  <c:v>52031258.045311168</c:v>
                </c:pt>
                <c:pt idx="2963">
                  <c:v>52308752.655454472</c:v>
                </c:pt>
                <c:pt idx="2964">
                  <c:v>52161236.473918736</c:v>
                </c:pt>
                <c:pt idx="2965">
                  <c:v>51956366.202517658</c:v>
                </c:pt>
                <c:pt idx="2966">
                  <c:v>52265695.81486959</c:v>
                </c:pt>
                <c:pt idx="2967">
                  <c:v>52331007.892019846</c:v>
                </c:pt>
                <c:pt idx="2968">
                  <c:v>52404745.512388103</c:v>
                </c:pt>
                <c:pt idx="2969">
                  <c:v>51350380.293158829</c:v>
                </c:pt>
                <c:pt idx="2970">
                  <c:v>52083698.341685064</c:v>
                </c:pt>
                <c:pt idx="2971">
                  <c:v>52100833.108621858</c:v>
                </c:pt>
                <c:pt idx="2972">
                  <c:v>52234071.456885993</c:v>
                </c:pt>
                <c:pt idx="2973">
                  <c:v>53645455.126169361</c:v>
                </c:pt>
                <c:pt idx="2974">
                  <c:v>52216182.114010833</c:v>
                </c:pt>
                <c:pt idx="2975">
                  <c:v>51447592.342031084</c:v>
                </c:pt>
                <c:pt idx="2976">
                  <c:v>50854038.467808463</c:v>
                </c:pt>
                <c:pt idx="2977">
                  <c:v>50720874.179759949</c:v>
                </c:pt>
                <c:pt idx="2978">
                  <c:v>50783354.931771114</c:v>
                </c:pt>
                <c:pt idx="2979">
                  <c:v>50857507.842618883</c:v>
                </c:pt>
                <c:pt idx="2980">
                  <c:v>50413738.41598063</c:v>
                </c:pt>
                <c:pt idx="2981">
                  <c:v>49577144.057480969</c:v>
                </c:pt>
                <c:pt idx="2982">
                  <c:v>49100893.697188012</c:v>
                </c:pt>
                <c:pt idx="2983">
                  <c:v>46822432.682602175</c:v>
                </c:pt>
                <c:pt idx="2984">
                  <c:v>46704419.871869788</c:v>
                </c:pt>
                <c:pt idx="2985">
                  <c:v>46702311.288450696</c:v>
                </c:pt>
                <c:pt idx="2986">
                  <c:v>47288282.054659463</c:v>
                </c:pt>
                <c:pt idx="2987">
                  <c:v>47205847.910506204</c:v>
                </c:pt>
                <c:pt idx="2988">
                  <c:v>47363702.422673918</c:v>
                </c:pt>
                <c:pt idx="2989">
                  <c:v>47095631.286986612</c:v>
                </c:pt>
                <c:pt idx="2990">
                  <c:v>45928971.882430181</c:v>
                </c:pt>
                <c:pt idx="2991">
                  <c:v>45378668.855155557</c:v>
                </c:pt>
                <c:pt idx="2992">
                  <c:v>45583578.665461481</c:v>
                </c:pt>
                <c:pt idx="2993">
                  <c:v>49518795.266074032</c:v>
                </c:pt>
                <c:pt idx="2994">
                  <c:v>47563025.140070692</c:v>
                </c:pt>
                <c:pt idx="2995">
                  <c:v>47270892.717455231</c:v>
                </c:pt>
                <c:pt idx="2996">
                  <c:v>48658271.917654626</c:v>
                </c:pt>
                <c:pt idx="2997">
                  <c:v>47185521.603737906</c:v>
                </c:pt>
                <c:pt idx="2998">
                  <c:v>49246713.263399318</c:v>
                </c:pt>
                <c:pt idx="2999">
                  <c:v>49370661.966426775</c:v>
                </c:pt>
                <c:pt idx="3000">
                  <c:v>49200401.448322028</c:v>
                </c:pt>
                <c:pt idx="3001">
                  <c:v>47865343.058328658</c:v>
                </c:pt>
                <c:pt idx="3002">
                  <c:v>47071645.111793585</c:v>
                </c:pt>
                <c:pt idx="3003">
                  <c:v>45045307.249238372</c:v>
                </c:pt>
                <c:pt idx="3004">
                  <c:v>44597640.297061391</c:v>
                </c:pt>
                <c:pt idx="3005">
                  <c:v>45021593.221298784</c:v>
                </c:pt>
                <c:pt idx="3006">
                  <c:v>44977021.667533495</c:v>
                </c:pt>
                <c:pt idx="3007">
                  <c:v>46237378.459284447</c:v>
                </c:pt>
                <c:pt idx="3008">
                  <c:v>51342663.220179468</c:v>
                </c:pt>
                <c:pt idx="3009">
                  <c:v>50891397.952213265</c:v>
                </c:pt>
                <c:pt idx="3010">
                  <c:v>50559596.018493742</c:v>
                </c:pt>
                <c:pt idx="3011">
                  <c:v>52201454.799915895</c:v>
                </c:pt>
                <c:pt idx="3012">
                  <c:v>56082006.174568392</c:v>
                </c:pt>
                <c:pt idx="3013">
                  <c:v>57102671.13028115</c:v>
                </c:pt>
                <c:pt idx="3014">
                  <c:v>57443185.195068836</c:v>
                </c:pt>
                <c:pt idx="3015">
                  <c:v>70725500.847522601</c:v>
                </c:pt>
                <c:pt idx="3016">
                  <c:v>74741085.752029583</c:v>
                </c:pt>
                <c:pt idx="3017">
                  <c:v>77635363.600870624</c:v>
                </c:pt>
                <c:pt idx="3018">
                  <c:v>75855276.071260199</c:v>
                </c:pt>
                <c:pt idx="3019">
                  <c:v>74612898.016875222</c:v>
                </c:pt>
                <c:pt idx="3020">
                  <c:v>75500813.572843894</c:v>
                </c:pt>
                <c:pt idx="3021">
                  <c:v>77738864.021446198</c:v>
                </c:pt>
                <c:pt idx="3022">
                  <c:v>77532774.705831081</c:v>
                </c:pt>
                <c:pt idx="3023">
                  <c:v>78355157.810545251</c:v>
                </c:pt>
                <c:pt idx="3024">
                  <c:v>82341884.898363933</c:v>
                </c:pt>
                <c:pt idx="3025">
                  <c:v>79779802.538987175</c:v>
                </c:pt>
                <c:pt idx="3026">
                  <c:v>78656396.774436548</c:v>
                </c:pt>
                <c:pt idx="3027">
                  <c:v>80469107.908357412</c:v>
                </c:pt>
                <c:pt idx="3028">
                  <c:v>80202893.919954509</c:v>
                </c:pt>
                <c:pt idx="3029">
                  <c:v>80326716.455323875</c:v>
                </c:pt>
                <c:pt idx="3030">
                  <c:v>82166160.151050344</c:v>
                </c:pt>
                <c:pt idx="3031">
                  <c:v>83329442.680348665</c:v>
                </c:pt>
                <c:pt idx="3032">
                  <c:v>88945163.532345355</c:v>
                </c:pt>
                <c:pt idx="3033">
                  <c:v>92315846.569915295</c:v>
                </c:pt>
                <c:pt idx="3034">
                  <c:v>91282380.491178364</c:v>
                </c:pt>
                <c:pt idx="3035">
                  <c:v>90988784.182067543</c:v>
                </c:pt>
                <c:pt idx="3036">
                  <c:v>87619434.397119537</c:v>
                </c:pt>
                <c:pt idx="3037">
                  <c:v>82638478.151728585</c:v>
                </c:pt>
                <c:pt idx="3038">
                  <c:v>94830226.04334943</c:v>
                </c:pt>
                <c:pt idx="3039">
                  <c:v>85119635.526860297</c:v>
                </c:pt>
                <c:pt idx="3040">
                  <c:v>87604803.858097091</c:v>
                </c:pt>
                <c:pt idx="3041">
                  <c:v>87413829.519308403</c:v>
                </c:pt>
                <c:pt idx="3042">
                  <c:v>91693584.780330002</c:v>
                </c:pt>
                <c:pt idx="3043">
                  <c:v>92159548.213910788</c:v>
                </c:pt>
                <c:pt idx="3044">
                  <c:v>82621751.186938331</c:v>
                </c:pt>
                <c:pt idx="3045">
                  <c:v>91317825.870546177</c:v>
                </c:pt>
                <c:pt idx="3046">
                  <c:v>90657580.326588765</c:v>
                </c:pt>
                <c:pt idx="3047">
                  <c:v>93073300.011933595</c:v>
                </c:pt>
                <c:pt idx="3048">
                  <c:v>93407013.812987313</c:v>
                </c:pt>
                <c:pt idx="3049">
                  <c:v>91499144.291083813</c:v>
                </c:pt>
                <c:pt idx="3050">
                  <c:v>90283781.281796813</c:v>
                </c:pt>
                <c:pt idx="3051">
                  <c:v>93538164.292391598</c:v>
                </c:pt>
                <c:pt idx="3052">
                  <c:v>93680443.272604927</c:v>
                </c:pt>
                <c:pt idx="3053">
                  <c:v>92948017.406049982</c:v>
                </c:pt>
                <c:pt idx="3054">
                  <c:v>98331331.130573913</c:v>
                </c:pt>
                <c:pt idx="3055">
                  <c:v>102763896.45436355</c:v>
                </c:pt>
                <c:pt idx="3056">
                  <c:v>105726597.47569036</c:v>
                </c:pt>
                <c:pt idx="3057">
                  <c:v>117639815.24044417</c:v>
                </c:pt>
                <c:pt idx="3058">
                  <c:v>130860349.90039964</c:v>
                </c:pt>
                <c:pt idx="3059">
                  <c:v>128720827.04217339</c:v>
                </c:pt>
                <c:pt idx="3060">
                  <c:v>125523766.41880403</c:v>
                </c:pt>
                <c:pt idx="3061">
                  <c:v>131474471.623136</c:v>
                </c:pt>
                <c:pt idx="3062">
                  <c:v>128330936.40878515</c:v>
                </c:pt>
                <c:pt idx="3063">
                  <c:v>128796050.11065678</c:v>
                </c:pt>
                <c:pt idx="3064">
                  <c:v>111829111.08049831</c:v>
                </c:pt>
                <c:pt idx="3065">
                  <c:v>113341259.47513346</c:v>
                </c:pt>
                <c:pt idx="3066">
                  <c:v>121999069.49385202</c:v>
                </c:pt>
                <c:pt idx="3067">
                  <c:v>122909442.4825505</c:v>
                </c:pt>
                <c:pt idx="3068">
                  <c:v>115878903.66723828</c:v>
                </c:pt>
                <c:pt idx="3069">
                  <c:v>117765319.01264124</c:v>
                </c:pt>
                <c:pt idx="3070">
                  <c:v>112196410.21671887</c:v>
                </c:pt>
                <c:pt idx="3071">
                  <c:v>120135558.47650956</c:v>
                </c:pt>
                <c:pt idx="3072">
                  <c:v>117703194.25262487</c:v>
                </c:pt>
                <c:pt idx="3073">
                  <c:v>126528903.69849446</c:v>
                </c:pt>
                <c:pt idx="3074">
                  <c:v>127836170.71289772</c:v>
                </c:pt>
                <c:pt idx="3075">
                  <c:v>128743538.6790764</c:v>
                </c:pt>
                <c:pt idx="3076">
                  <c:v>126852169.42162912</c:v>
                </c:pt>
                <c:pt idx="3077">
                  <c:v>122274405.26381016</c:v>
                </c:pt>
                <c:pt idx="3078">
                  <c:v>125884915.13267848</c:v>
                </c:pt>
                <c:pt idx="3079">
                  <c:v>118905267.17557341</c:v>
                </c:pt>
                <c:pt idx="3080">
                  <c:v>124939134.34028818</c:v>
                </c:pt>
                <c:pt idx="3081">
                  <c:v>119163741.35287239</c:v>
                </c:pt>
                <c:pt idx="3082">
                  <c:v>115903470.23118789</c:v>
                </c:pt>
                <c:pt idx="3083">
                  <c:v>116384446.71424399</c:v>
                </c:pt>
                <c:pt idx="3084">
                  <c:v>117298093.38355628</c:v>
                </c:pt>
                <c:pt idx="3085">
                  <c:v>129360241.30071308</c:v>
                </c:pt>
                <c:pt idx="3086">
                  <c:v>134310026.20933896</c:v>
                </c:pt>
                <c:pt idx="3087">
                  <c:v>120129329.42038949</c:v>
                </c:pt>
                <c:pt idx="3088">
                  <c:v>128521683.32355109</c:v>
                </c:pt>
                <c:pt idx="3089">
                  <c:v>128477842.63243932</c:v>
                </c:pt>
                <c:pt idx="3090">
                  <c:v>127207684.88591607</c:v>
                </c:pt>
                <c:pt idx="3091">
                  <c:v>126933389.55271158</c:v>
                </c:pt>
                <c:pt idx="3092">
                  <c:v>146719406.32325882</c:v>
                </c:pt>
                <c:pt idx="3093">
                  <c:v>140600896.96983069</c:v>
                </c:pt>
                <c:pt idx="3094">
                  <c:v>144318527.42262784</c:v>
                </c:pt>
                <c:pt idx="3095">
                  <c:v>142067866.02587953</c:v>
                </c:pt>
                <c:pt idx="3096">
                  <c:v>117446019.49496371</c:v>
                </c:pt>
                <c:pt idx="3097">
                  <c:v>117029726.44549271</c:v>
                </c:pt>
                <c:pt idx="3098">
                  <c:v>120234918.42303066</c:v>
                </c:pt>
                <c:pt idx="3099">
                  <c:v>117991437.80602823</c:v>
                </c:pt>
                <c:pt idx="3100">
                  <c:v>116239804.38433146</c:v>
                </c:pt>
                <c:pt idx="3101">
                  <c:v>117303109.3962092</c:v>
                </c:pt>
                <c:pt idx="3102">
                  <c:v>121410756.43886299</c:v>
                </c:pt>
                <c:pt idx="3103">
                  <c:v>120446536.60750112</c:v>
                </c:pt>
                <c:pt idx="3104">
                  <c:v>120323392.07832518</c:v>
                </c:pt>
                <c:pt idx="3105">
                  <c:v>120649493.15429397</c:v>
                </c:pt>
                <c:pt idx="3106">
                  <c:v>126845481.80164212</c:v>
                </c:pt>
                <c:pt idx="3107">
                  <c:v>125719377.98271714</c:v>
                </c:pt>
                <c:pt idx="3108">
                  <c:v>125093632.20737748</c:v>
                </c:pt>
                <c:pt idx="3109">
                  <c:v>125519947.61880673</c:v>
                </c:pt>
                <c:pt idx="3110">
                  <c:v>119897143.38005175</c:v>
                </c:pt>
                <c:pt idx="3111">
                  <c:v>119009866.01105924</c:v>
                </c:pt>
                <c:pt idx="3112">
                  <c:v>119270226.52078177</c:v>
                </c:pt>
                <c:pt idx="3113">
                  <c:v>115768120.64717294</c:v>
                </c:pt>
                <c:pt idx="3114">
                  <c:v>113355175.46518083</c:v>
                </c:pt>
                <c:pt idx="3115">
                  <c:v>114177908.59514537</c:v>
                </c:pt>
                <c:pt idx="3116">
                  <c:v>112771239.25054879</c:v>
                </c:pt>
                <c:pt idx="3117">
                  <c:v>113150274.31386611</c:v>
                </c:pt>
                <c:pt idx="3118">
                  <c:v>112142160.63409816</c:v>
                </c:pt>
                <c:pt idx="3119">
                  <c:v>109548486.61939481</c:v>
                </c:pt>
                <c:pt idx="3120">
                  <c:v>109100979.72115859</c:v>
                </c:pt>
                <c:pt idx="3121">
                  <c:v>107991838.40514062</c:v>
                </c:pt>
                <c:pt idx="3122">
                  <c:v>114797212.28682937</c:v>
                </c:pt>
                <c:pt idx="3123">
                  <c:v>120398304.88092592</c:v>
                </c:pt>
                <c:pt idx="3124">
                  <c:v>131491276.83990248</c:v>
                </c:pt>
                <c:pt idx="3125">
                  <c:v>135297025.38966238</c:v>
                </c:pt>
                <c:pt idx="3126">
                  <c:v>138797318.49973226</c:v>
                </c:pt>
                <c:pt idx="3127">
                  <c:v>149303854.92093223</c:v>
                </c:pt>
                <c:pt idx="3128">
                  <c:v>147847903.61190522</c:v>
                </c:pt>
                <c:pt idx="3129">
                  <c:v>162119003.16150233</c:v>
                </c:pt>
                <c:pt idx="3130">
                  <c:v>162651468.83813345</c:v>
                </c:pt>
                <c:pt idx="3131">
                  <c:v>164260584.73334783</c:v>
                </c:pt>
                <c:pt idx="3132">
                  <c:v>160743315.6914629</c:v>
                </c:pt>
                <c:pt idx="3133">
                  <c:v>164155269.84405321</c:v>
                </c:pt>
                <c:pt idx="3134">
                  <c:v>161559168.91409451</c:v>
                </c:pt>
                <c:pt idx="3135">
                  <c:v>165001918.26067659</c:v>
                </c:pt>
                <c:pt idx="3136">
                  <c:v>161977699.61936682</c:v>
                </c:pt>
                <c:pt idx="3137">
                  <c:v>157809891.48083597</c:v>
                </c:pt>
                <c:pt idx="3138">
                  <c:v>154265659.58076087</c:v>
                </c:pt>
                <c:pt idx="3139">
                  <c:v>159898887.39930615</c:v>
                </c:pt>
                <c:pt idx="3140">
                  <c:v>161017537.63616714</c:v>
                </c:pt>
                <c:pt idx="3141">
                  <c:v>180644240.48296818</c:v>
                </c:pt>
                <c:pt idx="3142">
                  <c:v>199602153.82744324</c:v>
                </c:pt>
                <c:pt idx="3143">
                  <c:v>242420613.58223256</c:v>
                </c:pt>
                <c:pt idx="3144">
                  <c:v>230730912.67705092</c:v>
                </c:pt>
                <c:pt idx="3145">
                  <c:v>241403244.57771695</c:v>
                </c:pt>
                <c:pt idx="3146">
                  <c:v>238002330.5806455</c:v>
                </c:pt>
                <c:pt idx="3147">
                  <c:v>247571394.24397042</c:v>
                </c:pt>
                <c:pt idx="3148">
                  <c:v>293486301.70349985</c:v>
                </c:pt>
                <c:pt idx="3149">
                  <c:v>249443869.44394836</c:v>
                </c:pt>
                <c:pt idx="3150">
                  <c:v>269865859.13681394</c:v>
                </c:pt>
                <c:pt idx="3151">
                  <c:v>277358510.83458328</c:v>
                </c:pt>
                <c:pt idx="3152">
                  <c:v>289953250.52775639</c:v>
                </c:pt>
                <c:pt idx="3153">
                  <c:v>291776424.60463935</c:v>
                </c:pt>
                <c:pt idx="3154">
                  <c:v>297069431.30723274</c:v>
                </c:pt>
                <c:pt idx="3155">
                  <c:v>326880614.50525445</c:v>
                </c:pt>
                <c:pt idx="3156">
                  <c:v>320403550.23510426</c:v>
                </c:pt>
                <c:pt idx="3157">
                  <c:v>337137374.50320083</c:v>
                </c:pt>
                <c:pt idx="3158">
                  <c:v>318774103.88570195</c:v>
                </c:pt>
                <c:pt idx="3159">
                  <c:v>300103497.70019573</c:v>
                </c:pt>
                <c:pt idx="3160">
                  <c:v>258790525.28376931</c:v>
                </c:pt>
                <c:pt idx="3161">
                  <c:v>286358143.21560431</c:v>
                </c:pt>
                <c:pt idx="3162">
                  <c:v>279470452.80688488</c:v>
                </c:pt>
                <c:pt idx="3163">
                  <c:v>226396880.15106764</c:v>
                </c:pt>
                <c:pt idx="3164">
                  <c:v>275377007.64482033</c:v>
                </c:pt>
                <c:pt idx="3165">
                  <c:v>253699815.50229013</c:v>
                </c:pt>
                <c:pt idx="3166">
                  <c:v>239141346.54401839</c:v>
                </c:pt>
                <c:pt idx="3167">
                  <c:v>240695316.95262328</c:v>
                </c:pt>
                <c:pt idx="3168">
                  <c:v>267825387.36872381</c:v>
                </c:pt>
                <c:pt idx="3169">
                  <c:v>291904142.21504027</c:v>
                </c:pt>
                <c:pt idx="3170">
                  <c:v>292863800.90801942</c:v>
                </c:pt>
                <c:pt idx="3171">
                  <c:v>287625195.71518672</c:v>
                </c:pt>
                <c:pt idx="3172">
                  <c:v>300349312.39496094</c:v>
                </c:pt>
                <c:pt idx="3173">
                  <c:v>291783486.40589035</c:v>
                </c:pt>
                <c:pt idx="3174">
                  <c:v>289183121.24148721</c:v>
                </c:pt>
                <c:pt idx="3175">
                  <c:v>304714765.87441742</c:v>
                </c:pt>
                <c:pt idx="3176">
                  <c:v>289258961.90818608</c:v>
                </c:pt>
                <c:pt idx="3177">
                  <c:v>249865560.42215899</c:v>
                </c:pt>
                <c:pt idx="3178">
                  <c:v>254363714.86649016</c:v>
                </c:pt>
                <c:pt idx="3179">
                  <c:v>276370001.68501335</c:v>
                </c:pt>
                <c:pt idx="3180">
                  <c:v>270301699.0768308</c:v>
                </c:pt>
                <c:pt idx="3181">
                  <c:v>279832475.07341129</c:v>
                </c:pt>
                <c:pt idx="3182">
                  <c:v>283764884.86127561</c:v>
                </c:pt>
                <c:pt idx="3183">
                  <c:v>304683706.61325431</c:v>
                </c:pt>
                <c:pt idx="3184">
                  <c:v>280702006.70212722</c:v>
                </c:pt>
                <c:pt idx="3185">
                  <c:v>294564369.55262506</c:v>
                </c:pt>
                <c:pt idx="3186">
                  <c:v>288809589.48690581</c:v>
                </c:pt>
                <c:pt idx="3187">
                  <c:v>262155118.07745966</c:v>
                </c:pt>
                <c:pt idx="3188">
                  <c:v>274396067.01782316</c:v>
                </c:pt>
                <c:pt idx="3189">
                  <c:v>267086241.77765211</c:v>
                </c:pt>
                <c:pt idx="3190">
                  <c:v>276872206.43515658</c:v>
                </c:pt>
                <c:pt idx="3191">
                  <c:v>275298309.13765198</c:v>
                </c:pt>
                <c:pt idx="3192">
                  <c:v>286689434.74149722</c:v>
                </c:pt>
                <c:pt idx="3193">
                  <c:v>276603372.01603609</c:v>
                </c:pt>
                <c:pt idx="3194">
                  <c:v>275154167.28290343</c:v>
                </c:pt>
                <c:pt idx="3195">
                  <c:v>270408660.02010983</c:v>
                </c:pt>
                <c:pt idx="3196">
                  <c:v>270475062.24078476</c:v>
                </c:pt>
                <c:pt idx="3197">
                  <c:v>262763433.64299488</c:v>
                </c:pt>
                <c:pt idx="3198">
                  <c:v>264524087.63011852</c:v>
                </c:pt>
                <c:pt idx="3199">
                  <c:v>273409568.44225866</c:v>
                </c:pt>
                <c:pt idx="3200">
                  <c:v>272440065.84721392</c:v>
                </c:pt>
                <c:pt idx="3201">
                  <c:v>275611646.81337988</c:v>
                </c:pt>
                <c:pt idx="3202">
                  <c:v>277003958.874219</c:v>
                </c:pt>
                <c:pt idx="3203">
                  <c:v>278378072.57926875</c:v>
                </c:pt>
                <c:pt idx="3204">
                  <c:v>275169337.53812122</c:v>
                </c:pt>
                <c:pt idx="3205">
                  <c:v>289797698.85439008</c:v>
                </c:pt>
                <c:pt idx="3206">
                  <c:v>301518358.94428807</c:v>
                </c:pt>
                <c:pt idx="3207">
                  <c:v>297402793.10041916</c:v>
                </c:pt>
                <c:pt idx="3208">
                  <c:v>279244936.69627297</c:v>
                </c:pt>
                <c:pt idx="3209">
                  <c:v>274919457.14685661</c:v>
                </c:pt>
                <c:pt idx="3210">
                  <c:v>274401724.36381859</c:v>
                </c:pt>
                <c:pt idx="3211">
                  <c:v>278143160.84611189</c:v>
                </c:pt>
                <c:pt idx="3212">
                  <c:v>281921380.39752257</c:v>
                </c:pt>
                <c:pt idx="3213">
                  <c:v>287204186.13189805</c:v>
                </c:pt>
                <c:pt idx="3214">
                  <c:v>278534179.68446565</c:v>
                </c:pt>
                <c:pt idx="3215">
                  <c:v>289009315.23751062</c:v>
                </c:pt>
                <c:pt idx="3216">
                  <c:v>288880242.79224789</c:v>
                </c:pt>
                <c:pt idx="3217">
                  <c:v>285879279.48407942</c:v>
                </c:pt>
                <c:pt idx="3218">
                  <c:v>279159120.81049418</c:v>
                </c:pt>
                <c:pt idx="3219">
                  <c:v>285475962.88389313</c:v>
                </c:pt>
                <c:pt idx="3220">
                  <c:v>265200804.46781048</c:v>
                </c:pt>
                <c:pt idx="3221">
                  <c:v>255748207.75964063</c:v>
                </c:pt>
                <c:pt idx="3222">
                  <c:v>271570115.25210917</c:v>
                </c:pt>
                <c:pt idx="3223">
                  <c:v>270454065.02675021</c:v>
                </c:pt>
                <c:pt idx="3224">
                  <c:v>264432395.02666026</c:v>
                </c:pt>
                <c:pt idx="3225">
                  <c:v>310859528.41453201</c:v>
                </c:pt>
                <c:pt idx="3226">
                  <c:v>298234948.19410622</c:v>
                </c:pt>
                <c:pt idx="3227">
                  <c:v>288353509.32218218</c:v>
                </c:pt>
                <c:pt idx="3228">
                  <c:v>277374577.06621355</c:v>
                </c:pt>
                <c:pt idx="3229">
                  <c:v>282953621.08354974</c:v>
                </c:pt>
                <c:pt idx="3230">
                  <c:v>289843824.80219299</c:v>
                </c:pt>
                <c:pt idx="3231">
                  <c:v>282164171.32850009</c:v>
                </c:pt>
                <c:pt idx="3232">
                  <c:v>290462363.68628001</c:v>
                </c:pt>
                <c:pt idx="3233">
                  <c:v>280600760.46264833</c:v>
                </c:pt>
                <c:pt idx="3234">
                  <c:v>273646759.66949725</c:v>
                </c:pt>
                <c:pt idx="3235">
                  <c:v>280655213.15839434</c:v>
                </c:pt>
                <c:pt idx="3236">
                  <c:v>272651475.98009527</c:v>
                </c:pt>
                <c:pt idx="3237">
                  <c:v>274896133.34267372</c:v>
                </c:pt>
                <c:pt idx="3238">
                  <c:v>275044370.56650394</c:v>
                </c:pt>
                <c:pt idx="3239">
                  <c:v>284687518.24666417</c:v>
                </c:pt>
                <c:pt idx="3240">
                  <c:v>300994922.19522482</c:v>
                </c:pt>
                <c:pt idx="3241">
                  <c:v>306551571.2363832</c:v>
                </c:pt>
                <c:pt idx="3242">
                  <c:v>303181765.59739095</c:v>
                </c:pt>
                <c:pt idx="3243">
                  <c:v>289214370.55064929</c:v>
                </c:pt>
                <c:pt idx="3244">
                  <c:v>289022129.82150227</c:v>
                </c:pt>
                <c:pt idx="3245">
                  <c:v>292154458.69114667</c:v>
                </c:pt>
                <c:pt idx="3246">
                  <c:v>290831605.43411571</c:v>
                </c:pt>
                <c:pt idx="3247">
                  <c:v>270294038.66770464</c:v>
                </c:pt>
                <c:pt idx="3248">
                  <c:v>278714692.1148932</c:v>
                </c:pt>
                <c:pt idx="3249">
                  <c:v>264842226.02114126</c:v>
                </c:pt>
                <c:pt idx="3250">
                  <c:v>258284410.77593029</c:v>
                </c:pt>
                <c:pt idx="3251">
                  <c:v>257037242.7153607</c:v>
                </c:pt>
                <c:pt idx="3252">
                  <c:v>255352369.20721394</c:v>
                </c:pt>
                <c:pt idx="3253">
                  <c:v>255916756.32500309</c:v>
                </c:pt>
                <c:pt idx="3254">
                  <c:v>261137037.39233235</c:v>
                </c:pt>
                <c:pt idx="3255">
                  <c:v>261977460.35171568</c:v>
                </c:pt>
                <c:pt idx="3256">
                  <c:v>262393248.97834745</c:v>
                </c:pt>
                <c:pt idx="3257">
                  <c:v>265342090.98611465</c:v>
                </c:pt>
                <c:pt idx="3258">
                  <c:v>264868164.10264662</c:v>
                </c:pt>
                <c:pt idx="3259">
                  <c:v>269327592.7078926</c:v>
                </c:pt>
                <c:pt idx="3260">
                  <c:v>282325957.38372052</c:v>
                </c:pt>
                <c:pt idx="3261">
                  <c:v>275350202.64401871</c:v>
                </c:pt>
                <c:pt idx="3262">
                  <c:v>279755638.91049546</c:v>
                </c:pt>
                <c:pt idx="3263">
                  <c:v>276129213.33152562</c:v>
                </c:pt>
                <c:pt idx="3264">
                  <c:v>282090269.72992128</c:v>
                </c:pt>
                <c:pt idx="3265">
                  <c:v>279438645.74069971</c:v>
                </c:pt>
                <c:pt idx="3266">
                  <c:v>271490052.0584926</c:v>
                </c:pt>
                <c:pt idx="3267">
                  <c:v>270790609.0567559</c:v>
                </c:pt>
                <c:pt idx="3268">
                  <c:v>274238375.84417254</c:v>
                </c:pt>
                <c:pt idx="3269">
                  <c:v>282879812.80267727</c:v>
                </c:pt>
                <c:pt idx="3270">
                  <c:v>298267371.62762743</c:v>
                </c:pt>
                <c:pt idx="3271">
                  <c:v>300388071.87528461</c:v>
                </c:pt>
                <c:pt idx="3272">
                  <c:v>292108888.26572615</c:v>
                </c:pt>
                <c:pt idx="3273">
                  <c:v>304611697.54650295</c:v>
                </c:pt>
                <c:pt idx="3274">
                  <c:v>300070197.70419478</c:v>
                </c:pt>
                <c:pt idx="3275">
                  <c:v>293099679.64047515</c:v>
                </c:pt>
                <c:pt idx="3276">
                  <c:v>294802384.88369966</c:v>
                </c:pt>
                <c:pt idx="3277">
                  <c:v>296713998.95423722</c:v>
                </c:pt>
                <c:pt idx="3278">
                  <c:v>293802351.20179284</c:v>
                </c:pt>
                <c:pt idx="3279">
                  <c:v>287276147.33300185</c:v>
                </c:pt>
                <c:pt idx="3280">
                  <c:v>279793639.92379928</c:v>
                </c:pt>
                <c:pt idx="3281">
                  <c:v>262732478.84581649</c:v>
                </c:pt>
                <c:pt idx="3282">
                  <c:v>265230128.94121885</c:v>
                </c:pt>
                <c:pt idx="3283">
                  <c:v>256032482.58520204</c:v>
                </c:pt>
                <c:pt idx="3284">
                  <c:v>255107055.81467625</c:v>
                </c:pt>
                <c:pt idx="3285">
                  <c:v>279550815.25657737</c:v>
                </c:pt>
                <c:pt idx="3286">
                  <c:v>283852536.06634408</c:v>
                </c:pt>
                <c:pt idx="3287">
                  <c:v>293527579.40956289</c:v>
                </c:pt>
                <c:pt idx="3288">
                  <c:v>287492317.08153713</c:v>
                </c:pt>
                <c:pt idx="3289">
                  <c:v>271990876.97706872</c:v>
                </c:pt>
                <c:pt idx="3290">
                  <c:v>266674371.63932177</c:v>
                </c:pt>
                <c:pt idx="3291">
                  <c:v>270612471.91058618</c:v>
                </c:pt>
                <c:pt idx="3292">
                  <c:v>290311325.94979858</c:v>
                </c:pt>
                <c:pt idx="3293">
                  <c:v>290074083.78287989</c:v>
                </c:pt>
                <c:pt idx="3294">
                  <c:v>293389255.65551794</c:v>
                </c:pt>
                <c:pt idx="3295">
                  <c:v>279142405.41773218</c:v>
                </c:pt>
                <c:pt idx="3296">
                  <c:v>273481993.19149601</c:v>
                </c:pt>
                <c:pt idx="3297">
                  <c:v>258974461.7031886</c:v>
                </c:pt>
                <c:pt idx="3298">
                  <c:v>265094167.23852465</c:v>
                </c:pt>
                <c:pt idx="3299">
                  <c:v>229737399.18870902</c:v>
                </c:pt>
                <c:pt idx="3300">
                  <c:v>232086057.89707297</c:v>
                </c:pt>
                <c:pt idx="3301">
                  <c:v>242242821.02530324</c:v>
                </c:pt>
                <c:pt idx="3302">
                  <c:v>260633623.44011617</c:v>
                </c:pt>
                <c:pt idx="3303">
                  <c:v>251245097.36784649</c:v>
                </c:pt>
                <c:pt idx="3304">
                  <c:v>255345248.82780823</c:v>
                </c:pt>
                <c:pt idx="3305">
                  <c:v>228209593.31199625</c:v>
                </c:pt>
                <c:pt idx="3306">
                  <c:v>231372206.60665098</c:v>
                </c:pt>
                <c:pt idx="3307">
                  <c:v>231095440.96122149</c:v>
                </c:pt>
                <c:pt idx="3308">
                  <c:v>239802592.1053561</c:v>
                </c:pt>
                <c:pt idx="3309">
                  <c:v>237232054.24506456</c:v>
                </c:pt>
                <c:pt idx="3310">
                  <c:v>232360793.49751806</c:v>
                </c:pt>
                <c:pt idx="3311">
                  <c:v>239932808.97153327</c:v>
                </c:pt>
                <c:pt idx="3312">
                  <c:v>244715361.390793</c:v>
                </c:pt>
                <c:pt idx="3313">
                  <c:v>239124585.374632</c:v>
                </c:pt>
                <c:pt idx="3314">
                  <c:v>236678981.19535547</c:v>
                </c:pt>
                <c:pt idx="3315">
                  <c:v>240970420.17048612</c:v>
                </c:pt>
                <c:pt idx="3316">
                  <c:v>236857408.0336653</c:v>
                </c:pt>
                <c:pt idx="3317">
                  <c:v>238603530.18279555</c:v>
                </c:pt>
                <c:pt idx="3318">
                  <c:v>230232997.9177188</c:v>
                </c:pt>
                <c:pt idx="3319">
                  <c:v>233206990.16037139</c:v>
                </c:pt>
                <c:pt idx="3320">
                  <c:v>219730473.28496221</c:v>
                </c:pt>
                <c:pt idx="3321">
                  <c:v>220006328.05281499</c:v>
                </c:pt>
                <c:pt idx="3322">
                  <c:v>220563974.29377943</c:v>
                </c:pt>
                <c:pt idx="3323">
                  <c:v>209658511.88190499</c:v>
                </c:pt>
                <c:pt idx="3324">
                  <c:v>184132454.6048331</c:v>
                </c:pt>
                <c:pt idx="3325">
                  <c:v>184989660.25063166</c:v>
                </c:pt>
                <c:pt idx="3326">
                  <c:v>183996880.29556343</c:v>
                </c:pt>
                <c:pt idx="3327">
                  <c:v>184780332.24292427</c:v>
                </c:pt>
                <c:pt idx="3328">
                  <c:v>185232816.85418075</c:v>
                </c:pt>
                <c:pt idx="3329">
                  <c:v>190629457.41460702</c:v>
                </c:pt>
                <c:pt idx="3330">
                  <c:v>184695784.21851343</c:v>
                </c:pt>
                <c:pt idx="3331">
                  <c:v>190066082.42657357</c:v>
                </c:pt>
                <c:pt idx="3332">
                  <c:v>188419680.19181257</c:v>
                </c:pt>
                <c:pt idx="3333">
                  <c:v>194506691.8034099</c:v>
                </c:pt>
                <c:pt idx="3334">
                  <c:v>202462933.37850291</c:v>
                </c:pt>
                <c:pt idx="3335">
                  <c:v>201691607.98746085</c:v>
                </c:pt>
                <c:pt idx="3336">
                  <c:v>199027994.88566405</c:v>
                </c:pt>
                <c:pt idx="3337">
                  <c:v>191448389.68763864</c:v>
                </c:pt>
                <c:pt idx="3338">
                  <c:v>189483311.39293686</c:v>
                </c:pt>
                <c:pt idx="3339">
                  <c:v>190450669.97437379</c:v>
                </c:pt>
                <c:pt idx="3340">
                  <c:v>187879935.75922829</c:v>
                </c:pt>
                <c:pt idx="3341">
                  <c:v>180414154.16225836</c:v>
                </c:pt>
                <c:pt idx="3342">
                  <c:v>176500190.60350603</c:v>
                </c:pt>
                <c:pt idx="3343">
                  <c:v>170610576.64584401</c:v>
                </c:pt>
                <c:pt idx="3344">
                  <c:v>164678817.46319258</c:v>
                </c:pt>
                <c:pt idx="3345">
                  <c:v>158616551.43002608</c:v>
                </c:pt>
                <c:pt idx="3346">
                  <c:v>166901088.89335307</c:v>
                </c:pt>
                <c:pt idx="3347">
                  <c:v>174141563.38020819</c:v>
                </c:pt>
                <c:pt idx="3348">
                  <c:v>175700805.93567348</c:v>
                </c:pt>
                <c:pt idx="3349">
                  <c:v>176651743.85409623</c:v>
                </c:pt>
                <c:pt idx="3350">
                  <c:v>177999909.72848123</c:v>
                </c:pt>
                <c:pt idx="3351">
                  <c:v>176495680.93964025</c:v>
                </c:pt>
                <c:pt idx="3352">
                  <c:v>182351950.56383118</c:v>
                </c:pt>
                <c:pt idx="3353">
                  <c:v>175061638.0069069</c:v>
                </c:pt>
                <c:pt idx="3354">
                  <c:v>187829116.73157185</c:v>
                </c:pt>
                <c:pt idx="3355">
                  <c:v>191796023.94471771</c:v>
                </c:pt>
                <c:pt idx="3356">
                  <c:v>192255121.33730245</c:v>
                </c:pt>
                <c:pt idx="3357">
                  <c:v>190554092.81441045</c:v>
                </c:pt>
                <c:pt idx="3358">
                  <c:v>175529921.56206429</c:v>
                </c:pt>
                <c:pt idx="3359">
                  <c:v>159862001.73542339</c:v>
                </c:pt>
                <c:pt idx="3360">
                  <c:v>158923400.87994713</c:v>
                </c:pt>
                <c:pt idx="3361">
                  <c:v>159593482.60196587</c:v>
                </c:pt>
                <c:pt idx="3362">
                  <c:v>167548514.25422257</c:v>
                </c:pt>
                <c:pt idx="3363">
                  <c:v>167309175.46309298</c:v>
                </c:pt>
                <c:pt idx="3364">
                  <c:v>171917247.56626162</c:v>
                </c:pt>
                <c:pt idx="3365">
                  <c:v>168157057.46071669</c:v>
                </c:pt>
                <c:pt idx="3366">
                  <c:v>167681015.62516591</c:v>
                </c:pt>
                <c:pt idx="3367">
                  <c:v>158305503.44948834</c:v>
                </c:pt>
                <c:pt idx="3368">
                  <c:v>156548917.08553162</c:v>
                </c:pt>
                <c:pt idx="3369">
                  <c:v>150639956.07137004</c:v>
                </c:pt>
                <c:pt idx="3370">
                  <c:v>153956831.97524562</c:v>
                </c:pt>
                <c:pt idx="3371">
                  <c:v>152081006.42481324</c:v>
                </c:pt>
                <c:pt idx="3372">
                  <c:v>169615279.55805197</c:v>
                </c:pt>
                <c:pt idx="3373">
                  <c:v>175339594.50652549</c:v>
                </c:pt>
                <c:pt idx="3374">
                  <c:v>178586234.71976444</c:v>
                </c:pt>
                <c:pt idx="3375">
                  <c:v>177361255.70995876</c:v>
                </c:pt>
                <c:pt idx="3376">
                  <c:v>183422656.5448285</c:v>
                </c:pt>
                <c:pt idx="3377">
                  <c:v>183046421.6988121</c:v>
                </c:pt>
                <c:pt idx="3378">
                  <c:v>186969127.30983838</c:v>
                </c:pt>
                <c:pt idx="3379">
                  <c:v>176797494.44736928</c:v>
                </c:pt>
                <c:pt idx="3380">
                  <c:v>176997909.21079451</c:v>
                </c:pt>
                <c:pt idx="3381">
                  <c:v>172393860.98155004</c:v>
                </c:pt>
                <c:pt idx="3382">
                  <c:v>181454463.39532155</c:v>
                </c:pt>
                <c:pt idx="3383">
                  <c:v>171916101.32012686</c:v>
                </c:pt>
                <c:pt idx="3384">
                  <c:v>174519752.58552471</c:v>
                </c:pt>
                <c:pt idx="3385">
                  <c:v>179972908.88987279</c:v>
                </c:pt>
                <c:pt idx="3386">
                  <c:v>191781447.45353663</c:v>
                </c:pt>
                <c:pt idx="3387">
                  <c:v>209059488.66539752</c:v>
                </c:pt>
                <c:pt idx="3388">
                  <c:v>206462959.54492915</c:v>
                </c:pt>
                <c:pt idx="3389">
                  <c:v>192813229.62315318</c:v>
                </c:pt>
                <c:pt idx="3390">
                  <c:v>188298417.73039204</c:v>
                </c:pt>
                <c:pt idx="3391">
                  <c:v>187637605.99421453</c:v>
                </c:pt>
                <c:pt idx="3392">
                  <c:v>183859069.00001907</c:v>
                </c:pt>
                <c:pt idx="3393">
                  <c:v>178257892.47896171</c:v>
                </c:pt>
                <c:pt idx="3394">
                  <c:v>187563643.34922981</c:v>
                </c:pt>
                <c:pt idx="3395">
                  <c:v>225676388.23507294</c:v>
                </c:pt>
                <c:pt idx="3396">
                  <c:v>227511901.14103472</c:v>
                </c:pt>
                <c:pt idx="3397">
                  <c:v>231872573.38294876</c:v>
                </c:pt>
                <c:pt idx="3398">
                  <c:v>232890083.80310607</c:v>
                </c:pt>
                <c:pt idx="3399">
                  <c:v>258250466.26064757</c:v>
                </c:pt>
                <c:pt idx="3400">
                  <c:v>318516372.16122282</c:v>
                </c:pt>
                <c:pt idx="3401">
                  <c:v>312580164.93376362</c:v>
                </c:pt>
                <c:pt idx="3402">
                  <c:v>332219972.35290068</c:v>
                </c:pt>
                <c:pt idx="3403">
                  <c:v>306172166.14095771</c:v>
                </c:pt>
                <c:pt idx="3404">
                  <c:v>335497148.62738138</c:v>
                </c:pt>
                <c:pt idx="3405">
                  <c:v>331997798.02572525</c:v>
                </c:pt>
                <c:pt idx="3406">
                  <c:v>325820245.46619815</c:v>
                </c:pt>
                <c:pt idx="3407">
                  <c:v>330987825.59282357</c:v>
                </c:pt>
                <c:pt idx="3408">
                  <c:v>346747640.57202214</c:v>
                </c:pt>
                <c:pt idx="3409">
                  <c:v>363267407.90177345</c:v>
                </c:pt>
                <c:pt idx="3410">
                  <c:v>398301261.59490401</c:v>
                </c:pt>
                <c:pt idx="3411">
                  <c:v>403626486.20744336</c:v>
                </c:pt>
                <c:pt idx="3412">
                  <c:v>392206078.29248548</c:v>
                </c:pt>
                <c:pt idx="3413">
                  <c:v>394457029.75639296</c:v>
                </c:pt>
                <c:pt idx="3414">
                  <c:v>348932944.15725243</c:v>
                </c:pt>
                <c:pt idx="3415">
                  <c:v>339896116.53059918</c:v>
                </c:pt>
                <c:pt idx="3416">
                  <c:v>373352416.1961028</c:v>
                </c:pt>
                <c:pt idx="3417">
                  <c:v>370851491.86964256</c:v>
                </c:pt>
                <c:pt idx="3418">
                  <c:v>386769806.13566309</c:v>
                </c:pt>
                <c:pt idx="3419">
                  <c:v>377619077.10211045</c:v>
                </c:pt>
                <c:pt idx="3420">
                  <c:v>384645544.60347217</c:v>
                </c:pt>
                <c:pt idx="3421">
                  <c:v>372185696.52202159</c:v>
                </c:pt>
                <c:pt idx="3422">
                  <c:v>372724070.23548335</c:v>
                </c:pt>
                <c:pt idx="3423">
                  <c:v>397393223.31329858</c:v>
                </c:pt>
                <c:pt idx="3424">
                  <c:v>381981737.36683822</c:v>
                </c:pt>
                <c:pt idx="3425">
                  <c:v>407196865.03807348</c:v>
                </c:pt>
                <c:pt idx="3426">
                  <c:v>407545121.88085693</c:v>
                </c:pt>
                <c:pt idx="3427">
                  <c:v>418975702.4846276</c:v>
                </c:pt>
                <c:pt idx="3428">
                  <c:v>383101750.75077915</c:v>
                </c:pt>
                <c:pt idx="3429">
                  <c:v>377220443.46059668</c:v>
                </c:pt>
                <c:pt idx="3430">
                  <c:v>417096527.99631745</c:v>
                </c:pt>
                <c:pt idx="3431">
                  <c:v>406231678.4774822</c:v>
                </c:pt>
                <c:pt idx="3432">
                  <c:v>419008362.12805754</c:v>
                </c:pt>
                <c:pt idx="3433">
                  <c:v>418741041.16518158</c:v>
                </c:pt>
                <c:pt idx="3434">
                  <c:v>447059676.71753228</c:v>
                </c:pt>
                <c:pt idx="3435">
                  <c:v>462969746.13953513</c:v>
                </c:pt>
                <c:pt idx="3436">
                  <c:v>463334777.27496612</c:v>
                </c:pt>
                <c:pt idx="3437">
                  <c:v>404536280.17633355</c:v>
                </c:pt>
                <c:pt idx="3438">
                  <c:v>379284069.56648606</c:v>
                </c:pt>
                <c:pt idx="3439">
                  <c:v>382726558.20663595</c:v>
                </c:pt>
                <c:pt idx="3440">
                  <c:v>378014869.93720663</c:v>
                </c:pt>
                <c:pt idx="3441">
                  <c:v>359274544.49776137</c:v>
                </c:pt>
                <c:pt idx="3442">
                  <c:v>359778833.48405641</c:v>
                </c:pt>
                <c:pt idx="3443">
                  <c:v>345803196.18767536</c:v>
                </c:pt>
                <c:pt idx="3444">
                  <c:v>351032624.46112877</c:v>
                </c:pt>
                <c:pt idx="3445">
                  <c:v>321801386.03521115</c:v>
                </c:pt>
                <c:pt idx="3446">
                  <c:v>326265102.40279996</c:v>
                </c:pt>
                <c:pt idx="3447">
                  <c:v>322976311.29759222</c:v>
                </c:pt>
                <c:pt idx="3448">
                  <c:v>328387144.47820872</c:v>
                </c:pt>
                <c:pt idx="3449">
                  <c:v>331729278.84395623</c:v>
                </c:pt>
                <c:pt idx="3450">
                  <c:v>329122789.88903987</c:v>
                </c:pt>
                <c:pt idx="3451">
                  <c:v>325533298.04805267</c:v>
                </c:pt>
                <c:pt idx="3452">
                  <c:v>317069039.05139965</c:v>
                </c:pt>
                <c:pt idx="3453">
                  <c:v>313084308.11647165</c:v>
                </c:pt>
                <c:pt idx="3454">
                  <c:v>312983532.9535991</c:v>
                </c:pt>
                <c:pt idx="3455">
                  <c:v>313954991.21720749</c:v>
                </c:pt>
                <c:pt idx="3456">
                  <c:v>342212856.80835998</c:v>
                </c:pt>
                <c:pt idx="3457">
                  <c:v>302031664.63382596</c:v>
                </c:pt>
                <c:pt idx="3458">
                  <c:v>307470798.33443654</c:v>
                </c:pt>
                <c:pt idx="3459">
                  <c:v>315740646.06340772</c:v>
                </c:pt>
                <c:pt idx="3460">
                  <c:v>308559919.70865059</c:v>
                </c:pt>
                <c:pt idx="3461">
                  <c:v>309004201.52308393</c:v>
                </c:pt>
                <c:pt idx="3462">
                  <c:v>309185334.75337714</c:v>
                </c:pt>
                <c:pt idx="3463">
                  <c:v>309195705.65939641</c:v>
                </c:pt>
                <c:pt idx="3464">
                  <c:v>302698509.40130353</c:v>
                </c:pt>
                <c:pt idx="3465">
                  <c:v>290726511.09359181</c:v>
                </c:pt>
                <c:pt idx="3466">
                  <c:v>286712709.93271142</c:v>
                </c:pt>
                <c:pt idx="3467">
                  <c:v>313329502.13079387</c:v>
                </c:pt>
                <c:pt idx="3468">
                  <c:v>315550651.26171237</c:v>
                </c:pt>
                <c:pt idx="3469">
                  <c:v>293633553.29946828</c:v>
                </c:pt>
                <c:pt idx="3470">
                  <c:v>299732379.7319693</c:v>
                </c:pt>
                <c:pt idx="3471">
                  <c:v>326233010.64530557</c:v>
                </c:pt>
                <c:pt idx="3472">
                  <c:v>309001366.46909976</c:v>
                </c:pt>
                <c:pt idx="3473">
                  <c:v>310740050.60506636</c:v>
                </c:pt>
                <c:pt idx="3474">
                  <c:v>316955659.8147769</c:v>
                </c:pt>
                <c:pt idx="3475">
                  <c:v>316161844.36844361</c:v>
                </c:pt>
                <c:pt idx="3476">
                  <c:v>301419114.63546371</c:v>
                </c:pt>
                <c:pt idx="3477">
                  <c:v>298109052.95718306</c:v>
                </c:pt>
                <c:pt idx="3478">
                  <c:v>293032775.73348337</c:v>
                </c:pt>
                <c:pt idx="3479">
                  <c:v>309027674.276133</c:v>
                </c:pt>
                <c:pt idx="3480">
                  <c:v>315698760.7634362</c:v>
                </c:pt>
                <c:pt idx="3481">
                  <c:v>299888284.74378949</c:v>
                </c:pt>
                <c:pt idx="3482">
                  <c:v>288111723.57438034</c:v>
                </c:pt>
                <c:pt idx="3483">
                  <c:v>269124070.7063418</c:v>
                </c:pt>
                <c:pt idx="3484">
                  <c:v>258569650.65591979</c:v>
                </c:pt>
                <c:pt idx="3485">
                  <c:v>237078251.3543269</c:v>
                </c:pt>
                <c:pt idx="3486">
                  <c:v>239436145.949736</c:v>
                </c:pt>
                <c:pt idx="3487">
                  <c:v>239618913.07829672</c:v>
                </c:pt>
                <c:pt idx="3488">
                  <c:v>239687271.31811687</c:v>
                </c:pt>
                <c:pt idx="3489">
                  <c:v>239838398.42675015</c:v>
                </c:pt>
                <c:pt idx="3490">
                  <c:v>239839467.40456575</c:v>
                </c:pt>
                <c:pt idx="3491">
                  <c:v>237455481.39927939</c:v>
                </c:pt>
                <c:pt idx="3492">
                  <c:v>241596779.48583534</c:v>
                </c:pt>
                <c:pt idx="3493">
                  <c:v>236440947.17578581</c:v>
                </c:pt>
                <c:pt idx="3494">
                  <c:v>239468458.89123601</c:v>
                </c:pt>
                <c:pt idx="3495">
                  <c:v>237298117.78682196</c:v>
                </c:pt>
                <c:pt idx="3496">
                  <c:v>237084372.586054</c:v>
                </c:pt>
                <c:pt idx="3497">
                  <c:v>240727613.12455609</c:v>
                </c:pt>
                <c:pt idx="3498">
                  <c:v>241577306.8184014</c:v>
                </c:pt>
                <c:pt idx="3499">
                  <c:v>242017974.40594307</c:v>
                </c:pt>
                <c:pt idx="3500">
                  <c:v>239451756.17462203</c:v>
                </c:pt>
                <c:pt idx="3501">
                  <c:v>235275730.12977248</c:v>
                </c:pt>
                <c:pt idx="3502">
                  <c:v>240634608.68351236</c:v>
                </c:pt>
                <c:pt idx="3503">
                  <c:v>239575495.81867492</c:v>
                </c:pt>
                <c:pt idx="3504">
                  <c:v>240362268.02260527</c:v>
                </c:pt>
                <c:pt idx="3505">
                  <c:v>252852168.58748239</c:v>
                </c:pt>
                <c:pt idx="3506">
                  <c:v>261207184.1425837</c:v>
                </c:pt>
                <c:pt idx="3507">
                  <c:v>275094752.31910151</c:v>
                </c:pt>
                <c:pt idx="3508">
                  <c:v>273425788.30509871</c:v>
                </c:pt>
                <c:pt idx="3509">
                  <c:v>274487928.51502353</c:v>
                </c:pt>
                <c:pt idx="3510">
                  <c:v>268996080.46220094</c:v>
                </c:pt>
                <c:pt idx="3511">
                  <c:v>245463230.93266752</c:v>
                </c:pt>
                <c:pt idx="3512">
                  <c:v>268551693.12159139</c:v>
                </c:pt>
                <c:pt idx="3513">
                  <c:v>265200228.01407298</c:v>
                </c:pt>
                <c:pt idx="3514">
                  <c:v>255383628.09366402</c:v>
                </c:pt>
                <c:pt idx="3515">
                  <c:v>257320209.56217813</c:v>
                </c:pt>
                <c:pt idx="3516">
                  <c:v>266707177.75352198</c:v>
                </c:pt>
                <c:pt idx="3517">
                  <c:v>268409670.82970878</c:v>
                </c:pt>
                <c:pt idx="3518">
                  <c:v>286727971.13302094</c:v>
                </c:pt>
                <c:pt idx="3519">
                  <c:v>294592841.27751881</c:v>
                </c:pt>
                <c:pt idx="3520">
                  <c:v>279067069.03554934</c:v>
                </c:pt>
                <c:pt idx="3521">
                  <c:v>276582201.02884692</c:v>
                </c:pt>
                <c:pt idx="3522">
                  <c:v>285404346.23548985</c:v>
                </c:pt>
                <c:pt idx="3523">
                  <c:v>275524818.75515074</c:v>
                </c:pt>
                <c:pt idx="3524">
                  <c:v>274313085.82232898</c:v>
                </c:pt>
                <c:pt idx="3525">
                  <c:v>280256650.03183347</c:v>
                </c:pt>
                <c:pt idx="3526">
                  <c:v>275423445.93970293</c:v>
                </c:pt>
                <c:pt idx="3527">
                  <c:v>279795117.68034679</c:v>
                </c:pt>
                <c:pt idx="3528">
                  <c:v>266335780.51578045</c:v>
                </c:pt>
                <c:pt idx="3529">
                  <c:v>274860646.98035258</c:v>
                </c:pt>
                <c:pt idx="3530">
                  <c:v>275257789.44743556</c:v>
                </c:pt>
                <c:pt idx="3531">
                  <c:v>275946918.47315741</c:v>
                </c:pt>
                <c:pt idx="3532">
                  <c:v>268764306.18142146</c:v>
                </c:pt>
                <c:pt idx="3533">
                  <c:v>264371026.77218729</c:v>
                </c:pt>
                <c:pt idx="3534">
                  <c:v>264660532.61521089</c:v>
                </c:pt>
                <c:pt idx="3535">
                  <c:v>266188558.36381707</c:v>
                </c:pt>
                <c:pt idx="3536">
                  <c:v>265298989.21888992</c:v>
                </c:pt>
                <c:pt idx="3537">
                  <c:v>274214454.84949064</c:v>
                </c:pt>
                <c:pt idx="3538">
                  <c:v>280072586.73830438</c:v>
                </c:pt>
                <c:pt idx="3539">
                  <c:v>280877821.11890227</c:v>
                </c:pt>
                <c:pt idx="3540">
                  <c:v>280352576.79737037</c:v>
                </c:pt>
                <c:pt idx="3541">
                  <c:v>271675575.51081139</c:v>
                </c:pt>
                <c:pt idx="3542">
                  <c:v>280502931.8218475</c:v>
                </c:pt>
                <c:pt idx="3543">
                  <c:v>278195319.2315315</c:v>
                </c:pt>
                <c:pt idx="3544">
                  <c:v>275920166.21741182</c:v>
                </c:pt>
                <c:pt idx="3545">
                  <c:v>277116098.67534649</c:v>
                </c:pt>
                <c:pt idx="3546">
                  <c:v>295246750.68464643</c:v>
                </c:pt>
                <c:pt idx="3547">
                  <c:v>292376881.00138927</c:v>
                </c:pt>
                <c:pt idx="3548">
                  <c:v>303451955.73785371</c:v>
                </c:pt>
                <c:pt idx="3549">
                  <c:v>280147458.35805249</c:v>
                </c:pt>
                <c:pt idx="3550">
                  <c:v>290861454.05928671</c:v>
                </c:pt>
                <c:pt idx="3551">
                  <c:v>277507542.06852943</c:v>
                </c:pt>
                <c:pt idx="3552">
                  <c:v>271354933.94787699</c:v>
                </c:pt>
                <c:pt idx="3553">
                  <c:v>259822449.9260394</c:v>
                </c:pt>
                <c:pt idx="3554">
                  <c:v>256674873.17058465</c:v>
                </c:pt>
                <c:pt idx="3555">
                  <c:v>249616531.99277973</c:v>
                </c:pt>
                <c:pt idx="3556">
                  <c:v>247934574.07906833</c:v>
                </c:pt>
                <c:pt idx="3557">
                  <c:v>253622006.13551906</c:v>
                </c:pt>
                <c:pt idx="3558">
                  <c:v>250293966.14197451</c:v>
                </c:pt>
                <c:pt idx="3559">
                  <c:v>254351138.05436298</c:v>
                </c:pt>
                <c:pt idx="3560">
                  <c:v>255039635.19911367</c:v>
                </c:pt>
                <c:pt idx="3561">
                  <c:v>270836065.78312755</c:v>
                </c:pt>
                <c:pt idx="3562">
                  <c:v>312382107.73142999</c:v>
                </c:pt>
                <c:pt idx="3563">
                  <c:v>314275313.89482319</c:v>
                </c:pt>
                <c:pt idx="3564">
                  <c:v>316395293.64313644</c:v>
                </c:pt>
                <c:pt idx="3565">
                  <c:v>321595642.62489611</c:v>
                </c:pt>
                <c:pt idx="3566">
                  <c:v>321273609.93123132</c:v>
                </c:pt>
                <c:pt idx="3567">
                  <c:v>314507662.15922344</c:v>
                </c:pt>
                <c:pt idx="3568">
                  <c:v>324030365.06773758</c:v>
                </c:pt>
                <c:pt idx="3569">
                  <c:v>318112368.2312091</c:v>
                </c:pt>
                <c:pt idx="3570">
                  <c:v>317440052.75288522</c:v>
                </c:pt>
                <c:pt idx="3571">
                  <c:v>335204116.27924114</c:v>
                </c:pt>
                <c:pt idx="3572">
                  <c:v>338367303.00442857</c:v>
                </c:pt>
                <c:pt idx="3573">
                  <c:v>329975023.41771644</c:v>
                </c:pt>
                <c:pt idx="3574">
                  <c:v>317669958.74943364</c:v>
                </c:pt>
                <c:pt idx="3575">
                  <c:v>321168513.29125947</c:v>
                </c:pt>
                <c:pt idx="3576">
                  <c:v>337226788.0912928</c:v>
                </c:pt>
                <c:pt idx="3577">
                  <c:v>338943885.76853412</c:v>
                </c:pt>
                <c:pt idx="3578">
                  <c:v>387621667.68143415</c:v>
                </c:pt>
                <c:pt idx="3579">
                  <c:v>385370375.18811458</c:v>
                </c:pt>
                <c:pt idx="3580">
                  <c:v>400813401.00791651</c:v>
                </c:pt>
                <c:pt idx="3581">
                  <c:v>394932299.70401311</c:v>
                </c:pt>
                <c:pt idx="3582">
                  <c:v>383520291.09817922</c:v>
                </c:pt>
                <c:pt idx="3583">
                  <c:v>394691649.1495685</c:v>
                </c:pt>
                <c:pt idx="3584">
                  <c:v>389696820.88779622</c:v>
                </c:pt>
                <c:pt idx="3585">
                  <c:v>391738021.97295082</c:v>
                </c:pt>
                <c:pt idx="3586">
                  <c:v>389305758.1272884</c:v>
                </c:pt>
                <c:pt idx="3587">
                  <c:v>386437083.31150955</c:v>
                </c:pt>
                <c:pt idx="3588">
                  <c:v>414355252.86304659</c:v>
                </c:pt>
                <c:pt idx="3589">
                  <c:v>406848766.64439189</c:v>
                </c:pt>
                <c:pt idx="3590">
                  <c:v>417830787.07057106</c:v>
                </c:pt>
                <c:pt idx="3591">
                  <c:v>442602284.47896171</c:v>
                </c:pt>
                <c:pt idx="3592">
                  <c:v>460967037.78445154</c:v>
                </c:pt>
                <c:pt idx="3593">
                  <c:v>420185375.66890371</c:v>
                </c:pt>
                <c:pt idx="3594">
                  <c:v>424276061.35234594</c:v>
                </c:pt>
                <c:pt idx="3595">
                  <c:v>435387388.44063348</c:v>
                </c:pt>
                <c:pt idx="3596">
                  <c:v>439121224.85016912</c:v>
                </c:pt>
                <c:pt idx="3597">
                  <c:v>434735862.23897457</c:v>
                </c:pt>
                <c:pt idx="3598">
                  <c:v>424331524.25125659</c:v>
                </c:pt>
                <c:pt idx="3599">
                  <c:v>404436779.74483562</c:v>
                </c:pt>
                <c:pt idx="3600">
                  <c:v>391168612.44663328</c:v>
                </c:pt>
                <c:pt idx="3601">
                  <c:v>396351340.14602095</c:v>
                </c:pt>
                <c:pt idx="3602">
                  <c:v>405317064.71271157</c:v>
                </c:pt>
                <c:pt idx="3603">
                  <c:v>407103063.78601366</c:v>
                </c:pt>
                <c:pt idx="3604">
                  <c:v>403149389.45160407</c:v>
                </c:pt>
                <c:pt idx="3605">
                  <c:v>397175658.65731889</c:v>
                </c:pt>
                <c:pt idx="3606">
                  <c:v>370020127.92856508</c:v>
                </c:pt>
                <c:pt idx="3607">
                  <c:v>359277533.60897541</c:v>
                </c:pt>
                <c:pt idx="3608">
                  <c:v>367994747.91365719</c:v>
                </c:pt>
                <c:pt idx="3609">
                  <c:v>369291225.43894005</c:v>
                </c:pt>
                <c:pt idx="3610">
                  <c:v>404768964.31752694</c:v>
                </c:pt>
                <c:pt idx="3611">
                  <c:v>404761450.66554397</c:v>
                </c:pt>
                <c:pt idx="3612">
                  <c:v>391295886.66626734</c:v>
                </c:pt>
                <c:pt idx="3613">
                  <c:v>367409235.35600632</c:v>
                </c:pt>
                <c:pt idx="3614">
                  <c:v>370518603.22066951</c:v>
                </c:pt>
                <c:pt idx="3615">
                  <c:v>365386445.6979897</c:v>
                </c:pt>
                <c:pt idx="3616">
                  <c:v>366429671.55403292</c:v>
                </c:pt>
                <c:pt idx="3617">
                  <c:v>376221298.85222536</c:v>
                </c:pt>
                <c:pt idx="3618">
                  <c:v>358294172.83566439</c:v>
                </c:pt>
                <c:pt idx="3619">
                  <c:v>356469361.04779029</c:v>
                </c:pt>
                <c:pt idx="3620">
                  <c:v>357299302.83051658</c:v>
                </c:pt>
                <c:pt idx="3621">
                  <c:v>361982125.98357248</c:v>
                </c:pt>
                <c:pt idx="3622">
                  <c:v>366084435.33097577</c:v>
                </c:pt>
                <c:pt idx="3623">
                  <c:v>370300553.82850528</c:v>
                </c:pt>
                <c:pt idx="3624">
                  <c:v>354765825.29974371</c:v>
                </c:pt>
                <c:pt idx="3625">
                  <c:v>352353915.03703141</c:v>
                </c:pt>
                <c:pt idx="3626">
                  <c:v>361035856.64565754</c:v>
                </c:pt>
                <c:pt idx="3627">
                  <c:v>358232943.36996377</c:v>
                </c:pt>
                <c:pt idx="3628">
                  <c:v>358863576.71625036</c:v>
                </c:pt>
                <c:pt idx="3629">
                  <c:v>360663851.79514885</c:v>
                </c:pt>
                <c:pt idx="3630">
                  <c:v>368481849.09451848</c:v>
                </c:pt>
                <c:pt idx="3631">
                  <c:v>359201446.71209764</c:v>
                </c:pt>
                <c:pt idx="3632">
                  <c:v>348180665.65026283</c:v>
                </c:pt>
                <c:pt idx="3633">
                  <c:v>337347332.86011934</c:v>
                </c:pt>
                <c:pt idx="3634">
                  <c:v>341824212.52712834</c:v>
                </c:pt>
                <c:pt idx="3635">
                  <c:v>330597749.02179271</c:v>
                </c:pt>
                <c:pt idx="3636">
                  <c:v>332099160.57523268</c:v>
                </c:pt>
                <c:pt idx="3637">
                  <c:v>338804220.03613496</c:v>
                </c:pt>
                <c:pt idx="3638">
                  <c:v>332186480.67979103</c:v>
                </c:pt>
                <c:pt idx="3639">
                  <c:v>336937334.2509113</c:v>
                </c:pt>
                <c:pt idx="3640">
                  <c:v>353112913.30032974</c:v>
                </c:pt>
                <c:pt idx="3641">
                  <c:v>387014478.36280012</c:v>
                </c:pt>
                <c:pt idx="3642">
                  <c:v>398653250.54156476</c:v>
                </c:pt>
                <c:pt idx="3643">
                  <c:v>397817858.80951691</c:v>
                </c:pt>
                <c:pt idx="3644">
                  <c:v>410452312.33310801</c:v>
                </c:pt>
                <c:pt idx="3645">
                  <c:v>416133849.4967109</c:v>
                </c:pt>
                <c:pt idx="3646">
                  <c:v>399870006.51163518</c:v>
                </c:pt>
                <c:pt idx="3647">
                  <c:v>406745210.0789029</c:v>
                </c:pt>
                <c:pt idx="3648">
                  <c:v>411310310.36727375</c:v>
                </c:pt>
                <c:pt idx="3649">
                  <c:v>401606556.46517771</c:v>
                </c:pt>
                <c:pt idx="3650">
                  <c:v>400772943.24976897</c:v>
                </c:pt>
                <c:pt idx="3651">
                  <c:v>396173249.84653348</c:v>
                </c:pt>
                <c:pt idx="3652">
                  <c:v>397055349.08466393</c:v>
                </c:pt>
                <c:pt idx="3653">
                  <c:v>416817593.88422537</c:v>
                </c:pt>
                <c:pt idx="3654">
                  <c:v>407316400.89625227</c:v>
                </c:pt>
                <c:pt idx="3655">
                  <c:v>404127578.85086924</c:v>
                </c:pt>
                <c:pt idx="3656">
                  <c:v>398261839.53827679</c:v>
                </c:pt>
                <c:pt idx="3657">
                  <c:v>400824112.46311313</c:v>
                </c:pt>
                <c:pt idx="3658">
                  <c:v>412259892.65995705</c:v>
                </c:pt>
                <c:pt idx="3659">
                  <c:v>401429020.22786659</c:v>
                </c:pt>
                <c:pt idx="3660">
                  <c:v>400379468.95058125</c:v>
                </c:pt>
                <c:pt idx="3661">
                  <c:v>399590853.04763353</c:v>
                </c:pt>
                <c:pt idx="3662">
                  <c:v>383803609.28838873</c:v>
                </c:pt>
                <c:pt idx="3663">
                  <c:v>365061537.37749487</c:v>
                </c:pt>
                <c:pt idx="3664">
                  <c:v>359941020.45655847</c:v>
                </c:pt>
                <c:pt idx="3665">
                  <c:v>353959399.31580347</c:v>
                </c:pt>
                <c:pt idx="3666">
                  <c:v>359069955.89488518</c:v>
                </c:pt>
                <c:pt idx="3667">
                  <c:v>352476891.47587019</c:v>
                </c:pt>
                <c:pt idx="3668">
                  <c:v>358842161.18952739</c:v>
                </c:pt>
                <c:pt idx="3669">
                  <c:v>376296189.96842557</c:v>
                </c:pt>
                <c:pt idx="3670">
                  <c:v>370304022.74270344</c:v>
                </c:pt>
                <c:pt idx="3671">
                  <c:v>368938182.24928099</c:v>
                </c:pt>
                <c:pt idx="3672">
                  <c:v>389010770.76260346</c:v>
                </c:pt>
                <c:pt idx="3673">
                  <c:v>384553825.29794168</c:v>
                </c:pt>
                <c:pt idx="3674">
                  <c:v>394841420.17044735</c:v>
                </c:pt>
                <c:pt idx="3675">
                  <c:v>418897518.32990915</c:v>
                </c:pt>
                <c:pt idx="3676">
                  <c:v>380881858.60268146</c:v>
                </c:pt>
                <c:pt idx="3677">
                  <c:v>373984640.20236266</c:v>
                </c:pt>
                <c:pt idx="3678">
                  <c:v>374118773.72425646</c:v>
                </c:pt>
                <c:pt idx="3679">
                  <c:v>374354700.82092613</c:v>
                </c:pt>
                <c:pt idx="3680">
                  <c:v>365738481.70964289</c:v>
                </c:pt>
                <c:pt idx="3681">
                  <c:v>376102382.68049777</c:v>
                </c:pt>
                <c:pt idx="3682">
                  <c:v>371429538.65416157</c:v>
                </c:pt>
                <c:pt idx="3683">
                  <c:v>377359252.76908904</c:v>
                </c:pt>
                <c:pt idx="3684">
                  <c:v>363065274.18873405</c:v>
                </c:pt>
                <c:pt idx="3685">
                  <c:v>367863220.04317385</c:v>
                </c:pt>
                <c:pt idx="3686">
                  <c:v>374041505.48337972</c:v>
                </c:pt>
                <c:pt idx="3687">
                  <c:v>385420439.56629783</c:v>
                </c:pt>
                <c:pt idx="3688">
                  <c:v>379696194.24518752</c:v>
                </c:pt>
                <c:pt idx="3689">
                  <c:v>381521413.71240395</c:v>
                </c:pt>
                <c:pt idx="3690">
                  <c:v>377042314.15136647</c:v>
                </c:pt>
                <c:pt idx="3691">
                  <c:v>391641815.07189775</c:v>
                </c:pt>
                <c:pt idx="3692">
                  <c:v>390023792.23093706</c:v>
                </c:pt>
                <c:pt idx="3693">
                  <c:v>392113494.61345887</c:v>
                </c:pt>
                <c:pt idx="3694">
                  <c:v>388550606.52150655</c:v>
                </c:pt>
                <c:pt idx="3695">
                  <c:v>381539487.0165053</c:v>
                </c:pt>
                <c:pt idx="3696">
                  <c:v>379803556.31719881</c:v>
                </c:pt>
                <c:pt idx="3697">
                  <c:v>383356025.18048292</c:v>
                </c:pt>
                <c:pt idx="3698">
                  <c:v>383531890.20154649</c:v>
                </c:pt>
                <c:pt idx="3699">
                  <c:v>385123678.77396005</c:v>
                </c:pt>
                <c:pt idx="3700">
                  <c:v>381945747.48568767</c:v>
                </c:pt>
                <c:pt idx="3701">
                  <c:v>378732119.36911011</c:v>
                </c:pt>
                <c:pt idx="3702">
                  <c:v>380508657.15042412</c:v>
                </c:pt>
                <c:pt idx="3703">
                  <c:v>372381151.13241756</c:v>
                </c:pt>
                <c:pt idx="3704">
                  <c:v>367366123.93320888</c:v>
                </c:pt>
                <c:pt idx="3705">
                  <c:v>370672674.57378143</c:v>
                </c:pt>
                <c:pt idx="3706">
                  <c:v>369683690.78775877</c:v>
                </c:pt>
                <c:pt idx="3707">
                  <c:v>364991267.86011404</c:v>
                </c:pt>
                <c:pt idx="3708">
                  <c:v>365468064.34734666</c:v>
                </c:pt>
                <c:pt idx="3709">
                  <c:v>375812538.22978467</c:v>
                </c:pt>
                <c:pt idx="3710">
                  <c:v>373292722.60691643</c:v>
                </c:pt>
                <c:pt idx="3711">
                  <c:v>377861211.66006148</c:v>
                </c:pt>
                <c:pt idx="3712">
                  <c:v>367499080.54820502</c:v>
                </c:pt>
                <c:pt idx="3713">
                  <c:v>367941139.91084778</c:v>
                </c:pt>
                <c:pt idx="3714">
                  <c:v>364578744.15716028</c:v>
                </c:pt>
                <c:pt idx="3715">
                  <c:v>346464711.19087237</c:v>
                </c:pt>
                <c:pt idx="3716">
                  <c:v>347992345.05844051</c:v>
                </c:pt>
                <c:pt idx="3717">
                  <c:v>343906139.77097112</c:v>
                </c:pt>
                <c:pt idx="3718">
                  <c:v>357507902.86709523</c:v>
                </c:pt>
                <c:pt idx="3719">
                  <c:v>355351819.49165559</c:v>
                </c:pt>
                <c:pt idx="3720">
                  <c:v>355404078.46528786</c:v>
                </c:pt>
                <c:pt idx="3721">
                  <c:v>347432630.23914665</c:v>
                </c:pt>
                <c:pt idx="3722">
                  <c:v>340848229.22596729</c:v>
                </c:pt>
                <c:pt idx="3723">
                  <c:v>338176486.15264046</c:v>
                </c:pt>
                <c:pt idx="3724">
                  <c:v>368809496.03925502</c:v>
                </c:pt>
                <c:pt idx="3725">
                  <c:v>368053383.5431751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6-46CB-B48C-F2E386A82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charts!$B$58</c:f>
          <c:strCache>
            <c:ptCount val="1"/>
            <c:pt idx="0">
              <c:v>Asset Return (white) vs 44 SMA Trading Return (green)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9098025910188"/>
          <c:y val="9.6577708975143617E-2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42207</c:v>
                </c:pt>
                <c:pt idx="1">
                  <c:v>42208</c:v>
                </c:pt>
                <c:pt idx="2">
                  <c:v>42209</c:v>
                </c:pt>
                <c:pt idx="3">
                  <c:v>42210</c:v>
                </c:pt>
                <c:pt idx="4">
                  <c:v>42211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42217</c:v>
                </c:pt>
                <c:pt idx="11">
                  <c:v>42218</c:v>
                </c:pt>
                <c:pt idx="12">
                  <c:v>42219</c:v>
                </c:pt>
                <c:pt idx="13">
                  <c:v>42220</c:v>
                </c:pt>
                <c:pt idx="14">
                  <c:v>42221</c:v>
                </c:pt>
                <c:pt idx="15">
                  <c:v>42222</c:v>
                </c:pt>
                <c:pt idx="16">
                  <c:v>42223</c:v>
                </c:pt>
                <c:pt idx="17">
                  <c:v>42224</c:v>
                </c:pt>
                <c:pt idx="18">
                  <c:v>42225</c:v>
                </c:pt>
                <c:pt idx="19">
                  <c:v>42226</c:v>
                </c:pt>
                <c:pt idx="20">
                  <c:v>42227</c:v>
                </c:pt>
                <c:pt idx="21">
                  <c:v>42228</c:v>
                </c:pt>
                <c:pt idx="22">
                  <c:v>42229</c:v>
                </c:pt>
                <c:pt idx="23">
                  <c:v>42230</c:v>
                </c:pt>
                <c:pt idx="24">
                  <c:v>42231</c:v>
                </c:pt>
                <c:pt idx="25">
                  <c:v>42232</c:v>
                </c:pt>
                <c:pt idx="26">
                  <c:v>42233</c:v>
                </c:pt>
                <c:pt idx="27">
                  <c:v>42234</c:v>
                </c:pt>
                <c:pt idx="28">
                  <c:v>42235</c:v>
                </c:pt>
                <c:pt idx="29">
                  <c:v>42236</c:v>
                </c:pt>
                <c:pt idx="30">
                  <c:v>42237</c:v>
                </c:pt>
                <c:pt idx="31">
                  <c:v>42238</c:v>
                </c:pt>
                <c:pt idx="32">
                  <c:v>42239</c:v>
                </c:pt>
                <c:pt idx="33">
                  <c:v>42240</c:v>
                </c:pt>
                <c:pt idx="34">
                  <c:v>42241</c:v>
                </c:pt>
                <c:pt idx="35">
                  <c:v>42242</c:v>
                </c:pt>
                <c:pt idx="36">
                  <c:v>42243</c:v>
                </c:pt>
                <c:pt idx="37">
                  <c:v>42244</c:v>
                </c:pt>
                <c:pt idx="38">
                  <c:v>42245</c:v>
                </c:pt>
                <c:pt idx="39">
                  <c:v>42246</c:v>
                </c:pt>
                <c:pt idx="40">
                  <c:v>42247</c:v>
                </c:pt>
                <c:pt idx="41">
                  <c:v>42248</c:v>
                </c:pt>
                <c:pt idx="42">
                  <c:v>42249</c:v>
                </c:pt>
                <c:pt idx="43">
                  <c:v>42250</c:v>
                </c:pt>
                <c:pt idx="44">
                  <c:v>42251</c:v>
                </c:pt>
                <c:pt idx="45">
                  <c:v>42252</c:v>
                </c:pt>
                <c:pt idx="46">
                  <c:v>42253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42259</c:v>
                </c:pt>
                <c:pt idx="53">
                  <c:v>42260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42266</c:v>
                </c:pt>
                <c:pt idx="60">
                  <c:v>42267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42273</c:v>
                </c:pt>
                <c:pt idx="67">
                  <c:v>42274</c:v>
                </c:pt>
                <c:pt idx="68">
                  <c:v>42275</c:v>
                </c:pt>
                <c:pt idx="69">
                  <c:v>42276</c:v>
                </c:pt>
                <c:pt idx="70">
                  <c:v>42277</c:v>
                </c:pt>
                <c:pt idx="71">
                  <c:v>42278</c:v>
                </c:pt>
                <c:pt idx="72">
                  <c:v>42279</c:v>
                </c:pt>
                <c:pt idx="73">
                  <c:v>42280</c:v>
                </c:pt>
                <c:pt idx="74">
                  <c:v>42281</c:v>
                </c:pt>
                <c:pt idx="75">
                  <c:v>42282</c:v>
                </c:pt>
                <c:pt idx="76">
                  <c:v>42283</c:v>
                </c:pt>
                <c:pt idx="77">
                  <c:v>42284</c:v>
                </c:pt>
                <c:pt idx="78">
                  <c:v>42285</c:v>
                </c:pt>
                <c:pt idx="79">
                  <c:v>42286</c:v>
                </c:pt>
                <c:pt idx="80">
                  <c:v>42287</c:v>
                </c:pt>
                <c:pt idx="81">
                  <c:v>42288</c:v>
                </c:pt>
                <c:pt idx="82">
                  <c:v>42289</c:v>
                </c:pt>
                <c:pt idx="83">
                  <c:v>42290</c:v>
                </c:pt>
                <c:pt idx="84">
                  <c:v>42291</c:v>
                </c:pt>
                <c:pt idx="85">
                  <c:v>42292</c:v>
                </c:pt>
                <c:pt idx="86">
                  <c:v>42293</c:v>
                </c:pt>
                <c:pt idx="87">
                  <c:v>42294</c:v>
                </c:pt>
                <c:pt idx="88">
                  <c:v>42295</c:v>
                </c:pt>
                <c:pt idx="89">
                  <c:v>42296</c:v>
                </c:pt>
                <c:pt idx="90">
                  <c:v>42297</c:v>
                </c:pt>
                <c:pt idx="91">
                  <c:v>42298</c:v>
                </c:pt>
                <c:pt idx="92">
                  <c:v>42299</c:v>
                </c:pt>
                <c:pt idx="93">
                  <c:v>42300</c:v>
                </c:pt>
                <c:pt idx="94">
                  <c:v>42301</c:v>
                </c:pt>
                <c:pt idx="95">
                  <c:v>42302</c:v>
                </c:pt>
                <c:pt idx="96">
                  <c:v>42303</c:v>
                </c:pt>
                <c:pt idx="97">
                  <c:v>42304</c:v>
                </c:pt>
                <c:pt idx="98">
                  <c:v>42305</c:v>
                </c:pt>
                <c:pt idx="99">
                  <c:v>42306</c:v>
                </c:pt>
                <c:pt idx="100">
                  <c:v>42307</c:v>
                </c:pt>
                <c:pt idx="101">
                  <c:v>42308</c:v>
                </c:pt>
                <c:pt idx="102">
                  <c:v>42309</c:v>
                </c:pt>
                <c:pt idx="103">
                  <c:v>42310</c:v>
                </c:pt>
                <c:pt idx="104">
                  <c:v>42311</c:v>
                </c:pt>
                <c:pt idx="105">
                  <c:v>42312</c:v>
                </c:pt>
                <c:pt idx="106">
                  <c:v>42313</c:v>
                </c:pt>
                <c:pt idx="107">
                  <c:v>42314</c:v>
                </c:pt>
                <c:pt idx="108">
                  <c:v>42315</c:v>
                </c:pt>
                <c:pt idx="109">
                  <c:v>42316</c:v>
                </c:pt>
                <c:pt idx="110">
                  <c:v>42317</c:v>
                </c:pt>
                <c:pt idx="111">
                  <c:v>42318</c:v>
                </c:pt>
                <c:pt idx="112">
                  <c:v>42319</c:v>
                </c:pt>
                <c:pt idx="113">
                  <c:v>42320</c:v>
                </c:pt>
                <c:pt idx="114">
                  <c:v>42321</c:v>
                </c:pt>
                <c:pt idx="115">
                  <c:v>42322</c:v>
                </c:pt>
                <c:pt idx="116">
                  <c:v>42323</c:v>
                </c:pt>
                <c:pt idx="117">
                  <c:v>42324</c:v>
                </c:pt>
                <c:pt idx="118">
                  <c:v>42325</c:v>
                </c:pt>
                <c:pt idx="119">
                  <c:v>42326</c:v>
                </c:pt>
                <c:pt idx="120">
                  <c:v>42327</c:v>
                </c:pt>
                <c:pt idx="121">
                  <c:v>42328</c:v>
                </c:pt>
                <c:pt idx="122">
                  <c:v>42329</c:v>
                </c:pt>
                <c:pt idx="123">
                  <c:v>42330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42336</c:v>
                </c:pt>
                <c:pt idx="130">
                  <c:v>42337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42343</c:v>
                </c:pt>
                <c:pt idx="137">
                  <c:v>42344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42350</c:v>
                </c:pt>
                <c:pt idx="144">
                  <c:v>42351</c:v>
                </c:pt>
                <c:pt idx="145">
                  <c:v>42352</c:v>
                </c:pt>
                <c:pt idx="146">
                  <c:v>42353</c:v>
                </c:pt>
                <c:pt idx="147">
                  <c:v>42354</c:v>
                </c:pt>
                <c:pt idx="148">
                  <c:v>42355</c:v>
                </c:pt>
                <c:pt idx="149">
                  <c:v>42356</c:v>
                </c:pt>
                <c:pt idx="150">
                  <c:v>42357</c:v>
                </c:pt>
                <c:pt idx="151">
                  <c:v>42358</c:v>
                </c:pt>
                <c:pt idx="152">
                  <c:v>42359</c:v>
                </c:pt>
                <c:pt idx="153">
                  <c:v>42360</c:v>
                </c:pt>
                <c:pt idx="154">
                  <c:v>42361</c:v>
                </c:pt>
                <c:pt idx="155">
                  <c:v>42362</c:v>
                </c:pt>
                <c:pt idx="156">
                  <c:v>42363</c:v>
                </c:pt>
                <c:pt idx="157">
                  <c:v>42364</c:v>
                </c:pt>
                <c:pt idx="158">
                  <c:v>42365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42370</c:v>
                </c:pt>
                <c:pt idx="164">
                  <c:v>42371</c:v>
                </c:pt>
                <c:pt idx="165">
                  <c:v>42372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42378</c:v>
                </c:pt>
                <c:pt idx="172">
                  <c:v>42379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42385</c:v>
                </c:pt>
                <c:pt idx="179">
                  <c:v>42386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42392</c:v>
                </c:pt>
                <c:pt idx="186">
                  <c:v>42393</c:v>
                </c:pt>
                <c:pt idx="187">
                  <c:v>42394</c:v>
                </c:pt>
                <c:pt idx="188">
                  <c:v>42395</c:v>
                </c:pt>
                <c:pt idx="189">
                  <c:v>42396</c:v>
                </c:pt>
                <c:pt idx="190">
                  <c:v>42397</c:v>
                </c:pt>
                <c:pt idx="191">
                  <c:v>42398</c:v>
                </c:pt>
                <c:pt idx="192">
                  <c:v>42399</c:v>
                </c:pt>
                <c:pt idx="193">
                  <c:v>42400</c:v>
                </c:pt>
                <c:pt idx="194">
                  <c:v>42401</c:v>
                </c:pt>
                <c:pt idx="195">
                  <c:v>42402</c:v>
                </c:pt>
                <c:pt idx="196">
                  <c:v>42403</c:v>
                </c:pt>
                <c:pt idx="197">
                  <c:v>42404</c:v>
                </c:pt>
                <c:pt idx="198">
                  <c:v>42405</c:v>
                </c:pt>
                <c:pt idx="199">
                  <c:v>42406</c:v>
                </c:pt>
                <c:pt idx="200">
                  <c:v>42407</c:v>
                </c:pt>
                <c:pt idx="201">
                  <c:v>42408</c:v>
                </c:pt>
                <c:pt idx="202">
                  <c:v>42409</c:v>
                </c:pt>
                <c:pt idx="203">
                  <c:v>42410</c:v>
                </c:pt>
                <c:pt idx="204">
                  <c:v>42411</c:v>
                </c:pt>
                <c:pt idx="205">
                  <c:v>42412</c:v>
                </c:pt>
                <c:pt idx="206">
                  <c:v>42413</c:v>
                </c:pt>
                <c:pt idx="207">
                  <c:v>42414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42420</c:v>
                </c:pt>
                <c:pt idx="214">
                  <c:v>42421</c:v>
                </c:pt>
                <c:pt idx="215">
                  <c:v>42422</c:v>
                </c:pt>
                <c:pt idx="216">
                  <c:v>42423</c:v>
                </c:pt>
                <c:pt idx="217">
                  <c:v>42424</c:v>
                </c:pt>
                <c:pt idx="218">
                  <c:v>42425</c:v>
                </c:pt>
                <c:pt idx="219">
                  <c:v>42426</c:v>
                </c:pt>
                <c:pt idx="220">
                  <c:v>42427</c:v>
                </c:pt>
                <c:pt idx="221">
                  <c:v>42428</c:v>
                </c:pt>
                <c:pt idx="222">
                  <c:v>42429</c:v>
                </c:pt>
                <c:pt idx="223">
                  <c:v>42430</c:v>
                </c:pt>
                <c:pt idx="224">
                  <c:v>42431</c:v>
                </c:pt>
                <c:pt idx="225">
                  <c:v>42432</c:v>
                </c:pt>
                <c:pt idx="226">
                  <c:v>42433</c:v>
                </c:pt>
                <c:pt idx="227">
                  <c:v>42434</c:v>
                </c:pt>
                <c:pt idx="228">
                  <c:v>42435</c:v>
                </c:pt>
                <c:pt idx="229">
                  <c:v>42436</c:v>
                </c:pt>
                <c:pt idx="230">
                  <c:v>42437</c:v>
                </c:pt>
                <c:pt idx="231">
                  <c:v>42438</c:v>
                </c:pt>
                <c:pt idx="232">
                  <c:v>42439</c:v>
                </c:pt>
                <c:pt idx="233">
                  <c:v>42440</c:v>
                </c:pt>
                <c:pt idx="234">
                  <c:v>42441</c:v>
                </c:pt>
                <c:pt idx="235">
                  <c:v>42442</c:v>
                </c:pt>
                <c:pt idx="236">
                  <c:v>42443</c:v>
                </c:pt>
                <c:pt idx="237">
                  <c:v>42444</c:v>
                </c:pt>
                <c:pt idx="238">
                  <c:v>42445</c:v>
                </c:pt>
                <c:pt idx="239">
                  <c:v>42446</c:v>
                </c:pt>
                <c:pt idx="240">
                  <c:v>42447</c:v>
                </c:pt>
                <c:pt idx="241">
                  <c:v>42448</c:v>
                </c:pt>
                <c:pt idx="242">
                  <c:v>42449</c:v>
                </c:pt>
                <c:pt idx="243">
                  <c:v>42450</c:v>
                </c:pt>
                <c:pt idx="244">
                  <c:v>42451</c:v>
                </c:pt>
                <c:pt idx="245">
                  <c:v>42452</c:v>
                </c:pt>
                <c:pt idx="246">
                  <c:v>42453</c:v>
                </c:pt>
                <c:pt idx="247">
                  <c:v>42454</c:v>
                </c:pt>
                <c:pt idx="248">
                  <c:v>42455</c:v>
                </c:pt>
                <c:pt idx="249">
                  <c:v>42456</c:v>
                </c:pt>
                <c:pt idx="250">
                  <c:v>42457</c:v>
                </c:pt>
                <c:pt idx="251">
                  <c:v>42458</c:v>
                </c:pt>
                <c:pt idx="252">
                  <c:v>42459</c:v>
                </c:pt>
                <c:pt idx="253">
                  <c:v>42460</c:v>
                </c:pt>
                <c:pt idx="254">
                  <c:v>42461</c:v>
                </c:pt>
                <c:pt idx="255">
                  <c:v>42462</c:v>
                </c:pt>
                <c:pt idx="256">
                  <c:v>42463</c:v>
                </c:pt>
                <c:pt idx="257">
                  <c:v>42464</c:v>
                </c:pt>
                <c:pt idx="258">
                  <c:v>42465</c:v>
                </c:pt>
                <c:pt idx="259">
                  <c:v>42466</c:v>
                </c:pt>
                <c:pt idx="260">
                  <c:v>42467</c:v>
                </c:pt>
                <c:pt idx="261">
                  <c:v>42468</c:v>
                </c:pt>
                <c:pt idx="262">
                  <c:v>42469</c:v>
                </c:pt>
                <c:pt idx="263">
                  <c:v>42470</c:v>
                </c:pt>
                <c:pt idx="264">
                  <c:v>42471</c:v>
                </c:pt>
                <c:pt idx="265">
                  <c:v>42472</c:v>
                </c:pt>
                <c:pt idx="266">
                  <c:v>42473</c:v>
                </c:pt>
                <c:pt idx="267">
                  <c:v>42474</c:v>
                </c:pt>
                <c:pt idx="268">
                  <c:v>42475</c:v>
                </c:pt>
                <c:pt idx="269">
                  <c:v>42476</c:v>
                </c:pt>
                <c:pt idx="270">
                  <c:v>42477</c:v>
                </c:pt>
                <c:pt idx="271">
                  <c:v>42478</c:v>
                </c:pt>
                <c:pt idx="272">
                  <c:v>42479</c:v>
                </c:pt>
                <c:pt idx="273">
                  <c:v>42480</c:v>
                </c:pt>
                <c:pt idx="274">
                  <c:v>42481</c:v>
                </c:pt>
                <c:pt idx="275">
                  <c:v>42482</c:v>
                </c:pt>
                <c:pt idx="276">
                  <c:v>42483</c:v>
                </c:pt>
                <c:pt idx="277">
                  <c:v>42484</c:v>
                </c:pt>
                <c:pt idx="278">
                  <c:v>42485</c:v>
                </c:pt>
                <c:pt idx="279">
                  <c:v>42486</c:v>
                </c:pt>
                <c:pt idx="280">
                  <c:v>42487</c:v>
                </c:pt>
                <c:pt idx="281">
                  <c:v>42488</c:v>
                </c:pt>
                <c:pt idx="282">
                  <c:v>42489</c:v>
                </c:pt>
                <c:pt idx="283">
                  <c:v>42490</c:v>
                </c:pt>
                <c:pt idx="284">
                  <c:v>42491</c:v>
                </c:pt>
                <c:pt idx="285">
                  <c:v>42492</c:v>
                </c:pt>
                <c:pt idx="286">
                  <c:v>42493</c:v>
                </c:pt>
                <c:pt idx="287">
                  <c:v>42494</c:v>
                </c:pt>
                <c:pt idx="288">
                  <c:v>42495</c:v>
                </c:pt>
                <c:pt idx="289">
                  <c:v>42496</c:v>
                </c:pt>
                <c:pt idx="290">
                  <c:v>42497</c:v>
                </c:pt>
                <c:pt idx="291">
                  <c:v>42498</c:v>
                </c:pt>
                <c:pt idx="292">
                  <c:v>42499</c:v>
                </c:pt>
                <c:pt idx="293">
                  <c:v>42500</c:v>
                </c:pt>
                <c:pt idx="294">
                  <c:v>42501</c:v>
                </c:pt>
                <c:pt idx="295">
                  <c:v>42502</c:v>
                </c:pt>
                <c:pt idx="296">
                  <c:v>42503</c:v>
                </c:pt>
                <c:pt idx="297">
                  <c:v>42504</c:v>
                </c:pt>
                <c:pt idx="298">
                  <c:v>42505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42511</c:v>
                </c:pt>
                <c:pt idx="305">
                  <c:v>42512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42518</c:v>
                </c:pt>
                <c:pt idx="312">
                  <c:v>42519</c:v>
                </c:pt>
                <c:pt idx="313">
                  <c:v>42520</c:v>
                </c:pt>
                <c:pt idx="314">
                  <c:v>42521</c:v>
                </c:pt>
                <c:pt idx="315">
                  <c:v>42522</c:v>
                </c:pt>
                <c:pt idx="316">
                  <c:v>42523</c:v>
                </c:pt>
                <c:pt idx="317">
                  <c:v>42524</c:v>
                </c:pt>
                <c:pt idx="318">
                  <c:v>42525</c:v>
                </c:pt>
                <c:pt idx="319">
                  <c:v>42526</c:v>
                </c:pt>
                <c:pt idx="320">
                  <c:v>42527</c:v>
                </c:pt>
                <c:pt idx="321">
                  <c:v>42528</c:v>
                </c:pt>
                <c:pt idx="322">
                  <c:v>42529</c:v>
                </c:pt>
                <c:pt idx="323">
                  <c:v>42530</c:v>
                </c:pt>
                <c:pt idx="324">
                  <c:v>42531</c:v>
                </c:pt>
                <c:pt idx="325">
                  <c:v>42532</c:v>
                </c:pt>
                <c:pt idx="326">
                  <c:v>42533</c:v>
                </c:pt>
                <c:pt idx="327">
                  <c:v>42534</c:v>
                </c:pt>
                <c:pt idx="328">
                  <c:v>42535</c:v>
                </c:pt>
                <c:pt idx="329">
                  <c:v>42536</c:v>
                </c:pt>
                <c:pt idx="330">
                  <c:v>42537</c:v>
                </c:pt>
                <c:pt idx="331">
                  <c:v>42538</c:v>
                </c:pt>
                <c:pt idx="332">
                  <c:v>42539</c:v>
                </c:pt>
                <c:pt idx="333">
                  <c:v>42540</c:v>
                </c:pt>
                <c:pt idx="334">
                  <c:v>42541</c:v>
                </c:pt>
                <c:pt idx="335">
                  <c:v>42542</c:v>
                </c:pt>
                <c:pt idx="336">
                  <c:v>42543</c:v>
                </c:pt>
                <c:pt idx="337">
                  <c:v>42544</c:v>
                </c:pt>
                <c:pt idx="338">
                  <c:v>42545</c:v>
                </c:pt>
                <c:pt idx="339">
                  <c:v>42546</c:v>
                </c:pt>
                <c:pt idx="340">
                  <c:v>42547</c:v>
                </c:pt>
                <c:pt idx="341">
                  <c:v>42548</c:v>
                </c:pt>
                <c:pt idx="342">
                  <c:v>42549</c:v>
                </c:pt>
                <c:pt idx="343">
                  <c:v>42550</c:v>
                </c:pt>
                <c:pt idx="344">
                  <c:v>42551</c:v>
                </c:pt>
                <c:pt idx="345">
                  <c:v>42552</c:v>
                </c:pt>
                <c:pt idx="346">
                  <c:v>42553</c:v>
                </c:pt>
                <c:pt idx="347">
                  <c:v>42554</c:v>
                </c:pt>
                <c:pt idx="348">
                  <c:v>42555</c:v>
                </c:pt>
                <c:pt idx="349">
                  <c:v>42556</c:v>
                </c:pt>
                <c:pt idx="350">
                  <c:v>42557</c:v>
                </c:pt>
                <c:pt idx="351">
                  <c:v>42558</c:v>
                </c:pt>
                <c:pt idx="352">
                  <c:v>42559</c:v>
                </c:pt>
                <c:pt idx="353">
                  <c:v>42560</c:v>
                </c:pt>
                <c:pt idx="354">
                  <c:v>42561</c:v>
                </c:pt>
                <c:pt idx="355">
                  <c:v>42562</c:v>
                </c:pt>
                <c:pt idx="356">
                  <c:v>42563</c:v>
                </c:pt>
                <c:pt idx="357">
                  <c:v>42564</c:v>
                </c:pt>
                <c:pt idx="358">
                  <c:v>42565</c:v>
                </c:pt>
                <c:pt idx="359">
                  <c:v>42566</c:v>
                </c:pt>
                <c:pt idx="360">
                  <c:v>42567</c:v>
                </c:pt>
                <c:pt idx="361">
                  <c:v>42568</c:v>
                </c:pt>
                <c:pt idx="362">
                  <c:v>42569</c:v>
                </c:pt>
                <c:pt idx="363">
                  <c:v>42570</c:v>
                </c:pt>
                <c:pt idx="364">
                  <c:v>42571</c:v>
                </c:pt>
                <c:pt idx="365">
                  <c:v>42572</c:v>
                </c:pt>
                <c:pt idx="366">
                  <c:v>42573</c:v>
                </c:pt>
                <c:pt idx="367">
                  <c:v>42574</c:v>
                </c:pt>
                <c:pt idx="368">
                  <c:v>42575</c:v>
                </c:pt>
                <c:pt idx="369">
                  <c:v>42576</c:v>
                </c:pt>
                <c:pt idx="370">
                  <c:v>42577</c:v>
                </c:pt>
                <c:pt idx="371">
                  <c:v>42578</c:v>
                </c:pt>
                <c:pt idx="372">
                  <c:v>42579</c:v>
                </c:pt>
                <c:pt idx="373">
                  <c:v>42580</c:v>
                </c:pt>
                <c:pt idx="374">
                  <c:v>42581</c:v>
                </c:pt>
                <c:pt idx="375">
                  <c:v>42582</c:v>
                </c:pt>
                <c:pt idx="376">
                  <c:v>42583</c:v>
                </c:pt>
                <c:pt idx="377">
                  <c:v>42584</c:v>
                </c:pt>
                <c:pt idx="378">
                  <c:v>42585</c:v>
                </c:pt>
                <c:pt idx="379">
                  <c:v>42586</c:v>
                </c:pt>
                <c:pt idx="380">
                  <c:v>42587</c:v>
                </c:pt>
                <c:pt idx="381">
                  <c:v>42588</c:v>
                </c:pt>
                <c:pt idx="382">
                  <c:v>42589</c:v>
                </c:pt>
                <c:pt idx="383">
                  <c:v>42590</c:v>
                </c:pt>
                <c:pt idx="384">
                  <c:v>42591</c:v>
                </c:pt>
                <c:pt idx="385">
                  <c:v>42592</c:v>
                </c:pt>
                <c:pt idx="386">
                  <c:v>42593</c:v>
                </c:pt>
                <c:pt idx="387">
                  <c:v>42594</c:v>
                </c:pt>
                <c:pt idx="388">
                  <c:v>42595</c:v>
                </c:pt>
                <c:pt idx="389">
                  <c:v>42596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42602</c:v>
                </c:pt>
                <c:pt idx="396">
                  <c:v>42603</c:v>
                </c:pt>
                <c:pt idx="397">
                  <c:v>42604</c:v>
                </c:pt>
                <c:pt idx="398">
                  <c:v>42605</c:v>
                </c:pt>
                <c:pt idx="399">
                  <c:v>42606</c:v>
                </c:pt>
                <c:pt idx="400">
                  <c:v>42607</c:v>
                </c:pt>
                <c:pt idx="401">
                  <c:v>42608</c:v>
                </c:pt>
                <c:pt idx="402">
                  <c:v>42609</c:v>
                </c:pt>
                <c:pt idx="403">
                  <c:v>42610</c:v>
                </c:pt>
                <c:pt idx="404">
                  <c:v>42611</c:v>
                </c:pt>
                <c:pt idx="405">
                  <c:v>42612</c:v>
                </c:pt>
                <c:pt idx="406">
                  <c:v>42613</c:v>
                </c:pt>
                <c:pt idx="407">
                  <c:v>42614</c:v>
                </c:pt>
                <c:pt idx="408">
                  <c:v>42615</c:v>
                </c:pt>
                <c:pt idx="409">
                  <c:v>42616</c:v>
                </c:pt>
                <c:pt idx="410">
                  <c:v>42617</c:v>
                </c:pt>
                <c:pt idx="411">
                  <c:v>42618</c:v>
                </c:pt>
                <c:pt idx="412">
                  <c:v>42619</c:v>
                </c:pt>
                <c:pt idx="413">
                  <c:v>42620</c:v>
                </c:pt>
                <c:pt idx="414">
                  <c:v>42621</c:v>
                </c:pt>
                <c:pt idx="415">
                  <c:v>42622</c:v>
                </c:pt>
                <c:pt idx="416">
                  <c:v>42623</c:v>
                </c:pt>
                <c:pt idx="417">
                  <c:v>42624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42629</c:v>
                </c:pt>
                <c:pt idx="423">
                  <c:v>42630</c:v>
                </c:pt>
                <c:pt idx="424">
                  <c:v>42631</c:v>
                </c:pt>
                <c:pt idx="425">
                  <c:v>42632</c:v>
                </c:pt>
                <c:pt idx="426">
                  <c:v>42633</c:v>
                </c:pt>
                <c:pt idx="427">
                  <c:v>42634</c:v>
                </c:pt>
                <c:pt idx="428">
                  <c:v>42635</c:v>
                </c:pt>
                <c:pt idx="429">
                  <c:v>42636</c:v>
                </c:pt>
                <c:pt idx="430">
                  <c:v>42637</c:v>
                </c:pt>
                <c:pt idx="431">
                  <c:v>42638</c:v>
                </c:pt>
                <c:pt idx="432">
                  <c:v>42639</c:v>
                </c:pt>
                <c:pt idx="433">
                  <c:v>42640</c:v>
                </c:pt>
                <c:pt idx="434">
                  <c:v>42641</c:v>
                </c:pt>
                <c:pt idx="435">
                  <c:v>42642</c:v>
                </c:pt>
                <c:pt idx="436">
                  <c:v>42643</c:v>
                </c:pt>
                <c:pt idx="437">
                  <c:v>42644</c:v>
                </c:pt>
                <c:pt idx="438">
                  <c:v>42645</c:v>
                </c:pt>
                <c:pt idx="439">
                  <c:v>42646</c:v>
                </c:pt>
                <c:pt idx="440">
                  <c:v>42647</c:v>
                </c:pt>
                <c:pt idx="441">
                  <c:v>42648</c:v>
                </c:pt>
                <c:pt idx="442">
                  <c:v>42649</c:v>
                </c:pt>
                <c:pt idx="443">
                  <c:v>42650</c:v>
                </c:pt>
                <c:pt idx="444">
                  <c:v>42651</c:v>
                </c:pt>
                <c:pt idx="445">
                  <c:v>42652</c:v>
                </c:pt>
                <c:pt idx="446">
                  <c:v>42653</c:v>
                </c:pt>
                <c:pt idx="447">
                  <c:v>42654</c:v>
                </c:pt>
                <c:pt idx="448">
                  <c:v>42655</c:v>
                </c:pt>
                <c:pt idx="449">
                  <c:v>42656</c:v>
                </c:pt>
                <c:pt idx="450">
                  <c:v>42657</c:v>
                </c:pt>
                <c:pt idx="451">
                  <c:v>42658</c:v>
                </c:pt>
                <c:pt idx="452">
                  <c:v>42659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42665</c:v>
                </c:pt>
                <c:pt idx="459">
                  <c:v>42666</c:v>
                </c:pt>
                <c:pt idx="460">
                  <c:v>42667</c:v>
                </c:pt>
                <c:pt idx="461">
                  <c:v>42668</c:v>
                </c:pt>
                <c:pt idx="462">
                  <c:v>42669</c:v>
                </c:pt>
                <c:pt idx="463">
                  <c:v>42670</c:v>
                </c:pt>
                <c:pt idx="464">
                  <c:v>42671</c:v>
                </c:pt>
                <c:pt idx="465">
                  <c:v>42672</c:v>
                </c:pt>
                <c:pt idx="466">
                  <c:v>42673</c:v>
                </c:pt>
                <c:pt idx="467">
                  <c:v>42674</c:v>
                </c:pt>
                <c:pt idx="468">
                  <c:v>42675</c:v>
                </c:pt>
                <c:pt idx="469">
                  <c:v>42676</c:v>
                </c:pt>
                <c:pt idx="470">
                  <c:v>42677</c:v>
                </c:pt>
                <c:pt idx="471">
                  <c:v>42678</c:v>
                </c:pt>
                <c:pt idx="472">
                  <c:v>42679</c:v>
                </c:pt>
                <c:pt idx="473">
                  <c:v>42680</c:v>
                </c:pt>
                <c:pt idx="474">
                  <c:v>42681</c:v>
                </c:pt>
                <c:pt idx="475">
                  <c:v>42682</c:v>
                </c:pt>
                <c:pt idx="476">
                  <c:v>42683</c:v>
                </c:pt>
                <c:pt idx="477">
                  <c:v>42684</c:v>
                </c:pt>
                <c:pt idx="478">
                  <c:v>42685</c:v>
                </c:pt>
                <c:pt idx="479">
                  <c:v>42686</c:v>
                </c:pt>
                <c:pt idx="480">
                  <c:v>42687</c:v>
                </c:pt>
                <c:pt idx="481">
                  <c:v>42688</c:v>
                </c:pt>
                <c:pt idx="482">
                  <c:v>42689</c:v>
                </c:pt>
                <c:pt idx="483">
                  <c:v>42690</c:v>
                </c:pt>
                <c:pt idx="484">
                  <c:v>42691</c:v>
                </c:pt>
                <c:pt idx="485">
                  <c:v>42692</c:v>
                </c:pt>
                <c:pt idx="486">
                  <c:v>42693</c:v>
                </c:pt>
                <c:pt idx="487">
                  <c:v>42694</c:v>
                </c:pt>
                <c:pt idx="488">
                  <c:v>42695</c:v>
                </c:pt>
                <c:pt idx="489">
                  <c:v>42696</c:v>
                </c:pt>
                <c:pt idx="490">
                  <c:v>42697</c:v>
                </c:pt>
                <c:pt idx="491">
                  <c:v>42698</c:v>
                </c:pt>
                <c:pt idx="492">
                  <c:v>42699</c:v>
                </c:pt>
                <c:pt idx="493">
                  <c:v>42700</c:v>
                </c:pt>
                <c:pt idx="494">
                  <c:v>42701</c:v>
                </c:pt>
                <c:pt idx="495">
                  <c:v>42702</c:v>
                </c:pt>
                <c:pt idx="496">
                  <c:v>42703</c:v>
                </c:pt>
                <c:pt idx="497">
                  <c:v>42704</c:v>
                </c:pt>
                <c:pt idx="498">
                  <c:v>42705</c:v>
                </c:pt>
                <c:pt idx="499">
                  <c:v>42706</c:v>
                </c:pt>
                <c:pt idx="500">
                  <c:v>42707</c:v>
                </c:pt>
                <c:pt idx="501">
                  <c:v>42708</c:v>
                </c:pt>
                <c:pt idx="502">
                  <c:v>42709</c:v>
                </c:pt>
                <c:pt idx="503">
                  <c:v>42710</c:v>
                </c:pt>
                <c:pt idx="504">
                  <c:v>42711</c:v>
                </c:pt>
                <c:pt idx="505">
                  <c:v>42712</c:v>
                </c:pt>
                <c:pt idx="506">
                  <c:v>42713</c:v>
                </c:pt>
                <c:pt idx="507">
                  <c:v>42714</c:v>
                </c:pt>
                <c:pt idx="508">
                  <c:v>42715</c:v>
                </c:pt>
                <c:pt idx="509">
                  <c:v>42716</c:v>
                </c:pt>
                <c:pt idx="510">
                  <c:v>42717</c:v>
                </c:pt>
                <c:pt idx="511">
                  <c:v>42718</c:v>
                </c:pt>
                <c:pt idx="512">
                  <c:v>42719</c:v>
                </c:pt>
                <c:pt idx="513">
                  <c:v>42720</c:v>
                </c:pt>
                <c:pt idx="514">
                  <c:v>42721</c:v>
                </c:pt>
                <c:pt idx="515">
                  <c:v>42722</c:v>
                </c:pt>
                <c:pt idx="516">
                  <c:v>42723</c:v>
                </c:pt>
                <c:pt idx="517">
                  <c:v>42724</c:v>
                </c:pt>
                <c:pt idx="518">
                  <c:v>42725</c:v>
                </c:pt>
                <c:pt idx="519">
                  <c:v>42726</c:v>
                </c:pt>
                <c:pt idx="520">
                  <c:v>42727</c:v>
                </c:pt>
                <c:pt idx="521">
                  <c:v>42728</c:v>
                </c:pt>
                <c:pt idx="522">
                  <c:v>42729</c:v>
                </c:pt>
                <c:pt idx="523">
                  <c:v>42730</c:v>
                </c:pt>
                <c:pt idx="524">
                  <c:v>42731</c:v>
                </c:pt>
                <c:pt idx="525">
                  <c:v>42732</c:v>
                </c:pt>
                <c:pt idx="526">
                  <c:v>42733</c:v>
                </c:pt>
                <c:pt idx="527">
                  <c:v>42734</c:v>
                </c:pt>
                <c:pt idx="528">
                  <c:v>42735</c:v>
                </c:pt>
                <c:pt idx="529">
                  <c:v>42736</c:v>
                </c:pt>
                <c:pt idx="530">
                  <c:v>42737</c:v>
                </c:pt>
                <c:pt idx="531">
                  <c:v>42738</c:v>
                </c:pt>
                <c:pt idx="532">
                  <c:v>42739</c:v>
                </c:pt>
                <c:pt idx="533">
                  <c:v>42740</c:v>
                </c:pt>
                <c:pt idx="534">
                  <c:v>42741</c:v>
                </c:pt>
                <c:pt idx="535">
                  <c:v>42742</c:v>
                </c:pt>
                <c:pt idx="536">
                  <c:v>42743</c:v>
                </c:pt>
                <c:pt idx="537">
                  <c:v>42744</c:v>
                </c:pt>
                <c:pt idx="538">
                  <c:v>42745</c:v>
                </c:pt>
                <c:pt idx="539">
                  <c:v>42746</c:v>
                </c:pt>
                <c:pt idx="540">
                  <c:v>42747</c:v>
                </c:pt>
                <c:pt idx="541">
                  <c:v>42748</c:v>
                </c:pt>
                <c:pt idx="542">
                  <c:v>42749</c:v>
                </c:pt>
                <c:pt idx="543">
                  <c:v>42750</c:v>
                </c:pt>
                <c:pt idx="544">
                  <c:v>42751</c:v>
                </c:pt>
                <c:pt idx="545">
                  <c:v>42752</c:v>
                </c:pt>
                <c:pt idx="546">
                  <c:v>42753</c:v>
                </c:pt>
                <c:pt idx="547">
                  <c:v>42754</c:v>
                </c:pt>
                <c:pt idx="548">
                  <c:v>42755</c:v>
                </c:pt>
                <c:pt idx="549">
                  <c:v>42756</c:v>
                </c:pt>
                <c:pt idx="550">
                  <c:v>42757</c:v>
                </c:pt>
                <c:pt idx="551">
                  <c:v>42758</c:v>
                </c:pt>
                <c:pt idx="552">
                  <c:v>42759</c:v>
                </c:pt>
                <c:pt idx="553">
                  <c:v>42760</c:v>
                </c:pt>
                <c:pt idx="554">
                  <c:v>42761</c:v>
                </c:pt>
                <c:pt idx="555">
                  <c:v>42762</c:v>
                </c:pt>
                <c:pt idx="556">
                  <c:v>42763</c:v>
                </c:pt>
                <c:pt idx="557">
                  <c:v>42764</c:v>
                </c:pt>
                <c:pt idx="558">
                  <c:v>42765</c:v>
                </c:pt>
                <c:pt idx="559">
                  <c:v>42766</c:v>
                </c:pt>
                <c:pt idx="560">
                  <c:v>42767</c:v>
                </c:pt>
                <c:pt idx="561">
                  <c:v>42768</c:v>
                </c:pt>
                <c:pt idx="562">
                  <c:v>42769</c:v>
                </c:pt>
                <c:pt idx="563">
                  <c:v>42770</c:v>
                </c:pt>
                <c:pt idx="564">
                  <c:v>42771</c:v>
                </c:pt>
                <c:pt idx="565">
                  <c:v>42772</c:v>
                </c:pt>
                <c:pt idx="566">
                  <c:v>42773</c:v>
                </c:pt>
                <c:pt idx="567">
                  <c:v>42774</c:v>
                </c:pt>
                <c:pt idx="568">
                  <c:v>42775</c:v>
                </c:pt>
                <c:pt idx="569">
                  <c:v>42776</c:v>
                </c:pt>
                <c:pt idx="570">
                  <c:v>42777</c:v>
                </c:pt>
                <c:pt idx="571">
                  <c:v>42778</c:v>
                </c:pt>
                <c:pt idx="572">
                  <c:v>42779</c:v>
                </c:pt>
                <c:pt idx="573">
                  <c:v>42780</c:v>
                </c:pt>
                <c:pt idx="574">
                  <c:v>42781</c:v>
                </c:pt>
                <c:pt idx="575">
                  <c:v>42782</c:v>
                </c:pt>
                <c:pt idx="576">
                  <c:v>42783</c:v>
                </c:pt>
                <c:pt idx="577">
                  <c:v>42784</c:v>
                </c:pt>
                <c:pt idx="578">
                  <c:v>42785</c:v>
                </c:pt>
                <c:pt idx="579">
                  <c:v>42786</c:v>
                </c:pt>
                <c:pt idx="580">
                  <c:v>42787</c:v>
                </c:pt>
                <c:pt idx="581">
                  <c:v>42788</c:v>
                </c:pt>
                <c:pt idx="582">
                  <c:v>42789</c:v>
                </c:pt>
                <c:pt idx="583">
                  <c:v>42790</c:v>
                </c:pt>
                <c:pt idx="584">
                  <c:v>42791</c:v>
                </c:pt>
                <c:pt idx="585">
                  <c:v>42792</c:v>
                </c:pt>
                <c:pt idx="586">
                  <c:v>42793</c:v>
                </c:pt>
                <c:pt idx="587">
                  <c:v>42794</c:v>
                </c:pt>
                <c:pt idx="588">
                  <c:v>42795</c:v>
                </c:pt>
                <c:pt idx="589">
                  <c:v>42796</c:v>
                </c:pt>
                <c:pt idx="590">
                  <c:v>42797</c:v>
                </c:pt>
                <c:pt idx="591">
                  <c:v>42798</c:v>
                </c:pt>
                <c:pt idx="592">
                  <c:v>42799</c:v>
                </c:pt>
                <c:pt idx="593">
                  <c:v>42800</c:v>
                </c:pt>
                <c:pt idx="594">
                  <c:v>42801</c:v>
                </c:pt>
                <c:pt idx="595">
                  <c:v>42802</c:v>
                </c:pt>
                <c:pt idx="596">
                  <c:v>42803</c:v>
                </c:pt>
                <c:pt idx="597">
                  <c:v>42804</c:v>
                </c:pt>
                <c:pt idx="598">
                  <c:v>42805</c:v>
                </c:pt>
                <c:pt idx="599">
                  <c:v>42806</c:v>
                </c:pt>
                <c:pt idx="600">
                  <c:v>42807</c:v>
                </c:pt>
                <c:pt idx="601">
                  <c:v>42808</c:v>
                </c:pt>
                <c:pt idx="602">
                  <c:v>42809</c:v>
                </c:pt>
                <c:pt idx="603">
                  <c:v>42810</c:v>
                </c:pt>
                <c:pt idx="604">
                  <c:v>42811</c:v>
                </c:pt>
                <c:pt idx="605">
                  <c:v>42812</c:v>
                </c:pt>
                <c:pt idx="606">
                  <c:v>42813</c:v>
                </c:pt>
                <c:pt idx="607">
                  <c:v>42814</c:v>
                </c:pt>
                <c:pt idx="608">
                  <c:v>42815</c:v>
                </c:pt>
                <c:pt idx="609">
                  <c:v>42816</c:v>
                </c:pt>
                <c:pt idx="610">
                  <c:v>42817</c:v>
                </c:pt>
                <c:pt idx="611">
                  <c:v>42818</c:v>
                </c:pt>
                <c:pt idx="612">
                  <c:v>42819</c:v>
                </c:pt>
                <c:pt idx="613">
                  <c:v>42820</c:v>
                </c:pt>
                <c:pt idx="614">
                  <c:v>42821</c:v>
                </c:pt>
                <c:pt idx="615">
                  <c:v>42822</c:v>
                </c:pt>
                <c:pt idx="616">
                  <c:v>42823</c:v>
                </c:pt>
                <c:pt idx="617">
                  <c:v>42824</c:v>
                </c:pt>
                <c:pt idx="618">
                  <c:v>42825</c:v>
                </c:pt>
                <c:pt idx="619">
                  <c:v>42826</c:v>
                </c:pt>
                <c:pt idx="620">
                  <c:v>42827</c:v>
                </c:pt>
                <c:pt idx="621">
                  <c:v>42828</c:v>
                </c:pt>
                <c:pt idx="622">
                  <c:v>42829</c:v>
                </c:pt>
                <c:pt idx="623">
                  <c:v>42830</c:v>
                </c:pt>
                <c:pt idx="624">
                  <c:v>42831</c:v>
                </c:pt>
                <c:pt idx="625">
                  <c:v>42832</c:v>
                </c:pt>
                <c:pt idx="626">
                  <c:v>42833</c:v>
                </c:pt>
                <c:pt idx="627">
                  <c:v>42834</c:v>
                </c:pt>
                <c:pt idx="628">
                  <c:v>42835</c:v>
                </c:pt>
                <c:pt idx="629">
                  <c:v>42836</c:v>
                </c:pt>
                <c:pt idx="630">
                  <c:v>42837</c:v>
                </c:pt>
                <c:pt idx="631">
                  <c:v>42838</c:v>
                </c:pt>
                <c:pt idx="632">
                  <c:v>42839</c:v>
                </c:pt>
                <c:pt idx="633">
                  <c:v>42840</c:v>
                </c:pt>
                <c:pt idx="634">
                  <c:v>42841</c:v>
                </c:pt>
                <c:pt idx="635">
                  <c:v>42842</c:v>
                </c:pt>
                <c:pt idx="636">
                  <c:v>42843</c:v>
                </c:pt>
                <c:pt idx="637">
                  <c:v>42844</c:v>
                </c:pt>
                <c:pt idx="638">
                  <c:v>42845</c:v>
                </c:pt>
                <c:pt idx="639">
                  <c:v>42846</c:v>
                </c:pt>
                <c:pt idx="640">
                  <c:v>42847</c:v>
                </c:pt>
                <c:pt idx="641">
                  <c:v>42848</c:v>
                </c:pt>
                <c:pt idx="642">
                  <c:v>42849</c:v>
                </c:pt>
                <c:pt idx="643">
                  <c:v>42850</c:v>
                </c:pt>
                <c:pt idx="644">
                  <c:v>42851</c:v>
                </c:pt>
                <c:pt idx="645">
                  <c:v>42852</c:v>
                </c:pt>
                <c:pt idx="646">
                  <c:v>42853</c:v>
                </c:pt>
                <c:pt idx="647">
                  <c:v>42854</c:v>
                </c:pt>
                <c:pt idx="648">
                  <c:v>42855</c:v>
                </c:pt>
                <c:pt idx="649">
                  <c:v>42856</c:v>
                </c:pt>
                <c:pt idx="650">
                  <c:v>42857</c:v>
                </c:pt>
                <c:pt idx="651">
                  <c:v>42858</c:v>
                </c:pt>
                <c:pt idx="652">
                  <c:v>42859</c:v>
                </c:pt>
                <c:pt idx="653">
                  <c:v>42860</c:v>
                </c:pt>
                <c:pt idx="654">
                  <c:v>42861</c:v>
                </c:pt>
                <c:pt idx="655">
                  <c:v>42862</c:v>
                </c:pt>
                <c:pt idx="656">
                  <c:v>42863</c:v>
                </c:pt>
                <c:pt idx="657">
                  <c:v>42864</c:v>
                </c:pt>
                <c:pt idx="658">
                  <c:v>42865</c:v>
                </c:pt>
                <c:pt idx="659">
                  <c:v>42866</c:v>
                </c:pt>
                <c:pt idx="660">
                  <c:v>42867</c:v>
                </c:pt>
                <c:pt idx="661">
                  <c:v>42868</c:v>
                </c:pt>
                <c:pt idx="662">
                  <c:v>42869</c:v>
                </c:pt>
                <c:pt idx="663">
                  <c:v>42870</c:v>
                </c:pt>
                <c:pt idx="664">
                  <c:v>42871</c:v>
                </c:pt>
                <c:pt idx="665">
                  <c:v>42872</c:v>
                </c:pt>
                <c:pt idx="666">
                  <c:v>42873</c:v>
                </c:pt>
                <c:pt idx="667">
                  <c:v>42874</c:v>
                </c:pt>
                <c:pt idx="668">
                  <c:v>42875</c:v>
                </c:pt>
                <c:pt idx="669">
                  <c:v>42876</c:v>
                </c:pt>
                <c:pt idx="670">
                  <c:v>42877</c:v>
                </c:pt>
                <c:pt idx="671">
                  <c:v>42878</c:v>
                </c:pt>
                <c:pt idx="672">
                  <c:v>42879</c:v>
                </c:pt>
                <c:pt idx="673">
                  <c:v>42880</c:v>
                </c:pt>
                <c:pt idx="674">
                  <c:v>42881</c:v>
                </c:pt>
                <c:pt idx="675">
                  <c:v>42882</c:v>
                </c:pt>
                <c:pt idx="676">
                  <c:v>42883</c:v>
                </c:pt>
                <c:pt idx="677">
                  <c:v>42884</c:v>
                </c:pt>
                <c:pt idx="678">
                  <c:v>42885</c:v>
                </c:pt>
                <c:pt idx="679">
                  <c:v>42886</c:v>
                </c:pt>
                <c:pt idx="680">
                  <c:v>42887</c:v>
                </c:pt>
                <c:pt idx="681">
                  <c:v>42888</c:v>
                </c:pt>
                <c:pt idx="682">
                  <c:v>42889</c:v>
                </c:pt>
                <c:pt idx="683">
                  <c:v>42890</c:v>
                </c:pt>
                <c:pt idx="684">
                  <c:v>42891</c:v>
                </c:pt>
                <c:pt idx="685">
                  <c:v>42892</c:v>
                </c:pt>
                <c:pt idx="686">
                  <c:v>42893</c:v>
                </c:pt>
                <c:pt idx="687">
                  <c:v>42894</c:v>
                </c:pt>
                <c:pt idx="688">
                  <c:v>42895</c:v>
                </c:pt>
                <c:pt idx="689">
                  <c:v>42896</c:v>
                </c:pt>
                <c:pt idx="690">
                  <c:v>42897</c:v>
                </c:pt>
                <c:pt idx="691">
                  <c:v>42898</c:v>
                </c:pt>
                <c:pt idx="692">
                  <c:v>42899</c:v>
                </c:pt>
                <c:pt idx="693">
                  <c:v>42900</c:v>
                </c:pt>
                <c:pt idx="694">
                  <c:v>42901</c:v>
                </c:pt>
                <c:pt idx="695">
                  <c:v>42902</c:v>
                </c:pt>
                <c:pt idx="696">
                  <c:v>42903</c:v>
                </c:pt>
                <c:pt idx="697">
                  <c:v>42904</c:v>
                </c:pt>
                <c:pt idx="698">
                  <c:v>42905</c:v>
                </c:pt>
                <c:pt idx="699">
                  <c:v>42906</c:v>
                </c:pt>
                <c:pt idx="700">
                  <c:v>42907</c:v>
                </c:pt>
                <c:pt idx="701">
                  <c:v>42908</c:v>
                </c:pt>
                <c:pt idx="702">
                  <c:v>42909</c:v>
                </c:pt>
                <c:pt idx="703">
                  <c:v>42910</c:v>
                </c:pt>
                <c:pt idx="704">
                  <c:v>42911</c:v>
                </c:pt>
                <c:pt idx="705">
                  <c:v>42912</c:v>
                </c:pt>
                <c:pt idx="706">
                  <c:v>42913</c:v>
                </c:pt>
                <c:pt idx="707">
                  <c:v>42914</c:v>
                </c:pt>
                <c:pt idx="708">
                  <c:v>42915</c:v>
                </c:pt>
                <c:pt idx="709">
                  <c:v>42916</c:v>
                </c:pt>
                <c:pt idx="710">
                  <c:v>42917</c:v>
                </c:pt>
                <c:pt idx="711">
                  <c:v>42918</c:v>
                </c:pt>
                <c:pt idx="712">
                  <c:v>42919</c:v>
                </c:pt>
                <c:pt idx="713">
                  <c:v>42920</c:v>
                </c:pt>
                <c:pt idx="714">
                  <c:v>42921</c:v>
                </c:pt>
                <c:pt idx="715">
                  <c:v>42922</c:v>
                </c:pt>
                <c:pt idx="716">
                  <c:v>42923</c:v>
                </c:pt>
                <c:pt idx="717">
                  <c:v>42924</c:v>
                </c:pt>
                <c:pt idx="718">
                  <c:v>42925</c:v>
                </c:pt>
                <c:pt idx="719">
                  <c:v>42926</c:v>
                </c:pt>
                <c:pt idx="720">
                  <c:v>42927</c:v>
                </c:pt>
                <c:pt idx="721">
                  <c:v>42928</c:v>
                </c:pt>
                <c:pt idx="722">
                  <c:v>42929</c:v>
                </c:pt>
                <c:pt idx="723">
                  <c:v>42930</c:v>
                </c:pt>
                <c:pt idx="724">
                  <c:v>42931</c:v>
                </c:pt>
                <c:pt idx="725">
                  <c:v>42932</c:v>
                </c:pt>
                <c:pt idx="726">
                  <c:v>42933</c:v>
                </c:pt>
                <c:pt idx="727">
                  <c:v>42934</c:v>
                </c:pt>
                <c:pt idx="728">
                  <c:v>42935</c:v>
                </c:pt>
                <c:pt idx="729">
                  <c:v>42936</c:v>
                </c:pt>
                <c:pt idx="730">
                  <c:v>42937</c:v>
                </c:pt>
                <c:pt idx="731">
                  <c:v>42938</c:v>
                </c:pt>
                <c:pt idx="732">
                  <c:v>42939</c:v>
                </c:pt>
                <c:pt idx="733">
                  <c:v>42940</c:v>
                </c:pt>
                <c:pt idx="734">
                  <c:v>42941</c:v>
                </c:pt>
                <c:pt idx="735">
                  <c:v>42942</c:v>
                </c:pt>
                <c:pt idx="736">
                  <c:v>42943</c:v>
                </c:pt>
                <c:pt idx="737">
                  <c:v>42944</c:v>
                </c:pt>
                <c:pt idx="738">
                  <c:v>42945</c:v>
                </c:pt>
                <c:pt idx="739">
                  <c:v>42946</c:v>
                </c:pt>
                <c:pt idx="740">
                  <c:v>42947</c:v>
                </c:pt>
                <c:pt idx="741">
                  <c:v>42948</c:v>
                </c:pt>
                <c:pt idx="742">
                  <c:v>42949</c:v>
                </c:pt>
                <c:pt idx="743">
                  <c:v>42950</c:v>
                </c:pt>
                <c:pt idx="744">
                  <c:v>42951</c:v>
                </c:pt>
                <c:pt idx="745">
                  <c:v>42952</c:v>
                </c:pt>
                <c:pt idx="746">
                  <c:v>42953</c:v>
                </c:pt>
                <c:pt idx="747">
                  <c:v>42954</c:v>
                </c:pt>
                <c:pt idx="748">
                  <c:v>42955</c:v>
                </c:pt>
                <c:pt idx="749">
                  <c:v>42956</c:v>
                </c:pt>
                <c:pt idx="750">
                  <c:v>42957</c:v>
                </c:pt>
                <c:pt idx="751">
                  <c:v>42958</c:v>
                </c:pt>
                <c:pt idx="752">
                  <c:v>42959</c:v>
                </c:pt>
                <c:pt idx="753">
                  <c:v>42960</c:v>
                </c:pt>
                <c:pt idx="754">
                  <c:v>42961</c:v>
                </c:pt>
                <c:pt idx="755">
                  <c:v>42962</c:v>
                </c:pt>
                <c:pt idx="756">
                  <c:v>42963</c:v>
                </c:pt>
                <c:pt idx="757">
                  <c:v>42964</c:v>
                </c:pt>
                <c:pt idx="758">
                  <c:v>42965</c:v>
                </c:pt>
                <c:pt idx="759">
                  <c:v>42966</c:v>
                </c:pt>
                <c:pt idx="760">
                  <c:v>42967</c:v>
                </c:pt>
                <c:pt idx="761">
                  <c:v>42968</c:v>
                </c:pt>
                <c:pt idx="762">
                  <c:v>42969</c:v>
                </c:pt>
                <c:pt idx="763">
                  <c:v>42970</c:v>
                </c:pt>
                <c:pt idx="764">
                  <c:v>42971</c:v>
                </c:pt>
                <c:pt idx="765">
                  <c:v>42972</c:v>
                </c:pt>
                <c:pt idx="766">
                  <c:v>42973</c:v>
                </c:pt>
                <c:pt idx="767">
                  <c:v>42974</c:v>
                </c:pt>
                <c:pt idx="768">
                  <c:v>42975</c:v>
                </c:pt>
                <c:pt idx="769">
                  <c:v>42976</c:v>
                </c:pt>
                <c:pt idx="770">
                  <c:v>42977</c:v>
                </c:pt>
                <c:pt idx="771">
                  <c:v>42978</c:v>
                </c:pt>
                <c:pt idx="772">
                  <c:v>42979</c:v>
                </c:pt>
                <c:pt idx="773">
                  <c:v>42980</c:v>
                </c:pt>
                <c:pt idx="774">
                  <c:v>42981</c:v>
                </c:pt>
                <c:pt idx="775">
                  <c:v>42982</c:v>
                </c:pt>
                <c:pt idx="776">
                  <c:v>42983</c:v>
                </c:pt>
                <c:pt idx="777">
                  <c:v>42984</c:v>
                </c:pt>
                <c:pt idx="778">
                  <c:v>42985</c:v>
                </c:pt>
                <c:pt idx="779">
                  <c:v>42986</c:v>
                </c:pt>
                <c:pt idx="780">
                  <c:v>42987</c:v>
                </c:pt>
                <c:pt idx="781">
                  <c:v>42988</c:v>
                </c:pt>
                <c:pt idx="782">
                  <c:v>42989</c:v>
                </c:pt>
                <c:pt idx="783">
                  <c:v>42990</c:v>
                </c:pt>
                <c:pt idx="784">
                  <c:v>42991</c:v>
                </c:pt>
                <c:pt idx="785">
                  <c:v>42992</c:v>
                </c:pt>
                <c:pt idx="786">
                  <c:v>42993</c:v>
                </c:pt>
                <c:pt idx="787">
                  <c:v>42994</c:v>
                </c:pt>
                <c:pt idx="788">
                  <c:v>42995</c:v>
                </c:pt>
                <c:pt idx="789">
                  <c:v>42996</c:v>
                </c:pt>
                <c:pt idx="790">
                  <c:v>42997</c:v>
                </c:pt>
                <c:pt idx="791">
                  <c:v>42998</c:v>
                </c:pt>
                <c:pt idx="792">
                  <c:v>42999</c:v>
                </c:pt>
                <c:pt idx="793">
                  <c:v>43000</c:v>
                </c:pt>
                <c:pt idx="794">
                  <c:v>43001</c:v>
                </c:pt>
                <c:pt idx="795">
                  <c:v>43002</c:v>
                </c:pt>
                <c:pt idx="796">
                  <c:v>43003</c:v>
                </c:pt>
                <c:pt idx="797">
                  <c:v>43004</c:v>
                </c:pt>
                <c:pt idx="798">
                  <c:v>43005</c:v>
                </c:pt>
                <c:pt idx="799">
                  <c:v>43006</c:v>
                </c:pt>
                <c:pt idx="800">
                  <c:v>43007</c:v>
                </c:pt>
                <c:pt idx="801">
                  <c:v>43008</c:v>
                </c:pt>
                <c:pt idx="802">
                  <c:v>43009</c:v>
                </c:pt>
                <c:pt idx="803">
                  <c:v>43010</c:v>
                </c:pt>
                <c:pt idx="804">
                  <c:v>43011</c:v>
                </c:pt>
                <c:pt idx="805">
                  <c:v>43012</c:v>
                </c:pt>
                <c:pt idx="806">
                  <c:v>43013</c:v>
                </c:pt>
                <c:pt idx="807">
                  <c:v>43014</c:v>
                </c:pt>
                <c:pt idx="808">
                  <c:v>43015</c:v>
                </c:pt>
                <c:pt idx="809">
                  <c:v>43016</c:v>
                </c:pt>
                <c:pt idx="810">
                  <c:v>43017</c:v>
                </c:pt>
                <c:pt idx="811">
                  <c:v>43018</c:v>
                </c:pt>
                <c:pt idx="812">
                  <c:v>43019</c:v>
                </c:pt>
                <c:pt idx="813">
                  <c:v>43020</c:v>
                </c:pt>
                <c:pt idx="814">
                  <c:v>43021</c:v>
                </c:pt>
                <c:pt idx="815">
                  <c:v>43022</c:v>
                </c:pt>
                <c:pt idx="816">
                  <c:v>43023</c:v>
                </c:pt>
                <c:pt idx="817">
                  <c:v>43024</c:v>
                </c:pt>
                <c:pt idx="818">
                  <c:v>43025</c:v>
                </c:pt>
                <c:pt idx="819">
                  <c:v>43026</c:v>
                </c:pt>
                <c:pt idx="820">
                  <c:v>43027</c:v>
                </c:pt>
                <c:pt idx="821">
                  <c:v>43028</c:v>
                </c:pt>
                <c:pt idx="822">
                  <c:v>43029</c:v>
                </c:pt>
                <c:pt idx="823">
                  <c:v>43030</c:v>
                </c:pt>
                <c:pt idx="824">
                  <c:v>43031</c:v>
                </c:pt>
                <c:pt idx="825">
                  <c:v>43032</c:v>
                </c:pt>
                <c:pt idx="826">
                  <c:v>43033</c:v>
                </c:pt>
                <c:pt idx="827">
                  <c:v>43034</c:v>
                </c:pt>
                <c:pt idx="828">
                  <c:v>43035</c:v>
                </c:pt>
                <c:pt idx="829">
                  <c:v>43036</c:v>
                </c:pt>
                <c:pt idx="830">
                  <c:v>43037</c:v>
                </c:pt>
                <c:pt idx="831">
                  <c:v>43038</c:v>
                </c:pt>
                <c:pt idx="832">
                  <c:v>43039</c:v>
                </c:pt>
                <c:pt idx="833">
                  <c:v>43040</c:v>
                </c:pt>
                <c:pt idx="834">
                  <c:v>43041</c:v>
                </c:pt>
                <c:pt idx="835">
                  <c:v>43042</c:v>
                </c:pt>
                <c:pt idx="836">
                  <c:v>43043</c:v>
                </c:pt>
                <c:pt idx="837">
                  <c:v>43044</c:v>
                </c:pt>
                <c:pt idx="838">
                  <c:v>43045</c:v>
                </c:pt>
                <c:pt idx="839">
                  <c:v>43046</c:v>
                </c:pt>
                <c:pt idx="840">
                  <c:v>43047</c:v>
                </c:pt>
                <c:pt idx="841">
                  <c:v>43048</c:v>
                </c:pt>
                <c:pt idx="842">
                  <c:v>43049</c:v>
                </c:pt>
                <c:pt idx="843">
                  <c:v>43050</c:v>
                </c:pt>
                <c:pt idx="844">
                  <c:v>43051</c:v>
                </c:pt>
                <c:pt idx="845">
                  <c:v>43052</c:v>
                </c:pt>
                <c:pt idx="846">
                  <c:v>43053</c:v>
                </c:pt>
                <c:pt idx="847">
                  <c:v>43054</c:v>
                </c:pt>
                <c:pt idx="848">
                  <c:v>43055</c:v>
                </c:pt>
                <c:pt idx="849">
                  <c:v>43056</c:v>
                </c:pt>
                <c:pt idx="850">
                  <c:v>43057</c:v>
                </c:pt>
                <c:pt idx="851">
                  <c:v>43058</c:v>
                </c:pt>
                <c:pt idx="852">
                  <c:v>43059</c:v>
                </c:pt>
                <c:pt idx="853">
                  <c:v>43060</c:v>
                </c:pt>
                <c:pt idx="854">
                  <c:v>43061</c:v>
                </c:pt>
                <c:pt idx="855">
                  <c:v>43062</c:v>
                </c:pt>
                <c:pt idx="856">
                  <c:v>43063</c:v>
                </c:pt>
                <c:pt idx="857">
                  <c:v>43064</c:v>
                </c:pt>
                <c:pt idx="858">
                  <c:v>43065</c:v>
                </c:pt>
                <c:pt idx="859">
                  <c:v>43066</c:v>
                </c:pt>
                <c:pt idx="860">
                  <c:v>43067</c:v>
                </c:pt>
                <c:pt idx="861">
                  <c:v>43068</c:v>
                </c:pt>
                <c:pt idx="862">
                  <c:v>43069</c:v>
                </c:pt>
                <c:pt idx="863">
                  <c:v>43070</c:v>
                </c:pt>
                <c:pt idx="864">
                  <c:v>43071</c:v>
                </c:pt>
                <c:pt idx="865">
                  <c:v>43072</c:v>
                </c:pt>
                <c:pt idx="866">
                  <c:v>43073</c:v>
                </c:pt>
                <c:pt idx="867">
                  <c:v>43074</c:v>
                </c:pt>
                <c:pt idx="868">
                  <c:v>43075</c:v>
                </c:pt>
                <c:pt idx="869">
                  <c:v>43076</c:v>
                </c:pt>
                <c:pt idx="870">
                  <c:v>43077</c:v>
                </c:pt>
                <c:pt idx="871">
                  <c:v>43078</c:v>
                </c:pt>
                <c:pt idx="872">
                  <c:v>43079</c:v>
                </c:pt>
                <c:pt idx="873">
                  <c:v>43080</c:v>
                </c:pt>
                <c:pt idx="874">
                  <c:v>43081</c:v>
                </c:pt>
                <c:pt idx="875">
                  <c:v>43082</c:v>
                </c:pt>
                <c:pt idx="876">
                  <c:v>43083</c:v>
                </c:pt>
                <c:pt idx="877">
                  <c:v>43084</c:v>
                </c:pt>
                <c:pt idx="878">
                  <c:v>43085</c:v>
                </c:pt>
                <c:pt idx="879">
                  <c:v>43086</c:v>
                </c:pt>
                <c:pt idx="880">
                  <c:v>43087</c:v>
                </c:pt>
                <c:pt idx="881">
                  <c:v>43088</c:v>
                </c:pt>
                <c:pt idx="882">
                  <c:v>43089</c:v>
                </c:pt>
                <c:pt idx="883">
                  <c:v>43090</c:v>
                </c:pt>
                <c:pt idx="884">
                  <c:v>43091</c:v>
                </c:pt>
                <c:pt idx="885">
                  <c:v>43092</c:v>
                </c:pt>
                <c:pt idx="886">
                  <c:v>43093</c:v>
                </c:pt>
                <c:pt idx="887">
                  <c:v>43094</c:v>
                </c:pt>
                <c:pt idx="888">
                  <c:v>43095</c:v>
                </c:pt>
                <c:pt idx="889">
                  <c:v>43096</c:v>
                </c:pt>
                <c:pt idx="890">
                  <c:v>43097</c:v>
                </c:pt>
                <c:pt idx="891">
                  <c:v>43098</c:v>
                </c:pt>
                <c:pt idx="892">
                  <c:v>43099</c:v>
                </c:pt>
                <c:pt idx="893">
                  <c:v>43100</c:v>
                </c:pt>
                <c:pt idx="894">
                  <c:v>43101</c:v>
                </c:pt>
                <c:pt idx="895">
                  <c:v>43102</c:v>
                </c:pt>
                <c:pt idx="896">
                  <c:v>43103</c:v>
                </c:pt>
                <c:pt idx="897">
                  <c:v>43104</c:v>
                </c:pt>
                <c:pt idx="898">
                  <c:v>43105</c:v>
                </c:pt>
                <c:pt idx="899">
                  <c:v>43106</c:v>
                </c:pt>
                <c:pt idx="900">
                  <c:v>43107</c:v>
                </c:pt>
                <c:pt idx="901">
                  <c:v>43108</c:v>
                </c:pt>
                <c:pt idx="902">
                  <c:v>43109</c:v>
                </c:pt>
                <c:pt idx="903">
                  <c:v>43110</c:v>
                </c:pt>
                <c:pt idx="904">
                  <c:v>43111</c:v>
                </c:pt>
                <c:pt idx="905">
                  <c:v>43112</c:v>
                </c:pt>
                <c:pt idx="906">
                  <c:v>43113</c:v>
                </c:pt>
                <c:pt idx="907">
                  <c:v>43114</c:v>
                </c:pt>
                <c:pt idx="908">
                  <c:v>43115</c:v>
                </c:pt>
                <c:pt idx="909">
                  <c:v>43116</c:v>
                </c:pt>
                <c:pt idx="910">
                  <c:v>43117</c:v>
                </c:pt>
                <c:pt idx="911">
                  <c:v>43118</c:v>
                </c:pt>
                <c:pt idx="912">
                  <c:v>43119</c:v>
                </c:pt>
                <c:pt idx="913">
                  <c:v>43120</c:v>
                </c:pt>
                <c:pt idx="914">
                  <c:v>43121</c:v>
                </c:pt>
                <c:pt idx="915">
                  <c:v>43122</c:v>
                </c:pt>
                <c:pt idx="916">
                  <c:v>43123</c:v>
                </c:pt>
                <c:pt idx="917">
                  <c:v>43124</c:v>
                </c:pt>
                <c:pt idx="918">
                  <c:v>43125</c:v>
                </c:pt>
                <c:pt idx="919">
                  <c:v>43126</c:v>
                </c:pt>
                <c:pt idx="920">
                  <c:v>43127</c:v>
                </c:pt>
                <c:pt idx="921">
                  <c:v>43128</c:v>
                </c:pt>
                <c:pt idx="922">
                  <c:v>43129</c:v>
                </c:pt>
                <c:pt idx="923">
                  <c:v>43130</c:v>
                </c:pt>
                <c:pt idx="924">
                  <c:v>43131</c:v>
                </c:pt>
                <c:pt idx="925">
                  <c:v>43132</c:v>
                </c:pt>
                <c:pt idx="926">
                  <c:v>43133</c:v>
                </c:pt>
                <c:pt idx="927">
                  <c:v>43134</c:v>
                </c:pt>
                <c:pt idx="928">
                  <c:v>43135</c:v>
                </c:pt>
                <c:pt idx="929">
                  <c:v>43136</c:v>
                </c:pt>
                <c:pt idx="930">
                  <c:v>43137</c:v>
                </c:pt>
                <c:pt idx="931">
                  <c:v>43138</c:v>
                </c:pt>
                <c:pt idx="932">
                  <c:v>43139</c:v>
                </c:pt>
                <c:pt idx="933">
                  <c:v>43140</c:v>
                </c:pt>
                <c:pt idx="934">
                  <c:v>43141</c:v>
                </c:pt>
                <c:pt idx="935">
                  <c:v>43142</c:v>
                </c:pt>
                <c:pt idx="936">
                  <c:v>43143</c:v>
                </c:pt>
                <c:pt idx="937">
                  <c:v>43144</c:v>
                </c:pt>
                <c:pt idx="938">
                  <c:v>43145</c:v>
                </c:pt>
                <c:pt idx="939">
                  <c:v>43146</c:v>
                </c:pt>
                <c:pt idx="940">
                  <c:v>43147</c:v>
                </c:pt>
                <c:pt idx="941">
                  <c:v>43148</c:v>
                </c:pt>
                <c:pt idx="942">
                  <c:v>43149</c:v>
                </c:pt>
                <c:pt idx="943">
                  <c:v>43150</c:v>
                </c:pt>
                <c:pt idx="944">
                  <c:v>43151</c:v>
                </c:pt>
                <c:pt idx="945">
                  <c:v>43152</c:v>
                </c:pt>
                <c:pt idx="946">
                  <c:v>43153</c:v>
                </c:pt>
                <c:pt idx="947">
                  <c:v>43154</c:v>
                </c:pt>
                <c:pt idx="948">
                  <c:v>43155</c:v>
                </c:pt>
                <c:pt idx="949">
                  <c:v>43156</c:v>
                </c:pt>
                <c:pt idx="950">
                  <c:v>43157</c:v>
                </c:pt>
                <c:pt idx="951">
                  <c:v>43158</c:v>
                </c:pt>
                <c:pt idx="952">
                  <c:v>43159</c:v>
                </c:pt>
                <c:pt idx="953">
                  <c:v>43160</c:v>
                </c:pt>
                <c:pt idx="954">
                  <c:v>43161</c:v>
                </c:pt>
                <c:pt idx="955">
                  <c:v>43162</c:v>
                </c:pt>
                <c:pt idx="956">
                  <c:v>43163</c:v>
                </c:pt>
                <c:pt idx="957">
                  <c:v>43164</c:v>
                </c:pt>
                <c:pt idx="958">
                  <c:v>43165</c:v>
                </c:pt>
                <c:pt idx="959">
                  <c:v>43166</c:v>
                </c:pt>
                <c:pt idx="960">
                  <c:v>43167</c:v>
                </c:pt>
                <c:pt idx="961">
                  <c:v>43168</c:v>
                </c:pt>
                <c:pt idx="962">
                  <c:v>43169</c:v>
                </c:pt>
                <c:pt idx="963">
                  <c:v>43170</c:v>
                </c:pt>
                <c:pt idx="964">
                  <c:v>43171</c:v>
                </c:pt>
                <c:pt idx="965">
                  <c:v>43172</c:v>
                </c:pt>
                <c:pt idx="966">
                  <c:v>43173</c:v>
                </c:pt>
                <c:pt idx="967">
                  <c:v>43174</c:v>
                </c:pt>
                <c:pt idx="968">
                  <c:v>43175</c:v>
                </c:pt>
                <c:pt idx="969">
                  <c:v>43176</c:v>
                </c:pt>
                <c:pt idx="970">
                  <c:v>43177</c:v>
                </c:pt>
                <c:pt idx="971">
                  <c:v>43178</c:v>
                </c:pt>
                <c:pt idx="972">
                  <c:v>43179</c:v>
                </c:pt>
                <c:pt idx="973">
                  <c:v>43180</c:v>
                </c:pt>
                <c:pt idx="974">
                  <c:v>43181</c:v>
                </c:pt>
                <c:pt idx="975">
                  <c:v>43182</c:v>
                </c:pt>
                <c:pt idx="976">
                  <c:v>43183</c:v>
                </c:pt>
                <c:pt idx="977">
                  <c:v>43184</c:v>
                </c:pt>
                <c:pt idx="978">
                  <c:v>43185</c:v>
                </c:pt>
                <c:pt idx="979">
                  <c:v>43186</c:v>
                </c:pt>
                <c:pt idx="980">
                  <c:v>43187</c:v>
                </c:pt>
                <c:pt idx="981">
                  <c:v>43188</c:v>
                </c:pt>
                <c:pt idx="982">
                  <c:v>43189</c:v>
                </c:pt>
                <c:pt idx="983">
                  <c:v>43190</c:v>
                </c:pt>
                <c:pt idx="984">
                  <c:v>43191</c:v>
                </c:pt>
                <c:pt idx="985">
                  <c:v>43192</c:v>
                </c:pt>
                <c:pt idx="986">
                  <c:v>43193</c:v>
                </c:pt>
                <c:pt idx="987">
                  <c:v>43194</c:v>
                </c:pt>
                <c:pt idx="988">
                  <c:v>43195</c:v>
                </c:pt>
                <c:pt idx="989">
                  <c:v>43196</c:v>
                </c:pt>
                <c:pt idx="990">
                  <c:v>43197</c:v>
                </c:pt>
                <c:pt idx="991">
                  <c:v>43198</c:v>
                </c:pt>
                <c:pt idx="992">
                  <c:v>43199</c:v>
                </c:pt>
                <c:pt idx="993">
                  <c:v>43200</c:v>
                </c:pt>
                <c:pt idx="994">
                  <c:v>43201</c:v>
                </c:pt>
                <c:pt idx="995">
                  <c:v>43202</c:v>
                </c:pt>
                <c:pt idx="996">
                  <c:v>43203</c:v>
                </c:pt>
                <c:pt idx="997">
                  <c:v>43204</c:v>
                </c:pt>
                <c:pt idx="998">
                  <c:v>43205</c:v>
                </c:pt>
                <c:pt idx="999">
                  <c:v>43206</c:v>
                </c:pt>
                <c:pt idx="1000">
                  <c:v>43207</c:v>
                </c:pt>
                <c:pt idx="1001">
                  <c:v>43208</c:v>
                </c:pt>
                <c:pt idx="1002">
                  <c:v>43209</c:v>
                </c:pt>
                <c:pt idx="1003">
                  <c:v>43210</c:v>
                </c:pt>
                <c:pt idx="1004">
                  <c:v>43211</c:v>
                </c:pt>
                <c:pt idx="1005">
                  <c:v>43212</c:v>
                </c:pt>
                <c:pt idx="1006">
                  <c:v>43213</c:v>
                </c:pt>
                <c:pt idx="1007">
                  <c:v>43214</c:v>
                </c:pt>
                <c:pt idx="1008">
                  <c:v>43215</c:v>
                </c:pt>
                <c:pt idx="1009">
                  <c:v>43216</c:v>
                </c:pt>
                <c:pt idx="1010">
                  <c:v>43217</c:v>
                </c:pt>
                <c:pt idx="1011">
                  <c:v>43218</c:v>
                </c:pt>
                <c:pt idx="1012">
                  <c:v>43219</c:v>
                </c:pt>
                <c:pt idx="1013">
                  <c:v>43220</c:v>
                </c:pt>
                <c:pt idx="1014">
                  <c:v>43221</c:v>
                </c:pt>
                <c:pt idx="1015">
                  <c:v>43222</c:v>
                </c:pt>
                <c:pt idx="1016">
                  <c:v>43223</c:v>
                </c:pt>
                <c:pt idx="1017">
                  <c:v>43224</c:v>
                </c:pt>
                <c:pt idx="1018">
                  <c:v>43225</c:v>
                </c:pt>
                <c:pt idx="1019">
                  <c:v>43226</c:v>
                </c:pt>
                <c:pt idx="1020">
                  <c:v>43227</c:v>
                </c:pt>
                <c:pt idx="1021">
                  <c:v>43228</c:v>
                </c:pt>
                <c:pt idx="1022">
                  <c:v>43229</c:v>
                </c:pt>
                <c:pt idx="1023">
                  <c:v>43230</c:v>
                </c:pt>
                <c:pt idx="1024">
                  <c:v>43231</c:v>
                </c:pt>
                <c:pt idx="1025">
                  <c:v>43232</c:v>
                </c:pt>
                <c:pt idx="1026">
                  <c:v>43233</c:v>
                </c:pt>
                <c:pt idx="1027">
                  <c:v>43234</c:v>
                </c:pt>
                <c:pt idx="1028">
                  <c:v>43235</c:v>
                </c:pt>
                <c:pt idx="1029">
                  <c:v>43236</c:v>
                </c:pt>
                <c:pt idx="1030">
                  <c:v>43237</c:v>
                </c:pt>
                <c:pt idx="1031">
                  <c:v>43238</c:v>
                </c:pt>
                <c:pt idx="1032">
                  <c:v>43239</c:v>
                </c:pt>
                <c:pt idx="1033">
                  <c:v>43240</c:v>
                </c:pt>
                <c:pt idx="1034">
                  <c:v>43241</c:v>
                </c:pt>
                <c:pt idx="1035">
                  <c:v>43242</c:v>
                </c:pt>
                <c:pt idx="1036">
                  <c:v>43243</c:v>
                </c:pt>
                <c:pt idx="1037">
                  <c:v>43244</c:v>
                </c:pt>
                <c:pt idx="1038">
                  <c:v>43245</c:v>
                </c:pt>
                <c:pt idx="1039">
                  <c:v>43246</c:v>
                </c:pt>
                <c:pt idx="1040">
                  <c:v>43247</c:v>
                </c:pt>
                <c:pt idx="1041">
                  <c:v>43248</c:v>
                </c:pt>
                <c:pt idx="1042">
                  <c:v>43249</c:v>
                </c:pt>
                <c:pt idx="1043">
                  <c:v>43250</c:v>
                </c:pt>
                <c:pt idx="1044">
                  <c:v>43251</c:v>
                </c:pt>
                <c:pt idx="1045">
                  <c:v>43252</c:v>
                </c:pt>
                <c:pt idx="1046">
                  <c:v>43253</c:v>
                </c:pt>
                <c:pt idx="1047">
                  <c:v>43254</c:v>
                </c:pt>
                <c:pt idx="1048">
                  <c:v>43255</c:v>
                </c:pt>
                <c:pt idx="1049">
                  <c:v>43256</c:v>
                </c:pt>
                <c:pt idx="1050">
                  <c:v>43257</c:v>
                </c:pt>
                <c:pt idx="1051">
                  <c:v>43258</c:v>
                </c:pt>
                <c:pt idx="1052">
                  <c:v>43259</c:v>
                </c:pt>
                <c:pt idx="1053">
                  <c:v>43260</c:v>
                </c:pt>
                <c:pt idx="1054">
                  <c:v>43261</c:v>
                </c:pt>
                <c:pt idx="1055">
                  <c:v>43262</c:v>
                </c:pt>
                <c:pt idx="1056">
                  <c:v>43263</c:v>
                </c:pt>
                <c:pt idx="1057">
                  <c:v>43264</c:v>
                </c:pt>
                <c:pt idx="1058">
                  <c:v>43265</c:v>
                </c:pt>
                <c:pt idx="1059">
                  <c:v>43266</c:v>
                </c:pt>
                <c:pt idx="1060">
                  <c:v>43267</c:v>
                </c:pt>
                <c:pt idx="1061">
                  <c:v>43268</c:v>
                </c:pt>
                <c:pt idx="1062">
                  <c:v>43269</c:v>
                </c:pt>
                <c:pt idx="1063">
                  <c:v>43270</c:v>
                </c:pt>
                <c:pt idx="1064">
                  <c:v>43271</c:v>
                </c:pt>
                <c:pt idx="1065">
                  <c:v>43272</c:v>
                </c:pt>
                <c:pt idx="1066">
                  <c:v>43273</c:v>
                </c:pt>
                <c:pt idx="1067">
                  <c:v>43274</c:v>
                </c:pt>
                <c:pt idx="1068">
                  <c:v>43275</c:v>
                </c:pt>
                <c:pt idx="1069">
                  <c:v>43276</c:v>
                </c:pt>
                <c:pt idx="1070">
                  <c:v>43277</c:v>
                </c:pt>
                <c:pt idx="1071">
                  <c:v>43278</c:v>
                </c:pt>
                <c:pt idx="1072">
                  <c:v>43279</c:v>
                </c:pt>
                <c:pt idx="1073">
                  <c:v>43280</c:v>
                </c:pt>
                <c:pt idx="1074">
                  <c:v>43281</c:v>
                </c:pt>
                <c:pt idx="1075">
                  <c:v>43282</c:v>
                </c:pt>
                <c:pt idx="1076">
                  <c:v>43283</c:v>
                </c:pt>
                <c:pt idx="1077">
                  <c:v>43284</c:v>
                </c:pt>
                <c:pt idx="1078">
                  <c:v>43285</c:v>
                </c:pt>
                <c:pt idx="1079">
                  <c:v>43286</c:v>
                </c:pt>
                <c:pt idx="1080">
                  <c:v>43287</c:v>
                </c:pt>
                <c:pt idx="1081">
                  <c:v>43288</c:v>
                </c:pt>
                <c:pt idx="1082">
                  <c:v>43289</c:v>
                </c:pt>
                <c:pt idx="1083">
                  <c:v>43290</c:v>
                </c:pt>
                <c:pt idx="1084">
                  <c:v>43291</c:v>
                </c:pt>
                <c:pt idx="1085">
                  <c:v>43292</c:v>
                </c:pt>
                <c:pt idx="1086">
                  <c:v>43293</c:v>
                </c:pt>
                <c:pt idx="1087">
                  <c:v>43294</c:v>
                </c:pt>
                <c:pt idx="1088">
                  <c:v>43295</c:v>
                </c:pt>
                <c:pt idx="1089">
                  <c:v>43296</c:v>
                </c:pt>
                <c:pt idx="1090">
                  <c:v>43297</c:v>
                </c:pt>
                <c:pt idx="1091">
                  <c:v>43298</c:v>
                </c:pt>
                <c:pt idx="1092">
                  <c:v>43299</c:v>
                </c:pt>
                <c:pt idx="1093">
                  <c:v>43300</c:v>
                </c:pt>
                <c:pt idx="1094">
                  <c:v>43301</c:v>
                </c:pt>
                <c:pt idx="1095">
                  <c:v>43302</c:v>
                </c:pt>
                <c:pt idx="1096">
                  <c:v>43303</c:v>
                </c:pt>
                <c:pt idx="1097">
                  <c:v>43304</c:v>
                </c:pt>
                <c:pt idx="1098">
                  <c:v>43305</c:v>
                </c:pt>
                <c:pt idx="1099">
                  <c:v>43306</c:v>
                </c:pt>
                <c:pt idx="1100">
                  <c:v>43307</c:v>
                </c:pt>
                <c:pt idx="1101">
                  <c:v>43308</c:v>
                </c:pt>
                <c:pt idx="1102">
                  <c:v>43309</c:v>
                </c:pt>
                <c:pt idx="1103">
                  <c:v>43310</c:v>
                </c:pt>
                <c:pt idx="1104">
                  <c:v>43311</c:v>
                </c:pt>
                <c:pt idx="1105">
                  <c:v>43312</c:v>
                </c:pt>
                <c:pt idx="1106">
                  <c:v>43313</c:v>
                </c:pt>
                <c:pt idx="1107">
                  <c:v>43314</c:v>
                </c:pt>
                <c:pt idx="1108">
                  <c:v>43315</c:v>
                </c:pt>
                <c:pt idx="1109">
                  <c:v>43316</c:v>
                </c:pt>
                <c:pt idx="1110">
                  <c:v>43317</c:v>
                </c:pt>
                <c:pt idx="1111">
                  <c:v>43318</c:v>
                </c:pt>
                <c:pt idx="1112">
                  <c:v>43319</c:v>
                </c:pt>
                <c:pt idx="1113">
                  <c:v>43320</c:v>
                </c:pt>
                <c:pt idx="1114">
                  <c:v>43321</c:v>
                </c:pt>
                <c:pt idx="1115">
                  <c:v>43322</c:v>
                </c:pt>
                <c:pt idx="1116">
                  <c:v>43323</c:v>
                </c:pt>
                <c:pt idx="1117">
                  <c:v>43324</c:v>
                </c:pt>
                <c:pt idx="1118">
                  <c:v>43325</c:v>
                </c:pt>
                <c:pt idx="1119">
                  <c:v>43326</c:v>
                </c:pt>
                <c:pt idx="1120">
                  <c:v>43327</c:v>
                </c:pt>
                <c:pt idx="1121">
                  <c:v>43328</c:v>
                </c:pt>
                <c:pt idx="1122">
                  <c:v>43329</c:v>
                </c:pt>
                <c:pt idx="1123">
                  <c:v>43330</c:v>
                </c:pt>
                <c:pt idx="1124">
                  <c:v>43331</c:v>
                </c:pt>
                <c:pt idx="1125">
                  <c:v>43332</c:v>
                </c:pt>
                <c:pt idx="1126">
                  <c:v>43333</c:v>
                </c:pt>
                <c:pt idx="1127">
                  <c:v>43334</c:v>
                </c:pt>
                <c:pt idx="1128">
                  <c:v>43335</c:v>
                </c:pt>
                <c:pt idx="1129">
                  <c:v>43336</c:v>
                </c:pt>
                <c:pt idx="1130">
                  <c:v>43337</c:v>
                </c:pt>
                <c:pt idx="1131">
                  <c:v>43338</c:v>
                </c:pt>
                <c:pt idx="1132">
                  <c:v>43339</c:v>
                </c:pt>
                <c:pt idx="1133">
                  <c:v>43340</c:v>
                </c:pt>
                <c:pt idx="1134">
                  <c:v>43341</c:v>
                </c:pt>
                <c:pt idx="1135">
                  <c:v>43342</c:v>
                </c:pt>
                <c:pt idx="1136">
                  <c:v>43343</c:v>
                </c:pt>
                <c:pt idx="1137">
                  <c:v>43344</c:v>
                </c:pt>
                <c:pt idx="1138">
                  <c:v>43345</c:v>
                </c:pt>
                <c:pt idx="1139">
                  <c:v>43346</c:v>
                </c:pt>
                <c:pt idx="1140">
                  <c:v>43347</c:v>
                </c:pt>
                <c:pt idx="1141">
                  <c:v>43348</c:v>
                </c:pt>
                <c:pt idx="1142">
                  <c:v>43349</c:v>
                </c:pt>
                <c:pt idx="1143">
                  <c:v>43350</c:v>
                </c:pt>
                <c:pt idx="1144">
                  <c:v>43351</c:v>
                </c:pt>
                <c:pt idx="1145">
                  <c:v>43352</c:v>
                </c:pt>
                <c:pt idx="1146">
                  <c:v>43353</c:v>
                </c:pt>
                <c:pt idx="1147">
                  <c:v>43354</c:v>
                </c:pt>
                <c:pt idx="1148">
                  <c:v>43355</c:v>
                </c:pt>
                <c:pt idx="1149">
                  <c:v>43356</c:v>
                </c:pt>
                <c:pt idx="1150">
                  <c:v>43357</c:v>
                </c:pt>
                <c:pt idx="1151">
                  <c:v>43358</c:v>
                </c:pt>
                <c:pt idx="1152">
                  <c:v>43359</c:v>
                </c:pt>
                <c:pt idx="1153">
                  <c:v>43360</c:v>
                </c:pt>
                <c:pt idx="1154">
                  <c:v>43361</c:v>
                </c:pt>
                <c:pt idx="1155">
                  <c:v>43362</c:v>
                </c:pt>
                <c:pt idx="1156">
                  <c:v>43363</c:v>
                </c:pt>
                <c:pt idx="1157">
                  <c:v>43364</c:v>
                </c:pt>
                <c:pt idx="1158">
                  <c:v>43365</c:v>
                </c:pt>
                <c:pt idx="1159">
                  <c:v>43366</c:v>
                </c:pt>
                <c:pt idx="1160">
                  <c:v>43367</c:v>
                </c:pt>
                <c:pt idx="1161">
                  <c:v>43368</c:v>
                </c:pt>
                <c:pt idx="1162">
                  <c:v>43369</c:v>
                </c:pt>
                <c:pt idx="1163">
                  <c:v>43370</c:v>
                </c:pt>
                <c:pt idx="1164">
                  <c:v>43371</c:v>
                </c:pt>
                <c:pt idx="1165">
                  <c:v>43372</c:v>
                </c:pt>
                <c:pt idx="1166">
                  <c:v>43373</c:v>
                </c:pt>
                <c:pt idx="1167">
                  <c:v>43374</c:v>
                </c:pt>
                <c:pt idx="1168">
                  <c:v>43375</c:v>
                </c:pt>
                <c:pt idx="1169">
                  <c:v>43376</c:v>
                </c:pt>
                <c:pt idx="1170">
                  <c:v>43377</c:v>
                </c:pt>
                <c:pt idx="1171">
                  <c:v>43378</c:v>
                </c:pt>
                <c:pt idx="1172">
                  <c:v>43379</c:v>
                </c:pt>
                <c:pt idx="1173">
                  <c:v>43380</c:v>
                </c:pt>
                <c:pt idx="1174">
                  <c:v>43381</c:v>
                </c:pt>
                <c:pt idx="1175">
                  <c:v>43382</c:v>
                </c:pt>
                <c:pt idx="1176">
                  <c:v>43383</c:v>
                </c:pt>
                <c:pt idx="1177">
                  <c:v>43384</c:v>
                </c:pt>
                <c:pt idx="1178">
                  <c:v>43385</c:v>
                </c:pt>
                <c:pt idx="1179">
                  <c:v>43386</c:v>
                </c:pt>
                <c:pt idx="1180">
                  <c:v>43387</c:v>
                </c:pt>
                <c:pt idx="1181">
                  <c:v>43388</c:v>
                </c:pt>
                <c:pt idx="1182">
                  <c:v>43389</c:v>
                </c:pt>
                <c:pt idx="1183">
                  <c:v>43390</c:v>
                </c:pt>
                <c:pt idx="1184">
                  <c:v>43391</c:v>
                </c:pt>
                <c:pt idx="1185">
                  <c:v>43392</c:v>
                </c:pt>
                <c:pt idx="1186">
                  <c:v>43393</c:v>
                </c:pt>
                <c:pt idx="1187">
                  <c:v>43394</c:v>
                </c:pt>
                <c:pt idx="1188">
                  <c:v>43395</c:v>
                </c:pt>
                <c:pt idx="1189">
                  <c:v>43396</c:v>
                </c:pt>
                <c:pt idx="1190">
                  <c:v>43397</c:v>
                </c:pt>
                <c:pt idx="1191">
                  <c:v>43398</c:v>
                </c:pt>
                <c:pt idx="1192">
                  <c:v>43399</c:v>
                </c:pt>
                <c:pt idx="1193">
                  <c:v>43400</c:v>
                </c:pt>
                <c:pt idx="1194">
                  <c:v>43401</c:v>
                </c:pt>
                <c:pt idx="1195">
                  <c:v>43402</c:v>
                </c:pt>
                <c:pt idx="1196">
                  <c:v>43403</c:v>
                </c:pt>
                <c:pt idx="1197">
                  <c:v>43404</c:v>
                </c:pt>
                <c:pt idx="1198">
                  <c:v>43405</c:v>
                </c:pt>
                <c:pt idx="1199">
                  <c:v>43406</c:v>
                </c:pt>
                <c:pt idx="1200">
                  <c:v>43407</c:v>
                </c:pt>
                <c:pt idx="1201">
                  <c:v>43408</c:v>
                </c:pt>
                <c:pt idx="1202">
                  <c:v>43409</c:v>
                </c:pt>
                <c:pt idx="1203">
                  <c:v>43410</c:v>
                </c:pt>
                <c:pt idx="1204">
                  <c:v>43411</c:v>
                </c:pt>
                <c:pt idx="1205">
                  <c:v>43412</c:v>
                </c:pt>
                <c:pt idx="1206">
                  <c:v>43413</c:v>
                </c:pt>
                <c:pt idx="1207">
                  <c:v>43414</c:v>
                </c:pt>
                <c:pt idx="1208">
                  <c:v>43415</c:v>
                </c:pt>
                <c:pt idx="1209">
                  <c:v>43416</c:v>
                </c:pt>
                <c:pt idx="1210">
                  <c:v>43417</c:v>
                </c:pt>
                <c:pt idx="1211">
                  <c:v>43418</c:v>
                </c:pt>
                <c:pt idx="1212">
                  <c:v>43419</c:v>
                </c:pt>
                <c:pt idx="1213">
                  <c:v>43420</c:v>
                </c:pt>
                <c:pt idx="1214">
                  <c:v>43421</c:v>
                </c:pt>
                <c:pt idx="1215">
                  <c:v>43422</c:v>
                </c:pt>
                <c:pt idx="1216">
                  <c:v>43423</c:v>
                </c:pt>
                <c:pt idx="1217">
                  <c:v>43424</c:v>
                </c:pt>
                <c:pt idx="1218">
                  <c:v>43425</c:v>
                </c:pt>
                <c:pt idx="1219">
                  <c:v>43426</c:v>
                </c:pt>
                <c:pt idx="1220">
                  <c:v>43427</c:v>
                </c:pt>
                <c:pt idx="1221">
                  <c:v>43428</c:v>
                </c:pt>
                <c:pt idx="1222">
                  <c:v>43429</c:v>
                </c:pt>
                <c:pt idx="1223">
                  <c:v>43430</c:v>
                </c:pt>
                <c:pt idx="1224">
                  <c:v>43431</c:v>
                </c:pt>
                <c:pt idx="1225">
                  <c:v>43432</c:v>
                </c:pt>
                <c:pt idx="1226">
                  <c:v>43433</c:v>
                </c:pt>
                <c:pt idx="1227">
                  <c:v>43434</c:v>
                </c:pt>
                <c:pt idx="1228">
                  <c:v>43435</c:v>
                </c:pt>
                <c:pt idx="1229">
                  <c:v>43436</c:v>
                </c:pt>
                <c:pt idx="1230">
                  <c:v>43437</c:v>
                </c:pt>
                <c:pt idx="1231">
                  <c:v>43438</c:v>
                </c:pt>
                <c:pt idx="1232">
                  <c:v>43439</c:v>
                </c:pt>
                <c:pt idx="1233">
                  <c:v>43440</c:v>
                </c:pt>
                <c:pt idx="1234">
                  <c:v>43441</c:v>
                </c:pt>
                <c:pt idx="1235">
                  <c:v>43442</c:v>
                </c:pt>
                <c:pt idx="1236">
                  <c:v>43443</c:v>
                </c:pt>
                <c:pt idx="1237">
                  <c:v>43444</c:v>
                </c:pt>
                <c:pt idx="1238">
                  <c:v>43445</c:v>
                </c:pt>
                <c:pt idx="1239">
                  <c:v>43446</c:v>
                </c:pt>
                <c:pt idx="1240">
                  <c:v>43447</c:v>
                </c:pt>
                <c:pt idx="1241">
                  <c:v>43448</c:v>
                </c:pt>
                <c:pt idx="1242">
                  <c:v>43449</c:v>
                </c:pt>
                <c:pt idx="1243">
                  <c:v>43450</c:v>
                </c:pt>
                <c:pt idx="1244">
                  <c:v>43451</c:v>
                </c:pt>
                <c:pt idx="1245">
                  <c:v>43452</c:v>
                </c:pt>
                <c:pt idx="1246">
                  <c:v>43453</c:v>
                </c:pt>
                <c:pt idx="1247">
                  <c:v>43454</c:v>
                </c:pt>
                <c:pt idx="1248">
                  <c:v>43455</c:v>
                </c:pt>
                <c:pt idx="1249">
                  <c:v>43456</c:v>
                </c:pt>
                <c:pt idx="1250">
                  <c:v>43457</c:v>
                </c:pt>
                <c:pt idx="1251">
                  <c:v>43458</c:v>
                </c:pt>
                <c:pt idx="1252">
                  <c:v>43459</c:v>
                </c:pt>
                <c:pt idx="1253">
                  <c:v>43460</c:v>
                </c:pt>
                <c:pt idx="1254">
                  <c:v>43461</c:v>
                </c:pt>
                <c:pt idx="1255">
                  <c:v>43462</c:v>
                </c:pt>
                <c:pt idx="1256">
                  <c:v>43463</c:v>
                </c:pt>
                <c:pt idx="1257">
                  <c:v>43464</c:v>
                </c:pt>
                <c:pt idx="1258">
                  <c:v>43465</c:v>
                </c:pt>
                <c:pt idx="1259">
                  <c:v>43466</c:v>
                </c:pt>
                <c:pt idx="1260">
                  <c:v>43467</c:v>
                </c:pt>
                <c:pt idx="1261">
                  <c:v>43468</c:v>
                </c:pt>
                <c:pt idx="1262">
                  <c:v>43469</c:v>
                </c:pt>
                <c:pt idx="1263">
                  <c:v>43470</c:v>
                </c:pt>
                <c:pt idx="1264">
                  <c:v>43471</c:v>
                </c:pt>
                <c:pt idx="1265">
                  <c:v>43472</c:v>
                </c:pt>
                <c:pt idx="1266">
                  <c:v>43473</c:v>
                </c:pt>
                <c:pt idx="1267">
                  <c:v>43474</c:v>
                </c:pt>
                <c:pt idx="1268">
                  <c:v>43475</c:v>
                </c:pt>
                <c:pt idx="1269">
                  <c:v>43476</c:v>
                </c:pt>
                <c:pt idx="1270">
                  <c:v>43477</c:v>
                </c:pt>
                <c:pt idx="1271">
                  <c:v>43478</c:v>
                </c:pt>
                <c:pt idx="1272">
                  <c:v>43479</c:v>
                </c:pt>
                <c:pt idx="1273">
                  <c:v>43480</c:v>
                </c:pt>
                <c:pt idx="1274">
                  <c:v>43481</c:v>
                </c:pt>
                <c:pt idx="1275">
                  <c:v>43482</c:v>
                </c:pt>
                <c:pt idx="1276">
                  <c:v>43483</c:v>
                </c:pt>
                <c:pt idx="1277">
                  <c:v>43484</c:v>
                </c:pt>
                <c:pt idx="1278">
                  <c:v>43485</c:v>
                </c:pt>
                <c:pt idx="1279">
                  <c:v>43486</c:v>
                </c:pt>
                <c:pt idx="1280">
                  <c:v>43487</c:v>
                </c:pt>
                <c:pt idx="1281">
                  <c:v>43488</c:v>
                </c:pt>
                <c:pt idx="1282">
                  <c:v>43489</c:v>
                </c:pt>
                <c:pt idx="1283">
                  <c:v>43490</c:v>
                </c:pt>
                <c:pt idx="1284">
                  <c:v>43491</c:v>
                </c:pt>
                <c:pt idx="1285">
                  <c:v>43492</c:v>
                </c:pt>
                <c:pt idx="1286">
                  <c:v>43493</c:v>
                </c:pt>
                <c:pt idx="1287">
                  <c:v>43494</c:v>
                </c:pt>
                <c:pt idx="1288">
                  <c:v>43495</c:v>
                </c:pt>
                <c:pt idx="1289">
                  <c:v>43496</c:v>
                </c:pt>
                <c:pt idx="1290">
                  <c:v>43497</c:v>
                </c:pt>
                <c:pt idx="1291">
                  <c:v>43498</c:v>
                </c:pt>
                <c:pt idx="1292">
                  <c:v>43499</c:v>
                </c:pt>
                <c:pt idx="1293">
                  <c:v>43500</c:v>
                </c:pt>
                <c:pt idx="1294">
                  <c:v>43501</c:v>
                </c:pt>
                <c:pt idx="1295">
                  <c:v>43502</c:v>
                </c:pt>
                <c:pt idx="1296">
                  <c:v>43503</c:v>
                </c:pt>
                <c:pt idx="1297">
                  <c:v>43504</c:v>
                </c:pt>
                <c:pt idx="1298">
                  <c:v>43505</c:v>
                </c:pt>
                <c:pt idx="1299">
                  <c:v>43506</c:v>
                </c:pt>
                <c:pt idx="1300">
                  <c:v>43507</c:v>
                </c:pt>
                <c:pt idx="1301">
                  <c:v>43508</c:v>
                </c:pt>
                <c:pt idx="1302">
                  <c:v>43509</c:v>
                </c:pt>
                <c:pt idx="1303">
                  <c:v>43510</c:v>
                </c:pt>
                <c:pt idx="1304">
                  <c:v>43511</c:v>
                </c:pt>
                <c:pt idx="1305">
                  <c:v>43512</c:v>
                </c:pt>
                <c:pt idx="1306">
                  <c:v>43513</c:v>
                </c:pt>
                <c:pt idx="1307">
                  <c:v>43514</c:v>
                </c:pt>
                <c:pt idx="1308">
                  <c:v>43515</c:v>
                </c:pt>
                <c:pt idx="1309">
                  <c:v>43516</c:v>
                </c:pt>
                <c:pt idx="1310">
                  <c:v>43517</c:v>
                </c:pt>
                <c:pt idx="1311">
                  <c:v>43518</c:v>
                </c:pt>
                <c:pt idx="1312">
                  <c:v>43519</c:v>
                </c:pt>
                <c:pt idx="1313">
                  <c:v>43520</c:v>
                </c:pt>
                <c:pt idx="1314">
                  <c:v>43521</c:v>
                </c:pt>
                <c:pt idx="1315">
                  <c:v>43522</c:v>
                </c:pt>
                <c:pt idx="1316">
                  <c:v>43523</c:v>
                </c:pt>
                <c:pt idx="1317">
                  <c:v>43524</c:v>
                </c:pt>
                <c:pt idx="1318">
                  <c:v>43525</c:v>
                </c:pt>
                <c:pt idx="1319">
                  <c:v>43526</c:v>
                </c:pt>
                <c:pt idx="1320">
                  <c:v>43527</c:v>
                </c:pt>
                <c:pt idx="1321">
                  <c:v>43528</c:v>
                </c:pt>
                <c:pt idx="1322">
                  <c:v>43529</c:v>
                </c:pt>
                <c:pt idx="1323">
                  <c:v>43530</c:v>
                </c:pt>
                <c:pt idx="1324">
                  <c:v>43531</c:v>
                </c:pt>
                <c:pt idx="1325">
                  <c:v>43532</c:v>
                </c:pt>
                <c:pt idx="1326">
                  <c:v>43533</c:v>
                </c:pt>
                <c:pt idx="1327">
                  <c:v>43534</c:v>
                </c:pt>
                <c:pt idx="1328">
                  <c:v>43535</c:v>
                </c:pt>
                <c:pt idx="1329">
                  <c:v>43536</c:v>
                </c:pt>
                <c:pt idx="1330">
                  <c:v>43537</c:v>
                </c:pt>
                <c:pt idx="1331">
                  <c:v>43538</c:v>
                </c:pt>
                <c:pt idx="1332">
                  <c:v>43539</c:v>
                </c:pt>
                <c:pt idx="1333">
                  <c:v>43540</c:v>
                </c:pt>
                <c:pt idx="1334">
                  <c:v>43541</c:v>
                </c:pt>
                <c:pt idx="1335">
                  <c:v>43542</c:v>
                </c:pt>
                <c:pt idx="1336">
                  <c:v>43543</c:v>
                </c:pt>
                <c:pt idx="1337">
                  <c:v>43544</c:v>
                </c:pt>
                <c:pt idx="1338">
                  <c:v>43545</c:v>
                </c:pt>
                <c:pt idx="1339">
                  <c:v>43546</c:v>
                </c:pt>
                <c:pt idx="1340">
                  <c:v>43547</c:v>
                </c:pt>
                <c:pt idx="1341">
                  <c:v>43548</c:v>
                </c:pt>
                <c:pt idx="1342">
                  <c:v>43549</c:v>
                </c:pt>
                <c:pt idx="1343">
                  <c:v>43550</c:v>
                </c:pt>
                <c:pt idx="1344">
                  <c:v>43551</c:v>
                </c:pt>
                <c:pt idx="1345">
                  <c:v>43552</c:v>
                </c:pt>
                <c:pt idx="1346">
                  <c:v>43553</c:v>
                </c:pt>
                <c:pt idx="1347">
                  <c:v>43554</c:v>
                </c:pt>
                <c:pt idx="1348">
                  <c:v>43555</c:v>
                </c:pt>
                <c:pt idx="1349">
                  <c:v>43556</c:v>
                </c:pt>
                <c:pt idx="1350">
                  <c:v>43557</c:v>
                </c:pt>
                <c:pt idx="1351">
                  <c:v>43558</c:v>
                </c:pt>
                <c:pt idx="1352">
                  <c:v>43559</c:v>
                </c:pt>
                <c:pt idx="1353">
                  <c:v>43560</c:v>
                </c:pt>
                <c:pt idx="1354">
                  <c:v>43561</c:v>
                </c:pt>
                <c:pt idx="1355">
                  <c:v>43562</c:v>
                </c:pt>
                <c:pt idx="1356">
                  <c:v>43563</c:v>
                </c:pt>
                <c:pt idx="1357">
                  <c:v>43564</c:v>
                </c:pt>
                <c:pt idx="1358">
                  <c:v>43565</c:v>
                </c:pt>
                <c:pt idx="1359">
                  <c:v>43566</c:v>
                </c:pt>
                <c:pt idx="1360">
                  <c:v>43567</c:v>
                </c:pt>
                <c:pt idx="1361">
                  <c:v>43568</c:v>
                </c:pt>
                <c:pt idx="1362">
                  <c:v>43569</c:v>
                </c:pt>
                <c:pt idx="1363">
                  <c:v>43570</c:v>
                </c:pt>
                <c:pt idx="1364">
                  <c:v>43571</c:v>
                </c:pt>
                <c:pt idx="1365">
                  <c:v>43572</c:v>
                </c:pt>
                <c:pt idx="1366">
                  <c:v>43573</c:v>
                </c:pt>
                <c:pt idx="1367">
                  <c:v>43574</c:v>
                </c:pt>
                <c:pt idx="1368">
                  <c:v>43575</c:v>
                </c:pt>
                <c:pt idx="1369">
                  <c:v>43576</c:v>
                </c:pt>
                <c:pt idx="1370">
                  <c:v>43577</c:v>
                </c:pt>
                <c:pt idx="1371">
                  <c:v>43578</c:v>
                </c:pt>
                <c:pt idx="1372">
                  <c:v>43579</c:v>
                </c:pt>
                <c:pt idx="1373">
                  <c:v>43580</c:v>
                </c:pt>
                <c:pt idx="1374">
                  <c:v>43581</c:v>
                </c:pt>
                <c:pt idx="1375">
                  <c:v>43582</c:v>
                </c:pt>
                <c:pt idx="1376">
                  <c:v>43583</c:v>
                </c:pt>
                <c:pt idx="1377">
                  <c:v>43584</c:v>
                </c:pt>
                <c:pt idx="1378">
                  <c:v>43585</c:v>
                </c:pt>
                <c:pt idx="1379">
                  <c:v>43586</c:v>
                </c:pt>
                <c:pt idx="1380">
                  <c:v>43587</c:v>
                </c:pt>
                <c:pt idx="1381">
                  <c:v>43588</c:v>
                </c:pt>
                <c:pt idx="1382">
                  <c:v>43589</c:v>
                </c:pt>
                <c:pt idx="1383">
                  <c:v>43590</c:v>
                </c:pt>
                <c:pt idx="1384">
                  <c:v>43591</c:v>
                </c:pt>
                <c:pt idx="1385">
                  <c:v>43592</c:v>
                </c:pt>
                <c:pt idx="1386">
                  <c:v>43593</c:v>
                </c:pt>
                <c:pt idx="1387">
                  <c:v>43594</c:v>
                </c:pt>
                <c:pt idx="1388">
                  <c:v>43595</c:v>
                </c:pt>
                <c:pt idx="1389">
                  <c:v>43596</c:v>
                </c:pt>
                <c:pt idx="1390">
                  <c:v>43597</c:v>
                </c:pt>
                <c:pt idx="1391">
                  <c:v>43598</c:v>
                </c:pt>
                <c:pt idx="1392">
                  <c:v>43599</c:v>
                </c:pt>
                <c:pt idx="1393">
                  <c:v>43600</c:v>
                </c:pt>
                <c:pt idx="1394">
                  <c:v>43601</c:v>
                </c:pt>
                <c:pt idx="1395">
                  <c:v>43602</c:v>
                </c:pt>
                <c:pt idx="1396">
                  <c:v>43603</c:v>
                </c:pt>
                <c:pt idx="1397">
                  <c:v>43604</c:v>
                </c:pt>
                <c:pt idx="1398">
                  <c:v>43605</c:v>
                </c:pt>
                <c:pt idx="1399">
                  <c:v>43606</c:v>
                </c:pt>
                <c:pt idx="1400">
                  <c:v>43607</c:v>
                </c:pt>
                <c:pt idx="1401">
                  <c:v>43608</c:v>
                </c:pt>
                <c:pt idx="1402">
                  <c:v>43609</c:v>
                </c:pt>
                <c:pt idx="1403">
                  <c:v>43610</c:v>
                </c:pt>
                <c:pt idx="1404">
                  <c:v>43611</c:v>
                </c:pt>
                <c:pt idx="1405">
                  <c:v>43612</c:v>
                </c:pt>
                <c:pt idx="1406">
                  <c:v>43613</c:v>
                </c:pt>
                <c:pt idx="1407">
                  <c:v>43614</c:v>
                </c:pt>
                <c:pt idx="1408">
                  <c:v>43615</c:v>
                </c:pt>
                <c:pt idx="1409">
                  <c:v>43616</c:v>
                </c:pt>
                <c:pt idx="1410">
                  <c:v>43617</c:v>
                </c:pt>
                <c:pt idx="1411">
                  <c:v>43618</c:v>
                </c:pt>
                <c:pt idx="1412">
                  <c:v>43619</c:v>
                </c:pt>
                <c:pt idx="1413">
                  <c:v>43620</c:v>
                </c:pt>
                <c:pt idx="1414">
                  <c:v>43621</c:v>
                </c:pt>
                <c:pt idx="1415">
                  <c:v>43622</c:v>
                </c:pt>
                <c:pt idx="1416">
                  <c:v>43623</c:v>
                </c:pt>
                <c:pt idx="1417">
                  <c:v>43624</c:v>
                </c:pt>
                <c:pt idx="1418">
                  <c:v>43625</c:v>
                </c:pt>
                <c:pt idx="1419">
                  <c:v>43626</c:v>
                </c:pt>
                <c:pt idx="1420">
                  <c:v>43627</c:v>
                </c:pt>
                <c:pt idx="1421">
                  <c:v>43628</c:v>
                </c:pt>
                <c:pt idx="1422">
                  <c:v>43629</c:v>
                </c:pt>
                <c:pt idx="1423">
                  <c:v>43630</c:v>
                </c:pt>
                <c:pt idx="1424">
                  <c:v>43631</c:v>
                </c:pt>
                <c:pt idx="1425">
                  <c:v>43632</c:v>
                </c:pt>
                <c:pt idx="1426">
                  <c:v>43633</c:v>
                </c:pt>
                <c:pt idx="1427">
                  <c:v>43634</c:v>
                </c:pt>
                <c:pt idx="1428">
                  <c:v>43635</c:v>
                </c:pt>
                <c:pt idx="1429">
                  <c:v>43636</c:v>
                </c:pt>
                <c:pt idx="1430">
                  <c:v>43637</c:v>
                </c:pt>
                <c:pt idx="1431">
                  <c:v>43638</c:v>
                </c:pt>
                <c:pt idx="1432">
                  <c:v>43639</c:v>
                </c:pt>
                <c:pt idx="1433">
                  <c:v>43640</c:v>
                </c:pt>
                <c:pt idx="1434">
                  <c:v>43641</c:v>
                </c:pt>
                <c:pt idx="1435">
                  <c:v>43642</c:v>
                </c:pt>
                <c:pt idx="1436">
                  <c:v>43643</c:v>
                </c:pt>
                <c:pt idx="1437">
                  <c:v>43644</c:v>
                </c:pt>
                <c:pt idx="1438">
                  <c:v>43645</c:v>
                </c:pt>
                <c:pt idx="1439">
                  <c:v>43646</c:v>
                </c:pt>
                <c:pt idx="1440">
                  <c:v>43647</c:v>
                </c:pt>
                <c:pt idx="1441">
                  <c:v>43648</c:v>
                </c:pt>
                <c:pt idx="1442">
                  <c:v>43649</c:v>
                </c:pt>
                <c:pt idx="1443">
                  <c:v>43650</c:v>
                </c:pt>
                <c:pt idx="1444">
                  <c:v>43651</c:v>
                </c:pt>
                <c:pt idx="1445">
                  <c:v>43652</c:v>
                </c:pt>
                <c:pt idx="1446">
                  <c:v>43653</c:v>
                </c:pt>
                <c:pt idx="1447">
                  <c:v>43654</c:v>
                </c:pt>
                <c:pt idx="1448">
                  <c:v>43655</c:v>
                </c:pt>
                <c:pt idx="1449">
                  <c:v>43656</c:v>
                </c:pt>
                <c:pt idx="1450">
                  <c:v>43657</c:v>
                </c:pt>
                <c:pt idx="1451">
                  <c:v>43658</c:v>
                </c:pt>
                <c:pt idx="1452">
                  <c:v>43659</c:v>
                </c:pt>
                <c:pt idx="1453">
                  <c:v>43660</c:v>
                </c:pt>
                <c:pt idx="1454">
                  <c:v>43661</c:v>
                </c:pt>
                <c:pt idx="1455">
                  <c:v>43662</c:v>
                </c:pt>
                <c:pt idx="1456">
                  <c:v>43663</c:v>
                </c:pt>
                <c:pt idx="1457">
                  <c:v>43664</c:v>
                </c:pt>
                <c:pt idx="1458">
                  <c:v>43665</c:v>
                </c:pt>
                <c:pt idx="1459">
                  <c:v>43666</c:v>
                </c:pt>
                <c:pt idx="1460">
                  <c:v>43667</c:v>
                </c:pt>
                <c:pt idx="1461">
                  <c:v>43668</c:v>
                </c:pt>
                <c:pt idx="1462">
                  <c:v>43669</c:v>
                </c:pt>
                <c:pt idx="1463">
                  <c:v>43670</c:v>
                </c:pt>
                <c:pt idx="1464">
                  <c:v>43671</c:v>
                </c:pt>
                <c:pt idx="1465">
                  <c:v>43672</c:v>
                </c:pt>
                <c:pt idx="1466">
                  <c:v>43673</c:v>
                </c:pt>
                <c:pt idx="1467">
                  <c:v>43674</c:v>
                </c:pt>
                <c:pt idx="1468">
                  <c:v>43675</c:v>
                </c:pt>
                <c:pt idx="1469">
                  <c:v>43676</c:v>
                </c:pt>
                <c:pt idx="1470">
                  <c:v>43677</c:v>
                </c:pt>
                <c:pt idx="1471">
                  <c:v>43678</c:v>
                </c:pt>
                <c:pt idx="1472">
                  <c:v>43679</c:v>
                </c:pt>
                <c:pt idx="1473">
                  <c:v>43680</c:v>
                </c:pt>
                <c:pt idx="1474">
                  <c:v>43681</c:v>
                </c:pt>
                <c:pt idx="1475">
                  <c:v>43682</c:v>
                </c:pt>
                <c:pt idx="1476">
                  <c:v>43683</c:v>
                </c:pt>
                <c:pt idx="1477">
                  <c:v>43684</c:v>
                </c:pt>
                <c:pt idx="1478">
                  <c:v>43685</c:v>
                </c:pt>
                <c:pt idx="1479">
                  <c:v>43686</c:v>
                </c:pt>
                <c:pt idx="1480">
                  <c:v>43687</c:v>
                </c:pt>
                <c:pt idx="1481">
                  <c:v>43688</c:v>
                </c:pt>
                <c:pt idx="1482">
                  <c:v>43689</c:v>
                </c:pt>
                <c:pt idx="1483">
                  <c:v>43690</c:v>
                </c:pt>
                <c:pt idx="1484">
                  <c:v>43691</c:v>
                </c:pt>
                <c:pt idx="1485">
                  <c:v>43692</c:v>
                </c:pt>
                <c:pt idx="1486">
                  <c:v>43693</c:v>
                </c:pt>
                <c:pt idx="1487">
                  <c:v>43694</c:v>
                </c:pt>
                <c:pt idx="1488">
                  <c:v>43695</c:v>
                </c:pt>
                <c:pt idx="1489">
                  <c:v>43696</c:v>
                </c:pt>
                <c:pt idx="1490">
                  <c:v>43697</c:v>
                </c:pt>
                <c:pt idx="1491">
                  <c:v>43698</c:v>
                </c:pt>
                <c:pt idx="1492">
                  <c:v>43699</c:v>
                </c:pt>
                <c:pt idx="1493">
                  <c:v>43700</c:v>
                </c:pt>
                <c:pt idx="1494">
                  <c:v>43701</c:v>
                </c:pt>
                <c:pt idx="1495">
                  <c:v>43702</c:v>
                </c:pt>
                <c:pt idx="1496">
                  <c:v>43703</c:v>
                </c:pt>
                <c:pt idx="1497">
                  <c:v>43704</c:v>
                </c:pt>
                <c:pt idx="1498">
                  <c:v>43705</c:v>
                </c:pt>
                <c:pt idx="1499">
                  <c:v>43706</c:v>
                </c:pt>
                <c:pt idx="1500">
                  <c:v>43707</c:v>
                </c:pt>
                <c:pt idx="1501">
                  <c:v>43708</c:v>
                </c:pt>
                <c:pt idx="1502">
                  <c:v>43709</c:v>
                </c:pt>
                <c:pt idx="1503">
                  <c:v>43710</c:v>
                </c:pt>
                <c:pt idx="1504">
                  <c:v>43711</c:v>
                </c:pt>
                <c:pt idx="1505">
                  <c:v>43712</c:v>
                </c:pt>
                <c:pt idx="1506">
                  <c:v>43713</c:v>
                </c:pt>
                <c:pt idx="1507">
                  <c:v>43714</c:v>
                </c:pt>
                <c:pt idx="1508">
                  <c:v>43715</c:v>
                </c:pt>
                <c:pt idx="1509">
                  <c:v>43716</c:v>
                </c:pt>
                <c:pt idx="1510">
                  <c:v>43717</c:v>
                </c:pt>
                <c:pt idx="1511">
                  <c:v>43718</c:v>
                </c:pt>
                <c:pt idx="1512">
                  <c:v>43719</c:v>
                </c:pt>
                <c:pt idx="1513">
                  <c:v>43720</c:v>
                </c:pt>
                <c:pt idx="1514">
                  <c:v>43721</c:v>
                </c:pt>
                <c:pt idx="1515">
                  <c:v>43722</c:v>
                </c:pt>
                <c:pt idx="1516">
                  <c:v>43723</c:v>
                </c:pt>
                <c:pt idx="1517">
                  <c:v>43724</c:v>
                </c:pt>
                <c:pt idx="1518">
                  <c:v>43725</c:v>
                </c:pt>
                <c:pt idx="1519">
                  <c:v>43726</c:v>
                </c:pt>
                <c:pt idx="1520">
                  <c:v>43727</c:v>
                </c:pt>
                <c:pt idx="1521">
                  <c:v>43728</c:v>
                </c:pt>
                <c:pt idx="1522">
                  <c:v>43729</c:v>
                </c:pt>
                <c:pt idx="1523">
                  <c:v>43730</c:v>
                </c:pt>
                <c:pt idx="1524">
                  <c:v>43731</c:v>
                </c:pt>
                <c:pt idx="1525">
                  <c:v>43732</c:v>
                </c:pt>
                <c:pt idx="1526">
                  <c:v>43733</c:v>
                </c:pt>
                <c:pt idx="1527">
                  <c:v>43734</c:v>
                </c:pt>
                <c:pt idx="1528">
                  <c:v>43735</c:v>
                </c:pt>
                <c:pt idx="1529">
                  <c:v>43736</c:v>
                </c:pt>
                <c:pt idx="1530">
                  <c:v>43737</c:v>
                </c:pt>
                <c:pt idx="1531">
                  <c:v>43738</c:v>
                </c:pt>
                <c:pt idx="1532">
                  <c:v>43739</c:v>
                </c:pt>
                <c:pt idx="1533">
                  <c:v>43740</c:v>
                </c:pt>
                <c:pt idx="1534">
                  <c:v>43741</c:v>
                </c:pt>
                <c:pt idx="1535">
                  <c:v>43742</c:v>
                </c:pt>
                <c:pt idx="1536">
                  <c:v>43743</c:v>
                </c:pt>
                <c:pt idx="1537">
                  <c:v>43744</c:v>
                </c:pt>
                <c:pt idx="1538">
                  <c:v>43745</c:v>
                </c:pt>
                <c:pt idx="1539">
                  <c:v>43746</c:v>
                </c:pt>
                <c:pt idx="1540">
                  <c:v>43747</c:v>
                </c:pt>
                <c:pt idx="1541">
                  <c:v>43748</c:v>
                </c:pt>
                <c:pt idx="1542">
                  <c:v>43749</c:v>
                </c:pt>
                <c:pt idx="1543">
                  <c:v>43750</c:v>
                </c:pt>
                <c:pt idx="1544">
                  <c:v>43751</c:v>
                </c:pt>
                <c:pt idx="1545">
                  <c:v>43752</c:v>
                </c:pt>
                <c:pt idx="1546">
                  <c:v>43753</c:v>
                </c:pt>
                <c:pt idx="1547">
                  <c:v>43754</c:v>
                </c:pt>
                <c:pt idx="1548">
                  <c:v>43755</c:v>
                </c:pt>
                <c:pt idx="1549">
                  <c:v>43756</c:v>
                </c:pt>
                <c:pt idx="1550">
                  <c:v>43757</c:v>
                </c:pt>
                <c:pt idx="1551">
                  <c:v>43758</c:v>
                </c:pt>
                <c:pt idx="1552">
                  <c:v>43759</c:v>
                </c:pt>
                <c:pt idx="1553">
                  <c:v>43760</c:v>
                </c:pt>
                <c:pt idx="1554">
                  <c:v>43761</c:v>
                </c:pt>
                <c:pt idx="1555">
                  <c:v>43762</c:v>
                </c:pt>
                <c:pt idx="1556">
                  <c:v>43763</c:v>
                </c:pt>
                <c:pt idx="1557">
                  <c:v>43764</c:v>
                </c:pt>
                <c:pt idx="1558">
                  <c:v>43765</c:v>
                </c:pt>
                <c:pt idx="1559">
                  <c:v>43766</c:v>
                </c:pt>
                <c:pt idx="1560">
                  <c:v>43767</c:v>
                </c:pt>
                <c:pt idx="1561">
                  <c:v>43768</c:v>
                </c:pt>
                <c:pt idx="1562">
                  <c:v>43769</c:v>
                </c:pt>
                <c:pt idx="1563">
                  <c:v>43770</c:v>
                </c:pt>
                <c:pt idx="1564">
                  <c:v>43771</c:v>
                </c:pt>
                <c:pt idx="1565">
                  <c:v>43772</c:v>
                </c:pt>
                <c:pt idx="1566">
                  <c:v>43773</c:v>
                </c:pt>
                <c:pt idx="1567">
                  <c:v>43774</c:v>
                </c:pt>
                <c:pt idx="1568">
                  <c:v>43775</c:v>
                </c:pt>
                <c:pt idx="1569">
                  <c:v>43776</c:v>
                </c:pt>
                <c:pt idx="1570">
                  <c:v>43777</c:v>
                </c:pt>
                <c:pt idx="1571">
                  <c:v>43778</c:v>
                </c:pt>
                <c:pt idx="1572">
                  <c:v>43779</c:v>
                </c:pt>
                <c:pt idx="1573">
                  <c:v>43780</c:v>
                </c:pt>
                <c:pt idx="1574">
                  <c:v>43781</c:v>
                </c:pt>
                <c:pt idx="1575">
                  <c:v>43782</c:v>
                </c:pt>
                <c:pt idx="1576">
                  <c:v>43783</c:v>
                </c:pt>
                <c:pt idx="1577">
                  <c:v>43784</c:v>
                </c:pt>
                <c:pt idx="1578">
                  <c:v>43785</c:v>
                </c:pt>
                <c:pt idx="1579">
                  <c:v>43786</c:v>
                </c:pt>
                <c:pt idx="1580">
                  <c:v>43787</c:v>
                </c:pt>
                <c:pt idx="1581">
                  <c:v>43788</c:v>
                </c:pt>
                <c:pt idx="1582">
                  <c:v>43789</c:v>
                </c:pt>
                <c:pt idx="1583">
                  <c:v>43790</c:v>
                </c:pt>
                <c:pt idx="1584">
                  <c:v>43791</c:v>
                </c:pt>
                <c:pt idx="1585">
                  <c:v>43792</c:v>
                </c:pt>
                <c:pt idx="1586">
                  <c:v>43793</c:v>
                </c:pt>
                <c:pt idx="1587">
                  <c:v>43794</c:v>
                </c:pt>
                <c:pt idx="1588">
                  <c:v>43795</c:v>
                </c:pt>
                <c:pt idx="1589">
                  <c:v>43796</c:v>
                </c:pt>
                <c:pt idx="1590">
                  <c:v>43797</c:v>
                </c:pt>
                <c:pt idx="1591">
                  <c:v>43798</c:v>
                </c:pt>
                <c:pt idx="1592">
                  <c:v>43799</c:v>
                </c:pt>
                <c:pt idx="1593">
                  <c:v>43800</c:v>
                </c:pt>
                <c:pt idx="1594">
                  <c:v>43801</c:v>
                </c:pt>
                <c:pt idx="1595">
                  <c:v>43802</c:v>
                </c:pt>
                <c:pt idx="1596">
                  <c:v>43803</c:v>
                </c:pt>
                <c:pt idx="1597">
                  <c:v>43804</c:v>
                </c:pt>
                <c:pt idx="1598">
                  <c:v>43805</c:v>
                </c:pt>
                <c:pt idx="1599">
                  <c:v>43806</c:v>
                </c:pt>
                <c:pt idx="1600">
                  <c:v>43807</c:v>
                </c:pt>
                <c:pt idx="1601">
                  <c:v>43808</c:v>
                </c:pt>
                <c:pt idx="1602">
                  <c:v>43809</c:v>
                </c:pt>
                <c:pt idx="1603">
                  <c:v>43810</c:v>
                </c:pt>
                <c:pt idx="1604">
                  <c:v>43811</c:v>
                </c:pt>
                <c:pt idx="1605">
                  <c:v>43812</c:v>
                </c:pt>
                <c:pt idx="1606">
                  <c:v>43813</c:v>
                </c:pt>
                <c:pt idx="1607">
                  <c:v>43814</c:v>
                </c:pt>
                <c:pt idx="1608">
                  <c:v>43815</c:v>
                </c:pt>
                <c:pt idx="1609">
                  <c:v>43816</c:v>
                </c:pt>
                <c:pt idx="1610">
                  <c:v>43817</c:v>
                </c:pt>
                <c:pt idx="1611">
                  <c:v>43818</c:v>
                </c:pt>
                <c:pt idx="1612">
                  <c:v>43819</c:v>
                </c:pt>
                <c:pt idx="1613">
                  <c:v>43820</c:v>
                </c:pt>
                <c:pt idx="1614">
                  <c:v>43821</c:v>
                </c:pt>
                <c:pt idx="1615">
                  <c:v>43822</c:v>
                </c:pt>
                <c:pt idx="1616">
                  <c:v>43823</c:v>
                </c:pt>
                <c:pt idx="1617">
                  <c:v>43824</c:v>
                </c:pt>
                <c:pt idx="1618">
                  <c:v>43825</c:v>
                </c:pt>
                <c:pt idx="1619">
                  <c:v>43826</c:v>
                </c:pt>
                <c:pt idx="1620">
                  <c:v>43827</c:v>
                </c:pt>
                <c:pt idx="1621">
                  <c:v>43828</c:v>
                </c:pt>
                <c:pt idx="1622">
                  <c:v>43829</c:v>
                </c:pt>
                <c:pt idx="1623">
                  <c:v>43830</c:v>
                </c:pt>
                <c:pt idx="1624">
                  <c:v>43831</c:v>
                </c:pt>
                <c:pt idx="1625">
                  <c:v>43832</c:v>
                </c:pt>
                <c:pt idx="1626">
                  <c:v>43833</c:v>
                </c:pt>
                <c:pt idx="1627">
                  <c:v>43834</c:v>
                </c:pt>
                <c:pt idx="1628">
                  <c:v>43835</c:v>
                </c:pt>
                <c:pt idx="1629">
                  <c:v>43836</c:v>
                </c:pt>
                <c:pt idx="1630">
                  <c:v>43837</c:v>
                </c:pt>
                <c:pt idx="1631">
                  <c:v>43838</c:v>
                </c:pt>
                <c:pt idx="1632">
                  <c:v>43839</c:v>
                </c:pt>
                <c:pt idx="1633">
                  <c:v>43840</c:v>
                </c:pt>
                <c:pt idx="1634">
                  <c:v>43841</c:v>
                </c:pt>
                <c:pt idx="1635">
                  <c:v>43842</c:v>
                </c:pt>
                <c:pt idx="1636">
                  <c:v>43843</c:v>
                </c:pt>
                <c:pt idx="1637">
                  <c:v>43844</c:v>
                </c:pt>
                <c:pt idx="1638">
                  <c:v>43845</c:v>
                </c:pt>
                <c:pt idx="1639">
                  <c:v>43846</c:v>
                </c:pt>
                <c:pt idx="1640">
                  <c:v>43847</c:v>
                </c:pt>
                <c:pt idx="1641">
                  <c:v>43848</c:v>
                </c:pt>
                <c:pt idx="1642">
                  <c:v>43849</c:v>
                </c:pt>
                <c:pt idx="1643">
                  <c:v>43850</c:v>
                </c:pt>
                <c:pt idx="1644">
                  <c:v>43851</c:v>
                </c:pt>
                <c:pt idx="1645">
                  <c:v>43852</c:v>
                </c:pt>
                <c:pt idx="1646">
                  <c:v>43853</c:v>
                </c:pt>
                <c:pt idx="1647">
                  <c:v>43854</c:v>
                </c:pt>
                <c:pt idx="1648">
                  <c:v>43855</c:v>
                </c:pt>
                <c:pt idx="1649">
                  <c:v>43856</c:v>
                </c:pt>
                <c:pt idx="1650">
                  <c:v>43857</c:v>
                </c:pt>
                <c:pt idx="1651">
                  <c:v>43858</c:v>
                </c:pt>
                <c:pt idx="1652">
                  <c:v>43859</c:v>
                </c:pt>
                <c:pt idx="1653">
                  <c:v>43860</c:v>
                </c:pt>
                <c:pt idx="1654">
                  <c:v>43861</c:v>
                </c:pt>
                <c:pt idx="1655">
                  <c:v>43862</c:v>
                </c:pt>
                <c:pt idx="1656">
                  <c:v>43863</c:v>
                </c:pt>
                <c:pt idx="1657">
                  <c:v>43864</c:v>
                </c:pt>
                <c:pt idx="1658">
                  <c:v>43865</c:v>
                </c:pt>
                <c:pt idx="1659">
                  <c:v>43866</c:v>
                </c:pt>
                <c:pt idx="1660">
                  <c:v>43867</c:v>
                </c:pt>
                <c:pt idx="1661">
                  <c:v>43868</c:v>
                </c:pt>
                <c:pt idx="1662">
                  <c:v>43869</c:v>
                </c:pt>
                <c:pt idx="1663">
                  <c:v>43870</c:v>
                </c:pt>
                <c:pt idx="1664">
                  <c:v>43871</c:v>
                </c:pt>
                <c:pt idx="1665">
                  <c:v>43872</c:v>
                </c:pt>
                <c:pt idx="1666">
                  <c:v>43873</c:v>
                </c:pt>
                <c:pt idx="1667">
                  <c:v>43874</c:v>
                </c:pt>
                <c:pt idx="1668">
                  <c:v>43875</c:v>
                </c:pt>
                <c:pt idx="1669">
                  <c:v>43876</c:v>
                </c:pt>
                <c:pt idx="1670">
                  <c:v>43877</c:v>
                </c:pt>
                <c:pt idx="1671">
                  <c:v>43878</c:v>
                </c:pt>
                <c:pt idx="1672">
                  <c:v>43879</c:v>
                </c:pt>
                <c:pt idx="1673">
                  <c:v>43880</c:v>
                </c:pt>
                <c:pt idx="1674">
                  <c:v>43881</c:v>
                </c:pt>
                <c:pt idx="1675">
                  <c:v>43882</c:v>
                </c:pt>
                <c:pt idx="1676">
                  <c:v>43883</c:v>
                </c:pt>
                <c:pt idx="1677">
                  <c:v>43884</c:v>
                </c:pt>
                <c:pt idx="1678">
                  <c:v>43885</c:v>
                </c:pt>
                <c:pt idx="1679">
                  <c:v>43886</c:v>
                </c:pt>
                <c:pt idx="1680">
                  <c:v>43887</c:v>
                </c:pt>
                <c:pt idx="1681">
                  <c:v>43888</c:v>
                </c:pt>
                <c:pt idx="1682">
                  <c:v>43889</c:v>
                </c:pt>
                <c:pt idx="1683">
                  <c:v>43890</c:v>
                </c:pt>
                <c:pt idx="1684">
                  <c:v>43891</c:v>
                </c:pt>
                <c:pt idx="1685">
                  <c:v>43892</c:v>
                </c:pt>
                <c:pt idx="1686">
                  <c:v>43893</c:v>
                </c:pt>
                <c:pt idx="1687">
                  <c:v>43894</c:v>
                </c:pt>
                <c:pt idx="1688">
                  <c:v>43895</c:v>
                </c:pt>
                <c:pt idx="1689">
                  <c:v>43896</c:v>
                </c:pt>
                <c:pt idx="1690">
                  <c:v>43897</c:v>
                </c:pt>
                <c:pt idx="1691">
                  <c:v>43898</c:v>
                </c:pt>
                <c:pt idx="1692">
                  <c:v>43899</c:v>
                </c:pt>
                <c:pt idx="1693">
                  <c:v>43900</c:v>
                </c:pt>
                <c:pt idx="1694">
                  <c:v>43901</c:v>
                </c:pt>
                <c:pt idx="1695">
                  <c:v>43902</c:v>
                </c:pt>
                <c:pt idx="1696">
                  <c:v>43903</c:v>
                </c:pt>
                <c:pt idx="1697">
                  <c:v>43904</c:v>
                </c:pt>
                <c:pt idx="1698">
                  <c:v>43905</c:v>
                </c:pt>
                <c:pt idx="1699">
                  <c:v>43906</c:v>
                </c:pt>
                <c:pt idx="1700">
                  <c:v>43907</c:v>
                </c:pt>
                <c:pt idx="1701">
                  <c:v>43908</c:v>
                </c:pt>
                <c:pt idx="1702">
                  <c:v>43909</c:v>
                </c:pt>
                <c:pt idx="1703">
                  <c:v>43910</c:v>
                </c:pt>
                <c:pt idx="1704">
                  <c:v>43911</c:v>
                </c:pt>
                <c:pt idx="1705">
                  <c:v>43912</c:v>
                </c:pt>
                <c:pt idx="1706">
                  <c:v>43913</c:v>
                </c:pt>
                <c:pt idx="1707">
                  <c:v>43914</c:v>
                </c:pt>
                <c:pt idx="1708">
                  <c:v>43915</c:v>
                </c:pt>
                <c:pt idx="1709">
                  <c:v>43916</c:v>
                </c:pt>
                <c:pt idx="1710">
                  <c:v>43917</c:v>
                </c:pt>
                <c:pt idx="1711">
                  <c:v>43918</c:v>
                </c:pt>
                <c:pt idx="1712">
                  <c:v>43919</c:v>
                </c:pt>
                <c:pt idx="1713">
                  <c:v>43920</c:v>
                </c:pt>
                <c:pt idx="1714">
                  <c:v>43921</c:v>
                </c:pt>
                <c:pt idx="1715">
                  <c:v>43922</c:v>
                </c:pt>
                <c:pt idx="1716">
                  <c:v>43923</c:v>
                </c:pt>
                <c:pt idx="1717">
                  <c:v>43924</c:v>
                </c:pt>
                <c:pt idx="1718">
                  <c:v>43925</c:v>
                </c:pt>
                <c:pt idx="1719">
                  <c:v>43926</c:v>
                </c:pt>
                <c:pt idx="1720">
                  <c:v>43927</c:v>
                </c:pt>
                <c:pt idx="1721">
                  <c:v>43928</c:v>
                </c:pt>
                <c:pt idx="1722">
                  <c:v>43929</c:v>
                </c:pt>
                <c:pt idx="1723">
                  <c:v>43930</c:v>
                </c:pt>
                <c:pt idx="1724">
                  <c:v>43931</c:v>
                </c:pt>
                <c:pt idx="1725">
                  <c:v>43932</c:v>
                </c:pt>
                <c:pt idx="1726">
                  <c:v>43933</c:v>
                </c:pt>
                <c:pt idx="1727">
                  <c:v>43934</c:v>
                </c:pt>
                <c:pt idx="1728">
                  <c:v>43935</c:v>
                </c:pt>
                <c:pt idx="1729">
                  <c:v>43936</c:v>
                </c:pt>
                <c:pt idx="1730">
                  <c:v>43937</c:v>
                </c:pt>
                <c:pt idx="1731">
                  <c:v>43938</c:v>
                </c:pt>
                <c:pt idx="1732">
                  <c:v>43939</c:v>
                </c:pt>
                <c:pt idx="1733">
                  <c:v>43940</c:v>
                </c:pt>
                <c:pt idx="1734">
                  <c:v>43941</c:v>
                </c:pt>
                <c:pt idx="1735">
                  <c:v>43942</c:v>
                </c:pt>
                <c:pt idx="1736">
                  <c:v>43943</c:v>
                </c:pt>
                <c:pt idx="1737">
                  <c:v>43944</c:v>
                </c:pt>
                <c:pt idx="1738">
                  <c:v>43945</c:v>
                </c:pt>
                <c:pt idx="1739">
                  <c:v>43946</c:v>
                </c:pt>
                <c:pt idx="1740">
                  <c:v>43947</c:v>
                </c:pt>
                <c:pt idx="1741">
                  <c:v>43948</c:v>
                </c:pt>
                <c:pt idx="1742">
                  <c:v>43949</c:v>
                </c:pt>
                <c:pt idx="1743">
                  <c:v>43950</c:v>
                </c:pt>
                <c:pt idx="1744">
                  <c:v>43951</c:v>
                </c:pt>
                <c:pt idx="1745">
                  <c:v>43952</c:v>
                </c:pt>
                <c:pt idx="1746">
                  <c:v>43953</c:v>
                </c:pt>
                <c:pt idx="1747">
                  <c:v>43954</c:v>
                </c:pt>
                <c:pt idx="1748">
                  <c:v>43955</c:v>
                </c:pt>
                <c:pt idx="1749">
                  <c:v>43956</c:v>
                </c:pt>
                <c:pt idx="1750">
                  <c:v>43957</c:v>
                </c:pt>
                <c:pt idx="1751">
                  <c:v>43958</c:v>
                </c:pt>
                <c:pt idx="1752">
                  <c:v>43959</c:v>
                </c:pt>
                <c:pt idx="1753">
                  <c:v>43960</c:v>
                </c:pt>
                <c:pt idx="1754">
                  <c:v>43961</c:v>
                </c:pt>
                <c:pt idx="1755">
                  <c:v>43962</c:v>
                </c:pt>
                <c:pt idx="1756">
                  <c:v>43963</c:v>
                </c:pt>
                <c:pt idx="1757">
                  <c:v>43964</c:v>
                </c:pt>
                <c:pt idx="1758">
                  <c:v>43965</c:v>
                </c:pt>
                <c:pt idx="1759">
                  <c:v>43966</c:v>
                </c:pt>
                <c:pt idx="1760">
                  <c:v>43967</c:v>
                </c:pt>
                <c:pt idx="1761">
                  <c:v>43968</c:v>
                </c:pt>
                <c:pt idx="1762">
                  <c:v>43969</c:v>
                </c:pt>
                <c:pt idx="1763">
                  <c:v>43970</c:v>
                </c:pt>
                <c:pt idx="1764">
                  <c:v>43971</c:v>
                </c:pt>
                <c:pt idx="1765">
                  <c:v>43972</c:v>
                </c:pt>
                <c:pt idx="1766">
                  <c:v>43973</c:v>
                </c:pt>
                <c:pt idx="1767">
                  <c:v>43974</c:v>
                </c:pt>
                <c:pt idx="1768">
                  <c:v>43975</c:v>
                </c:pt>
                <c:pt idx="1769">
                  <c:v>43976</c:v>
                </c:pt>
                <c:pt idx="1770">
                  <c:v>43977</c:v>
                </c:pt>
                <c:pt idx="1771">
                  <c:v>43978</c:v>
                </c:pt>
                <c:pt idx="1772">
                  <c:v>43979</c:v>
                </c:pt>
                <c:pt idx="1773">
                  <c:v>43980</c:v>
                </c:pt>
                <c:pt idx="1774">
                  <c:v>43981</c:v>
                </c:pt>
                <c:pt idx="1775">
                  <c:v>43982</c:v>
                </c:pt>
                <c:pt idx="1776">
                  <c:v>43983</c:v>
                </c:pt>
                <c:pt idx="1777">
                  <c:v>43984</c:v>
                </c:pt>
                <c:pt idx="1778">
                  <c:v>43985</c:v>
                </c:pt>
                <c:pt idx="1779">
                  <c:v>43986</c:v>
                </c:pt>
                <c:pt idx="1780">
                  <c:v>43987</c:v>
                </c:pt>
                <c:pt idx="1781">
                  <c:v>43988</c:v>
                </c:pt>
                <c:pt idx="1782">
                  <c:v>43989</c:v>
                </c:pt>
                <c:pt idx="1783">
                  <c:v>43990</c:v>
                </c:pt>
                <c:pt idx="1784">
                  <c:v>43991</c:v>
                </c:pt>
                <c:pt idx="1785">
                  <c:v>43992</c:v>
                </c:pt>
                <c:pt idx="1786">
                  <c:v>43993</c:v>
                </c:pt>
                <c:pt idx="1787">
                  <c:v>43994</c:v>
                </c:pt>
                <c:pt idx="1788">
                  <c:v>43995</c:v>
                </c:pt>
                <c:pt idx="1789">
                  <c:v>43996</c:v>
                </c:pt>
                <c:pt idx="1790">
                  <c:v>43997</c:v>
                </c:pt>
                <c:pt idx="1791">
                  <c:v>43998</c:v>
                </c:pt>
                <c:pt idx="1792">
                  <c:v>43999</c:v>
                </c:pt>
                <c:pt idx="1793">
                  <c:v>44000</c:v>
                </c:pt>
                <c:pt idx="1794">
                  <c:v>44001</c:v>
                </c:pt>
                <c:pt idx="1795">
                  <c:v>44002</c:v>
                </c:pt>
                <c:pt idx="1796">
                  <c:v>44003</c:v>
                </c:pt>
                <c:pt idx="1797">
                  <c:v>44004</c:v>
                </c:pt>
                <c:pt idx="1798">
                  <c:v>44005</c:v>
                </c:pt>
                <c:pt idx="1799">
                  <c:v>44006</c:v>
                </c:pt>
                <c:pt idx="1800">
                  <c:v>44007</c:v>
                </c:pt>
                <c:pt idx="1801">
                  <c:v>44008</c:v>
                </c:pt>
                <c:pt idx="1802">
                  <c:v>44009</c:v>
                </c:pt>
                <c:pt idx="1803">
                  <c:v>44010</c:v>
                </c:pt>
                <c:pt idx="1804">
                  <c:v>44011</c:v>
                </c:pt>
                <c:pt idx="1805">
                  <c:v>44012</c:v>
                </c:pt>
                <c:pt idx="1806">
                  <c:v>44013</c:v>
                </c:pt>
                <c:pt idx="1807">
                  <c:v>44014</c:v>
                </c:pt>
                <c:pt idx="1808">
                  <c:v>44015</c:v>
                </c:pt>
                <c:pt idx="1809">
                  <c:v>44016</c:v>
                </c:pt>
                <c:pt idx="1810">
                  <c:v>44017</c:v>
                </c:pt>
                <c:pt idx="1811">
                  <c:v>44018</c:v>
                </c:pt>
                <c:pt idx="1812">
                  <c:v>44019</c:v>
                </c:pt>
                <c:pt idx="1813">
                  <c:v>44020</c:v>
                </c:pt>
                <c:pt idx="1814">
                  <c:v>44021</c:v>
                </c:pt>
                <c:pt idx="1815">
                  <c:v>44022</c:v>
                </c:pt>
                <c:pt idx="1816">
                  <c:v>44023</c:v>
                </c:pt>
                <c:pt idx="1817">
                  <c:v>44024</c:v>
                </c:pt>
                <c:pt idx="1818">
                  <c:v>44025</c:v>
                </c:pt>
                <c:pt idx="1819">
                  <c:v>44026</c:v>
                </c:pt>
                <c:pt idx="1820">
                  <c:v>44027</c:v>
                </c:pt>
                <c:pt idx="1821">
                  <c:v>44028</c:v>
                </c:pt>
                <c:pt idx="1822">
                  <c:v>44029</c:v>
                </c:pt>
                <c:pt idx="1823">
                  <c:v>44030</c:v>
                </c:pt>
                <c:pt idx="1824">
                  <c:v>44031</c:v>
                </c:pt>
                <c:pt idx="1825">
                  <c:v>44032</c:v>
                </c:pt>
                <c:pt idx="1826">
                  <c:v>44033</c:v>
                </c:pt>
                <c:pt idx="1827">
                  <c:v>44034</c:v>
                </c:pt>
                <c:pt idx="1828">
                  <c:v>44035</c:v>
                </c:pt>
                <c:pt idx="1829">
                  <c:v>44036</c:v>
                </c:pt>
                <c:pt idx="1830">
                  <c:v>44037</c:v>
                </c:pt>
                <c:pt idx="1831">
                  <c:v>44038</c:v>
                </c:pt>
                <c:pt idx="1832">
                  <c:v>44039</c:v>
                </c:pt>
                <c:pt idx="1833">
                  <c:v>44040</c:v>
                </c:pt>
                <c:pt idx="1834">
                  <c:v>44041</c:v>
                </c:pt>
                <c:pt idx="1835">
                  <c:v>44042</c:v>
                </c:pt>
                <c:pt idx="1836">
                  <c:v>44043</c:v>
                </c:pt>
                <c:pt idx="1837">
                  <c:v>44044</c:v>
                </c:pt>
                <c:pt idx="1838">
                  <c:v>44045</c:v>
                </c:pt>
                <c:pt idx="1839">
                  <c:v>44046</c:v>
                </c:pt>
                <c:pt idx="1840">
                  <c:v>44047</c:v>
                </c:pt>
                <c:pt idx="1841">
                  <c:v>44048</c:v>
                </c:pt>
                <c:pt idx="1842">
                  <c:v>44049</c:v>
                </c:pt>
                <c:pt idx="1843">
                  <c:v>44050</c:v>
                </c:pt>
                <c:pt idx="1844">
                  <c:v>44051</c:v>
                </c:pt>
                <c:pt idx="1845">
                  <c:v>44052</c:v>
                </c:pt>
                <c:pt idx="1846">
                  <c:v>44053</c:v>
                </c:pt>
                <c:pt idx="1847">
                  <c:v>44054</c:v>
                </c:pt>
                <c:pt idx="1848">
                  <c:v>44055</c:v>
                </c:pt>
                <c:pt idx="1849">
                  <c:v>44056</c:v>
                </c:pt>
                <c:pt idx="1850">
                  <c:v>44057</c:v>
                </c:pt>
                <c:pt idx="1851">
                  <c:v>44058</c:v>
                </c:pt>
                <c:pt idx="1852">
                  <c:v>44059</c:v>
                </c:pt>
                <c:pt idx="1853">
                  <c:v>44060</c:v>
                </c:pt>
                <c:pt idx="1854">
                  <c:v>44061</c:v>
                </c:pt>
                <c:pt idx="1855">
                  <c:v>44062</c:v>
                </c:pt>
                <c:pt idx="1856">
                  <c:v>44063</c:v>
                </c:pt>
                <c:pt idx="1857">
                  <c:v>44064</c:v>
                </c:pt>
                <c:pt idx="1858">
                  <c:v>44065</c:v>
                </c:pt>
                <c:pt idx="1859">
                  <c:v>44066</c:v>
                </c:pt>
                <c:pt idx="1860">
                  <c:v>44067</c:v>
                </c:pt>
                <c:pt idx="1861">
                  <c:v>44068</c:v>
                </c:pt>
                <c:pt idx="1862">
                  <c:v>44069</c:v>
                </c:pt>
                <c:pt idx="1863">
                  <c:v>44070</c:v>
                </c:pt>
                <c:pt idx="1864">
                  <c:v>44071</c:v>
                </c:pt>
                <c:pt idx="1865">
                  <c:v>44072</c:v>
                </c:pt>
                <c:pt idx="1866">
                  <c:v>44073</c:v>
                </c:pt>
                <c:pt idx="1867">
                  <c:v>44074</c:v>
                </c:pt>
                <c:pt idx="1868">
                  <c:v>44075</c:v>
                </c:pt>
                <c:pt idx="1869">
                  <c:v>44076</c:v>
                </c:pt>
                <c:pt idx="1870">
                  <c:v>44077</c:v>
                </c:pt>
                <c:pt idx="1871">
                  <c:v>44078</c:v>
                </c:pt>
                <c:pt idx="1872">
                  <c:v>44079</c:v>
                </c:pt>
                <c:pt idx="1873">
                  <c:v>44080</c:v>
                </c:pt>
                <c:pt idx="1874">
                  <c:v>44081</c:v>
                </c:pt>
                <c:pt idx="1875">
                  <c:v>44082</c:v>
                </c:pt>
                <c:pt idx="1876">
                  <c:v>44083</c:v>
                </c:pt>
                <c:pt idx="1877">
                  <c:v>44084</c:v>
                </c:pt>
                <c:pt idx="1878">
                  <c:v>44085</c:v>
                </c:pt>
                <c:pt idx="1879">
                  <c:v>44086</c:v>
                </c:pt>
                <c:pt idx="1880">
                  <c:v>44087</c:v>
                </c:pt>
                <c:pt idx="1881">
                  <c:v>44088</c:v>
                </c:pt>
                <c:pt idx="1882">
                  <c:v>44089</c:v>
                </c:pt>
                <c:pt idx="1883">
                  <c:v>44090</c:v>
                </c:pt>
                <c:pt idx="1884">
                  <c:v>44091</c:v>
                </c:pt>
                <c:pt idx="1885">
                  <c:v>44092</c:v>
                </c:pt>
                <c:pt idx="1886">
                  <c:v>44093</c:v>
                </c:pt>
                <c:pt idx="1887">
                  <c:v>44094</c:v>
                </c:pt>
                <c:pt idx="1888">
                  <c:v>44095</c:v>
                </c:pt>
                <c:pt idx="1889">
                  <c:v>44096</c:v>
                </c:pt>
                <c:pt idx="1890">
                  <c:v>44097</c:v>
                </c:pt>
                <c:pt idx="1891">
                  <c:v>44098</c:v>
                </c:pt>
                <c:pt idx="1892">
                  <c:v>44099</c:v>
                </c:pt>
                <c:pt idx="1893">
                  <c:v>44100</c:v>
                </c:pt>
                <c:pt idx="1894">
                  <c:v>44101</c:v>
                </c:pt>
                <c:pt idx="1895">
                  <c:v>44102</c:v>
                </c:pt>
                <c:pt idx="1896">
                  <c:v>44103</c:v>
                </c:pt>
                <c:pt idx="1897">
                  <c:v>44104</c:v>
                </c:pt>
                <c:pt idx="1898">
                  <c:v>44105</c:v>
                </c:pt>
                <c:pt idx="1899">
                  <c:v>44106</c:v>
                </c:pt>
                <c:pt idx="1900">
                  <c:v>44107</c:v>
                </c:pt>
                <c:pt idx="1901">
                  <c:v>44108</c:v>
                </c:pt>
                <c:pt idx="1902">
                  <c:v>44109</c:v>
                </c:pt>
                <c:pt idx="1903">
                  <c:v>44110</c:v>
                </c:pt>
                <c:pt idx="1904">
                  <c:v>44111</c:v>
                </c:pt>
                <c:pt idx="1905">
                  <c:v>44112</c:v>
                </c:pt>
                <c:pt idx="1906">
                  <c:v>44113</c:v>
                </c:pt>
                <c:pt idx="1907">
                  <c:v>44114</c:v>
                </c:pt>
                <c:pt idx="1908">
                  <c:v>44115</c:v>
                </c:pt>
                <c:pt idx="1909">
                  <c:v>44116</c:v>
                </c:pt>
                <c:pt idx="1910">
                  <c:v>44117</c:v>
                </c:pt>
                <c:pt idx="1911">
                  <c:v>44118</c:v>
                </c:pt>
                <c:pt idx="1912">
                  <c:v>44119</c:v>
                </c:pt>
                <c:pt idx="1913">
                  <c:v>44120</c:v>
                </c:pt>
                <c:pt idx="1914">
                  <c:v>44121</c:v>
                </c:pt>
                <c:pt idx="1915">
                  <c:v>44122</c:v>
                </c:pt>
                <c:pt idx="1916">
                  <c:v>44123</c:v>
                </c:pt>
                <c:pt idx="1917">
                  <c:v>44124</c:v>
                </c:pt>
                <c:pt idx="1918">
                  <c:v>44125</c:v>
                </c:pt>
                <c:pt idx="1919">
                  <c:v>44126</c:v>
                </c:pt>
                <c:pt idx="1920">
                  <c:v>44127</c:v>
                </c:pt>
                <c:pt idx="1921">
                  <c:v>44128</c:v>
                </c:pt>
                <c:pt idx="1922">
                  <c:v>44129</c:v>
                </c:pt>
                <c:pt idx="1923">
                  <c:v>44130</c:v>
                </c:pt>
                <c:pt idx="1924">
                  <c:v>44131</c:v>
                </c:pt>
                <c:pt idx="1925">
                  <c:v>44132</c:v>
                </c:pt>
                <c:pt idx="1926">
                  <c:v>44133</c:v>
                </c:pt>
                <c:pt idx="1927">
                  <c:v>44134</c:v>
                </c:pt>
                <c:pt idx="1928">
                  <c:v>44135</c:v>
                </c:pt>
                <c:pt idx="1929">
                  <c:v>44136</c:v>
                </c:pt>
                <c:pt idx="1930">
                  <c:v>44137</c:v>
                </c:pt>
                <c:pt idx="1931">
                  <c:v>44138</c:v>
                </c:pt>
                <c:pt idx="1932">
                  <c:v>44139</c:v>
                </c:pt>
                <c:pt idx="1933">
                  <c:v>44140</c:v>
                </c:pt>
                <c:pt idx="1934">
                  <c:v>44141</c:v>
                </c:pt>
                <c:pt idx="1935">
                  <c:v>44142</c:v>
                </c:pt>
                <c:pt idx="1936">
                  <c:v>44143</c:v>
                </c:pt>
                <c:pt idx="1937">
                  <c:v>44144</c:v>
                </c:pt>
                <c:pt idx="1938">
                  <c:v>44145</c:v>
                </c:pt>
                <c:pt idx="1939">
                  <c:v>44146</c:v>
                </c:pt>
                <c:pt idx="1940">
                  <c:v>44147</c:v>
                </c:pt>
                <c:pt idx="1941">
                  <c:v>44148</c:v>
                </c:pt>
                <c:pt idx="1942">
                  <c:v>44149</c:v>
                </c:pt>
                <c:pt idx="1943">
                  <c:v>44150</c:v>
                </c:pt>
                <c:pt idx="1944">
                  <c:v>44151</c:v>
                </c:pt>
                <c:pt idx="1945">
                  <c:v>44152</c:v>
                </c:pt>
                <c:pt idx="1946">
                  <c:v>44153</c:v>
                </c:pt>
                <c:pt idx="1947">
                  <c:v>44154</c:v>
                </c:pt>
                <c:pt idx="1948">
                  <c:v>44155</c:v>
                </c:pt>
                <c:pt idx="1949">
                  <c:v>44156</c:v>
                </c:pt>
                <c:pt idx="1950">
                  <c:v>44157</c:v>
                </c:pt>
                <c:pt idx="1951">
                  <c:v>44158</c:v>
                </c:pt>
                <c:pt idx="1952">
                  <c:v>44159</c:v>
                </c:pt>
                <c:pt idx="1953">
                  <c:v>44160</c:v>
                </c:pt>
                <c:pt idx="1954">
                  <c:v>44161</c:v>
                </c:pt>
                <c:pt idx="1955">
                  <c:v>44162</c:v>
                </c:pt>
                <c:pt idx="1956">
                  <c:v>44163</c:v>
                </c:pt>
                <c:pt idx="1957">
                  <c:v>44164</c:v>
                </c:pt>
                <c:pt idx="1958">
                  <c:v>44165</c:v>
                </c:pt>
                <c:pt idx="1959">
                  <c:v>44166</c:v>
                </c:pt>
                <c:pt idx="1960">
                  <c:v>44167</c:v>
                </c:pt>
                <c:pt idx="1961">
                  <c:v>44168</c:v>
                </c:pt>
                <c:pt idx="1962">
                  <c:v>44169</c:v>
                </c:pt>
                <c:pt idx="1963">
                  <c:v>44170</c:v>
                </c:pt>
                <c:pt idx="1964">
                  <c:v>44171</c:v>
                </c:pt>
                <c:pt idx="1965">
                  <c:v>44172</c:v>
                </c:pt>
                <c:pt idx="1966">
                  <c:v>44173</c:v>
                </c:pt>
                <c:pt idx="1967">
                  <c:v>44174</c:v>
                </c:pt>
                <c:pt idx="1968">
                  <c:v>44175</c:v>
                </c:pt>
                <c:pt idx="1969">
                  <c:v>44176</c:v>
                </c:pt>
                <c:pt idx="1970">
                  <c:v>44177</c:v>
                </c:pt>
                <c:pt idx="1971">
                  <c:v>44178</c:v>
                </c:pt>
                <c:pt idx="1972">
                  <c:v>44179</c:v>
                </c:pt>
                <c:pt idx="1973">
                  <c:v>44180</c:v>
                </c:pt>
                <c:pt idx="1974">
                  <c:v>44181</c:v>
                </c:pt>
                <c:pt idx="1975">
                  <c:v>44182</c:v>
                </c:pt>
                <c:pt idx="1976">
                  <c:v>44183</c:v>
                </c:pt>
                <c:pt idx="1977">
                  <c:v>44184</c:v>
                </c:pt>
                <c:pt idx="1978">
                  <c:v>44185</c:v>
                </c:pt>
                <c:pt idx="1979">
                  <c:v>44186</c:v>
                </c:pt>
                <c:pt idx="1980">
                  <c:v>44187</c:v>
                </c:pt>
                <c:pt idx="1981">
                  <c:v>44188</c:v>
                </c:pt>
                <c:pt idx="1982">
                  <c:v>44189</c:v>
                </c:pt>
                <c:pt idx="1983">
                  <c:v>44190</c:v>
                </c:pt>
                <c:pt idx="1984">
                  <c:v>44191</c:v>
                </c:pt>
                <c:pt idx="1985">
                  <c:v>44192</c:v>
                </c:pt>
                <c:pt idx="1986">
                  <c:v>44193</c:v>
                </c:pt>
                <c:pt idx="1987">
                  <c:v>44194</c:v>
                </c:pt>
                <c:pt idx="1988">
                  <c:v>44195</c:v>
                </c:pt>
                <c:pt idx="1989">
                  <c:v>44196</c:v>
                </c:pt>
                <c:pt idx="1990">
                  <c:v>44197</c:v>
                </c:pt>
                <c:pt idx="1991">
                  <c:v>44198</c:v>
                </c:pt>
                <c:pt idx="1992">
                  <c:v>44199</c:v>
                </c:pt>
                <c:pt idx="1993">
                  <c:v>44200</c:v>
                </c:pt>
                <c:pt idx="1994">
                  <c:v>44201</c:v>
                </c:pt>
                <c:pt idx="1995">
                  <c:v>44202</c:v>
                </c:pt>
                <c:pt idx="1996">
                  <c:v>44203</c:v>
                </c:pt>
                <c:pt idx="1997">
                  <c:v>44204</c:v>
                </c:pt>
                <c:pt idx="1998">
                  <c:v>44205</c:v>
                </c:pt>
                <c:pt idx="1999">
                  <c:v>44206</c:v>
                </c:pt>
                <c:pt idx="2000">
                  <c:v>44207</c:v>
                </c:pt>
                <c:pt idx="2001">
                  <c:v>44208</c:v>
                </c:pt>
                <c:pt idx="2002">
                  <c:v>44209</c:v>
                </c:pt>
                <c:pt idx="2003">
                  <c:v>44210</c:v>
                </c:pt>
                <c:pt idx="2004">
                  <c:v>44211</c:v>
                </c:pt>
                <c:pt idx="2005">
                  <c:v>44212</c:v>
                </c:pt>
                <c:pt idx="2006">
                  <c:v>44213</c:v>
                </c:pt>
                <c:pt idx="2007">
                  <c:v>44214</c:v>
                </c:pt>
                <c:pt idx="2008">
                  <c:v>44215</c:v>
                </c:pt>
                <c:pt idx="2009">
                  <c:v>44216</c:v>
                </c:pt>
                <c:pt idx="2010">
                  <c:v>44217</c:v>
                </c:pt>
                <c:pt idx="2011">
                  <c:v>44218</c:v>
                </c:pt>
                <c:pt idx="2012">
                  <c:v>44219</c:v>
                </c:pt>
                <c:pt idx="2013">
                  <c:v>44220</c:v>
                </c:pt>
                <c:pt idx="2014">
                  <c:v>44221</c:v>
                </c:pt>
                <c:pt idx="2015">
                  <c:v>44222</c:v>
                </c:pt>
                <c:pt idx="2016">
                  <c:v>44223</c:v>
                </c:pt>
                <c:pt idx="2017">
                  <c:v>44224</c:v>
                </c:pt>
                <c:pt idx="2018">
                  <c:v>44225</c:v>
                </c:pt>
                <c:pt idx="2019">
                  <c:v>44226</c:v>
                </c:pt>
                <c:pt idx="2020">
                  <c:v>44227</c:v>
                </c:pt>
                <c:pt idx="2021">
                  <c:v>44228</c:v>
                </c:pt>
                <c:pt idx="2022">
                  <c:v>44229</c:v>
                </c:pt>
                <c:pt idx="2023">
                  <c:v>44230</c:v>
                </c:pt>
                <c:pt idx="2024">
                  <c:v>44231</c:v>
                </c:pt>
                <c:pt idx="2025">
                  <c:v>44232</c:v>
                </c:pt>
                <c:pt idx="2026">
                  <c:v>44233</c:v>
                </c:pt>
                <c:pt idx="2027">
                  <c:v>44234</c:v>
                </c:pt>
                <c:pt idx="2028">
                  <c:v>44235</c:v>
                </c:pt>
                <c:pt idx="2029">
                  <c:v>44236</c:v>
                </c:pt>
                <c:pt idx="2030">
                  <c:v>44237</c:v>
                </c:pt>
                <c:pt idx="2031">
                  <c:v>44238</c:v>
                </c:pt>
                <c:pt idx="2032">
                  <c:v>44239</c:v>
                </c:pt>
                <c:pt idx="2033">
                  <c:v>44240</c:v>
                </c:pt>
                <c:pt idx="2034">
                  <c:v>44241</c:v>
                </c:pt>
                <c:pt idx="2035">
                  <c:v>44242</c:v>
                </c:pt>
                <c:pt idx="2036">
                  <c:v>44243</c:v>
                </c:pt>
                <c:pt idx="2037">
                  <c:v>44244</c:v>
                </c:pt>
                <c:pt idx="2038">
                  <c:v>44245</c:v>
                </c:pt>
                <c:pt idx="2039">
                  <c:v>44246</c:v>
                </c:pt>
                <c:pt idx="2040">
                  <c:v>44247</c:v>
                </c:pt>
                <c:pt idx="2041">
                  <c:v>44248</c:v>
                </c:pt>
                <c:pt idx="2042">
                  <c:v>44249</c:v>
                </c:pt>
                <c:pt idx="2043">
                  <c:v>44250</c:v>
                </c:pt>
                <c:pt idx="2044">
                  <c:v>44251</c:v>
                </c:pt>
                <c:pt idx="2045">
                  <c:v>44252</c:v>
                </c:pt>
                <c:pt idx="2046">
                  <c:v>44253</c:v>
                </c:pt>
                <c:pt idx="2047">
                  <c:v>44254</c:v>
                </c:pt>
                <c:pt idx="2048">
                  <c:v>44255</c:v>
                </c:pt>
                <c:pt idx="2049">
                  <c:v>44256</c:v>
                </c:pt>
                <c:pt idx="2050">
                  <c:v>44257</c:v>
                </c:pt>
                <c:pt idx="2051">
                  <c:v>44258</c:v>
                </c:pt>
                <c:pt idx="2052">
                  <c:v>44259</c:v>
                </c:pt>
                <c:pt idx="2053">
                  <c:v>44260</c:v>
                </c:pt>
                <c:pt idx="2054">
                  <c:v>44261</c:v>
                </c:pt>
                <c:pt idx="2055">
                  <c:v>44262</c:v>
                </c:pt>
                <c:pt idx="2056">
                  <c:v>44263</c:v>
                </c:pt>
                <c:pt idx="2057">
                  <c:v>44264</c:v>
                </c:pt>
                <c:pt idx="2058">
                  <c:v>44265</c:v>
                </c:pt>
                <c:pt idx="2059">
                  <c:v>44266</c:v>
                </c:pt>
                <c:pt idx="2060">
                  <c:v>44267</c:v>
                </c:pt>
                <c:pt idx="2061">
                  <c:v>44268</c:v>
                </c:pt>
                <c:pt idx="2062">
                  <c:v>44269</c:v>
                </c:pt>
                <c:pt idx="2063">
                  <c:v>44270</c:v>
                </c:pt>
                <c:pt idx="2064">
                  <c:v>44271</c:v>
                </c:pt>
                <c:pt idx="2065">
                  <c:v>44272</c:v>
                </c:pt>
                <c:pt idx="2066">
                  <c:v>44273</c:v>
                </c:pt>
                <c:pt idx="2067">
                  <c:v>44274</c:v>
                </c:pt>
                <c:pt idx="2068">
                  <c:v>44275</c:v>
                </c:pt>
                <c:pt idx="2069">
                  <c:v>44276</c:v>
                </c:pt>
                <c:pt idx="2070">
                  <c:v>44277</c:v>
                </c:pt>
                <c:pt idx="2071">
                  <c:v>44278</c:v>
                </c:pt>
                <c:pt idx="2072">
                  <c:v>44279</c:v>
                </c:pt>
                <c:pt idx="2073">
                  <c:v>44280</c:v>
                </c:pt>
                <c:pt idx="2074">
                  <c:v>44281</c:v>
                </c:pt>
                <c:pt idx="2075">
                  <c:v>44282</c:v>
                </c:pt>
                <c:pt idx="2076">
                  <c:v>44283</c:v>
                </c:pt>
                <c:pt idx="2077">
                  <c:v>44284</c:v>
                </c:pt>
                <c:pt idx="2078">
                  <c:v>44285</c:v>
                </c:pt>
                <c:pt idx="2079">
                  <c:v>44286</c:v>
                </c:pt>
                <c:pt idx="2080">
                  <c:v>44287</c:v>
                </c:pt>
                <c:pt idx="2081">
                  <c:v>44288</c:v>
                </c:pt>
                <c:pt idx="2082">
                  <c:v>44289</c:v>
                </c:pt>
                <c:pt idx="2083">
                  <c:v>44290</c:v>
                </c:pt>
                <c:pt idx="2084">
                  <c:v>44291</c:v>
                </c:pt>
                <c:pt idx="2085">
                  <c:v>44292</c:v>
                </c:pt>
                <c:pt idx="2086">
                  <c:v>44293</c:v>
                </c:pt>
                <c:pt idx="2087">
                  <c:v>44294</c:v>
                </c:pt>
                <c:pt idx="2088">
                  <c:v>44295</c:v>
                </c:pt>
                <c:pt idx="2089">
                  <c:v>44296</c:v>
                </c:pt>
                <c:pt idx="2090">
                  <c:v>44297</c:v>
                </c:pt>
                <c:pt idx="2091">
                  <c:v>44298</c:v>
                </c:pt>
                <c:pt idx="2092">
                  <c:v>44299</c:v>
                </c:pt>
                <c:pt idx="2093">
                  <c:v>44300</c:v>
                </c:pt>
                <c:pt idx="2094">
                  <c:v>44301</c:v>
                </c:pt>
                <c:pt idx="2095">
                  <c:v>44302</c:v>
                </c:pt>
                <c:pt idx="2096">
                  <c:v>44303</c:v>
                </c:pt>
                <c:pt idx="2097">
                  <c:v>44304</c:v>
                </c:pt>
                <c:pt idx="2098">
                  <c:v>44305</c:v>
                </c:pt>
                <c:pt idx="2099">
                  <c:v>44306</c:v>
                </c:pt>
                <c:pt idx="2100">
                  <c:v>44307</c:v>
                </c:pt>
                <c:pt idx="2101">
                  <c:v>44308</c:v>
                </c:pt>
                <c:pt idx="2102">
                  <c:v>44309</c:v>
                </c:pt>
                <c:pt idx="2103">
                  <c:v>44310</c:v>
                </c:pt>
                <c:pt idx="2104">
                  <c:v>44311</c:v>
                </c:pt>
                <c:pt idx="2105">
                  <c:v>44312</c:v>
                </c:pt>
                <c:pt idx="2106">
                  <c:v>44313</c:v>
                </c:pt>
                <c:pt idx="2107">
                  <c:v>44314</c:v>
                </c:pt>
                <c:pt idx="2108">
                  <c:v>44315</c:v>
                </c:pt>
                <c:pt idx="2109">
                  <c:v>44316</c:v>
                </c:pt>
                <c:pt idx="2110">
                  <c:v>44317</c:v>
                </c:pt>
                <c:pt idx="2111">
                  <c:v>44318</c:v>
                </c:pt>
                <c:pt idx="2112">
                  <c:v>44319</c:v>
                </c:pt>
                <c:pt idx="2113">
                  <c:v>44320</c:v>
                </c:pt>
                <c:pt idx="2114">
                  <c:v>44321</c:v>
                </c:pt>
                <c:pt idx="2115">
                  <c:v>44322</c:v>
                </c:pt>
                <c:pt idx="2116">
                  <c:v>44323</c:v>
                </c:pt>
                <c:pt idx="2117">
                  <c:v>44324</c:v>
                </c:pt>
                <c:pt idx="2118">
                  <c:v>44325</c:v>
                </c:pt>
                <c:pt idx="2119">
                  <c:v>44326</c:v>
                </c:pt>
                <c:pt idx="2120">
                  <c:v>44327</c:v>
                </c:pt>
                <c:pt idx="2121">
                  <c:v>44328</c:v>
                </c:pt>
                <c:pt idx="2122">
                  <c:v>44329</c:v>
                </c:pt>
                <c:pt idx="2123">
                  <c:v>44330</c:v>
                </c:pt>
                <c:pt idx="2124">
                  <c:v>44331</c:v>
                </c:pt>
                <c:pt idx="2125">
                  <c:v>44332</c:v>
                </c:pt>
                <c:pt idx="2126">
                  <c:v>44333</c:v>
                </c:pt>
                <c:pt idx="2127">
                  <c:v>44334</c:v>
                </c:pt>
                <c:pt idx="2128">
                  <c:v>44335</c:v>
                </c:pt>
                <c:pt idx="2129">
                  <c:v>44336</c:v>
                </c:pt>
                <c:pt idx="2130">
                  <c:v>44337</c:v>
                </c:pt>
                <c:pt idx="2131">
                  <c:v>44338</c:v>
                </c:pt>
                <c:pt idx="2132">
                  <c:v>44339</c:v>
                </c:pt>
                <c:pt idx="2133">
                  <c:v>44340</c:v>
                </c:pt>
                <c:pt idx="2134">
                  <c:v>44341</c:v>
                </c:pt>
                <c:pt idx="2135">
                  <c:v>44342</c:v>
                </c:pt>
                <c:pt idx="2136">
                  <c:v>44343</c:v>
                </c:pt>
                <c:pt idx="2137">
                  <c:v>44344</c:v>
                </c:pt>
                <c:pt idx="2138">
                  <c:v>44345</c:v>
                </c:pt>
                <c:pt idx="2139">
                  <c:v>44346</c:v>
                </c:pt>
                <c:pt idx="2140">
                  <c:v>44347</c:v>
                </c:pt>
                <c:pt idx="2141">
                  <c:v>44348</c:v>
                </c:pt>
                <c:pt idx="2142">
                  <c:v>44349</c:v>
                </c:pt>
                <c:pt idx="2143">
                  <c:v>44350</c:v>
                </c:pt>
                <c:pt idx="2144">
                  <c:v>44351</c:v>
                </c:pt>
                <c:pt idx="2145">
                  <c:v>44352</c:v>
                </c:pt>
                <c:pt idx="2146">
                  <c:v>44353</c:v>
                </c:pt>
                <c:pt idx="2147">
                  <c:v>44354</c:v>
                </c:pt>
                <c:pt idx="2148">
                  <c:v>44355</c:v>
                </c:pt>
                <c:pt idx="2149">
                  <c:v>44356</c:v>
                </c:pt>
                <c:pt idx="2150">
                  <c:v>44357</c:v>
                </c:pt>
                <c:pt idx="2151">
                  <c:v>44358</c:v>
                </c:pt>
                <c:pt idx="2152">
                  <c:v>44359</c:v>
                </c:pt>
                <c:pt idx="2153">
                  <c:v>44360</c:v>
                </c:pt>
                <c:pt idx="2154">
                  <c:v>44361</c:v>
                </c:pt>
                <c:pt idx="2155">
                  <c:v>44362</c:v>
                </c:pt>
                <c:pt idx="2156">
                  <c:v>44363</c:v>
                </c:pt>
                <c:pt idx="2157">
                  <c:v>44364</c:v>
                </c:pt>
                <c:pt idx="2158">
                  <c:v>44365</c:v>
                </c:pt>
                <c:pt idx="2159">
                  <c:v>44366</c:v>
                </c:pt>
                <c:pt idx="2160">
                  <c:v>44367</c:v>
                </c:pt>
                <c:pt idx="2161">
                  <c:v>44368</c:v>
                </c:pt>
                <c:pt idx="2162">
                  <c:v>44369</c:v>
                </c:pt>
                <c:pt idx="2163">
                  <c:v>44370</c:v>
                </c:pt>
                <c:pt idx="2164">
                  <c:v>44371</c:v>
                </c:pt>
                <c:pt idx="2165">
                  <c:v>44372</c:v>
                </c:pt>
                <c:pt idx="2166">
                  <c:v>44373</c:v>
                </c:pt>
                <c:pt idx="2167">
                  <c:v>44374</c:v>
                </c:pt>
                <c:pt idx="2168">
                  <c:v>44375</c:v>
                </c:pt>
                <c:pt idx="2169">
                  <c:v>44376</c:v>
                </c:pt>
                <c:pt idx="2170">
                  <c:v>44377</c:v>
                </c:pt>
                <c:pt idx="2171">
                  <c:v>44378</c:v>
                </c:pt>
                <c:pt idx="2172">
                  <c:v>44379</c:v>
                </c:pt>
                <c:pt idx="2173">
                  <c:v>44380</c:v>
                </c:pt>
                <c:pt idx="2174">
                  <c:v>44381</c:v>
                </c:pt>
                <c:pt idx="2175">
                  <c:v>44382</c:v>
                </c:pt>
                <c:pt idx="2176">
                  <c:v>44383</c:v>
                </c:pt>
                <c:pt idx="2177">
                  <c:v>44384</c:v>
                </c:pt>
                <c:pt idx="2178">
                  <c:v>44385</c:v>
                </c:pt>
                <c:pt idx="2179">
                  <c:v>44386</c:v>
                </c:pt>
                <c:pt idx="2180">
                  <c:v>44387</c:v>
                </c:pt>
                <c:pt idx="2181">
                  <c:v>44388</c:v>
                </c:pt>
                <c:pt idx="2182">
                  <c:v>44389</c:v>
                </c:pt>
                <c:pt idx="2183">
                  <c:v>44390</c:v>
                </c:pt>
                <c:pt idx="2184">
                  <c:v>44391</c:v>
                </c:pt>
                <c:pt idx="2185">
                  <c:v>44392</c:v>
                </c:pt>
                <c:pt idx="2186">
                  <c:v>44393</c:v>
                </c:pt>
                <c:pt idx="2187">
                  <c:v>44394</c:v>
                </c:pt>
                <c:pt idx="2188">
                  <c:v>44395</c:v>
                </c:pt>
                <c:pt idx="2189">
                  <c:v>44396</c:v>
                </c:pt>
                <c:pt idx="2190">
                  <c:v>44397</c:v>
                </c:pt>
                <c:pt idx="2191">
                  <c:v>44398</c:v>
                </c:pt>
                <c:pt idx="2192">
                  <c:v>44399</c:v>
                </c:pt>
                <c:pt idx="2193">
                  <c:v>44400</c:v>
                </c:pt>
                <c:pt idx="2194">
                  <c:v>44401</c:v>
                </c:pt>
                <c:pt idx="2195">
                  <c:v>44402</c:v>
                </c:pt>
                <c:pt idx="2196">
                  <c:v>44403</c:v>
                </c:pt>
                <c:pt idx="2197">
                  <c:v>44404</c:v>
                </c:pt>
                <c:pt idx="2198">
                  <c:v>44405</c:v>
                </c:pt>
                <c:pt idx="2199">
                  <c:v>44406</c:v>
                </c:pt>
                <c:pt idx="2200">
                  <c:v>44407</c:v>
                </c:pt>
                <c:pt idx="2201">
                  <c:v>44408</c:v>
                </c:pt>
                <c:pt idx="2202">
                  <c:v>44409</c:v>
                </c:pt>
                <c:pt idx="2203">
                  <c:v>44410</c:v>
                </c:pt>
                <c:pt idx="2204">
                  <c:v>44411</c:v>
                </c:pt>
                <c:pt idx="2205">
                  <c:v>44412</c:v>
                </c:pt>
                <c:pt idx="2206">
                  <c:v>44413</c:v>
                </c:pt>
                <c:pt idx="2207">
                  <c:v>44414</c:v>
                </c:pt>
                <c:pt idx="2208">
                  <c:v>44415</c:v>
                </c:pt>
                <c:pt idx="2209">
                  <c:v>44416</c:v>
                </c:pt>
                <c:pt idx="2210">
                  <c:v>44417</c:v>
                </c:pt>
                <c:pt idx="2211">
                  <c:v>44418</c:v>
                </c:pt>
                <c:pt idx="2212">
                  <c:v>44419</c:v>
                </c:pt>
                <c:pt idx="2213">
                  <c:v>44420</c:v>
                </c:pt>
                <c:pt idx="2214">
                  <c:v>44421</c:v>
                </c:pt>
                <c:pt idx="2215">
                  <c:v>44422</c:v>
                </c:pt>
                <c:pt idx="2216">
                  <c:v>44423</c:v>
                </c:pt>
                <c:pt idx="2217">
                  <c:v>44424</c:v>
                </c:pt>
                <c:pt idx="2218">
                  <c:v>44425</c:v>
                </c:pt>
                <c:pt idx="2219">
                  <c:v>44426</c:v>
                </c:pt>
                <c:pt idx="2220">
                  <c:v>44427</c:v>
                </c:pt>
                <c:pt idx="2221">
                  <c:v>44428</c:v>
                </c:pt>
                <c:pt idx="2222">
                  <c:v>44429</c:v>
                </c:pt>
                <c:pt idx="2223">
                  <c:v>44430</c:v>
                </c:pt>
                <c:pt idx="2224">
                  <c:v>44431</c:v>
                </c:pt>
                <c:pt idx="2225">
                  <c:v>44432</c:v>
                </c:pt>
                <c:pt idx="2226">
                  <c:v>44433</c:v>
                </c:pt>
                <c:pt idx="2227">
                  <c:v>44434</c:v>
                </c:pt>
                <c:pt idx="2228">
                  <c:v>44435</c:v>
                </c:pt>
                <c:pt idx="2229">
                  <c:v>44436</c:v>
                </c:pt>
                <c:pt idx="2230">
                  <c:v>44437</c:v>
                </c:pt>
                <c:pt idx="2231">
                  <c:v>44438</c:v>
                </c:pt>
                <c:pt idx="2232">
                  <c:v>44439</c:v>
                </c:pt>
                <c:pt idx="2233">
                  <c:v>44440</c:v>
                </c:pt>
                <c:pt idx="2234">
                  <c:v>44441</c:v>
                </c:pt>
                <c:pt idx="2235">
                  <c:v>44442</c:v>
                </c:pt>
                <c:pt idx="2236">
                  <c:v>44443</c:v>
                </c:pt>
                <c:pt idx="2237">
                  <c:v>44444</c:v>
                </c:pt>
                <c:pt idx="2238">
                  <c:v>44445</c:v>
                </c:pt>
                <c:pt idx="2239">
                  <c:v>44446</c:v>
                </c:pt>
                <c:pt idx="2240">
                  <c:v>44447</c:v>
                </c:pt>
                <c:pt idx="2241">
                  <c:v>44448</c:v>
                </c:pt>
                <c:pt idx="2242">
                  <c:v>44449</c:v>
                </c:pt>
                <c:pt idx="2243">
                  <c:v>44450</c:v>
                </c:pt>
                <c:pt idx="2244">
                  <c:v>44451</c:v>
                </c:pt>
                <c:pt idx="2245">
                  <c:v>44452</c:v>
                </c:pt>
                <c:pt idx="2246">
                  <c:v>44453</c:v>
                </c:pt>
                <c:pt idx="2247">
                  <c:v>44454</c:v>
                </c:pt>
                <c:pt idx="2248">
                  <c:v>44455</c:v>
                </c:pt>
                <c:pt idx="2249">
                  <c:v>44456</c:v>
                </c:pt>
                <c:pt idx="2250">
                  <c:v>44457</c:v>
                </c:pt>
                <c:pt idx="2251">
                  <c:v>44458</c:v>
                </c:pt>
                <c:pt idx="2252">
                  <c:v>44459</c:v>
                </c:pt>
                <c:pt idx="2253">
                  <c:v>44460</c:v>
                </c:pt>
                <c:pt idx="2254">
                  <c:v>44461</c:v>
                </c:pt>
                <c:pt idx="2255">
                  <c:v>44462</c:v>
                </c:pt>
                <c:pt idx="2256">
                  <c:v>44463</c:v>
                </c:pt>
                <c:pt idx="2257">
                  <c:v>44464</c:v>
                </c:pt>
                <c:pt idx="2258">
                  <c:v>44465</c:v>
                </c:pt>
                <c:pt idx="2259">
                  <c:v>44466</c:v>
                </c:pt>
                <c:pt idx="2260">
                  <c:v>44467</c:v>
                </c:pt>
                <c:pt idx="2261">
                  <c:v>44468</c:v>
                </c:pt>
                <c:pt idx="2262">
                  <c:v>44469</c:v>
                </c:pt>
                <c:pt idx="2263">
                  <c:v>44470</c:v>
                </c:pt>
                <c:pt idx="2264">
                  <c:v>44471</c:v>
                </c:pt>
                <c:pt idx="2265">
                  <c:v>44472</c:v>
                </c:pt>
                <c:pt idx="2266">
                  <c:v>44473</c:v>
                </c:pt>
                <c:pt idx="2267">
                  <c:v>44474</c:v>
                </c:pt>
                <c:pt idx="2268">
                  <c:v>44475</c:v>
                </c:pt>
                <c:pt idx="2269">
                  <c:v>44476</c:v>
                </c:pt>
                <c:pt idx="2270">
                  <c:v>44477</c:v>
                </c:pt>
                <c:pt idx="2271">
                  <c:v>44478</c:v>
                </c:pt>
                <c:pt idx="2272">
                  <c:v>44479</c:v>
                </c:pt>
                <c:pt idx="2273">
                  <c:v>44480</c:v>
                </c:pt>
                <c:pt idx="2274">
                  <c:v>44481</c:v>
                </c:pt>
                <c:pt idx="2275">
                  <c:v>44482</c:v>
                </c:pt>
                <c:pt idx="2276">
                  <c:v>44483</c:v>
                </c:pt>
                <c:pt idx="2277">
                  <c:v>44484</c:v>
                </c:pt>
                <c:pt idx="2278">
                  <c:v>44485</c:v>
                </c:pt>
                <c:pt idx="2279">
                  <c:v>44486</c:v>
                </c:pt>
                <c:pt idx="2280">
                  <c:v>44487</c:v>
                </c:pt>
                <c:pt idx="2281">
                  <c:v>44488</c:v>
                </c:pt>
                <c:pt idx="2282">
                  <c:v>44489</c:v>
                </c:pt>
                <c:pt idx="2283">
                  <c:v>44490</c:v>
                </c:pt>
                <c:pt idx="2284">
                  <c:v>44491</c:v>
                </c:pt>
                <c:pt idx="2285">
                  <c:v>44492</c:v>
                </c:pt>
                <c:pt idx="2286">
                  <c:v>44493</c:v>
                </c:pt>
                <c:pt idx="2287">
                  <c:v>44494</c:v>
                </c:pt>
                <c:pt idx="2288">
                  <c:v>44495</c:v>
                </c:pt>
                <c:pt idx="2289">
                  <c:v>44496</c:v>
                </c:pt>
                <c:pt idx="2290">
                  <c:v>44497</c:v>
                </c:pt>
                <c:pt idx="2291">
                  <c:v>44498</c:v>
                </c:pt>
                <c:pt idx="2292">
                  <c:v>44499</c:v>
                </c:pt>
                <c:pt idx="2293">
                  <c:v>44500</c:v>
                </c:pt>
                <c:pt idx="2294">
                  <c:v>44501</c:v>
                </c:pt>
                <c:pt idx="2295">
                  <c:v>44502</c:v>
                </c:pt>
                <c:pt idx="2296">
                  <c:v>44503</c:v>
                </c:pt>
                <c:pt idx="2297">
                  <c:v>44504</c:v>
                </c:pt>
                <c:pt idx="2298">
                  <c:v>44505</c:v>
                </c:pt>
                <c:pt idx="2299">
                  <c:v>44506</c:v>
                </c:pt>
                <c:pt idx="2300">
                  <c:v>44507</c:v>
                </c:pt>
                <c:pt idx="2301">
                  <c:v>44508</c:v>
                </c:pt>
                <c:pt idx="2302">
                  <c:v>44509</c:v>
                </c:pt>
                <c:pt idx="2303">
                  <c:v>44510</c:v>
                </c:pt>
                <c:pt idx="2304">
                  <c:v>44511</c:v>
                </c:pt>
                <c:pt idx="2305">
                  <c:v>44512</c:v>
                </c:pt>
                <c:pt idx="2306">
                  <c:v>44513</c:v>
                </c:pt>
                <c:pt idx="2307">
                  <c:v>44514</c:v>
                </c:pt>
                <c:pt idx="2308">
                  <c:v>44515</c:v>
                </c:pt>
                <c:pt idx="2309">
                  <c:v>44516</c:v>
                </c:pt>
                <c:pt idx="2310">
                  <c:v>44517</c:v>
                </c:pt>
                <c:pt idx="2311">
                  <c:v>44518</c:v>
                </c:pt>
                <c:pt idx="2312">
                  <c:v>44519</c:v>
                </c:pt>
                <c:pt idx="2313">
                  <c:v>44520</c:v>
                </c:pt>
                <c:pt idx="2314">
                  <c:v>44521</c:v>
                </c:pt>
                <c:pt idx="2315">
                  <c:v>44522</c:v>
                </c:pt>
                <c:pt idx="2316">
                  <c:v>44523</c:v>
                </c:pt>
                <c:pt idx="2317">
                  <c:v>44524</c:v>
                </c:pt>
                <c:pt idx="2318">
                  <c:v>44525</c:v>
                </c:pt>
                <c:pt idx="2319">
                  <c:v>44526</c:v>
                </c:pt>
                <c:pt idx="2320">
                  <c:v>44527</c:v>
                </c:pt>
                <c:pt idx="2321">
                  <c:v>44528</c:v>
                </c:pt>
                <c:pt idx="2322">
                  <c:v>44529</c:v>
                </c:pt>
                <c:pt idx="2323">
                  <c:v>44530</c:v>
                </c:pt>
                <c:pt idx="2324">
                  <c:v>44531</c:v>
                </c:pt>
                <c:pt idx="2325">
                  <c:v>44532</c:v>
                </c:pt>
                <c:pt idx="2326">
                  <c:v>44533</c:v>
                </c:pt>
                <c:pt idx="2327">
                  <c:v>44534</c:v>
                </c:pt>
                <c:pt idx="2328">
                  <c:v>44535</c:v>
                </c:pt>
                <c:pt idx="2329">
                  <c:v>44536</c:v>
                </c:pt>
                <c:pt idx="2330">
                  <c:v>44537</c:v>
                </c:pt>
                <c:pt idx="2331">
                  <c:v>44538</c:v>
                </c:pt>
                <c:pt idx="2332">
                  <c:v>44539</c:v>
                </c:pt>
                <c:pt idx="2333">
                  <c:v>44540</c:v>
                </c:pt>
                <c:pt idx="2334">
                  <c:v>44541</c:v>
                </c:pt>
                <c:pt idx="2335">
                  <c:v>44542</c:v>
                </c:pt>
                <c:pt idx="2336">
                  <c:v>44543</c:v>
                </c:pt>
                <c:pt idx="2337">
                  <c:v>44544</c:v>
                </c:pt>
                <c:pt idx="2338">
                  <c:v>44545</c:v>
                </c:pt>
                <c:pt idx="2339">
                  <c:v>44546</c:v>
                </c:pt>
                <c:pt idx="2340">
                  <c:v>44547</c:v>
                </c:pt>
                <c:pt idx="2341">
                  <c:v>44548</c:v>
                </c:pt>
                <c:pt idx="2342">
                  <c:v>44549</c:v>
                </c:pt>
                <c:pt idx="2343">
                  <c:v>44550</c:v>
                </c:pt>
                <c:pt idx="2344">
                  <c:v>44551</c:v>
                </c:pt>
                <c:pt idx="2345">
                  <c:v>44552</c:v>
                </c:pt>
                <c:pt idx="2346">
                  <c:v>44553</c:v>
                </c:pt>
                <c:pt idx="2347">
                  <c:v>44554</c:v>
                </c:pt>
                <c:pt idx="2348">
                  <c:v>44555</c:v>
                </c:pt>
                <c:pt idx="2349">
                  <c:v>44556</c:v>
                </c:pt>
                <c:pt idx="2350">
                  <c:v>44557</c:v>
                </c:pt>
                <c:pt idx="2351">
                  <c:v>44558</c:v>
                </c:pt>
                <c:pt idx="2352">
                  <c:v>44559</c:v>
                </c:pt>
                <c:pt idx="2353">
                  <c:v>44560</c:v>
                </c:pt>
                <c:pt idx="2354">
                  <c:v>44561</c:v>
                </c:pt>
                <c:pt idx="2355">
                  <c:v>44562</c:v>
                </c:pt>
                <c:pt idx="2356">
                  <c:v>44563</c:v>
                </c:pt>
                <c:pt idx="2357">
                  <c:v>44564</c:v>
                </c:pt>
                <c:pt idx="2358">
                  <c:v>44565</c:v>
                </c:pt>
                <c:pt idx="2359">
                  <c:v>44566</c:v>
                </c:pt>
                <c:pt idx="2360">
                  <c:v>44567</c:v>
                </c:pt>
                <c:pt idx="2361">
                  <c:v>44568</c:v>
                </c:pt>
                <c:pt idx="2362">
                  <c:v>44569</c:v>
                </c:pt>
                <c:pt idx="2363">
                  <c:v>44570</c:v>
                </c:pt>
                <c:pt idx="2364">
                  <c:v>44571</c:v>
                </c:pt>
                <c:pt idx="2365">
                  <c:v>44572</c:v>
                </c:pt>
                <c:pt idx="2366">
                  <c:v>44573</c:v>
                </c:pt>
                <c:pt idx="2367">
                  <c:v>44574</c:v>
                </c:pt>
                <c:pt idx="2368">
                  <c:v>44575</c:v>
                </c:pt>
                <c:pt idx="2369">
                  <c:v>44576</c:v>
                </c:pt>
                <c:pt idx="2370">
                  <c:v>44577</c:v>
                </c:pt>
                <c:pt idx="2371">
                  <c:v>44578</c:v>
                </c:pt>
                <c:pt idx="2372">
                  <c:v>44579</c:v>
                </c:pt>
                <c:pt idx="2373">
                  <c:v>44580</c:v>
                </c:pt>
                <c:pt idx="2374">
                  <c:v>44581</c:v>
                </c:pt>
                <c:pt idx="2375">
                  <c:v>44582</c:v>
                </c:pt>
                <c:pt idx="2376">
                  <c:v>44583</c:v>
                </c:pt>
                <c:pt idx="2377">
                  <c:v>44584</c:v>
                </c:pt>
                <c:pt idx="2378">
                  <c:v>44585</c:v>
                </c:pt>
                <c:pt idx="2379">
                  <c:v>44586</c:v>
                </c:pt>
                <c:pt idx="2380">
                  <c:v>44587</c:v>
                </c:pt>
                <c:pt idx="2381">
                  <c:v>44588</c:v>
                </c:pt>
                <c:pt idx="2382">
                  <c:v>44589</c:v>
                </c:pt>
                <c:pt idx="2383">
                  <c:v>44590</c:v>
                </c:pt>
                <c:pt idx="2384">
                  <c:v>44591</c:v>
                </c:pt>
                <c:pt idx="2385">
                  <c:v>44592</c:v>
                </c:pt>
                <c:pt idx="2386">
                  <c:v>44593</c:v>
                </c:pt>
                <c:pt idx="2387">
                  <c:v>44594</c:v>
                </c:pt>
                <c:pt idx="2388">
                  <c:v>44595</c:v>
                </c:pt>
                <c:pt idx="2389">
                  <c:v>44596</c:v>
                </c:pt>
                <c:pt idx="2390">
                  <c:v>44597</c:v>
                </c:pt>
                <c:pt idx="2391">
                  <c:v>44598</c:v>
                </c:pt>
                <c:pt idx="2392">
                  <c:v>44599</c:v>
                </c:pt>
                <c:pt idx="2393">
                  <c:v>44600</c:v>
                </c:pt>
                <c:pt idx="2394">
                  <c:v>44601</c:v>
                </c:pt>
                <c:pt idx="2395">
                  <c:v>44602</c:v>
                </c:pt>
                <c:pt idx="2396">
                  <c:v>44603</c:v>
                </c:pt>
                <c:pt idx="2397">
                  <c:v>44604</c:v>
                </c:pt>
                <c:pt idx="2398">
                  <c:v>44605</c:v>
                </c:pt>
                <c:pt idx="2399">
                  <c:v>44606</c:v>
                </c:pt>
                <c:pt idx="2400">
                  <c:v>44607</c:v>
                </c:pt>
                <c:pt idx="2401">
                  <c:v>44608</c:v>
                </c:pt>
                <c:pt idx="2402">
                  <c:v>44609</c:v>
                </c:pt>
                <c:pt idx="2403">
                  <c:v>44610</c:v>
                </c:pt>
                <c:pt idx="2404">
                  <c:v>44611</c:v>
                </c:pt>
                <c:pt idx="2405">
                  <c:v>44612</c:v>
                </c:pt>
                <c:pt idx="2406">
                  <c:v>44613</c:v>
                </c:pt>
                <c:pt idx="2407">
                  <c:v>44614</c:v>
                </c:pt>
                <c:pt idx="2408">
                  <c:v>44615</c:v>
                </c:pt>
                <c:pt idx="2409">
                  <c:v>44616</c:v>
                </c:pt>
                <c:pt idx="2410">
                  <c:v>44617</c:v>
                </c:pt>
                <c:pt idx="2411">
                  <c:v>44618</c:v>
                </c:pt>
                <c:pt idx="2412">
                  <c:v>44619</c:v>
                </c:pt>
                <c:pt idx="2413">
                  <c:v>44620</c:v>
                </c:pt>
                <c:pt idx="2414">
                  <c:v>44621</c:v>
                </c:pt>
                <c:pt idx="2415">
                  <c:v>44622</c:v>
                </c:pt>
                <c:pt idx="2416">
                  <c:v>44623</c:v>
                </c:pt>
                <c:pt idx="2417">
                  <c:v>44624</c:v>
                </c:pt>
                <c:pt idx="2418">
                  <c:v>44625</c:v>
                </c:pt>
                <c:pt idx="2419">
                  <c:v>44626</c:v>
                </c:pt>
                <c:pt idx="2420">
                  <c:v>44627</c:v>
                </c:pt>
                <c:pt idx="2421">
                  <c:v>44628</c:v>
                </c:pt>
                <c:pt idx="2422">
                  <c:v>44629</c:v>
                </c:pt>
                <c:pt idx="2423">
                  <c:v>44630</c:v>
                </c:pt>
                <c:pt idx="2424">
                  <c:v>44631</c:v>
                </c:pt>
                <c:pt idx="2425">
                  <c:v>44632</c:v>
                </c:pt>
                <c:pt idx="2426">
                  <c:v>44633</c:v>
                </c:pt>
                <c:pt idx="2427">
                  <c:v>44634</c:v>
                </c:pt>
                <c:pt idx="2428">
                  <c:v>44635</c:v>
                </c:pt>
                <c:pt idx="2429">
                  <c:v>44636</c:v>
                </c:pt>
                <c:pt idx="2430">
                  <c:v>44637</c:v>
                </c:pt>
                <c:pt idx="2431">
                  <c:v>44638</c:v>
                </c:pt>
                <c:pt idx="2432">
                  <c:v>44639</c:v>
                </c:pt>
                <c:pt idx="2433">
                  <c:v>44640</c:v>
                </c:pt>
                <c:pt idx="2434">
                  <c:v>44641</c:v>
                </c:pt>
                <c:pt idx="2435">
                  <c:v>44642</c:v>
                </c:pt>
                <c:pt idx="2436">
                  <c:v>44643</c:v>
                </c:pt>
                <c:pt idx="2437">
                  <c:v>44644</c:v>
                </c:pt>
                <c:pt idx="2438">
                  <c:v>44645</c:v>
                </c:pt>
                <c:pt idx="2439">
                  <c:v>44646</c:v>
                </c:pt>
                <c:pt idx="2440">
                  <c:v>44647</c:v>
                </c:pt>
                <c:pt idx="2441">
                  <c:v>44648</c:v>
                </c:pt>
                <c:pt idx="2442">
                  <c:v>44649</c:v>
                </c:pt>
                <c:pt idx="2443">
                  <c:v>44650</c:v>
                </c:pt>
                <c:pt idx="2444">
                  <c:v>44651</c:v>
                </c:pt>
                <c:pt idx="2445">
                  <c:v>44652</c:v>
                </c:pt>
                <c:pt idx="2446">
                  <c:v>44653</c:v>
                </c:pt>
                <c:pt idx="2447">
                  <c:v>44654</c:v>
                </c:pt>
                <c:pt idx="2448">
                  <c:v>44655</c:v>
                </c:pt>
                <c:pt idx="2449">
                  <c:v>44656</c:v>
                </c:pt>
                <c:pt idx="2450">
                  <c:v>44657</c:v>
                </c:pt>
                <c:pt idx="2451">
                  <c:v>44658</c:v>
                </c:pt>
                <c:pt idx="2452">
                  <c:v>44659</c:v>
                </c:pt>
                <c:pt idx="2453">
                  <c:v>44660</c:v>
                </c:pt>
                <c:pt idx="2454">
                  <c:v>44661</c:v>
                </c:pt>
                <c:pt idx="2455">
                  <c:v>44662</c:v>
                </c:pt>
                <c:pt idx="2456">
                  <c:v>44663</c:v>
                </c:pt>
                <c:pt idx="2457">
                  <c:v>44664</c:v>
                </c:pt>
                <c:pt idx="2458">
                  <c:v>44665</c:v>
                </c:pt>
                <c:pt idx="2459">
                  <c:v>44666</c:v>
                </c:pt>
                <c:pt idx="2460">
                  <c:v>44667</c:v>
                </c:pt>
                <c:pt idx="2461">
                  <c:v>44668</c:v>
                </c:pt>
                <c:pt idx="2462">
                  <c:v>44669</c:v>
                </c:pt>
                <c:pt idx="2463">
                  <c:v>44670</c:v>
                </c:pt>
                <c:pt idx="2464">
                  <c:v>44671</c:v>
                </c:pt>
                <c:pt idx="2465">
                  <c:v>44672</c:v>
                </c:pt>
                <c:pt idx="2466">
                  <c:v>44673</c:v>
                </c:pt>
                <c:pt idx="2467">
                  <c:v>44674</c:v>
                </c:pt>
                <c:pt idx="2468">
                  <c:v>44675</c:v>
                </c:pt>
                <c:pt idx="2469">
                  <c:v>44676</c:v>
                </c:pt>
                <c:pt idx="2470">
                  <c:v>44677</c:v>
                </c:pt>
                <c:pt idx="2471">
                  <c:v>44678</c:v>
                </c:pt>
                <c:pt idx="2472">
                  <c:v>44679</c:v>
                </c:pt>
                <c:pt idx="2473">
                  <c:v>44680</c:v>
                </c:pt>
                <c:pt idx="2474">
                  <c:v>44681</c:v>
                </c:pt>
                <c:pt idx="2475">
                  <c:v>44682</c:v>
                </c:pt>
                <c:pt idx="2476">
                  <c:v>44683</c:v>
                </c:pt>
                <c:pt idx="2477">
                  <c:v>44684</c:v>
                </c:pt>
                <c:pt idx="2478">
                  <c:v>44685</c:v>
                </c:pt>
                <c:pt idx="2479">
                  <c:v>44686</c:v>
                </c:pt>
                <c:pt idx="2480">
                  <c:v>44687</c:v>
                </c:pt>
                <c:pt idx="2481">
                  <c:v>44688</c:v>
                </c:pt>
                <c:pt idx="2482">
                  <c:v>44689</c:v>
                </c:pt>
                <c:pt idx="2483">
                  <c:v>44690</c:v>
                </c:pt>
                <c:pt idx="2484">
                  <c:v>44691</c:v>
                </c:pt>
                <c:pt idx="2485">
                  <c:v>44692</c:v>
                </c:pt>
                <c:pt idx="2486">
                  <c:v>44693</c:v>
                </c:pt>
                <c:pt idx="2487">
                  <c:v>44694</c:v>
                </c:pt>
                <c:pt idx="2488">
                  <c:v>44695</c:v>
                </c:pt>
                <c:pt idx="2489">
                  <c:v>44696</c:v>
                </c:pt>
                <c:pt idx="2490">
                  <c:v>44697</c:v>
                </c:pt>
                <c:pt idx="2491">
                  <c:v>44698</c:v>
                </c:pt>
                <c:pt idx="2492">
                  <c:v>44699</c:v>
                </c:pt>
                <c:pt idx="2493">
                  <c:v>44700</c:v>
                </c:pt>
                <c:pt idx="2494">
                  <c:v>44701</c:v>
                </c:pt>
                <c:pt idx="2495">
                  <c:v>44702</c:v>
                </c:pt>
                <c:pt idx="2496">
                  <c:v>44703</c:v>
                </c:pt>
                <c:pt idx="2497">
                  <c:v>44704</c:v>
                </c:pt>
                <c:pt idx="2498">
                  <c:v>44705</c:v>
                </c:pt>
                <c:pt idx="2499">
                  <c:v>44706</c:v>
                </c:pt>
                <c:pt idx="2500">
                  <c:v>44707</c:v>
                </c:pt>
                <c:pt idx="2501">
                  <c:v>44708</c:v>
                </c:pt>
                <c:pt idx="2502">
                  <c:v>44709</c:v>
                </c:pt>
                <c:pt idx="2503">
                  <c:v>44710</c:v>
                </c:pt>
                <c:pt idx="2504">
                  <c:v>44711</c:v>
                </c:pt>
                <c:pt idx="2505">
                  <c:v>44712</c:v>
                </c:pt>
                <c:pt idx="2506">
                  <c:v>44713</c:v>
                </c:pt>
                <c:pt idx="2507">
                  <c:v>44714</c:v>
                </c:pt>
                <c:pt idx="2508">
                  <c:v>44715</c:v>
                </c:pt>
                <c:pt idx="2509">
                  <c:v>44716</c:v>
                </c:pt>
                <c:pt idx="2510">
                  <c:v>44717</c:v>
                </c:pt>
                <c:pt idx="2511">
                  <c:v>44718</c:v>
                </c:pt>
                <c:pt idx="2512">
                  <c:v>44719</c:v>
                </c:pt>
                <c:pt idx="2513">
                  <c:v>44720</c:v>
                </c:pt>
                <c:pt idx="2514">
                  <c:v>44721</c:v>
                </c:pt>
                <c:pt idx="2515">
                  <c:v>44722</c:v>
                </c:pt>
                <c:pt idx="2516">
                  <c:v>44723</c:v>
                </c:pt>
                <c:pt idx="2517">
                  <c:v>44724</c:v>
                </c:pt>
                <c:pt idx="2518">
                  <c:v>44725</c:v>
                </c:pt>
                <c:pt idx="2519">
                  <c:v>44726</c:v>
                </c:pt>
                <c:pt idx="2520">
                  <c:v>44727</c:v>
                </c:pt>
                <c:pt idx="2521">
                  <c:v>44728</c:v>
                </c:pt>
                <c:pt idx="2522">
                  <c:v>44729</c:v>
                </c:pt>
                <c:pt idx="2523">
                  <c:v>44730</c:v>
                </c:pt>
                <c:pt idx="2524">
                  <c:v>44731</c:v>
                </c:pt>
                <c:pt idx="2525">
                  <c:v>44732</c:v>
                </c:pt>
                <c:pt idx="2526">
                  <c:v>44733</c:v>
                </c:pt>
                <c:pt idx="2527">
                  <c:v>44734</c:v>
                </c:pt>
                <c:pt idx="2528">
                  <c:v>44735</c:v>
                </c:pt>
                <c:pt idx="2529">
                  <c:v>44736</c:v>
                </c:pt>
                <c:pt idx="2530">
                  <c:v>44737</c:v>
                </c:pt>
                <c:pt idx="2531">
                  <c:v>44738</c:v>
                </c:pt>
                <c:pt idx="2532">
                  <c:v>44739</c:v>
                </c:pt>
                <c:pt idx="2533">
                  <c:v>44740</c:v>
                </c:pt>
                <c:pt idx="2534">
                  <c:v>44741</c:v>
                </c:pt>
                <c:pt idx="2535">
                  <c:v>44742</c:v>
                </c:pt>
                <c:pt idx="2536">
                  <c:v>44743</c:v>
                </c:pt>
                <c:pt idx="2537">
                  <c:v>44744</c:v>
                </c:pt>
                <c:pt idx="2538">
                  <c:v>44745</c:v>
                </c:pt>
                <c:pt idx="2539">
                  <c:v>44746</c:v>
                </c:pt>
                <c:pt idx="2540">
                  <c:v>44747</c:v>
                </c:pt>
                <c:pt idx="2541">
                  <c:v>44748</c:v>
                </c:pt>
                <c:pt idx="2542">
                  <c:v>44749</c:v>
                </c:pt>
                <c:pt idx="2543">
                  <c:v>44750</c:v>
                </c:pt>
                <c:pt idx="2544">
                  <c:v>44751</c:v>
                </c:pt>
                <c:pt idx="2545">
                  <c:v>44752</c:v>
                </c:pt>
                <c:pt idx="2546">
                  <c:v>44753</c:v>
                </c:pt>
                <c:pt idx="2547">
                  <c:v>44754</c:v>
                </c:pt>
                <c:pt idx="2548">
                  <c:v>44755</c:v>
                </c:pt>
                <c:pt idx="2549">
                  <c:v>44756</c:v>
                </c:pt>
                <c:pt idx="2550">
                  <c:v>44757</c:v>
                </c:pt>
                <c:pt idx="2551">
                  <c:v>44758</c:v>
                </c:pt>
                <c:pt idx="2552">
                  <c:v>44759</c:v>
                </c:pt>
                <c:pt idx="2553">
                  <c:v>44760</c:v>
                </c:pt>
                <c:pt idx="2554">
                  <c:v>44761</c:v>
                </c:pt>
                <c:pt idx="2555">
                  <c:v>44762</c:v>
                </c:pt>
                <c:pt idx="2556">
                  <c:v>44763</c:v>
                </c:pt>
                <c:pt idx="2557">
                  <c:v>44764</c:v>
                </c:pt>
                <c:pt idx="2558">
                  <c:v>44765</c:v>
                </c:pt>
                <c:pt idx="2559">
                  <c:v>44766</c:v>
                </c:pt>
                <c:pt idx="2560">
                  <c:v>44767</c:v>
                </c:pt>
                <c:pt idx="2561">
                  <c:v>44768</c:v>
                </c:pt>
                <c:pt idx="2562">
                  <c:v>44769</c:v>
                </c:pt>
                <c:pt idx="2563">
                  <c:v>44770</c:v>
                </c:pt>
                <c:pt idx="2564">
                  <c:v>44771</c:v>
                </c:pt>
                <c:pt idx="2565">
                  <c:v>44772</c:v>
                </c:pt>
                <c:pt idx="2566">
                  <c:v>44773</c:v>
                </c:pt>
                <c:pt idx="2567">
                  <c:v>44774</c:v>
                </c:pt>
                <c:pt idx="2568">
                  <c:v>44775</c:v>
                </c:pt>
                <c:pt idx="2569">
                  <c:v>44776</c:v>
                </c:pt>
                <c:pt idx="2570">
                  <c:v>44777</c:v>
                </c:pt>
                <c:pt idx="2571">
                  <c:v>44778</c:v>
                </c:pt>
                <c:pt idx="2572">
                  <c:v>44779</c:v>
                </c:pt>
                <c:pt idx="2573">
                  <c:v>44780</c:v>
                </c:pt>
                <c:pt idx="2574">
                  <c:v>44781</c:v>
                </c:pt>
                <c:pt idx="2575">
                  <c:v>44782</c:v>
                </c:pt>
                <c:pt idx="2576">
                  <c:v>44783</c:v>
                </c:pt>
                <c:pt idx="2577">
                  <c:v>44784</c:v>
                </c:pt>
                <c:pt idx="2578">
                  <c:v>44785</c:v>
                </c:pt>
                <c:pt idx="2579">
                  <c:v>44786</c:v>
                </c:pt>
                <c:pt idx="2580">
                  <c:v>44787</c:v>
                </c:pt>
                <c:pt idx="2581">
                  <c:v>44788</c:v>
                </c:pt>
                <c:pt idx="2582">
                  <c:v>44789</c:v>
                </c:pt>
                <c:pt idx="2583">
                  <c:v>44790</c:v>
                </c:pt>
                <c:pt idx="2584">
                  <c:v>44791</c:v>
                </c:pt>
                <c:pt idx="2585">
                  <c:v>44792</c:v>
                </c:pt>
                <c:pt idx="2586">
                  <c:v>44793</c:v>
                </c:pt>
                <c:pt idx="2587">
                  <c:v>44794</c:v>
                </c:pt>
                <c:pt idx="2588">
                  <c:v>44795</c:v>
                </c:pt>
                <c:pt idx="2589">
                  <c:v>44796</c:v>
                </c:pt>
                <c:pt idx="2590">
                  <c:v>44797</c:v>
                </c:pt>
                <c:pt idx="2591">
                  <c:v>44798</c:v>
                </c:pt>
                <c:pt idx="2592">
                  <c:v>44799</c:v>
                </c:pt>
                <c:pt idx="2593">
                  <c:v>44800</c:v>
                </c:pt>
                <c:pt idx="2594">
                  <c:v>44801</c:v>
                </c:pt>
                <c:pt idx="2595">
                  <c:v>44802</c:v>
                </c:pt>
                <c:pt idx="2596">
                  <c:v>44803</c:v>
                </c:pt>
                <c:pt idx="2597">
                  <c:v>44804</c:v>
                </c:pt>
                <c:pt idx="2598">
                  <c:v>44805</c:v>
                </c:pt>
                <c:pt idx="2599">
                  <c:v>44806</c:v>
                </c:pt>
                <c:pt idx="2600">
                  <c:v>44807</c:v>
                </c:pt>
                <c:pt idx="2601">
                  <c:v>44808</c:v>
                </c:pt>
                <c:pt idx="2602">
                  <c:v>44809</c:v>
                </c:pt>
                <c:pt idx="2603">
                  <c:v>44810</c:v>
                </c:pt>
                <c:pt idx="2604">
                  <c:v>44811</c:v>
                </c:pt>
                <c:pt idx="2605">
                  <c:v>44812</c:v>
                </c:pt>
                <c:pt idx="2606">
                  <c:v>44813</c:v>
                </c:pt>
                <c:pt idx="2607">
                  <c:v>44814</c:v>
                </c:pt>
                <c:pt idx="2608">
                  <c:v>44815</c:v>
                </c:pt>
                <c:pt idx="2609">
                  <c:v>44816</c:v>
                </c:pt>
                <c:pt idx="2610">
                  <c:v>44817</c:v>
                </c:pt>
                <c:pt idx="2611">
                  <c:v>44818</c:v>
                </c:pt>
                <c:pt idx="2612">
                  <c:v>44819</c:v>
                </c:pt>
                <c:pt idx="2613">
                  <c:v>44820</c:v>
                </c:pt>
                <c:pt idx="2614">
                  <c:v>44821</c:v>
                </c:pt>
                <c:pt idx="2615">
                  <c:v>44822</c:v>
                </c:pt>
                <c:pt idx="2616">
                  <c:v>44823</c:v>
                </c:pt>
                <c:pt idx="2617">
                  <c:v>44824</c:v>
                </c:pt>
                <c:pt idx="2618">
                  <c:v>44825</c:v>
                </c:pt>
                <c:pt idx="2619">
                  <c:v>44826</c:v>
                </c:pt>
                <c:pt idx="2620">
                  <c:v>44827</c:v>
                </c:pt>
                <c:pt idx="2621">
                  <c:v>44828</c:v>
                </c:pt>
                <c:pt idx="2622">
                  <c:v>44829</c:v>
                </c:pt>
                <c:pt idx="2623">
                  <c:v>44830</c:v>
                </c:pt>
                <c:pt idx="2624">
                  <c:v>44831</c:v>
                </c:pt>
                <c:pt idx="2625">
                  <c:v>44832</c:v>
                </c:pt>
                <c:pt idx="2626">
                  <c:v>44833</c:v>
                </c:pt>
                <c:pt idx="2627">
                  <c:v>44834</c:v>
                </c:pt>
                <c:pt idx="2628">
                  <c:v>44835</c:v>
                </c:pt>
                <c:pt idx="2629">
                  <c:v>44836</c:v>
                </c:pt>
                <c:pt idx="2630">
                  <c:v>44837</c:v>
                </c:pt>
                <c:pt idx="2631">
                  <c:v>44838</c:v>
                </c:pt>
                <c:pt idx="2632">
                  <c:v>44839</c:v>
                </c:pt>
                <c:pt idx="2633">
                  <c:v>44840</c:v>
                </c:pt>
                <c:pt idx="2634">
                  <c:v>44841</c:v>
                </c:pt>
                <c:pt idx="2635">
                  <c:v>44842</c:v>
                </c:pt>
                <c:pt idx="2636">
                  <c:v>44843</c:v>
                </c:pt>
                <c:pt idx="2637">
                  <c:v>44844</c:v>
                </c:pt>
                <c:pt idx="2638">
                  <c:v>44845</c:v>
                </c:pt>
                <c:pt idx="2639">
                  <c:v>44846</c:v>
                </c:pt>
                <c:pt idx="2640">
                  <c:v>44847</c:v>
                </c:pt>
                <c:pt idx="2641">
                  <c:v>44848</c:v>
                </c:pt>
                <c:pt idx="2642">
                  <c:v>44849</c:v>
                </c:pt>
                <c:pt idx="2643">
                  <c:v>44850</c:v>
                </c:pt>
                <c:pt idx="2644">
                  <c:v>44851</c:v>
                </c:pt>
                <c:pt idx="2645">
                  <c:v>44852</c:v>
                </c:pt>
                <c:pt idx="2646">
                  <c:v>44853</c:v>
                </c:pt>
                <c:pt idx="2647">
                  <c:v>44854</c:v>
                </c:pt>
                <c:pt idx="2648">
                  <c:v>44855</c:v>
                </c:pt>
                <c:pt idx="2649">
                  <c:v>44856</c:v>
                </c:pt>
                <c:pt idx="2650">
                  <c:v>44857</c:v>
                </c:pt>
                <c:pt idx="2651">
                  <c:v>44858</c:v>
                </c:pt>
                <c:pt idx="2652">
                  <c:v>44859</c:v>
                </c:pt>
                <c:pt idx="2653">
                  <c:v>44860</c:v>
                </c:pt>
                <c:pt idx="2654">
                  <c:v>44861</c:v>
                </c:pt>
                <c:pt idx="2655">
                  <c:v>44862</c:v>
                </c:pt>
                <c:pt idx="2656">
                  <c:v>44863</c:v>
                </c:pt>
                <c:pt idx="2657">
                  <c:v>44864</c:v>
                </c:pt>
                <c:pt idx="2658">
                  <c:v>44865</c:v>
                </c:pt>
                <c:pt idx="2659">
                  <c:v>44866</c:v>
                </c:pt>
                <c:pt idx="2660">
                  <c:v>44867</c:v>
                </c:pt>
                <c:pt idx="2661">
                  <c:v>44868</c:v>
                </c:pt>
                <c:pt idx="2662">
                  <c:v>44869</c:v>
                </c:pt>
                <c:pt idx="2663">
                  <c:v>44870</c:v>
                </c:pt>
                <c:pt idx="2664">
                  <c:v>44871</c:v>
                </c:pt>
                <c:pt idx="2665">
                  <c:v>44872</c:v>
                </c:pt>
                <c:pt idx="2666">
                  <c:v>44873</c:v>
                </c:pt>
                <c:pt idx="2667">
                  <c:v>44874</c:v>
                </c:pt>
                <c:pt idx="2668">
                  <c:v>44875</c:v>
                </c:pt>
                <c:pt idx="2669">
                  <c:v>44876</c:v>
                </c:pt>
                <c:pt idx="2670">
                  <c:v>44877</c:v>
                </c:pt>
                <c:pt idx="2671">
                  <c:v>44878</c:v>
                </c:pt>
                <c:pt idx="2672">
                  <c:v>44879</c:v>
                </c:pt>
                <c:pt idx="2673">
                  <c:v>44880</c:v>
                </c:pt>
                <c:pt idx="2674">
                  <c:v>44881</c:v>
                </c:pt>
                <c:pt idx="2675">
                  <c:v>44882</c:v>
                </c:pt>
                <c:pt idx="2676">
                  <c:v>44883</c:v>
                </c:pt>
                <c:pt idx="2677">
                  <c:v>44884</c:v>
                </c:pt>
                <c:pt idx="2678">
                  <c:v>44885</c:v>
                </c:pt>
                <c:pt idx="2679">
                  <c:v>44886</c:v>
                </c:pt>
                <c:pt idx="2680">
                  <c:v>44887</c:v>
                </c:pt>
                <c:pt idx="2681">
                  <c:v>44888</c:v>
                </c:pt>
                <c:pt idx="2682">
                  <c:v>44889</c:v>
                </c:pt>
                <c:pt idx="2683">
                  <c:v>44890</c:v>
                </c:pt>
                <c:pt idx="2684">
                  <c:v>44891</c:v>
                </c:pt>
                <c:pt idx="2685">
                  <c:v>44892</c:v>
                </c:pt>
                <c:pt idx="2686">
                  <c:v>44893</c:v>
                </c:pt>
                <c:pt idx="2687">
                  <c:v>44894</c:v>
                </c:pt>
                <c:pt idx="2688">
                  <c:v>44895</c:v>
                </c:pt>
                <c:pt idx="2689">
                  <c:v>44896</c:v>
                </c:pt>
                <c:pt idx="2690">
                  <c:v>44897</c:v>
                </c:pt>
                <c:pt idx="2691">
                  <c:v>44898</c:v>
                </c:pt>
                <c:pt idx="2692">
                  <c:v>44899</c:v>
                </c:pt>
                <c:pt idx="2693">
                  <c:v>44900</c:v>
                </c:pt>
                <c:pt idx="2694">
                  <c:v>44901</c:v>
                </c:pt>
                <c:pt idx="2695">
                  <c:v>44902</c:v>
                </c:pt>
                <c:pt idx="2696">
                  <c:v>44903</c:v>
                </c:pt>
                <c:pt idx="2697">
                  <c:v>44904</c:v>
                </c:pt>
                <c:pt idx="2698">
                  <c:v>44905</c:v>
                </c:pt>
                <c:pt idx="2699">
                  <c:v>44906</c:v>
                </c:pt>
                <c:pt idx="2700">
                  <c:v>44907</c:v>
                </c:pt>
                <c:pt idx="2701">
                  <c:v>44908</c:v>
                </c:pt>
                <c:pt idx="2702">
                  <c:v>44909</c:v>
                </c:pt>
                <c:pt idx="2703">
                  <c:v>44910</c:v>
                </c:pt>
                <c:pt idx="2704">
                  <c:v>44911</c:v>
                </c:pt>
                <c:pt idx="2705">
                  <c:v>44912</c:v>
                </c:pt>
                <c:pt idx="2706">
                  <c:v>44913</c:v>
                </c:pt>
                <c:pt idx="2707">
                  <c:v>44914</c:v>
                </c:pt>
                <c:pt idx="2708">
                  <c:v>44915</c:v>
                </c:pt>
                <c:pt idx="2709">
                  <c:v>44916</c:v>
                </c:pt>
                <c:pt idx="2710">
                  <c:v>44917</c:v>
                </c:pt>
                <c:pt idx="2711">
                  <c:v>44918</c:v>
                </c:pt>
                <c:pt idx="2712">
                  <c:v>44919</c:v>
                </c:pt>
                <c:pt idx="2713">
                  <c:v>44920</c:v>
                </c:pt>
                <c:pt idx="2714">
                  <c:v>44921</c:v>
                </c:pt>
                <c:pt idx="2715">
                  <c:v>44922</c:v>
                </c:pt>
                <c:pt idx="2716">
                  <c:v>44923</c:v>
                </c:pt>
                <c:pt idx="2717">
                  <c:v>44924</c:v>
                </c:pt>
                <c:pt idx="2718">
                  <c:v>44925</c:v>
                </c:pt>
                <c:pt idx="2719">
                  <c:v>44926</c:v>
                </c:pt>
                <c:pt idx="2720">
                  <c:v>44927</c:v>
                </c:pt>
                <c:pt idx="2721">
                  <c:v>44928</c:v>
                </c:pt>
                <c:pt idx="2722">
                  <c:v>44929</c:v>
                </c:pt>
                <c:pt idx="2723">
                  <c:v>44930</c:v>
                </c:pt>
                <c:pt idx="2724">
                  <c:v>44931</c:v>
                </c:pt>
                <c:pt idx="2725">
                  <c:v>44932</c:v>
                </c:pt>
                <c:pt idx="2726">
                  <c:v>44933</c:v>
                </c:pt>
                <c:pt idx="2727">
                  <c:v>44934</c:v>
                </c:pt>
                <c:pt idx="2728">
                  <c:v>44935</c:v>
                </c:pt>
                <c:pt idx="2729">
                  <c:v>44936</c:v>
                </c:pt>
                <c:pt idx="2730">
                  <c:v>44937</c:v>
                </c:pt>
                <c:pt idx="2731">
                  <c:v>44938</c:v>
                </c:pt>
                <c:pt idx="2732">
                  <c:v>44939</c:v>
                </c:pt>
                <c:pt idx="2733">
                  <c:v>44940</c:v>
                </c:pt>
                <c:pt idx="2734">
                  <c:v>44941</c:v>
                </c:pt>
                <c:pt idx="2735">
                  <c:v>44942</c:v>
                </c:pt>
                <c:pt idx="2736">
                  <c:v>44943</c:v>
                </c:pt>
                <c:pt idx="2737">
                  <c:v>44944</c:v>
                </c:pt>
                <c:pt idx="2738">
                  <c:v>44945</c:v>
                </c:pt>
                <c:pt idx="2739">
                  <c:v>44946</c:v>
                </c:pt>
                <c:pt idx="2740">
                  <c:v>44947</c:v>
                </c:pt>
                <c:pt idx="2741">
                  <c:v>44948</c:v>
                </c:pt>
                <c:pt idx="2742">
                  <c:v>44949</c:v>
                </c:pt>
                <c:pt idx="2743">
                  <c:v>44950</c:v>
                </c:pt>
                <c:pt idx="2744">
                  <c:v>44951</c:v>
                </c:pt>
                <c:pt idx="2745">
                  <c:v>44952</c:v>
                </c:pt>
                <c:pt idx="2746">
                  <c:v>44953</c:v>
                </c:pt>
                <c:pt idx="2747">
                  <c:v>44954</c:v>
                </c:pt>
                <c:pt idx="2748">
                  <c:v>44955</c:v>
                </c:pt>
                <c:pt idx="2749">
                  <c:v>44956</c:v>
                </c:pt>
                <c:pt idx="2750">
                  <c:v>44957</c:v>
                </c:pt>
                <c:pt idx="2751">
                  <c:v>44958</c:v>
                </c:pt>
                <c:pt idx="2752">
                  <c:v>44959</c:v>
                </c:pt>
                <c:pt idx="2753">
                  <c:v>44960</c:v>
                </c:pt>
                <c:pt idx="2754">
                  <c:v>44961</c:v>
                </c:pt>
                <c:pt idx="2755">
                  <c:v>44962</c:v>
                </c:pt>
                <c:pt idx="2756">
                  <c:v>44963</c:v>
                </c:pt>
                <c:pt idx="2757">
                  <c:v>44964</c:v>
                </c:pt>
                <c:pt idx="2758">
                  <c:v>44965</c:v>
                </c:pt>
                <c:pt idx="2759">
                  <c:v>44966</c:v>
                </c:pt>
                <c:pt idx="2760">
                  <c:v>44967</c:v>
                </c:pt>
                <c:pt idx="2761">
                  <c:v>44968</c:v>
                </c:pt>
                <c:pt idx="2762">
                  <c:v>44969</c:v>
                </c:pt>
                <c:pt idx="2763">
                  <c:v>44970</c:v>
                </c:pt>
                <c:pt idx="2764">
                  <c:v>44971</c:v>
                </c:pt>
                <c:pt idx="2765">
                  <c:v>44972</c:v>
                </c:pt>
                <c:pt idx="2766">
                  <c:v>44973</c:v>
                </c:pt>
                <c:pt idx="2767">
                  <c:v>44974</c:v>
                </c:pt>
                <c:pt idx="2768">
                  <c:v>44975</c:v>
                </c:pt>
                <c:pt idx="2769">
                  <c:v>44976</c:v>
                </c:pt>
                <c:pt idx="2770">
                  <c:v>44977</c:v>
                </c:pt>
                <c:pt idx="2771">
                  <c:v>44978</c:v>
                </c:pt>
                <c:pt idx="2772">
                  <c:v>44979</c:v>
                </c:pt>
                <c:pt idx="2773">
                  <c:v>44980</c:v>
                </c:pt>
                <c:pt idx="2774">
                  <c:v>44981</c:v>
                </c:pt>
                <c:pt idx="2775">
                  <c:v>44982</c:v>
                </c:pt>
                <c:pt idx="2776">
                  <c:v>44983</c:v>
                </c:pt>
                <c:pt idx="2777">
                  <c:v>44984</c:v>
                </c:pt>
                <c:pt idx="2778">
                  <c:v>44985</c:v>
                </c:pt>
                <c:pt idx="2779">
                  <c:v>44986</c:v>
                </c:pt>
                <c:pt idx="2780">
                  <c:v>44987</c:v>
                </c:pt>
                <c:pt idx="2781">
                  <c:v>44988</c:v>
                </c:pt>
                <c:pt idx="2782">
                  <c:v>44989</c:v>
                </c:pt>
                <c:pt idx="2783">
                  <c:v>44990</c:v>
                </c:pt>
                <c:pt idx="2784">
                  <c:v>44991</c:v>
                </c:pt>
                <c:pt idx="2785">
                  <c:v>44992</c:v>
                </c:pt>
                <c:pt idx="2786">
                  <c:v>44993</c:v>
                </c:pt>
                <c:pt idx="2787">
                  <c:v>44994</c:v>
                </c:pt>
                <c:pt idx="2788">
                  <c:v>44995</c:v>
                </c:pt>
                <c:pt idx="2789">
                  <c:v>44996</c:v>
                </c:pt>
                <c:pt idx="2790">
                  <c:v>44997</c:v>
                </c:pt>
                <c:pt idx="2791">
                  <c:v>44998</c:v>
                </c:pt>
                <c:pt idx="2792">
                  <c:v>44999</c:v>
                </c:pt>
                <c:pt idx="2793">
                  <c:v>45000</c:v>
                </c:pt>
                <c:pt idx="2794">
                  <c:v>45001</c:v>
                </c:pt>
                <c:pt idx="2795">
                  <c:v>45002</c:v>
                </c:pt>
                <c:pt idx="2796">
                  <c:v>45003</c:v>
                </c:pt>
                <c:pt idx="2797">
                  <c:v>45004</c:v>
                </c:pt>
                <c:pt idx="2798">
                  <c:v>45005</c:v>
                </c:pt>
                <c:pt idx="2799">
                  <c:v>45006</c:v>
                </c:pt>
                <c:pt idx="2800">
                  <c:v>45007</c:v>
                </c:pt>
                <c:pt idx="2801">
                  <c:v>45008</c:v>
                </c:pt>
                <c:pt idx="2802">
                  <c:v>45009</c:v>
                </c:pt>
                <c:pt idx="2803">
                  <c:v>45010</c:v>
                </c:pt>
                <c:pt idx="2804">
                  <c:v>45011</c:v>
                </c:pt>
                <c:pt idx="2805">
                  <c:v>45012</c:v>
                </c:pt>
                <c:pt idx="2806">
                  <c:v>45013</c:v>
                </c:pt>
                <c:pt idx="2807">
                  <c:v>45014</c:v>
                </c:pt>
                <c:pt idx="2808">
                  <c:v>45015</c:v>
                </c:pt>
                <c:pt idx="2809">
                  <c:v>45016</c:v>
                </c:pt>
                <c:pt idx="2810">
                  <c:v>45017</c:v>
                </c:pt>
                <c:pt idx="2811">
                  <c:v>45018</c:v>
                </c:pt>
                <c:pt idx="2812">
                  <c:v>45019</c:v>
                </c:pt>
                <c:pt idx="2813">
                  <c:v>45020</c:v>
                </c:pt>
                <c:pt idx="2814">
                  <c:v>45021</c:v>
                </c:pt>
                <c:pt idx="2815">
                  <c:v>45022</c:v>
                </c:pt>
                <c:pt idx="2816">
                  <c:v>45023</c:v>
                </c:pt>
                <c:pt idx="2817">
                  <c:v>45024</c:v>
                </c:pt>
                <c:pt idx="2818">
                  <c:v>45025</c:v>
                </c:pt>
                <c:pt idx="2819">
                  <c:v>45026</c:v>
                </c:pt>
                <c:pt idx="2820">
                  <c:v>45027</c:v>
                </c:pt>
                <c:pt idx="2821">
                  <c:v>45028</c:v>
                </c:pt>
                <c:pt idx="2822">
                  <c:v>45029</c:v>
                </c:pt>
                <c:pt idx="2823">
                  <c:v>45030</c:v>
                </c:pt>
                <c:pt idx="2824">
                  <c:v>45031</c:v>
                </c:pt>
                <c:pt idx="2825">
                  <c:v>45032</c:v>
                </c:pt>
                <c:pt idx="2826">
                  <c:v>45033</c:v>
                </c:pt>
                <c:pt idx="2827">
                  <c:v>45034</c:v>
                </c:pt>
                <c:pt idx="2828">
                  <c:v>45035</c:v>
                </c:pt>
                <c:pt idx="2829">
                  <c:v>45036</c:v>
                </c:pt>
                <c:pt idx="2830">
                  <c:v>45037</c:v>
                </c:pt>
                <c:pt idx="2831">
                  <c:v>45038</c:v>
                </c:pt>
                <c:pt idx="2832">
                  <c:v>45039</c:v>
                </c:pt>
                <c:pt idx="2833">
                  <c:v>45040</c:v>
                </c:pt>
                <c:pt idx="2834">
                  <c:v>45041</c:v>
                </c:pt>
                <c:pt idx="2835">
                  <c:v>45042</c:v>
                </c:pt>
                <c:pt idx="2836">
                  <c:v>45043</c:v>
                </c:pt>
                <c:pt idx="2837">
                  <c:v>45044</c:v>
                </c:pt>
                <c:pt idx="2838">
                  <c:v>45045</c:v>
                </c:pt>
                <c:pt idx="2839">
                  <c:v>45046</c:v>
                </c:pt>
                <c:pt idx="2840">
                  <c:v>45047</c:v>
                </c:pt>
                <c:pt idx="2841">
                  <c:v>45048</c:v>
                </c:pt>
                <c:pt idx="2842">
                  <c:v>45049</c:v>
                </c:pt>
                <c:pt idx="2843">
                  <c:v>45050</c:v>
                </c:pt>
                <c:pt idx="2844">
                  <c:v>45051</c:v>
                </c:pt>
                <c:pt idx="2845">
                  <c:v>45052</c:v>
                </c:pt>
                <c:pt idx="2846">
                  <c:v>45053</c:v>
                </c:pt>
                <c:pt idx="2847">
                  <c:v>45054</c:v>
                </c:pt>
                <c:pt idx="2848">
                  <c:v>45055</c:v>
                </c:pt>
                <c:pt idx="2849">
                  <c:v>45056</c:v>
                </c:pt>
                <c:pt idx="2850">
                  <c:v>45057</c:v>
                </c:pt>
                <c:pt idx="2851">
                  <c:v>45058</c:v>
                </c:pt>
                <c:pt idx="2852">
                  <c:v>45059</c:v>
                </c:pt>
                <c:pt idx="2853">
                  <c:v>45060</c:v>
                </c:pt>
                <c:pt idx="2854">
                  <c:v>45061</c:v>
                </c:pt>
                <c:pt idx="2855">
                  <c:v>45062</c:v>
                </c:pt>
                <c:pt idx="2856">
                  <c:v>45063</c:v>
                </c:pt>
                <c:pt idx="2857">
                  <c:v>45064</c:v>
                </c:pt>
                <c:pt idx="2858">
                  <c:v>45065</c:v>
                </c:pt>
                <c:pt idx="2859">
                  <c:v>45066</c:v>
                </c:pt>
                <c:pt idx="2860">
                  <c:v>45067</c:v>
                </c:pt>
                <c:pt idx="2861">
                  <c:v>45068</c:v>
                </c:pt>
                <c:pt idx="2862">
                  <c:v>45069</c:v>
                </c:pt>
                <c:pt idx="2863">
                  <c:v>45070</c:v>
                </c:pt>
                <c:pt idx="2864">
                  <c:v>45071</c:v>
                </c:pt>
                <c:pt idx="2865">
                  <c:v>45072</c:v>
                </c:pt>
                <c:pt idx="2866">
                  <c:v>45073</c:v>
                </c:pt>
                <c:pt idx="2867">
                  <c:v>45074</c:v>
                </c:pt>
                <c:pt idx="2868">
                  <c:v>45075</c:v>
                </c:pt>
                <c:pt idx="2869">
                  <c:v>45076</c:v>
                </c:pt>
                <c:pt idx="2870">
                  <c:v>45077</c:v>
                </c:pt>
                <c:pt idx="2871">
                  <c:v>45078</c:v>
                </c:pt>
                <c:pt idx="2872">
                  <c:v>45079</c:v>
                </c:pt>
                <c:pt idx="2873">
                  <c:v>45080</c:v>
                </c:pt>
                <c:pt idx="2874">
                  <c:v>45081</c:v>
                </c:pt>
                <c:pt idx="2875">
                  <c:v>45082</c:v>
                </c:pt>
                <c:pt idx="2876">
                  <c:v>45083</c:v>
                </c:pt>
                <c:pt idx="2877">
                  <c:v>45084</c:v>
                </c:pt>
                <c:pt idx="2878">
                  <c:v>45085</c:v>
                </c:pt>
                <c:pt idx="2879">
                  <c:v>45086</c:v>
                </c:pt>
                <c:pt idx="2880">
                  <c:v>45087</c:v>
                </c:pt>
                <c:pt idx="2881">
                  <c:v>45088</c:v>
                </c:pt>
                <c:pt idx="2882">
                  <c:v>45089</c:v>
                </c:pt>
                <c:pt idx="2883">
                  <c:v>45090</c:v>
                </c:pt>
                <c:pt idx="2884">
                  <c:v>45091</c:v>
                </c:pt>
                <c:pt idx="2885">
                  <c:v>45092</c:v>
                </c:pt>
                <c:pt idx="2886">
                  <c:v>45093</c:v>
                </c:pt>
                <c:pt idx="2887">
                  <c:v>45094</c:v>
                </c:pt>
                <c:pt idx="2888">
                  <c:v>45095</c:v>
                </c:pt>
                <c:pt idx="2889">
                  <c:v>45096</c:v>
                </c:pt>
                <c:pt idx="2890">
                  <c:v>45097</c:v>
                </c:pt>
                <c:pt idx="2891">
                  <c:v>45098</c:v>
                </c:pt>
                <c:pt idx="2892">
                  <c:v>45099</c:v>
                </c:pt>
                <c:pt idx="2893">
                  <c:v>45100</c:v>
                </c:pt>
                <c:pt idx="2894">
                  <c:v>45101</c:v>
                </c:pt>
                <c:pt idx="2895">
                  <c:v>45102</c:v>
                </c:pt>
                <c:pt idx="2896">
                  <c:v>45103</c:v>
                </c:pt>
                <c:pt idx="2897">
                  <c:v>45104</c:v>
                </c:pt>
                <c:pt idx="2898">
                  <c:v>45105</c:v>
                </c:pt>
                <c:pt idx="2899">
                  <c:v>45106</c:v>
                </c:pt>
                <c:pt idx="2900">
                  <c:v>45107</c:v>
                </c:pt>
                <c:pt idx="2901">
                  <c:v>45108</c:v>
                </c:pt>
                <c:pt idx="2902">
                  <c:v>45109</c:v>
                </c:pt>
                <c:pt idx="2903">
                  <c:v>45110</c:v>
                </c:pt>
                <c:pt idx="2904">
                  <c:v>45111</c:v>
                </c:pt>
                <c:pt idx="2905">
                  <c:v>45112</c:v>
                </c:pt>
                <c:pt idx="2906">
                  <c:v>45113</c:v>
                </c:pt>
                <c:pt idx="2907">
                  <c:v>45114</c:v>
                </c:pt>
                <c:pt idx="2908">
                  <c:v>45115</c:v>
                </c:pt>
                <c:pt idx="2909">
                  <c:v>45116</c:v>
                </c:pt>
                <c:pt idx="2910">
                  <c:v>45117</c:v>
                </c:pt>
                <c:pt idx="2911">
                  <c:v>45118</c:v>
                </c:pt>
                <c:pt idx="2912">
                  <c:v>45119</c:v>
                </c:pt>
                <c:pt idx="2913">
                  <c:v>45120</c:v>
                </c:pt>
                <c:pt idx="2914">
                  <c:v>45121</c:v>
                </c:pt>
                <c:pt idx="2915">
                  <c:v>45122</c:v>
                </c:pt>
                <c:pt idx="2916">
                  <c:v>45123</c:v>
                </c:pt>
                <c:pt idx="2917">
                  <c:v>45124</c:v>
                </c:pt>
                <c:pt idx="2918">
                  <c:v>45125</c:v>
                </c:pt>
                <c:pt idx="2919">
                  <c:v>45126</c:v>
                </c:pt>
                <c:pt idx="2920">
                  <c:v>45127</c:v>
                </c:pt>
                <c:pt idx="2921">
                  <c:v>45128</c:v>
                </c:pt>
                <c:pt idx="2922">
                  <c:v>45129</c:v>
                </c:pt>
                <c:pt idx="2923">
                  <c:v>45130</c:v>
                </c:pt>
                <c:pt idx="2924">
                  <c:v>45131</c:v>
                </c:pt>
                <c:pt idx="2925">
                  <c:v>45132</c:v>
                </c:pt>
                <c:pt idx="2926">
                  <c:v>45133</c:v>
                </c:pt>
                <c:pt idx="2927">
                  <c:v>45134</c:v>
                </c:pt>
                <c:pt idx="2928">
                  <c:v>45135</c:v>
                </c:pt>
                <c:pt idx="2929">
                  <c:v>45136</c:v>
                </c:pt>
                <c:pt idx="2930">
                  <c:v>45137</c:v>
                </c:pt>
                <c:pt idx="2931">
                  <c:v>45138</c:v>
                </c:pt>
                <c:pt idx="2932">
                  <c:v>45139</c:v>
                </c:pt>
                <c:pt idx="2933">
                  <c:v>45140</c:v>
                </c:pt>
                <c:pt idx="2934">
                  <c:v>45141</c:v>
                </c:pt>
                <c:pt idx="2935">
                  <c:v>45142</c:v>
                </c:pt>
                <c:pt idx="2936">
                  <c:v>45143</c:v>
                </c:pt>
                <c:pt idx="2937">
                  <c:v>45144</c:v>
                </c:pt>
                <c:pt idx="2938">
                  <c:v>45145</c:v>
                </c:pt>
                <c:pt idx="2939">
                  <c:v>45146</c:v>
                </c:pt>
                <c:pt idx="2940">
                  <c:v>45147</c:v>
                </c:pt>
                <c:pt idx="2941">
                  <c:v>45148</c:v>
                </c:pt>
                <c:pt idx="2942">
                  <c:v>45149</c:v>
                </c:pt>
                <c:pt idx="2943">
                  <c:v>45150</c:v>
                </c:pt>
                <c:pt idx="2944">
                  <c:v>45151</c:v>
                </c:pt>
                <c:pt idx="2945">
                  <c:v>45152</c:v>
                </c:pt>
                <c:pt idx="2946">
                  <c:v>45153</c:v>
                </c:pt>
                <c:pt idx="2947">
                  <c:v>45154</c:v>
                </c:pt>
                <c:pt idx="2948">
                  <c:v>45155</c:v>
                </c:pt>
                <c:pt idx="2949">
                  <c:v>45156</c:v>
                </c:pt>
                <c:pt idx="2950">
                  <c:v>45157</c:v>
                </c:pt>
                <c:pt idx="2951">
                  <c:v>45158</c:v>
                </c:pt>
                <c:pt idx="2952">
                  <c:v>45159</c:v>
                </c:pt>
                <c:pt idx="2953">
                  <c:v>45160</c:v>
                </c:pt>
                <c:pt idx="2954">
                  <c:v>45161</c:v>
                </c:pt>
                <c:pt idx="2955">
                  <c:v>45162</c:v>
                </c:pt>
                <c:pt idx="2956">
                  <c:v>45163</c:v>
                </c:pt>
                <c:pt idx="2957">
                  <c:v>45164</c:v>
                </c:pt>
                <c:pt idx="2958">
                  <c:v>45165</c:v>
                </c:pt>
                <c:pt idx="2959">
                  <c:v>45166</c:v>
                </c:pt>
                <c:pt idx="2960">
                  <c:v>45167</c:v>
                </c:pt>
                <c:pt idx="2961">
                  <c:v>45168</c:v>
                </c:pt>
                <c:pt idx="2962">
                  <c:v>45169</c:v>
                </c:pt>
                <c:pt idx="2963">
                  <c:v>45170</c:v>
                </c:pt>
                <c:pt idx="2964">
                  <c:v>45171</c:v>
                </c:pt>
                <c:pt idx="2965">
                  <c:v>45172</c:v>
                </c:pt>
                <c:pt idx="2966">
                  <c:v>45173</c:v>
                </c:pt>
                <c:pt idx="2967">
                  <c:v>45174</c:v>
                </c:pt>
                <c:pt idx="2968">
                  <c:v>45175</c:v>
                </c:pt>
                <c:pt idx="2969">
                  <c:v>45176</c:v>
                </c:pt>
                <c:pt idx="2970">
                  <c:v>45177</c:v>
                </c:pt>
                <c:pt idx="2971">
                  <c:v>45178</c:v>
                </c:pt>
                <c:pt idx="2972">
                  <c:v>45179</c:v>
                </c:pt>
                <c:pt idx="2973">
                  <c:v>45180</c:v>
                </c:pt>
                <c:pt idx="2974">
                  <c:v>45181</c:v>
                </c:pt>
                <c:pt idx="2975">
                  <c:v>45182</c:v>
                </c:pt>
                <c:pt idx="2976">
                  <c:v>45183</c:v>
                </c:pt>
                <c:pt idx="2977">
                  <c:v>45184</c:v>
                </c:pt>
                <c:pt idx="2978">
                  <c:v>45185</c:v>
                </c:pt>
                <c:pt idx="2979">
                  <c:v>45186</c:v>
                </c:pt>
                <c:pt idx="2980">
                  <c:v>45187</c:v>
                </c:pt>
                <c:pt idx="2981">
                  <c:v>45188</c:v>
                </c:pt>
                <c:pt idx="2982">
                  <c:v>45189</c:v>
                </c:pt>
                <c:pt idx="2983">
                  <c:v>45190</c:v>
                </c:pt>
                <c:pt idx="2984">
                  <c:v>45191</c:v>
                </c:pt>
                <c:pt idx="2985">
                  <c:v>45192</c:v>
                </c:pt>
                <c:pt idx="2986">
                  <c:v>45193</c:v>
                </c:pt>
                <c:pt idx="2987">
                  <c:v>45194</c:v>
                </c:pt>
                <c:pt idx="2988">
                  <c:v>45195</c:v>
                </c:pt>
                <c:pt idx="2989">
                  <c:v>45196</c:v>
                </c:pt>
                <c:pt idx="2990">
                  <c:v>45197</c:v>
                </c:pt>
                <c:pt idx="2991">
                  <c:v>45198</c:v>
                </c:pt>
                <c:pt idx="2992">
                  <c:v>45199</c:v>
                </c:pt>
                <c:pt idx="2993">
                  <c:v>45200</c:v>
                </c:pt>
                <c:pt idx="2994">
                  <c:v>45201</c:v>
                </c:pt>
                <c:pt idx="2995">
                  <c:v>45202</c:v>
                </c:pt>
                <c:pt idx="2996">
                  <c:v>45203</c:v>
                </c:pt>
                <c:pt idx="2997">
                  <c:v>45204</c:v>
                </c:pt>
                <c:pt idx="2998">
                  <c:v>45205</c:v>
                </c:pt>
                <c:pt idx="2999">
                  <c:v>45206</c:v>
                </c:pt>
                <c:pt idx="3000">
                  <c:v>45207</c:v>
                </c:pt>
                <c:pt idx="3001">
                  <c:v>45208</c:v>
                </c:pt>
                <c:pt idx="3002">
                  <c:v>45209</c:v>
                </c:pt>
                <c:pt idx="3003">
                  <c:v>45210</c:v>
                </c:pt>
                <c:pt idx="3004">
                  <c:v>45211</c:v>
                </c:pt>
                <c:pt idx="3005">
                  <c:v>45212</c:v>
                </c:pt>
                <c:pt idx="3006">
                  <c:v>45213</c:v>
                </c:pt>
                <c:pt idx="3007">
                  <c:v>45214</c:v>
                </c:pt>
                <c:pt idx="3008">
                  <c:v>45215</c:v>
                </c:pt>
                <c:pt idx="3009">
                  <c:v>45216</c:v>
                </c:pt>
                <c:pt idx="3010">
                  <c:v>45217</c:v>
                </c:pt>
                <c:pt idx="3011">
                  <c:v>45218</c:v>
                </c:pt>
                <c:pt idx="3012">
                  <c:v>45219</c:v>
                </c:pt>
                <c:pt idx="3013">
                  <c:v>45220</c:v>
                </c:pt>
                <c:pt idx="3014">
                  <c:v>45221</c:v>
                </c:pt>
                <c:pt idx="3015">
                  <c:v>45222</c:v>
                </c:pt>
                <c:pt idx="3016">
                  <c:v>45223</c:v>
                </c:pt>
                <c:pt idx="3017">
                  <c:v>45224</c:v>
                </c:pt>
                <c:pt idx="3018">
                  <c:v>45225</c:v>
                </c:pt>
                <c:pt idx="3019">
                  <c:v>45226</c:v>
                </c:pt>
                <c:pt idx="3020">
                  <c:v>45227</c:v>
                </c:pt>
                <c:pt idx="3021">
                  <c:v>45228</c:v>
                </c:pt>
                <c:pt idx="3022">
                  <c:v>45229</c:v>
                </c:pt>
                <c:pt idx="3023">
                  <c:v>45230</c:v>
                </c:pt>
                <c:pt idx="3024">
                  <c:v>45231</c:v>
                </c:pt>
                <c:pt idx="3025">
                  <c:v>45232</c:v>
                </c:pt>
                <c:pt idx="3026">
                  <c:v>45233</c:v>
                </c:pt>
                <c:pt idx="3027">
                  <c:v>45234</c:v>
                </c:pt>
                <c:pt idx="3028">
                  <c:v>45235</c:v>
                </c:pt>
                <c:pt idx="3029">
                  <c:v>45236</c:v>
                </c:pt>
                <c:pt idx="3030">
                  <c:v>45237</c:v>
                </c:pt>
                <c:pt idx="3031">
                  <c:v>45238</c:v>
                </c:pt>
                <c:pt idx="3032">
                  <c:v>45239</c:v>
                </c:pt>
                <c:pt idx="3033">
                  <c:v>45240</c:v>
                </c:pt>
                <c:pt idx="3034">
                  <c:v>45241</c:v>
                </c:pt>
                <c:pt idx="3035">
                  <c:v>45242</c:v>
                </c:pt>
                <c:pt idx="3036">
                  <c:v>45243</c:v>
                </c:pt>
                <c:pt idx="3037">
                  <c:v>45244</c:v>
                </c:pt>
                <c:pt idx="3038">
                  <c:v>45245</c:v>
                </c:pt>
                <c:pt idx="3039">
                  <c:v>45246</c:v>
                </c:pt>
                <c:pt idx="3040">
                  <c:v>45247</c:v>
                </c:pt>
                <c:pt idx="3041">
                  <c:v>45248</c:v>
                </c:pt>
                <c:pt idx="3042">
                  <c:v>45249</c:v>
                </c:pt>
                <c:pt idx="3043">
                  <c:v>45250</c:v>
                </c:pt>
                <c:pt idx="3044">
                  <c:v>45251</c:v>
                </c:pt>
                <c:pt idx="3045">
                  <c:v>45252</c:v>
                </c:pt>
                <c:pt idx="3046">
                  <c:v>45253</c:v>
                </c:pt>
                <c:pt idx="3047">
                  <c:v>45254</c:v>
                </c:pt>
                <c:pt idx="3048">
                  <c:v>45255</c:v>
                </c:pt>
                <c:pt idx="3049">
                  <c:v>45256</c:v>
                </c:pt>
                <c:pt idx="3050">
                  <c:v>45257</c:v>
                </c:pt>
                <c:pt idx="3051">
                  <c:v>45258</c:v>
                </c:pt>
                <c:pt idx="3052">
                  <c:v>45259</c:v>
                </c:pt>
                <c:pt idx="3053">
                  <c:v>45260</c:v>
                </c:pt>
                <c:pt idx="3054">
                  <c:v>45261</c:v>
                </c:pt>
                <c:pt idx="3055">
                  <c:v>45262</c:v>
                </c:pt>
                <c:pt idx="3056">
                  <c:v>45263</c:v>
                </c:pt>
                <c:pt idx="3057">
                  <c:v>45264</c:v>
                </c:pt>
                <c:pt idx="3058">
                  <c:v>45265</c:v>
                </c:pt>
                <c:pt idx="3059">
                  <c:v>45266</c:v>
                </c:pt>
                <c:pt idx="3060">
                  <c:v>45267</c:v>
                </c:pt>
                <c:pt idx="3061">
                  <c:v>45268</c:v>
                </c:pt>
                <c:pt idx="3062">
                  <c:v>45269</c:v>
                </c:pt>
                <c:pt idx="3063">
                  <c:v>45270</c:v>
                </c:pt>
                <c:pt idx="3064">
                  <c:v>45271</c:v>
                </c:pt>
                <c:pt idx="3065">
                  <c:v>45272</c:v>
                </c:pt>
                <c:pt idx="3066">
                  <c:v>45273</c:v>
                </c:pt>
                <c:pt idx="3067">
                  <c:v>45274</c:v>
                </c:pt>
                <c:pt idx="3068">
                  <c:v>45275</c:v>
                </c:pt>
                <c:pt idx="3069">
                  <c:v>45276</c:v>
                </c:pt>
                <c:pt idx="3070">
                  <c:v>45277</c:v>
                </c:pt>
                <c:pt idx="3071">
                  <c:v>45278</c:v>
                </c:pt>
                <c:pt idx="3072">
                  <c:v>45279</c:v>
                </c:pt>
                <c:pt idx="3073">
                  <c:v>45280</c:v>
                </c:pt>
                <c:pt idx="3074">
                  <c:v>45281</c:v>
                </c:pt>
                <c:pt idx="3075">
                  <c:v>45282</c:v>
                </c:pt>
                <c:pt idx="3076">
                  <c:v>45283</c:v>
                </c:pt>
                <c:pt idx="3077">
                  <c:v>45284</c:v>
                </c:pt>
                <c:pt idx="3078">
                  <c:v>45285</c:v>
                </c:pt>
                <c:pt idx="3079">
                  <c:v>45286</c:v>
                </c:pt>
                <c:pt idx="3080">
                  <c:v>45287</c:v>
                </c:pt>
                <c:pt idx="3081">
                  <c:v>45288</c:v>
                </c:pt>
                <c:pt idx="3082">
                  <c:v>45289</c:v>
                </c:pt>
                <c:pt idx="3083">
                  <c:v>45290</c:v>
                </c:pt>
                <c:pt idx="3084">
                  <c:v>45291</c:v>
                </c:pt>
                <c:pt idx="3085">
                  <c:v>45292</c:v>
                </c:pt>
                <c:pt idx="3086">
                  <c:v>45293</c:v>
                </c:pt>
                <c:pt idx="3087">
                  <c:v>45294</c:v>
                </c:pt>
                <c:pt idx="3088">
                  <c:v>45295</c:v>
                </c:pt>
                <c:pt idx="3089">
                  <c:v>45296</c:v>
                </c:pt>
                <c:pt idx="3090">
                  <c:v>45297</c:v>
                </c:pt>
                <c:pt idx="3091">
                  <c:v>45298</c:v>
                </c:pt>
                <c:pt idx="3092">
                  <c:v>45299</c:v>
                </c:pt>
                <c:pt idx="3093">
                  <c:v>45300</c:v>
                </c:pt>
                <c:pt idx="3094">
                  <c:v>45301</c:v>
                </c:pt>
                <c:pt idx="3095">
                  <c:v>45302</c:v>
                </c:pt>
                <c:pt idx="3096">
                  <c:v>45303</c:v>
                </c:pt>
                <c:pt idx="3097">
                  <c:v>45304</c:v>
                </c:pt>
                <c:pt idx="3098">
                  <c:v>45305</c:v>
                </c:pt>
                <c:pt idx="3099">
                  <c:v>45306</c:v>
                </c:pt>
                <c:pt idx="3100">
                  <c:v>45307</c:v>
                </c:pt>
                <c:pt idx="3101">
                  <c:v>45308</c:v>
                </c:pt>
                <c:pt idx="3102">
                  <c:v>45309</c:v>
                </c:pt>
                <c:pt idx="3103">
                  <c:v>45310</c:v>
                </c:pt>
                <c:pt idx="3104">
                  <c:v>45311</c:v>
                </c:pt>
                <c:pt idx="3105">
                  <c:v>45312</c:v>
                </c:pt>
                <c:pt idx="3106">
                  <c:v>45313</c:v>
                </c:pt>
                <c:pt idx="3107">
                  <c:v>45314</c:v>
                </c:pt>
                <c:pt idx="3108">
                  <c:v>45315</c:v>
                </c:pt>
                <c:pt idx="3109">
                  <c:v>45316</c:v>
                </c:pt>
                <c:pt idx="3110">
                  <c:v>45317</c:v>
                </c:pt>
                <c:pt idx="3111">
                  <c:v>45318</c:v>
                </c:pt>
                <c:pt idx="3112">
                  <c:v>45319</c:v>
                </c:pt>
                <c:pt idx="3113">
                  <c:v>45320</c:v>
                </c:pt>
                <c:pt idx="3114">
                  <c:v>45321</c:v>
                </c:pt>
                <c:pt idx="3115">
                  <c:v>45322</c:v>
                </c:pt>
                <c:pt idx="3116">
                  <c:v>45323</c:v>
                </c:pt>
                <c:pt idx="3117">
                  <c:v>45324</c:v>
                </c:pt>
                <c:pt idx="3118">
                  <c:v>45325</c:v>
                </c:pt>
                <c:pt idx="3119">
                  <c:v>45326</c:v>
                </c:pt>
                <c:pt idx="3120">
                  <c:v>45327</c:v>
                </c:pt>
                <c:pt idx="3121">
                  <c:v>45328</c:v>
                </c:pt>
                <c:pt idx="3122">
                  <c:v>45329</c:v>
                </c:pt>
                <c:pt idx="3123">
                  <c:v>45330</c:v>
                </c:pt>
                <c:pt idx="3124">
                  <c:v>45331</c:v>
                </c:pt>
                <c:pt idx="3125">
                  <c:v>45332</c:v>
                </c:pt>
                <c:pt idx="3126">
                  <c:v>45333</c:v>
                </c:pt>
                <c:pt idx="3127">
                  <c:v>45334</c:v>
                </c:pt>
                <c:pt idx="3128">
                  <c:v>45335</c:v>
                </c:pt>
                <c:pt idx="3129">
                  <c:v>45336</c:v>
                </c:pt>
                <c:pt idx="3130">
                  <c:v>45337</c:v>
                </c:pt>
                <c:pt idx="3131">
                  <c:v>45338</c:v>
                </c:pt>
                <c:pt idx="3132">
                  <c:v>45339</c:v>
                </c:pt>
                <c:pt idx="3133">
                  <c:v>45340</c:v>
                </c:pt>
                <c:pt idx="3134">
                  <c:v>45341</c:v>
                </c:pt>
                <c:pt idx="3135">
                  <c:v>45342</c:v>
                </c:pt>
                <c:pt idx="3136">
                  <c:v>45343</c:v>
                </c:pt>
                <c:pt idx="3137">
                  <c:v>45344</c:v>
                </c:pt>
                <c:pt idx="3138">
                  <c:v>45345</c:v>
                </c:pt>
                <c:pt idx="3139">
                  <c:v>45346</c:v>
                </c:pt>
                <c:pt idx="3140">
                  <c:v>45347</c:v>
                </c:pt>
                <c:pt idx="3141">
                  <c:v>45348</c:v>
                </c:pt>
                <c:pt idx="3142">
                  <c:v>45349</c:v>
                </c:pt>
                <c:pt idx="3143">
                  <c:v>45350</c:v>
                </c:pt>
                <c:pt idx="3144">
                  <c:v>45351</c:v>
                </c:pt>
                <c:pt idx="3145">
                  <c:v>45352</c:v>
                </c:pt>
                <c:pt idx="3146">
                  <c:v>45353</c:v>
                </c:pt>
                <c:pt idx="3147">
                  <c:v>45354</c:v>
                </c:pt>
                <c:pt idx="3148">
                  <c:v>45355</c:v>
                </c:pt>
                <c:pt idx="3149">
                  <c:v>45356</c:v>
                </c:pt>
                <c:pt idx="3150">
                  <c:v>45357</c:v>
                </c:pt>
                <c:pt idx="3151">
                  <c:v>45358</c:v>
                </c:pt>
                <c:pt idx="3152">
                  <c:v>45359</c:v>
                </c:pt>
                <c:pt idx="3153">
                  <c:v>45360</c:v>
                </c:pt>
                <c:pt idx="3154">
                  <c:v>45361</c:v>
                </c:pt>
                <c:pt idx="3155">
                  <c:v>45362</c:v>
                </c:pt>
                <c:pt idx="3156">
                  <c:v>45363</c:v>
                </c:pt>
                <c:pt idx="3157">
                  <c:v>45364</c:v>
                </c:pt>
                <c:pt idx="3158">
                  <c:v>45365</c:v>
                </c:pt>
                <c:pt idx="3159">
                  <c:v>45366</c:v>
                </c:pt>
                <c:pt idx="3160">
                  <c:v>45367</c:v>
                </c:pt>
                <c:pt idx="3161">
                  <c:v>45368</c:v>
                </c:pt>
                <c:pt idx="3162">
                  <c:v>45369</c:v>
                </c:pt>
                <c:pt idx="3163">
                  <c:v>45370</c:v>
                </c:pt>
                <c:pt idx="3164">
                  <c:v>45371</c:v>
                </c:pt>
                <c:pt idx="3165">
                  <c:v>45372</c:v>
                </c:pt>
                <c:pt idx="3166">
                  <c:v>45373</c:v>
                </c:pt>
                <c:pt idx="3167">
                  <c:v>45374</c:v>
                </c:pt>
                <c:pt idx="3168">
                  <c:v>45375</c:v>
                </c:pt>
                <c:pt idx="3169">
                  <c:v>45376</c:v>
                </c:pt>
                <c:pt idx="3170">
                  <c:v>45377</c:v>
                </c:pt>
                <c:pt idx="3171">
                  <c:v>45378</c:v>
                </c:pt>
                <c:pt idx="3172">
                  <c:v>45379</c:v>
                </c:pt>
                <c:pt idx="3173">
                  <c:v>45380</c:v>
                </c:pt>
                <c:pt idx="3174">
                  <c:v>45381</c:v>
                </c:pt>
                <c:pt idx="3175">
                  <c:v>45382</c:v>
                </c:pt>
                <c:pt idx="3176">
                  <c:v>45383</c:v>
                </c:pt>
                <c:pt idx="3177">
                  <c:v>45384</c:v>
                </c:pt>
                <c:pt idx="3178">
                  <c:v>45385</c:v>
                </c:pt>
                <c:pt idx="3179">
                  <c:v>45386</c:v>
                </c:pt>
                <c:pt idx="3180">
                  <c:v>45387</c:v>
                </c:pt>
                <c:pt idx="3181">
                  <c:v>45388</c:v>
                </c:pt>
                <c:pt idx="3182">
                  <c:v>45389</c:v>
                </c:pt>
                <c:pt idx="3183">
                  <c:v>45390</c:v>
                </c:pt>
                <c:pt idx="3184">
                  <c:v>45391</c:v>
                </c:pt>
                <c:pt idx="3185">
                  <c:v>45392</c:v>
                </c:pt>
                <c:pt idx="3186">
                  <c:v>45393</c:v>
                </c:pt>
                <c:pt idx="3187">
                  <c:v>45394</c:v>
                </c:pt>
                <c:pt idx="3188">
                  <c:v>45395</c:v>
                </c:pt>
                <c:pt idx="3189">
                  <c:v>45396</c:v>
                </c:pt>
                <c:pt idx="3190">
                  <c:v>45397</c:v>
                </c:pt>
                <c:pt idx="3191">
                  <c:v>45398</c:v>
                </c:pt>
                <c:pt idx="3192">
                  <c:v>45399</c:v>
                </c:pt>
                <c:pt idx="3193">
                  <c:v>45400</c:v>
                </c:pt>
                <c:pt idx="3194">
                  <c:v>45401</c:v>
                </c:pt>
                <c:pt idx="3195">
                  <c:v>45402</c:v>
                </c:pt>
                <c:pt idx="3196">
                  <c:v>45403</c:v>
                </c:pt>
                <c:pt idx="3197">
                  <c:v>45404</c:v>
                </c:pt>
                <c:pt idx="3198">
                  <c:v>45405</c:v>
                </c:pt>
                <c:pt idx="3199">
                  <c:v>45406</c:v>
                </c:pt>
                <c:pt idx="3200">
                  <c:v>45407</c:v>
                </c:pt>
                <c:pt idx="3201">
                  <c:v>45408</c:v>
                </c:pt>
                <c:pt idx="3202">
                  <c:v>45409</c:v>
                </c:pt>
                <c:pt idx="3203">
                  <c:v>45410</c:v>
                </c:pt>
                <c:pt idx="3204">
                  <c:v>45411</c:v>
                </c:pt>
                <c:pt idx="3205">
                  <c:v>45412</c:v>
                </c:pt>
                <c:pt idx="3206">
                  <c:v>45413</c:v>
                </c:pt>
                <c:pt idx="3207">
                  <c:v>45414</c:v>
                </c:pt>
                <c:pt idx="3208">
                  <c:v>45415</c:v>
                </c:pt>
                <c:pt idx="3209">
                  <c:v>45416</c:v>
                </c:pt>
                <c:pt idx="3210">
                  <c:v>45417</c:v>
                </c:pt>
                <c:pt idx="3211">
                  <c:v>45418</c:v>
                </c:pt>
                <c:pt idx="3212">
                  <c:v>45419</c:v>
                </c:pt>
                <c:pt idx="3213">
                  <c:v>45420</c:v>
                </c:pt>
                <c:pt idx="3214">
                  <c:v>45421</c:v>
                </c:pt>
                <c:pt idx="3215">
                  <c:v>45422</c:v>
                </c:pt>
                <c:pt idx="3216">
                  <c:v>45423</c:v>
                </c:pt>
                <c:pt idx="3217">
                  <c:v>45424</c:v>
                </c:pt>
                <c:pt idx="3218">
                  <c:v>45425</c:v>
                </c:pt>
                <c:pt idx="3219">
                  <c:v>45426</c:v>
                </c:pt>
                <c:pt idx="3220">
                  <c:v>45427</c:v>
                </c:pt>
                <c:pt idx="3221">
                  <c:v>45428</c:v>
                </c:pt>
                <c:pt idx="3222">
                  <c:v>45429</c:v>
                </c:pt>
                <c:pt idx="3223">
                  <c:v>45430</c:v>
                </c:pt>
                <c:pt idx="3224">
                  <c:v>45431</c:v>
                </c:pt>
                <c:pt idx="3225">
                  <c:v>45432</c:v>
                </c:pt>
                <c:pt idx="3226">
                  <c:v>45433</c:v>
                </c:pt>
                <c:pt idx="3227">
                  <c:v>45434</c:v>
                </c:pt>
                <c:pt idx="3228">
                  <c:v>45435</c:v>
                </c:pt>
                <c:pt idx="3229">
                  <c:v>45436</c:v>
                </c:pt>
                <c:pt idx="3230">
                  <c:v>45437</c:v>
                </c:pt>
                <c:pt idx="3231">
                  <c:v>45438</c:v>
                </c:pt>
                <c:pt idx="3232">
                  <c:v>45439</c:v>
                </c:pt>
                <c:pt idx="3233">
                  <c:v>45440</c:v>
                </c:pt>
                <c:pt idx="3234">
                  <c:v>45441</c:v>
                </c:pt>
                <c:pt idx="3235">
                  <c:v>45442</c:v>
                </c:pt>
                <c:pt idx="3236">
                  <c:v>45443</c:v>
                </c:pt>
                <c:pt idx="3237">
                  <c:v>45444</c:v>
                </c:pt>
                <c:pt idx="3238">
                  <c:v>45445</c:v>
                </c:pt>
                <c:pt idx="3239">
                  <c:v>45446</c:v>
                </c:pt>
                <c:pt idx="3240">
                  <c:v>45447</c:v>
                </c:pt>
                <c:pt idx="3241">
                  <c:v>45448</c:v>
                </c:pt>
                <c:pt idx="3242">
                  <c:v>45449</c:v>
                </c:pt>
                <c:pt idx="3243">
                  <c:v>45450</c:v>
                </c:pt>
                <c:pt idx="3244">
                  <c:v>45451</c:v>
                </c:pt>
                <c:pt idx="3245">
                  <c:v>45452</c:v>
                </c:pt>
                <c:pt idx="3246">
                  <c:v>45453</c:v>
                </c:pt>
                <c:pt idx="3247">
                  <c:v>45454</c:v>
                </c:pt>
                <c:pt idx="3248">
                  <c:v>45455</c:v>
                </c:pt>
                <c:pt idx="3249">
                  <c:v>45456</c:v>
                </c:pt>
                <c:pt idx="3250">
                  <c:v>45457</c:v>
                </c:pt>
                <c:pt idx="3251">
                  <c:v>45458</c:v>
                </c:pt>
                <c:pt idx="3252">
                  <c:v>45459</c:v>
                </c:pt>
                <c:pt idx="3253">
                  <c:v>45460</c:v>
                </c:pt>
                <c:pt idx="3254">
                  <c:v>45461</c:v>
                </c:pt>
                <c:pt idx="3255">
                  <c:v>45462</c:v>
                </c:pt>
                <c:pt idx="3256">
                  <c:v>45463</c:v>
                </c:pt>
                <c:pt idx="3257">
                  <c:v>45464</c:v>
                </c:pt>
                <c:pt idx="3258">
                  <c:v>45465</c:v>
                </c:pt>
                <c:pt idx="3259">
                  <c:v>45466</c:v>
                </c:pt>
                <c:pt idx="3260">
                  <c:v>45467</c:v>
                </c:pt>
                <c:pt idx="3261">
                  <c:v>45468</c:v>
                </c:pt>
                <c:pt idx="3262">
                  <c:v>45469</c:v>
                </c:pt>
                <c:pt idx="3263">
                  <c:v>45470</c:v>
                </c:pt>
                <c:pt idx="3264">
                  <c:v>45471</c:v>
                </c:pt>
                <c:pt idx="3265">
                  <c:v>45472</c:v>
                </c:pt>
                <c:pt idx="3266">
                  <c:v>45473</c:v>
                </c:pt>
                <c:pt idx="3267">
                  <c:v>45474</c:v>
                </c:pt>
                <c:pt idx="3268">
                  <c:v>45475</c:v>
                </c:pt>
                <c:pt idx="3269">
                  <c:v>45476</c:v>
                </c:pt>
                <c:pt idx="3270">
                  <c:v>45477</c:v>
                </c:pt>
                <c:pt idx="3271">
                  <c:v>45478</c:v>
                </c:pt>
                <c:pt idx="3272">
                  <c:v>45479</c:v>
                </c:pt>
                <c:pt idx="3273">
                  <c:v>45480</c:v>
                </c:pt>
                <c:pt idx="3274">
                  <c:v>45481</c:v>
                </c:pt>
                <c:pt idx="3275">
                  <c:v>45482</c:v>
                </c:pt>
                <c:pt idx="3276">
                  <c:v>45483</c:v>
                </c:pt>
                <c:pt idx="3277">
                  <c:v>45484</c:v>
                </c:pt>
                <c:pt idx="3278">
                  <c:v>45485</c:v>
                </c:pt>
                <c:pt idx="3279">
                  <c:v>45486</c:v>
                </c:pt>
                <c:pt idx="3280">
                  <c:v>45487</c:v>
                </c:pt>
                <c:pt idx="3281">
                  <c:v>45488</c:v>
                </c:pt>
                <c:pt idx="3282">
                  <c:v>45489</c:v>
                </c:pt>
                <c:pt idx="3283">
                  <c:v>45490</c:v>
                </c:pt>
                <c:pt idx="3284">
                  <c:v>45491</c:v>
                </c:pt>
                <c:pt idx="3285">
                  <c:v>45492</c:v>
                </c:pt>
                <c:pt idx="3286">
                  <c:v>45493</c:v>
                </c:pt>
                <c:pt idx="3287">
                  <c:v>45494</c:v>
                </c:pt>
                <c:pt idx="3288">
                  <c:v>45495</c:v>
                </c:pt>
                <c:pt idx="3289">
                  <c:v>45496</c:v>
                </c:pt>
                <c:pt idx="3290">
                  <c:v>45497</c:v>
                </c:pt>
                <c:pt idx="3291">
                  <c:v>45498</c:v>
                </c:pt>
                <c:pt idx="3292">
                  <c:v>45499</c:v>
                </c:pt>
                <c:pt idx="3293">
                  <c:v>45500</c:v>
                </c:pt>
                <c:pt idx="3294">
                  <c:v>45501</c:v>
                </c:pt>
                <c:pt idx="3295">
                  <c:v>45502</c:v>
                </c:pt>
                <c:pt idx="3296">
                  <c:v>45503</c:v>
                </c:pt>
                <c:pt idx="3297">
                  <c:v>45504</c:v>
                </c:pt>
                <c:pt idx="3298">
                  <c:v>45505</c:v>
                </c:pt>
                <c:pt idx="3299">
                  <c:v>45506</c:v>
                </c:pt>
                <c:pt idx="3300">
                  <c:v>45507</c:v>
                </c:pt>
                <c:pt idx="3301">
                  <c:v>45508</c:v>
                </c:pt>
                <c:pt idx="3302">
                  <c:v>45509</c:v>
                </c:pt>
                <c:pt idx="3303">
                  <c:v>45510</c:v>
                </c:pt>
                <c:pt idx="3304">
                  <c:v>45511</c:v>
                </c:pt>
                <c:pt idx="3305">
                  <c:v>45512</c:v>
                </c:pt>
                <c:pt idx="3306">
                  <c:v>45513</c:v>
                </c:pt>
                <c:pt idx="3307">
                  <c:v>45514</c:v>
                </c:pt>
                <c:pt idx="3308">
                  <c:v>45515</c:v>
                </c:pt>
                <c:pt idx="3309">
                  <c:v>45516</c:v>
                </c:pt>
                <c:pt idx="3310">
                  <c:v>45517</c:v>
                </c:pt>
                <c:pt idx="3311">
                  <c:v>45518</c:v>
                </c:pt>
                <c:pt idx="3312">
                  <c:v>45519</c:v>
                </c:pt>
                <c:pt idx="3313">
                  <c:v>45520</c:v>
                </c:pt>
                <c:pt idx="3314">
                  <c:v>45521</c:v>
                </c:pt>
                <c:pt idx="3315">
                  <c:v>45522</c:v>
                </c:pt>
                <c:pt idx="3316">
                  <c:v>45523</c:v>
                </c:pt>
                <c:pt idx="3317">
                  <c:v>45524</c:v>
                </c:pt>
                <c:pt idx="3318">
                  <c:v>45525</c:v>
                </c:pt>
                <c:pt idx="3319">
                  <c:v>45526</c:v>
                </c:pt>
                <c:pt idx="3320">
                  <c:v>45527</c:v>
                </c:pt>
                <c:pt idx="3321">
                  <c:v>45528</c:v>
                </c:pt>
                <c:pt idx="3322">
                  <c:v>45529</c:v>
                </c:pt>
                <c:pt idx="3323">
                  <c:v>45530</c:v>
                </c:pt>
                <c:pt idx="3324">
                  <c:v>45531</c:v>
                </c:pt>
                <c:pt idx="3325">
                  <c:v>45532</c:v>
                </c:pt>
                <c:pt idx="3326">
                  <c:v>45533</c:v>
                </c:pt>
                <c:pt idx="3327">
                  <c:v>45534</c:v>
                </c:pt>
                <c:pt idx="3328">
                  <c:v>45535</c:v>
                </c:pt>
                <c:pt idx="3329">
                  <c:v>45536</c:v>
                </c:pt>
                <c:pt idx="3330">
                  <c:v>45537</c:v>
                </c:pt>
                <c:pt idx="3331">
                  <c:v>45538</c:v>
                </c:pt>
                <c:pt idx="3332">
                  <c:v>45539</c:v>
                </c:pt>
                <c:pt idx="3333">
                  <c:v>45540</c:v>
                </c:pt>
                <c:pt idx="3334">
                  <c:v>45541</c:v>
                </c:pt>
                <c:pt idx="3335">
                  <c:v>45542</c:v>
                </c:pt>
                <c:pt idx="3336">
                  <c:v>45543</c:v>
                </c:pt>
                <c:pt idx="3337">
                  <c:v>45544</c:v>
                </c:pt>
                <c:pt idx="3338">
                  <c:v>45545</c:v>
                </c:pt>
                <c:pt idx="3339">
                  <c:v>45546</c:v>
                </c:pt>
                <c:pt idx="3340">
                  <c:v>45547</c:v>
                </c:pt>
                <c:pt idx="3341">
                  <c:v>45548</c:v>
                </c:pt>
                <c:pt idx="3342">
                  <c:v>45549</c:v>
                </c:pt>
                <c:pt idx="3343">
                  <c:v>45550</c:v>
                </c:pt>
                <c:pt idx="3344">
                  <c:v>45551</c:v>
                </c:pt>
                <c:pt idx="3345">
                  <c:v>45552</c:v>
                </c:pt>
                <c:pt idx="3346">
                  <c:v>45553</c:v>
                </c:pt>
                <c:pt idx="3347">
                  <c:v>45554</c:v>
                </c:pt>
                <c:pt idx="3348">
                  <c:v>45555</c:v>
                </c:pt>
                <c:pt idx="3349">
                  <c:v>45556</c:v>
                </c:pt>
                <c:pt idx="3350">
                  <c:v>45557</c:v>
                </c:pt>
                <c:pt idx="3351">
                  <c:v>45558</c:v>
                </c:pt>
                <c:pt idx="3352">
                  <c:v>45559</c:v>
                </c:pt>
                <c:pt idx="3353">
                  <c:v>45560</c:v>
                </c:pt>
                <c:pt idx="3354">
                  <c:v>45561</c:v>
                </c:pt>
                <c:pt idx="3355">
                  <c:v>45562</c:v>
                </c:pt>
                <c:pt idx="3356">
                  <c:v>45563</c:v>
                </c:pt>
                <c:pt idx="3357">
                  <c:v>45564</c:v>
                </c:pt>
                <c:pt idx="3358">
                  <c:v>45565</c:v>
                </c:pt>
                <c:pt idx="3359">
                  <c:v>45566</c:v>
                </c:pt>
                <c:pt idx="3360">
                  <c:v>45567</c:v>
                </c:pt>
                <c:pt idx="3361">
                  <c:v>45568</c:v>
                </c:pt>
                <c:pt idx="3362">
                  <c:v>45569</c:v>
                </c:pt>
                <c:pt idx="3363">
                  <c:v>45570</c:v>
                </c:pt>
                <c:pt idx="3364">
                  <c:v>45571</c:v>
                </c:pt>
                <c:pt idx="3365">
                  <c:v>45572</c:v>
                </c:pt>
                <c:pt idx="3366">
                  <c:v>45573</c:v>
                </c:pt>
                <c:pt idx="3367">
                  <c:v>45574</c:v>
                </c:pt>
                <c:pt idx="3368">
                  <c:v>45575</c:v>
                </c:pt>
                <c:pt idx="3369">
                  <c:v>45576</c:v>
                </c:pt>
                <c:pt idx="3370">
                  <c:v>45577</c:v>
                </c:pt>
                <c:pt idx="3371">
                  <c:v>45578</c:v>
                </c:pt>
                <c:pt idx="3372">
                  <c:v>45579</c:v>
                </c:pt>
                <c:pt idx="3373">
                  <c:v>45580</c:v>
                </c:pt>
                <c:pt idx="3374">
                  <c:v>45581</c:v>
                </c:pt>
                <c:pt idx="3375">
                  <c:v>45582</c:v>
                </c:pt>
                <c:pt idx="3376">
                  <c:v>45583</c:v>
                </c:pt>
                <c:pt idx="3377">
                  <c:v>45584</c:v>
                </c:pt>
                <c:pt idx="3378">
                  <c:v>45585</c:v>
                </c:pt>
                <c:pt idx="3379">
                  <c:v>45586</c:v>
                </c:pt>
                <c:pt idx="3380">
                  <c:v>45587</c:v>
                </c:pt>
                <c:pt idx="3381">
                  <c:v>45588</c:v>
                </c:pt>
                <c:pt idx="3382">
                  <c:v>45589</c:v>
                </c:pt>
                <c:pt idx="3383">
                  <c:v>45590</c:v>
                </c:pt>
                <c:pt idx="3384">
                  <c:v>45591</c:v>
                </c:pt>
                <c:pt idx="3385">
                  <c:v>45592</c:v>
                </c:pt>
                <c:pt idx="3386">
                  <c:v>45593</c:v>
                </c:pt>
                <c:pt idx="3387">
                  <c:v>45594</c:v>
                </c:pt>
                <c:pt idx="3388">
                  <c:v>45595</c:v>
                </c:pt>
                <c:pt idx="3389">
                  <c:v>45596</c:v>
                </c:pt>
                <c:pt idx="3390">
                  <c:v>45597</c:v>
                </c:pt>
                <c:pt idx="3391">
                  <c:v>45598</c:v>
                </c:pt>
                <c:pt idx="3392">
                  <c:v>45599</c:v>
                </c:pt>
                <c:pt idx="3393">
                  <c:v>45600</c:v>
                </c:pt>
                <c:pt idx="3394">
                  <c:v>45601</c:v>
                </c:pt>
                <c:pt idx="3395">
                  <c:v>45602</c:v>
                </c:pt>
                <c:pt idx="3396">
                  <c:v>45603</c:v>
                </c:pt>
                <c:pt idx="3397">
                  <c:v>45604</c:v>
                </c:pt>
                <c:pt idx="3398">
                  <c:v>45605</c:v>
                </c:pt>
                <c:pt idx="3399">
                  <c:v>45606</c:v>
                </c:pt>
                <c:pt idx="3400">
                  <c:v>45607</c:v>
                </c:pt>
                <c:pt idx="3401">
                  <c:v>45608</c:v>
                </c:pt>
                <c:pt idx="3402">
                  <c:v>45609</c:v>
                </c:pt>
                <c:pt idx="3403">
                  <c:v>45610</c:v>
                </c:pt>
                <c:pt idx="3404">
                  <c:v>45611</c:v>
                </c:pt>
                <c:pt idx="3405">
                  <c:v>45612</c:v>
                </c:pt>
                <c:pt idx="3406">
                  <c:v>45613</c:v>
                </c:pt>
                <c:pt idx="3407">
                  <c:v>45614</c:v>
                </c:pt>
                <c:pt idx="3408">
                  <c:v>45615</c:v>
                </c:pt>
                <c:pt idx="3409">
                  <c:v>45616</c:v>
                </c:pt>
                <c:pt idx="3410">
                  <c:v>45617</c:v>
                </c:pt>
                <c:pt idx="3411">
                  <c:v>45618</c:v>
                </c:pt>
                <c:pt idx="3412">
                  <c:v>45619</c:v>
                </c:pt>
                <c:pt idx="3413">
                  <c:v>45620</c:v>
                </c:pt>
                <c:pt idx="3414">
                  <c:v>45621</c:v>
                </c:pt>
                <c:pt idx="3415">
                  <c:v>45622</c:v>
                </c:pt>
                <c:pt idx="3416">
                  <c:v>45623</c:v>
                </c:pt>
                <c:pt idx="3417">
                  <c:v>45624</c:v>
                </c:pt>
                <c:pt idx="3418">
                  <c:v>45625</c:v>
                </c:pt>
                <c:pt idx="3419">
                  <c:v>45626</c:v>
                </c:pt>
                <c:pt idx="3420">
                  <c:v>45627</c:v>
                </c:pt>
                <c:pt idx="3421">
                  <c:v>45628</c:v>
                </c:pt>
                <c:pt idx="3422">
                  <c:v>45629</c:v>
                </c:pt>
                <c:pt idx="3423">
                  <c:v>45630</c:v>
                </c:pt>
                <c:pt idx="3424">
                  <c:v>45631</c:v>
                </c:pt>
                <c:pt idx="3425">
                  <c:v>45632</c:v>
                </c:pt>
                <c:pt idx="3426">
                  <c:v>45633</c:v>
                </c:pt>
                <c:pt idx="3427">
                  <c:v>45634</c:v>
                </c:pt>
                <c:pt idx="3428">
                  <c:v>45635</c:v>
                </c:pt>
                <c:pt idx="3429">
                  <c:v>45636</c:v>
                </c:pt>
                <c:pt idx="3430">
                  <c:v>45637</c:v>
                </c:pt>
                <c:pt idx="3431">
                  <c:v>45638</c:v>
                </c:pt>
                <c:pt idx="3432">
                  <c:v>45639</c:v>
                </c:pt>
                <c:pt idx="3433">
                  <c:v>45640</c:v>
                </c:pt>
                <c:pt idx="3434">
                  <c:v>45641</c:v>
                </c:pt>
                <c:pt idx="3435">
                  <c:v>45642</c:v>
                </c:pt>
                <c:pt idx="3436">
                  <c:v>45643</c:v>
                </c:pt>
                <c:pt idx="3437">
                  <c:v>45644</c:v>
                </c:pt>
                <c:pt idx="3438">
                  <c:v>45645</c:v>
                </c:pt>
                <c:pt idx="3439">
                  <c:v>45646</c:v>
                </c:pt>
                <c:pt idx="3440">
                  <c:v>45647</c:v>
                </c:pt>
                <c:pt idx="3441">
                  <c:v>45648</c:v>
                </c:pt>
                <c:pt idx="3442">
                  <c:v>45649</c:v>
                </c:pt>
                <c:pt idx="3443">
                  <c:v>45650</c:v>
                </c:pt>
                <c:pt idx="3444">
                  <c:v>45651</c:v>
                </c:pt>
                <c:pt idx="3445">
                  <c:v>45652</c:v>
                </c:pt>
                <c:pt idx="3446">
                  <c:v>45653</c:v>
                </c:pt>
                <c:pt idx="3447">
                  <c:v>45654</c:v>
                </c:pt>
                <c:pt idx="3448">
                  <c:v>45655</c:v>
                </c:pt>
                <c:pt idx="3449">
                  <c:v>45656</c:v>
                </c:pt>
                <c:pt idx="3450">
                  <c:v>45657</c:v>
                </c:pt>
                <c:pt idx="3451">
                  <c:v>45658</c:v>
                </c:pt>
                <c:pt idx="3452">
                  <c:v>45659</c:v>
                </c:pt>
                <c:pt idx="3453">
                  <c:v>45660</c:v>
                </c:pt>
                <c:pt idx="3454">
                  <c:v>45661</c:v>
                </c:pt>
                <c:pt idx="3455">
                  <c:v>45662</c:v>
                </c:pt>
                <c:pt idx="3456">
                  <c:v>45663</c:v>
                </c:pt>
                <c:pt idx="3457">
                  <c:v>45664</c:v>
                </c:pt>
                <c:pt idx="3458">
                  <c:v>45665</c:v>
                </c:pt>
                <c:pt idx="3459">
                  <c:v>45666</c:v>
                </c:pt>
                <c:pt idx="3460">
                  <c:v>45667</c:v>
                </c:pt>
                <c:pt idx="3461">
                  <c:v>45668</c:v>
                </c:pt>
                <c:pt idx="3462">
                  <c:v>45669</c:v>
                </c:pt>
                <c:pt idx="3463">
                  <c:v>45670</c:v>
                </c:pt>
                <c:pt idx="3464">
                  <c:v>45671</c:v>
                </c:pt>
                <c:pt idx="3465">
                  <c:v>45672</c:v>
                </c:pt>
                <c:pt idx="3466">
                  <c:v>45673</c:v>
                </c:pt>
                <c:pt idx="3467">
                  <c:v>45674</c:v>
                </c:pt>
                <c:pt idx="3468">
                  <c:v>45675</c:v>
                </c:pt>
                <c:pt idx="3469">
                  <c:v>45676</c:v>
                </c:pt>
                <c:pt idx="3470">
                  <c:v>45677</c:v>
                </c:pt>
                <c:pt idx="3471">
                  <c:v>45678</c:v>
                </c:pt>
                <c:pt idx="3472">
                  <c:v>45679</c:v>
                </c:pt>
                <c:pt idx="3473">
                  <c:v>45680</c:v>
                </c:pt>
                <c:pt idx="3474">
                  <c:v>45681</c:v>
                </c:pt>
                <c:pt idx="3475">
                  <c:v>45682</c:v>
                </c:pt>
                <c:pt idx="3476">
                  <c:v>45683</c:v>
                </c:pt>
                <c:pt idx="3477">
                  <c:v>45684</c:v>
                </c:pt>
                <c:pt idx="3478">
                  <c:v>45685</c:v>
                </c:pt>
                <c:pt idx="3479">
                  <c:v>45686</c:v>
                </c:pt>
                <c:pt idx="3480">
                  <c:v>45687</c:v>
                </c:pt>
                <c:pt idx="3481">
                  <c:v>45688</c:v>
                </c:pt>
                <c:pt idx="3482">
                  <c:v>45689</c:v>
                </c:pt>
                <c:pt idx="3483">
                  <c:v>45690</c:v>
                </c:pt>
                <c:pt idx="3484">
                  <c:v>45691</c:v>
                </c:pt>
                <c:pt idx="3485">
                  <c:v>45692</c:v>
                </c:pt>
                <c:pt idx="3486">
                  <c:v>45693</c:v>
                </c:pt>
                <c:pt idx="3487">
                  <c:v>45694</c:v>
                </c:pt>
                <c:pt idx="3488">
                  <c:v>45695</c:v>
                </c:pt>
                <c:pt idx="3489">
                  <c:v>45696</c:v>
                </c:pt>
                <c:pt idx="3490">
                  <c:v>45697</c:v>
                </c:pt>
                <c:pt idx="3491">
                  <c:v>45698</c:v>
                </c:pt>
                <c:pt idx="3492">
                  <c:v>45699</c:v>
                </c:pt>
                <c:pt idx="3493">
                  <c:v>45700</c:v>
                </c:pt>
                <c:pt idx="3494">
                  <c:v>45701</c:v>
                </c:pt>
                <c:pt idx="3495">
                  <c:v>45702</c:v>
                </c:pt>
                <c:pt idx="3496">
                  <c:v>45703</c:v>
                </c:pt>
                <c:pt idx="3497">
                  <c:v>45704</c:v>
                </c:pt>
                <c:pt idx="3498">
                  <c:v>45705</c:v>
                </c:pt>
                <c:pt idx="3499">
                  <c:v>45706</c:v>
                </c:pt>
                <c:pt idx="3500">
                  <c:v>45707</c:v>
                </c:pt>
                <c:pt idx="3501">
                  <c:v>45708</c:v>
                </c:pt>
                <c:pt idx="3502">
                  <c:v>45709</c:v>
                </c:pt>
                <c:pt idx="3503">
                  <c:v>45710</c:v>
                </c:pt>
                <c:pt idx="3504">
                  <c:v>45711</c:v>
                </c:pt>
                <c:pt idx="3505">
                  <c:v>45712</c:v>
                </c:pt>
                <c:pt idx="3506">
                  <c:v>45713</c:v>
                </c:pt>
                <c:pt idx="3507">
                  <c:v>45714</c:v>
                </c:pt>
                <c:pt idx="3508">
                  <c:v>45715</c:v>
                </c:pt>
                <c:pt idx="3509">
                  <c:v>45716</c:v>
                </c:pt>
                <c:pt idx="3510">
                  <c:v>45717</c:v>
                </c:pt>
                <c:pt idx="3511">
                  <c:v>45718</c:v>
                </c:pt>
                <c:pt idx="3512">
                  <c:v>45719</c:v>
                </c:pt>
                <c:pt idx="3513">
                  <c:v>45720</c:v>
                </c:pt>
                <c:pt idx="3514">
                  <c:v>45721</c:v>
                </c:pt>
                <c:pt idx="3515">
                  <c:v>45722</c:v>
                </c:pt>
                <c:pt idx="3516">
                  <c:v>45723</c:v>
                </c:pt>
                <c:pt idx="3517">
                  <c:v>45724</c:v>
                </c:pt>
                <c:pt idx="3518">
                  <c:v>45725</c:v>
                </c:pt>
                <c:pt idx="3519">
                  <c:v>45726</c:v>
                </c:pt>
                <c:pt idx="3520">
                  <c:v>45727</c:v>
                </c:pt>
                <c:pt idx="3521">
                  <c:v>45728</c:v>
                </c:pt>
                <c:pt idx="3522">
                  <c:v>45729</c:v>
                </c:pt>
                <c:pt idx="3523">
                  <c:v>45730</c:v>
                </c:pt>
                <c:pt idx="3524">
                  <c:v>45731</c:v>
                </c:pt>
                <c:pt idx="3525">
                  <c:v>45732</c:v>
                </c:pt>
                <c:pt idx="3526">
                  <c:v>45733</c:v>
                </c:pt>
                <c:pt idx="3527">
                  <c:v>45734</c:v>
                </c:pt>
                <c:pt idx="3528">
                  <c:v>45735</c:v>
                </c:pt>
                <c:pt idx="3529">
                  <c:v>45736</c:v>
                </c:pt>
                <c:pt idx="3530">
                  <c:v>45737</c:v>
                </c:pt>
                <c:pt idx="3531">
                  <c:v>45738</c:v>
                </c:pt>
                <c:pt idx="3532">
                  <c:v>45739</c:v>
                </c:pt>
                <c:pt idx="3533">
                  <c:v>45740</c:v>
                </c:pt>
                <c:pt idx="3534">
                  <c:v>45741</c:v>
                </c:pt>
                <c:pt idx="3535">
                  <c:v>45742</c:v>
                </c:pt>
                <c:pt idx="3536">
                  <c:v>45743</c:v>
                </c:pt>
                <c:pt idx="3537">
                  <c:v>45744</c:v>
                </c:pt>
                <c:pt idx="3538">
                  <c:v>45745</c:v>
                </c:pt>
                <c:pt idx="3539">
                  <c:v>45746</c:v>
                </c:pt>
                <c:pt idx="3540">
                  <c:v>45747</c:v>
                </c:pt>
                <c:pt idx="3541">
                  <c:v>45748</c:v>
                </c:pt>
                <c:pt idx="3542">
                  <c:v>45749</c:v>
                </c:pt>
                <c:pt idx="3543">
                  <c:v>45750</c:v>
                </c:pt>
                <c:pt idx="3544">
                  <c:v>45751</c:v>
                </c:pt>
                <c:pt idx="3545">
                  <c:v>45752</c:v>
                </c:pt>
                <c:pt idx="3546">
                  <c:v>45753</c:v>
                </c:pt>
                <c:pt idx="3547">
                  <c:v>45754</c:v>
                </c:pt>
                <c:pt idx="3548">
                  <c:v>45755</c:v>
                </c:pt>
                <c:pt idx="3549">
                  <c:v>45756</c:v>
                </c:pt>
                <c:pt idx="3550">
                  <c:v>45757</c:v>
                </c:pt>
                <c:pt idx="3551">
                  <c:v>45758</c:v>
                </c:pt>
                <c:pt idx="3552">
                  <c:v>45759</c:v>
                </c:pt>
                <c:pt idx="3553">
                  <c:v>45760</c:v>
                </c:pt>
                <c:pt idx="3554">
                  <c:v>45761</c:v>
                </c:pt>
                <c:pt idx="3555">
                  <c:v>45762</c:v>
                </c:pt>
                <c:pt idx="3556">
                  <c:v>45763</c:v>
                </c:pt>
                <c:pt idx="3557">
                  <c:v>45764</c:v>
                </c:pt>
                <c:pt idx="3558">
                  <c:v>45765</c:v>
                </c:pt>
                <c:pt idx="3559">
                  <c:v>45766</c:v>
                </c:pt>
                <c:pt idx="3560">
                  <c:v>45767</c:v>
                </c:pt>
                <c:pt idx="3561">
                  <c:v>45768</c:v>
                </c:pt>
                <c:pt idx="3562">
                  <c:v>45769</c:v>
                </c:pt>
                <c:pt idx="3563">
                  <c:v>45770</c:v>
                </c:pt>
                <c:pt idx="3564">
                  <c:v>45771</c:v>
                </c:pt>
                <c:pt idx="3565">
                  <c:v>45772</c:v>
                </c:pt>
                <c:pt idx="3566">
                  <c:v>45773</c:v>
                </c:pt>
                <c:pt idx="3567">
                  <c:v>45774</c:v>
                </c:pt>
                <c:pt idx="3568">
                  <c:v>45775</c:v>
                </c:pt>
                <c:pt idx="3569">
                  <c:v>45776</c:v>
                </c:pt>
                <c:pt idx="3570">
                  <c:v>45777</c:v>
                </c:pt>
                <c:pt idx="3571">
                  <c:v>45778</c:v>
                </c:pt>
                <c:pt idx="3572">
                  <c:v>45779</c:v>
                </c:pt>
                <c:pt idx="3573">
                  <c:v>45780</c:v>
                </c:pt>
                <c:pt idx="3574">
                  <c:v>45781</c:v>
                </c:pt>
                <c:pt idx="3575">
                  <c:v>45782</c:v>
                </c:pt>
                <c:pt idx="3576">
                  <c:v>45783</c:v>
                </c:pt>
                <c:pt idx="3577">
                  <c:v>45784</c:v>
                </c:pt>
                <c:pt idx="3578">
                  <c:v>45785</c:v>
                </c:pt>
                <c:pt idx="3579">
                  <c:v>45786</c:v>
                </c:pt>
                <c:pt idx="3580">
                  <c:v>45787</c:v>
                </c:pt>
                <c:pt idx="3581">
                  <c:v>45788</c:v>
                </c:pt>
                <c:pt idx="3582">
                  <c:v>45789</c:v>
                </c:pt>
                <c:pt idx="3583">
                  <c:v>45790</c:v>
                </c:pt>
                <c:pt idx="3584">
                  <c:v>45791</c:v>
                </c:pt>
                <c:pt idx="3585">
                  <c:v>45792</c:v>
                </c:pt>
                <c:pt idx="3586">
                  <c:v>45793</c:v>
                </c:pt>
                <c:pt idx="3587">
                  <c:v>45794</c:v>
                </c:pt>
                <c:pt idx="3588">
                  <c:v>45795</c:v>
                </c:pt>
                <c:pt idx="3589">
                  <c:v>45796</c:v>
                </c:pt>
                <c:pt idx="3590">
                  <c:v>45797</c:v>
                </c:pt>
                <c:pt idx="3591">
                  <c:v>45798</c:v>
                </c:pt>
                <c:pt idx="3592">
                  <c:v>45799</c:v>
                </c:pt>
                <c:pt idx="3593">
                  <c:v>45800</c:v>
                </c:pt>
                <c:pt idx="3594">
                  <c:v>45801</c:v>
                </c:pt>
                <c:pt idx="3595">
                  <c:v>45802</c:v>
                </c:pt>
                <c:pt idx="3596">
                  <c:v>45803</c:v>
                </c:pt>
                <c:pt idx="3597">
                  <c:v>45804</c:v>
                </c:pt>
                <c:pt idx="3598">
                  <c:v>45805</c:v>
                </c:pt>
                <c:pt idx="3599">
                  <c:v>45806</c:v>
                </c:pt>
                <c:pt idx="3600">
                  <c:v>45807</c:v>
                </c:pt>
                <c:pt idx="3601">
                  <c:v>45808</c:v>
                </c:pt>
                <c:pt idx="3602">
                  <c:v>45809</c:v>
                </c:pt>
                <c:pt idx="3603">
                  <c:v>45810</c:v>
                </c:pt>
                <c:pt idx="3604">
                  <c:v>45811</c:v>
                </c:pt>
                <c:pt idx="3605">
                  <c:v>45812</c:v>
                </c:pt>
                <c:pt idx="3606">
                  <c:v>45813</c:v>
                </c:pt>
                <c:pt idx="3607">
                  <c:v>45814</c:v>
                </c:pt>
                <c:pt idx="3608">
                  <c:v>45815</c:v>
                </c:pt>
                <c:pt idx="3609">
                  <c:v>45816</c:v>
                </c:pt>
                <c:pt idx="3610">
                  <c:v>45817</c:v>
                </c:pt>
                <c:pt idx="3611">
                  <c:v>45818</c:v>
                </c:pt>
                <c:pt idx="3612">
                  <c:v>45819</c:v>
                </c:pt>
                <c:pt idx="3613">
                  <c:v>45820</c:v>
                </c:pt>
                <c:pt idx="3614">
                  <c:v>45821</c:v>
                </c:pt>
                <c:pt idx="3615">
                  <c:v>45822</c:v>
                </c:pt>
                <c:pt idx="3616">
                  <c:v>45823</c:v>
                </c:pt>
                <c:pt idx="3617">
                  <c:v>45824</c:v>
                </c:pt>
                <c:pt idx="3618">
                  <c:v>45825</c:v>
                </c:pt>
                <c:pt idx="3619">
                  <c:v>45826</c:v>
                </c:pt>
                <c:pt idx="3620">
                  <c:v>45827</c:v>
                </c:pt>
                <c:pt idx="3621">
                  <c:v>45828</c:v>
                </c:pt>
                <c:pt idx="3622">
                  <c:v>45829</c:v>
                </c:pt>
                <c:pt idx="3623">
                  <c:v>45830</c:v>
                </c:pt>
                <c:pt idx="3624">
                  <c:v>45831</c:v>
                </c:pt>
                <c:pt idx="3625">
                  <c:v>45832</c:v>
                </c:pt>
                <c:pt idx="3626">
                  <c:v>45833</c:v>
                </c:pt>
                <c:pt idx="3627">
                  <c:v>45834</c:v>
                </c:pt>
                <c:pt idx="3628">
                  <c:v>45835</c:v>
                </c:pt>
                <c:pt idx="3629">
                  <c:v>45836</c:v>
                </c:pt>
                <c:pt idx="3630">
                  <c:v>45837</c:v>
                </c:pt>
                <c:pt idx="3631">
                  <c:v>45838</c:v>
                </c:pt>
                <c:pt idx="3632">
                  <c:v>45839</c:v>
                </c:pt>
                <c:pt idx="3633">
                  <c:v>45840</c:v>
                </c:pt>
                <c:pt idx="3634">
                  <c:v>45841</c:v>
                </c:pt>
                <c:pt idx="3635">
                  <c:v>45842</c:v>
                </c:pt>
                <c:pt idx="3636">
                  <c:v>45843</c:v>
                </c:pt>
                <c:pt idx="3637">
                  <c:v>45844</c:v>
                </c:pt>
                <c:pt idx="3638">
                  <c:v>45845</c:v>
                </c:pt>
                <c:pt idx="3639">
                  <c:v>45846</c:v>
                </c:pt>
                <c:pt idx="3640">
                  <c:v>45847</c:v>
                </c:pt>
                <c:pt idx="3641">
                  <c:v>45848</c:v>
                </c:pt>
                <c:pt idx="3642">
                  <c:v>45849</c:v>
                </c:pt>
                <c:pt idx="3643">
                  <c:v>45850</c:v>
                </c:pt>
                <c:pt idx="3644">
                  <c:v>45851</c:v>
                </c:pt>
                <c:pt idx="3645">
                  <c:v>45852</c:v>
                </c:pt>
                <c:pt idx="3646">
                  <c:v>45853</c:v>
                </c:pt>
                <c:pt idx="3647">
                  <c:v>45854</c:v>
                </c:pt>
                <c:pt idx="3648">
                  <c:v>45855</c:v>
                </c:pt>
                <c:pt idx="3649">
                  <c:v>45856</c:v>
                </c:pt>
                <c:pt idx="3650">
                  <c:v>45857</c:v>
                </c:pt>
                <c:pt idx="3651">
                  <c:v>45858</c:v>
                </c:pt>
                <c:pt idx="3652">
                  <c:v>45859</c:v>
                </c:pt>
                <c:pt idx="3653">
                  <c:v>45860</c:v>
                </c:pt>
                <c:pt idx="3654">
                  <c:v>45861</c:v>
                </c:pt>
                <c:pt idx="3655">
                  <c:v>45862</c:v>
                </c:pt>
                <c:pt idx="3656">
                  <c:v>45863</c:v>
                </c:pt>
                <c:pt idx="3657">
                  <c:v>45864</c:v>
                </c:pt>
                <c:pt idx="3658">
                  <c:v>45865</c:v>
                </c:pt>
                <c:pt idx="3659">
                  <c:v>45866</c:v>
                </c:pt>
                <c:pt idx="3660">
                  <c:v>45867</c:v>
                </c:pt>
                <c:pt idx="3661">
                  <c:v>45868</c:v>
                </c:pt>
                <c:pt idx="3662">
                  <c:v>45869</c:v>
                </c:pt>
                <c:pt idx="3663">
                  <c:v>45870</c:v>
                </c:pt>
                <c:pt idx="3664">
                  <c:v>45871</c:v>
                </c:pt>
                <c:pt idx="3665">
                  <c:v>45872</c:v>
                </c:pt>
                <c:pt idx="3666">
                  <c:v>45873</c:v>
                </c:pt>
                <c:pt idx="3667">
                  <c:v>45874</c:v>
                </c:pt>
                <c:pt idx="3668">
                  <c:v>45875</c:v>
                </c:pt>
                <c:pt idx="3669">
                  <c:v>45876</c:v>
                </c:pt>
                <c:pt idx="3670">
                  <c:v>45877</c:v>
                </c:pt>
                <c:pt idx="3671">
                  <c:v>45878</c:v>
                </c:pt>
                <c:pt idx="3672">
                  <c:v>45879</c:v>
                </c:pt>
                <c:pt idx="3673">
                  <c:v>45880</c:v>
                </c:pt>
                <c:pt idx="3674">
                  <c:v>45881</c:v>
                </c:pt>
                <c:pt idx="3675">
                  <c:v>45882</c:v>
                </c:pt>
                <c:pt idx="3676">
                  <c:v>45883</c:v>
                </c:pt>
                <c:pt idx="3677">
                  <c:v>45884</c:v>
                </c:pt>
                <c:pt idx="3678">
                  <c:v>45885</c:v>
                </c:pt>
                <c:pt idx="3679">
                  <c:v>45886</c:v>
                </c:pt>
                <c:pt idx="3680">
                  <c:v>45887</c:v>
                </c:pt>
                <c:pt idx="3681">
                  <c:v>45888</c:v>
                </c:pt>
                <c:pt idx="3682">
                  <c:v>45889</c:v>
                </c:pt>
                <c:pt idx="3683">
                  <c:v>45890</c:v>
                </c:pt>
                <c:pt idx="3684">
                  <c:v>45891</c:v>
                </c:pt>
                <c:pt idx="3685">
                  <c:v>45892</c:v>
                </c:pt>
                <c:pt idx="3686">
                  <c:v>45893</c:v>
                </c:pt>
                <c:pt idx="3687">
                  <c:v>45894</c:v>
                </c:pt>
                <c:pt idx="3688">
                  <c:v>45895</c:v>
                </c:pt>
                <c:pt idx="3689">
                  <c:v>45896</c:v>
                </c:pt>
                <c:pt idx="3690">
                  <c:v>45897</c:v>
                </c:pt>
                <c:pt idx="3691">
                  <c:v>45898</c:v>
                </c:pt>
                <c:pt idx="3692">
                  <c:v>45899</c:v>
                </c:pt>
                <c:pt idx="3693">
                  <c:v>45900</c:v>
                </c:pt>
                <c:pt idx="3694">
                  <c:v>45901</c:v>
                </c:pt>
                <c:pt idx="3695">
                  <c:v>45902</c:v>
                </c:pt>
                <c:pt idx="3696">
                  <c:v>45903</c:v>
                </c:pt>
                <c:pt idx="3697">
                  <c:v>45904</c:v>
                </c:pt>
                <c:pt idx="3698">
                  <c:v>45905</c:v>
                </c:pt>
                <c:pt idx="3699">
                  <c:v>45906</c:v>
                </c:pt>
                <c:pt idx="3700">
                  <c:v>45907</c:v>
                </c:pt>
                <c:pt idx="3701">
                  <c:v>45908</c:v>
                </c:pt>
                <c:pt idx="3702">
                  <c:v>45909</c:v>
                </c:pt>
                <c:pt idx="3703">
                  <c:v>45910</c:v>
                </c:pt>
                <c:pt idx="3704">
                  <c:v>45911</c:v>
                </c:pt>
                <c:pt idx="3705">
                  <c:v>45912</c:v>
                </c:pt>
                <c:pt idx="3706">
                  <c:v>45913</c:v>
                </c:pt>
                <c:pt idx="3707">
                  <c:v>45914</c:v>
                </c:pt>
                <c:pt idx="3708">
                  <c:v>45915</c:v>
                </c:pt>
                <c:pt idx="3709">
                  <c:v>45916</c:v>
                </c:pt>
                <c:pt idx="3710">
                  <c:v>45917</c:v>
                </c:pt>
                <c:pt idx="3711">
                  <c:v>45918</c:v>
                </c:pt>
                <c:pt idx="3712">
                  <c:v>45919</c:v>
                </c:pt>
                <c:pt idx="3713">
                  <c:v>45920</c:v>
                </c:pt>
                <c:pt idx="3714">
                  <c:v>45921</c:v>
                </c:pt>
                <c:pt idx="3715">
                  <c:v>45922</c:v>
                </c:pt>
                <c:pt idx="3716">
                  <c:v>45923</c:v>
                </c:pt>
                <c:pt idx="3717">
                  <c:v>45924</c:v>
                </c:pt>
                <c:pt idx="3718">
                  <c:v>45925</c:v>
                </c:pt>
                <c:pt idx="3719">
                  <c:v>45926</c:v>
                </c:pt>
                <c:pt idx="3720">
                  <c:v>45927</c:v>
                </c:pt>
                <c:pt idx="3721">
                  <c:v>45928</c:v>
                </c:pt>
                <c:pt idx="3722">
                  <c:v>45929</c:v>
                </c:pt>
                <c:pt idx="3723">
                  <c:v>45930</c:v>
                </c:pt>
                <c:pt idx="3724">
                  <c:v>45931</c:v>
                </c:pt>
                <c:pt idx="3725">
                  <c:v>45932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998.20072690632992</c:v>
                </c:pt>
                <c:pt idx="2">
                  <c:v>1040.4116736838319</c:v>
                </c:pt>
                <c:pt idx="3">
                  <c:v>1042.4988304724893</c:v>
                </c:pt>
                <c:pt idx="4">
                  <c:v>1057.5767389974453</c:v>
                </c:pt>
                <c:pt idx="5">
                  <c:v>1058.7282737773942</c:v>
                </c:pt>
                <c:pt idx="6">
                  <c:v>1064.3060203677717</c:v>
                </c:pt>
                <c:pt idx="7">
                  <c:v>1044.2621181042862</c:v>
                </c:pt>
                <c:pt idx="8">
                  <c:v>1038.1445895858076</c:v>
                </c:pt>
                <c:pt idx="9">
                  <c:v>1026.2693871675845</c:v>
                </c:pt>
                <c:pt idx="10">
                  <c:v>1013.0987081219188</c:v>
                </c:pt>
                <c:pt idx="11">
                  <c:v>1017.0211234661199</c:v>
                </c:pt>
                <c:pt idx="12">
                  <c:v>1011.0115513332615</c:v>
                </c:pt>
                <c:pt idx="13">
                  <c:v>1027.4209219475333</c:v>
                </c:pt>
                <c:pt idx="14">
                  <c:v>1017.5609053942208</c:v>
                </c:pt>
                <c:pt idx="15">
                  <c:v>1006.333441289719</c:v>
                </c:pt>
                <c:pt idx="16">
                  <c:v>1007.3770196840476</c:v>
                </c:pt>
                <c:pt idx="17">
                  <c:v>942.8910720069091</c:v>
                </c:pt>
                <c:pt idx="18">
                  <c:v>963.07891611788841</c:v>
                </c:pt>
                <c:pt idx="19">
                  <c:v>954.15452157328446</c:v>
                </c:pt>
                <c:pt idx="20">
                  <c:v>978.76857749469229</c:v>
                </c:pt>
                <c:pt idx="21">
                  <c:v>960.59591924862366</c:v>
                </c:pt>
                <c:pt idx="22">
                  <c:v>952.42721940336116</c:v>
                </c:pt>
                <c:pt idx="23">
                  <c:v>957.82503868437152</c:v>
                </c:pt>
                <c:pt idx="24">
                  <c:v>944.47443232933881</c:v>
                </c:pt>
                <c:pt idx="25">
                  <c:v>932.74317175860949</c:v>
                </c:pt>
                <c:pt idx="26">
                  <c:v>925.94191946453634</c:v>
                </c:pt>
                <c:pt idx="27">
                  <c:v>798.84126812767647</c:v>
                </c:pt>
                <c:pt idx="28">
                  <c:v>818.09349022994718</c:v>
                </c:pt>
                <c:pt idx="29">
                  <c:v>847.67353988988452</c:v>
                </c:pt>
                <c:pt idx="30">
                  <c:v>837.92147972219232</c:v>
                </c:pt>
                <c:pt idx="31">
                  <c:v>831.80395120371384</c:v>
                </c:pt>
                <c:pt idx="32">
                  <c:v>824.82277160027365</c:v>
                </c:pt>
                <c:pt idx="33">
                  <c:v>759.86901291878098</c:v>
                </c:pt>
                <c:pt idx="34">
                  <c:v>805.10273849364876</c:v>
                </c:pt>
                <c:pt idx="35">
                  <c:v>816.18626075065686</c:v>
                </c:pt>
                <c:pt idx="36">
                  <c:v>812.55172910144313</c:v>
                </c:pt>
                <c:pt idx="37">
                  <c:v>833.24336967864986</c:v>
                </c:pt>
                <c:pt idx="38">
                  <c:v>829.86073626254995</c:v>
                </c:pt>
                <c:pt idx="39">
                  <c:v>825.47050991399465</c:v>
                </c:pt>
                <c:pt idx="40">
                  <c:v>830.36453272877759</c:v>
                </c:pt>
                <c:pt idx="41">
                  <c:v>821.2602108748066</c:v>
                </c:pt>
                <c:pt idx="42">
                  <c:v>827.55766670265211</c:v>
                </c:pt>
                <c:pt idx="43">
                  <c:v>817.76962107308645</c:v>
                </c:pt>
                <c:pt idx="44">
                  <c:v>832.66760228867543</c:v>
                </c:pt>
                <c:pt idx="45">
                  <c:v>849.29288567418769</c:v>
                </c:pt>
                <c:pt idx="46">
                  <c:v>868.29320954334457</c:v>
                </c:pt>
                <c:pt idx="47">
                  <c:v>868.36518046709148</c:v>
                </c:pt>
                <c:pt idx="48">
                  <c:v>878.54906617726454</c:v>
                </c:pt>
                <c:pt idx="49">
                  <c:v>859.15290222750025</c:v>
                </c:pt>
                <c:pt idx="50">
                  <c:v>858.325236604412</c:v>
                </c:pt>
                <c:pt idx="51">
                  <c:v>866.88977653028201</c:v>
                </c:pt>
                <c:pt idx="52">
                  <c:v>851.05617330598466</c:v>
                </c:pt>
                <c:pt idx="53">
                  <c:v>830.61643096189164</c:v>
                </c:pt>
                <c:pt idx="54">
                  <c:v>831.30015473748631</c:v>
                </c:pt>
                <c:pt idx="55">
                  <c:v>829.82475080067672</c:v>
                </c:pt>
                <c:pt idx="56">
                  <c:v>826.69401561769064</c:v>
                </c:pt>
                <c:pt idx="57">
                  <c:v>839.68476735398929</c:v>
                </c:pt>
                <c:pt idx="58">
                  <c:v>841.26812767641911</c:v>
                </c:pt>
                <c:pt idx="59">
                  <c:v>838.02943610781278</c:v>
                </c:pt>
                <c:pt idx="60">
                  <c:v>835.72636654791506</c:v>
                </c:pt>
                <c:pt idx="61">
                  <c:v>817.98553384432728</c:v>
                </c:pt>
                <c:pt idx="62">
                  <c:v>832.27176220806825</c:v>
                </c:pt>
                <c:pt idx="63">
                  <c:v>828.60124509698107</c:v>
                </c:pt>
                <c:pt idx="64">
                  <c:v>846.62996149555613</c:v>
                </c:pt>
                <c:pt idx="65">
                  <c:v>848.86106013170695</c:v>
                </c:pt>
                <c:pt idx="66">
                  <c:v>844.54280470689855</c:v>
                </c:pt>
                <c:pt idx="67">
                  <c:v>840.54841843895088</c:v>
                </c:pt>
                <c:pt idx="68">
                  <c:v>863.61509949980234</c:v>
                </c:pt>
                <c:pt idx="69">
                  <c:v>852.45960631904734</c:v>
                </c:pt>
                <c:pt idx="70">
                  <c:v>853.35924286588238</c:v>
                </c:pt>
                <c:pt idx="71">
                  <c:v>857.67749829069078</c:v>
                </c:pt>
                <c:pt idx="72">
                  <c:v>857.4615855194503</c:v>
                </c:pt>
                <c:pt idx="73">
                  <c:v>863.36320126668841</c:v>
                </c:pt>
                <c:pt idx="74">
                  <c:v>863.18327395732149</c:v>
                </c:pt>
                <c:pt idx="75">
                  <c:v>867.06970383964892</c:v>
                </c:pt>
                <c:pt idx="76">
                  <c:v>887.54543164561539</c:v>
                </c:pt>
                <c:pt idx="77">
                  <c:v>878.04526971103701</c:v>
                </c:pt>
                <c:pt idx="78">
                  <c:v>874.23081075245625</c:v>
                </c:pt>
                <c:pt idx="79">
                  <c:v>879.30476087660611</c:v>
                </c:pt>
                <c:pt idx="80">
                  <c:v>885.49426031883138</c:v>
                </c:pt>
                <c:pt idx="81">
                  <c:v>896.1099715714854</c:v>
                </c:pt>
                <c:pt idx="82">
                  <c:v>886.64579509878035</c:v>
                </c:pt>
                <c:pt idx="83">
                  <c:v>903.19910756054594</c:v>
                </c:pt>
                <c:pt idx="84">
                  <c:v>911.40379286768189</c:v>
                </c:pt>
                <c:pt idx="85">
                  <c:v>917.59329230990727</c:v>
                </c:pt>
                <c:pt idx="86">
                  <c:v>947.96502213105964</c:v>
                </c:pt>
                <c:pt idx="87">
                  <c:v>981.93529813955217</c:v>
                </c:pt>
                <c:pt idx="88">
                  <c:v>953.61473964518393</c:v>
                </c:pt>
                <c:pt idx="89">
                  <c:v>954.22649249703181</c:v>
                </c:pt>
                <c:pt idx="90">
                  <c:v>975.70981323545334</c:v>
                </c:pt>
                <c:pt idx="91">
                  <c:v>967.18125877145678</c:v>
                </c:pt>
                <c:pt idx="92">
                  <c:v>992.62298031595287</c:v>
                </c:pt>
                <c:pt idx="93">
                  <c:v>1003.1307351829868</c:v>
                </c:pt>
                <c:pt idx="94">
                  <c:v>1023.0306955989788</c:v>
                </c:pt>
                <c:pt idx="95">
                  <c:v>1025.4777070063701</c:v>
                </c:pt>
                <c:pt idx="96">
                  <c:v>1033.1426103854049</c:v>
                </c:pt>
                <c:pt idx="97">
                  <c:v>1063.7662384396708</c:v>
                </c:pt>
                <c:pt idx="98">
                  <c:v>1094.2819101083164</c:v>
                </c:pt>
                <c:pt idx="99">
                  <c:v>1137.4284788945267</c:v>
                </c:pt>
                <c:pt idx="100">
                  <c:v>1184.3175357155712</c:v>
                </c:pt>
                <c:pt idx="101">
                  <c:v>1133.0022670840983</c:v>
                </c:pt>
                <c:pt idx="102">
                  <c:v>1185.5770268811402</c:v>
                </c:pt>
                <c:pt idx="103">
                  <c:v>1314.2250530785566</c:v>
                </c:pt>
                <c:pt idx="104">
                  <c:v>1454.1725143042217</c:v>
                </c:pt>
                <c:pt idx="105">
                  <c:v>1475.4039368095293</c:v>
                </c:pt>
                <c:pt idx="106">
                  <c:v>1393.3930692000436</c:v>
                </c:pt>
                <c:pt idx="107">
                  <c:v>1346.1801432221387</c:v>
                </c:pt>
                <c:pt idx="108">
                  <c:v>1384.756558350427</c:v>
                </c:pt>
                <c:pt idx="109">
                  <c:v>1345.2445212134303</c:v>
                </c:pt>
                <c:pt idx="110">
                  <c:v>1365.7562344812702</c:v>
                </c:pt>
                <c:pt idx="111">
                  <c:v>1213.2138615999143</c:v>
                </c:pt>
                <c:pt idx="112">
                  <c:v>1127.0646658749872</c:v>
                </c:pt>
                <c:pt idx="113">
                  <c:v>1210.8748065781433</c:v>
                </c:pt>
                <c:pt idx="114">
                  <c:v>1216.5605095541412</c:v>
                </c:pt>
                <c:pt idx="115">
                  <c:v>1204.4693943646776</c:v>
                </c:pt>
                <c:pt idx="116">
                  <c:v>1162.0785202778086</c:v>
                </c:pt>
                <c:pt idx="117">
                  <c:v>1197.9200403037182</c:v>
                </c:pt>
                <c:pt idx="118">
                  <c:v>1210.8748065781435</c:v>
                </c:pt>
                <c:pt idx="119">
                  <c:v>1207.2762603908031</c:v>
                </c:pt>
                <c:pt idx="120">
                  <c:v>1174.6014610097532</c:v>
                </c:pt>
                <c:pt idx="121">
                  <c:v>1160.1353053366449</c:v>
                </c:pt>
                <c:pt idx="122">
                  <c:v>1176.7246032602839</c:v>
                </c:pt>
                <c:pt idx="123">
                  <c:v>1164.8853863039342</c:v>
                </c:pt>
                <c:pt idx="124">
                  <c:v>1162.3304185109225</c:v>
                </c:pt>
                <c:pt idx="125">
                  <c:v>1155.133326136242</c:v>
                </c:pt>
                <c:pt idx="126">
                  <c:v>1183.8497247112177</c:v>
                </c:pt>
                <c:pt idx="127">
                  <c:v>1268.7394292705756</c:v>
                </c:pt>
                <c:pt idx="128">
                  <c:v>1288.9632588434281</c:v>
                </c:pt>
                <c:pt idx="129">
                  <c:v>1285.5446399654547</c:v>
                </c:pt>
                <c:pt idx="130">
                  <c:v>1339.5228327755597</c:v>
                </c:pt>
                <c:pt idx="131">
                  <c:v>1356.148116161072</c:v>
                </c:pt>
                <c:pt idx="132">
                  <c:v>1305.1207312245863</c:v>
                </c:pt>
                <c:pt idx="133">
                  <c:v>1295.4766274425142</c:v>
                </c:pt>
                <c:pt idx="134">
                  <c:v>1301.8460541941065</c:v>
                </c:pt>
                <c:pt idx="135">
                  <c:v>1309.7988412681289</c:v>
                </c:pt>
                <c:pt idx="136">
                  <c:v>1396.1999352261698</c:v>
                </c:pt>
                <c:pt idx="137">
                  <c:v>1394.6885458274869</c:v>
                </c:pt>
                <c:pt idx="138">
                  <c:v>1420.4541365288437</c:v>
                </c:pt>
                <c:pt idx="139">
                  <c:v>1507.5749397243526</c:v>
                </c:pt>
                <c:pt idx="140">
                  <c:v>1505.5957393213152</c:v>
                </c:pt>
                <c:pt idx="141">
                  <c:v>1495.843679153623</c:v>
                </c:pt>
                <c:pt idx="142">
                  <c:v>1629.9614955557965</c:v>
                </c:pt>
                <c:pt idx="143">
                  <c:v>1572.0968728633643</c:v>
                </c:pt>
                <c:pt idx="144">
                  <c:v>1561.1572924538498</c:v>
                </c:pt>
                <c:pt idx="145">
                  <c:v>1597.7904926409742</c:v>
                </c:pt>
                <c:pt idx="146">
                  <c:v>1670.697038396489</c:v>
                </c:pt>
                <c:pt idx="147">
                  <c:v>1633.6320126668838</c:v>
                </c:pt>
                <c:pt idx="148">
                  <c:v>1639.1377883335142</c:v>
                </c:pt>
                <c:pt idx="149">
                  <c:v>1666.7386375904146</c:v>
                </c:pt>
                <c:pt idx="150">
                  <c:v>1659.9733707582147</c:v>
                </c:pt>
                <c:pt idx="151">
                  <c:v>1591.349094965635</c:v>
                </c:pt>
                <c:pt idx="152">
                  <c:v>1571.8809600921238</c:v>
                </c:pt>
                <c:pt idx="153">
                  <c:v>1561.4811616107104</c:v>
                </c:pt>
                <c:pt idx="154">
                  <c:v>1592.1047896649764</c:v>
                </c:pt>
                <c:pt idx="155">
                  <c:v>1640.0014394184759</c:v>
                </c:pt>
                <c:pt idx="156">
                  <c:v>1640.3612940372097</c:v>
                </c:pt>
                <c:pt idx="157">
                  <c:v>1509.2662564324023</c:v>
                </c:pt>
                <c:pt idx="158">
                  <c:v>1528.3745366871794</c:v>
                </c:pt>
                <c:pt idx="159">
                  <c:v>1518.3705782863733</c:v>
                </c:pt>
                <c:pt idx="160">
                  <c:v>1561.37320522509</c:v>
                </c:pt>
                <c:pt idx="161">
                  <c:v>1539.9978408722884</c:v>
                </c:pt>
                <c:pt idx="162">
                  <c:v>1548.6343517219054</c:v>
                </c:pt>
                <c:pt idx="163">
                  <c:v>1567.7426319766826</c:v>
                </c:pt>
                <c:pt idx="164">
                  <c:v>1566.807009967974</c:v>
                </c:pt>
                <c:pt idx="165">
                  <c:v>1554.2480837741564</c:v>
                </c:pt>
                <c:pt idx="166">
                  <c:v>1561.2292633775965</c:v>
                </c:pt>
                <c:pt idx="167">
                  <c:v>1559.3940048220527</c:v>
                </c:pt>
                <c:pt idx="168">
                  <c:v>1550.5055957393222</c:v>
                </c:pt>
                <c:pt idx="169">
                  <c:v>1652.0205836841924</c:v>
                </c:pt>
                <c:pt idx="170">
                  <c:v>1635.3233293749333</c:v>
                </c:pt>
                <c:pt idx="171">
                  <c:v>1620.7132318543315</c:v>
                </c:pt>
                <c:pt idx="172">
                  <c:v>1619.3097988412687</c:v>
                </c:pt>
                <c:pt idx="173">
                  <c:v>1616.4309618913965</c:v>
                </c:pt>
                <c:pt idx="174">
                  <c:v>1561.8050307675705</c:v>
                </c:pt>
                <c:pt idx="175">
                  <c:v>1557.3068480333952</c:v>
                </c:pt>
                <c:pt idx="176">
                  <c:v>1547.4828169419561</c:v>
                </c:pt>
                <c:pt idx="177">
                  <c:v>1286.588218359783</c:v>
                </c:pt>
                <c:pt idx="178">
                  <c:v>1398.7549030191808</c:v>
                </c:pt>
                <c:pt idx="179">
                  <c:v>1361.9057900608159</c:v>
                </c:pt>
                <c:pt idx="180">
                  <c:v>1385.0444420454139</c:v>
                </c:pt>
                <c:pt idx="181">
                  <c:v>1350.4264277232</c:v>
                </c:pt>
                <c:pt idx="182">
                  <c:v>1506.1355212494157</c:v>
                </c:pt>
                <c:pt idx="183">
                  <c:v>1473.1728381733783</c:v>
                </c:pt>
                <c:pt idx="184">
                  <c:v>1377.8833351326066</c:v>
                </c:pt>
                <c:pt idx="185">
                  <c:v>1394.4366475943721</c:v>
                </c:pt>
                <c:pt idx="186">
                  <c:v>1450.3940408075139</c:v>
                </c:pt>
                <c:pt idx="187">
                  <c:v>1408.4709777249991</c:v>
                </c:pt>
                <c:pt idx="188">
                  <c:v>1408.9747741912267</c:v>
                </c:pt>
                <c:pt idx="189">
                  <c:v>1420.6700493000828</c:v>
                </c:pt>
                <c:pt idx="190">
                  <c:v>1366.0441181762569</c:v>
                </c:pt>
                <c:pt idx="191">
                  <c:v>1362.6974702220305</c:v>
                </c:pt>
                <c:pt idx="192">
                  <c:v>1361.9057900608154</c:v>
                </c:pt>
                <c:pt idx="193">
                  <c:v>1324.0850696318687</c:v>
                </c:pt>
                <c:pt idx="194">
                  <c:v>1336.248155745079</c:v>
                </c:pt>
                <c:pt idx="195">
                  <c:v>1342.0058296448235</c:v>
                </c:pt>
                <c:pt idx="196">
                  <c:v>1327.3957321242219</c:v>
                </c:pt>
                <c:pt idx="197">
                  <c:v>1396.1999352261687</c:v>
                </c:pt>
                <c:pt idx="198">
                  <c:v>1383.6410090323509</c:v>
                </c:pt>
                <c:pt idx="199">
                  <c:v>1351.0381805750476</c:v>
                </c:pt>
                <c:pt idx="200">
                  <c:v>1358.4152002590954</c:v>
                </c:pt>
                <c:pt idx="201">
                  <c:v>1335.5644319694843</c:v>
                </c:pt>
                <c:pt idx="202">
                  <c:v>1341.1061930979884</c:v>
                </c:pt>
                <c:pt idx="203">
                  <c:v>1361.8338191370685</c:v>
                </c:pt>
                <c:pt idx="204">
                  <c:v>1361.0781244377272</c:v>
                </c:pt>
                <c:pt idx="205">
                  <c:v>1374.8245708733671</c:v>
                </c:pt>
                <c:pt idx="206">
                  <c:v>1406.9955737881894</c:v>
                </c:pt>
                <c:pt idx="207">
                  <c:v>1463.1328943106982</c:v>
                </c:pt>
                <c:pt idx="208">
                  <c:v>1435.6400014394183</c:v>
                </c:pt>
                <c:pt idx="209">
                  <c:v>1466.1196876461906</c:v>
                </c:pt>
                <c:pt idx="210">
                  <c:v>1494.116376983698</c:v>
                </c:pt>
                <c:pt idx="211">
                  <c:v>1515.6716686458665</c:v>
                </c:pt>
                <c:pt idx="212">
                  <c:v>1513.9803519378167</c:v>
                </c:pt>
                <c:pt idx="213">
                  <c:v>1574.2200151138934</c:v>
                </c:pt>
                <c:pt idx="214">
                  <c:v>1578.1784159199678</c:v>
                </c:pt>
                <c:pt idx="215">
                  <c:v>1574.5438842707542</c:v>
                </c:pt>
                <c:pt idx="216">
                  <c:v>1511.2814422973117</c:v>
                </c:pt>
                <c:pt idx="217">
                  <c:v>1525.5676706610525</c:v>
                </c:pt>
                <c:pt idx="218">
                  <c:v>1524.1282521861165</c:v>
                </c:pt>
                <c:pt idx="219">
                  <c:v>1550.4336248155744</c:v>
                </c:pt>
                <c:pt idx="220">
                  <c:v>1558.6023246608368</c:v>
                </c:pt>
                <c:pt idx="221">
                  <c:v>1560.7974378351146</c:v>
                </c:pt>
                <c:pt idx="222">
                  <c:v>1570.5494980028068</c:v>
                </c:pt>
                <c:pt idx="223">
                  <c:v>1558.4583828133432</c:v>
                </c:pt>
                <c:pt idx="224">
                  <c:v>1512.7928316959944</c:v>
                </c:pt>
                <c:pt idx="225">
                  <c:v>1507.0711432581234</c:v>
                </c:pt>
                <c:pt idx="226">
                  <c:v>1465.8677894130767</c:v>
                </c:pt>
                <c:pt idx="227">
                  <c:v>1425.3121738817513</c:v>
                </c:pt>
                <c:pt idx="228">
                  <c:v>1451.0777645831079</c:v>
                </c:pt>
                <c:pt idx="229">
                  <c:v>1483.3567238835503</c:v>
                </c:pt>
                <c:pt idx="230">
                  <c:v>1479.65022131059</c:v>
                </c:pt>
                <c:pt idx="231">
                  <c:v>1485.4798661340812</c:v>
                </c:pt>
                <c:pt idx="232">
                  <c:v>1496.9232430098234</c:v>
                </c:pt>
                <c:pt idx="233">
                  <c:v>1509.1942855086538</c:v>
                </c:pt>
                <c:pt idx="234">
                  <c:v>1477.4910935981857</c:v>
                </c:pt>
                <c:pt idx="235">
                  <c:v>1484.4722732016257</c:v>
                </c:pt>
                <c:pt idx="236">
                  <c:v>1493.4686386699766</c:v>
                </c:pt>
                <c:pt idx="237">
                  <c:v>1494.8720716830394</c:v>
                </c:pt>
                <c:pt idx="238">
                  <c:v>1497.247112166684</c:v>
                </c:pt>
                <c:pt idx="239">
                  <c:v>1505.6677102450606</c:v>
                </c:pt>
                <c:pt idx="240">
                  <c:v>1474.1444456439592</c:v>
                </c:pt>
                <c:pt idx="241">
                  <c:v>1476.1236460469963</c:v>
                </c:pt>
                <c:pt idx="242">
                  <c:v>1479.9740904674504</c:v>
                </c:pt>
                <c:pt idx="243">
                  <c:v>1482.601029184209</c:v>
                </c:pt>
                <c:pt idx="244">
                  <c:v>1499.3702544172147</c:v>
                </c:pt>
                <c:pt idx="245">
                  <c:v>1502.5009896002007</c:v>
                </c:pt>
                <c:pt idx="246">
                  <c:v>1486.0196480621821</c:v>
                </c:pt>
                <c:pt idx="247">
                  <c:v>1498.4706178703796</c:v>
                </c:pt>
                <c:pt idx="248">
                  <c:v>1500.4858037352901</c:v>
                </c:pt>
                <c:pt idx="249">
                  <c:v>1530.4616934758351</c:v>
                </c:pt>
                <c:pt idx="250">
                  <c:v>1522.1850372449524</c:v>
                </c:pt>
                <c:pt idx="251">
                  <c:v>1498.3986469466329</c:v>
                </c:pt>
                <c:pt idx="252">
                  <c:v>1485.443880672208</c:v>
                </c:pt>
                <c:pt idx="253">
                  <c:v>1497.1031703191904</c:v>
                </c:pt>
                <c:pt idx="254">
                  <c:v>1503.0407715283022</c:v>
                </c:pt>
                <c:pt idx="255">
                  <c:v>1511.2094713735646</c:v>
                </c:pt>
                <c:pt idx="256">
                  <c:v>1511.9651660729062</c:v>
                </c:pt>
                <c:pt idx="257">
                  <c:v>1509.4821692036414</c:v>
                </c:pt>
                <c:pt idx="258">
                  <c:v>1519.8819676850549</c:v>
                </c:pt>
                <c:pt idx="259">
                  <c:v>1516.6432761164483</c:v>
                </c:pt>
                <c:pt idx="260">
                  <c:v>1518.5505055957387</c:v>
                </c:pt>
                <c:pt idx="261">
                  <c:v>1509.5181546655147</c:v>
                </c:pt>
                <c:pt idx="262">
                  <c:v>1509.4461837417678</c:v>
                </c:pt>
                <c:pt idx="263">
                  <c:v>1523.6244557198886</c:v>
                </c:pt>
                <c:pt idx="264">
                  <c:v>1525.5676706610525</c:v>
                </c:pt>
                <c:pt idx="265">
                  <c:v>1539.4580589441862</c:v>
                </c:pt>
                <c:pt idx="266">
                  <c:v>1531.4692864082906</c:v>
                </c:pt>
                <c:pt idx="267">
                  <c:v>1534.1322105869226</c:v>
                </c:pt>
                <c:pt idx="268">
                  <c:v>1550.7215085105615</c:v>
                </c:pt>
                <c:pt idx="269">
                  <c:v>1559.5739321314188</c:v>
                </c:pt>
                <c:pt idx="270">
                  <c:v>1550.9734067436755</c:v>
                </c:pt>
                <c:pt idx="271">
                  <c:v>1550.8654503580553</c:v>
                </c:pt>
                <c:pt idx="272">
                  <c:v>1572.7805966389578</c:v>
                </c:pt>
                <c:pt idx="273">
                  <c:v>1594.0120191442657</c:v>
                </c:pt>
                <c:pt idx="274">
                  <c:v>1627.4425132246574</c:v>
                </c:pt>
                <c:pt idx="275">
                  <c:v>1613.6240958652706</c:v>
                </c:pt>
                <c:pt idx="276">
                  <c:v>1639.8215121091082</c:v>
                </c:pt>
                <c:pt idx="277">
                  <c:v>1671.3807621720828</c:v>
                </c:pt>
                <c:pt idx="278">
                  <c:v>1677.5342761524348</c:v>
                </c:pt>
                <c:pt idx="279">
                  <c:v>1693.4398503004786</c:v>
                </c:pt>
                <c:pt idx="280">
                  <c:v>1602.4686026845156</c:v>
                </c:pt>
                <c:pt idx="281">
                  <c:v>1625.3913418978734</c:v>
                </c:pt>
                <c:pt idx="282">
                  <c:v>1651.0849616754831</c:v>
                </c:pt>
                <c:pt idx="283">
                  <c:v>1633.8119399762495</c:v>
                </c:pt>
                <c:pt idx="284">
                  <c:v>1644.4636366907771</c:v>
                </c:pt>
                <c:pt idx="285">
                  <c:v>1606.4629889524633</c:v>
                </c:pt>
                <c:pt idx="286">
                  <c:v>1627.3705423009105</c:v>
                </c:pt>
                <c:pt idx="287">
                  <c:v>1614.5957033358525</c:v>
                </c:pt>
                <c:pt idx="288">
                  <c:v>1619.2738133793951</c:v>
                </c:pt>
                <c:pt idx="289">
                  <c:v>1663.6438878693011</c:v>
                </c:pt>
                <c:pt idx="290">
                  <c:v>1662.2044693943651</c:v>
                </c:pt>
                <c:pt idx="291">
                  <c:v>1665.3711900392245</c:v>
                </c:pt>
                <c:pt idx="292">
                  <c:v>1670.3011983158808</c:v>
                </c:pt>
                <c:pt idx="293">
                  <c:v>1629.3497427039479</c:v>
                </c:pt>
                <c:pt idx="294">
                  <c:v>1635.0714311418189</c:v>
                </c:pt>
                <c:pt idx="295">
                  <c:v>1642.664363597107</c:v>
                </c:pt>
                <c:pt idx="296">
                  <c:v>1648.0621828781177</c:v>
                </c:pt>
                <c:pt idx="297">
                  <c:v>1651.3728453704707</c:v>
                </c:pt>
                <c:pt idx="298">
                  <c:v>1660.6211090719355</c:v>
                </c:pt>
                <c:pt idx="299">
                  <c:v>1639.7135557234883</c:v>
                </c:pt>
                <c:pt idx="300">
                  <c:v>1634.423692828098</c:v>
                </c:pt>
                <c:pt idx="301">
                  <c:v>1639.3537011047542</c:v>
                </c:pt>
                <c:pt idx="302">
                  <c:v>1577.5306776062475</c:v>
                </c:pt>
                <c:pt idx="303">
                  <c:v>1603.6921083882116</c:v>
                </c:pt>
                <c:pt idx="304">
                  <c:v>1605.9591924862361</c:v>
                </c:pt>
                <c:pt idx="305">
                  <c:v>1592.2847169743429</c:v>
                </c:pt>
                <c:pt idx="306">
                  <c:v>1603.7640793119583</c:v>
                </c:pt>
                <c:pt idx="307">
                  <c:v>1608.5141602792476</c:v>
                </c:pt>
                <c:pt idx="308">
                  <c:v>1624.707618122279</c:v>
                </c:pt>
                <c:pt idx="309">
                  <c:v>1637.2305588542233</c:v>
                </c:pt>
                <c:pt idx="310">
                  <c:v>1695.8868617078701</c:v>
                </c:pt>
                <c:pt idx="311">
                  <c:v>1882.9392925258196</c:v>
                </c:pt>
                <c:pt idx="312">
                  <c:v>1890.02842851488</c:v>
                </c:pt>
                <c:pt idx="313">
                  <c:v>1916.4057720680844</c:v>
                </c:pt>
                <c:pt idx="314">
                  <c:v>1912.0515311814029</c:v>
                </c:pt>
                <c:pt idx="315">
                  <c:v>1924.6464428370939</c:v>
                </c:pt>
                <c:pt idx="316">
                  <c:v>1935.5500377847347</c:v>
                </c:pt>
                <c:pt idx="317">
                  <c:v>2055.6695095181544</c:v>
                </c:pt>
                <c:pt idx="318">
                  <c:v>2073.8781532260964</c:v>
                </c:pt>
                <c:pt idx="319">
                  <c:v>2069.7758105725284</c:v>
                </c:pt>
                <c:pt idx="320">
                  <c:v>2111.5189463456759</c:v>
                </c:pt>
                <c:pt idx="321">
                  <c:v>2086.1132102630536</c:v>
                </c:pt>
                <c:pt idx="322">
                  <c:v>2098.7081219187448</c:v>
                </c:pt>
                <c:pt idx="323">
                  <c:v>2078.0164813415381</c:v>
                </c:pt>
                <c:pt idx="324">
                  <c:v>2088.272337975458</c:v>
                </c:pt>
                <c:pt idx="325">
                  <c:v>2193.3139011839216</c:v>
                </c:pt>
                <c:pt idx="326">
                  <c:v>2439.3105185505055</c:v>
                </c:pt>
                <c:pt idx="327">
                  <c:v>2540.6095937241353</c:v>
                </c:pt>
                <c:pt idx="328">
                  <c:v>2464.8242110187484</c:v>
                </c:pt>
                <c:pt idx="329">
                  <c:v>2514.592104789665</c:v>
                </c:pt>
                <c:pt idx="330">
                  <c:v>2770.0169131670805</c:v>
                </c:pt>
                <c:pt idx="331">
                  <c:v>2707.0423548886247</c:v>
                </c:pt>
                <c:pt idx="332">
                  <c:v>2731.2605707294251</c:v>
                </c:pt>
                <c:pt idx="333">
                  <c:v>2766.4183669797399</c:v>
                </c:pt>
                <c:pt idx="334">
                  <c:v>2530.2097952427216</c:v>
                </c:pt>
                <c:pt idx="335">
                  <c:v>2402.605347439634</c:v>
                </c:pt>
                <c:pt idx="336">
                  <c:v>2175.3211702472199</c:v>
                </c:pt>
                <c:pt idx="337">
                  <c:v>2271.0424988304721</c:v>
                </c:pt>
                <c:pt idx="338">
                  <c:v>2410.9539745942634</c:v>
                </c:pt>
                <c:pt idx="339">
                  <c:v>2424.3765518730429</c:v>
                </c:pt>
                <c:pt idx="340">
                  <c:v>2297.8876533880307</c:v>
                </c:pt>
                <c:pt idx="341">
                  <c:v>2367.3755802655724</c:v>
                </c:pt>
                <c:pt idx="342">
                  <c:v>2333.4053042570795</c:v>
                </c:pt>
                <c:pt idx="343">
                  <c:v>2300.9824031091434</c:v>
                </c:pt>
                <c:pt idx="344">
                  <c:v>2423.5848717118283</c:v>
                </c:pt>
                <c:pt idx="345">
                  <c:v>2440.4980387923279</c:v>
                </c:pt>
                <c:pt idx="346">
                  <c:v>2536.7951347655548</c:v>
                </c:pt>
                <c:pt idx="347">
                  <c:v>2387.8153226096656</c:v>
                </c:pt>
                <c:pt idx="348">
                  <c:v>2454.1365288423476</c:v>
                </c:pt>
                <c:pt idx="349">
                  <c:v>2410.5581345136566</c:v>
                </c:pt>
                <c:pt idx="350">
                  <c:v>2442.6571665047322</c:v>
                </c:pt>
                <c:pt idx="351">
                  <c:v>2310.158695886862</c:v>
                </c:pt>
                <c:pt idx="352">
                  <c:v>2401.4178271978121</c:v>
                </c:pt>
                <c:pt idx="353">
                  <c:v>2366.439958256864</c:v>
                </c:pt>
                <c:pt idx="354">
                  <c:v>2347.8354744683147</c:v>
                </c:pt>
                <c:pt idx="355">
                  <c:v>2342.5456115729244</c:v>
                </c:pt>
                <c:pt idx="356">
                  <c:v>2398.6469466335598</c:v>
                </c:pt>
                <c:pt idx="357">
                  <c:v>2358.2712584116016</c:v>
                </c:pt>
                <c:pt idx="358">
                  <c:v>2380.9780848537189</c:v>
                </c:pt>
                <c:pt idx="359">
                  <c:v>2401.9576091259132</c:v>
                </c:pt>
                <c:pt idx="360">
                  <c:v>2397.7832955485987</c:v>
                </c:pt>
                <c:pt idx="361">
                  <c:v>2447.0114073914142</c:v>
                </c:pt>
                <c:pt idx="362">
                  <c:v>2430.8179495483828</c:v>
                </c:pt>
                <c:pt idx="363">
                  <c:v>2425.3481593436254</c:v>
                </c:pt>
                <c:pt idx="364">
                  <c:v>2399.9424232610027</c:v>
                </c:pt>
                <c:pt idx="365">
                  <c:v>2401.2378998884451</c:v>
                </c:pt>
                <c:pt idx="366">
                  <c:v>2355.8602324660837</c:v>
                </c:pt>
                <c:pt idx="367">
                  <c:v>2366.0441181762567</c:v>
                </c:pt>
                <c:pt idx="368">
                  <c:v>2378.6390298319479</c:v>
                </c:pt>
                <c:pt idx="369">
                  <c:v>2367.0876965705852</c:v>
                </c:pt>
                <c:pt idx="370">
                  <c:v>2353.6651192918057</c:v>
                </c:pt>
                <c:pt idx="371">
                  <c:v>2365.5043362481556</c:v>
                </c:pt>
                <c:pt idx="372">
                  <c:v>2365.6842635575226</c:v>
                </c:pt>
                <c:pt idx="373">
                  <c:v>2364.2448450825868</c:v>
                </c:pt>
                <c:pt idx="374">
                  <c:v>2360.1784878908925</c:v>
                </c:pt>
                <c:pt idx="375">
                  <c:v>2256.1805030767573</c:v>
                </c:pt>
                <c:pt idx="376">
                  <c:v>2177.8401525783588</c:v>
                </c:pt>
                <c:pt idx="377">
                  <c:v>1934.1106193097992</c:v>
                </c:pt>
                <c:pt idx="378">
                  <c:v>2063.2624419734429</c:v>
                </c:pt>
                <c:pt idx="379">
                  <c:v>2114.1458850624349</c:v>
                </c:pt>
                <c:pt idx="380">
                  <c:v>2097.9524272194035</c:v>
                </c:pt>
                <c:pt idx="381">
                  <c:v>2129.2957645111378</c:v>
                </c:pt>
                <c:pt idx="382">
                  <c:v>2141.6387779337147</c:v>
                </c:pt>
                <c:pt idx="383">
                  <c:v>2128.4680988880491</c:v>
                </c:pt>
                <c:pt idx="384">
                  <c:v>2110.3674115657277</c:v>
                </c:pt>
                <c:pt idx="385">
                  <c:v>2140.919068696247</c:v>
                </c:pt>
                <c:pt idx="386">
                  <c:v>2115.6212889992444</c:v>
                </c:pt>
                <c:pt idx="387">
                  <c:v>2115.0095361473968</c:v>
                </c:pt>
                <c:pt idx="388">
                  <c:v>2110.3674115657282</c:v>
                </c:pt>
                <c:pt idx="389">
                  <c:v>2069.1280722588081</c:v>
                </c:pt>
                <c:pt idx="390">
                  <c:v>2043.2185397099577</c:v>
                </c:pt>
                <c:pt idx="391">
                  <c:v>2083.6302133937897</c:v>
                </c:pt>
                <c:pt idx="392">
                  <c:v>2067.1848573176449</c:v>
                </c:pt>
                <c:pt idx="393">
                  <c:v>2065.8893806902024</c:v>
                </c:pt>
                <c:pt idx="394">
                  <c:v>2064.3779912915193</c:v>
                </c:pt>
                <c:pt idx="395">
                  <c:v>2093.88607002771</c:v>
                </c:pt>
                <c:pt idx="396">
                  <c:v>2091.7989132390526</c:v>
                </c:pt>
                <c:pt idx="397">
                  <c:v>2105.8692288315538</c:v>
                </c:pt>
                <c:pt idx="398">
                  <c:v>2095.7573140451273</c:v>
                </c:pt>
                <c:pt idx="399">
                  <c:v>2081.6510129907533</c:v>
                </c:pt>
                <c:pt idx="400">
                  <c:v>2071.2512145093397</c:v>
                </c:pt>
                <c:pt idx="401">
                  <c:v>2084.6018208643723</c:v>
                </c:pt>
                <c:pt idx="402">
                  <c:v>2054.1941055813468</c:v>
                </c:pt>
                <c:pt idx="403">
                  <c:v>2070.6394616574921</c:v>
                </c:pt>
                <c:pt idx="404">
                  <c:v>2062.7226600453437</c:v>
                </c:pt>
                <c:pt idx="405">
                  <c:v>2068.9841304113156</c:v>
                </c:pt>
                <c:pt idx="406">
                  <c:v>2061.5711252653941</c:v>
                </c:pt>
                <c:pt idx="407">
                  <c:v>2062.0389362697483</c:v>
                </c:pt>
                <c:pt idx="408">
                  <c:v>2073.5182986073642</c:v>
                </c:pt>
                <c:pt idx="409">
                  <c:v>2162.4023894346697</c:v>
                </c:pt>
                <c:pt idx="410">
                  <c:v>2202.0223829572869</c:v>
                </c:pt>
                <c:pt idx="411">
                  <c:v>2179.6034402101573</c:v>
                </c:pt>
                <c:pt idx="412">
                  <c:v>2205.8728273777415</c:v>
                </c:pt>
                <c:pt idx="413">
                  <c:v>2213.8615999136373</c:v>
                </c:pt>
                <c:pt idx="414">
                  <c:v>2259.7790492640997</c:v>
                </c:pt>
                <c:pt idx="415">
                  <c:v>2238.5476267587919</c:v>
                </c:pt>
                <c:pt idx="416">
                  <c:v>2244.5571988916499</c:v>
                </c:pt>
                <c:pt idx="417">
                  <c:v>2187.7001691316732</c:v>
                </c:pt>
                <c:pt idx="418">
                  <c:v>2183.3819137068649</c:v>
                </c:pt>
                <c:pt idx="419">
                  <c:v>2190.1831660009379</c:v>
                </c:pt>
                <c:pt idx="420">
                  <c:v>2189.4634567634698</c:v>
                </c:pt>
                <c:pt idx="421">
                  <c:v>2178.7038036633226</c:v>
                </c:pt>
                <c:pt idx="422">
                  <c:v>2187.6641836697995</c:v>
                </c:pt>
                <c:pt idx="423">
                  <c:v>2187.6281982079263</c:v>
                </c:pt>
                <c:pt idx="424">
                  <c:v>2200.1511389398706</c:v>
                </c:pt>
                <c:pt idx="425">
                  <c:v>2190.0752096153178</c:v>
                </c:pt>
                <c:pt idx="426">
                  <c:v>2179.2795710532969</c:v>
                </c:pt>
                <c:pt idx="427">
                  <c:v>2148.3320738421703</c:v>
                </c:pt>
                <c:pt idx="428">
                  <c:v>2145.4892223541715</c:v>
                </c:pt>
                <c:pt idx="429">
                  <c:v>2169.7794091187188</c:v>
                </c:pt>
                <c:pt idx="430">
                  <c:v>2172.3703623736037</c:v>
                </c:pt>
                <c:pt idx="431">
                  <c:v>2165.1372845370497</c:v>
                </c:pt>
                <c:pt idx="432">
                  <c:v>2184.6054194105614</c:v>
                </c:pt>
                <c:pt idx="433">
                  <c:v>2179.6754111339051</c:v>
                </c:pt>
                <c:pt idx="434">
                  <c:v>2177.2643851883868</c:v>
                </c:pt>
                <c:pt idx="435">
                  <c:v>2180.6830040663604</c:v>
                </c:pt>
                <c:pt idx="436">
                  <c:v>2191.4786426283813</c:v>
                </c:pt>
                <c:pt idx="437">
                  <c:v>2215.4449602360678</c:v>
                </c:pt>
                <c:pt idx="438">
                  <c:v>2203.7496851272117</c:v>
                </c:pt>
                <c:pt idx="439">
                  <c:v>2205.8728273777429</c:v>
                </c:pt>
                <c:pt idx="440">
                  <c:v>2196.3366799812911</c:v>
                </c:pt>
                <c:pt idx="441">
                  <c:v>2206.4845802295908</c:v>
                </c:pt>
                <c:pt idx="442">
                  <c:v>2201.8784411097954</c:v>
                </c:pt>
                <c:pt idx="443">
                  <c:v>2223.8295728525718</c:v>
                </c:pt>
                <c:pt idx="444">
                  <c:v>2229.2993630573292</c:v>
                </c:pt>
                <c:pt idx="445">
                  <c:v>2221.8143869876612</c:v>
                </c:pt>
                <c:pt idx="446">
                  <c:v>2226.492497031204</c:v>
                </c:pt>
                <c:pt idx="447">
                  <c:v>2310.6984778149676</c:v>
                </c:pt>
                <c:pt idx="448">
                  <c:v>2287.9196804491035</c:v>
                </c:pt>
                <c:pt idx="449">
                  <c:v>2287.4518694447493</c:v>
                </c:pt>
                <c:pt idx="450">
                  <c:v>2295.9804239087462</c:v>
                </c:pt>
                <c:pt idx="451">
                  <c:v>2296.4482349131008</c:v>
                </c:pt>
                <c:pt idx="452">
                  <c:v>2309.9787685775004</c:v>
                </c:pt>
                <c:pt idx="453">
                  <c:v>2301.4861995753772</c:v>
                </c:pt>
                <c:pt idx="454">
                  <c:v>2285.4726690417128</c:v>
                </c:pt>
                <c:pt idx="455">
                  <c:v>2266.328403325062</c:v>
                </c:pt>
                <c:pt idx="456">
                  <c:v>2260.0669329590896</c:v>
                </c:pt>
                <c:pt idx="457">
                  <c:v>2270.070891359896</c:v>
                </c:pt>
                <c:pt idx="458">
                  <c:v>2348.9510237863956</c:v>
                </c:pt>
                <c:pt idx="459">
                  <c:v>2342.7975098060433</c:v>
                </c:pt>
                <c:pt idx="460">
                  <c:v>2338.9830508474629</c:v>
                </c:pt>
                <c:pt idx="461">
                  <c:v>2354.5287703767726</c:v>
                </c:pt>
                <c:pt idx="462">
                  <c:v>2425.4201302673773</c:v>
                </c:pt>
                <c:pt idx="463">
                  <c:v>2487.3511101515041</c:v>
                </c:pt>
                <c:pt idx="464">
                  <c:v>2482.8169419554556</c:v>
                </c:pt>
                <c:pt idx="465">
                  <c:v>2570.3695706934454</c:v>
                </c:pt>
                <c:pt idx="466">
                  <c:v>2509.6620965130141</c:v>
                </c:pt>
                <c:pt idx="467">
                  <c:v>2507.8268379574706</c:v>
                </c:pt>
                <c:pt idx="468">
                  <c:v>2629.4576990895739</c:v>
                </c:pt>
                <c:pt idx="469">
                  <c:v>2679.4774910936039</c:v>
                </c:pt>
                <c:pt idx="470">
                  <c:v>2482.9968692648222</c:v>
                </c:pt>
                <c:pt idx="471">
                  <c:v>2541.7251430422166</c:v>
                </c:pt>
                <c:pt idx="472">
                  <c:v>2544.1361689877344</c:v>
                </c:pt>
                <c:pt idx="473">
                  <c:v>2580.2295872467575</c:v>
                </c:pt>
                <c:pt idx="474">
                  <c:v>2542.0849976609502</c:v>
                </c:pt>
                <c:pt idx="475">
                  <c:v>2559.1061211270703</c:v>
                </c:pt>
                <c:pt idx="476">
                  <c:v>2594.4438446867525</c:v>
                </c:pt>
                <c:pt idx="477">
                  <c:v>2565.4395624167896</c:v>
                </c:pt>
                <c:pt idx="478">
                  <c:v>2579.7977617042775</c:v>
                </c:pt>
                <c:pt idx="479">
                  <c:v>2535.2837453668776</c:v>
                </c:pt>
                <c:pt idx="480">
                  <c:v>2533.4125013494609</c:v>
                </c:pt>
                <c:pt idx="481">
                  <c:v>2548.9222354168978</c:v>
                </c:pt>
                <c:pt idx="482">
                  <c:v>2563.2084637806383</c:v>
                </c:pt>
                <c:pt idx="483">
                  <c:v>2662.3843967037378</c:v>
                </c:pt>
                <c:pt idx="484">
                  <c:v>2629.4936845514476</c:v>
                </c:pt>
                <c:pt idx="485">
                  <c:v>2693.6557630717257</c:v>
                </c:pt>
                <c:pt idx="486">
                  <c:v>2701.6805210694947</c:v>
                </c:pt>
                <c:pt idx="487">
                  <c:v>2634.0998236712435</c:v>
                </c:pt>
                <c:pt idx="488">
                  <c:v>2649.9694123574145</c:v>
                </c:pt>
                <c:pt idx="489">
                  <c:v>2686.8904962395259</c:v>
                </c:pt>
                <c:pt idx="490">
                  <c:v>2668.3939688365967</c:v>
                </c:pt>
                <c:pt idx="491">
                  <c:v>2655.6911007952854</c:v>
                </c:pt>
                <c:pt idx="492">
                  <c:v>2661.988556623131</c:v>
                </c:pt>
                <c:pt idx="493">
                  <c:v>2647.4504300262761</c:v>
                </c:pt>
                <c:pt idx="494">
                  <c:v>2624.2038216560577</c:v>
                </c:pt>
                <c:pt idx="495">
                  <c:v>2626.1110511353477</c:v>
                </c:pt>
                <c:pt idx="496">
                  <c:v>2635.4672712224328</c:v>
                </c:pt>
                <c:pt idx="497">
                  <c:v>2672.6042678757849</c:v>
                </c:pt>
                <c:pt idx="498">
                  <c:v>2713.3038252546039</c:v>
                </c:pt>
                <c:pt idx="499">
                  <c:v>2768.1816546115438</c:v>
                </c:pt>
                <c:pt idx="500">
                  <c:v>2760.0129547662814</c:v>
                </c:pt>
                <c:pt idx="501">
                  <c:v>2763.6474864154952</c:v>
                </c:pt>
                <c:pt idx="502">
                  <c:v>2706.1067328799236</c:v>
                </c:pt>
                <c:pt idx="503">
                  <c:v>2734.1753931411777</c:v>
                </c:pt>
                <c:pt idx="504">
                  <c:v>2750.5127928317033</c:v>
                </c:pt>
                <c:pt idx="505">
                  <c:v>2763.2876317967616</c:v>
                </c:pt>
                <c:pt idx="506">
                  <c:v>2782.4678829752856</c:v>
                </c:pt>
                <c:pt idx="507">
                  <c:v>2792.0040303717374</c:v>
                </c:pt>
                <c:pt idx="508">
                  <c:v>2774.6590377487569</c:v>
                </c:pt>
                <c:pt idx="509">
                  <c:v>2803.0515671668722</c:v>
                </c:pt>
                <c:pt idx="510">
                  <c:v>2793.1195796898123</c:v>
                </c:pt>
                <c:pt idx="511">
                  <c:v>2798.4454280470759</c:v>
                </c:pt>
                <c:pt idx="512">
                  <c:v>2793.0476087660654</c:v>
                </c:pt>
                <c:pt idx="513">
                  <c:v>2810.3926013890459</c:v>
                </c:pt>
                <c:pt idx="514">
                  <c:v>2837.7055669509587</c:v>
                </c:pt>
                <c:pt idx="515">
                  <c:v>2845.4424412537401</c:v>
                </c:pt>
                <c:pt idx="516">
                  <c:v>2845.7663104106005</c:v>
                </c:pt>
                <c:pt idx="517">
                  <c:v>2875.2024182230443</c:v>
                </c:pt>
                <c:pt idx="518">
                  <c:v>3002.9867933354994</c:v>
                </c:pt>
                <c:pt idx="519">
                  <c:v>3080.4275072870632</c:v>
                </c:pt>
                <c:pt idx="520">
                  <c:v>3300.8024757997841</c:v>
                </c:pt>
                <c:pt idx="521">
                  <c:v>3208.1039260138973</c:v>
                </c:pt>
                <c:pt idx="522">
                  <c:v>3224.7292093994097</c:v>
                </c:pt>
                <c:pt idx="523">
                  <c:v>3246.2125301378314</c:v>
                </c:pt>
                <c:pt idx="524">
                  <c:v>3329.3749325272665</c:v>
                </c:pt>
                <c:pt idx="525">
                  <c:v>3534.3841088200447</c:v>
                </c:pt>
                <c:pt idx="526">
                  <c:v>3493.1807549749983</c:v>
                </c:pt>
                <c:pt idx="527">
                  <c:v>3457.5191622584553</c:v>
                </c:pt>
                <c:pt idx="528">
                  <c:v>3502.7169023714505</c:v>
                </c:pt>
                <c:pt idx="529">
                  <c:v>3573.1764367195742</c:v>
                </c:pt>
                <c:pt idx="530">
                  <c:v>3639.7495411853702</c:v>
                </c:pt>
                <c:pt idx="531">
                  <c:v>3672.928137032648</c:v>
                </c:pt>
                <c:pt idx="532">
                  <c:v>4067.4367555507674</c:v>
                </c:pt>
                <c:pt idx="533">
                  <c:v>3623.7360106517053</c:v>
                </c:pt>
                <c:pt idx="534">
                  <c:v>3223.2538054626011</c:v>
                </c:pt>
                <c:pt idx="535">
                  <c:v>3271.078484292354</c:v>
                </c:pt>
                <c:pt idx="536">
                  <c:v>3322.6456511569409</c:v>
                </c:pt>
                <c:pt idx="537">
                  <c:v>3248.2637014646161</c:v>
                </c:pt>
                <c:pt idx="538">
                  <c:v>3263.8813919176732</c:v>
                </c:pt>
                <c:pt idx="539">
                  <c:v>2863.6150994998088</c:v>
                </c:pt>
                <c:pt idx="540">
                  <c:v>2922.9191406671775</c:v>
                </c:pt>
                <c:pt idx="541">
                  <c:v>2991.9032710784913</c:v>
                </c:pt>
                <c:pt idx="542">
                  <c:v>2979.5962431177877</c:v>
                </c:pt>
                <c:pt idx="543">
                  <c:v>2998.7045233725644</c:v>
                </c:pt>
                <c:pt idx="544">
                  <c:v>3002.6629241786386</c:v>
                </c:pt>
                <c:pt idx="545">
                  <c:v>3260.2828457303326</c:v>
                </c:pt>
                <c:pt idx="546">
                  <c:v>3195.4730288963333</c:v>
                </c:pt>
                <c:pt idx="547">
                  <c:v>3249.1993234733245</c:v>
                </c:pt>
                <c:pt idx="548">
                  <c:v>3218.2158408003243</c:v>
                </c:pt>
                <c:pt idx="549">
                  <c:v>3328.8711360610396</c:v>
                </c:pt>
                <c:pt idx="550">
                  <c:v>3351.0381805750562</c:v>
                </c:pt>
                <c:pt idx="551">
                  <c:v>3277.1960128108331</c:v>
                </c:pt>
                <c:pt idx="552">
                  <c:v>3191.9104681708673</c:v>
                </c:pt>
                <c:pt idx="553">
                  <c:v>3224.3333693188033</c:v>
                </c:pt>
                <c:pt idx="554">
                  <c:v>3299.9388247148231</c:v>
                </c:pt>
                <c:pt idx="555">
                  <c:v>3320.1266688258029</c:v>
                </c:pt>
                <c:pt idx="556">
                  <c:v>3328.5832523660529</c:v>
                </c:pt>
                <c:pt idx="557">
                  <c:v>3298.2115225449002</c:v>
                </c:pt>
                <c:pt idx="558">
                  <c:v>3322.2857965382073</c:v>
                </c:pt>
                <c:pt idx="559">
                  <c:v>3490.6257871819871</c:v>
                </c:pt>
                <c:pt idx="560">
                  <c:v>3571.1612508546636</c:v>
                </c:pt>
                <c:pt idx="561">
                  <c:v>3628.7020043902357</c:v>
                </c:pt>
                <c:pt idx="562">
                  <c:v>3663.3560041743226</c:v>
                </c:pt>
                <c:pt idx="563">
                  <c:v>3726.4385188383985</c:v>
                </c:pt>
                <c:pt idx="564">
                  <c:v>3657.2744611177181</c:v>
                </c:pt>
                <c:pt idx="565">
                  <c:v>3679.8013602504689</c:v>
                </c:pt>
                <c:pt idx="566">
                  <c:v>3792.687754147335</c:v>
                </c:pt>
                <c:pt idx="567">
                  <c:v>3802.5837561625203</c:v>
                </c:pt>
                <c:pt idx="568">
                  <c:v>3577.8185613012438</c:v>
                </c:pt>
                <c:pt idx="569">
                  <c:v>3605.6713087912581</c:v>
                </c:pt>
                <c:pt idx="570">
                  <c:v>3665.6590737342212</c:v>
                </c:pt>
                <c:pt idx="571">
                  <c:v>3634.5316492137276</c:v>
                </c:pt>
                <c:pt idx="572">
                  <c:v>3608.6940875886244</c:v>
                </c:pt>
                <c:pt idx="573">
                  <c:v>3648.637950268102</c:v>
                </c:pt>
                <c:pt idx="574">
                  <c:v>3650.8330634423801</c:v>
                </c:pt>
                <c:pt idx="575">
                  <c:v>3738.6735758753575</c:v>
                </c:pt>
                <c:pt idx="576">
                  <c:v>3804.7428838749252</c:v>
                </c:pt>
                <c:pt idx="577">
                  <c:v>3822.1958328835262</c:v>
                </c:pt>
                <c:pt idx="578">
                  <c:v>3814.0271330382639</c:v>
                </c:pt>
                <c:pt idx="579">
                  <c:v>3921.7676058872321</c:v>
                </c:pt>
                <c:pt idx="580">
                  <c:v>4060.2756486379617</c:v>
                </c:pt>
                <c:pt idx="581">
                  <c:v>4061.7510525747721</c:v>
                </c:pt>
                <c:pt idx="582">
                  <c:v>4271.1144697542322</c:v>
                </c:pt>
                <c:pt idx="583">
                  <c:v>4271.1504552161059</c:v>
                </c:pt>
                <c:pt idx="584">
                  <c:v>4167.1164849400966</c:v>
                </c:pt>
                <c:pt idx="585">
                  <c:v>4263.9533628414247</c:v>
                </c:pt>
                <c:pt idx="586">
                  <c:v>4303.1775162834338</c:v>
                </c:pt>
                <c:pt idx="587">
                  <c:v>4300.5505775666752</c:v>
                </c:pt>
                <c:pt idx="588">
                  <c:v>4426.2118104285992</c:v>
                </c:pt>
                <c:pt idx="589">
                  <c:v>4567.1668645867194</c:v>
                </c:pt>
                <c:pt idx="590">
                  <c:v>4652.4164237648101</c:v>
                </c:pt>
                <c:pt idx="591">
                  <c:v>4584.4398862859516</c:v>
                </c:pt>
                <c:pt idx="592">
                  <c:v>4602.4326172226538</c:v>
                </c:pt>
                <c:pt idx="593">
                  <c:v>4624.095865270443</c:v>
                </c:pt>
                <c:pt idx="594">
                  <c:v>4452.6971103674232</c:v>
                </c:pt>
                <c:pt idx="595">
                  <c:v>4139.1197956025881</c:v>
                </c:pt>
                <c:pt idx="596">
                  <c:v>4308.5393501025701</c:v>
                </c:pt>
                <c:pt idx="597">
                  <c:v>3990.859692684166</c:v>
                </c:pt>
                <c:pt idx="598">
                  <c:v>4275.3607542552918</c:v>
                </c:pt>
                <c:pt idx="599">
                  <c:v>4446.2557126920838</c:v>
                </c:pt>
                <c:pt idx="600">
                  <c:v>4481.9532908705005</c:v>
                </c:pt>
                <c:pt idx="601">
                  <c:v>4490.3379034870031</c:v>
                </c:pt>
                <c:pt idx="602">
                  <c:v>4544.9998200727032</c:v>
                </c:pt>
                <c:pt idx="603">
                  <c:v>4228.6876102054885</c:v>
                </c:pt>
                <c:pt idx="604">
                  <c:v>3848.8970455935905</c:v>
                </c:pt>
                <c:pt idx="605">
                  <c:v>3490.5898017201143</c:v>
                </c:pt>
                <c:pt idx="606">
                  <c:v>3668.6818525315871</c:v>
                </c:pt>
                <c:pt idx="607">
                  <c:v>3760.3728093850191</c:v>
                </c:pt>
                <c:pt idx="608">
                  <c:v>4010.2918420958054</c:v>
                </c:pt>
                <c:pt idx="609">
                  <c:v>3722.9479290366799</c:v>
                </c:pt>
                <c:pt idx="610">
                  <c:v>3689.0136384900611</c:v>
                </c:pt>
                <c:pt idx="611">
                  <c:v>3364.1728741588499</c:v>
                </c:pt>
                <c:pt idx="612">
                  <c:v>3468.6026845154656</c:v>
                </c:pt>
                <c:pt idx="613">
                  <c:v>3501.6733239771238</c:v>
                </c:pt>
                <c:pt idx="614">
                  <c:v>3749.9730109036059</c:v>
                </c:pt>
                <c:pt idx="615">
                  <c:v>3761.8841987837031</c:v>
                </c:pt>
                <c:pt idx="616">
                  <c:v>3754.2552808665409</c:v>
                </c:pt>
                <c:pt idx="617">
                  <c:v>3750.9086329123143</c:v>
                </c:pt>
                <c:pt idx="618">
                  <c:v>3918.7808125517408</c:v>
                </c:pt>
                <c:pt idx="619">
                  <c:v>3929.612436575635</c:v>
                </c:pt>
                <c:pt idx="620">
                  <c:v>4008.744467235249</c:v>
                </c:pt>
                <c:pt idx="621">
                  <c:v>4147.1085681384848</c:v>
                </c:pt>
                <c:pt idx="622">
                  <c:v>4116.7008528554588</c:v>
                </c:pt>
                <c:pt idx="623">
                  <c:v>4077.1168447947152</c:v>
                </c:pt>
                <c:pt idx="624">
                  <c:v>4290.5466191658697</c:v>
                </c:pt>
                <c:pt idx="625">
                  <c:v>4296.6281622224751</c:v>
                </c:pt>
                <c:pt idx="626">
                  <c:v>4262.4779589046157</c:v>
                </c:pt>
                <c:pt idx="627">
                  <c:v>4357.7314764835146</c:v>
                </c:pt>
                <c:pt idx="628">
                  <c:v>4354.2408866817941</c:v>
                </c:pt>
                <c:pt idx="629">
                  <c:v>4404.5845478426845</c:v>
                </c:pt>
                <c:pt idx="630">
                  <c:v>4369.2468242830028</c:v>
                </c:pt>
                <c:pt idx="631">
                  <c:v>4235.6687898089294</c:v>
                </c:pt>
                <c:pt idx="632">
                  <c:v>4223.7576019288335</c:v>
                </c:pt>
                <c:pt idx="633">
                  <c:v>4242.1461729461425</c:v>
                </c:pt>
                <c:pt idx="634">
                  <c:v>4239.0514232250307</c:v>
                </c:pt>
                <c:pt idx="635">
                  <c:v>4281.9460937781278</c:v>
                </c:pt>
                <c:pt idx="636">
                  <c:v>4325.2366044118316</c:v>
                </c:pt>
                <c:pt idx="637">
                  <c:v>4369.3907661304966</c:v>
                </c:pt>
                <c:pt idx="638">
                  <c:v>4448.3428694807435</c:v>
                </c:pt>
                <c:pt idx="639">
                  <c:v>4498.1467487135333</c:v>
                </c:pt>
                <c:pt idx="640">
                  <c:v>4487.387095613386</c:v>
                </c:pt>
                <c:pt idx="641">
                  <c:v>4505.3078556263408</c:v>
                </c:pt>
                <c:pt idx="642">
                  <c:v>4524.416135881118</c:v>
                </c:pt>
                <c:pt idx="643">
                  <c:v>4610.3134333729322</c:v>
                </c:pt>
                <c:pt idx="644">
                  <c:v>4672.496311490173</c:v>
                </c:pt>
                <c:pt idx="645">
                  <c:v>4855.3744287308082</c:v>
                </c:pt>
                <c:pt idx="646">
                  <c:v>4870.0564971751573</c:v>
                </c:pt>
                <c:pt idx="647">
                  <c:v>4913.5629205801024</c:v>
                </c:pt>
                <c:pt idx="648">
                  <c:v>4982.3671236820483</c:v>
                </c:pt>
                <c:pt idx="649">
                  <c:v>5169.3115981143783</c:v>
                </c:pt>
                <c:pt idx="650">
                  <c:v>5297.0240023030865</c:v>
                </c:pt>
                <c:pt idx="651">
                  <c:v>5516.5713051927196</c:v>
                </c:pt>
                <c:pt idx="652">
                  <c:v>5625.9311238259925</c:v>
                </c:pt>
                <c:pt idx="653">
                  <c:v>5582.4247004210474</c:v>
                </c:pt>
                <c:pt idx="654">
                  <c:v>5705.0991399474797</c:v>
                </c:pt>
                <c:pt idx="655">
                  <c:v>5792.1119867573689</c:v>
                </c:pt>
                <c:pt idx="656">
                  <c:v>6164.3096189139787</c:v>
                </c:pt>
                <c:pt idx="657">
                  <c:v>6191.0468170859185</c:v>
                </c:pt>
                <c:pt idx="658">
                  <c:v>6459.3544208140138</c:v>
                </c:pt>
                <c:pt idx="659">
                  <c:v>6613.8759940984082</c:v>
                </c:pt>
                <c:pt idx="660">
                  <c:v>6101.7309007161321</c:v>
                </c:pt>
                <c:pt idx="661">
                  <c:v>6451.2217064306251</c:v>
                </c:pt>
                <c:pt idx="662">
                  <c:v>6477.3471517507169</c:v>
                </c:pt>
                <c:pt idx="663">
                  <c:v>6289.5750116952977</c:v>
                </c:pt>
                <c:pt idx="664">
                  <c:v>6396.3438770736857</c:v>
                </c:pt>
                <c:pt idx="665">
                  <c:v>6524.9919032711023</c:v>
                </c:pt>
                <c:pt idx="666">
                  <c:v>6834.2149771492568</c:v>
                </c:pt>
                <c:pt idx="667">
                  <c:v>7111.5549318075755</c:v>
                </c:pt>
                <c:pt idx="668">
                  <c:v>7409.0827305768726</c:v>
                </c:pt>
                <c:pt idx="669">
                  <c:v>7402.2095073590535</c:v>
                </c:pt>
                <c:pt idx="670">
                  <c:v>7640.7571341178445</c:v>
                </c:pt>
                <c:pt idx="671">
                  <c:v>8178.5958472777302</c:v>
                </c:pt>
                <c:pt idx="672">
                  <c:v>8755.1549174133961</c:v>
                </c:pt>
                <c:pt idx="673">
                  <c:v>8474.5762711864718</c:v>
                </c:pt>
                <c:pt idx="674">
                  <c:v>8178.4159199683627</c:v>
                </c:pt>
                <c:pt idx="675">
                  <c:v>7556.9110079528145</c:v>
                </c:pt>
                <c:pt idx="676">
                  <c:v>8034.7619561697384</c:v>
                </c:pt>
                <c:pt idx="677">
                  <c:v>8202.8140631185306</c:v>
                </c:pt>
                <c:pt idx="678">
                  <c:v>7886.5018532513159</c:v>
                </c:pt>
                <c:pt idx="679">
                  <c:v>8288.4954478391046</c:v>
                </c:pt>
                <c:pt idx="680">
                  <c:v>8708.4457879017191</c:v>
                </c:pt>
                <c:pt idx="681">
                  <c:v>8920.7600129547991</c:v>
                </c:pt>
                <c:pt idx="682">
                  <c:v>9169.2756126525237</c:v>
                </c:pt>
                <c:pt idx="683">
                  <c:v>9073.2304149124102</c:v>
                </c:pt>
                <c:pt idx="684">
                  <c:v>9708.8776134442051</c:v>
                </c:pt>
                <c:pt idx="685">
                  <c:v>10332.469682248409</c:v>
                </c:pt>
                <c:pt idx="686">
                  <c:v>9664.3995825686761</c:v>
                </c:pt>
                <c:pt idx="687">
                  <c:v>10074.957717082334</c:v>
                </c:pt>
                <c:pt idx="688">
                  <c:v>10116.91676562672</c:v>
                </c:pt>
                <c:pt idx="689">
                  <c:v>10547.878657022597</c:v>
                </c:pt>
                <c:pt idx="690">
                  <c:v>10791.968044909891</c:v>
                </c:pt>
                <c:pt idx="691">
                  <c:v>9556.6950951815779</c:v>
                </c:pt>
                <c:pt idx="692">
                  <c:v>9748.4976069668173</c:v>
                </c:pt>
                <c:pt idx="693">
                  <c:v>8752.4200223110147</c:v>
                </c:pt>
                <c:pt idx="694">
                  <c:v>8672.4243405664383</c:v>
                </c:pt>
                <c:pt idx="695">
                  <c:v>8925.9419194645652</c:v>
                </c:pt>
                <c:pt idx="696">
                  <c:v>9481.9532908705205</c:v>
                </c:pt>
                <c:pt idx="697">
                  <c:v>9051.2432977077569</c:v>
                </c:pt>
                <c:pt idx="698">
                  <c:v>9345.3524775990827</c:v>
                </c:pt>
                <c:pt idx="699">
                  <c:v>9806.3262441973784</c:v>
                </c:pt>
                <c:pt idx="700">
                  <c:v>9512.2170643060526</c:v>
                </c:pt>
                <c:pt idx="701">
                  <c:v>9644.067796610203</c:v>
                </c:pt>
                <c:pt idx="702">
                  <c:v>9682.8241390478615</c:v>
                </c:pt>
                <c:pt idx="703">
                  <c:v>9265.6806650113704</c:v>
                </c:pt>
                <c:pt idx="704">
                  <c:v>9016.5533124617996</c:v>
                </c:pt>
                <c:pt idx="705">
                  <c:v>8664.9753499586477</c:v>
                </c:pt>
                <c:pt idx="706">
                  <c:v>9268.9553420418488</c:v>
                </c:pt>
                <c:pt idx="707">
                  <c:v>9187.5202418223362</c:v>
                </c:pt>
                <c:pt idx="708">
                  <c:v>9104.3218539710288</c:v>
                </c:pt>
                <c:pt idx="709">
                  <c:v>8835.1146136960979</c:v>
                </c:pt>
                <c:pt idx="710">
                  <c:v>8721.5444960236364</c:v>
                </c:pt>
                <c:pt idx="711">
                  <c:v>9056.3172478319048</c:v>
                </c:pt>
                <c:pt idx="712">
                  <c:v>9148.9798121559197</c:v>
                </c:pt>
                <c:pt idx="713">
                  <c:v>9363.4171794595313</c:v>
                </c:pt>
                <c:pt idx="714">
                  <c:v>9417.251430422144</c:v>
                </c:pt>
                <c:pt idx="715">
                  <c:v>9373.6370506315798</c:v>
                </c:pt>
                <c:pt idx="716">
                  <c:v>9000.5037964662606</c:v>
                </c:pt>
                <c:pt idx="717">
                  <c:v>9216.2726258591865</c:v>
                </c:pt>
                <c:pt idx="718">
                  <c:v>9028.7163985750067</c:v>
                </c:pt>
                <c:pt idx="719">
                  <c:v>8388.3910899996699</c:v>
                </c:pt>
                <c:pt idx="720">
                  <c:v>8312.6776782180295</c:v>
                </c:pt>
                <c:pt idx="721">
                  <c:v>8576.8469538306817</c:v>
                </c:pt>
                <c:pt idx="722">
                  <c:v>8420.5980783763644</c:v>
                </c:pt>
                <c:pt idx="723">
                  <c:v>7978.840548418465</c:v>
                </c:pt>
                <c:pt idx="724">
                  <c:v>7068.6602612544766</c:v>
                </c:pt>
                <c:pt idx="725">
                  <c:v>6879.6286300334896</c:v>
                </c:pt>
                <c:pt idx="726">
                  <c:v>8043.434452481225</c:v>
                </c:pt>
                <c:pt idx="727">
                  <c:v>8305.9843823095762</c:v>
                </c:pt>
                <c:pt idx="728">
                  <c:v>8129.0798517399253</c:v>
                </c:pt>
                <c:pt idx="729">
                  <c:v>10340.350498398684</c:v>
                </c:pt>
                <c:pt idx="730">
                  <c:v>9562.9565655475526</c:v>
                </c:pt>
                <c:pt idx="731">
                  <c:v>10166.864586707008</c:v>
                </c:pt>
                <c:pt idx="732">
                  <c:v>9911.4037928677189</c:v>
                </c:pt>
                <c:pt idx="733">
                  <c:v>9940.1201914426947</c:v>
                </c:pt>
                <c:pt idx="734">
                  <c:v>9226.6724243406006</c:v>
                </c:pt>
                <c:pt idx="735">
                  <c:v>9089.8916837597935</c:v>
                </c:pt>
                <c:pt idx="736">
                  <c:v>9590.0896038000974</c:v>
                </c:pt>
                <c:pt idx="737">
                  <c:v>10025.801576163265</c:v>
                </c:pt>
                <c:pt idx="738">
                  <c:v>9716.8304005182235</c:v>
                </c:pt>
                <c:pt idx="739">
                  <c:v>9802.4038288531756</c:v>
                </c:pt>
                <c:pt idx="740">
                  <c:v>10280.614631688833</c:v>
                </c:pt>
                <c:pt idx="741">
                  <c:v>9833.3513260643049</c:v>
                </c:pt>
                <c:pt idx="742">
                  <c:v>9715.7148512001495</c:v>
                </c:pt>
                <c:pt idx="743">
                  <c:v>10029.220195041238</c:v>
                </c:pt>
                <c:pt idx="744">
                  <c:v>10282.26996293501</c:v>
                </c:pt>
                <c:pt idx="745">
                  <c:v>11671.848573176476</c:v>
                </c:pt>
                <c:pt idx="746">
                  <c:v>11595.307495771747</c:v>
                </c:pt>
                <c:pt idx="747">
                  <c:v>12228.687610205518</c:v>
                </c:pt>
                <c:pt idx="748">
                  <c:v>12315.772427939151</c:v>
                </c:pt>
                <c:pt idx="749">
                  <c:v>12029.220195041242</c:v>
                </c:pt>
                <c:pt idx="750">
                  <c:v>12396.919644463676</c:v>
                </c:pt>
                <c:pt idx="751">
                  <c:v>13156.824642844333</c:v>
                </c:pt>
                <c:pt idx="752">
                  <c:v>13940.767929756423</c:v>
                </c:pt>
                <c:pt idx="753">
                  <c:v>14611.788837309772</c:v>
                </c:pt>
                <c:pt idx="754">
                  <c:v>15547.878657022613</c:v>
                </c:pt>
                <c:pt idx="755">
                  <c:v>14969.700241102642</c:v>
                </c:pt>
                <c:pt idx="756">
                  <c:v>15725.682824139096</c:v>
                </c:pt>
                <c:pt idx="757">
                  <c:v>15401.813667278466</c:v>
                </c:pt>
                <c:pt idx="758">
                  <c:v>14760.22886753756</c:v>
                </c:pt>
                <c:pt idx="759">
                  <c:v>14960.631904710541</c:v>
                </c:pt>
                <c:pt idx="760">
                  <c:v>14577.674619453783</c:v>
                </c:pt>
                <c:pt idx="761">
                  <c:v>14401.381841735982</c:v>
                </c:pt>
                <c:pt idx="762">
                  <c:v>14725.25099859661</c:v>
                </c:pt>
                <c:pt idx="763">
                  <c:v>14910.540141782762</c:v>
                </c:pt>
                <c:pt idx="764">
                  <c:v>15517.039116197098</c:v>
                </c:pt>
                <c:pt idx="765">
                  <c:v>15689.661376803813</c:v>
                </c:pt>
                <c:pt idx="766">
                  <c:v>15633.236172586316</c:v>
                </c:pt>
                <c:pt idx="767">
                  <c:v>15618.086293137612</c:v>
                </c:pt>
                <c:pt idx="768">
                  <c:v>15779.589046025447</c:v>
                </c:pt>
                <c:pt idx="769">
                  <c:v>16549.713915578152</c:v>
                </c:pt>
                <c:pt idx="770">
                  <c:v>16488.466659469617</c:v>
                </c:pt>
                <c:pt idx="771">
                  <c:v>17071.287199971255</c:v>
                </c:pt>
                <c:pt idx="772">
                  <c:v>17805.570549498047</c:v>
                </c:pt>
                <c:pt idx="773">
                  <c:v>16733.20378567063</c:v>
                </c:pt>
                <c:pt idx="774">
                  <c:v>16647.054589945703</c:v>
                </c:pt>
                <c:pt idx="775">
                  <c:v>16187.160387203608</c:v>
                </c:pt>
                <c:pt idx="776">
                  <c:v>15950.591960847856</c:v>
                </c:pt>
                <c:pt idx="777">
                  <c:v>16611.536939076654</c:v>
                </c:pt>
                <c:pt idx="778">
                  <c:v>16640.325308575375</c:v>
                </c:pt>
                <c:pt idx="779">
                  <c:v>15653.675914930403</c:v>
                </c:pt>
                <c:pt idx="780">
                  <c:v>15597.394652560399</c:v>
                </c:pt>
                <c:pt idx="781">
                  <c:v>15298.715319011153</c:v>
                </c:pt>
                <c:pt idx="782">
                  <c:v>15152.470401957644</c:v>
                </c:pt>
                <c:pt idx="783">
                  <c:v>14986.217568102522</c:v>
                </c:pt>
                <c:pt idx="784">
                  <c:v>13873.547086976892</c:v>
                </c:pt>
                <c:pt idx="785">
                  <c:v>11696.714527330983</c:v>
                </c:pt>
                <c:pt idx="786">
                  <c:v>13458.634711576551</c:v>
                </c:pt>
                <c:pt idx="787">
                  <c:v>13410.018352585585</c:v>
                </c:pt>
                <c:pt idx="788">
                  <c:v>13386.483860520377</c:v>
                </c:pt>
                <c:pt idx="789">
                  <c:v>14754.03936809532</c:v>
                </c:pt>
                <c:pt idx="790">
                  <c:v>14070.711432581267</c:v>
                </c:pt>
                <c:pt idx="791">
                  <c:v>13933.786750152967</c:v>
                </c:pt>
                <c:pt idx="792">
                  <c:v>13017.632876317994</c:v>
                </c:pt>
                <c:pt idx="793">
                  <c:v>13023.174637446498</c:v>
                </c:pt>
                <c:pt idx="794">
                  <c:v>13628.88193169962</c:v>
                </c:pt>
                <c:pt idx="795">
                  <c:v>13203.101946813513</c:v>
                </c:pt>
                <c:pt idx="796">
                  <c:v>14105.509374212845</c:v>
                </c:pt>
                <c:pt idx="797">
                  <c:v>13980.675806974008</c:v>
                </c:pt>
                <c:pt idx="798">
                  <c:v>15113.893986829349</c:v>
                </c:pt>
                <c:pt idx="799">
                  <c:v>15075.821368167288</c:v>
                </c:pt>
                <c:pt idx="800">
                  <c:v>14959.120515311841</c:v>
                </c:pt>
                <c:pt idx="801">
                  <c:v>15614.091906869655</c:v>
                </c:pt>
                <c:pt idx="802">
                  <c:v>15814.926769585119</c:v>
                </c:pt>
                <c:pt idx="803">
                  <c:v>15807.369822591703</c:v>
                </c:pt>
                <c:pt idx="804">
                  <c:v>15502.50098960023</c:v>
                </c:pt>
                <c:pt idx="805">
                  <c:v>15167.296412249481</c:v>
                </c:pt>
                <c:pt idx="806">
                  <c:v>15545.863471157681</c:v>
                </c:pt>
                <c:pt idx="807">
                  <c:v>15700.421029903946</c:v>
                </c:pt>
                <c:pt idx="808">
                  <c:v>15923.566878980919</c:v>
                </c:pt>
                <c:pt idx="809">
                  <c:v>16565.871387959294</c:v>
                </c:pt>
                <c:pt idx="810">
                  <c:v>17163.44596782903</c:v>
                </c:pt>
                <c:pt idx="811">
                  <c:v>17093.094389866528</c:v>
                </c:pt>
                <c:pt idx="812">
                  <c:v>17326.963906581776</c:v>
                </c:pt>
                <c:pt idx="813">
                  <c:v>19576.091259131354</c:v>
                </c:pt>
                <c:pt idx="814">
                  <c:v>20241.102594551845</c:v>
                </c:pt>
                <c:pt idx="815">
                  <c:v>20940.40807513769</c:v>
                </c:pt>
                <c:pt idx="816">
                  <c:v>20489.042426859593</c:v>
                </c:pt>
                <c:pt idx="817">
                  <c:v>20709.27345352482</c:v>
                </c:pt>
                <c:pt idx="818">
                  <c:v>20130.267371981765</c:v>
                </c:pt>
                <c:pt idx="819">
                  <c:v>20059.879808557387</c:v>
                </c:pt>
                <c:pt idx="820">
                  <c:v>20526.143438051076</c:v>
                </c:pt>
                <c:pt idx="821">
                  <c:v>21552.052970599929</c:v>
                </c:pt>
                <c:pt idx="822">
                  <c:v>21680.736982259215</c:v>
                </c:pt>
                <c:pt idx="823">
                  <c:v>21609.449782288008</c:v>
                </c:pt>
                <c:pt idx="824">
                  <c:v>21252.977796970074</c:v>
                </c:pt>
                <c:pt idx="825">
                  <c:v>19883.515059915844</c:v>
                </c:pt>
                <c:pt idx="826">
                  <c:v>20655.547158947837</c:v>
                </c:pt>
                <c:pt idx="827">
                  <c:v>21201.230702796121</c:v>
                </c:pt>
                <c:pt idx="828">
                  <c:v>20799.596962827069</c:v>
                </c:pt>
                <c:pt idx="829">
                  <c:v>20698.873655043415</c:v>
                </c:pt>
                <c:pt idx="830">
                  <c:v>22095.109575731462</c:v>
                </c:pt>
                <c:pt idx="831">
                  <c:v>22038.072618662114</c:v>
                </c:pt>
                <c:pt idx="832">
                  <c:v>23192.666162870257</c:v>
                </c:pt>
                <c:pt idx="833">
                  <c:v>24411.421785598675</c:v>
                </c:pt>
                <c:pt idx="834">
                  <c:v>25333.693187952125</c:v>
                </c:pt>
                <c:pt idx="835">
                  <c:v>25801.612148691987</c:v>
                </c:pt>
                <c:pt idx="836">
                  <c:v>26674.40354096951</c:v>
                </c:pt>
                <c:pt idx="837">
                  <c:v>26600.453416819666</c:v>
                </c:pt>
                <c:pt idx="838">
                  <c:v>25081.003274677088</c:v>
                </c:pt>
                <c:pt idx="839">
                  <c:v>25645.507215085163</c:v>
                </c:pt>
                <c:pt idx="840">
                  <c:v>26873.798985210036</c:v>
                </c:pt>
                <c:pt idx="841">
                  <c:v>25751.19651660735</c:v>
                </c:pt>
                <c:pt idx="842">
                  <c:v>23669.869372773454</c:v>
                </c:pt>
                <c:pt idx="843">
                  <c:v>22838.893087192824</c:v>
                </c:pt>
                <c:pt idx="844">
                  <c:v>21182.302349850706</c:v>
                </c:pt>
                <c:pt idx="845">
                  <c:v>23519.630069451989</c:v>
                </c:pt>
                <c:pt idx="846">
                  <c:v>23768.397567382828</c:v>
                </c:pt>
                <c:pt idx="847">
                  <c:v>26247.795890460311</c:v>
                </c:pt>
                <c:pt idx="848">
                  <c:v>28207.312245852736</c:v>
                </c:pt>
                <c:pt idx="849">
                  <c:v>27761.740256936257</c:v>
                </c:pt>
                <c:pt idx="850">
                  <c:v>27985.929684407562</c:v>
                </c:pt>
                <c:pt idx="851">
                  <c:v>28902.875238403747</c:v>
                </c:pt>
                <c:pt idx="852">
                  <c:v>29709.633308143573</c:v>
                </c:pt>
                <c:pt idx="853">
                  <c:v>29180.611033142672</c:v>
                </c:pt>
                <c:pt idx="854">
                  <c:v>29688.006045557653</c:v>
                </c:pt>
                <c:pt idx="855">
                  <c:v>28900.500197920097</c:v>
                </c:pt>
                <c:pt idx="856">
                  <c:v>29562.092914462617</c:v>
                </c:pt>
                <c:pt idx="857">
                  <c:v>31651.012990751798</c:v>
                </c:pt>
                <c:pt idx="858">
                  <c:v>33830.328547266967</c:v>
                </c:pt>
                <c:pt idx="859">
                  <c:v>35153.154125733265</c:v>
                </c:pt>
                <c:pt idx="860">
                  <c:v>35801.936017848857</c:v>
                </c:pt>
                <c:pt idx="861">
                  <c:v>35755.082946489681</c:v>
                </c:pt>
                <c:pt idx="862">
                  <c:v>35636.402893231199</c:v>
                </c:pt>
                <c:pt idx="863">
                  <c:v>39115.621288999311</c:v>
                </c:pt>
                <c:pt idx="864">
                  <c:v>39332.973478714666</c:v>
                </c:pt>
                <c:pt idx="865">
                  <c:v>40627.586455072218</c:v>
                </c:pt>
                <c:pt idx="866">
                  <c:v>41901.399834466945</c:v>
                </c:pt>
                <c:pt idx="867">
                  <c:v>42169.023714419454</c:v>
                </c:pt>
                <c:pt idx="868">
                  <c:v>50703.51577962513</c:v>
                </c:pt>
                <c:pt idx="869">
                  <c:v>62578.754183310062</c:v>
                </c:pt>
                <c:pt idx="870">
                  <c:v>58897.513404584664</c:v>
                </c:pt>
                <c:pt idx="871">
                  <c:v>55093.670157256573</c:v>
                </c:pt>
                <c:pt idx="872">
                  <c:v>55021.807189895386</c:v>
                </c:pt>
                <c:pt idx="873">
                  <c:v>60764.187268343703</c:v>
                </c:pt>
                <c:pt idx="874">
                  <c:v>63802.655727086385</c:v>
                </c:pt>
                <c:pt idx="875">
                  <c:v>60058.332433696916</c:v>
                </c:pt>
                <c:pt idx="876">
                  <c:v>60274.856957789176</c:v>
                </c:pt>
                <c:pt idx="877">
                  <c:v>63833.423296988149</c:v>
                </c:pt>
                <c:pt idx="878">
                  <c:v>70711.468566699201</c:v>
                </c:pt>
                <c:pt idx="879">
                  <c:v>69736.190579006245</c:v>
                </c:pt>
                <c:pt idx="880">
                  <c:v>68512.756846234275</c:v>
                </c:pt>
                <c:pt idx="881">
                  <c:v>64193.49382849344</c:v>
                </c:pt>
                <c:pt idx="882">
                  <c:v>59364.8206124727</c:v>
                </c:pt>
                <c:pt idx="883">
                  <c:v>56708.769657058678</c:v>
                </c:pt>
                <c:pt idx="884">
                  <c:v>51137.392493432773</c:v>
                </c:pt>
                <c:pt idx="885">
                  <c:v>54251.286480262097</c:v>
                </c:pt>
                <c:pt idx="886">
                  <c:v>51178.307963582833</c:v>
                </c:pt>
                <c:pt idx="887">
                  <c:v>50998.524596063304</c:v>
                </c:pt>
                <c:pt idx="888">
                  <c:v>56824.211018748545</c:v>
                </c:pt>
                <c:pt idx="889">
                  <c:v>55299.147144553717</c:v>
                </c:pt>
                <c:pt idx="890">
                  <c:v>51999.02839252953</c:v>
                </c:pt>
                <c:pt idx="891">
                  <c:v>52413.005145921154</c:v>
                </c:pt>
                <c:pt idx="892">
                  <c:v>46205.297059987861</c:v>
                </c:pt>
                <c:pt idx="893">
                  <c:v>49887.11360610323</c:v>
                </c:pt>
                <c:pt idx="894">
                  <c:v>48508.438590809405</c:v>
                </c:pt>
                <c:pt idx="895">
                  <c:v>53191.946453632838</c:v>
                </c:pt>
                <c:pt idx="896">
                  <c:v>54331.354132930406</c:v>
                </c:pt>
                <c:pt idx="897">
                  <c:v>54499.9460218073</c:v>
                </c:pt>
                <c:pt idx="898">
                  <c:v>61031.379322753732</c:v>
                </c:pt>
                <c:pt idx="899">
                  <c:v>61531.505271870301</c:v>
                </c:pt>
                <c:pt idx="900">
                  <c:v>58203.677714203579</c:v>
                </c:pt>
                <c:pt idx="901">
                  <c:v>53955.665910972079</c:v>
                </c:pt>
                <c:pt idx="902">
                  <c:v>52110.511353413334</c:v>
                </c:pt>
                <c:pt idx="903">
                  <c:v>53529.022275001022</c:v>
                </c:pt>
                <c:pt idx="904">
                  <c:v>47889.668573896255</c:v>
                </c:pt>
                <c:pt idx="905">
                  <c:v>49731.908309043261</c:v>
                </c:pt>
                <c:pt idx="906">
                  <c:v>51055.993378675135</c:v>
                </c:pt>
                <c:pt idx="907">
                  <c:v>49142.574399942532</c:v>
                </c:pt>
                <c:pt idx="908">
                  <c:v>48904.242685954989</c:v>
                </c:pt>
                <c:pt idx="909">
                  <c:v>41635.215372989405</c:v>
                </c:pt>
                <c:pt idx="910">
                  <c:v>40303.753283673483</c:v>
                </c:pt>
                <c:pt idx="911">
                  <c:v>40683.471877361633</c:v>
                </c:pt>
                <c:pt idx="912">
                  <c:v>41379.646622764492</c:v>
                </c:pt>
                <c:pt idx="913">
                  <c:v>45927.525279787063</c:v>
                </c:pt>
                <c:pt idx="914">
                  <c:v>41448.666738637679</c:v>
                </c:pt>
                <c:pt idx="915">
                  <c:v>38744.467235237047</c:v>
                </c:pt>
                <c:pt idx="916">
                  <c:v>38954.046565187746</c:v>
                </c:pt>
                <c:pt idx="917">
                  <c:v>40867.933354924702</c:v>
                </c:pt>
                <c:pt idx="918">
                  <c:v>40008.636510849705</c:v>
                </c:pt>
                <c:pt idx="919">
                  <c:v>39896.685738961547</c:v>
                </c:pt>
                <c:pt idx="920">
                  <c:v>40731.944294505112</c:v>
                </c:pt>
                <c:pt idx="921">
                  <c:v>41512.828817157962</c:v>
                </c:pt>
                <c:pt idx="922">
                  <c:v>40026.665227248282</c:v>
                </c:pt>
                <c:pt idx="923">
                  <c:v>35967.469142466522</c:v>
                </c:pt>
                <c:pt idx="924">
                  <c:v>36345.280506675379</c:v>
                </c:pt>
                <c:pt idx="925">
                  <c:v>32438.122998308751</c:v>
                </c:pt>
                <c:pt idx="926">
                  <c:v>31622.29659217683</c:v>
                </c:pt>
                <c:pt idx="927">
                  <c:v>33250.566771024576</c:v>
                </c:pt>
                <c:pt idx="928">
                  <c:v>29392.601389038889</c:v>
                </c:pt>
                <c:pt idx="929">
                  <c:v>24848.645147360516</c:v>
                </c:pt>
                <c:pt idx="930">
                  <c:v>27667.27841951857</c:v>
                </c:pt>
                <c:pt idx="931">
                  <c:v>27261.68627874344</c:v>
                </c:pt>
                <c:pt idx="932">
                  <c:v>29573.212422181496</c:v>
                </c:pt>
                <c:pt idx="933">
                  <c:v>31203.0299758898</c:v>
                </c:pt>
                <c:pt idx="934">
                  <c:v>30758.537550829522</c:v>
                </c:pt>
                <c:pt idx="935">
                  <c:v>29051.02738493654</c:v>
                </c:pt>
                <c:pt idx="936">
                  <c:v>31927.309367015787</c:v>
                </c:pt>
                <c:pt idx="937">
                  <c:v>30659.649501601412</c:v>
                </c:pt>
                <c:pt idx="938">
                  <c:v>34088.956061751116</c:v>
                </c:pt>
                <c:pt idx="939">
                  <c:v>36097.84447083385</c:v>
                </c:pt>
                <c:pt idx="940">
                  <c:v>36588.182374320837</c:v>
                </c:pt>
                <c:pt idx="941">
                  <c:v>40021.231422505378</c:v>
                </c:pt>
                <c:pt idx="942">
                  <c:v>37353.053366440028</c:v>
                </c:pt>
                <c:pt idx="943">
                  <c:v>40087.804526971173</c:v>
                </c:pt>
                <c:pt idx="944">
                  <c:v>40431.717586095285</c:v>
                </c:pt>
                <c:pt idx="945">
                  <c:v>37620.173449926297</c:v>
                </c:pt>
                <c:pt idx="946">
                  <c:v>35373.709021555354</c:v>
                </c:pt>
                <c:pt idx="947">
                  <c:v>36507.215085105679</c:v>
                </c:pt>
                <c:pt idx="948">
                  <c:v>34864.946561589182</c:v>
                </c:pt>
                <c:pt idx="949">
                  <c:v>34538.810320630524</c:v>
                </c:pt>
                <c:pt idx="950">
                  <c:v>37065.025729605302</c:v>
                </c:pt>
                <c:pt idx="951">
                  <c:v>38024.290186764614</c:v>
                </c:pt>
                <c:pt idx="952">
                  <c:v>37091.187160387271</c:v>
                </c:pt>
                <c:pt idx="953">
                  <c:v>39209.471373565146</c:v>
                </c:pt>
                <c:pt idx="954">
                  <c:v>39584.00806074353</c:v>
                </c:pt>
                <c:pt idx="955">
                  <c:v>41140.37928676822</c:v>
                </c:pt>
                <c:pt idx="956">
                  <c:v>41274.96491417475</c:v>
                </c:pt>
                <c:pt idx="957">
                  <c:v>40942.603188312001</c:v>
                </c:pt>
                <c:pt idx="958">
                  <c:v>38504.44420454144</c:v>
                </c:pt>
                <c:pt idx="959">
                  <c:v>35697.578178415992</c:v>
                </c:pt>
                <c:pt idx="960">
                  <c:v>33484.112418582961</c:v>
                </c:pt>
                <c:pt idx="961">
                  <c:v>33304.544963834676</c:v>
                </c:pt>
                <c:pt idx="962">
                  <c:v>31650.797077980558</c:v>
                </c:pt>
                <c:pt idx="963">
                  <c:v>34308.107524560139</c:v>
                </c:pt>
                <c:pt idx="964">
                  <c:v>32818.741228543731</c:v>
                </c:pt>
                <c:pt idx="965">
                  <c:v>32910.180287164047</c:v>
                </c:pt>
                <c:pt idx="966">
                  <c:v>29533.376515887638</c:v>
                </c:pt>
                <c:pt idx="967">
                  <c:v>29723.955521969179</c:v>
                </c:pt>
                <c:pt idx="968">
                  <c:v>29777.969700241159</c:v>
                </c:pt>
                <c:pt idx="969">
                  <c:v>28302.637734355376</c:v>
                </c:pt>
                <c:pt idx="970">
                  <c:v>29479.290366691912</c:v>
                </c:pt>
                <c:pt idx="971">
                  <c:v>30907.913203066018</c:v>
                </c:pt>
                <c:pt idx="972">
                  <c:v>32027.061067328854</c:v>
                </c:pt>
                <c:pt idx="973">
                  <c:v>31997.588974054535</c:v>
                </c:pt>
                <c:pt idx="974">
                  <c:v>31361.653891827758</c:v>
                </c:pt>
                <c:pt idx="975">
                  <c:v>32124.58166900578</c:v>
                </c:pt>
                <c:pt idx="976">
                  <c:v>30700.421029903973</c:v>
                </c:pt>
                <c:pt idx="977">
                  <c:v>30418.366979740233</c:v>
                </c:pt>
                <c:pt idx="978">
                  <c:v>29310.158695886908</c:v>
                </c:pt>
                <c:pt idx="979">
                  <c:v>28045.665551117392</c:v>
                </c:pt>
                <c:pt idx="980">
                  <c:v>28582.24477311171</c:v>
                </c:pt>
                <c:pt idx="981">
                  <c:v>25477.671020907594</c:v>
                </c:pt>
                <c:pt idx="982">
                  <c:v>24642.880276368385</c:v>
                </c:pt>
                <c:pt idx="983">
                  <c:v>24932.527258987408</c:v>
                </c:pt>
                <c:pt idx="984">
                  <c:v>24527.726798373496</c:v>
                </c:pt>
                <c:pt idx="985">
                  <c:v>25351.79387527443</c:v>
                </c:pt>
                <c:pt idx="986">
                  <c:v>26718.84558638314</c:v>
                </c:pt>
                <c:pt idx="987">
                  <c:v>24440.174169635506</c:v>
                </c:pt>
                <c:pt idx="988">
                  <c:v>24419.194645363314</c:v>
                </c:pt>
                <c:pt idx="989">
                  <c:v>23818.813199467455</c:v>
                </c:pt>
                <c:pt idx="990">
                  <c:v>24808.413400986046</c:v>
                </c:pt>
                <c:pt idx="991">
                  <c:v>25261.830220590924</c:v>
                </c:pt>
                <c:pt idx="992">
                  <c:v>24366.224045485666</c:v>
                </c:pt>
                <c:pt idx="993">
                  <c:v>24560.041743135811</c:v>
                </c:pt>
                <c:pt idx="994">
                  <c:v>24984.670193241967</c:v>
                </c:pt>
                <c:pt idx="995">
                  <c:v>28486.091618985974</c:v>
                </c:pt>
                <c:pt idx="996">
                  <c:v>28404.008780452739</c:v>
                </c:pt>
                <c:pt idx="997">
                  <c:v>28799.560977365189</c:v>
                </c:pt>
                <c:pt idx="998">
                  <c:v>30066.753031775213</c:v>
                </c:pt>
                <c:pt idx="999">
                  <c:v>28964.446363669129</c:v>
                </c:pt>
                <c:pt idx="1000">
                  <c:v>28400.086365108546</c:v>
                </c:pt>
                <c:pt idx="1001">
                  <c:v>29335.528446507662</c:v>
                </c:pt>
                <c:pt idx="1002">
                  <c:v>29774.371154053813</c:v>
                </c:pt>
                <c:pt idx="1003">
                  <c:v>31905.682104429867</c:v>
                </c:pt>
                <c:pt idx="1004">
                  <c:v>32082.550649537643</c:v>
                </c:pt>
                <c:pt idx="1005">
                  <c:v>31649.249703119993</c:v>
                </c:pt>
                <c:pt idx="1006">
                  <c:v>32139.695562992598</c:v>
                </c:pt>
                <c:pt idx="1007">
                  <c:v>34708.337831516117</c:v>
                </c:pt>
                <c:pt idx="1008">
                  <c:v>31904.638526035527</c:v>
                </c:pt>
                <c:pt idx="1009">
                  <c:v>33366.152074561927</c:v>
                </c:pt>
                <c:pt idx="1010">
                  <c:v>32108.208283853368</c:v>
                </c:pt>
                <c:pt idx="1011">
                  <c:v>33574.399942423312</c:v>
                </c:pt>
                <c:pt idx="1012">
                  <c:v>33786.786138400137</c:v>
                </c:pt>
                <c:pt idx="1013">
                  <c:v>33264.349202922065</c:v>
                </c:pt>
                <c:pt idx="1014">
                  <c:v>32647.05458994571</c:v>
                </c:pt>
                <c:pt idx="1015">
                  <c:v>33072.366763827456</c:v>
                </c:pt>
                <c:pt idx="1016">
                  <c:v>34998.524596063238</c:v>
                </c:pt>
                <c:pt idx="1017">
                  <c:v>34851.919824390992</c:v>
                </c:pt>
                <c:pt idx="1018">
                  <c:v>35265.752635935132</c:v>
                </c:pt>
                <c:pt idx="1019">
                  <c:v>34546.043398467067</c:v>
                </c:pt>
                <c:pt idx="1020">
                  <c:v>33668.897765302863</c:v>
                </c:pt>
                <c:pt idx="1021">
                  <c:v>33026.77318363385</c:v>
                </c:pt>
                <c:pt idx="1022">
                  <c:v>33466.767425959952</c:v>
                </c:pt>
                <c:pt idx="1023">
                  <c:v>32424.736406491818</c:v>
                </c:pt>
                <c:pt idx="1024">
                  <c:v>30239.771132462523</c:v>
                </c:pt>
                <c:pt idx="1025">
                  <c:v>30497.678937709203</c:v>
                </c:pt>
                <c:pt idx="1026">
                  <c:v>31257.332037856744</c:v>
                </c:pt>
                <c:pt idx="1027">
                  <c:v>31199.395444240567</c:v>
                </c:pt>
                <c:pt idx="1028">
                  <c:v>30506.531361330057</c:v>
                </c:pt>
                <c:pt idx="1029">
                  <c:v>30026.305372629493</c:v>
                </c:pt>
                <c:pt idx="1030">
                  <c:v>29000.683723775626</c:v>
                </c:pt>
                <c:pt idx="1031">
                  <c:v>29646.658749865084</c:v>
                </c:pt>
                <c:pt idx="1032">
                  <c:v>29636.186980459923</c:v>
                </c:pt>
                <c:pt idx="1033">
                  <c:v>30648.314081111257</c:v>
                </c:pt>
                <c:pt idx="1034">
                  <c:v>30204.181510669718</c:v>
                </c:pt>
                <c:pt idx="1035">
                  <c:v>28744.107380618254</c:v>
                </c:pt>
                <c:pt idx="1036">
                  <c:v>27007.089135989081</c:v>
                </c:pt>
                <c:pt idx="1037">
                  <c:v>27291.914066717065</c:v>
                </c:pt>
                <c:pt idx="1038">
                  <c:v>26841.951851452031</c:v>
                </c:pt>
                <c:pt idx="1039">
                  <c:v>26405.95199539388</c:v>
                </c:pt>
                <c:pt idx="1040">
                  <c:v>26437.223361761869</c:v>
                </c:pt>
                <c:pt idx="1041">
                  <c:v>25578.250386843731</c:v>
                </c:pt>
                <c:pt idx="1042">
                  <c:v>26845.154557558766</c:v>
                </c:pt>
                <c:pt idx="1043">
                  <c:v>26557.306848033415</c:v>
                </c:pt>
                <c:pt idx="1044">
                  <c:v>26935.118212242276</c:v>
                </c:pt>
                <c:pt idx="1045">
                  <c:v>27040.627586455095</c:v>
                </c:pt>
                <c:pt idx="1046">
                  <c:v>27480.010075929353</c:v>
                </c:pt>
                <c:pt idx="1047">
                  <c:v>27731.728381733807</c:v>
                </c:pt>
                <c:pt idx="1048">
                  <c:v>26943.646766706275</c:v>
                </c:pt>
                <c:pt idx="1049">
                  <c:v>27393.96883659004</c:v>
                </c:pt>
                <c:pt idx="1050">
                  <c:v>27546.871064090134</c:v>
                </c:pt>
                <c:pt idx="1051">
                  <c:v>27654.575551477228</c:v>
                </c:pt>
                <c:pt idx="1052">
                  <c:v>27416.603692108412</c:v>
                </c:pt>
                <c:pt idx="1053">
                  <c:v>26976.141638777954</c:v>
                </c:pt>
                <c:pt idx="1054">
                  <c:v>24363.273237612026</c:v>
                </c:pt>
                <c:pt idx="1055">
                  <c:v>24761.596315088726</c:v>
                </c:pt>
                <c:pt idx="1056">
                  <c:v>23552.448810680504</c:v>
                </c:pt>
                <c:pt idx="1057">
                  <c:v>22679.189607398628</c:v>
                </c:pt>
                <c:pt idx="1058">
                  <c:v>23888.912879196825</c:v>
                </c:pt>
                <c:pt idx="1059">
                  <c:v>22999.100363453184</c:v>
                </c:pt>
                <c:pt idx="1060">
                  <c:v>23334.017057108947</c:v>
                </c:pt>
                <c:pt idx="1061">
                  <c:v>23200.403037173</c:v>
                </c:pt>
                <c:pt idx="1062">
                  <c:v>24142.718341789936</c:v>
                </c:pt>
                <c:pt idx="1063">
                  <c:v>24241.282521861187</c:v>
                </c:pt>
                <c:pt idx="1064">
                  <c:v>24312.137896289922</c:v>
                </c:pt>
                <c:pt idx="1065">
                  <c:v>24178.667818201469</c:v>
                </c:pt>
                <c:pt idx="1066">
                  <c:v>21806.542156968604</c:v>
                </c:pt>
                <c:pt idx="1067">
                  <c:v>22232.861923782813</c:v>
                </c:pt>
                <c:pt idx="1068">
                  <c:v>22131.023066681082</c:v>
                </c:pt>
                <c:pt idx="1069">
                  <c:v>22476.519486127629</c:v>
                </c:pt>
                <c:pt idx="1070">
                  <c:v>21860.988160783065</c:v>
                </c:pt>
                <c:pt idx="1071">
                  <c:v>22066.896973622679</c:v>
                </c:pt>
                <c:pt idx="1072">
                  <c:v>21057.468782611846</c:v>
                </c:pt>
                <c:pt idx="1073">
                  <c:v>22319.478930512094</c:v>
                </c:pt>
                <c:pt idx="1074">
                  <c:v>22970.204037568841</c:v>
                </c:pt>
                <c:pt idx="1075">
                  <c:v>22848.969016517345</c:v>
                </c:pt>
                <c:pt idx="1076">
                  <c:v>23792.831695994835</c:v>
                </c:pt>
                <c:pt idx="1077">
                  <c:v>23399.978408722891</c:v>
                </c:pt>
                <c:pt idx="1078">
                  <c:v>23705.315052718717</c:v>
                </c:pt>
                <c:pt idx="1079">
                  <c:v>23509.122314584922</c:v>
                </c:pt>
                <c:pt idx="1080">
                  <c:v>23750.404836446087</c:v>
                </c:pt>
                <c:pt idx="1081">
                  <c:v>24301.989996041608</c:v>
                </c:pt>
                <c:pt idx="1082">
                  <c:v>24117.348591169179</c:v>
                </c:pt>
                <c:pt idx="1083">
                  <c:v>23980.747777897741</c:v>
                </c:pt>
                <c:pt idx="1084">
                  <c:v>22684.15560113715</c:v>
                </c:pt>
                <c:pt idx="1085">
                  <c:v>22994.854078952114</c:v>
                </c:pt>
                <c:pt idx="1086">
                  <c:v>22490.014034330143</c:v>
                </c:pt>
                <c:pt idx="1087">
                  <c:v>22369.606678901735</c:v>
                </c:pt>
                <c:pt idx="1088">
                  <c:v>22486.055633524065</c:v>
                </c:pt>
                <c:pt idx="1089">
                  <c:v>22846.198135953084</c:v>
                </c:pt>
                <c:pt idx="1090">
                  <c:v>24213.933570837391</c:v>
                </c:pt>
                <c:pt idx="1091">
                  <c:v>26323.401345856284</c:v>
                </c:pt>
                <c:pt idx="1092">
                  <c:v>26553.63633092232</c:v>
                </c:pt>
                <c:pt idx="1093">
                  <c:v>26881.176004894038</c:v>
                </c:pt>
                <c:pt idx="1094">
                  <c:v>26393.393069200054</c:v>
                </c:pt>
                <c:pt idx="1095">
                  <c:v>26658.030155817061</c:v>
                </c:pt>
                <c:pt idx="1096">
                  <c:v>26621.324984706189</c:v>
                </c:pt>
                <c:pt idx="1097">
                  <c:v>27781.100435424098</c:v>
                </c:pt>
                <c:pt idx="1098">
                  <c:v>30175.609053942218</c:v>
                </c:pt>
                <c:pt idx="1099">
                  <c:v>29353.881032063058</c:v>
                </c:pt>
                <c:pt idx="1100">
                  <c:v>28543.632372521515</c:v>
                </c:pt>
                <c:pt idx="1101">
                  <c:v>29451.25769189249</c:v>
                </c:pt>
                <c:pt idx="1102">
                  <c:v>29612.076721004731</c:v>
                </c:pt>
                <c:pt idx="1103">
                  <c:v>29566.878980891739</c:v>
                </c:pt>
                <c:pt idx="1104">
                  <c:v>29400.158336032262</c:v>
                </c:pt>
                <c:pt idx="1105">
                  <c:v>27806.937997049212</c:v>
                </c:pt>
                <c:pt idx="1106">
                  <c:v>27363.309223073895</c:v>
                </c:pt>
                <c:pt idx="1107">
                  <c:v>27111.15909172696</c:v>
                </c:pt>
                <c:pt idx="1108">
                  <c:v>26679.909316636098</c:v>
                </c:pt>
                <c:pt idx="1109">
                  <c:v>25207.816042318922</c:v>
                </c:pt>
                <c:pt idx="1110">
                  <c:v>25297.815682464301</c:v>
                </c:pt>
                <c:pt idx="1111">
                  <c:v>24966.713447767121</c:v>
                </c:pt>
                <c:pt idx="1112">
                  <c:v>24175.824966713466</c:v>
                </c:pt>
                <c:pt idx="1113">
                  <c:v>22607.866421965544</c:v>
                </c:pt>
                <c:pt idx="1114">
                  <c:v>23557.702688114019</c:v>
                </c:pt>
                <c:pt idx="1115">
                  <c:v>22116.700852855465</c:v>
                </c:pt>
                <c:pt idx="1116">
                  <c:v>22438.950663931791</c:v>
                </c:pt>
                <c:pt idx="1117">
                  <c:v>22728.453704703323</c:v>
                </c:pt>
                <c:pt idx="1118">
                  <c:v>22504.120335384527</c:v>
                </c:pt>
                <c:pt idx="1119">
                  <c:v>22293.029616035146</c:v>
                </c:pt>
                <c:pt idx="1120">
                  <c:v>22559.32203389833</c:v>
                </c:pt>
                <c:pt idx="1121">
                  <c:v>22728.057864622719</c:v>
                </c:pt>
                <c:pt idx="1122">
                  <c:v>23698.189931267796</c:v>
                </c:pt>
                <c:pt idx="1123">
                  <c:v>23018.604483788578</c:v>
                </c:pt>
                <c:pt idx="1124">
                  <c:v>23352.873439130617</c:v>
                </c:pt>
                <c:pt idx="1125">
                  <c:v>22522.364964554345</c:v>
                </c:pt>
                <c:pt idx="1126">
                  <c:v>23303.789269135294</c:v>
                </c:pt>
                <c:pt idx="1127">
                  <c:v>22886.71776602255</c:v>
                </c:pt>
                <c:pt idx="1128">
                  <c:v>23485.407895210355</c:v>
                </c:pt>
                <c:pt idx="1129">
                  <c:v>24077.440713951586</c:v>
                </c:pt>
                <c:pt idx="1130">
                  <c:v>24245.276908129137</c:v>
                </c:pt>
                <c:pt idx="1131">
                  <c:v>24146.17294612978</c:v>
                </c:pt>
                <c:pt idx="1132">
                  <c:v>24872.791392277533</c:v>
                </c:pt>
                <c:pt idx="1133">
                  <c:v>25445.356076145254</c:v>
                </c:pt>
                <c:pt idx="1134">
                  <c:v>25301.018388571032</c:v>
                </c:pt>
                <c:pt idx="1135">
                  <c:v>25128.648026197432</c:v>
                </c:pt>
                <c:pt idx="1136">
                  <c:v>25243.837489654197</c:v>
                </c:pt>
                <c:pt idx="1137">
                  <c:v>25877.433516859204</c:v>
                </c:pt>
                <c:pt idx="1138">
                  <c:v>26251.39443664761</c:v>
                </c:pt>
                <c:pt idx="1139">
                  <c:v>26114.577710604928</c:v>
                </c:pt>
                <c:pt idx="1140">
                  <c:v>26485.29993882473</c:v>
                </c:pt>
                <c:pt idx="1141">
                  <c:v>24066.932959084545</c:v>
                </c:pt>
                <c:pt idx="1142">
                  <c:v>23372.557486775357</c:v>
                </c:pt>
                <c:pt idx="1143">
                  <c:v>23012.738853503201</c:v>
                </c:pt>
                <c:pt idx="1144">
                  <c:v>22267.80380726188</c:v>
                </c:pt>
                <c:pt idx="1145">
                  <c:v>22436.971463528749</c:v>
                </c:pt>
                <c:pt idx="1146">
                  <c:v>22670.840980243993</c:v>
                </c:pt>
                <c:pt idx="1147">
                  <c:v>22607.974378351155</c:v>
                </c:pt>
                <c:pt idx="1148">
                  <c:v>22764.403181114838</c:v>
                </c:pt>
                <c:pt idx="1149">
                  <c:v>23340.134585627413</c:v>
                </c:pt>
                <c:pt idx="1150">
                  <c:v>23311.526143438055</c:v>
                </c:pt>
                <c:pt idx="1151">
                  <c:v>23457.771060491566</c:v>
                </c:pt>
                <c:pt idx="1152">
                  <c:v>23383.353125337366</c:v>
                </c:pt>
                <c:pt idx="1153">
                  <c:v>22493.432653208103</c:v>
                </c:pt>
                <c:pt idx="1154">
                  <c:v>22799.309079132028</c:v>
                </c:pt>
                <c:pt idx="1155">
                  <c:v>22983.698585771344</c:v>
                </c:pt>
                <c:pt idx="1156">
                  <c:v>23365.756234481265</c:v>
                </c:pt>
                <c:pt idx="1157">
                  <c:v>24290.186764547121</c:v>
                </c:pt>
                <c:pt idx="1158">
                  <c:v>24136.636798733311</c:v>
                </c:pt>
                <c:pt idx="1159">
                  <c:v>24099.427831156212</c:v>
                </c:pt>
                <c:pt idx="1160">
                  <c:v>23685.954874230811</c:v>
                </c:pt>
                <c:pt idx="1161">
                  <c:v>23163.445967828997</c:v>
                </c:pt>
                <c:pt idx="1162">
                  <c:v>23230.990679765371</c:v>
                </c:pt>
                <c:pt idx="1163">
                  <c:v>24038.324516895173</c:v>
                </c:pt>
                <c:pt idx="1164">
                  <c:v>23822.411745654754</c:v>
                </c:pt>
                <c:pt idx="1165">
                  <c:v>23682.032458886606</c:v>
                </c:pt>
                <c:pt idx="1166">
                  <c:v>23768.397567382777</c:v>
                </c:pt>
                <c:pt idx="1167">
                  <c:v>23652.63233653604</c:v>
                </c:pt>
                <c:pt idx="1168">
                  <c:v>23385.008456583542</c:v>
                </c:pt>
                <c:pt idx="1169">
                  <c:v>23268.307603728095</c:v>
                </c:pt>
                <c:pt idx="1170">
                  <c:v>23561.301234301343</c:v>
                </c:pt>
                <c:pt idx="1171">
                  <c:v>23728.597646550792</c:v>
                </c:pt>
                <c:pt idx="1172">
                  <c:v>23579.221994314299</c:v>
                </c:pt>
                <c:pt idx="1173">
                  <c:v>23642.448450825865</c:v>
                </c:pt>
                <c:pt idx="1174">
                  <c:v>23779.44510417791</c:v>
                </c:pt>
                <c:pt idx="1175">
                  <c:v>23712.548130555253</c:v>
                </c:pt>
                <c:pt idx="1176">
                  <c:v>23478.930512073122</c:v>
                </c:pt>
                <c:pt idx="1177">
                  <c:v>22147.936233761557</c:v>
                </c:pt>
                <c:pt idx="1178">
                  <c:v>22267.839792723735</c:v>
                </c:pt>
                <c:pt idx="1179">
                  <c:v>22296.592176760583</c:v>
                </c:pt>
                <c:pt idx="1180">
                  <c:v>22251.574363956955</c:v>
                </c:pt>
                <c:pt idx="1181">
                  <c:v>23176.148835870306</c:v>
                </c:pt>
                <c:pt idx="1182">
                  <c:v>23236.208571737014</c:v>
                </c:pt>
                <c:pt idx="1183">
                  <c:v>23187.952067364782</c:v>
                </c:pt>
                <c:pt idx="1184">
                  <c:v>23012.558926193815</c:v>
                </c:pt>
                <c:pt idx="1185">
                  <c:v>22969.484328331349</c:v>
                </c:pt>
                <c:pt idx="1186">
                  <c:v>23081.075245600772</c:v>
                </c:pt>
                <c:pt idx="1187">
                  <c:v>23087.840512432969</c:v>
                </c:pt>
                <c:pt idx="1188">
                  <c:v>23058.224477311156</c:v>
                </c:pt>
                <c:pt idx="1189">
                  <c:v>23013.206664507532</c:v>
                </c:pt>
                <c:pt idx="1190">
                  <c:v>23088.200367051701</c:v>
                </c:pt>
                <c:pt idx="1191">
                  <c:v>23014.790024829959</c:v>
                </c:pt>
                <c:pt idx="1192">
                  <c:v>23048.220518910348</c:v>
                </c:pt>
                <c:pt idx="1193">
                  <c:v>23063.514340206544</c:v>
                </c:pt>
                <c:pt idx="1194">
                  <c:v>23043.722336176172</c:v>
                </c:pt>
                <c:pt idx="1195">
                  <c:v>22548.490409874397</c:v>
                </c:pt>
                <c:pt idx="1196">
                  <c:v>22554.356040159761</c:v>
                </c:pt>
                <c:pt idx="1197">
                  <c:v>22685.882903307051</c:v>
                </c:pt>
                <c:pt idx="1198">
                  <c:v>22829.17701248694</c:v>
                </c:pt>
                <c:pt idx="1199">
                  <c:v>22850.048580373514</c:v>
                </c:pt>
                <c:pt idx="1200">
                  <c:v>22785.850516391361</c:v>
                </c:pt>
                <c:pt idx="1201">
                  <c:v>23114.469754219277</c:v>
                </c:pt>
                <c:pt idx="1202">
                  <c:v>23045.089783727359</c:v>
                </c:pt>
                <c:pt idx="1203">
                  <c:v>23205.225089064006</c:v>
                </c:pt>
                <c:pt idx="1204">
                  <c:v>23401.777681816533</c:v>
                </c:pt>
                <c:pt idx="1205">
                  <c:v>23053.150527187001</c:v>
                </c:pt>
                <c:pt idx="1206">
                  <c:v>22796.394256720272</c:v>
                </c:pt>
                <c:pt idx="1207">
                  <c:v>22841.484040447642</c:v>
                </c:pt>
                <c:pt idx="1208">
                  <c:v>22878.117240634765</c:v>
                </c:pt>
                <c:pt idx="1209">
                  <c:v>22771.132462485137</c:v>
                </c:pt>
                <c:pt idx="1210">
                  <c:v>22524.524092266704</c:v>
                </c:pt>
                <c:pt idx="1211">
                  <c:v>20171.506711288621</c:v>
                </c:pt>
                <c:pt idx="1212">
                  <c:v>20078.160423189016</c:v>
                </c:pt>
                <c:pt idx="1213">
                  <c:v>19836.050235704755</c:v>
                </c:pt>
                <c:pt idx="1214">
                  <c:v>19807.009967972921</c:v>
                </c:pt>
                <c:pt idx="1215">
                  <c:v>20007.916801612129</c:v>
                </c:pt>
                <c:pt idx="1216">
                  <c:v>17033.718377775363</c:v>
                </c:pt>
                <c:pt idx="1217">
                  <c:v>15650.9050343661</c:v>
                </c:pt>
                <c:pt idx="1218">
                  <c:v>16355.78826154232</c:v>
                </c:pt>
                <c:pt idx="1219">
                  <c:v>15349.094965633869</c:v>
                </c:pt>
                <c:pt idx="1220">
                  <c:v>15415.452157328427</c:v>
                </c:pt>
                <c:pt idx="1221">
                  <c:v>13584.475871747803</c:v>
                </c:pt>
                <c:pt idx="1222">
                  <c:v>14166.360790240733</c:v>
                </c:pt>
                <c:pt idx="1223">
                  <c:v>13427.327359746652</c:v>
                </c:pt>
                <c:pt idx="1224">
                  <c:v>13584.511857209676</c:v>
                </c:pt>
                <c:pt idx="1225">
                  <c:v>15203.965597898436</c:v>
                </c:pt>
                <c:pt idx="1226">
                  <c:v>15286.624203821644</c:v>
                </c:pt>
                <c:pt idx="1227">
                  <c:v>14307.81964086508</c:v>
                </c:pt>
                <c:pt idx="1228">
                  <c:v>14905.214293425448</c:v>
                </c:pt>
                <c:pt idx="1229">
                  <c:v>14765.518730432894</c:v>
                </c:pt>
                <c:pt idx="1230">
                  <c:v>13794.918852783465</c:v>
                </c:pt>
                <c:pt idx="1231">
                  <c:v>14040.951455611925</c:v>
                </c:pt>
                <c:pt idx="1232">
                  <c:v>13294.433049048177</c:v>
                </c:pt>
                <c:pt idx="1233">
                  <c:v>12354.744683148003</c:v>
                </c:pt>
                <c:pt idx="1234">
                  <c:v>12163.122098672131</c:v>
                </c:pt>
                <c:pt idx="1235">
                  <c:v>12238.655583144404</c:v>
                </c:pt>
                <c:pt idx="1236">
                  <c:v>12707.114325812367</c:v>
                </c:pt>
                <c:pt idx="1237">
                  <c:v>12271.58228075857</c:v>
                </c:pt>
                <c:pt idx="1238">
                  <c:v>12052.826658030152</c:v>
                </c:pt>
                <c:pt idx="1239">
                  <c:v>12343.877073662234</c:v>
                </c:pt>
                <c:pt idx="1240">
                  <c:v>11749.253301666122</c:v>
                </c:pt>
                <c:pt idx="1241">
                  <c:v>11499.910036345313</c:v>
                </c:pt>
                <c:pt idx="1242">
                  <c:v>11454.172514304217</c:v>
                </c:pt>
                <c:pt idx="1243">
                  <c:v>11497.355068552301</c:v>
                </c:pt>
                <c:pt idx="1244">
                  <c:v>12583.468278815355</c:v>
                </c:pt>
                <c:pt idx="1245">
                  <c:v>13198.639749541182</c:v>
                </c:pt>
                <c:pt idx="1246">
                  <c:v>13251.682320342579</c:v>
                </c:pt>
                <c:pt idx="1247">
                  <c:v>14665.299219115475</c:v>
                </c:pt>
                <c:pt idx="1248">
                  <c:v>13815.034725970705</c:v>
                </c:pt>
                <c:pt idx="1249">
                  <c:v>14323.869156860626</c:v>
                </c:pt>
                <c:pt idx="1250">
                  <c:v>14196.012810824424</c:v>
                </c:pt>
                <c:pt idx="1251">
                  <c:v>14516.535319730825</c:v>
                </c:pt>
                <c:pt idx="1252">
                  <c:v>13602.504588146385</c:v>
                </c:pt>
                <c:pt idx="1253">
                  <c:v>13710.029148224112</c:v>
                </c:pt>
                <c:pt idx="1254">
                  <c:v>12918.384972471116</c:v>
                </c:pt>
                <c:pt idx="1255">
                  <c:v>13991.363489150379</c:v>
                </c:pt>
                <c:pt idx="1256">
                  <c:v>13420.094281910106</c:v>
                </c:pt>
                <c:pt idx="1257">
                  <c:v>13778.833351326062</c:v>
                </c:pt>
                <c:pt idx="1258">
                  <c:v>13285.328727194212</c:v>
                </c:pt>
                <c:pt idx="1259">
                  <c:v>13768.397567382774</c:v>
                </c:pt>
                <c:pt idx="1260">
                  <c:v>14001.18752024182</c:v>
                </c:pt>
                <c:pt idx="1261">
                  <c:v>13629.745582784553</c:v>
                </c:pt>
                <c:pt idx="1262">
                  <c:v>13747.346072186834</c:v>
                </c:pt>
                <c:pt idx="1263">
                  <c:v>13669.509518154662</c:v>
                </c:pt>
                <c:pt idx="1264">
                  <c:v>14541.689157580333</c:v>
                </c:pt>
                <c:pt idx="1265">
                  <c:v>14415.812011947171</c:v>
                </c:pt>
                <c:pt idx="1266">
                  <c:v>14372.089675770985</c:v>
                </c:pt>
                <c:pt idx="1267">
                  <c:v>14409.010759653096</c:v>
                </c:pt>
                <c:pt idx="1268">
                  <c:v>13048.760300838458</c:v>
                </c:pt>
                <c:pt idx="1269">
                  <c:v>13083.198387851306</c:v>
                </c:pt>
                <c:pt idx="1270">
                  <c:v>13024.614055921405</c:v>
                </c:pt>
                <c:pt idx="1271">
                  <c:v>12646.154953398825</c:v>
                </c:pt>
                <c:pt idx="1272">
                  <c:v>13185.756954190507</c:v>
                </c:pt>
                <c:pt idx="1273">
                  <c:v>12885.530245780705</c:v>
                </c:pt>
                <c:pt idx="1274">
                  <c:v>12989.708157904206</c:v>
                </c:pt>
                <c:pt idx="1275">
                  <c:v>13101.047176940514</c:v>
                </c:pt>
                <c:pt idx="1276">
                  <c:v>12983.014861995751</c:v>
                </c:pt>
                <c:pt idx="1277">
                  <c:v>13252.186116808809</c:v>
                </c:pt>
                <c:pt idx="1278">
                  <c:v>12725.143042210946</c:v>
                </c:pt>
                <c:pt idx="1279">
                  <c:v>12709.201482601029</c:v>
                </c:pt>
                <c:pt idx="1280">
                  <c:v>12872.107668501925</c:v>
                </c:pt>
                <c:pt idx="1281">
                  <c:v>12785.67058908201</c:v>
                </c:pt>
                <c:pt idx="1282">
                  <c:v>12843.10338623196</c:v>
                </c:pt>
                <c:pt idx="1283">
                  <c:v>12818.633272158047</c:v>
                </c:pt>
                <c:pt idx="1284">
                  <c:v>12796.682140415272</c:v>
                </c:pt>
                <c:pt idx="1285">
                  <c:v>12706.538558422397</c:v>
                </c:pt>
                <c:pt idx="1286">
                  <c:v>12342.833495267911</c:v>
                </c:pt>
                <c:pt idx="1287">
                  <c:v>12225.772787793732</c:v>
                </c:pt>
                <c:pt idx="1288">
                  <c:v>12370.182446291699</c:v>
                </c:pt>
                <c:pt idx="1289">
                  <c:v>12276.440318111483</c:v>
                </c:pt>
                <c:pt idx="1290">
                  <c:v>12370.002518982332</c:v>
                </c:pt>
                <c:pt idx="1291">
                  <c:v>12481.305552556769</c:v>
                </c:pt>
                <c:pt idx="1292">
                  <c:v>12288.243549605962</c:v>
                </c:pt>
                <c:pt idx="1293">
                  <c:v>12269.495123969918</c:v>
                </c:pt>
                <c:pt idx="1294">
                  <c:v>12337.255748677535</c:v>
                </c:pt>
                <c:pt idx="1295">
                  <c:v>12117.600489402283</c:v>
                </c:pt>
                <c:pt idx="1296">
                  <c:v>12087.516643276116</c:v>
                </c:pt>
                <c:pt idx="1297">
                  <c:v>13033.898305084746</c:v>
                </c:pt>
                <c:pt idx="1298">
                  <c:v>13040.15977545072</c:v>
                </c:pt>
                <c:pt idx="1299">
                  <c:v>13130.519270214836</c:v>
                </c:pt>
                <c:pt idx="1300">
                  <c:v>12920.076289179175</c:v>
                </c:pt>
                <c:pt idx="1301">
                  <c:v>12911.79963294829</c:v>
                </c:pt>
                <c:pt idx="1302">
                  <c:v>12870.848177336356</c:v>
                </c:pt>
                <c:pt idx="1303">
                  <c:v>12816.22224621253</c:v>
                </c:pt>
                <c:pt idx="1304">
                  <c:v>12834.538846306094</c:v>
                </c:pt>
                <c:pt idx="1305">
                  <c:v>12891.323905142322</c:v>
                </c:pt>
                <c:pt idx="1306">
                  <c:v>13045.017812803626</c:v>
                </c:pt>
                <c:pt idx="1307">
                  <c:v>13915.578106444997</c:v>
                </c:pt>
                <c:pt idx="1308">
                  <c:v>13991.183561841019</c:v>
                </c:pt>
                <c:pt idx="1309">
                  <c:v>14174.637446471625</c:v>
                </c:pt>
                <c:pt idx="1310">
                  <c:v>14026.089459858218</c:v>
                </c:pt>
                <c:pt idx="1311">
                  <c:v>14185.541041419267</c:v>
                </c:pt>
                <c:pt idx="1312">
                  <c:v>14790.024829968694</c:v>
                </c:pt>
                <c:pt idx="1313">
                  <c:v>13437.76314368995</c:v>
                </c:pt>
                <c:pt idx="1314">
                  <c:v>13742.092194753321</c:v>
                </c:pt>
                <c:pt idx="1315">
                  <c:v>13672.604267875779</c:v>
                </c:pt>
                <c:pt idx="1316">
                  <c:v>13674.151642736335</c:v>
                </c:pt>
                <c:pt idx="1317">
                  <c:v>13646.1909388607</c:v>
                </c:pt>
                <c:pt idx="1318">
                  <c:v>13696.678541869085</c:v>
                </c:pt>
                <c:pt idx="1319">
                  <c:v>13709.381409910395</c:v>
                </c:pt>
                <c:pt idx="1320">
                  <c:v>13627.442513224656</c:v>
                </c:pt>
                <c:pt idx="1321">
                  <c:v>13317.211846414048</c:v>
                </c:pt>
                <c:pt idx="1322">
                  <c:v>13834.934686386699</c:v>
                </c:pt>
                <c:pt idx="1323">
                  <c:v>13861.204073554283</c:v>
                </c:pt>
                <c:pt idx="1324">
                  <c:v>13879.77257188096</c:v>
                </c:pt>
                <c:pt idx="1325">
                  <c:v>13829.64482349131</c:v>
                </c:pt>
                <c:pt idx="1326">
                  <c:v>14095.505415812013</c:v>
                </c:pt>
                <c:pt idx="1327">
                  <c:v>14037.676778581454</c:v>
                </c:pt>
                <c:pt idx="1328">
                  <c:v>13853.251286480263</c:v>
                </c:pt>
                <c:pt idx="1329">
                  <c:v>13890.388283133616</c:v>
                </c:pt>
                <c:pt idx="1330">
                  <c:v>13858.0733383713</c:v>
                </c:pt>
                <c:pt idx="1331">
                  <c:v>13868.617078700205</c:v>
                </c:pt>
                <c:pt idx="1332">
                  <c:v>14044.40605995178</c:v>
                </c:pt>
                <c:pt idx="1333">
                  <c:v>14358.199287487856</c:v>
                </c:pt>
                <c:pt idx="1334">
                  <c:v>14275.468710640902</c:v>
                </c:pt>
                <c:pt idx="1335">
                  <c:v>14288.02763683472</c:v>
                </c:pt>
                <c:pt idx="1336">
                  <c:v>14397.2435136205</c:v>
                </c:pt>
                <c:pt idx="1337">
                  <c:v>14508.79844542805</c:v>
                </c:pt>
                <c:pt idx="1338">
                  <c:v>14296.160351218112</c:v>
                </c:pt>
                <c:pt idx="1339">
                  <c:v>14335.816330202602</c:v>
                </c:pt>
                <c:pt idx="1340">
                  <c:v>14334.556839037032</c:v>
                </c:pt>
                <c:pt idx="1341">
                  <c:v>14284.501061571129</c:v>
                </c:pt>
                <c:pt idx="1342">
                  <c:v>14061.427183417904</c:v>
                </c:pt>
                <c:pt idx="1343">
                  <c:v>14111.518946345681</c:v>
                </c:pt>
                <c:pt idx="1344">
                  <c:v>14489.654179711402</c:v>
                </c:pt>
                <c:pt idx="1345">
                  <c:v>14434.380510273855</c:v>
                </c:pt>
                <c:pt idx="1346">
                  <c:v>14721.688437871106</c:v>
                </c:pt>
                <c:pt idx="1347">
                  <c:v>14732.951887437479</c:v>
                </c:pt>
                <c:pt idx="1348">
                  <c:v>14736.010651696717</c:v>
                </c:pt>
                <c:pt idx="1349">
                  <c:v>14887.185577026883</c:v>
                </c:pt>
                <c:pt idx="1350">
                  <c:v>17639.821512109109</c:v>
                </c:pt>
                <c:pt idx="1351">
                  <c:v>17906.257871819784</c:v>
                </c:pt>
                <c:pt idx="1352">
                  <c:v>17656.230882723379</c:v>
                </c:pt>
                <c:pt idx="1353">
                  <c:v>18139.04782467883</c:v>
                </c:pt>
                <c:pt idx="1354">
                  <c:v>18169.851380042466</c:v>
                </c:pt>
                <c:pt idx="1355">
                  <c:v>18693.691748533598</c:v>
                </c:pt>
                <c:pt idx="1356">
                  <c:v>19020.259815034729</c:v>
                </c:pt>
                <c:pt idx="1357">
                  <c:v>18666.414768433558</c:v>
                </c:pt>
                <c:pt idx="1358">
                  <c:v>19139.155781064455</c:v>
                </c:pt>
                <c:pt idx="1359">
                  <c:v>18141.350894238734</c:v>
                </c:pt>
                <c:pt idx="1360">
                  <c:v>18274.101263089717</c:v>
                </c:pt>
                <c:pt idx="1361">
                  <c:v>18231.026665227255</c:v>
                </c:pt>
                <c:pt idx="1362">
                  <c:v>18583.864118895974</c:v>
                </c:pt>
                <c:pt idx="1363">
                  <c:v>18100.651336859912</c:v>
                </c:pt>
                <c:pt idx="1364">
                  <c:v>18722.875958112923</c:v>
                </c:pt>
                <c:pt idx="1365">
                  <c:v>18809.600921227826</c:v>
                </c:pt>
                <c:pt idx="1366">
                  <c:v>19002.087156788657</c:v>
                </c:pt>
                <c:pt idx="1367">
                  <c:v>19037.604807657703</c:v>
                </c:pt>
                <c:pt idx="1368">
                  <c:v>19143.869876569865</c:v>
                </c:pt>
                <c:pt idx="1369">
                  <c:v>19063.802223901544</c:v>
                </c:pt>
                <c:pt idx="1370">
                  <c:v>19387.52743891468</c:v>
                </c:pt>
                <c:pt idx="1371">
                  <c:v>19909.856418007126</c:v>
                </c:pt>
                <c:pt idx="1372">
                  <c:v>19582.928496887256</c:v>
                </c:pt>
                <c:pt idx="1373">
                  <c:v>18477.850948216921</c:v>
                </c:pt>
                <c:pt idx="1374">
                  <c:v>18566.735039044226</c:v>
                </c:pt>
                <c:pt idx="1375">
                  <c:v>18606.64291626183</c:v>
                </c:pt>
                <c:pt idx="1376">
                  <c:v>18550.50559573932</c:v>
                </c:pt>
                <c:pt idx="1377">
                  <c:v>18526.215408974771</c:v>
                </c:pt>
                <c:pt idx="1378">
                  <c:v>18966.821404152721</c:v>
                </c:pt>
                <c:pt idx="1379">
                  <c:v>19148.404044765914</c:v>
                </c:pt>
                <c:pt idx="1380">
                  <c:v>19396.19993522617</c:v>
                </c:pt>
                <c:pt idx="1381">
                  <c:v>20358.415200259096</c:v>
                </c:pt>
                <c:pt idx="1382">
                  <c:v>20763.647486415492</c:v>
                </c:pt>
                <c:pt idx="1383">
                  <c:v>20568.786210371014</c:v>
                </c:pt>
                <c:pt idx="1384">
                  <c:v>20468.170858972979</c:v>
                </c:pt>
                <c:pt idx="1385">
                  <c:v>20686.062830616433</c:v>
                </c:pt>
                <c:pt idx="1386">
                  <c:v>21405.628126237003</c:v>
                </c:pt>
                <c:pt idx="1387">
                  <c:v>22142.178559861819</c:v>
                </c:pt>
                <c:pt idx="1388">
                  <c:v>22826.082262765845</c:v>
                </c:pt>
                <c:pt idx="1389">
                  <c:v>25981.323545287702</c:v>
                </c:pt>
                <c:pt idx="1390">
                  <c:v>25116.988736550433</c:v>
                </c:pt>
                <c:pt idx="1391">
                  <c:v>28158.372017704845</c:v>
                </c:pt>
                <c:pt idx="1392">
                  <c:v>28755.69469934146</c:v>
                </c:pt>
                <c:pt idx="1393">
                  <c:v>29520.025909532542</c:v>
                </c:pt>
                <c:pt idx="1394">
                  <c:v>28352.801468206839</c:v>
                </c:pt>
                <c:pt idx="1395">
                  <c:v>26498.578574255993</c:v>
                </c:pt>
                <c:pt idx="1396">
                  <c:v>26134.081830940293</c:v>
                </c:pt>
                <c:pt idx="1397">
                  <c:v>29508.078736190571</c:v>
                </c:pt>
                <c:pt idx="1398">
                  <c:v>28786.714167476333</c:v>
                </c:pt>
                <c:pt idx="1399">
                  <c:v>28614.559717873974</c:v>
                </c:pt>
                <c:pt idx="1400">
                  <c:v>27444.240526827154</c:v>
                </c:pt>
                <c:pt idx="1401">
                  <c:v>28363.669077692604</c:v>
                </c:pt>
                <c:pt idx="1402">
                  <c:v>28794.48702724099</c:v>
                </c:pt>
                <c:pt idx="1403">
                  <c:v>29017.992730936698</c:v>
                </c:pt>
                <c:pt idx="1404">
                  <c:v>31421.497714923164</c:v>
                </c:pt>
                <c:pt idx="1405">
                  <c:v>31567.490733743569</c:v>
                </c:pt>
                <c:pt idx="1406">
                  <c:v>31362.625499298287</c:v>
                </c:pt>
                <c:pt idx="1407">
                  <c:v>31172.190435064236</c:v>
                </c:pt>
                <c:pt idx="1408">
                  <c:v>29794.846881859728</c:v>
                </c:pt>
                <c:pt idx="1409">
                  <c:v>30782.179999280288</c:v>
                </c:pt>
                <c:pt idx="1410">
                  <c:v>30799.776890136385</c:v>
                </c:pt>
                <c:pt idx="1411">
                  <c:v>31438.878693008017</c:v>
                </c:pt>
                <c:pt idx="1412">
                  <c:v>29176.868545107773</c:v>
                </c:pt>
                <c:pt idx="1413">
                  <c:v>27604.303861240056</c:v>
                </c:pt>
                <c:pt idx="1414">
                  <c:v>28030.803555363629</c:v>
                </c:pt>
                <c:pt idx="1415">
                  <c:v>28086.652992191153</c:v>
                </c:pt>
                <c:pt idx="1416">
                  <c:v>28781.640217352189</c:v>
                </c:pt>
                <c:pt idx="1417">
                  <c:v>28536.975062074922</c:v>
                </c:pt>
                <c:pt idx="1418">
                  <c:v>27473.388750944618</c:v>
                </c:pt>
                <c:pt idx="1419">
                  <c:v>28844.830688401886</c:v>
                </c:pt>
                <c:pt idx="1420">
                  <c:v>28493.90046421246</c:v>
                </c:pt>
                <c:pt idx="1421">
                  <c:v>29421.78559861816</c:v>
                </c:pt>
                <c:pt idx="1422">
                  <c:v>29648.565979344348</c:v>
                </c:pt>
                <c:pt idx="1423">
                  <c:v>31298.211522544887</c:v>
                </c:pt>
                <c:pt idx="1424">
                  <c:v>31883.94688545827</c:v>
                </c:pt>
                <c:pt idx="1425">
                  <c:v>32296.952031379318</c:v>
                </c:pt>
                <c:pt idx="1426">
                  <c:v>33585.73536291338</c:v>
                </c:pt>
                <c:pt idx="1427">
                  <c:v>32669.329590845296</c:v>
                </c:pt>
                <c:pt idx="1428">
                  <c:v>33385.656194897259</c:v>
                </c:pt>
                <c:pt idx="1429">
                  <c:v>34298.499406239869</c:v>
                </c:pt>
                <c:pt idx="1430">
                  <c:v>36835.438482852922</c:v>
                </c:pt>
                <c:pt idx="1431">
                  <c:v>38385.188383892899</c:v>
                </c:pt>
                <c:pt idx="1432">
                  <c:v>38983.122818381366</c:v>
                </c:pt>
                <c:pt idx="1433">
                  <c:v>39700.313073518293</c:v>
                </c:pt>
                <c:pt idx="1434">
                  <c:v>42302.817661664689</c:v>
                </c:pt>
                <c:pt idx="1435">
                  <c:v>46519.98992407068</c:v>
                </c:pt>
                <c:pt idx="1436">
                  <c:v>40157.220482924902</c:v>
                </c:pt>
                <c:pt idx="1437">
                  <c:v>44479.650221310592</c:v>
                </c:pt>
                <c:pt idx="1438">
                  <c:v>42697.794091187163</c:v>
                </c:pt>
                <c:pt idx="1439">
                  <c:v>38724.891143977839</c:v>
                </c:pt>
                <c:pt idx="1440">
                  <c:v>38064.09010759653</c:v>
                </c:pt>
                <c:pt idx="1441">
                  <c:v>38969.304401021989</c:v>
                </c:pt>
                <c:pt idx="1442">
                  <c:v>43097.700528986294</c:v>
                </c:pt>
                <c:pt idx="1443">
                  <c:v>40073.410342221745</c:v>
                </c:pt>
                <c:pt idx="1444">
                  <c:v>39600.237504048368</c:v>
                </c:pt>
                <c:pt idx="1445">
                  <c:v>40439.634387707374</c:v>
                </c:pt>
                <c:pt idx="1446">
                  <c:v>41291.230342941453</c:v>
                </c:pt>
                <c:pt idx="1447">
                  <c:v>44238.835510453784</c:v>
                </c:pt>
                <c:pt idx="1448">
                  <c:v>45237.719961135714</c:v>
                </c:pt>
                <c:pt idx="1449">
                  <c:v>43535.06783259564</c:v>
                </c:pt>
                <c:pt idx="1450">
                  <c:v>40839.90068012524</c:v>
                </c:pt>
                <c:pt idx="1451">
                  <c:v>42470.042102990403</c:v>
                </c:pt>
                <c:pt idx="1452">
                  <c:v>40915.758033754377</c:v>
                </c:pt>
                <c:pt idx="1453">
                  <c:v>36651.300874446737</c:v>
                </c:pt>
                <c:pt idx="1454">
                  <c:v>39060.311634099831</c:v>
                </c:pt>
                <c:pt idx="1455">
                  <c:v>33908.093130375339</c:v>
                </c:pt>
                <c:pt idx="1456">
                  <c:v>34892.619381769771</c:v>
                </c:pt>
                <c:pt idx="1457">
                  <c:v>38321.170247220136</c:v>
                </c:pt>
                <c:pt idx="1458">
                  <c:v>37921.695634963486</c:v>
                </c:pt>
                <c:pt idx="1459">
                  <c:v>38724.063478354758</c:v>
                </c:pt>
                <c:pt idx="1460">
                  <c:v>38111.123106265084</c:v>
                </c:pt>
                <c:pt idx="1461">
                  <c:v>37149.195724927136</c:v>
                </c:pt>
                <c:pt idx="1462">
                  <c:v>35410.126308971187</c:v>
                </c:pt>
                <c:pt idx="1463">
                  <c:v>35167.152470401968</c:v>
                </c:pt>
                <c:pt idx="1464">
                  <c:v>35565.619489726159</c:v>
                </c:pt>
                <c:pt idx="1465">
                  <c:v>35420.490121990726</c:v>
                </c:pt>
                <c:pt idx="1466">
                  <c:v>34114.14588506244</c:v>
                </c:pt>
                <c:pt idx="1467">
                  <c:v>34304.940803915226</c:v>
                </c:pt>
                <c:pt idx="1468">
                  <c:v>34168.232034258166</c:v>
                </c:pt>
                <c:pt idx="1469">
                  <c:v>34506.495375868159</c:v>
                </c:pt>
                <c:pt idx="1470">
                  <c:v>36299.614955557961</c:v>
                </c:pt>
                <c:pt idx="1471">
                  <c:v>37446.25571269208</c:v>
                </c:pt>
                <c:pt idx="1472">
                  <c:v>37903.522976717417</c:v>
                </c:pt>
                <c:pt idx="1473">
                  <c:v>38939.004642124586</c:v>
                </c:pt>
                <c:pt idx="1474">
                  <c:v>39503.07675699018</c:v>
                </c:pt>
                <c:pt idx="1475">
                  <c:v>42532.980675806975</c:v>
                </c:pt>
                <c:pt idx="1476">
                  <c:v>41259.095325488503</c:v>
                </c:pt>
                <c:pt idx="1477">
                  <c:v>43092.698549785884</c:v>
                </c:pt>
                <c:pt idx="1478">
                  <c:v>43114.181870524306</c:v>
                </c:pt>
                <c:pt idx="1479">
                  <c:v>42664.723451725506</c:v>
                </c:pt>
                <c:pt idx="1480">
                  <c:v>40595.019612076729</c:v>
                </c:pt>
                <c:pt idx="1481">
                  <c:v>41529.957897009612</c:v>
                </c:pt>
                <c:pt idx="1482">
                  <c:v>40984.850120551302</c:v>
                </c:pt>
                <c:pt idx="1483">
                  <c:v>39061.930979884128</c:v>
                </c:pt>
                <c:pt idx="1484">
                  <c:v>36078.520277807766</c:v>
                </c:pt>
                <c:pt idx="1485">
                  <c:v>37065.06171506711</c:v>
                </c:pt>
                <c:pt idx="1486">
                  <c:v>37254.956997373054</c:v>
                </c:pt>
                <c:pt idx="1487">
                  <c:v>36769.189247543989</c:v>
                </c:pt>
                <c:pt idx="1488">
                  <c:v>37120.731224585259</c:v>
                </c:pt>
                <c:pt idx="1489">
                  <c:v>39296.12436575623</c:v>
                </c:pt>
                <c:pt idx="1490">
                  <c:v>38753.067760624705</c:v>
                </c:pt>
                <c:pt idx="1491">
                  <c:v>36453.272877757387</c:v>
                </c:pt>
                <c:pt idx="1492">
                  <c:v>36371.04609737666</c:v>
                </c:pt>
                <c:pt idx="1493">
                  <c:v>37463.924574471916</c:v>
                </c:pt>
                <c:pt idx="1494">
                  <c:v>36517.902767282016</c:v>
                </c:pt>
                <c:pt idx="1495">
                  <c:v>36484.652200510995</c:v>
                </c:pt>
                <c:pt idx="1496">
                  <c:v>37286.876102054775</c:v>
                </c:pt>
                <c:pt idx="1497">
                  <c:v>36603.872035697583</c:v>
                </c:pt>
                <c:pt idx="1498">
                  <c:v>34957.393213141891</c:v>
                </c:pt>
                <c:pt idx="1499">
                  <c:v>34168.196048796286</c:v>
                </c:pt>
                <c:pt idx="1500">
                  <c:v>34482.780956493574</c:v>
                </c:pt>
                <c:pt idx="1501">
                  <c:v>34549.138148188133</c:v>
                </c:pt>
                <c:pt idx="1502">
                  <c:v>35145.273309582932</c:v>
                </c:pt>
                <c:pt idx="1503">
                  <c:v>37357.443592788521</c:v>
                </c:pt>
                <c:pt idx="1504">
                  <c:v>38247.076181222794</c:v>
                </c:pt>
                <c:pt idx="1505">
                  <c:v>38079.239987045243</c:v>
                </c:pt>
                <c:pt idx="1506">
                  <c:v>38053.654323653253</c:v>
                </c:pt>
                <c:pt idx="1507">
                  <c:v>37097.124761596329</c:v>
                </c:pt>
                <c:pt idx="1508">
                  <c:v>37728.489690165188</c:v>
                </c:pt>
                <c:pt idx="1509">
                  <c:v>37421.173845766323</c:v>
                </c:pt>
                <c:pt idx="1510">
                  <c:v>37101.011191478661</c:v>
                </c:pt>
                <c:pt idx="1511">
                  <c:v>36320.162654287691</c:v>
                </c:pt>
                <c:pt idx="1512">
                  <c:v>36561.948972615093</c:v>
                </c:pt>
                <c:pt idx="1513">
                  <c:v>37510.237863903007</c:v>
                </c:pt>
                <c:pt idx="1514">
                  <c:v>37302.277879736612</c:v>
                </c:pt>
                <c:pt idx="1515">
                  <c:v>37281.838137392515</c:v>
                </c:pt>
                <c:pt idx="1516">
                  <c:v>37081.075245600798</c:v>
                </c:pt>
                <c:pt idx="1517">
                  <c:v>36930.224189427499</c:v>
                </c:pt>
                <c:pt idx="1518">
                  <c:v>36652.596351074186</c:v>
                </c:pt>
                <c:pt idx="1519">
                  <c:v>36544.172154449625</c:v>
                </c:pt>
                <c:pt idx="1520">
                  <c:v>36975.098060383629</c:v>
                </c:pt>
                <c:pt idx="1521">
                  <c:v>36593.076397135585</c:v>
                </c:pt>
                <c:pt idx="1522">
                  <c:v>35891.86368707045</c:v>
                </c:pt>
                <c:pt idx="1523">
                  <c:v>36081.902911223893</c:v>
                </c:pt>
                <c:pt idx="1524">
                  <c:v>34883.371118068331</c:v>
                </c:pt>
                <c:pt idx="1525">
                  <c:v>30695.634963474786</c:v>
                </c:pt>
                <c:pt idx="1526">
                  <c:v>30365.79221994317</c:v>
                </c:pt>
                <c:pt idx="1527">
                  <c:v>29004.282269962961</c:v>
                </c:pt>
                <c:pt idx="1528">
                  <c:v>29486.451473604691</c:v>
                </c:pt>
                <c:pt idx="1529">
                  <c:v>29570.945338083442</c:v>
                </c:pt>
                <c:pt idx="1530">
                  <c:v>28976.933318939176</c:v>
                </c:pt>
                <c:pt idx="1531">
                  <c:v>29885.782144013847</c:v>
                </c:pt>
                <c:pt idx="1532">
                  <c:v>29945.374068876205</c:v>
                </c:pt>
                <c:pt idx="1533">
                  <c:v>30162.006549354086</c:v>
                </c:pt>
                <c:pt idx="1534">
                  <c:v>29653.495987621027</c:v>
                </c:pt>
                <c:pt idx="1535">
                  <c:v>29352.153729893151</c:v>
                </c:pt>
                <c:pt idx="1536">
                  <c:v>29319.622872359592</c:v>
                </c:pt>
                <c:pt idx="1537">
                  <c:v>28283.817337795557</c:v>
                </c:pt>
                <c:pt idx="1538">
                  <c:v>29540.465651876668</c:v>
                </c:pt>
                <c:pt idx="1539">
                  <c:v>29436.107812443799</c:v>
                </c:pt>
                <c:pt idx="1540">
                  <c:v>30911.511749253328</c:v>
                </c:pt>
                <c:pt idx="1541">
                  <c:v>30902.515383784979</c:v>
                </c:pt>
                <c:pt idx="1542">
                  <c:v>29750.368850984229</c:v>
                </c:pt>
                <c:pt idx="1543">
                  <c:v>29900.428226996322</c:v>
                </c:pt>
                <c:pt idx="1544">
                  <c:v>29806.65011335423</c:v>
                </c:pt>
                <c:pt idx="1545">
                  <c:v>30065.853395228354</c:v>
                </c:pt>
                <c:pt idx="1546">
                  <c:v>29372.917341394103</c:v>
                </c:pt>
                <c:pt idx="1547">
                  <c:v>28765.122890352322</c:v>
                </c:pt>
                <c:pt idx="1548">
                  <c:v>29062.578718197874</c:v>
                </c:pt>
                <c:pt idx="1549">
                  <c:v>28623.412141494864</c:v>
                </c:pt>
                <c:pt idx="1550">
                  <c:v>28663.42797509809</c:v>
                </c:pt>
                <c:pt idx="1551">
                  <c:v>29638.058224477343</c:v>
                </c:pt>
                <c:pt idx="1552">
                  <c:v>29543.776314369024</c:v>
                </c:pt>
                <c:pt idx="1553">
                  <c:v>28877.325560473597</c:v>
                </c:pt>
                <c:pt idx="1554">
                  <c:v>26898.592968440775</c:v>
                </c:pt>
                <c:pt idx="1555">
                  <c:v>26740.328907121544</c:v>
                </c:pt>
                <c:pt idx="1556">
                  <c:v>31192.198351865874</c:v>
                </c:pt>
                <c:pt idx="1557">
                  <c:v>33321.746014610129</c:v>
                </c:pt>
                <c:pt idx="1558">
                  <c:v>34361.941775522719</c:v>
                </c:pt>
                <c:pt idx="1559">
                  <c:v>33201.986397495442</c:v>
                </c:pt>
                <c:pt idx="1560">
                  <c:v>33937.169383569068</c:v>
                </c:pt>
                <c:pt idx="1561">
                  <c:v>32978.660621109106</c:v>
                </c:pt>
                <c:pt idx="1562">
                  <c:v>32960.811832019892</c:v>
                </c:pt>
                <c:pt idx="1563">
                  <c:v>33297.779697002443</c:v>
                </c:pt>
                <c:pt idx="1564">
                  <c:v>33497.1391557811</c:v>
                </c:pt>
                <c:pt idx="1565">
                  <c:v>33130.08744467239</c:v>
                </c:pt>
                <c:pt idx="1566">
                  <c:v>33871.423944726368</c:v>
                </c:pt>
                <c:pt idx="1567">
                  <c:v>33545.971427543307</c:v>
                </c:pt>
                <c:pt idx="1568">
                  <c:v>33614.991543416494</c:v>
                </c:pt>
                <c:pt idx="1569">
                  <c:v>33102.450609953608</c:v>
                </c:pt>
                <c:pt idx="1570">
                  <c:v>31534.096225125078</c:v>
                </c:pt>
                <c:pt idx="1571">
                  <c:v>31695.598978012913</c:v>
                </c:pt>
                <c:pt idx="1572">
                  <c:v>32502.896829680838</c:v>
                </c:pt>
                <c:pt idx="1573">
                  <c:v>31384.86451473608</c:v>
                </c:pt>
                <c:pt idx="1574">
                  <c:v>31703.191910468202</c:v>
                </c:pt>
                <c:pt idx="1575">
                  <c:v>31517.2910144302</c:v>
                </c:pt>
                <c:pt idx="1576">
                  <c:v>31055.453596746942</c:v>
                </c:pt>
                <c:pt idx="1577">
                  <c:v>30434.632408506986</c:v>
                </c:pt>
                <c:pt idx="1578">
                  <c:v>30519.270214833232</c:v>
                </c:pt>
                <c:pt idx="1579">
                  <c:v>30587.678577854571</c:v>
                </c:pt>
                <c:pt idx="1580">
                  <c:v>29395.948036993075</c:v>
                </c:pt>
                <c:pt idx="1581">
                  <c:v>29232.286156392835</c:v>
                </c:pt>
                <c:pt idx="1582">
                  <c:v>29086.904890424285</c:v>
                </c:pt>
                <c:pt idx="1583">
                  <c:v>27408.183094030024</c:v>
                </c:pt>
                <c:pt idx="1584">
                  <c:v>26208.319838785144</c:v>
                </c:pt>
                <c:pt idx="1585">
                  <c:v>26374.788585411508</c:v>
                </c:pt>
                <c:pt idx="1586">
                  <c:v>24861.060131706807</c:v>
                </c:pt>
                <c:pt idx="1587">
                  <c:v>25646.874662636314</c:v>
                </c:pt>
                <c:pt idx="1588">
                  <c:v>25775.198819676869</c:v>
                </c:pt>
                <c:pt idx="1589">
                  <c:v>27074.453920616092</c:v>
                </c:pt>
                <c:pt idx="1590">
                  <c:v>26745.870668250045</c:v>
                </c:pt>
                <c:pt idx="1591">
                  <c:v>27924.718413760856</c:v>
                </c:pt>
                <c:pt idx="1592">
                  <c:v>27190.327107848447</c:v>
                </c:pt>
                <c:pt idx="1593">
                  <c:v>26644.607578538289</c:v>
                </c:pt>
                <c:pt idx="1594">
                  <c:v>26287.415883982889</c:v>
                </c:pt>
                <c:pt idx="1595">
                  <c:v>26279.966893375095</c:v>
                </c:pt>
                <c:pt idx="1596">
                  <c:v>25905.898017201067</c:v>
                </c:pt>
                <c:pt idx="1597">
                  <c:v>26605.995177948127</c:v>
                </c:pt>
                <c:pt idx="1598">
                  <c:v>27133.326136240976</c:v>
                </c:pt>
                <c:pt idx="1599">
                  <c:v>26996.977221202651</c:v>
                </c:pt>
                <c:pt idx="1600">
                  <c:v>27061.067328799185</c:v>
                </c:pt>
                <c:pt idx="1601">
                  <c:v>26404.368635071452</c:v>
                </c:pt>
                <c:pt idx="1602">
                  <c:v>25979.236388499066</c:v>
                </c:pt>
                <c:pt idx="1603">
                  <c:v>25913.958760660709</c:v>
                </c:pt>
                <c:pt idx="1604">
                  <c:v>25858.829033070655</c:v>
                </c:pt>
                <c:pt idx="1605">
                  <c:v>26089.10000359856</c:v>
                </c:pt>
                <c:pt idx="1606">
                  <c:v>25416.207852027797</c:v>
                </c:pt>
                <c:pt idx="1607">
                  <c:v>25589.261938176991</c:v>
                </c:pt>
                <c:pt idx="1608">
                  <c:v>24747.310086724974</c:v>
                </c:pt>
                <c:pt idx="1609">
                  <c:v>23810.212674079685</c:v>
                </c:pt>
                <c:pt idx="1610">
                  <c:v>26217.316204253493</c:v>
                </c:pt>
                <c:pt idx="1611">
                  <c:v>25726.4385188384</c:v>
                </c:pt>
                <c:pt idx="1612">
                  <c:v>25873.547086976872</c:v>
                </c:pt>
                <c:pt idx="1613">
                  <c:v>25704.451401633753</c:v>
                </c:pt>
                <c:pt idx="1614">
                  <c:v>27036.093418259035</c:v>
                </c:pt>
                <c:pt idx="1615">
                  <c:v>26308.21548094571</c:v>
                </c:pt>
                <c:pt idx="1616">
                  <c:v>26107.488574615869</c:v>
                </c:pt>
                <c:pt idx="1617">
                  <c:v>25881.176004894034</c:v>
                </c:pt>
                <c:pt idx="1618">
                  <c:v>25888.409082730588</c:v>
                </c:pt>
                <c:pt idx="1619">
                  <c:v>26074.453920616081</c:v>
                </c:pt>
                <c:pt idx="1620">
                  <c:v>26278.995285904504</c:v>
                </c:pt>
                <c:pt idx="1621">
                  <c:v>26574.867753427625</c:v>
                </c:pt>
                <c:pt idx="1622">
                  <c:v>25974.306380222399</c:v>
                </c:pt>
                <c:pt idx="1623">
                  <c:v>25786.174385548249</c:v>
                </c:pt>
                <c:pt idx="1624">
                  <c:v>25817.157868221249</c:v>
                </c:pt>
                <c:pt idx="1625">
                  <c:v>24991.975242002245</c:v>
                </c:pt>
                <c:pt idx="1626">
                  <c:v>26393.357083738181</c:v>
                </c:pt>
                <c:pt idx="1627">
                  <c:v>26444.384468674663</c:v>
                </c:pt>
                <c:pt idx="1628">
                  <c:v>26468.746626362954</c:v>
                </c:pt>
                <c:pt idx="1629">
                  <c:v>27941.379682608229</c:v>
                </c:pt>
                <c:pt idx="1630">
                  <c:v>29358.811040339708</c:v>
                </c:pt>
                <c:pt idx="1631">
                  <c:v>28952.139335708376</c:v>
                </c:pt>
                <c:pt idx="1632">
                  <c:v>28118.248227716002</c:v>
                </c:pt>
                <c:pt idx="1633">
                  <c:v>29501.205512972756</c:v>
                </c:pt>
                <c:pt idx="1634">
                  <c:v>28860.340422469319</c:v>
                </c:pt>
                <c:pt idx="1635">
                  <c:v>29439.022634855512</c:v>
                </c:pt>
                <c:pt idx="1636">
                  <c:v>29164.417575299569</c:v>
                </c:pt>
                <c:pt idx="1637">
                  <c:v>31723.667638274128</c:v>
                </c:pt>
                <c:pt idx="1638">
                  <c:v>31698.909640505222</c:v>
                </c:pt>
                <c:pt idx="1639">
                  <c:v>31360.46637158587</c:v>
                </c:pt>
                <c:pt idx="1640">
                  <c:v>32024.973910540131</c:v>
                </c:pt>
                <c:pt idx="1641">
                  <c:v>32060.599517794799</c:v>
                </c:pt>
                <c:pt idx="1642">
                  <c:v>31298.463420777996</c:v>
                </c:pt>
                <c:pt idx="1643">
                  <c:v>31051.459210478955</c:v>
                </c:pt>
                <c:pt idx="1644">
                  <c:v>31386.627802367839</c:v>
                </c:pt>
                <c:pt idx="1645">
                  <c:v>31164.7774299183</c:v>
                </c:pt>
                <c:pt idx="1646">
                  <c:v>30174.601461009741</c:v>
                </c:pt>
                <c:pt idx="1647">
                  <c:v>30325.884342725531</c:v>
                </c:pt>
                <c:pt idx="1648">
                  <c:v>29964.410378207194</c:v>
                </c:pt>
                <c:pt idx="1649">
                  <c:v>30929.504480189997</c:v>
                </c:pt>
                <c:pt idx="1650">
                  <c:v>32012.522940731935</c:v>
                </c:pt>
                <c:pt idx="1651">
                  <c:v>33806.542156968579</c:v>
                </c:pt>
                <c:pt idx="1652">
                  <c:v>33424.880348339269</c:v>
                </c:pt>
                <c:pt idx="1653">
                  <c:v>34197.272301989993</c:v>
                </c:pt>
                <c:pt idx="1654">
                  <c:v>33592.356687898086</c:v>
                </c:pt>
                <c:pt idx="1655">
                  <c:v>33755.01097556587</c:v>
                </c:pt>
                <c:pt idx="1656">
                  <c:v>33551.045377667419</c:v>
                </c:pt>
                <c:pt idx="1657">
                  <c:v>33396.271906149908</c:v>
                </c:pt>
                <c:pt idx="1658">
                  <c:v>32978.264781028462</c:v>
                </c:pt>
                <c:pt idx="1659">
                  <c:v>34595.775306776057</c:v>
                </c:pt>
                <c:pt idx="1660">
                  <c:v>35132.642412465357</c:v>
                </c:pt>
                <c:pt idx="1661">
                  <c:v>35294.720932743156</c:v>
                </c:pt>
                <c:pt idx="1662">
                  <c:v>35645.903055165698</c:v>
                </c:pt>
                <c:pt idx="1663">
                  <c:v>36591.277124041881</c:v>
                </c:pt>
                <c:pt idx="1664">
                  <c:v>35452.085357515563</c:v>
                </c:pt>
                <c:pt idx="1665">
                  <c:v>36957.105329446902</c:v>
                </c:pt>
                <c:pt idx="1666">
                  <c:v>37249.019396163945</c:v>
                </c:pt>
                <c:pt idx="1667">
                  <c:v>36836.482061247254</c:v>
                </c:pt>
                <c:pt idx="1668">
                  <c:v>37321.71002914822</c:v>
                </c:pt>
                <c:pt idx="1669">
                  <c:v>35665.982942891067</c:v>
                </c:pt>
                <c:pt idx="1670">
                  <c:v>35701.176724603261</c:v>
                </c:pt>
                <c:pt idx="1671">
                  <c:v>34905.898017201049</c:v>
                </c:pt>
                <c:pt idx="1672">
                  <c:v>36662.132498470623</c:v>
                </c:pt>
                <c:pt idx="1673">
                  <c:v>34546.331282162013</c:v>
                </c:pt>
                <c:pt idx="1674">
                  <c:v>34582.208787649797</c:v>
                </c:pt>
                <c:pt idx="1675">
                  <c:v>34890.280326747998</c:v>
                </c:pt>
                <c:pt idx="1676">
                  <c:v>34791.572204829252</c:v>
                </c:pt>
                <c:pt idx="1677">
                  <c:v>35859.548742308114</c:v>
                </c:pt>
                <c:pt idx="1678">
                  <c:v>34761.956169707446</c:v>
                </c:pt>
                <c:pt idx="1679">
                  <c:v>33484.472273201631</c:v>
                </c:pt>
                <c:pt idx="1680">
                  <c:v>31589.117996329485</c:v>
                </c:pt>
                <c:pt idx="1681">
                  <c:v>31712.152290474656</c:v>
                </c:pt>
                <c:pt idx="1682">
                  <c:v>31339.342905466197</c:v>
                </c:pt>
                <c:pt idx="1683">
                  <c:v>30677.858145309303</c:v>
                </c:pt>
                <c:pt idx="1684">
                  <c:v>30667.92615783224</c:v>
                </c:pt>
                <c:pt idx="1685">
                  <c:v>32081.03926013891</c:v>
                </c:pt>
                <c:pt idx="1686">
                  <c:v>31515.491741336507</c:v>
                </c:pt>
                <c:pt idx="1687">
                  <c:v>31525.639641584803</c:v>
                </c:pt>
                <c:pt idx="1688">
                  <c:v>32639.425672028505</c:v>
                </c:pt>
                <c:pt idx="1689">
                  <c:v>32957.321242218146</c:v>
                </c:pt>
                <c:pt idx="1690">
                  <c:v>32031.99107560546</c:v>
                </c:pt>
                <c:pt idx="1691">
                  <c:v>28924.250602756489</c:v>
                </c:pt>
                <c:pt idx="1692">
                  <c:v>28552.736694375475</c:v>
                </c:pt>
                <c:pt idx="1693">
                  <c:v>28409.370614271837</c:v>
                </c:pt>
                <c:pt idx="1694">
                  <c:v>28565.439562416788</c:v>
                </c:pt>
                <c:pt idx="1695">
                  <c:v>17478.498686530646</c:v>
                </c:pt>
                <c:pt idx="1696">
                  <c:v>20287.163985749761</c:v>
                </c:pt>
                <c:pt idx="1697">
                  <c:v>18587.390694159563</c:v>
                </c:pt>
                <c:pt idx="1698">
                  <c:v>19235.488862499558</c:v>
                </c:pt>
                <c:pt idx="1699">
                  <c:v>18128.07225880745</c:v>
                </c:pt>
                <c:pt idx="1700">
                  <c:v>19186.404692504238</c:v>
                </c:pt>
                <c:pt idx="1701">
                  <c:v>19481.233581633034</c:v>
                </c:pt>
                <c:pt idx="1702">
                  <c:v>22261.542336895913</c:v>
                </c:pt>
                <c:pt idx="1703">
                  <c:v>22332.937493252743</c:v>
                </c:pt>
                <c:pt idx="1704">
                  <c:v>22306.59613516141</c:v>
                </c:pt>
                <c:pt idx="1705">
                  <c:v>20937.241354492799</c:v>
                </c:pt>
                <c:pt idx="1706">
                  <c:v>23356.83183993668</c:v>
                </c:pt>
                <c:pt idx="1707">
                  <c:v>24350.066573104483</c:v>
                </c:pt>
                <c:pt idx="1708">
                  <c:v>24077.728597646565</c:v>
                </c:pt>
                <c:pt idx="1709">
                  <c:v>24319.622872359581</c:v>
                </c:pt>
                <c:pt idx="1710">
                  <c:v>22931.231782359941</c:v>
                </c:pt>
                <c:pt idx="1711">
                  <c:v>22497.463024937937</c:v>
                </c:pt>
                <c:pt idx="1712">
                  <c:v>21149.411637698384</c:v>
                </c:pt>
                <c:pt idx="1713">
                  <c:v>23053.726294577005</c:v>
                </c:pt>
                <c:pt idx="1714">
                  <c:v>23118.320198639765</c:v>
                </c:pt>
                <c:pt idx="1715">
                  <c:v>23988.304724891161</c:v>
                </c:pt>
                <c:pt idx="1716">
                  <c:v>24486.379502680935</c:v>
                </c:pt>
                <c:pt idx="1717">
                  <c:v>24261.362409586542</c:v>
                </c:pt>
                <c:pt idx="1718">
                  <c:v>24739.17737234159</c:v>
                </c:pt>
                <c:pt idx="1719">
                  <c:v>24391.845694339499</c:v>
                </c:pt>
                <c:pt idx="1720">
                  <c:v>26418.942747130175</c:v>
                </c:pt>
                <c:pt idx="1721">
                  <c:v>25909.568534312151</c:v>
                </c:pt>
                <c:pt idx="1722">
                  <c:v>26521.681240778737</c:v>
                </c:pt>
                <c:pt idx="1723">
                  <c:v>26245.060995357886</c:v>
                </c:pt>
                <c:pt idx="1724">
                  <c:v>24728.885530245789</c:v>
                </c:pt>
                <c:pt idx="1725">
                  <c:v>24792.723739609206</c:v>
                </c:pt>
                <c:pt idx="1726">
                  <c:v>24859.224873151255</c:v>
                </c:pt>
                <c:pt idx="1727">
                  <c:v>24690.381086041245</c:v>
                </c:pt>
                <c:pt idx="1728">
                  <c:v>24748.533592428666</c:v>
                </c:pt>
                <c:pt idx="1729">
                  <c:v>23837.201770484731</c:v>
                </c:pt>
                <c:pt idx="1730">
                  <c:v>25595.163553924223</c:v>
                </c:pt>
                <c:pt idx="1731">
                  <c:v>25324.624851559976</c:v>
                </c:pt>
                <c:pt idx="1732">
                  <c:v>26131.77876138041</c:v>
                </c:pt>
                <c:pt idx="1733">
                  <c:v>25660.18928352946</c:v>
                </c:pt>
                <c:pt idx="1734">
                  <c:v>24607.542552808671</c:v>
                </c:pt>
                <c:pt idx="1735">
                  <c:v>24663.284033250577</c:v>
                </c:pt>
                <c:pt idx="1736">
                  <c:v>25682.248371657861</c:v>
                </c:pt>
                <c:pt idx="1737">
                  <c:v>26948.900644139776</c:v>
                </c:pt>
                <c:pt idx="1738">
                  <c:v>27041.779121235031</c:v>
                </c:pt>
                <c:pt idx="1739">
                  <c:v>27160.423189031641</c:v>
                </c:pt>
                <c:pt idx="1740">
                  <c:v>27731.836338119407</c:v>
                </c:pt>
                <c:pt idx="1741">
                  <c:v>28031.847133757972</c:v>
                </c:pt>
                <c:pt idx="1742">
                  <c:v>27906.761668286024</c:v>
                </c:pt>
                <c:pt idx="1743">
                  <c:v>31644.7155349239</c:v>
                </c:pt>
                <c:pt idx="1744">
                  <c:v>31034.869912555339</c:v>
                </c:pt>
                <c:pt idx="1745">
                  <c:v>31773.075677426328</c:v>
                </c:pt>
                <c:pt idx="1746">
                  <c:v>32335.024650041389</c:v>
                </c:pt>
                <c:pt idx="1747">
                  <c:v>32062.866601892845</c:v>
                </c:pt>
                <c:pt idx="1748">
                  <c:v>31967.793011623315</c:v>
                </c:pt>
                <c:pt idx="1749">
                  <c:v>32490.517830796369</c:v>
                </c:pt>
                <c:pt idx="1750">
                  <c:v>32947.533196588585</c:v>
                </c:pt>
                <c:pt idx="1751">
                  <c:v>36002.626938716763</c:v>
                </c:pt>
                <c:pt idx="1752">
                  <c:v>35301.738097808491</c:v>
                </c:pt>
                <c:pt idx="1753">
                  <c:v>34320.090683363924</c:v>
                </c:pt>
                <c:pt idx="1754">
                  <c:v>31414.804419014723</c:v>
                </c:pt>
                <c:pt idx="1755">
                  <c:v>30848.177336356115</c:v>
                </c:pt>
                <c:pt idx="1756">
                  <c:v>31744.2873079276</c:v>
                </c:pt>
                <c:pt idx="1757">
                  <c:v>33542.984634207787</c:v>
                </c:pt>
                <c:pt idx="1758">
                  <c:v>35248.983410702087</c:v>
                </c:pt>
                <c:pt idx="1759">
                  <c:v>33510.021951131755</c:v>
                </c:pt>
                <c:pt idx="1760">
                  <c:v>33765.734643204152</c:v>
                </c:pt>
                <c:pt idx="1761">
                  <c:v>34821.799992802909</c:v>
                </c:pt>
                <c:pt idx="1762">
                  <c:v>35008.528554463999</c:v>
                </c:pt>
                <c:pt idx="1763">
                  <c:v>35207.312245852678</c:v>
                </c:pt>
                <c:pt idx="1764">
                  <c:v>34220.051099355864</c:v>
                </c:pt>
                <c:pt idx="1765">
                  <c:v>32609.881607830437</c:v>
                </c:pt>
                <c:pt idx="1766">
                  <c:v>32994.494224333372</c:v>
                </c:pt>
                <c:pt idx="1767">
                  <c:v>33040.987441073812</c:v>
                </c:pt>
                <c:pt idx="1768">
                  <c:v>31363.956961387601</c:v>
                </c:pt>
                <c:pt idx="1769">
                  <c:v>32024.578070459535</c:v>
                </c:pt>
                <c:pt idx="1770">
                  <c:v>31827.053870236428</c:v>
                </c:pt>
                <c:pt idx="1771">
                  <c:v>33137.320522508911</c:v>
                </c:pt>
                <c:pt idx="1772">
                  <c:v>34474.756198495816</c:v>
                </c:pt>
                <c:pt idx="1773">
                  <c:v>33912.123502105154</c:v>
                </c:pt>
                <c:pt idx="1774">
                  <c:v>34907.085537442879</c:v>
                </c:pt>
                <c:pt idx="1775">
                  <c:v>33993.9184569434</c:v>
                </c:pt>
                <c:pt idx="1776">
                  <c:v>36737.414084709781</c:v>
                </c:pt>
                <c:pt idx="1777">
                  <c:v>34267.012127100657</c:v>
                </c:pt>
                <c:pt idx="1778">
                  <c:v>34790.996437439288</c:v>
                </c:pt>
                <c:pt idx="1779">
                  <c:v>35222.678038072634</c:v>
                </c:pt>
                <c:pt idx="1780">
                  <c:v>34593.580193601796</c:v>
                </c:pt>
                <c:pt idx="1781">
                  <c:v>34804.059160099336</c:v>
                </c:pt>
                <c:pt idx="1782">
                  <c:v>35086.257152110564</c:v>
                </c:pt>
                <c:pt idx="1783">
                  <c:v>35199.215516931174</c:v>
                </c:pt>
                <c:pt idx="1784">
                  <c:v>35191.658569937754</c:v>
                </c:pt>
                <c:pt idx="1785">
                  <c:v>35604.159919392579</c:v>
                </c:pt>
                <c:pt idx="1786">
                  <c:v>33351.90183166002</c:v>
                </c:pt>
                <c:pt idx="1787">
                  <c:v>34057.252869840595</c:v>
                </c:pt>
                <c:pt idx="1788">
                  <c:v>34096.225125049488</c:v>
                </c:pt>
                <c:pt idx="1789">
                  <c:v>33556.443196948443</c:v>
                </c:pt>
                <c:pt idx="1790">
                  <c:v>33943.394868473151</c:v>
                </c:pt>
                <c:pt idx="1791">
                  <c:v>34280.650617150684</c:v>
                </c:pt>
                <c:pt idx="1792">
                  <c:v>34033.286552232908</c:v>
                </c:pt>
                <c:pt idx="1793">
                  <c:v>33740.472848969024</c:v>
                </c:pt>
                <c:pt idx="1794">
                  <c:v>33473.352765482756</c:v>
                </c:pt>
                <c:pt idx="1795">
                  <c:v>33667.062506747287</c:v>
                </c:pt>
                <c:pt idx="1796">
                  <c:v>33416.603692108401</c:v>
                </c:pt>
                <c:pt idx="1797">
                  <c:v>34872.575479506289</c:v>
                </c:pt>
                <c:pt idx="1798">
                  <c:v>34630.825146640767</c:v>
                </c:pt>
                <c:pt idx="1799">
                  <c:v>33415.776026485313</c:v>
                </c:pt>
                <c:pt idx="1800">
                  <c:v>33263.197668142086</c:v>
                </c:pt>
                <c:pt idx="1801">
                  <c:v>32946.201734499278</c:v>
                </c:pt>
                <c:pt idx="1802">
                  <c:v>32395.7681096837</c:v>
                </c:pt>
                <c:pt idx="1803">
                  <c:v>32794.415056317266</c:v>
                </c:pt>
                <c:pt idx="1804">
                  <c:v>33050.667530317776</c:v>
                </c:pt>
                <c:pt idx="1805">
                  <c:v>32877.037676778607</c:v>
                </c:pt>
                <c:pt idx="1806">
                  <c:v>33250.458814638907</c:v>
                </c:pt>
                <c:pt idx="1807">
                  <c:v>32716.290618590116</c:v>
                </c:pt>
                <c:pt idx="1808">
                  <c:v>32616.754831048282</c:v>
                </c:pt>
                <c:pt idx="1809">
                  <c:v>32885.350318471363</c:v>
                </c:pt>
                <c:pt idx="1810">
                  <c:v>32654.611536939101</c:v>
                </c:pt>
                <c:pt idx="1811">
                  <c:v>33622.332577638655</c:v>
                </c:pt>
                <c:pt idx="1812">
                  <c:v>33300.730504876054</c:v>
                </c:pt>
                <c:pt idx="1813">
                  <c:v>33953.290870488345</c:v>
                </c:pt>
                <c:pt idx="1814">
                  <c:v>33239.591205153141</c:v>
                </c:pt>
                <c:pt idx="1815">
                  <c:v>33434.272553888251</c:v>
                </c:pt>
                <c:pt idx="1816">
                  <c:v>33232.574040087828</c:v>
                </c:pt>
                <c:pt idx="1817">
                  <c:v>33478.606642916289</c:v>
                </c:pt>
                <c:pt idx="1818">
                  <c:v>33239.483248767523</c:v>
                </c:pt>
                <c:pt idx="1819">
                  <c:v>33311.526143438081</c:v>
                </c:pt>
                <c:pt idx="1820">
                  <c:v>33071.215229047491</c:v>
                </c:pt>
                <c:pt idx="1821">
                  <c:v>32855.122530497705</c:v>
                </c:pt>
                <c:pt idx="1822">
                  <c:v>32942.135377307597</c:v>
                </c:pt>
                <c:pt idx="1823">
                  <c:v>33019.720033106649</c:v>
                </c:pt>
                <c:pt idx="1824">
                  <c:v>33152.938212961992</c:v>
                </c:pt>
                <c:pt idx="1825">
                  <c:v>32966.461549534011</c:v>
                </c:pt>
                <c:pt idx="1826">
                  <c:v>33805.246680341166</c:v>
                </c:pt>
                <c:pt idx="1827">
                  <c:v>34316.384180790992</c:v>
                </c:pt>
                <c:pt idx="1828">
                  <c:v>34593.688149987436</c:v>
                </c:pt>
                <c:pt idx="1829">
                  <c:v>34370.470329986718</c:v>
                </c:pt>
                <c:pt idx="1830">
                  <c:v>34946.669545503653</c:v>
                </c:pt>
                <c:pt idx="1831">
                  <c:v>35773.147648350103</c:v>
                </c:pt>
                <c:pt idx="1832">
                  <c:v>39760.012954766316</c:v>
                </c:pt>
                <c:pt idx="1833">
                  <c:v>39347.331678002127</c:v>
                </c:pt>
                <c:pt idx="1834">
                  <c:v>39980.279966893417</c:v>
                </c:pt>
                <c:pt idx="1835">
                  <c:v>40001.259491165612</c:v>
                </c:pt>
                <c:pt idx="1836">
                  <c:v>40849.328871136109</c:v>
                </c:pt>
                <c:pt idx="1837">
                  <c:v>42499.082370722281</c:v>
                </c:pt>
                <c:pt idx="1838">
                  <c:v>39830.652416423814</c:v>
                </c:pt>
                <c:pt idx="1839">
                  <c:v>40422.937133398147</c:v>
                </c:pt>
                <c:pt idx="1840">
                  <c:v>40293.065601497037</c:v>
                </c:pt>
                <c:pt idx="1841">
                  <c:v>42307.207888013276</c:v>
                </c:pt>
                <c:pt idx="1842">
                  <c:v>42368.886969664287</c:v>
                </c:pt>
                <c:pt idx="1843">
                  <c:v>41766.598294289142</c:v>
                </c:pt>
                <c:pt idx="1844">
                  <c:v>42372.809385008492</c:v>
                </c:pt>
                <c:pt idx="1845">
                  <c:v>42061.535139803556</c:v>
                </c:pt>
                <c:pt idx="1846">
                  <c:v>42821.728021879193</c:v>
                </c:pt>
                <c:pt idx="1847">
                  <c:v>40982.15121091083</c:v>
                </c:pt>
                <c:pt idx="1848">
                  <c:v>41622.404548562416</c:v>
                </c:pt>
                <c:pt idx="1849">
                  <c:v>42448.270898557021</c:v>
                </c:pt>
                <c:pt idx="1850">
                  <c:v>42387.2755406816</c:v>
                </c:pt>
                <c:pt idx="1851">
                  <c:v>42676.022886753788</c:v>
                </c:pt>
                <c:pt idx="1852">
                  <c:v>42890.496239519278</c:v>
                </c:pt>
                <c:pt idx="1853">
                  <c:v>44277.447911043986</c:v>
                </c:pt>
                <c:pt idx="1854">
                  <c:v>43002.626938716807</c:v>
                </c:pt>
                <c:pt idx="1855">
                  <c:v>42314.836805930456</c:v>
                </c:pt>
                <c:pt idx="1856">
                  <c:v>42694.087588614253</c:v>
                </c:pt>
                <c:pt idx="1857">
                  <c:v>41488.430674007745</c:v>
                </c:pt>
                <c:pt idx="1858">
                  <c:v>42005.577746590425</c:v>
                </c:pt>
                <c:pt idx="1859">
                  <c:v>41923.099067976582</c:v>
                </c:pt>
                <c:pt idx="1860">
                  <c:v>42296.772104070005</c:v>
                </c:pt>
                <c:pt idx="1861">
                  <c:v>40753.247687934119</c:v>
                </c:pt>
                <c:pt idx="1862">
                  <c:v>41251.106552952653</c:v>
                </c:pt>
                <c:pt idx="1863">
                  <c:v>40771.744215337043</c:v>
                </c:pt>
                <c:pt idx="1864">
                  <c:v>41509.230270970569</c:v>
                </c:pt>
                <c:pt idx="1865">
                  <c:v>41290.834502860882</c:v>
                </c:pt>
                <c:pt idx="1866">
                  <c:v>42160.603116341037</c:v>
                </c:pt>
                <c:pt idx="1867">
                  <c:v>41941.055813451399</c:v>
                </c:pt>
                <c:pt idx="1868">
                  <c:v>42909.856418007163</c:v>
                </c:pt>
                <c:pt idx="1869">
                  <c:v>41007.161106912841</c:v>
                </c:pt>
                <c:pt idx="1870">
                  <c:v>36606.283061643131</c:v>
                </c:pt>
                <c:pt idx="1871">
                  <c:v>37784.914894382702</c:v>
                </c:pt>
                <c:pt idx="1872">
                  <c:v>36591.313109503797</c:v>
                </c:pt>
                <c:pt idx="1873">
                  <c:v>36913.382993270759</c:v>
                </c:pt>
                <c:pt idx="1874">
                  <c:v>37334.916693655803</c:v>
                </c:pt>
                <c:pt idx="1875">
                  <c:v>36437.76314368999</c:v>
                </c:pt>
                <c:pt idx="1876">
                  <c:v>36793.55140523232</c:v>
                </c:pt>
                <c:pt idx="1877">
                  <c:v>37220.590881283999</c:v>
                </c:pt>
                <c:pt idx="1878">
                  <c:v>37404.764475152078</c:v>
                </c:pt>
                <c:pt idx="1879">
                  <c:v>37592.284716974384</c:v>
                </c:pt>
                <c:pt idx="1880">
                  <c:v>37197.30828745191</c:v>
                </c:pt>
                <c:pt idx="1881">
                  <c:v>38432.293353485235</c:v>
                </c:pt>
                <c:pt idx="1882">
                  <c:v>38805.82244773116</c:v>
                </c:pt>
                <c:pt idx="1883">
                  <c:v>39438.662780236831</c:v>
                </c:pt>
                <c:pt idx="1884">
                  <c:v>39381.086041239389</c:v>
                </c:pt>
                <c:pt idx="1885">
                  <c:v>39359.170894958486</c:v>
                </c:pt>
                <c:pt idx="1886">
                  <c:v>39871.891755730729</c:v>
                </c:pt>
                <c:pt idx="1887">
                  <c:v>39299.327071863008</c:v>
                </c:pt>
                <c:pt idx="1888">
                  <c:v>37485.407895210374</c:v>
                </c:pt>
                <c:pt idx="1889">
                  <c:v>37896.757709885249</c:v>
                </c:pt>
                <c:pt idx="1890">
                  <c:v>36831.480082046895</c:v>
                </c:pt>
                <c:pt idx="1891">
                  <c:v>38648.422037496894</c:v>
                </c:pt>
                <c:pt idx="1892">
                  <c:v>38470.365972147294</c:v>
                </c:pt>
                <c:pt idx="1893">
                  <c:v>38612.400590161611</c:v>
                </c:pt>
                <c:pt idx="1894">
                  <c:v>38785.850516391416</c:v>
                </c:pt>
                <c:pt idx="1895">
                  <c:v>38488.43067400773</c:v>
                </c:pt>
                <c:pt idx="1896">
                  <c:v>39010.867609485802</c:v>
                </c:pt>
                <c:pt idx="1897">
                  <c:v>38790.996437439309</c:v>
                </c:pt>
                <c:pt idx="1898">
                  <c:v>38208.031955090177</c:v>
                </c:pt>
                <c:pt idx="1899">
                  <c:v>38047.860664291664</c:v>
                </c:pt>
                <c:pt idx="1900">
                  <c:v>37970.599877649467</c:v>
                </c:pt>
                <c:pt idx="1901">
                  <c:v>38400.482205189146</c:v>
                </c:pt>
                <c:pt idx="1902">
                  <c:v>38846.306092338731</c:v>
                </c:pt>
                <c:pt idx="1903">
                  <c:v>38154.161718665695</c:v>
                </c:pt>
                <c:pt idx="1904">
                  <c:v>38398.179135629238</c:v>
                </c:pt>
                <c:pt idx="1905">
                  <c:v>39343.229335348558</c:v>
                </c:pt>
                <c:pt idx="1906">
                  <c:v>39789.377091655013</c:v>
                </c:pt>
                <c:pt idx="1907">
                  <c:v>40661.772643851931</c:v>
                </c:pt>
                <c:pt idx="1908">
                  <c:v>40929.900320270659</c:v>
                </c:pt>
                <c:pt idx="1909">
                  <c:v>41510.885602216746</c:v>
                </c:pt>
                <c:pt idx="1910">
                  <c:v>41124.97750908637</c:v>
                </c:pt>
                <c:pt idx="1911">
                  <c:v>41123.106265068956</c:v>
                </c:pt>
                <c:pt idx="1912">
                  <c:v>41416.891575803413</c:v>
                </c:pt>
                <c:pt idx="1913">
                  <c:v>40767.749829069093</c:v>
                </c:pt>
                <c:pt idx="1914">
                  <c:v>40907.877217604117</c:v>
                </c:pt>
                <c:pt idx="1915">
                  <c:v>41434.380510273884</c:v>
                </c:pt>
                <c:pt idx="1916">
                  <c:v>42320.522508906441</c:v>
                </c:pt>
                <c:pt idx="1917">
                  <c:v>42908.452984994103</c:v>
                </c:pt>
                <c:pt idx="1918">
                  <c:v>46090.17956745479</c:v>
                </c:pt>
                <c:pt idx="1919">
                  <c:v>46734.391305912461</c:v>
                </c:pt>
                <c:pt idx="1920">
                  <c:v>46554.715894778557</c:v>
                </c:pt>
                <c:pt idx="1921">
                  <c:v>47235.380906113984</c:v>
                </c:pt>
                <c:pt idx="1922">
                  <c:v>46943.03501385446</c:v>
                </c:pt>
                <c:pt idx="1923">
                  <c:v>47028.644427651292</c:v>
                </c:pt>
                <c:pt idx="1924">
                  <c:v>49293.533412501412</c:v>
                </c:pt>
                <c:pt idx="1925">
                  <c:v>47792.471841376137</c:v>
                </c:pt>
                <c:pt idx="1926">
                  <c:v>48436.43168160069</c:v>
                </c:pt>
                <c:pt idx="1927">
                  <c:v>48837.705566951008</c:v>
                </c:pt>
                <c:pt idx="1928">
                  <c:v>49677.246392457506</c:v>
                </c:pt>
                <c:pt idx="1929">
                  <c:v>49557.702688114063</c:v>
                </c:pt>
                <c:pt idx="1930">
                  <c:v>48807.873619057958</c:v>
                </c:pt>
                <c:pt idx="1931">
                  <c:v>50508.474576271248</c:v>
                </c:pt>
                <c:pt idx="1932">
                  <c:v>50960.739861096183</c:v>
                </c:pt>
                <c:pt idx="1933">
                  <c:v>56166.864586707037</c:v>
                </c:pt>
                <c:pt idx="1934">
                  <c:v>56137.140595199613</c:v>
                </c:pt>
                <c:pt idx="1935">
                  <c:v>53381.158012163156</c:v>
                </c:pt>
                <c:pt idx="1936">
                  <c:v>55715.930763971424</c:v>
                </c:pt>
                <c:pt idx="1937">
                  <c:v>55209.795242722015</c:v>
                </c:pt>
                <c:pt idx="1938">
                  <c:v>55111.842815502619</c:v>
                </c:pt>
                <c:pt idx="1939">
                  <c:v>56518.010723667721</c:v>
                </c:pt>
                <c:pt idx="1940">
                  <c:v>58695.20313793236</c:v>
                </c:pt>
                <c:pt idx="1941">
                  <c:v>58798.661340818391</c:v>
                </c:pt>
                <c:pt idx="1942">
                  <c:v>57871.855770268892</c:v>
                </c:pt>
                <c:pt idx="1943">
                  <c:v>57457.591133182272</c:v>
                </c:pt>
                <c:pt idx="1944">
                  <c:v>60191.586599014074</c:v>
                </c:pt>
                <c:pt idx="1945">
                  <c:v>63619.99352261694</c:v>
                </c:pt>
                <c:pt idx="1946">
                  <c:v>63992.622980316024</c:v>
                </c:pt>
                <c:pt idx="1947">
                  <c:v>64131.778761380476</c:v>
                </c:pt>
                <c:pt idx="1948">
                  <c:v>67203.749685127274</c:v>
                </c:pt>
                <c:pt idx="1949">
                  <c:v>67369.138867897433</c:v>
                </c:pt>
                <c:pt idx="1950">
                  <c:v>66348.771096477081</c:v>
                </c:pt>
                <c:pt idx="1951">
                  <c:v>66158.62391593802</c:v>
                </c:pt>
                <c:pt idx="1952">
                  <c:v>68994.350282485946</c:v>
                </c:pt>
                <c:pt idx="1953">
                  <c:v>67371.729821152316</c:v>
                </c:pt>
                <c:pt idx="1954">
                  <c:v>61787.038036633254</c:v>
                </c:pt>
                <c:pt idx="1955">
                  <c:v>61729.281370326447</c:v>
                </c:pt>
                <c:pt idx="1956">
                  <c:v>63837.669581489128</c:v>
                </c:pt>
                <c:pt idx="1957">
                  <c:v>65500.881643815956</c:v>
                </c:pt>
                <c:pt idx="1958">
                  <c:v>70941.523624455775</c:v>
                </c:pt>
                <c:pt idx="1959">
                  <c:v>67591.385080427572</c:v>
                </c:pt>
                <c:pt idx="1960">
                  <c:v>69184.317535715643</c:v>
                </c:pt>
                <c:pt idx="1961">
                  <c:v>69986.829320954406</c:v>
                </c:pt>
                <c:pt idx="1962">
                  <c:v>67142.034618014397</c:v>
                </c:pt>
                <c:pt idx="1963">
                  <c:v>68944.402461405683</c:v>
                </c:pt>
                <c:pt idx="1964">
                  <c:v>69723.991507431099</c:v>
                </c:pt>
                <c:pt idx="1965">
                  <c:v>69011.87520241832</c:v>
                </c:pt>
                <c:pt idx="1966">
                  <c:v>65911.763647486514</c:v>
                </c:pt>
                <c:pt idx="1967">
                  <c:v>66740.616790816595</c:v>
                </c:pt>
                <c:pt idx="1968">
                  <c:v>65685.846917845265</c:v>
                </c:pt>
                <c:pt idx="1969">
                  <c:v>64925.510093922137</c:v>
                </c:pt>
                <c:pt idx="1970">
                  <c:v>67729.245384864582</c:v>
                </c:pt>
                <c:pt idx="1971">
                  <c:v>68972.075281586323</c:v>
                </c:pt>
                <c:pt idx="1972">
                  <c:v>69352.513584511922</c:v>
                </c:pt>
                <c:pt idx="1973">
                  <c:v>69972.291194357545</c:v>
                </c:pt>
                <c:pt idx="1974">
                  <c:v>76863.687070423635</c:v>
                </c:pt>
                <c:pt idx="1975">
                  <c:v>82142.14257440003</c:v>
                </c:pt>
                <c:pt idx="1976">
                  <c:v>83262.298031595317</c:v>
                </c:pt>
                <c:pt idx="1977">
                  <c:v>85825.290582604721</c:v>
                </c:pt>
                <c:pt idx="1978">
                  <c:v>84481.305552556849</c:v>
                </c:pt>
                <c:pt idx="1979">
                  <c:v>81792.795710533042</c:v>
                </c:pt>
                <c:pt idx="1980">
                  <c:v>85729.137428478993</c:v>
                </c:pt>
                <c:pt idx="1981">
                  <c:v>83588.290330706484</c:v>
                </c:pt>
                <c:pt idx="1982">
                  <c:v>85350.174529490178</c:v>
                </c:pt>
                <c:pt idx="1983">
                  <c:v>88901.039979848239</c:v>
                </c:pt>
                <c:pt idx="1984">
                  <c:v>95272.769801000512</c:v>
                </c:pt>
                <c:pt idx="1985">
                  <c:v>94492.964842203874</c:v>
                </c:pt>
                <c:pt idx="1986">
                  <c:v>97305.984382309674</c:v>
                </c:pt>
                <c:pt idx="1987">
                  <c:v>98479.074453920752</c:v>
                </c:pt>
                <c:pt idx="1988">
                  <c:v>103988.70056497189</c:v>
                </c:pt>
                <c:pt idx="1989">
                  <c:v>104322.14185469087</c:v>
                </c:pt>
                <c:pt idx="1990">
                  <c:v>105843.46324085085</c:v>
                </c:pt>
                <c:pt idx="1991">
                  <c:v>115966.42556407228</c:v>
                </c:pt>
                <c:pt idx="1992">
                  <c:v>119042.28291770142</c:v>
                </c:pt>
                <c:pt idx="1993">
                  <c:v>115225.41293317516</c:v>
                </c:pt>
                <c:pt idx="1994">
                  <c:v>122460.82982475097</c:v>
                </c:pt>
                <c:pt idx="1995">
                  <c:v>132639.74954118556</c:v>
                </c:pt>
                <c:pt idx="1996">
                  <c:v>142162.58231674426</c:v>
                </c:pt>
                <c:pt idx="1997">
                  <c:v>146335.42049012223</c:v>
                </c:pt>
                <c:pt idx="1998">
                  <c:v>144868.22123861982</c:v>
                </c:pt>
                <c:pt idx="1999">
                  <c:v>137362.15768829413</c:v>
                </c:pt>
                <c:pt idx="2000">
                  <c:v>127577.78257583953</c:v>
                </c:pt>
                <c:pt idx="2001">
                  <c:v>122490.84169995341</c:v>
                </c:pt>
                <c:pt idx="2002">
                  <c:v>134562.81262370021</c:v>
                </c:pt>
                <c:pt idx="2003">
                  <c:v>140793.6233761562</c:v>
                </c:pt>
                <c:pt idx="2004">
                  <c:v>132263.3775954516</c:v>
                </c:pt>
                <c:pt idx="2005">
                  <c:v>129572.63665479164</c:v>
                </c:pt>
                <c:pt idx="2006">
                  <c:v>128899.92443053023</c:v>
                </c:pt>
                <c:pt idx="2007">
                  <c:v>131793.98323077496</c:v>
                </c:pt>
                <c:pt idx="2008">
                  <c:v>129249.99100363471</c:v>
                </c:pt>
                <c:pt idx="2009">
                  <c:v>127759.50915830022</c:v>
                </c:pt>
                <c:pt idx="2010">
                  <c:v>111036.56122926353</c:v>
                </c:pt>
                <c:pt idx="2011">
                  <c:v>118697.79409118732</c:v>
                </c:pt>
                <c:pt idx="2012">
                  <c:v>115556.55115333419</c:v>
                </c:pt>
                <c:pt idx="2013">
                  <c:v>116191.87448270914</c:v>
                </c:pt>
                <c:pt idx="2014">
                  <c:v>116095.82928496902</c:v>
                </c:pt>
                <c:pt idx="2015">
                  <c:v>116991.68735830739</c:v>
                </c:pt>
                <c:pt idx="2016">
                  <c:v>109421.46172946144</c:v>
                </c:pt>
                <c:pt idx="2017">
                  <c:v>120511.67728237806</c:v>
                </c:pt>
                <c:pt idx="2018">
                  <c:v>123293.78531073462</c:v>
                </c:pt>
                <c:pt idx="2019">
                  <c:v>123486.37950268107</c:v>
                </c:pt>
                <c:pt idx="2020">
                  <c:v>119247.68793407478</c:v>
                </c:pt>
                <c:pt idx="2021">
                  <c:v>120670.73302385854</c:v>
                </c:pt>
                <c:pt idx="2022">
                  <c:v>127793.98323077493</c:v>
                </c:pt>
                <c:pt idx="2023">
                  <c:v>135587.35470869788</c:v>
                </c:pt>
                <c:pt idx="2024">
                  <c:v>133056.2452769083</c:v>
                </c:pt>
                <c:pt idx="2025">
                  <c:v>137865.66627082677</c:v>
                </c:pt>
                <c:pt idx="2026">
                  <c:v>141298.46342077822</c:v>
                </c:pt>
                <c:pt idx="2027">
                  <c:v>139880.60023750426</c:v>
                </c:pt>
                <c:pt idx="2028">
                  <c:v>167145.63316420189</c:v>
                </c:pt>
                <c:pt idx="2029">
                  <c:v>167385.40429666438</c:v>
                </c:pt>
                <c:pt idx="2030">
                  <c:v>161394.79650221331</c:v>
                </c:pt>
                <c:pt idx="2031">
                  <c:v>172722.69603080378</c:v>
                </c:pt>
                <c:pt idx="2032">
                  <c:v>170601.10115513354</c:v>
                </c:pt>
                <c:pt idx="2033">
                  <c:v>169968.15286624225</c:v>
                </c:pt>
                <c:pt idx="2034">
                  <c:v>175179.71139659599</c:v>
                </c:pt>
                <c:pt idx="2035">
                  <c:v>172501.24149843483</c:v>
                </c:pt>
                <c:pt idx="2036">
                  <c:v>176899.88844506838</c:v>
                </c:pt>
                <c:pt idx="2037">
                  <c:v>187736.1905790063</c:v>
                </c:pt>
                <c:pt idx="2038">
                  <c:v>185691.20875166456</c:v>
                </c:pt>
                <c:pt idx="2039">
                  <c:v>201459.42639173797</c:v>
                </c:pt>
                <c:pt idx="2040">
                  <c:v>201243.36967865005</c:v>
                </c:pt>
                <c:pt idx="2041">
                  <c:v>206877.39753139758</c:v>
                </c:pt>
                <c:pt idx="2042">
                  <c:v>194832.9554859839</c:v>
                </c:pt>
                <c:pt idx="2043">
                  <c:v>175968.87257547971</c:v>
                </c:pt>
                <c:pt idx="2044">
                  <c:v>178983.84252761904</c:v>
                </c:pt>
                <c:pt idx="2045">
                  <c:v>169342.11378603065</c:v>
                </c:pt>
                <c:pt idx="2046">
                  <c:v>166706.97038396506</c:v>
                </c:pt>
                <c:pt idx="2047">
                  <c:v>166183.56184101643</c:v>
                </c:pt>
                <c:pt idx="2048">
                  <c:v>162768.54150923048</c:v>
                </c:pt>
                <c:pt idx="2049">
                  <c:v>178629.67361186104</c:v>
                </c:pt>
                <c:pt idx="2050">
                  <c:v>174571.23322177862</c:v>
                </c:pt>
                <c:pt idx="2051">
                  <c:v>181222.78599445848</c:v>
                </c:pt>
                <c:pt idx="2052">
                  <c:v>174056.35323329398</c:v>
                </c:pt>
                <c:pt idx="2053">
                  <c:v>175499.19032710811</c:v>
                </c:pt>
                <c:pt idx="2054">
                  <c:v>176004.31825542505</c:v>
                </c:pt>
                <c:pt idx="2055">
                  <c:v>183448.88265140911</c:v>
                </c:pt>
                <c:pt idx="2056">
                  <c:v>188618.62607506596</c:v>
                </c:pt>
                <c:pt idx="2057">
                  <c:v>197619.12987153218</c:v>
                </c:pt>
                <c:pt idx="2058">
                  <c:v>201125.22940731974</c:v>
                </c:pt>
                <c:pt idx="2059">
                  <c:v>208051.63913778865</c:v>
                </c:pt>
                <c:pt idx="2060">
                  <c:v>205930.08024758031</c:v>
                </c:pt>
                <c:pt idx="2061">
                  <c:v>220153.65792219978</c:v>
                </c:pt>
                <c:pt idx="2062">
                  <c:v>212215.9847421645</c:v>
                </c:pt>
                <c:pt idx="2063">
                  <c:v>200209.25546079417</c:v>
                </c:pt>
                <c:pt idx="2064">
                  <c:v>204854.83464680301</c:v>
                </c:pt>
                <c:pt idx="2065">
                  <c:v>212046.27730396955</c:v>
                </c:pt>
                <c:pt idx="2066">
                  <c:v>207438.01504192338</c:v>
                </c:pt>
                <c:pt idx="2067">
                  <c:v>208858.39720752853</c:v>
                </c:pt>
                <c:pt idx="2068">
                  <c:v>209135.6292058012</c:v>
                </c:pt>
                <c:pt idx="2069">
                  <c:v>206424.55647918276</c:v>
                </c:pt>
                <c:pt idx="2070">
                  <c:v>194717.58609521788</c:v>
                </c:pt>
                <c:pt idx="2071">
                  <c:v>195564.93576595088</c:v>
                </c:pt>
                <c:pt idx="2072">
                  <c:v>188118.17625679259</c:v>
                </c:pt>
                <c:pt idx="2073">
                  <c:v>184695.41905070384</c:v>
                </c:pt>
                <c:pt idx="2074">
                  <c:v>198180.71898952857</c:v>
                </c:pt>
                <c:pt idx="2075">
                  <c:v>201002.30306956024</c:v>
                </c:pt>
                <c:pt idx="2076">
                  <c:v>200722.66004534203</c:v>
                </c:pt>
                <c:pt idx="2077">
                  <c:v>207324.76879340783</c:v>
                </c:pt>
                <c:pt idx="2078">
                  <c:v>211545.79150023425</c:v>
                </c:pt>
                <c:pt idx="2079">
                  <c:v>211594.51581561085</c:v>
                </c:pt>
                <c:pt idx="2080">
                  <c:v>211329.95069991759</c:v>
                </c:pt>
                <c:pt idx="2081">
                  <c:v>212245.99661736697</c:v>
                </c:pt>
                <c:pt idx="2082">
                  <c:v>205456.61952571198</c:v>
                </c:pt>
                <c:pt idx="2083">
                  <c:v>209492.74892943291</c:v>
                </c:pt>
                <c:pt idx="2084">
                  <c:v>212756.91820504554</c:v>
                </c:pt>
                <c:pt idx="2085">
                  <c:v>208787.57781856169</c:v>
                </c:pt>
                <c:pt idx="2086">
                  <c:v>201359.35082226817</c:v>
                </c:pt>
                <c:pt idx="2087">
                  <c:v>209014.7180539066</c:v>
                </c:pt>
                <c:pt idx="2088">
                  <c:v>209049.1921263813</c:v>
                </c:pt>
                <c:pt idx="2089">
                  <c:v>215116.05311454207</c:v>
                </c:pt>
                <c:pt idx="2090">
                  <c:v>215859.72866961785</c:v>
                </c:pt>
                <c:pt idx="2091">
                  <c:v>215336.35611213106</c:v>
                </c:pt>
                <c:pt idx="2092">
                  <c:v>228825.14664075751</c:v>
                </c:pt>
                <c:pt idx="2093">
                  <c:v>226606.93079995719</c:v>
                </c:pt>
                <c:pt idx="2094">
                  <c:v>227532.62082118858</c:v>
                </c:pt>
                <c:pt idx="2095">
                  <c:v>221048.86825722441</c:v>
                </c:pt>
                <c:pt idx="2096">
                  <c:v>216124.58166900606</c:v>
                </c:pt>
                <c:pt idx="2097">
                  <c:v>202506.06355032601</c:v>
                </c:pt>
                <c:pt idx="2098">
                  <c:v>200427.61524344198</c:v>
                </c:pt>
                <c:pt idx="2099">
                  <c:v>203315.30461693511</c:v>
                </c:pt>
                <c:pt idx="2100">
                  <c:v>193604.87962863038</c:v>
                </c:pt>
                <c:pt idx="2101">
                  <c:v>186050.55957393243</c:v>
                </c:pt>
                <c:pt idx="2102">
                  <c:v>184199.75529885956</c:v>
                </c:pt>
                <c:pt idx="2103">
                  <c:v>180248.11975961743</c:v>
                </c:pt>
                <c:pt idx="2104">
                  <c:v>176764.1872683439</c:v>
                </c:pt>
                <c:pt idx="2105">
                  <c:v>194514.37619201877</c:v>
                </c:pt>
                <c:pt idx="2106">
                  <c:v>198170.5710892803</c:v>
                </c:pt>
                <c:pt idx="2107">
                  <c:v>197538.7023642452</c:v>
                </c:pt>
                <c:pt idx="2108">
                  <c:v>192810.1047176944</c:v>
                </c:pt>
                <c:pt idx="2109">
                  <c:v>207991.54341646013</c:v>
                </c:pt>
                <c:pt idx="2110">
                  <c:v>208209.2914462561</c:v>
                </c:pt>
                <c:pt idx="2111">
                  <c:v>203768.39756738316</c:v>
                </c:pt>
                <c:pt idx="2112">
                  <c:v>205882.65140883124</c:v>
                </c:pt>
                <c:pt idx="2113">
                  <c:v>191593.50822267839</c:v>
                </c:pt>
                <c:pt idx="2114">
                  <c:v>206972.86696174784</c:v>
                </c:pt>
                <c:pt idx="2115">
                  <c:v>203104.32185397137</c:v>
                </c:pt>
                <c:pt idx="2116">
                  <c:v>206485.98366260066</c:v>
                </c:pt>
                <c:pt idx="2117">
                  <c:v>212163.26604051999</c:v>
                </c:pt>
                <c:pt idx="2118">
                  <c:v>209840.47644751554</c:v>
                </c:pt>
                <c:pt idx="2119">
                  <c:v>201037.85670589114</c:v>
                </c:pt>
                <c:pt idx="2120">
                  <c:v>204228.97549390077</c:v>
                </c:pt>
                <c:pt idx="2121">
                  <c:v>178123.61006153541</c:v>
                </c:pt>
                <c:pt idx="2122">
                  <c:v>178812.15588902112</c:v>
                </c:pt>
                <c:pt idx="2123">
                  <c:v>179543.99222714055</c:v>
                </c:pt>
                <c:pt idx="2124">
                  <c:v>168323.83317139905</c:v>
                </c:pt>
                <c:pt idx="2125">
                  <c:v>167155.3132534459</c:v>
                </c:pt>
                <c:pt idx="2126">
                  <c:v>156826.44211738484</c:v>
                </c:pt>
                <c:pt idx="2127">
                  <c:v>154223.43373277222</c:v>
                </c:pt>
                <c:pt idx="2128">
                  <c:v>132180.89891683782</c:v>
                </c:pt>
                <c:pt idx="2129">
                  <c:v>146184.92928856766</c:v>
                </c:pt>
                <c:pt idx="2130">
                  <c:v>134372.48551585179</c:v>
                </c:pt>
                <c:pt idx="2131">
                  <c:v>134862.10371010134</c:v>
                </c:pt>
                <c:pt idx="2132">
                  <c:v>125080.67940552036</c:v>
                </c:pt>
                <c:pt idx="2133">
                  <c:v>139906.29385728188</c:v>
                </c:pt>
                <c:pt idx="2134">
                  <c:v>138046.74511497378</c:v>
                </c:pt>
                <c:pt idx="2135">
                  <c:v>141398.50300478633</c:v>
                </c:pt>
                <c:pt idx="2136">
                  <c:v>138748.71351973826</c:v>
                </c:pt>
                <c:pt idx="2137">
                  <c:v>128397.8192810107</c:v>
                </c:pt>
                <c:pt idx="2138">
                  <c:v>124609.80963690691</c:v>
                </c:pt>
                <c:pt idx="2139">
                  <c:v>128358.12731656434</c:v>
                </c:pt>
                <c:pt idx="2140">
                  <c:v>134151.31886717791</c:v>
                </c:pt>
                <c:pt idx="2141">
                  <c:v>132012.66688257968</c:v>
                </c:pt>
                <c:pt idx="2142">
                  <c:v>135225.84475871772</c:v>
                </c:pt>
                <c:pt idx="2143">
                  <c:v>141237.71996113597</c:v>
                </c:pt>
                <c:pt idx="2144">
                  <c:v>132629.88952463228</c:v>
                </c:pt>
                <c:pt idx="2145">
                  <c:v>127890.49623951946</c:v>
                </c:pt>
                <c:pt idx="2146">
                  <c:v>128829.68080895345</c:v>
                </c:pt>
                <c:pt idx="2147">
                  <c:v>120824.46291698179</c:v>
                </c:pt>
                <c:pt idx="2148">
                  <c:v>120199.10756054577</c:v>
                </c:pt>
                <c:pt idx="2149">
                  <c:v>134599.51779481117</c:v>
                </c:pt>
                <c:pt idx="2150">
                  <c:v>132045.23372557515</c:v>
                </c:pt>
                <c:pt idx="2151">
                  <c:v>134364.10090323538</c:v>
                </c:pt>
                <c:pt idx="2152">
                  <c:v>127954.69430350166</c:v>
                </c:pt>
                <c:pt idx="2153">
                  <c:v>140398.1431501676</c:v>
                </c:pt>
                <c:pt idx="2154">
                  <c:v>145883.15520529734</c:v>
                </c:pt>
                <c:pt idx="2155">
                  <c:v>144526.14343805131</c:v>
                </c:pt>
                <c:pt idx="2156">
                  <c:v>138007.84483068867</c:v>
                </c:pt>
                <c:pt idx="2157">
                  <c:v>137087.2287595814</c:v>
                </c:pt>
                <c:pt idx="2158">
                  <c:v>128978.40872287622</c:v>
                </c:pt>
                <c:pt idx="2159">
                  <c:v>127693.65576307199</c:v>
                </c:pt>
                <c:pt idx="2160">
                  <c:v>128057.07294253148</c:v>
                </c:pt>
                <c:pt idx="2161">
                  <c:v>113749.39724351386</c:v>
                </c:pt>
                <c:pt idx="2162">
                  <c:v>117090.82730576872</c:v>
                </c:pt>
                <c:pt idx="2163">
                  <c:v>121229.08345028633</c:v>
                </c:pt>
                <c:pt idx="2164">
                  <c:v>124706.10673288017</c:v>
                </c:pt>
                <c:pt idx="2165">
                  <c:v>113694.73532692816</c:v>
                </c:pt>
                <c:pt idx="2166">
                  <c:v>116143.76192018446</c:v>
                </c:pt>
                <c:pt idx="2167">
                  <c:v>124902.76728201832</c:v>
                </c:pt>
                <c:pt idx="2168">
                  <c:v>124125.44532009093</c:v>
                </c:pt>
                <c:pt idx="2169">
                  <c:v>129203.20990319937</c:v>
                </c:pt>
                <c:pt idx="2170">
                  <c:v>126165.02932815168</c:v>
                </c:pt>
                <c:pt idx="2171">
                  <c:v>120609.26985497883</c:v>
                </c:pt>
                <c:pt idx="2172">
                  <c:v>121648.92583396329</c:v>
                </c:pt>
                <c:pt idx="2173">
                  <c:v>124805.354636727</c:v>
                </c:pt>
                <c:pt idx="2174">
                  <c:v>126971.28360142527</c:v>
                </c:pt>
                <c:pt idx="2175">
                  <c:v>121263.01774083292</c:v>
                </c:pt>
                <c:pt idx="2176">
                  <c:v>123162.87020043925</c:v>
                </c:pt>
                <c:pt idx="2177">
                  <c:v>121913.5629205803</c:v>
                </c:pt>
                <c:pt idx="2178">
                  <c:v>118305.62452769102</c:v>
                </c:pt>
                <c:pt idx="2179">
                  <c:v>121718.16186260773</c:v>
                </c:pt>
                <c:pt idx="2180">
                  <c:v>120606.53495987642</c:v>
                </c:pt>
                <c:pt idx="2181">
                  <c:v>123283.42149771514</c:v>
                </c:pt>
                <c:pt idx="2182">
                  <c:v>119079.85173989728</c:v>
                </c:pt>
                <c:pt idx="2183">
                  <c:v>117795.31469286428</c:v>
                </c:pt>
                <c:pt idx="2184">
                  <c:v>118091.29511677304</c:v>
                </c:pt>
                <c:pt idx="2185">
                  <c:v>114680.91690956874</c:v>
                </c:pt>
                <c:pt idx="2186">
                  <c:v>112951.38364100923</c:v>
                </c:pt>
                <c:pt idx="2187">
                  <c:v>113476.23160243282</c:v>
                </c:pt>
                <c:pt idx="2188">
                  <c:v>114391.48583972095</c:v>
                </c:pt>
                <c:pt idx="2189">
                  <c:v>110986.4694663358</c:v>
                </c:pt>
                <c:pt idx="2190">
                  <c:v>107222.85796538218</c:v>
                </c:pt>
                <c:pt idx="2191">
                  <c:v>115639.9654539568</c:v>
                </c:pt>
                <c:pt idx="2192">
                  <c:v>116188.92367483558</c:v>
                </c:pt>
                <c:pt idx="2193">
                  <c:v>121081.21918744849</c:v>
                </c:pt>
                <c:pt idx="2194">
                  <c:v>123368.99492605009</c:v>
                </c:pt>
                <c:pt idx="2195">
                  <c:v>127490.22994710159</c:v>
                </c:pt>
                <c:pt idx="2196">
                  <c:v>134091.79891323924</c:v>
                </c:pt>
                <c:pt idx="2197">
                  <c:v>142036.34531649237</c:v>
                </c:pt>
                <c:pt idx="2198">
                  <c:v>144068.15646478845</c:v>
                </c:pt>
                <c:pt idx="2199">
                  <c:v>144083.77415524152</c:v>
                </c:pt>
                <c:pt idx="2200">
                  <c:v>151995.21393357107</c:v>
                </c:pt>
                <c:pt idx="2201">
                  <c:v>149321.71002914847</c:v>
                </c:pt>
                <c:pt idx="2202">
                  <c:v>143457.51916225869</c:v>
                </c:pt>
                <c:pt idx="2203">
                  <c:v>140881.6078304367</c:v>
                </c:pt>
                <c:pt idx="2204">
                  <c:v>137433.6608010366</c:v>
                </c:pt>
                <c:pt idx="2205">
                  <c:v>142942.92705746903</c:v>
                </c:pt>
                <c:pt idx="2206">
                  <c:v>147140.01943214962</c:v>
                </c:pt>
                <c:pt idx="2207">
                  <c:v>154268.16366188083</c:v>
                </c:pt>
                <c:pt idx="2208">
                  <c:v>160629.52967001352</c:v>
                </c:pt>
                <c:pt idx="2209">
                  <c:v>157721.18464140507</c:v>
                </c:pt>
                <c:pt idx="2210">
                  <c:v>166560.43758321661</c:v>
                </c:pt>
                <c:pt idx="2211">
                  <c:v>164078.08845226551</c:v>
                </c:pt>
                <c:pt idx="2212">
                  <c:v>163926.33775954536</c:v>
                </c:pt>
                <c:pt idx="2213">
                  <c:v>159855.1225304979</c:v>
                </c:pt>
                <c:pt idx="2214">
                  <c:v>172131.56284860941</c:v>
                </c:pt>
                <c:pt idx="2215">
                  <c:v>169526.2513944369</c:v>
                </c:pt>
                <c:pt idx="2216">
                  <c:v>169183.81373924957</c:v>
                </c:pt>
                <c:pt idx="2217">
                  <c:v>165182.12242254152</c:v>
                </c:pt>
                <c:pt idx="2218">
                  <c:v>160752.74389146807</c:v>
                </c:pt>
                <c:pt idx="2219">
                  <c:v>160883.73097268725</c:v>
                </c:pt>
                <c:pt idx="2220">
                  <c:v>168289.143186153</c:v>
                </c:pt>
                <c:pt idx="2221">
                  <c:v>177560.90539422096</c:v>
                </c:pt>
                <c:pt idx="2222">
                  <c:v>175850.22850768309</c:v>
                </c:pt>
                <c:pt idx="2223">
                  <c:v>177353.0173809783</c:v>
                </c:pt>
                <c:pt idx="2224">
                  <c:v>178151.42682356352</c:v>
                </c:pt>
                <c:pt idx="2225">
                  <c:v>171587.4986505454</c:v>
                </c:pt>
                <c:pt idx="2226">
                  <c:v>176283.16959948203</c:v>
                </c:pt>
                <c:pt idx="2227">
                  <c:v>168597.17873978935</c:v>
                </c:pt>
                <c:pt idx="2228">
                  <c:v>176607.90240742764</c:v>
                </c:pt>
                <c:pt idx="2229">
                  <c:v>176123.43013422602</c:v>
                </c:pt>
                <c:pt idx="2230">
                  <c:v>175618.33819137092</c:v>
                </c:pt>
                <c:pt idx="2231">
                  <c:v>169109.03594947662</c:v>
                </c:pt>
                <c:pt idx="2232">
                  <c:v>169536.50725107075</c:v>
                </c:pt>
                <c:pt idx="2233">
                  <c:v>175752.49199323493</c:v>
                </c:pt>
                <c:pt idx="2234">
                  <c:v>177334.0890280329</c:v>
                </c:pt>
                <c:pt idx="2235">
                  <c:v>180017.27302169948</c:v>
                </c:pt>
                <c:pt idx="2236">
                  <c:v>179722.12026341385</c:v>
                </c:pt>
                <c:pt idx="2237">
                  <c:v>186365.72024901968</c:v>
                </c:pt>
                <c:pt idx="2238">
                  <c:v>189639.10180287194</c:v>
                </c:pt>
                <c:pt idx="2239">
                  <c:v>168752.02418223067</c:v>
                </c:pt>
                <c:pt idx="2240">
                  <c:v>165750.33286552262</c:v>
                </c:pt>
                <c:pt idx="2241">
                  <c:v>166972.5430925909</c:v>
                </c:pt>
                <c:pt idx="2242">
                  <c:v>161400.01439418504</c:v>
                </c:pt>
                <c:pt idx="2243">
                  <c:v>162552.91662168514</c:v>
                </c:pt>
                <c:pt idx="2244">
                  <c:v>165620.31739177404</c:v>
                </c:pt>
                <c:pt idx="2245">
                  <c:v>161746.4464356403</c:v>
                </c:pt>
                <c:pt idx="2246">
                  <c:v>169589.47785094852</c:v>
                </c:pt>
                <c:pt idx="2247">
                  <c:v>173263.23365360429</c:v>
                </c:pt>
                <c:pt idx="2248">
                  <c:v>171841.95185145235</c:v>
                </c:pt>
                <c:pt idx="2249">
                  <c:v>170223.82957285288</c:v>
                </c:pt>
                <c:pt idx="2250">
                  <c:v>173862.17568102517</c:v>
                </c:pt>
                <c:pt idx="2251">
                  <c:v>170052.61074525921</c:v>
                </c:pt>
                <c:pt idx="2252">
                  <c:v>154784.15919968361</c:v>
                </c:pt>
                <c:pt idx="2253">
                  <c:v>146531.36133002292</c:v>
                </c:pt>
                <c:pt idx="2254">
                  <c:v>156807.00996797319</c:v>
                </c:pt>
                <c:pt idx="2255">
                  <c:v>161566.05131526888</c:v>
                </c:pt>
                <c:pt idx="2256">
                  <c:v>154193.8176976504</c:v>
                </c:pt>
                <c:pt idx="2257">
                  <c:v>153677.75018892394</c:v>
                </c:pt>
                <c:pt idx="2258">
                  <c:v>155378.09924790412</c:v>
                </c:pt>
                <c:pt idx="2259">
                  <c:v>151757.02616143104</c:v>
                </c:pt>
                <c:pt idx="2260">
                  <c:v>147634.2077800571</c:v>
                </c:pt>
                <c:pt idx="2261">
                  <c:v>149419.41055813478</c:v>
                </c:pt>
                <c:pt idx="2262">
                  <c:v>157704.23548886279</c:v>
                </c:pt>
                <c:pt idx="2263">
                  <c:v>173326.71200834896</c:v>
                </c:pt>
                <c:pt idx="2264">
                  <c:v>171498.39864694697</c:v>
                </c:pt>
                <c:pt idx="2265">
                  <c:v>173572.24081471117</c:v>
                </c:pt>
                <c:pt idx="2266">
                  <c:v>177212.35021051529</c:v>
                </c:pt>
                <c:pt idx="2267">
                  <c:v>185303.50138544064</c:v>
                </c:pt>
                <c:pt idx="2268">
                  <c:v>199141.674763396</c:v>
                </c:pt>
                <c:pt idx="2269">
                  <c:v>193593.94004822089</c:v>
                </c:pt>
                <c:pt idx="2270">
                  <c:v>194191.2987153194</c:v>
                </c:pt>
                <c:pt idx="2271">
                  <c:v>197784.33912699312</c:v>
                </c:pt>
                <c:pt idx="2272">
                  <c:v>196806.3982151215</c:v>
                </c:pt>
                <c:pt idx="2273">
                  <c:v>206871.20803195552</c:v>
                </c:pt>
                <c:pt idx="2274">
                  <c:v>201536.93907661346</c:v>
                </c:pt>
                <c:pt idx="2275">
                  <c:v>206438.95066393222</c:v>
                </c:pt>
                <c:pt idx="2276">
                  <c:v>206410.84601820909</c:v>
                </c:pt>
                <c:pt idx="2277">
                  <c:v>222013.71046097425</c:v>
                </c:pt>
                <c:pt idx="2278">
                  <c:v>219070.20763611546</c:v>
                </c:pt>
                <c:pt idx="2279">
                  <c:v>221408.14710856858</c:v>
                </c:pt>
                <c:pt idx="2280">
                  <c:v>223262.47795890507</c:v>
                </c:pt>
                <c:pt idx="2281">
                  <c:v>231397.81928101092</c:v>
                </c:pt>
                <c:pt idx="2282">
                  <c:v>237599.55378027321</c:v>
                </c:pt>
                <c:pt idx="2283">
                  <c:v>223844.03900824109</c:v>
                </c:pt>
                <c:pt idx="2284">
                  <c:v>218387.27554068196</c:v>
                </c:pt>
                <c:pt idx="2285">
                  <c:v>220590.91726942355</c:v>
                </c:pt>
                <c:pt idx="2286">
                  <c:v>218987.65698657781</c:v>
                </c:pt>
                <c:pt idx="2287">
                  <c:v>227009.03235093062</c:v>
                </c:pt>
                <c:pt idx="2288">
                  <c:v>217127.71240418908</c:v>
                </c:pt>
                <c:pt idx="2289">
                  <c:v>210354.7086976865</c:v>
                </c:pt>
                <c:pt idx="2290">
                  <c:v>218041.85109215914</c:v>
                </c:pt>
                <c:pt idx="2291">
                  <c:v>224105.65331606069</c:v>
                </c:pt>
                <c:pt idx="2292">
                  <c:v>222722.69603080396</c:v>
                </c:pt>
                <c:pt idx="2293">
                  <c:v>220748.0657814247</c:v>
                </c:pt>
                <c:pt idx="2294">
                  <c:v>219329.73478714639</c:v>
                </c:pt>
                <c:pt idx="2295">
                  <c:v>227667.45834682827</c:v>
                </c:pt>
                <c:pt idx="2296">
                  <c:v>226475.97970419988</c:v>
                </c:pt>
                <c:pt idx="2297">
                  <c:v>221110.8712080323</c:v>
                </c:pt>
                <c:pt idx="2298">
                  <c:v>219533.44848681169</c:v>
                </c:pt>
                <c:pt idx="2299">
                  <c:v>221452.04937205403</c:v>
                </c:pt>
                <c:pt idx="2300">
                  <c:v>227820.82838533269</c:v>
                </c:pt>
                <c:pt idx="2301">
                  <c:v>243099.21191838535</c:v>
                </c:pt>
                <c:pt idx="2302">
                  <c:v>240903.45100579405</c:v>
                </c:pt>
                <c:pt idx="2303">
                  <c:v>233589.54982187232</c:v>
                </c:pt>
                <c:pt idx="2304">
                  <c:v>233213.10590521464</c:v>
                </c:pt>
                <c:pt idx="2305">
                  <c:v>230839.18097088815</c:v>
                </c:pt>
                <c:pt idx="2306">
                  <c:v>231746.41045017849</c:v>
                </c:pt>
                <c:pt idx="2307">
                  <c:v>235722.83997265139</c:v>
                </c:pt>
                <c:pt idx="2308">
                  <c:v>228956.02576559104</c:v>
                </c:pt>
                <c:pt idx="2309">
                  <c:v>216301.34225772822</c:v>
                </c:pt>
                <c:pt idx="2310">
                  <c:v>217177.6962107312</c:v>
                </c:pt>
                <c:pt idx="2311">
                  <c:v>204750.08096728954</c:v>
                </c:pt>
                <c:pt idx="2312">
                  <c:v>209155.27726798409</c:v>
                </c:pt>
                <c:pt idx="2313">
                  <c:v>215051.85505055991</c:v>
                </c:pt>
                <c:pt idx="2314">
                  <c:v>211131.05905214325</c:v>
                </c:pt>
                <c:pt idx="2315">
                  <c:v>202529.09424592493</c:v>
                </c:pt>
                <c:pt idx="2316">
                  <c:v>207156.96858469211</c:v>
                </c:pt>
                <c:pt idx="2317">
                  <c:v>205702.47220123105</c:v>
                </c:pt>
                <c:pt idx="2318">
                  <c:v>212268.41556011405</c:v>
                </c:pt>
                <c:pt idx="2319">
                  <c:v>193449.4584187991</c:v>
                </c:pt>
                <c:pt idx="2320">
                  <c:v>197052.97059987797</c:v>
                </c:pt>
                <c:pt idx="2321">
                  <c:v>206258.48357263699</c:v>
                </c:pt>
                <c:pt idx="2322">
                  <c:v>208132.93029616069</c:v>
                </c:pt>
                <c:pt idx="2323">
                  <c:v>205073.84216776455</c:v>
                </c:pt>
                <c:pt idx="2324">
                  <c:v>205932.20338983086</c:v>
                </c:pt>
                <c:pt idx="2325">
                  <c:v>203395.08438590844</c:v>
                </c:pt>
                <c:pt idx="2326">
                  <c:v>193018.96433840762</c:v>
                </c:pt>
                <c:pt idx="2327">
                  <c:v>177196.4446363672</c:v>
                </c:pt>
                <c:pt idx="2328">
                  <c:v>178071.25121450963</c:v>
                </c:pt>
                <c:pt idx="2329">
                  <c:v>181832.95548598396</c:v>
                </c:pt>
                <c:pt idx="2330">
                  <c:v>182178.12803627367</c:v>
                </c:pt>
                <c:pt idx="2331">
                  <c:v>181797.40184965305</c:v>
                </c:pt>
                <c:pt idx="2332">
                  <c:v>171177.19241426492</c:v>
                </c:pt>
                <c:pt idx="2333">
                  <c:v>169746.80629025903</c:v>
                </c:pt>
                <c:pt idx="2334">
                  <c:v>177796.07038756373</c:v>
                </c:pt>
                <c:pt idx="2335">
                  <c:v>180249.88304724923</c:v>
                </c:pt>
                <c:pt idx="2336">
                  <c:v>168152.47040195789</c:v>
                </c:pt>
                <c:pt idx="2337">
                  <c:v>174052.43081794988</c:v>
                </c:pt>
                <c:pt idx="2338">
                  <c:v>175914.13868797038</c:v>
                </c:pt>
                <c:pt idx="2339">
                  <c:v>171413.94076793006</c:v>
                </c:pt>
                <c:pt idx="2340">
                  <c:v>166132.28255784692</c:v>
                </c:pt>
                <c:pt idx="2341">
                  <c:v>168625.93112382627</c:v>
                </c:pt>
                <c:pt idx="2342">
                  <c:v>168006.00957213316</c:v>
                </c:pt>
                <c:pt idx="2343">
                  <c:v>168865.63028536498</c:v>
                </c:pt>
                <c:pt idx="2344">
                  <c:v>176021.80718989557</c:v>
                </c:pt>
                <c:pt idx="2345">
                  <c:v>174920.36417287446</c:v>
                </c:pt>
                <c:pt idx="2346">
                  <c:v>182958.00496599401</c:v>
                </c:pt>
                <c:pt idx="2347">
                  <c:v>182991.0396199938</c:v>
                </c:pt>
                <c:pt idx="2348">
                  <c:v>181468.60268451573</c:v>
                </c:pt>
                <c:pt idx="2349">
                  <c:v>182812.58771456359</c:v>
                </c:pt>
                <c:pt idx="2350">
                  <c:v>182510.23786390322</c:v>
                </c:pt>
                <c:pt idx="2351">
                  <c:v>171086.00525387767</c:v>
                </c:pt>
                <c:pt idx="2352">
                  <c:v>167228.90352297694</c:v>
                </c:pt>
                <c:pt idx="2353">
                  <c:v>169570.98132354554</c:v>
                </c:pt>
                <c:pt idx="2354">
                  <c:v>166293.28151426846</c:v>
                </c:pt>
                <c:pt idx="2355">
                  <c:v>171770.95253517604</c:v>
                </c:pt>
                <c:pt idx="2356">
                  <c:v>170207.88801324289</c:v>
                </c:pt>
                <c:pt idx="2357">
                  <c:v>167186.87250350881</c:v>
                </c:pt>
                <c:pt idx="2358">
                  <c:v>164865.99013998368</c:v>
                </c:pt>
                <c:pt idx="2359">
                  <c:v>156306.59613516161</c:v>
                </c:pt>
                <c:pt idx="2360">
                  <c:v>155038.90028428537</c:v>
                </c:pt>
                <c:pt idx="2361">
                  <c:v>149574.22001511409</c:v>
                </c:pt>
                <c:pt idx="2362">
                  <c:v>150004.82205189121</c:v>
                </c:pt>
                <c:pt idx="2363">
                  <c:v>150694.5913850806</c:v>
                </c:pt>
                <c:pt idx="2364">
                  <c:v>150505.8476375546</c:v>
                </c:pt>
                <c:pt idx="2365">
                  <c:v>153850.22850768309</c:v>
                </c:pt>
                <c:pt idx="2366">
                  <c:v>158049.48001007613</c:v>
                </c:pt>
                <c:pt idx="2367">
                  <c:v>153232.0342581599</c:v>
                </c:pt>
                <c:pt idx="2368">
                  <c:v>155063.94616574925</c:v>
                </c:pt>
                <c:pt idx="2369">
                  <c:v>155090.86329123055</c:v>
                </c:pt>
                <c:pt idx="2370">
                  <c:v>155112.95836482084</c:v>
                </c:pt>
                <c:pt idx="2371">
                  <c:v>151923.45892259551</c:v>
                </c:pt>
                <c:pt idx="2372">
                  <c:v>152469.46633560065</c:v>
                </c:pt>
                <c:pt idx="2373">
                  <c:v>149966.78541869108</c:v>
                </c:pt>
                <c:pt idx="2374">
                  <c:v>146356.36402893256</c:v>
                </c:pt>
                <c:pt idx="2375">
                  <c:v>131191.98243909483</c:v>
                </c:pt>
                <c:pt idx="2376">
                  <c:v>126188.16798013623</c:v>
                </c:pt>
                <c:pt idx="2377">
                  <c:v>130564.14408578956</c:v>
                </c:pt>
                <c:pt idx="2378">
                  <c:v>132042.60678685835</c:v>
                </c:pt>
                <c:pt idx="2379">
                  <c:v>133074.23800784507</c:v>
                </c:pt>
                <c:pt idx="2380">
                  <c:v>132572.70862571543</c:v>
                </c:pt>
                <c:pt idx="2381">
                  <c:v>133824.06707690115</c:v>
                </c:pt>
                <c:pt idx="2382">
                  <c:v>135815.97034797963</c:v>
                </c:pt>
                <c:pt idx="2383">
                  <c:v>137432.4372953329</c:v>
                </c:pt>
                <c:pt idx="2384">
                  <c:v>136389.75853755104</c:v>
                </c:pt>
                <c:pt idx="2385">
                  <c:v>138514.98794487049</c:v>
                </c:pt>
                <c:pt idx="2386">
                  <c:v>139324.48090971267</c:v>
                </c:pt>
                <c:pt idx="2387">
                  <c:v>132870.52430817968</c:v>
                </c:pt>
                <c:pt idx="2388">
                  <c:v>134333.40530425729</c:v>
                </c:pt>
                <c:pt idx="2389">
                  <c:v>149752.20410953995</c:v>
                </c:pt>
                <c:pt idx="2390">
                  <c:v>148997.26510489782</c:v>
                </c:pt>
                <c:pt idx="2391">
                  <c:v>152632.91230342965</c:v>
                </c:pt>
                <c:pt idx="2392">
                  <c:v>157861.27604447826</c:v>
                </c:pt>
                <c:pt idx="2393">
                  <c:v>158644.03181114851</c:v>
                </c:pt>
                <c:pt idx="2394">
                  <c:v>159834.28694807322</c:v>
                </c:pt>
                <c:pt idx="2395">
                  <c:v>156636.47486415511</c:v>
                </c:pt>
                <c:pt idx="2396">
                  <c:v>152529.67001331484</c:v>
                </c:pt>
                <c:pt idx="2397">
                  <c:v>152020.47572780619</c:v>
                </c:pt>
                <c:pt idx="2398">
                  <c:v>151408.79484688205</c:v>
                </c:pt>
                <c:pt idx="2399">
                  <c:v>153113.4981467489</c:v>
                </c:pt>
                <c:pt idx="2400">
                  <c:v>160435.85591421084</c:v>
                </c:pt>
                <c:pt idx="2401">
                  <c:v>157960.20007916819</c:v>
                </c:pt>
                <c:pt idx="2402">
                  <c:v>145873.29518874391</c:v>
                </c:pt>
                <c:pt idx="2403">
                  <c:v>143882.68739429285</c:v>
                </c:pt>
                <c:pt idx="2404">
                  <c:v>144308.6832919502</c:v>
                </c:pt>
                <c:pt idx="2405">
                  <c:v>138144.69754219308</c:v>
                </c:pt>
                <c:pt idx="2406">
                  <c:v>133228.97549390059</c:v>
                </c:pt>
                <c:pt idx="2407">
                  <c:v>137649.71751412444</c:v>
                </c:pt>
                <c:pt idx="2408">
                  <c:v>134111.30303357457</c:v>
                </c:pt>
                <c:pt idx="2409">
                  <c:v>137994.5302097954</c:v>
                </c:pt>
                <c:pt idx="2410">
                  <c:v>141201.48260102933</c:v>
                </c:pt>
                <c:pt idx="2411">
                  <c:v>140839.18097088792</c:v>
                </c:pt>
                <c:pt idx="2412">
                  <c:v>135726.65443160979</c:v>
                </c:pt>
                <c:pt idx="2413">
                  <c:v>155430.78196408669</c:v>
                </c:pt>
                <c:pt idx="2414">
                  <c:v>159919.21263809438</c:v>
                </c:pt>
                <c:pt idx="2415">
                  <c:v>158020.58368419175</c:v>
                </c:pt>
                <c:pt idx="2416">
                  <c:v>152810.1407031561</c:v>
                </c:pt>
                <c:pt idx="2417">
                  <c:v>140942.49523192644</c:v>
                </c:pt>
                <c:pt idx="2418">
                  <c:v>141791.46424844375</c:v>
                </c:pt>
                <c:pt idx="2419">
                  <c:v>138214.32941091809</c:v>
                </c:pt>
                <c:pt idx="2420">
                  <c:v>136723.16384180801</c:v>
                </c:pt>
                <c:pt idx="2421">
                  <c:v>139441.43366080115</c:v>
                </c:pt>
                <c:pt idx="2422">
                  <c:v>150973.29878729008</c:v>
                </c:pt>
                <c:pt idx="2423">
                  <c:v>141904.02677318378</c:v>
                </c:pt>
                <c:pt idx="2424">
                  <c:v>139379.03486991269</c:v>
                </c:pt>
                <c:pt idx="2425">
                  <c:v>139670.4451401635</c:v>
                </c:pt>
                <c:pt idx="2426">
                  <c:v>135999.89204361453</c:v>
                </c:pt>
                <c:pt idx="2427">
                  <c:v>142769.33318939162</c:v>
                </c:pt>
                <c:pt idx="2428">
                  <c:v>141416.02792471854</c:v>
                </c:pt>
                <c:pt idx="2429">
                  <c:v>148000.89963654696</c:v>
                </c:pt>
                <c:pt idx="2430">
                  <c:v>147361.65389182785</c:v>
                </c:pt>
                <c:pt idx="2431">
                  <c:v>150329.19500521806</c:v>
                </c:pt>
                <c:pt idx="2432">
                  <c:v>151974.73820576502</c:v>
                </c:pt>
                <c:pt idx="2433">
                  <c:v>148574.04008780466</c:v>
                </c:pt>
                <c:pt idx="2434">
                  <c:v>147604.12393393085</c:v>
                </c:pt>
                <c:pt idx="2435">
                  <c:v>152500.12594911671</c:v>
                </c:pt>
                <c:pt idx="2436">
                  <c:v>154376.58785850531</c:v>
                </c:pt>
                <c:pt idx="2437">
                  <c:v>158380.25837561639</c:v>
                </c:pt>
                <c:pt idx="2438">
                  <c:v>159530.20979524284</c:v>
                </c:pt>
                <c:pt idx="2439">
                  <c:v>160277.16002734905</c:v>
                </c:pt>
                <c:pt idx="2440">
                  <c:v>168591.92486235575</c:v>
                </c:pt>
                <c:pt idx="2441">
                  <c:v>169653.17211846428</c:v>
                </c:pt>
                <c:pt idx="2442">
                  <c:v>170766.09449782304</c:v>
                </c:pt>
                <c:pt idx="2443">
                  <c:v>169412.46536399311</c:v>
                </c:pt>
                <c:pt idx="2444">
                  <c:v>163836.23016301429</c:v>
                </c:pt>
                <c:pt idx="2445">
                  <c:v>166599.51779481105</c:v>
                </c:pt>
                <c:pt idx="2446">
                  <c:v>164907.949188528</c:v>
                </c:pt>
                <c:pt idx="2447">
                  <c:v>167052.28687610224</c:v>
                </c:pt>
                <c:pt idx="2448">
                  <c:v>167680.84493864496</c:v>
                </c:pt>
                <c:pt idx="2449">
                  <c:v>163757.24207420219</c:v>
                </c:pt>
                <c:pt idx="2450">
                  <c:v>155337.36370506333</c:v>
                </c:pt>
                <c:pt idx="2451">
                  <c:v>156364.67667062525</c:v>
                </c:pt>
                <c:pt idx="2452">
                  <c:v>152081.83094030028</c:v>
                </c:pt>
                <c:pt idx="2453">
                  <c:v>153898.7728957503</c:v>
                </c:pt>
                <c:pt idx="2454">
                  <c:v>151736.1545935444</c:v>
                </c:pt>
                <c:pt idx="2455">
                  <c:v>142271.65425168251</c:v>
                </c:pt>
                <c:pt idx="2456">
                  <c:v>144252.15013134712</c:v>
                </c:pt>
                <c:pt idx="2457">
                  <c:v>148068.22843571217</c:v>
                </c:pt>
                <c:pt idx="2458">
                  <c:v>143776.60225269009</c:v>
                </c:pt>
                <c:pt idx="2459">
                  <c:v>145937.52923818794</c:v>
                </c:pt>
                <c:pt idx="2460">
                  <c:v>145336.64399582584</c:v>
                </c:pt>
                <c:pt idx="2461">
                  <c:v>142803.05156716701</c:v>
                </c:pt>
                <c:pt idx="2462">
                  <c:v>146833.56723883568</c:v>
                </c:pt>
                <c:pt idx="2463">
                  <c:v>149353.52117744446</c:v>
                </c:pt>
                <c:pt idx="2464">
                  <c:v>148899.24070675464</c:v>
                </c:pt>
                <c:pt idx="2465">
                  <c:v>145672.06448594783</c:v>
                </c:pt>
                <c:pt idx="2466">
                  <c:v>142906.36582820557</c:v>
                </c:pt>
                <c:pt idx="2467">
                  <c:v>142019.75601856867</c:v>
                </c:pt>
                <c:pt idx="2468">
                  <c:v>142015.04192306325</c:v>
                </c:pt>
                <c:pt idx="2469">
                  <c:v>145522.40095001637</c:v>
                </c:pt>
                <c:pt idx="2470">
                  <c:v>137154.34164597519</c:v>
                </c:pt>
                <c:pt idx="2471">
                  <c:v>141246.93223937548</c:v>
                </c:pt>
                <c:pt idx="2472">
                  <c:v>143017.81280362752</c:v>
                </c:pt>
                <c:pt idx="2473">
                  <c:v>138879.05286264364</c:v>
                </c:pt>
                <c:pt idx="2474">
                  <c:v>135464.03253085769</c:v>
                </c:pt>
                <c:pt idx="2475">
                  <c:v>138447.04739285348</c:v>
                </c:pt>
                <c:pt idx="2476">
                  <c:v>138583.21638058242</c:v>
                </c:pt>
                <c:pt idx="2477">
                  <c:v>135735.68678254</c:v>
                </c:pt>
                <c:pt idx="2478">
                  <c:v>142752.74389146798</c:v>
                </c:pt>
                <c:pt idx="2479">
                  <c:v>131480.87372701443</c:v>
                </c:pt>
                <c:pt idx="2480">
                  <c:v>129544.42405268285</c:v>
                </c:pt>
                <c:pt idx="2481">
                  <c:v>127597.25071071301</c:v>
                </c:pt>
                <c:pt idx="2482">
                  <c:v>122451.0057936595</c:v>
                </c:pt>
                <c:pt idx="2483">
                  <c:v>108238.04383029266</c:v>
                </c:pt>
                <c:pt idx="2484">
                  <c:v>111563.53233293758</c:v>
                </c:pt>
                <c:pt idx="2485">
                  <c:v>104258.30364532737</c:v>
                </c:pt>
                <c:pt idx="2486">
                  <c:v>104148.9438266941</c:v>
                </c:pt>
                <c:pt idx="2487">
                  <c:v>105193.34988664587</c:v>
                </c:pt>
                <c:pt idx="2488">
                  <c:v>108107.09273453533</c:v>
                </c:pt>
                <c:pt idx="2489">
                  <c:v>112598.69012918789</c:v>
                </c:pt>
                <c:pt idx="2490">
                  <c:v>107380.22239015445</c:v>
                </c:pt>
                <c:pt idx="2491">
                  <c:v>109439.4184749362</c:v>
                </c:pt>
                <c:pt idx="2492">
                  <c:v>103180.89891683767</c:v>
                </c:pt>
                <c:pt idx="2493">
                  <c:v>108944.5104177913</c:v>
                </c:pt>
                <c:pt idx="2494">
                  <c:v>104918.31300154746</c:v>
                </c:pt>
                <c:pt idx="2495">
                  <c:v>105826.98189931276</c:v>
                </c:pt>
                <c:pt idx="2496">
                  <c:v>108895.13836410099</c:v>
                </c:pt>
                <c:pt idx="2497">
                  <c:v>104654.79146424853</c:v>
                </c:pt>
                <c:pt idx="2498">
                  <c:v>106612.11270646668</c:v>
                </c:pt>
                <c:pt idx="2499">
                  <c:v>106169.67145273319</c:v>
                </c:pt>
                <c:pt idx="2500">
                  <c:v>104955.41401273894</c:v>
                </c:pt>
                <c:pt idx="2501">
                  <c:v>102912.33941487648</c:v>
                </c:pt>
                <c:pt idx="2502">
                  <c:v>104390.19036309341</c:v>
                </c:pt>
                <c:pt idx="2503">
                  <c:v>105966.64147684346</c:v>
                </c:pt>
                <c:pt idx="2504">
                  <c:v>114115.00953614751</c:v>
                </c:pt>
                <c:pt idx="2505">
                  <c:v>114376.37194573403</c:v>
                </c:pt>
                <c:pt idx="2506">
                  <c:v>107196.3366799814</c:v>
                </c:pt>
                <c:pt idx="2507">
                  <c:v>109517.2550289684</c:v>
                </c:pt>
                <c:pt idx="2508">
                  <c:v>106771.92414264647</c:v>
                </c:pt>
                <c:pt idx="2509">
                  <c:v>107392.06160711084</c:v>
                </c:pt>
                <c:pt idx="2510">
                  <c:v>107602.07276260402</c:v>
                </c:pt>
                <c:pt idx="2511">
                  <c:v>112791.42826298186</c:v>
                </c:pt>
                <c:pt idx="2512">
                  <c:v>111939.61639497653</c:v>
                </c:pt>
                <c:pt idx="2513">
                  <c:v>108593.32829536877</c:v>
                </c:pt>
                <c:pt idx="2514">
                  <c:v>108242.90186764557</c:v>
                </c:pt>
                <c:pt idx="2515">
                  <c:v>104584.94368275227</c:v>
                </c:pt>
                <c:pt idx="2516">
                  <c:v>102157.79625031498</c:v>
                </c:pt>
                <c:pt idx="2517">
                  <c:v>95560.113714059611</c:v>
                </c:pt>
                <c:pt idx="2518">
                  <c:v>80826.837957465264</c:v>
                </c:pt>
                <c:pt idx="2519">
                  <c:v>79600.741300514666</c:v>
                </c:pt>
                <c:pt idx="2520">
                  <c:v>81191.586599014088</c:v>
                </c:pt>
                <c:pt idx="2521">
                  <c:v>73309.582928496966</c:v>
                </c:pt>
                <c:pt idx="2522">
                  <c:v>73582.568642268598</c:v>
                </c:pt>
                <c:pt idx="2523">
                  <c:v>68188.455863831085</c:v>
                </c:pt>
                <c:pt idx="2524">
                  <c:v>73958.904602540657</c:v>
                </c:pt>
                <c:pt idx="2525">
                  <c:v>73949.224513296722</c:v>
                </c:pt>
                <c:pt idx="2526">
                  <c:v>74478.96649753509</c:v>
                </c:pt>
                <c:pt idx="2527">
                  <c:v>71857.425600057672</c:v>
                </c:pt>
                <c:pt idx="2528">
                  <c:v>75945.338083414419</c:v>
                </c:pt>
                <c:pt idx="2529">
                  <c:v>76374.536687178494</c:v>
                </c:pt>
                <c:pt idx="2530">
                  <c:v>77289.718953542877</c:v>
                </c:pt>
                <c:pt idx="2531">
                  <c:v>75669.941343697239</c:v>
                </c:pt>
                <c:pt idx="2532">
                  <c:v>74580.481485479962</c:v>
                </c:pt>
                <c:pt idx="2533">
                  <c:v>72880.960092122885</c:v>
                </c:pt>
                <c:pt idx="2534">
                  <c:v>72312.029939904387</c:v>
                </c:pt>
                <c:pt idx="2535">
                  <c:v>71919.176652632435</c:v>
                </c:pt>
                <c:pt idx="2536">
                  <c:v>69281.946093778213</c:v>
                </c:pt>
                <c:pt idx="2537">
                  <c:v>69178.559861815927</c:v>
                </c:pt>
                <c:pt idx="2538">
                  <c:v>69420.74202022393</c:v>
                </c:pt>
                <c:pt idx="2539">
                  <c:v>72731.476483500766</c:v>
                </c:pt>
                <c:pt idx="2540">
                  <c:v>72523.336572025</c:v>
                </c:pt>
                <c:pt idx="2541">
                  <c:v>73923.746806290364</c:v>
                </c:pt>
                <c:pt idx="2542">
                  <c:v>77781.136420886076</c:v>
                </c:pt>
                <c:pt idx="2543">
                  <c:v>77664.543524416251</c:v>
                </c:pt>
                <c:pt idx="2544">
                  <c:v>77670.984922091593</c:v>
                </c:pt>
                <c:pt idx="2545">
                  <c:v>75032.027061067434</c:v>
                </c:pt>
                <c:pt idx="2546">
                  <c:v>71763.755442801208</c:v>
                </c:pt>
                <c:pt idx="2547">
                  <c:v>69465.076109251968</c:v>
                </c:pt>
                <c:pt idx="2548">
                  <c:v>72763.431573644353</c:v>
                </c:pt>
                <c:pt idx="2549">
                  <c:v>74047.356867825511</c:v>
                </c:pt>
                <c:pt idx="2550">
                  <c:v>74948.900644139867</c:v>
                </c:pt>
                <c:pt idx="2551">
                  <c:v>76252.042174961418</c:v>
                </c:pt>
                <c:pt idx="2552">
                  <c:v>74820.036705171209</c:v>
                </c:pt>
                <c:pt idx="2553">
                  <c:v>80706.610529346261</c:v>
                </c:pt>
                <c:pt idx="2554">
                  <c:v>84188.203965598019</c:v>
                </c:pt>
                <c:pt idx="2555">
                  <c:v>83583.39630789173</c:v>
                </c:pt>
                <c:pt idx="2556">
                  <c:v>83320.594479830266</c:v>
                </c:pt>
                <c:pt idx="2557">
                  <c:v>81642.664363597229</c:v>
                </c:pt>
                <c:pt idx="2558">
                  <c:v>80789.844902659446</c:v>
                </c:pt>
                <c:pt idx="2559">
                  <c:v>81267.515923567014</c:v>
                </c:pt>
                <c:pt idx="2560">
                  <c:v>76697.290294721053</c:v>
                </c:pt>
                <c:pt idx="2561">
                  <c:v>76510.741660369327</c:v>
                </c:pt>
                <c:pt idx="2562">
                  <c:v>82631.940695958954</c:v>
                </c:pt>
                <c:pt idx="2563">
                  <c:v>85831.444096585095</c:v>
                </c:pt>
                <c:pt idx="2564">
                  <c:v>85589.621792795821</c:v>
                </c:pt>
                <c:pt idx="2565">
                  <c:v>85106.085141602904</c:v>
                </c:pt>
                <c:pt idx="2566">
                  <c:v>83872.899348663239</c:v>
                </c:pt>
                <c:pt idx="2567">
                  <c:v>83752.060167692354</c:v>
                </c:pt>
                <c:pt idx="2568">
                  <c:v>82728.417719241537</c:v>
                </c:pt>
                <c:pt idx="2569">
                  <c:v>82136.816726042787</c:v>
                </c:pt>
                <c:pt idx="2570">
                  <c:v>81413.293029616136</c:v>
                </c:pt>
                <c:pt idx="2571">
                  <c:v>83921.01191118799</c:v>
                </c:pt>
                <c:pt idx="2572">
                  <c:v>82625.967109287958</c:v>
                </c:pt>
                <c:pt idx="2573">
                  <c:v>83404.908416999635</c:v>
                </c:pt>
                <c:pt idx="2574">
                  <c:v>85701.716506531462</c:v>
                </c:pt>
                <c:pt idx="2575">
                  <c:v>83336.104213897677</c:v>
                </c:pt>
                <c:pt idx="2576">
                  <c:v>86229.011479362423</c:v>
                </c:pt>
                <c:pt idx="2577">
                  <c:v>86166.684659397695</c:v>
                </c:pt>
                <c:pt idx="2578">
                  <c:v>87859.152902227594</c:v>
                </c:pt>
                <c:pt idx="2579">
                  <c:v>88007.808845226624</c:v>
                </c:pt>
                <c:pt idx="2580">
                  <c:v>87504.804059160189</c:v>
                </c:pt>
                <c:pt idx="2581">
                  <c:v>86717.118284213269</c:v>
                </c:pt>
                <c:pt idx="2582">
                  <c:v>85853.863039332195</c:v>
                </c:pt>
                <c:pt idx="2583">
                  <c:v>83994.278311562201</c:v>
                </c:pt>
                <c:pt idx="2584">
                  <c:v>83448.34286948081</c:v>
                </c:pt>
                <c:pt idx="2585">
                  <c:v>74975.49390046428</c:v>
                </c:pt>
                <c:pt idx="2586">
                  <c:v>76070.495519810065</c:v>
                </c:pt>
                <c:pt idx="2587">
                  <c:v>77435.747957825108</c:v>
                </c:pt>
                <c:pt idx="2588">
                  <c:v>77002.590953254956</c:v>
                </c:pt>
                <c:pt idx="2589">
                  <c:v>77470.725826766065</c:v>
                </c:pt>
                <c:pt idx="2590">
                  <c:v>76890.56821044306</c:v>
                </c:pt>
                <c:pt idx="2591">
                  <c:v>77591.349094965728</c:v>
                </c:pt>
                <c:pt idx="2592">
                  <c:v>72837.165785022939</c:v>
                </c:pt>
                <c:pt idx="2593">
                  <c:v>72102.954406419885</c:v>
                </c:pt>
                <c:pt idx="2594">
                  <c:v>70366.080103638204</c:v>
                </c:pt>
                <c:pt idx="2595">
                  <c:v>73003.598546187422</c:v>
                </c:pt>
                <c:pt idx="2596">
                  <c:v>71298.607362625567</c:v>
                </c:pt>
                <c:pt idx="2597">
                  <c:v>72144.589585807393</c:v>
                </c:pt>
                <c:pt idx="2598">
                  <c:v>72451.8694447444</c:v>
                </c:pt>
                <c:pt idx="2599">
                  <c:v>71804.455000180009</c:v>
                </c:pt>
                <c:pt idx="2600">
                  <c:v>71378.85494260327</c:v>
                </c:pt>
                <c:pt idx="2601">
                  <c:v>71987.944870272477</c:v>
                </c:pt>
                <c:pt idx="2602">
                  <c:v>71231.710389002925</c:v>
                </c:pt>
                <c:pt idx="2603">
                  <c:v>67619.95753715506</c:v>
                </c:pt>
                <c:pt idx="2604">
                  <c:v>69428.622836374168</c:v>
                </c:pt>
                <c:pt idx="2605">
                  <c:v>69530.64162078526</c:v>
                </c:pt>
                <c:pt idx="2606">
                  <c:v>76881.14001943222</c:v>
                </c:pt>
                <c:pt idx="2607">
                  <c:v>77913.99474612264</c:v>
                </c:pt>
                <c:pt idx="2608">
                  <c:v>78562.45276908137</c:v>
                </c:pt>
                <c:pt idx="2609">
                  <c:v>80617.186656590813</c:v>
                </c:pt>
                <c:pt idx="2610">
                  <c:v>72599.877649429705</c:v>
                </c:pt>
                <c:pt idx="2611">
                  <c:v>72790.564611896873</c:v>
                </c:pt>
                <c:pt idx="2612">
                  <c:v>70904.5665551118</c:v>
                </c:pt>
                <c:pt idx="2613">
                  <c:v>71254.956997373127</c:v>
                </c:pt>
                <c:pt idx="2614">
                  <c:v>72378.890928065128</c:v>
                </c:pt>
                <c:pt idx="2615">
                  <c:v>69875.274389146856</c:v>
                </c:pt>
                <c:pt idx="2616">
                  <c:v>70316.959948181015</c:v>
                </c:pt>
                <c:pt idx="2617">
                  <c:v>67929.43250926632</c:v>
                </c:pt>
                <c:pt idx="2618">
                  <c:v>66438.662780236846</c:v>
                </c:pt>
                <c:pt idx="2619">
                  <c:v>69816.294217136339</c:v>
                </c:pt>
                <c:pt idx="2620">
                  <c:v>69401.597754507238</c:v>
                </c:pt>
                <c:pt idx="2621">
                  <c:v>68096.00921227831</c:v>
                </c:pt>
                <c:pt idx="2622">
                  <c:v>67683.651804670983</c:v>
                </c:pt>
                <c:pt idx="2623">
                  <c:v>69192.846090179635</c:v>
                </c:pt>
                <c:pt idx="2624">
                  <c:v>68651.516787218032</c:v>
                </c:pt>
                <c:pt idx="2625">
                  <c:v>69855.230486883374</c:v>
                </c:pt>
                <c:pt idx="2626">
                  <c:v>70515.563712260322</c:v>
                </c:pt>
                <c:pt idx="2627">
                  <c:v>69905.75407535363</c:v>
                </c:pt>
                <c:pt idx="2628">
                  <c:v>69506.891215948825</c:v>
                </c:pt>
                <c:pt idx="2629">
                  <c:v>68585.303537370957</c:v>
                </c:pt>
                <c:pt idx="2630">
                  <c:v>70651.912627298632</c:v>
                </c:pt>
                <c:pt idx="2631">
                  <c:v>73213.105905214354</c:v>
                </c:pt>
                <c:pt idx="2632">
                  <c:v>72552.520781604297</c:v>
                </c:pt>
                <c:pt idx="2633">
                  <c:v>71847.277699809347</c:v>
                </c:pt>
                <c:pt idx="2634">
                  <c:v>70290.582604627794</c:v>
                </c:pt>
                <c:pt idx="2635">
                  <c:v>69881.571844974693</c:v>
                </c:pt>
                <c:pt idx="2636">
                  <c:v>69968.22483716585</c:v>
                </c:pt>
                <c:pt idx="2637">
                  <c:v>68850.372449530463</c:v>
                </c:pt>
                <c:pt idx="2638">
                  <c:v>68581.489078412385</c:v>
                </c:pt>
                <c:pt idx="2639">
                  <c:v>68933.462880996129</c:v>
                </c:pt>
                <c:pt idx="2640">
                  <c:v>69734.96707330244</c:v>
                </c:pt>
                <c:pt idx="2641">
                  <c:v>69012.918780812601</c:v>
                </c:pt>
                <c:pt idx="2642">
                  <c:v>68625.139443664812</c:v>
                </c:pt>
                <c:pt idx="2643">
                  <c:v>69323.977113246292</c:v>
                </c:pt>
                <c:pt idx="2644">
                  <c:v>70353.017380978141</c:v>
                </c:pt>
                <c:pt idx="2645">
                  <c:v>69555.43560401602</c:v>
                </c:pt>
                <c:pt idx="2646">
                  <c:v>68819.24502500995</c:v>
                </c:pt>
                <c:pt idx="2647">
                  <c:v>68525.243801504243</c:v>
                </c:pt>
                <c:pt idx="2648">
                  <c:v>68971.355572348824</c:v>
                </c:pt>
                <c:pt idx="2649">
                  <c:v>69124.833567238878</c:v>
                </c:pt>
                <c:pt idx="2650">
                  <c:v>70432.329338947107</c:v>
                </c:pt>
                <c:pt idx="2651">
                  <c:v>69561.373205225129</c:v>
                </c:pt>
                <c:pt idx="2652">
                  <c:v>72281.406311850064</c:v>
                </c:pt>
                <c:pt idx="2653">
                  <c:v>74761.236460470027</c:v>
                </c:pt>
                <c:pt idx="2654">
                  <c:v>73039.584008060803</c:v>
                </c:pt>
                <c:pt idx="2655">
                  <c:v>74122.530497678992</c:v>
                </c:pt>
                <c:pt idx="2656">
                  <c:v>74934.434488466708</c:v>
                </c:pt>
                <c:pt idx="2657">
                  <c:v>74240.454856238139</c:v>
                </c:pt>
                <c:pt idx="2658">
                  <c:v>73733.99546583186</c:v>
                </c:pt>
                <c:pt idx="2659">
                  <c:v>73696.89445464038</c:v>
                </c:pt>
                <c:pt idx="2660">
                  <c:v>72515.743639569671</c:v>
                </c:pt>
                <c:pt idx="2661">
                  <c:v>72715.390982043304</c:v>
                </c:pt>
                <c:pt idx="2662">
                  <c:v>76088.380294361137</c:v>
                </c:pt>
                <c:pt idx="2663">
                  <c:v>76650.653136133071</c:v>
                </c:pt>
                <c:pt idx="2664">
                  <c:v>75242.613983950534</c:v>
                </c:pt>
                <c:pt idx="2665">
                  <c:v>74106.624923530951</c:v>
                </c:pt>
                <c:pt idx="2666">
                  <c:v>66753.931411709709</c:v>
                </c:pt>
                <c:pt idx="2667">
                  <c:v>57187.952067364815</c:v>
                </c:pt>
                <c:pt idx="2668">
                  <c:v>63168.483932491305</c:v>
                </c:pt>
                <c:pt idx="2669">
                  <c:v>61224.297383856952</c:v>
                </c:pt>
                <c:pt idx="2670">
                  <c:v>60395.588182374362</c:v>
                </c:pt>
                <c:pt idx="2671">
                  <c:v>58661.304832847563</c:v>
                </c:pt>
                <c:pt idx="2672">
                  <c:v>59702.508186692605</c:v>
                </c:pt>
                <c:pt idx="2673">
                  <c:v>60736.01065169675</c:v>
                </c:pt>
                <c:pt idx="2674">
                  <c:v>59898.664939364535</c:v>
                </c:pt>
                <c:pt idx="2675">
                  <c:v>60025.441721544528</c:v>
                </c:pt>
                <c:pt idx="2676">
                  <c:v>60025.873547087001</c:v>
                </c:pt>
                <c:pt idx="2677">
                  <c:v>60034.618014322245</c:v>
                </c:pt>
                <c:pt idx="2678">
                  <c:v>58485.479866134112</c:v>
                </c:pt>
                <c:pt idx="2679">
                  <c:v>56713.591708949614</c:v>
                </c:pt>
                <c:pt idx="2680">
                  <c:v>58295.404656518796</c:v>
                </c:pt>
                <c:pt idx="2681">
                  <c:v>59689.085609413829</c:v>
                </c:pt>
                <c:pt idx="2682">
                  <c:v>59691.280722588112</c:v>
                </c:pt>
                <c:pt idx="2683">
                  <c:v>59415.236244557243</c:v>
                </c:pt>
                <c:pt idx="2684">
                  <c:v>59199.431429702439</c:v>
                </c:pt>
                <c:pt idx="2685">
                  <c:v>59087.696570585525</c:v>
                </c:pt>
                <c:pt idx="2686">
                  <c:v>58319.119075893374</c:v>
                </c:pt>
                <c:pt idx="2687">
                  <c:v>59152.902227500119</c:v>
                </c:pt>
                <c:pt idx="2688">
                  <c:v>61777.429918313042</c:v>
                </c:pt>
                <c:pt idx="2689">
                  <c:v>61103.602144733566</c:v>
                </c:pt>
                <c:pt idx="2690">
                  <c:v>61516.103494188377</c:v>
                </c:pt>
                <c:pt idx="2691">
                  <c:v>60774.155241282548</c:v>
                </c:pt>
                <c:pt idx="2692">
                  <c:v>61567.166864586747</c:v>
                </c:pt>
                <c:pt idx="2693">
                  <c:v>61053.114541725176</c:v>
                </c:pt>
                <c:pt idx="2694">
                  <c:v>61495.73572276804</c:v>
                </c:pt>
                <c:pt idx="2695">
                  <c:v>60599.517794810934</c:v>
                </c:pt>
                <c:pt idx="2696">
                  <c:v>61988.592608586157</c:v>
                </c:pt>
                <c:pt idx="2697">
                  <c:v>61645.219331390152</c:v>
                </c:pt>
                <c:pt idx="2698">
                  <c:v>61636.258951383672</c:v>
                </c:pt>
                <c:pt idx="2699">
                  <c:v>61481.91730540865</c:v>
                </c:pt>
                <c:pt idx="2700">
                  <c:v>61936.953470797838</c:v>
                </c:pt>
                <c:pt idx="2701">
                  <c:v>63957.609125913172</c:v>
                </c:pt>
                <c:pt idx="2702">
                  <c:v>64072.006909208729</c:v>
                </c:pt>
                <c:pt idx="2703">
                  <c:v>62463.420778005726</c:v>
                </c:pt>
                <c:pt idx="2704">
                  <c:v>59853.323257404045</c:v>
                </c:pt>
                <c:pt idx="2705">
                  <c:v>60391.70175249203</c:v>
                </c:pt>
                <c:pt idx="2706">
                  <c:v>60243.837489654215</c:v>
                </c:pt>
                <c:pt idx="2707">
                  <c:v>59159.163697866104</c:v>
                </c:pt>
                <c:pt idx="2708">
                  <c:v>60806.97398251111</c:v>
                </c:pt>
                <c:pt idx="2709">
                  <c:v>60551.153334053088</c:v>
                </c:pt>
                <c:pt idx="2710">
                  <c:v>60511.389398682964</c:v>
                </c:pt>
                <c:pt idx="2711">
                  <c:v>60373.565079707834</c:v>
                </c:pt>
                <c:pt idx="2712">
                  <c:v>60589.153981791394</c:v>
                </c:pt>
                <c:pt idx="2713">
                  <c:v>60560.005757673942</c:v>
                </c:pt>
                <c:pt idx="2714">
                  <c:v>60880.060455575986</c:v>
                </c:pt>
                <c:pt idx="2715">
                  <c:v>60091.15117492537</c:v>
                </c:pt>
                <c:pt idx="2716">
                  <c:v>59518.730432905148</c:v>
                </c:pt>
                <c:pt idx="2717">
                  <c:v>59834.97067184862</c:v>
                </c:pt>
                <c:pt idx="2718">
                  <c:v>59736.226564467994</c:v>
                </c:pt>
                <c:pt idx="2719">
                  <c:v>59485.22796790101</c:v>
                </c:pt>
                <c:pt idx="2720">
                  <c:v>59777.537874698675</c:v>
                </c:pt>
                <c:pt idx="2721">
                  <c:v>59976.789377091707</c:v>
                </c:pt>
                <c:pt idx="2722">
                  <c:v>59985.857713483805</c:v>
                </c:pt>
                <c:pt idx="2723">
                  <c:v>60615.423368958982</c:v>
                </c:pt>
                <c:pt idx="2724">
                  <c:v>60548.022598870106</c:v>
                </c:pt>
                <c:pt idx="2725">
                  <c:v>60988.37669581495</c:v>
                </c:pt>
                <c:pt idx="2726">
                  <c:v>60967.900968008973</c:v>
                </c:pt>
                <c:pt idx="2727">
                  <c:v>61625.751196516663</c:v>
                </c:pt>
                <c:pt idx="2728">
                  <c:v>61815.754435208233</c:v>
                </c:pt>
                <c:pt idx="2729">
                  <c:v>62771.240418870831</c:v>
                </c:pt>
                <c:pt idx="2730">
                  <c:v>64573.284393105248</c:v>
                </c:pt>
                <c:pt idx="2731">
                  <c:v>67824.498902443476</c:v>
                </c:pt>
                <c:pt idx="2732">
                  <c:v>71736.586419086758</c:v>
                </c:pt>
                <c:pt idx="2733">
                  <c:v>75414.804419014792</c:v>
                </c:pt>
                <c:pt idx="2734">
                  <c:v>75136.564827809634</c:v>
                </c:pt>
                <c:pt idx="2735">
                  <c:v>76244.19734427298</c:v>
                </c:pt>
                <c:pt idx="2736">
                  <c:v>76060.059735866787</c:v>
                </c:pt>
                <c:pt idx="2737">
                  <c:v>74397.387455468066</c:v>
                </c:pt>
                <c:pt idx="2738">
                  <c:v>75872.539494044482</c:v>
                </c:pt>
                <c:pt idx="2739">
                  <c:v>81578.358343229411</c:v>
                </c:pt>
                <c:pt idx="2740">
                  <c:v>82008.60052538781</c:v>
                </c:pt>
                <c:pt idx="2741">
                  <c:v>81740.508834430962</c:v>
                </c:pt>
                <c:pt idx="2742">
                  <c:v>82479.722192234418</c:v>
                </c:pt>
                <c:pt idx="2743">
                  <c:v>81457.303249487275</c:v>
                </c:pt>
                <c:pt idx="2744">
                  <c:v>82990.967649069862</c:v>
                </c:pt>
                <c:pt idx="2745">
                  <c:v>82804.239087408772</c:v>
                </c:pt>
                <c:pt idx="2746">
                  <c:v>83070.279607038843</c:v>
                </c:pt>
                <c:pt idx="2747">
                  <c:v>82870.740220950829</c:v>
                </c:pt>
                <c:pt idx="2748">
                  <c:v>85450.358055345729</c:v>
                </c:pt>
                <c:pt idx="2749">
                  <c:v>82176.508690489121</c:v>
                </c:pt>
                <c:pt idx="2750">
                  <c:v>83230.270970527999</c:v>
                </c:pt>
                <c:pt idx="2751">
                  <c:v>85414.98434632417</c:v>
                </c:pt>
                <c:pt idx="2752">
                  <c:v>84543.66835798345</c:v>
                </c:pt>
                <c:pt idx="2753">
                  <c:v>84326.676022886822</c:v>
                </c:pt>
                <c:pt idx="2754">
                  <c:v>83950.016193457908</c:v>
                </c:pt>
                <c:pt idx="2755">
                  <c:v>82537.478858541217</c:v>
                </c:pt>
                <c:pt idx="2756">
                  <c:v>81917.557306848103</c:v>
                </c:pt>
                <c:pt idx="2757">
                  <c:v>83647.018604483848</c:v>
                </c:pt>
                <c:pt idx="2758">
                  <c:v>82638.382093634238</c:v>
                </c:pt>
                <c:pt idx="2759">
                  <c:v>78450.573968116951</c:v>
                </c:pt>
                <c:pt idx="2760">
                  <c:v>77832.847529598119</c:v>
                </c:pt>
                <c:pt idx="2761">
                  <c:v>78677.642232538114</c:v>
                </c:pt>
                <c:pt idx="2762">
                  <c:v>78411.601712908043</c:v>
                </c:pt>
                <c:pt idx="2763">
                  <c:v>78409.226672424396</c:v>
                </c:pt>
                <c:pt idx="2764">
                  <c:v>79910.288243549672</c:v>
                </c:pt>
                <c:pt idx="2765">
                  <c:v>87549.174133650071</c:v>
                </c:pt>
                <c:pt idx="2766">
                  <c:v>84623.951923422996</c:v>
                </c:pt>
                <c:pt idx="2767">
                  <c:v>88443.628773975361</c:v>
                </c:pt>
                <c:pt idx="2768">
                  <c:v>88654.611536939134</c:v>
                </c:pt>
                <c:pt idx="2769">
                  <c:v>87377.415524128315</c:v>
                </c:pt>
                <c:pt idx="2770">
                  <c:v>89405.772068084552</c:v>
                </c:pt>
                <c:pt idx="2771">
                  <c:v>88000.395840080659</c:v>
                </c:pt>
                <c:pt idx="2772">
                  <c:v>87028.824354960641</c:v>
                </c:pt>
                <c:pt idx="2773">
                  <c:v>86161.142898269143</c:v>
                </c:pt>
                <c:pt idx="2774">
                  <c:v>83439.058620317432</c:v>
                </c:pt>
                <c:pt idx="2775">
                  <c:v>83341.286120407385</c:v>
                </c:pt>
                <c:pt idx="2776">
                  <c:v>84770.340782323983</c:v>
                </c:pt>
                <c:pt idx="2777">
                  <c:v>84528.122638454093</c:v>
                </c:pt>
                <c:pt idx="2778">
                  <c:v>83289.503040771553</c:v>
                </c:pt>
                <c:pt idx="2779">
                  <c:v>85039.116197056414</c:v>
                </c:pt>
                <c:pt idx="2780">
                  <c:v>84451.545575587486</c:v>
                </c:pt>
                <c:pt idx="2781">
                  <c:v>80456.943394868489</c:v>
                </c:pt>
                <c:pt idx="2782">
                  <c:v>80430.925905934026</c:v>
                </c:pt>
                <c:pt idx="2783">
                  <c:v>80725.07107128721</c:v>
                </c:pt>
                <c:pt idx="2784">
                  <c:v>80644.53560761454</c:v>
                </c:pt>
                <c:pt idx="2785">
                  <c:v>79882.255568750246</c:v>
                </c:pt>
                <c:pt idx="2786">
                  <c:v>78082.586634999476</c:v>
                </c:pt>
                <c:pt idx="2787">
                  <c:v>73291.626183022076</c:v>
                </c:pt>
                <c:pt idx="2788">
                  <c:v>72798.877253589584</c:v>
                </c:pt>
                <c:pt idx="2789">
                  <c:v>74203.965597898481</c:v>
                </c:pt>
                <c:pt idx="2790">
                  <c:v>79956.385620209476</c:v>
                </c:pt>
                <c:pt idx="2791">
                  <c:v>87156.788657382451</c:v>
                </c:pt>
                <c:pt idx="2792">
                  <c:v>89109.539745942675</c:v>
                </c:pt>
                <c:pt idx="2793">
                  <c:v>87722.33617618485</c:v>
                </c:pt>
                <c:pt idx="2794">
                  <c:v>90150.239303321476</c:v>
                </c:pt>
                <c:pt idx="2795">
                  <c:v>98793.11957968981</c:v>
                </c:pt>
                <c:pt idx="2796">
                  <c:v>97090.035625607255</c:v>
                </c:pt>
                <c:pt idx="2797">
                  <c:v>100955.27007089136</c:v>
                </c:pt>
                <c:pt idx="2798">
                  <c:v>100123.50210514953</c:v>
                </c:pt>
                <c:pt idx="2799">
                  <c:v>101505.37982655008</c:v>
                </c:pt>
                <c:pt idx="2800">
                  <c:v>98330.814351002191</c:v>
                </c:pt>
                <c:pt idx="2801">
                  <c:v>102029.36413688869</c:v>
                </c:pt>
                <c:pt idx="2802">
                  <c:v>98921.299794882871</c:v>
                </c:pt>
                <c:pt idx="2803">
                  <c:v>98917.485335924284</c:v>
                </c:pt>
                <c:pt idx="2804">
                  <c:v>100733.74356759869</c:v>
                </c:pt>
                <c:pt idx="2805">
                  <c:v>97674.871351973794</c:v>
                </c:pt>
                <c:pt idx="2806">
                  <c:v>98147.288495447836</c:v>
                </c:pt>
                <c:pt idx="2807">
                  <c:v>102053.11454172514</c:v>
                </c:pt>
                <c:pt idx="2808">
                  <c:v>100886.96966425564</c:v>
                </c:pt>
                <c:pt idx="2809">
                  <c:v>102466.44355680306</c:v>
                </c:pt>
                <c:pt idx="2810">
                  <c:v>102455.86383101228</c:v>
                </c:pt>
                <c:pt idx="2811">
                  <c:v>101437.0434344525</c:v>
                </c:pt>
                <c:pt idx="2812">
                  <c:v>100081.93889668577</c:v>
                </c:pt>
                <c:pt idx="2813">
                  <c:v>101405.73608262265</c:v>
                </c:pt>
                <c:pt idx="2814">
                  <c:v>101390.3702904027</c:v>
                </c:pt>
                <c:pt idx="2815">
                  <c:v>100951.67152470404</c:v>
                </c:pt>
                <c:pt idx="2816">
                  <c:v>100514.37619201845</c:v>
                </c:pt>
                <c:pt idx="2817">
                  <c:v>100611.0691280723</c:v>
                </c:pt>
                <c:pt idx="2818">
                  <c:v>101986.36150995002</c:v>
                </c:pt>
                <c:pt idx="2819">
                  <c:v>106734.35532045056</c:v>
                </c:pt>
                <c:pt idx="2820">
                  <c:v>108773.93932851129</c:v>
                </c:pt>
                <c:pt idx="2821">
                  <c:v>107640.43326496097</c:v>
                </c:pt>
                <c:pt idx="2822">
                  <c:v>109420.20223829574</c:v>
                </c:pt>
                <c:pt idx="2823">
                  <c:v>109730.18100687323</c:v>
                </c:pt>
                <c:pt idx="2824">
                  <c:v>109122.71042498833</c:v>
                </c:pt>
                <c:pt idx="2825">
                  <c:v>109129.83554643927</c:v>
                </c:pt>
                <c:pt idx="2826">
                  <c:v>105976.86134801543</c:v>
                </c:pt>
                <c:pt idx="2827">
                  <c:v>109372.05369030914</c:v>
                </c:pt>
                <c:pt idx="2828">
                  <c:v>103673.10806434203</c:v>
                </c:pt>
                <c:pt idx="2829">
                  <c:v>101652.38043830295</c:v>
                </c:pt>
                <c:pt idx="2830">
                  <c:v>98074.238007844848</c:v>
                </c:pt>
                <c:pt idx="2831">
                  <c:v>100116.62888193173</c:v>
                </c:pt>
                <c:pt idx="2832">
                  <c:v>99294.612976357574</c:v>
                </c:pt>
                <c:pt idx="2833">
                  <c:v>99014.178271978148</c:v>
                </c:pt>
                <c:pt idx="2834">
                  <c:v>101854.76267587897</c:v>
                </c:pt>
                <c:pt idx="2835">
                  <c:v>102292.56180503081</c:v>
                </c:pt>
                <c:pt idx="2836">
                  <c:v>106098.52819460943</c:v>
                </c:pt>
                <c:pt idx="2837">
                  <c:v>105576.41512828822</c:v>
                </c:pt>
                <c:pt idx="2838">
                  <c:v>105255.13692468248</c:v>
                </c:pt>
                <c:pt idx="2839">
                  <c:v>105247.18413760846</c:v>
                </c:pt>
                <c:pt idx="2840">
                  <c:v>101037.35290942465</c:v>
                </c:pt>
                <c:pt idx="2841">
                  <c:v>103222.13825614459</c:v>
                </c:pt>
                <c:pt idx="2842">
                  <c:v>104497.28309762864</c:v>
                </c:pt>
                <c:pt idx="2843">
                  <c:v>103844.07499370261</c:v>
                </c:pt>
                <c:pt idx="2844">
                  <c:v>106289.39508438598</c:v>
                </c:pt>
                <c:pt idx="2845">
                  <c:v>104007.55694699349</c:v>
                </c:pt>
                <c:pt idx="2846">
                  <c:v>102466.91136780746</c:v>
                </c:pt>
                <c:pt idx="2847">
                  <c:v>99661.952571161324</c:v>
                </c:pt>
                <c:pt idx="2848">
                  <c:v>99490.050019792077</c:v>
                </c:pt>
                <c:pt idx="2849">
                  <c:v>99406.275864550786</c:v>
                </c:pt>
                <c:pt idx="2850">
                  <c:v>97112.382597430711</c:v>
                </c:pt>
                <c:pt idx="2851">
                  <c:v>96472.848969016588</c:v>
                </c:pt>
                <c:pt idx="2852">
                  <c:v>96403.181114829684</c:v>
                </c:pt>
                <c:pt idx="2853">
                  <c:v>96908.776854151001</c:v>
                </c:pt>
                <c:pt idx="2854">
                  <c:v>97776.566267228118</c:v>
                </c:pt>
                <c:pt idx="2855">
                  <c:v>97296.340278527554</c:v>
                </c:pt>
                <c:pt idx="2856">
                  <c:v>98628.126237000339</c:v>
                </c:pt>
                <c:pt idx="2857">
                  <c:v>96514.772032099121</c:v>
                </c:pt>
                <c:pt idx="2858">
                  <c:v>96765.878585051731</c:v>
                </c:pt>
                <c:pt idx="2859">
                  <c:v>97569.577890532324</c:v>
                </c:pt>
                <c:pt idx="2860">
                  <c:v>96270.646658749974</c:v>
                </c:pt>
                <c:pt idx="2861">
                  <c:v>96637.986253553667</c:v>
                </c:pt>
                <c:pt idx="2862">
                  <c:v>97964.014538126721</c:v>
                </c:pt>
                <c:pt idx="2863">
                  <c:v>94718.773615459475</c:v>
                </c:pt>
                <c:pt idx="2864">
                  <c:v>95286.120407355556</c:v>
                </c:pt>
                <c:pt idx="2865">
                  <c:v>96134.657598330406</c:v>
                </c:pt>
                <c:pt idx="2866">
                  <c:v>96685.702975997832</c:v>
                </c:pt>
                <c:pt idx="2867">
                  <c:v>101011.33542049026</c:v>
                </c:pt>
                <c:pt idx="2868">
                  <c:v>99841.016229443441</c:v>
                </c:pt>
                <c:pt idx="2869">
                  <c:v>99680.269171254957</c:v>
                </c:pt>
                <c:pt idx="2870">
                  <c:v>97963.510741660517</c:v>
                </c:pt>
                <c:pt idx="2871">
                  <c:v>96543.30850336478</c:v>
                </c:pt>
                <c:pt idx="2872">
                  <c:v>98062.86660189298</c:v>
                </c:pt>
                <c:pt idx="2873">
                  <c:v>97439.99424232624</c:v>
                </c:pt>
                <c:pt idx="2874">
                  <c:v>97599.913634891665</c:v>
                </c:pt>
                <c:pt idx="2875">
                  <c:v>92631.976681420856</c:v>
                </c:pt>
                <c:pt idx="2876">
                  <c:v>98037.460865810383</c:v>
                </c:pt>
                <c:pt idx="2877">
                  <c:v>94808.773255604901</c:v>
                </c:pt>
                <c:pt idx="2878">
                  <c:v>95391.413868797157</c:v>
                </c:pt>
                <c:pt idx="2879">
                  <c:v>95299.614955558107</c:v>
                </c:pt>
                <c:pt idx="2880">
                  <c:v>93044.370074490042</c:v>
                </c:pt>
                <c:pt idx="2881">
                  <c:v>93335.564431969629</c:v>
                </c:pt>
                <c:pt idx="2882">
                  <c:v>93223.289790924609</c:v>
                </c:pt>
                <c:pt idx="2883">
                  <c:v>93311.130303357582</c:v>
                </c:pt>
                <c:pt idx="2884">
                  <c:v>90407.499370254547</c:v>
                </c:pt>
                <c:pt idx="2885">
                  <c:v>92014.790024830101</c:v>
                </c:pt>
                <c:pt idx="2886">
                  <c:v>94748.28169419567</c:v>
                </c:pt>
                <c:pt idx="2887">
                  <c:v>95385.080427507419</c:v>
                </c:pt>
                <c:pt idx="2888">
                  <c:v>94772.967721040826</c:v>
                </c:pt>
                <c:pt idx="2889">
                  <c:v>96576.990895678275</c:v>
                </c:pt>
                <c:pt idx="2890">
                  <c:v>101912.37540033841</c:v>
                </c:pt>
                <c:pt idx="2891">
                  <c:v>107938.68077296788</c:v>
                </c:pt>
                <c:pt idx="2892">
                  <c:v>107547.26690417087</c:v>
                </c:pt>
                <c:pt idx="2893">
                  <c:v>110502.75288783349</c:v>
                </c:pt>
                <c:pt idx="2894">
                  <c:v>109925.43812299847</c:v>
                </c:pt>
                <c:pt idx="2895">
                  <c:v>109684.55144121792</c:v>
                </c:pt>
                <c:pt idx="2896">
                  <c:v>108935.83792147989</c:v>
                </c:pt>
                <c:pt idx="2897">
                  <c:v>110465.93976033699</c:v>
                </c:pt>
                <c:pt idx="2898">
                  <c:v>108226.06067148887</c:v>
                </c:pt>
                <c:pt idx="2899">
                  <c:v>109563.02853647142</c:v>
                </c:pt>
                <c:pt idx="2900">
                  <c:v>109635.89909676508</c:v>
                </c:pt>
                <c:pt idx="2901">
                  <c:v>110069.4879268777</c:v>
                </c:pt>
                <c:pt idx="2902">
                  <c:v>110164.12969160474</c:v>
                </c:pt>
                <c:pt idx="2903">
                  <c:v>112137.17658066156</c:v>
                </c:pt>
                <c:pt idx="2904">
                  <c:v>110731.76436719581</c:v>
                </c:pt>
                <c:pt idx="2905">
                  <c:v>109753.03177516299</c:v>
                </c:pt>
                <c:pt idx="2906">
                  <c:v>107594.29990283941</c:v>
                </c:pt>
                <c:pt idx="2907">
                  <c:v>109223.36176184837</c:v>
                </c:pt>
                <c:pt idx="2908">
                  <c:v>109006.04555759487</c:v>
                </c:pt>
                <c:pt idx="2909">
                  <c:v>108562.30882723395</c:v>
                </c:pt>
                <c:pt idx="2910">
                  <c:v>109467.37917881191</c:v>
                </c:pt>
                <c:pt idx="2911">
                  <c:v>110211.05473388765</c:v>
                </c:pt>
                <c:pt idx="2912">
                  <c:v>109330.34653999799</c:v>
                </c:pt>
                <c:pt idx="2913">
                  <c:v>113252.83385512269</c:v>
                </c:pt>
                <c:pt idx="2914">
                  <c:v>109145.77710604931</c:v>
                </c:pt>
                <c:pt idx="2915">
                  <c:v>109041.88707762079</c:v>
                </c:pt>
                <c:pt idx="2916">
                  <c:v>108847.52959804253</c:v>
                </c:pt>
                <c:pt idx="2917">
                  <c:v>108471.26560869424</c:v>
                </c:pt>
                <c:pt idx="2918">
                  <c:v>107459.5343481235</c:v>
                </c:pt>
                <c:pt idx="2919">
                  <c:v>107656.69869372789</c:v>
                </c:pt>
                <c:pt idx="2920">
                  <c:v>107269.53110943193</c:v>
                </c:pt>
                <c:pt idx="2921">
                  <c:v>107625.24740005053</c:v>
                </c:pt>
                <c:pt idx="2922">
                  <c:v>107218.79160819044</c:v>
                </c:pt>
                <c:pt idx="2923">
                  <c:v>108250.06297455843</c:v>
                </c:pt>
                <c:pt idx="2924">
                  <c:v>104994.71013710475</c:v>
                </c:pt>
                <c:pt idx="2925">
                  <c:v>105168.01612148706</c:v>
                </c:pt>
                <c:pt idx="2926">
                  <c:v>105628.95390262349</c:v>
                </c:pt>
                <c:pt idx="2927">
                  <c:v>105131.23897945245</c:v>
                </c:pt>
                <c:pt idx="2928">
                  <c:v>105495.51980999693</c:v>
                </c:pt>
                <c:pt idx="2929">
                  <c:v>105637.87829716809</c:v>
                </c:pt>
                <c:pt idx="2930">
                  <c:v>105370.43434452495</c:v>
                </c:pt>
                <c:pt idx="2931">
                  <c:v>105187.91608190305</c:v>
                </c:pt>
                <c:pt idx="2932">
                  <c:v>106866.99773291605</c:v>
                </c:pt>
                <c:pt idx="2933">
                  <c:v>104948.79268775429</c:v>
                </c:pt>
                <c:pt idx="2934">
                  <c:v>104984.6342077802</c:v>
                </c:pt>
                <c:pt idx="2935">
                  <c:v>104633.05624527704</c:v>
                </c:pt>
                <c:pt idx="2936">
                  <c:v>104527.40292921673</c:v>
                </c:pt>
                <c:pt idx="2937">
                  <c:v>104501.81726582473</c:v>
                </c:pt>
                <c:pt idx="2938">
                  <c:v>105002.73489510251</c:v>
                </c:pt>
                <c:pt idx="2939">
                  <c:v>107128.75598258316</c:v>
                </c:pt>
                <c:pt idx="2940">
                  <c:v>106382.95728525687</c:v>
                </c:pt>
                <c:pt idx="2941">
                  <c:v>105883.73097268715</c:v>
                </c:pt>
                <c:pt idx="2942">
                  <c:v>105798.87725358966</c:v>
                </c:pt>
                <c:pt idx="2943">
                  <c:v>105858.28925114265</c:v>
                </c:pt>
                <c:pt idx="2944">
                  <c:v>105350.82226780392</c:v>
                </c:pt>
                <c:pt idx="2945">
                  <c:v>105817.01392637387</c:v>
                </c:pt>
                <c:pt idx="2946">
                  <c:v>104970.09608118332</c:v>
                </c:pt>
                <c:pt idx="2947">
                  <c:v>103280.11083522269</c:v>
                </c:pt>
                <c:pt idx="2948">
                  <c:v>95820.540501637457</c:v>
                </c:pt>
                <c:pt idx="2949">
                  <c:v>93738.13379394736</c:v>
                </c:pt>
                <c:pt idx="2950">
                  <c:v>93909.172694231631</c:v>
                </c:pt>
                <c:pt idx="2951">
                  <c:v>94242.829896721829</c:v>
                </c:pt>
                <c:pt idx="2952">
                  <c:v>94012.66688257955</c:v>
                </c:pt>
                <c:pt idx="2953">
                  <c:v>93713.735650797185</c:v>
                </c:pt>
                <c:pt idx="2954">
                  <c:v>95100.723307783774</c:v>
                </c:pt>
                <c:pt idx="2955">
                  <c:v>94150.52718701656</c:v>
                </c:pt>
                <c:pt idx="2956">
                  <c:v>93739.933067041013</c:v>
                </c:pt>
                <c:pt idx="2957">
                  <c:v>93596.782899708618</c:v>
                </c:pt>
                <c:pt idx="2958">
                  <c:v>93890.244341286219</c:v>
                </c:pt>
                <c:pt idx="2959">
                  <c:v>93925.797977617156</c:v>
                </c:pt>
                <c:pt idx="2960">
                  <c:v>99744.431249775211</c:v>
                </c:pt>
                <c:pt idx="2961">
                  <c:v>98262.118104285997</c:v>
                </c:pt>
                <c:pt idx="2962">
                  <c:v>93319.119075893454</c:v>
                </c:pt>
                <c:pt idx="2963">
                  <c:v>92824.067076901047</c:v>
                </c:pt>
                <c:pt idx="2964">
                  <c:v>93086.581021267513</c:v>
                </c:pt>
                <c:pt idx="2965">
                  <c:v>93453.632732376223</c:v>
                </c:pt>
                <c:pt idx="2966">
                  <c:v>92900.536183382006</c:v>
                </c:pt>
                <c:pt idx="2967">
                  <c:v>92784.591025225891</c:v>
                </c:pt>
                <c:pt idx="2968">
                  <c:v>92654.035769549184</c:v>
                </c:pt>
                <c:pt idx="2969">
                  <c:v>94556.479182410389</c:v>
                </c:pt>
                <c:pt idx="2970">
                  <c:v>93225.161034941964</c:v>
                </c:pt>
                <c:pt idx="2971">
                  <c:v>93194.501421425826</c:v>
                </c:pt>
                <c:pt idx="2972">
                  <c:v>92956.78146029012</c:v>
                </c:pt>
                <c:pt idx="2973">
                  <c:v>90511.137500449899</c:v>
                </c:pt>
                <c:pt idx="2974">
                  <c:v>92988.628594048103</c:v>
                </c:pt>
                <c:pt idx="2975">
                  <c:v>94377.811364208974</c:v>
                </c:pt>
                <c:pt idx="2976">
                  <c:v>95479.362337615705</c:v>
                </c:pt>
                <c:pt idx="2977">
                  <c:v>95730.037065025826</c:v>
                </c:pt>
                <c:pt idx="2978">
                  <c:v>95612.256648314185</c:v>
                </c:pt>
                <c:pt idx="2979">
                  <c:v>95472.848969016632</c:v>
                </c:pt>
                <c:pt idx="2980">
                  <c:v>96313.25344560809</c:v>
                </c:pt>
                <c:pt idx="2981">
                  <c:v>97938.500845658462</c:v>
                </c:pt>
                <c:pt idx="2982">
                  <c:v>97606.75087264755</c:v>
                </c:pt>
                <c:pt idx="2983">
                  <c:v>95593.724135449389</c:v>
                </c:pt>
                <c:pt idx="2984">
                  <c:v>95643.599985605921</c:v>
                </c:pt>
                <c:pt idx="2985">
                  <c:v>95647.918241030726</c:v>
                </c:pt>
                <c:pt idx="2986">
                  <c:v>94462.701068768336</c:v>
                </c:pt>
                <c:pt idx="2987">
                  <c:v>94627.658425996022</c:v>
                </c:pt>
                <c:pt idx="2988">
                  <c:v>94312.281838137511</c:v>
                </c:pt>
                <c:pt idx="2989">
                  <c:v>94849.112958364945</c:v>
                </c:pt>
                <c:pt idx="2990">
                  <c:v>97258.411601713044</c:v>
                </c:pt>
                <c:pt idx="2991">
                  <c:v>96826.08226276598</c:v>
                </c:pt>
                <c:pt idx="2992">
                  <c:v>97020.40375688237</c:v>
                </c:pt>
                <c:pt idx="2993">
                  <c:v>100742.95584583843</c:v>
                </c:pt>
                <c:pt idx="2994">
                  <c:v>98974.558278455661</c:v>
                </c:pt>
                <c:pt idx="2995">
                  <c:v>98704.379430710134</c:v>
                </c:pt>
                <c:pt idx="2996">
                  <c:v>99991.903271078627</c:v>
                </c:pt>
                <c:pt idx="2997">
                  <c:v>98646.802691712684</c:v>
                </c:pt>
                <c:pt idx="2998">
                  <c:v>100561.98495807707</c:v>
                </c:pt>
                <c:pt idx="2999">
                  <c:v>100674.47551189334</c:v>
                </c:pt>
                <c:pt idx="3000">
                  <c:v>100520.16985138018</c:v>
                </c:pt>
                <c:pt idx="3001">
                  <c:v>99307.89161178896</c:v>
                </c:pt>
                <c:pt idx="3002">
                  <c:v>98576.019288207695</c:v>
                </c:pt>
                <c:pt idx="3003">
                  <c:v>96690.021231422623</c:v>
                </c:pt>
                <c:pt idx="3004">
                  <c:v>96262.945769909071</c:v>
                </c:pt>
                <c:pt idx="3005">
                  <c:v>96669.653460002286</c:v>
                </c:pt>
                <c:pt idx="3006">
                  <c:v>96627.11864406793</c:v>
                </c:pt>
                <c:pt idx="3007">
                  <c:v>97830.544460038276</c:v>
                </c:pt>
                <c:pt idx="3008">
                  <c:v>102631.40091403086</c:v>
                </c:pt>
                <c:pt idx="3009">
                  <c:v>102230.48688329928</c:v>
                </c:pt>
                <c:pt idx="3010">
                  <c:v>101934.25456115742</c:v>
                </c:pt>
                <c:pt idx="3011">
                  <c:v>103405.44819892777</c:v>
                </c:pt>
                <c:pt idx="3012">
                  <c:v>106821.87196372678</c:v>
                </c:pt>
                <c:pt idx="3013">
                  <c:v>107685.91888876907</c:v>
                </c:pt>
                <c:pt idx="3014">
                  <c:v>107971.31958688704</c:v>
                </c:pt>
                <c:pt idx="3015">
                  <c:v>119067.18485731781</c:v>
                </c:pt>
                <c:pt idx="3016">
                  <c:v>122071.75501097571</c:v>
                </c:pt>
                <c:pt idx="3017">
                  <c:v>124172.69423153062</c:v>
                </c:pt>
                <c:pt idx="3018">
                  <c:v>122907.30145021428</c:v>
                </c:pt>
                <c:pt idx="3019">
                  <c:v>122012.63089711772</c:v>
                </c:pt>
                <c:pt idx="3020">
                  <c:v>122657.95818489346</c:v>
                </c:pt>
                <c:pt idx="3021">
                  <c:v>124273.92133578051</c:v>
                </c:pt>
                <c:pt idx="3022">
                  <c:v>124127.49649141764</c:v>
                </c:pt>
                <c:pt idx="3023">
                  <c:v>124712.65608694103</c:v>
                </c:pt>
                <c:pt idx="3024">
                  <c:v>127532.83673395963</c:v>
                </c:pt>
                <c:pt idx="3025">
                  <c:v>125769.18924754414</c:v>
                </c:pt>
                <c:pt idx="3026">
                  <c:v>124982.07923998717</c:v>
                </c:pt>
                <c:pt idx="3027">
                  <c:v>126262.22606067164</c:v>
                </c:pt>
                <c:pt idx="3028">
                  <c:v>126076.57706286675</c:v>
                </c:pt>
                <c:pt idx="3029">
                  <c:v>126163.08611321042</c:v>
                </c:pt>
                <c:pt idx="3030">
                  <c:v>127447.11936377719</c:v>
                </c:pt>
                <c:pt idx="3031">
                  <c:v>128249.05538162596</c:v>
                </c:pt>
                <c:pt idx="3032">
                  <c:v>132090.35949476424</c:v>
                </c:pt>
                <c:pt idx="3033">
                  <c:v>134315.12468962552</c:v>
                </c:pt>
                <c:pt idx="3034">
                  <c:v>133646.83867717456</c:v>
                </c:pt>
                <c:pt idx="3035">
                  <c:v>133455.79186008865</c:v>
                </c:pt>
                <c:pt idx="3036">
                  <c:v>131259.38320918361</c:v>
                </c:pt>
                <c:pt idx="3037">
                  <c:v>127943.03501385452</c:v>
                </c:pt>
                <c:pt idx="3038">
                  <c:v>136332.1817985535</c:v>
                </c:pt>
                <c:pt idx="3039">
                  <c:v>130127.56846234134</c:v>
                </c:pt>
                <c:pt idx="3040">
                  <c:v>131816.11428982703</c:v>
                </c:pt>
                <c:pt idx="3041">
                  <c:v>131688.40188563833</c:v>
                </c:pt>
                <c:pt idx="3042">
                  <c:v>134553.92421461744</c:v>
                </c:pt>
                <c:pt idx="3043">
                  <c:v>134857.8214401383</c:v>
                </c:pt>
                <c:pt idx="3044">
                  <c:v>128654.82744971043</c:v>
                </c:pt>
                <c:pt idx="3045">
                  <c:v>134673.10806434212</c:v>
                </c:pt>
                <c:pt idx="3046">
                  <c:v>134240.34689985259</c:v>
                </c:pt>
                <c:pt idx="3047">
                  <c:v>135830.14861995765</c:v>
                </c:pt>
                <c:pt idx="3048">
                  <c:v>136046.60117312617</c:v>
                </c:pt>
                <c:pt idx="3049">
                  <c:v>134811.58012163098</c:v>
                </c:pt>
                <c:pt idx="3050">
                  <c:v>134015.72564683878</c:v>
                </c:pt>
                <c:pt idx="3051">
                  <c:v>136162.72625859163</c:v>
                </c:pt>
                <c:pt idx="3052">
                  <c:v>136254.77707006378</c:v>
                </c:pt>
                <c:pt idx="3053">
                  <c:v>135781.3163481954</c:v>
                </c:pt>
                <c:pt idx="3054">
                  <c:v>139276.47630357344</c:v>
                </c:pt>
                <c:pt idx="3055">
                  <c:v>142066.82500269898</c:v>
                </c:pt>
                <c:pt idx="3056">
                  <c:v>143887.18557702695</c:v>
                </c:pt>
                <c:pt idx="3057">
                  <c:v>151093.02241894283</c:v>
                </c:pt>
                <c:pt idx="3058">
                  <c:v>158639.71355572357</c:v>
                </c:pt>
                <c:pt idx="3059">
                  <c:v>157486.95527007099</c:v>
                </c:pt>
                <c:pt idx="3060">
                  <c:v>155748.49760696688</c:v>
                </c:pt>
                <c:pt idx="3061">
                  <c:v>159030.08384612628</c:v>
                </c:pt>
                <c:pt idx="3062">
                  <c:v>157340.1345856275</c:v>
                </c:pt>
                <c:pt idx="3063">
                  <c:v>157593.58019360187</c:v>
                </c:pt>
                <c:pt idx="3064">
                  <c:v>148366.6558710282</c:v>
                </c:pt>
                <c:pt idx="3065">
                  <c:v>149258.30364532737</c:v>
                </c:pt>
                <c:pt idx="3066">
                  <c:v>154325.59645903064</c:v>
                </c:pt>
                <c:pt idx="3067">
                  <c:v>154837.41768325606</c:v>
                </c:pt>
                <c:pt idx="3068">
                  <c:v>150901.03997984825</c:v>
                </c:pt>
                <c:pt idx="3069">
                  <c:v>151992.83889308729</c:v>
                </c:pt>
                <c:pt idx="3070">
                  <c:v>148798.40944258528</c:v>
                </c:pt>
                <c:pt idx="3071">
                  <c:v>153478.0308755264</c:v>
                </c:pt>
                <c:pt idx="3072">
                  <c:v>152096.94483428705</c:v>
                </c:pt>
                <c:pt idx="3073">
                  <c:v>157165.67706646523</c:v>
                </c:pt>
                <c:pt idx="3074">
                  <c:v>157887.36550433634</c:v>
                </c:pt>
                <c:pt idx="3075">
                  <c:v>158385.44028212613</c:v>
                </c:pt>
                <c:pt idx="3076">
                  <c:v>157351.29007880826</c:v>
                </c:pt>
                <c:pt idx="3077">
                  <c:v>154827.55766670275</c:v>
                </c:pt>
                <c:pt idx="3078">
                  <c:v>156859.4407859226</c:v>
                </c:pt>
                <c:pt idx="3079">
                  <c:v>152994.09838425287</c:v>
                </c:pt>
                <c:pt idx="3080">
                  <c:v>156444.63636690789</c:v>
                </c:pt>
                <c:pt idx="3081">
                  <c:v>153230.52286876115</c:v>
                </c:pt>
                <c:pt idx="3082">
                  <c:v>151367.26762388006</c:v>
                </c:pt>
                <c:pt idx="3083">
                  <c:v>151646.44283709393</c:v>
                </c:pt>
                <c:pt idx="3084">
                  <c:v>152175.53708301857</c:v>
                </c:pt>
                <c:pt idx="3085">
                  <c:v>159130.51927021495</c:v>
                </c:pt>
                <c:pt idx="3086">
                  <c:v>161836.69797401861</c:v>
                </c:pt>
                <c:pt idx="3087">
                  <c:v>154242.47004210309</c:v>
                </c:pt>
                <c:pt idx="3088">
                  <c:v>159031.59523552493</c:v>
                </c:pt>
                <c:pt idx="3089">
                  <c:v>159007.48497606974</c:v>
                </c:pt>
                <c:pt idx="3090">
                  <c:v>158308.82723379764</c:v>
                </c:pt>
                <c:pt idx="3091">
                  <c:v>158157.11252653936</c:v>
                </c:pt>
                <c:pt idx="3092">
                  <c:v>169114.0379286769</c:v>
                </c:pt>
                <c:pt idx="3093">
                  <c:v>165979.63222857975</c:v>
                </c:pt>
                <c:pt idx="3094">
                  <c:v>167930.15221850379</c:v>
                </c:pt>
                <c:pt idx="3095">
                  <c:v>166766.20245420857</c:v>
                </c:pt>
                <c:pt idx="3096">
                  <c:v>153920.72402749295</c:v>
                </c:pt>
                <c:pt idx="3097">
                  <c:v>154159.30763971363</c:v>
                </c:pt>
                <c:pt idx="3098">
                  <c:v>150049.767893771</c:v>
                </c:pt>
                <c:pt idx="3099">
                  <c:v>152902.80326748005</c:v>
                </c:pt>
                <c:pt idx="3100">
                  <c:v>155206.91640577218</c:v>
                </c:pt>
                <c:pt idx="3101">
                  <c:v>153800.02878836961</c:v>
                </c:pt>
                <c:pt idx="3102">
                  <c:v>148596.5669869374</c:v>
                </c:pt>
                <c:pt idx="3103">
                  <c:v>149786.13840008649</c:v>
                </c:pt>
                <c:pt idx="3104">
                  <c:v>149939.4364676672</c:v>
                </c:pt>
                <c:pt idx="3105">
                  <c:v>149534.16819604894</c:v>
                </c:pt>
                <c:pt idx="3106">
                  <c:v>142229.91111590929</c:v>
                </c:pt>
                <c:pt idx="3107">
                  <c:v>143503.90442261341</c:v>
                </c:pt>
                <c:pt idx="3108">
                  <c:v>144221.74241606402</c:v>
                </c:pt>
                <c:pt idx="3109">
                  <c:v>143731.90830904327</c:v>
                </c:pt>
                <c:pt idx="3110">
                  <c:v>150472.4891143979</c:v>
                </c:pt>
                <c:pt idx="3111">
                  <c:v>151594.33588830126</c:v>
                </c:pt>
                <c:pt idx="3112">
                  <c:v>151263.41358091342</c:v>
                </c:pt>
                <c:pt idx="3113">
                  <c:v>155839.2889272735</c:v>
                </c:pt>
                <c:pt idx="3114">
                  <c:v>154531.57724279404</c:v>
                </c:pt>
                <c:pt idx="3115">
                  <c:v>153111.23106265083</c:v>
                </c:pt>
                <c:pt idx="3116">
                  <c:v>155021.08748065794</c:v>
                </c:pt>
                <c:pt idx="3117">
                  <c:v>155391.19795602589</c:v>
                </c:pt>
                <c:pt idx="3118">
                  <c:v>154775.88254345255</c:v>
                </c:pt>
                <c:pt idx="3119">
                  <c:v>153184.89330310567</c:v>
                </c:pt>
                <c:pt idx="3120">
                  <c:v>153505.59573932143</c:v>
                </c:pt>
                <c:pt idx="3121">
                  <c:v>155082.19079491898</c:v>
                </c:pt>
                <c:pt idx="3122">
                  <c:v>159572.52869840598</c:v>
                </c:pt>
                <c:pt idx="3123">
                  <c:v>163032.85472669054</c:v>
                </c:pt>
                <c:pt idx="3124">
                  <c:v>169708.91359890622</c:v>
                </c:pt>
                <c:pt idx="3125">
                  <c:v>171891.9716434562</c:v>
                </c:pt>
                <c:pt idx="3126">
                  <c:v>173868.43715139103</c:v>
                </c:pt>
                <c:pt idx="3127">
                  <c:v>179717.90996437459</c:v>
                </c:pt>
                <c:pt idx="3128">
                  <c:v>178939.00464212478</c:v>
                </c:pt>
                <c:pt idx="3129">
                  <c:v>186615.53132534475</c:v>
                </c:pt>
                <c:pt idx="3130">
                  <c:v>186887.94127172645</c:v>
                </c:pt>
                <c:pt idx="3131">
                  <c:v>187709.66929360564</c:v>
                </c:pt>
                <c:pt idx="3132">
                  <c:v>185923.27899528618</c:v>
                </c:pt>
                <c:pt idx="3133">
                  <c:v>187677.24639245769</c:v>
                </c:pt>
                <c:pt idx="3134">
                  <c:v>186358.09133110251</c:v>
                </c:pt>
                <c:pt idx="3135">
                  <c:v>188123.07027960729</c:v>
                </c:pt>
                <c:pt idx="3136">
                  <c:v>186590.62938572842</c:v>
                </c:pt>
                <c:pt idx="3137">
                  <c:v>184456.79945302123</c:v>
                </c:pt>
                <c:pt idx="3138">
                  <c:v>182615.60329626859</c:v>
                </c:pt>
                <c:pt idx="3139">
                  <c:v>185579.3659361621</c:v>
                </c:pt>
                <c:pt idx="3140">
                  <c:v>186156.39281730211</c:v>
                </c:pt>
                <c:pt idx="3141">
                  <c:v>196241.24653639965</c:v>
                </c:pt>
                <c:pt idx="3142">
                  <c:v>205394.4726330566</c:v>
                </c:pt>
                <c:pt idx="3143">
                  <c:v>224977.14923171079</c:v>
                </c:pt>
                <c:pt idx="3144">
                  <c:v>220155.5651516791</c:v>
                </c:pt>
                <c:pt idx="3145">
                  <c:v>224681.42070603516</c:v>
                </c:pt>
                <c:pt idx="3146">
                  <c:v>223274.60505955631</c:v>
                </c:pt>
                <c:pt idx="3147">
                  <c:v>227264.3492029224</c:v>
                </c:pt>
                <c:pt idx="3148">
                  <c:v>245997.12116305053</c:v>
                </c:pt>
                <c:pt idx="3149">
                  <c:v>229590.05361833854</c:v>
                </c:pt>
                <c:pt idx="3150">
                  <c:v>237944.0785922491</c:v>
                </c:pt>
                <c:pt idx="3151">
                  <c:v>240880.24038288571</c:v>
                </c:pt>
                <c:pt idx="3152">
                  <c:v>245741.69635467313</c:v>
                </c:pt>
                <c:pt idx="3153">
                  <c:v>246428.44290906514</c:v>
                </c:pt>
                <c:pt idx="3154">
                  <c:v>248415.27223001944</c:v>
                </c:pt>
                <c:pt idx="3155">
                  <c:v>259494.69214437407</c:v>
                </c:pt>
                <c:pt idx="3156">
                  <c:v>257209.43538810359</c:v>
                </c:pt>
                <c:pt idx="3157">
                  <c:v>263179.81935298181</c:v>
                </c:pt>
                <c:pt idx="3158">
                  <c:v>256808.73727014329</c:v>
                </c:pt>
                <c:pt idx="3159">
                  <c:v>250123.71801792117</c:v>
                </c:pt>
                <c:pt idx="3160">
                  <c:v>234820.32458886647</c:v>
                </c:pt>
                <c:pt idx="3161">
                  <c:v>245937.74515095938</c:v>
                </c:pt>
                <c:pt idx="3162">
                  <c:v>243308.64730648854</c:v>
                </c:pt>
                <c:pt idx="3163">
                  <c:v>222772.57188096043</c:v>
                </c:pt>
                <c:pt idx="3164">
                  <c:v>244193.02601748932</c:v>
                </c:pt>
                <c:pt idx="3165">
                  <c:v>235649.71751412464</c:v>
                </c:pt>
                <c:pt idx="3166">
                  <c:v>229639.64158480009</c:v>
                </c:pt>
                <c:pt idx="3167">
                  <c:v>230302.85364712693</c:v>
                </c:pt>
                <c:pt idx="3168">
                  <c:v>241840.04462197307</c:v>
                </c:pt>
                <c:pt idx="3169">
                  <c:v>251503.4006261474</c:v>
                </c:pt>
                <c:pt idx="3170">
                  <c:v>251870.88416279855</c:v>
                </c:pt>
                <c:pt idx="3171">
                  <c:v>249868.50912231495</c:v>
                </c:pt>
                <c:pt idx="3172">
                  <c:v>254781.31634819563</c:v>
                </c:pt>
                <c:pt idx="3173">
                  <c:v>251551.87304329083</c:v>
                </c:pt>
                <c:pt idx="3174">
                  <c:v>250555.50757494004</c:v>
                </c:pt>
                <c:pt idx="3175">
                  <c:v>256536.39929468528</c:v>
                </c:pt>
                <c:pt idx="3176">
                  <c:v>250753.24768793446</c:v>
                </c:pt>
                <c:pt idx="3177">
                  <c:v>235575.73140451289</c:v>
                </c:pt>
                <c:pt idx="3178">
                  <c:v>237460.57792651802</c:v>
                </c:pt>
                <c:pt idx="3179">
                  <c:v>246591.20515311847</c:v>
                </c:pt>
                <c:pt idx="3180">
                  <c:v>244184.78534672022</c:v>
                </c:pt>
                <c:pt idx="3181">
                  <c:v>248011.40739141419</c:v>
                </c:pt>
                <c:pt idx="3182">
                  <c:v>249560.40159775483</c:v>
                </c:pt>
                <c:pt idx="3183">
                  <c:v>257736.98225916762</c:v>
                </c:pt>
                <c:pt idx="3184">
                  <c:v>248720.75281586268</c:v>
                </c:pt>
                <c:pt idx="3185">
                  <c:v>254179.85533844357</c:v>
                </c:pt>
                <c:pt idx="3186">
                  <c:v>251972.83097628588</c:v>
                </c:pt>
                <c:pt idx="3187">
                  <c:v>241637.37450070202</c:v>
                </c:pt>
                <c:pt idx="3188">
                  <c:v>230396.09197884082</c:v>
                </c:pt>
                <c:pt idx="3189">
                  <c:v>236701.75249199354</c:v>
                </c:pt>
                <c:pt idx="3190">
                  <c:v>228335.60041743162</c:v>
                </c:pt>
                <c:pt idx="3191">
                  <c:v>229641.0090323512</c:v>
                </c:pt>
                <c:pt idx="3192">
                  <c:v>220516.60729065482</c:v>
                </c:pt>
                <c:pt idx="3193">
                  <c:v>228557.52276080492</c:v>
                </c:pt>
                <c:pt idx="3194">
                  <c:v>229761.30843139399</c:v>
                </c:pt>
                <c:pt idx="3195">
                  <c:v>233793.47943430883</c:v>
                </c:pt>
                <c:pt idx="3196">
                  <c:v>233736.08262262074</c:v>
                </c:pt>
                <c:pt idx="3197">
                  <c:v>240595.81129223821</c:v>
                </c:pt>
                <c:pt idx="3198">
                  <c:v>238994.42225340992</c:v>
                </c:pt>
                <c:pt idx="3199">
                  <c:v>231227.39213357831</c:v>
                </c:pt>
                <c:pt idx="3200">
                  <c:v>232050.23570477555</c:v>
                </c:pt>
                <c:pt idx="3201">
                  <c:v>229379.93450645966</c:v>
                </c:pt>
                <c:pt idx="3202">
                  <c:v>228226.99629349771</c:v>
                </c:pt>
                <c:pt idx="3203">
                  <c:v>227100.43542408897</c:v>
                </c:pt>
                <c:pt idx="3204">
                  <c:v>229748.64154881457</c:v>
                </c:pt>
                <c:pt idx="3205">
                  <c:v>218151.42682356355</c:v>
                </c:pt>
                <c:pt idx="3206">
                  <c:v>209671.41674763421</c:v>
                </c:pt>
                <c:pt idx="3207">
                  <c:v>212572.92453848672</c:v>
                </c:pt>
                <c:pt idx="3208">
                  <c:v>226395.44424052711</c:v>
                </c:pt>
                <c:pt idx="3209">
                  <c:v>229957.46518406592</c:v>
                </c:pt>
                <c:pt idx="3210">
                  <c:v>230391.34189787356</c:v>
                </c:pt>
                <c:pt idx="3211">
                  <c:v>227292.2379358742</c:v>
                </c:pt>
                <c:pt idx="3212">
                  <c:v>224246.1405592144</c:v>
                </c:pt>
                <c:pt idx="3213">
                  <c:v>220121.3789628993</c:v>
                </c:pt>
                <c:pt idx="3214">
                  <c:v>226973.15484544274</c:v>
                </c:pt>
                <c:pt idx="3215">
                  <c:v>218746.51840656405</c:v>
                </c:pt>
                <c:pt idx="3216">
                  <c:v>218844.25492101221</c:v>
                </c:pt>
                <c:pt idx="3217">
                  <c:v>221141.5308215484</c:v>
                </c:pt>
                <c:pt idx="3218">
                  <c:v>226465.0401237903</c:v>
                </c:pt>
                <c:pt idx="3219">
                  <c:v>221453.95660153325</c:v>
                </c:pt>
                <c:pt idx="3220">
                  <c:v>238384.57663104139</c:v>
                </c:pt>
                <c:pt idx="3221">
                  <c:v>234812.98355464425</c:v>
                </c:pt>
                <c:pt idx="3222">
                  <c:v>241269.31519666087</c:v>
                </c:pt>
                <c:pt idx="3223">
                  <c:v>240828.63723055916</c:v>
                </c:pt>
                <c:pt idx="3224">
                  <c:v>238445.50001799304</c:v>
                </c:pt>
                <c:pt idx="3225">
                  <c:v>257051.96300694553</c:v>
                </c:pt>
                <c:pt idx="3226">
                  <c:v>252412.24945122204</c:v>
                </c:pt>
                <c:pt idx="3227">
                  <c:v>248695.27510885632</c:v>
                </c:pt>
                <c:pt idx="3228">
                  <c:v>244486.84731368558</c:v>
                </c:pt>
                <c:pt idx="3229">
                  <c:v>246672.42434056674</c:v>
                </c:pt>
                <c:pt idx="3230">
                  <c:v>249342.07780056886</c:v>
                </c:pt>
                <c:pt idx="3231">
                  <c:v>246405.84403900855</c:v>
                </c:pt>
                <c:pt idx="3232">
                  <c:v>249626.54287667811</c:v>
                </c:pt>
                <c:pt idx="3233">
                  <c:v>245859.80064054148</c:v>
                </c:pt>
                <c:pt idx="3234">
                  <c:v>243151.78667818228</c:v>
                </c:pt>
                <c:pt idx="3235">
                  <c:v>245919.53650725138</c:v>
                </c:pt>
                <c:pt idx="3236">
                  <c:v>242802.58375616281</c:v>
                </c:pt>
                <c:pt idx="3237">
                  <c:v>243690.99283889332</c:v>
                </c:pt>
                <c:pt idx="3238">
                  <c:v>243749.39724351393</c:v>
                </c:pt>
                <c:pt idx="3239">
                  <c:v>247547.59077332786</c:v>
                </c:pt>
                <c:pt idx="3240">
                  <c:v>253849.79668214073</c:v>
                </c:pt>
                <c:pt idx="3241">
                  <c:v>255932.59922991143</c:v>
                </c:pt>
                <c:pt idx="3242">
                  <c:v>254682.2123861963</c:v>
                </c:pt>
                <c:pt idx="3243">
                  <c:v>249467.52312065958</c:v>
                </c:pt>
                <c:pt idx="3244">
                  <c:v>249393.82489474287</c:v>
                </c:pt>
                <c:pt idx="3245">
                  <c:v>250595.09158300079</c:v>
                </c:pt>
                <c:pt idx="3246">
                  <c:v>250090.79132030692</c:v>
                </c:pt>
                <c:pt idx="3247">
                  <c:v>242241.64237648022</c:v>
                </c:pt>
                <c:pt idx="3248">
                  <c:v>245595.73932131453</c:v>
                </c:pt>
                <c:pt idx="3249">
                  <c:v>240162.83421497745</c:v>
                </c:pt>
                <c:pt idx="3250">
                  <c:v>237519.84598222346</c:v>
                </c:pt>
                <c:pt idx="3251">
                  <c:v>238194.96923243039</c:v>
                </c:pt>
                <c:pt idx="3252">
                  <c:v>239766.63427975131</c:v>
                </c:pt>
                <c:pt idx="3253">
                  <c:v>239237.86390298352</c:v>
                </c:pt>
                <c:pt idx="3254">
                  <c:v>234455.36003454638</c:v>
                </c:pt>
                <c:pt idx="3255">
                  <c:v>233703.22789593038</c:v>
                </c:pt>
                <c:pt idx="3256">
                  <c:v>233332.90150779116</c:v>
                </c:pt>
                <c:pt idx="3257">
                  <c:v>230739.78912519373</c:v>
                </c:pt>
                <c:pt idx="3258">
                  <c:v>231152.65032926726</c:v>
                </c:pt>
                <c:pt idx="3259">
                  <c:v>227325.30857533583</c:v>
                </c:pt>
                <c:pt idx="3260">
                  <c:v>216859.18888768961</c:v>
                </c:pt>
                <c:pt idx="3261">
                  <c:v>222353.12533736395</c:v>
                </c:pt>
                <c:pt idx="3262">
                  <c:v>218851.63194069621</c:v>
                </c:pt>
                <c:pt idx="3263">
                  <c:v>221725.8267659868</c:v>
                </c:pt>
                <c:pt idx="3264">
                  <c:v>217040.37568822221</c:v>
                </c:pt>
                <c:pt idx="3265">
                  <c:v>219099.89564216082</c:v>
                </c:pt>
                <c:pt idx="3266">
                  <c:v>225514.62809025179</c:v>
                </c:pt>
                <c:pt idx="3267">
                  <c:v>226097.12476159658</c:v>
                </c:pt>
                <c:pt idx="3268">
                  <c:v>223254.59714275459</c:v>
                </c:pt>
                <c:pt idx="3269">
                  <c:v>216434.59642304535</c:v>
                </c:pt>
                <c:pt idx="3270">
                  <c:v>205268.77541473269</c:v>
                </c:pt>
                <c:pt idx="3271">
                  <c:v>203819.6048796289</c:v>
                </c:pt>
                <c:pt idx="3272">
                  <c:v>209596.42304509005</c:v>
                </c:pt>
                <c:pt idx="3273">
                  <c:v>200993.52261686302</c:v>
                </c:pt>
                <c:pt idx="3274">
                  <c:v>204035.5176508693</c:v>
                </c:pt>
                <c:pt idx="3275">
                  <c:v>208887.90528626463</c:v>
                </c:pt>
                <c:pt idx="3276">
                  <c:v>207681.42070603502</c:v>
                </c:pt>
                <c:pt idx="3277">
                  <c:v>206343.40926265813</c:v>
                </c:pt>
                <c:pt idx="3278">
                  <c:v>208388.31911907613</c:v>
                </c:pt>
                <c:pt idx="3279">
                  <c:v>213122.3865558317</c:v>
                </c:pt>
                <c:pt idx="3280">
                  <c:v>218821.90794918878</c:v>
                </c:pt>
                <c:pt idx="3281">
                  <c:v>233031.63122098704</c:v>
                </c:pt>
                <c:pt idx="3282">
                  <c:v>234225.73680233216</c:v>
                </c:pt>
                <c:pt idx="3283">
                  <c:v>230615.74723811611</c:v>
                </c:pt>
                <c:pt idx="3284">
                  <c:v>230245.27690812942</c:v>
                </c:pt>
                <c:pt idx="3285">
                  <c:v>240050.41563208497</c:v>
                </c:pt>
                <c:pt idx="3286">
                  <c:v>241692.14437367336</c:v>
                </c:pt>
                <c:pt idx="3287">
                  <c:v>245353.48519198279</c:v>
                </c:pt>
                <c:pt idx="3288">
                  <c:v>243111.37500449852</c:v>
                </c:pt>
                <c:pt idx="3289">
                  <c:v>237285.40069811832</c:v>
                </c:pt>
                <c:pt idx="3290">
                  <c:v>235224.00950016227</c:v>
                </c:pt>
                <c:pt idx="3291">
                  <c:v>236767.85778545501</c:v>
                </c:pt>
                <c:pt idx="3292">
                  <c:v>244427.93911259889</c:v>
                </c:pt>
                <c:pt idx="3293">
                  <c:v>244339.1629781572</c:v>
                </c:pt>
                <c:pt idx="3294">
                  <c:v>245580.26557270897</c:v>
                </c:pt>
                <c:pt idx="3295">
                  <c:v>240280.14682068478</c:v>
                </c:pt>
                <c:pt idx="3296">
                  <c:v>238114.64968152897</c:v>
                </c:pt>
                <c:pt idx="3297">
                  <c:v>232500.70171650685</c:v>
                </c:pt>
                <c:pt idx="3298">
                  <c:v>234942.53121738852</c:v>
                </c:pt>
                <c:pt idx="3299">
                  <c:v>221015.72564683898</c:v>
                </c:pt>
                <c:pt idx="3300">
                  <c:v>218341.53801864077</c:v>
                </c:pt>
                <c:pt idx="3301">
                  <c:v>209186.90848897074</c:v>
                </c:pt>
                <c:pt idx="3302">
                  <c:v>194426.2837813526</c:v>
                </c:pt>
                <c:pt idx="3303">
                  <c:v>201691.60459174521</c:v>
                </c:pt>
                <c:pt idx="3304">
                  <c:v>198452.98499406266</c:v>
                </c:pt>
                <c:pt idx="3305">
                  <c:v>222050.3796466231</c:v>
                </c:pt>
                <c:pt idx="3306">
                  <c:v>219015.18586491089</c:v>
                </c:pt>
                <c:pt idx="3307">
                  <c:v>219277.48389650614</c:v>
                </c:pt>
                <c:pt idx="3308">
                  <c:v>211315.59250063007</c:v>
                </c:pt>
                <c:pt idx="3309">
                  <c:v>213605.31145417283</c:v>
                </c:pt>
                <c:pt idx="3310">
                  <c:v>218083.37831516101</c:v>
                </c:pt>
                <c:pt idx="3311">
                  <c:v>211200.90683363954</c:v>
                </c:pt>
                <c:pt idx="3312">
                  <c:v>207073.3383712983</c:v>
                </c:pt>
                <c:pt idx="3313">
                  <c:v>211914.75044082224</c:v>
                </c:pt>
                <c:pt idx="3314">
                  <c:v>214104.4657958188</c:v>
                </c:pt>
                <c:pt idx="3315">
                  <c:v>210291.48224117488</c:v>
                </c:pt>
                <c:pt idx="3316">
                  <c:v>213943.17895570223</c:v>
                </c:pt>
                <c:pt idx="3317">
                  <c:v>212377.52348051418</c:v>
                </c:pt>
                <c:pt idx="3318">
                  <c:v>220098.88804922841</c:v>
                </c:pt>
                <c:pt idx="3319">
                  <c:v>217292.05800856484</c:v>
                </c:pt>
                <c:pt idx="3320">
                  <c:v>230619.02191514662</c:v>
                </c:pt>
                <c:pt idx="3321">
                  <c:v>230953.3628414124</c:v>
                </c:pt>
                <c:pt idx="3322">
                  <c:v>231213.53773075709</c:v>
                </c:pt>
                <c:pt idx="3323">
                  <c:v>226132.64241246568</c:v>
                </c:pt>
                <c:pt idx="3324">
                  <c:v>213896.28989888114</c:v>
                </c:pt>
                <c:pt idx="3325">
                  <c:v>212479.32635215402</c:v>
                </c:pt>
                <c:pt idx="3326">
                  <c:v>213625.78718197878</c:v>
                </c:pt>
                <c:pt idx="3327">
                  <c:v>212720.03310662523</c:v>
                </c:pt>
                <c:pt idx="3328">
                  <c:v>212200.4030371733</c:v>
                </c:pt>
                <c:pt idx="3329">
                  <c:v>206193.09798841298</c:v>
                </c:pt>
                <c:pt idx="3330">
                  <c:v>212817.40976645469</c:v>
                </c:pt>
                <c:pt idx="3331">
                  <c:v>206804.27507287086</c:v>
                </c:pt>
                <c:pt idx="3332">
                  <c:v>208611.32102630567</c:v>
                </c:pt>
                <c:pt idx="3333">
                  <c:v>202082.91050415661</c:v>
                </c:pt>
                <c:pt idx="3334">
                  <c:v>194141.60279247211</c:v>
                </c:pt>
                <c:pt idx="3335">
                  <c:v>194884.05484184416</c:v>
                </c:pt>
                <c:pt idx="3336">
                  <c:v>197492.20914750468</c:v>
                </c:pt>
                <c:pt idx="3337">
                  <c:v>205311.09431789586</c:v>
                </c:pt>
                <c:pt idx="3338">
                  <c:v>207440.31811148324</c:v>
                </c:pt>
                <c:pt idx="3339">
                  <c:v>206386.66378783001</c:v>
                </c:pt>
                <c:pt idx="3340">
                  <c:v>209210.62290834534</c:v>
                </c:pt>
                <c:pt idx="3341">
                  <c:v>217868.04131131052</c:v>
                </c:pt>
                <c:pt idx="3342">
                  <c:v>215957.21328583281</c:v>
                </c:pt>
                <c:pt idx="3343">
                  <c:v>212754.43520817618</c:v>
                </c:pt>
                <c:pt idx="3344">
                  <c:v>209466.87538234581</c:v>
                </c:pt>
                <c:pt idx="3345">
                  <c:v>217037.67677858172</c:v>
                </c:pt>
                <c:pt idx="3346">
                  <c:v>222279.2471841379</c:v>
                </c:pt>
                <c:pt idx="3347">
                  <c:v>226564.97175141273</c:v>
                </c:pt>
                <c:pt idx="3348">
                  <c:v>227466.58749865086</c:v>
                </c:pt>
                <c:pt idx="3349">
                  <c:v>228013.74644643595</c:v>
                </c:pt>
                <c:pt idx="3350">
                  <c:v>228787.14599301916</c:v>
                </c:pt>
                <c:pt idx="3351">
                  <c:v>227927.84914894417</c:v>
                </c:pt>
                <c:pt idx="3352">
                  <c:v>231289.10720069124</c:v>
                </c:pt>
                <c:pt idx="3353">
                  <c:v>227179.42351290109</c:v>
                </c:pt>
                <c:pt idx="3354">
                  <c:v>234543.20054697935</c:v>
                </c:pt>
                <c:pt idx="3355">
                  <c:v>236744.75511893231</c:v>
                </c:pt>
                <c:pt idx="3356">
                  <c:v>236996.61736658428</c:v>
                </c:pt>
                <c:pt idx="3357">
                  <c:v>236064.66587498682</c:v>
                </c:pt>
                <c:pt idx="3358">
                  <c:v>227792.47184137639</c:v>
                </c:pt>
                <c:pt idx="3359">
                  <c:v>218755.62272841801</c:v>
                </c:pt>
                <c:pt idx="3360">
                  <c:v>218184.78534672022</c:v>
                </c:pt>
                <c:pt idx="3361">
                  <c:v>218593.65216452582</c:v>
                </c:pt>
                <c:pt idx="3362">
                  <c:v>223436.28773975346</c:v>
                </c:pt>
                <c:pt idx="3363">
                  <c:v>223294.4330490485</c:v>
                </c:pt>
                <c:pt idx="3364">
                  <c:v>226027.78077656656</c:v>
                </c:pt>
                <c:pt idx="3365">
                  <c:v>223830.58044550029</c:v>
                </c:pt>
                <c:pt idx="3366">
                  <c:v>223548.95822087902</c:v>
                </c:pt>
                <c:pt idx="3367">
                  <c:v>217993.73852963428</c:v>
                </c:pt>
                <c:pt idx="3368">
                  <c:v>216918.67285616638</c:v>
                </c:pt>
                <c:pt idx="3369">
                  <c:v>224976.60944978255</c:v>
                </c:pt>
                <c:pt idx="3370">
                  <c:v>227383.02925618077</c:v>
                </c:pt>
                <c:pt idx="3371">
                  <c:v>226151.71470725854</c:v>
                </c:pt>
                <c:pt idx="3372">
                  <c:v>237740.29292165989</c:v>
                </c:pt>
                <c:pt idx="3373">
                  <c:v>241306.27226600482</c:v>
                </c:pt>
                <c:pt idx="3374">
                  <c:v>243292.09399402668</c:v>
                </c:pt>
                <c:pt idx="3375">
                  <c:v>242550.39763935396</c:v>
                </c:pt>
                <c:pt idx="3376">
                  <c:v>246234.5172550292</c:v>
                </c:pt>
                <c:pt idx="3377">
                  <c:v>246010.03994386288</c:v>
                </c:pt>
                <c:pt idx="3378">
                  <c:v>248353.16132282579</c:v>
                </c:pt>
                <c:pt idx="3379">
                  <c:v>242348.23131454911</c:v>
                </c:pt>
                <c:pt idx="3380">
                  <c:v>242470.3299866856</c:v>
                </c:pt>
                <c:pt idx="3381">
                  <c:v>239667.17046313308</c:v>
                </c:pt>
                <c:pt idx="3382">
                  <c:v>245265.53672316403</c:v>
                </c:pt>
                <c:pt idx="3383">
                  <c:v>239535.46367267641</c:v>
                </c:pt>
                <c:pt idx="3384">
                  <c:v>241147.79229191426</c:v>
                </c:pt>
                <c:pt idx="3385">
                  <c:v>244496.7073302388</c:v>
                </c:pt>
                <c:pt idx="3386">
                  <c:v>251626.54287667805</c:v>
                </c:pt>
                <c:pt idx="3387">
                  <c:v>261701.93241930284</c:v>
                </c:pt>
                <c:pt idx="3388">
                  <c:v>260257.33203785695</c:v>
                </c:pt>
                <c:pt idx="3389">
                  <c:v>252610.13350606378</c:v>
                </c:pt>
                <c:pt idx="3390">
                  <c:v>249981.25157436417</c:v>
                </c:pt>
                <c:pt idx="3391">
                  <c:v>249591.34909496587</c:v>
                </c:pt>
                <c:pt idx="3392">
                  <c:v>247357.51556371246</c:v>
                </c:pt>
                <c:pt idx="3393">
                  <c:v>244008.34862715483</c:v>
                </c:pt>
                <c:pt idx="3394">
                  <c:v>249669.76141638801</c:v>
                </c:pt>
                <c:pt idx="3395">
                  <c:v>272217.60408794874</c:v>
                </c:pt>
                <c:pt idx="3396">
                  <c:v>273201.62654287694</c:v>
                </c:pt>
                <c:pt idx="3397">
                  <c:v>275528.91431861551</c:v>
                </c:pt>
                <c:pt idx="3398">
                  <c:v>276066.28522077104</c:v>
                </c:pt>
                <c:pt idx="3399">
                  <c:v>289427.18341789942</c:v>
                </c:pt>
                <c:pt idx="3400">
                  <c:v>319445.57198891672</c:v>
                </c:pt>
                <c:pt idx="3401">
                  <c:v>316799.56097736541</c:v>
                </c:pt>
                <c:pt idx="3402">
                  <c:v>325646.19093886105</c:v>
                </c:pt>
                <c:pt idx="3403">
                  <c:v>314298.46342077828</c:v>
                </c:pt>
                <c:pt idx="3404">
                  <c:v>327677.71420346212</c:v>
                </c:pt>
                <c:pt idx="3405">
                  <c:v>326158.69588686206</c:v>
                </c:pt>
                <c:pt idx="3406">
                  <c:v>323461.40559214115</c:v>
                </c:pt>
                <c:pt idx="3407">
                  <c:v>325741.48044190189</c:v>
                </c:pt>
                <c:pt idx="3408">
                  <c:v>332634.81953290908</c:v>
                </c:pt>
                <c:pt idx="3409">
                  <c:v>339678.11004354281</c:v>
                </c:pt>
                <c:pt idx="3410">
                  <c:v>354237.61200475052</c:v>
                </c:pt>
                <c:pt idx="3411">
                  <c:v>356342.54561157338</c:v>
                </c:pt>
                <c:pt idx="3412">
                  <c:v>351861.41998632601</c:v>
                </c:pt>
                <c:pt idx="3413">
                  <c:v>352758.9333909105</c:v>
                </c:pt>
                <c:pt idx="3414">
                  <c:v>334664.83140811155</c:v>
                </c:pt>
                <c:pt idx="3415">
                  <c:v>330812.69567094935</c:v>
                </c:pt>
                <c:pt idx="3416">
                  <c:v>345284.78894526663</c:v>
                </c:pt>
                <c:pt idx="3417">
                  <c:v>344256.82824139099</c:v>
                </c:pt>
                <c:pt idx="3418">
                  <c:v>350824.28298967268</c:v>
                </c:pt>
                <c:pt idx="3419">
                  <c:v>347135.26935118262</c:v>
                </c:pt>
                <c:pt idx="3420">
                  <c:v>350006.04555759527</c:v>
                </c:pt>
                <c:pt idx="3421">
                  <c:v>344967.03731692454</c:v>
                </c:pt>
                <c:pt idx="3422">
                  <c:v>345188.81571845035</c:v>
                </c:pt>
                <c:pt idx="3423">
                  <c:v>355342.90546619229</c:v>
                </c:pt>
                <c:pt idx="3424">
                  <c:v>349218.14386987715</c:v>
                </c:pt>
                <c:pt idx="3425">
                  <c:v>359463.63669077755</c:v>
                </c:pt>
                <c:pt idx="3426">
                  <c:v>359600.27348951087</c:v>
                </c:pt>
                <c:pt idx="3427">
                  <c:v>364082.87451869511</c:v>
                </c:pt>
                <c:pt idx="3428">
                  <c:v>350227.82395912113</c:v>
                </c:pt>
                <c:pt idx="3429">
                  <c:v>347838.20936341782</c:v>
                </c:pt>
                <c:pt idx="3430">
                  <c:v>364180.46709129581</c:v>
                </c:pt>
                <c:pt idx="3431">
                  <c:v>359964.26643636043</c:v>
                </c:pt>
                <c:pt idx="3432">
                  <c:v>364996.04159919469</c:v>
                </c:pt>
                <c:pt idx="3433">
                  <c:v>364892.5474108468</c:v>
                </c:pt>
                <c:pt idx="3434">
                  <c:v>375860.08852423698</c:v>
                </c:pt>
                <c:pt idx="3435">
                  <c:v>381805.06675303256</c:v>
                </c:pt>
                <c:pt idx="3436">
                  <c:v>381938.8607002779</c:v>
                </c:pt>
                <c:pt idx="3437">
                  <c:v>360397.02760084998</c:v>
                </c:pt>
                <c:pt idx="3438">
                  <c:v>350398.39504840114</c:v>
                </c:pt>
                <c:pt idx="3439">
                  <c:v>351811.86800532648</c:v>
                </c:pt>
                <c:pt idx="3440">
                  <c:v>349886.93367879442</c:v>
                </c:pt>
                <c:pt idx="3441">
                  <c:v>342177.66022526962</c:v>
                </c:pt>
                <c:pt idx="3442">
                  <c:v>341014.64608298306</c:v>
                </c:pt>
                <c:pt idx="3443">
                  <c:v>354796.75411133963</c:v>
                </c:pt>
                <c:pt idx="3444">
                  <c:v>357502.17712044396</c:v>
                </c:pt>
                <c:pt idx="3445">
                  <c:v>344271.07848429296</c:v>
                </c:pt>
                <c:pt idx="3446">
                  <c:v>338881.89571413206</c:v>
                </c:pt>
                <c:pt idx="3447">
                  <c:v>342332.64960955834</c:v>
                </c:pt>
                <c:pt idx="3448">
                  <c:v>336692.03641728801</c:v>
                </c:pt>
                <c:pt idx="3449">
                  <c:v>333299.90283925354</c:v>
                </c:pt>
                <c:pt idx="3450">
                  <c:v>335939.47245312954</c:v>
                </c:pt>
                <c:pt idx="3451">
                  <c:v>339643.70794199203</c:v>
                </c:pt>
                <c:pt idx="3452">
                  <c:v>348710.60491561471</c:v>
                </c:pt>
                <c:pt idx="3453">
                  <c:v>353148.76389938529</c:v>
                </c:pt>
                <c:pt idx="3454">
                  <c:v>353412.68127676484</c:v>
                </c:pt>
                <c:pt idx="3455">
                  <c:v>353900.21231422568</c:v>
                </c:pt>
                <c:pt idx="3456">
                  <c:v>368057.18089891749</c:v>
                </c:pt>
                <c:pt idx="3457">
                  <c:v>348850.19252222159</c:v>
                </c:pt>
                <c:pt idx="3458">
                  <c:v>341993.70254417276</c:v>
                </c:pt>
                <c:pt idx="3459">
                  <c:v>333036.23736010707</c:v>
                </c:pt>
                <c:pt idx="3460">
                  <c:v>340786.57022562937</c:v>
                </c:pt>
                <c:pt idx="3461">
                  <c:v>340296.59217676119</c:v>
                </c:pt>
                <c:pt idx="3462">
                  <c:v>340097.23271798249</c:v>
                </c:pt>
                <c:pt idx="3463">
                  <c:v>340085.82532656862</c:v>
                </c:pt>
                <c:pt idx="3464">
                  <c:v>347385.51225305034</c:v>
                </c:pt>
                <c:pt idx="3465">
                  <c:v>361690.70495519863</c:v>
                </c:pt>
                <c:pt idx="3466">
                  <c:v>359789.05322249862</c:v>
                </c:pt>
                <c:pt idx="3467">
                  <c:v>374633.84792543866</c:v>
                </c:pt>
                <c:pt idx="3468">
                  <c:v>375814.17107488634</c:v>
                </c:pt>
                <c:pt idx="3469">
                  <c:v>364212.92597790551</c:v>
                </c:pt>
                <c:pt idx="3470">
                  <c:v>367575.04768073751</c:v>
                </c:pt>
                <c:pt idx="3471">
                  <c:v>382019.0003238697</c:v>
                </c:pt>
                <c:pt idx="3472">
                  <c:v>373050.88344308955</c:v>
                </c:pt>
                <c:pt idx="3473">
                  <c:v>373983.80654215754</c:v>
                </c:pt>
                <c:pt idx="3474">
                  <c:v>377308.53935010318</c:v>
                </c:pt>
                <c:pt idx="3475">
                  <c:v>376888.55302457866</c:v>
                </c:pt>
                <c:pt idx="3476">
                  <c:v>369077.69261218526</c:v>
                </c:pt>
                <c:pt idx="3477">
                  <c:v>367276.33236172644</c:v>
                </c:pt>
                <c:pt idx="3478">
                  <c:v>364496.74331570102</c:v>
                </c:pt>
                <c:pt idx="3479">
                  <c:v>373339.27093454305</c:v>
                </c:pt>
                <c:pt idx="3480">
                  <c:v>376921.22782395972</c:v>
                </c:pt>
                <c:pt idx="3481">
                  <c:v>368531.64921371819</c:v>
                </c:pt>
                <c:pt idx="3482">
                  <c:v>362099.57177300425</c:v>
                </c:pt>
                <c:pt idx="3483">
                  <c:v>351493.46863867051</c:v>
                </c:pt>
                <c:pt idx="3484">
                  <c:v>365109.21587678633</c:v>
                </c:pt>
                <c:pt idx="3485">
                  <c:v>351920.00431825599</c:v>
                </c:pt>
                <c:pt idx="3486">
                  <c:v>347757.49397243565</c:v>
                </c:pt>
                <c:pt idx="3487">
                  <c:v>347492.24513296678</c:v>
                </c:pt>
                <c:pt idx="3488">
                  <c:v>347393.14117096743</c:v>
                </c:pt>
                <c:pt idx="3489">
                  <c:v>347174.2416063915</c:v>
                </c:pt>
                <c:pt idx="3490">
                  <c:v>347172.69423153094</c:v>
                </c:pt>
                <c:pt idx="3491">
                  <c:v>350658.21008312691</c:v>
                </c:pt>
                <c:pt idx="3492">
                  <c:v>344647.45043002674</c:v>
                </c:pt>
                <c:pt idx="3493">
                  <c:v>352162.83421497763</c:v>
                </c:pt>
                <c:pt idx="3494">
                  <c:v>347710.56893015269</c:v>
                </c:pt>
                <c:pt idx="3495">
                  <c:v>350890.74813775287</c:v>
                </c:pt>
                <c:pt idx="3496">
                  <c:v>351207.09633308201</c:v>
                </c:pt>
                <c:pt idx="3497">
                  <c:v>345891.82770160912</c:v>
                </c:pt>
                <c:pt idx="3498">
                  <c:v>344675.2312065931</c:v>
                </c:pt>
                <c:pt idx="3499">
                  <c:v>344047.64475152089</c:v>
                </c:pt>
                <c:pt idx="3500">
                  <c:v>347734.82313145546</c:v>
                </c:pt>
                <c:pt idx="3501">
                  <c:v>353906.94159559597</c:v>
                </c:pt>
                <c:pt idx="3502">
                  <c:v>346025.51369246881</c:v>
                </c:pt>
                <c:pt idx="3503">
                  <c:v>347555.21969124535</c:v>
                </c:pt>
                <c:pt idx="3504">
                  <c:v>346417.57529957959</c:v>
                </c:pt>
                <c:pt idx="3505">
                  <c:v>329305.91241138644</c:v>
                </c:pt>
                <c:pt idx="3506">
                  <c:v>318772.67983734637</c:v>
                </c:pt>
                <c:pt idx="3507">
                  <c:v>302680.12522940792</c:v>
                </c:pt>
                <c:pt idx="3508">
                  <c:v>304527.65482745034</c:v>
                </c:pt>
                <c:pt idx="3509">
                  <c:v>303349.27489294385</c:v>
                </c:pt>
                <c:pt idx="3510">
                  <c:v>309542.48083774222</c:v>
                </c:pt>
                <c:pt idx="3511">
                  <c:v>339218.68365180539</c:v>
                </c:pt>
                <c:pt idx="3512">
                  <c:v>310054.69790204824</c:v>
                </c:pt>
                <c:pt idx="3513">
                  <c:v>313973.01090359566</c:v>
                </c:pt>
                <c:pt idx="3514">
                  <c:v>326041.70715031197</c:v>
                </c:pt>
                <c:pt idx="3515">
                  <c:v>323587.93047608837</c:v>
                </c:pt>
                <c:pt idx="3516">
                  <c:v>312198.99960416055</c:v>
                </c:pt>
                <c:pt idx="3517">
                  <c:v>310218.75562272908</c:v>
                </c:pt>
                <c:pt idx="3518">
                  <c:v>290399.69052502851</c:v>
                </c:pt>
                <c:pt idx="3519">
                  <c:v>282646.76670625131</c:v>
                </c:pt>
                <c:pt idx="3520">
                  <c:v>298371.69383569103</c:v>
                </c:pt>
                <c:pt idx="3521">
                  <c:v>301052.32286156458</c:v>
                </c:pt>
                <c:pt idx="3522">
                  <c:v>291746.48242110253</c:v>
                </c:pt>
                <c:pt idx="3523">
                  <c:v>302207.67210047209</c:v>
                </c:pt>
                <c:pt idx="3524">
                  <c:v>303542.62477958977</c:v>
                </c:pt>
                <c:pt idx="3525">
                  <c:v>297105.22149051854</c:v>
                </c:pt>
                <c:pt idx="3526">
                  <c:v>302318.90316312277</c:v>
                </c:pt>
                <c:pt idx="3527">
                  <c:v>297595.30749577237</c:v>
                </c:pt>
                <c:pt idx="3528">
                  <c:v>312634.35172190506</c:v>
                </c:pt>
                <c:pt idx="3529">
                  <c:v>302937.92507826904</c:v>
                </c:pt>
                <c:pt idx="3530">
                  <c:v>302500.84565835469</c:v>
                </c:pt>
                <c:pt idx="3531">
                  <c:v>301745.40285724628</c:v>
                </c:pt>
                <c:pt idx="3532">
                  <c:v>309809.42099391908</c:v>
                </c:pt>
                <c:pt idx="3533">
                  <c:v>314957.78905322315</c:v>
                </c:pt>
                <c:pt idx="3534">
                  <c:v>314613.26424124721</c:v>
                </c:pt>
                <c:pt idx="3535">
                  <c:v>312807.26186620671</c:v>
                </c:pt>
                <c:pt idx="3536">
                  <c:v>313856.1301234308</c:v>
                </c:pt>
                <c:pt idx="3537">
                  <c:v>303651.80467091361</c:v>
                </c:pt>
                <c:pt idx="3538">
                  <c:v>297300.47860664356</c:v>
                </c:pt>
                <c:pt idx="3539">
                  <c:v>296448.16294217197</c:v>
                </c:pt>
                <c:pt idx="3540">
                  <c:v>297003.56256072607</c:v>
                </c:pt>
                <c:pt idx="3541">
                  <c:v>306489.51023786451</c:v>
                </c:pt>
                <c:pt idx="3542">
                  <c:v>296844.36287739815</c:v>
                </c:pt>
                <c:pt idx="3543">
                  <c:v>299306.6681060858</c:v>
                </c:pt>
                <c:pt idx="3544">
                  <c:v>301774.65903774946</c:v>
                </c:pt>
                <c:pt idx="3545">
                  <c:v>300472.30918708909</c:v>
                </c:pt>
                <c:pt idx="3546">
                  <c:v>282020.76361150161</c:v>
                </c:pt>
                <c:pt idx="3547">
                  <c:v>284788.98125157499</c:v>
                </c:pt>
                <c:pt idx="3548">
                  <c:v>274395.04840044683</c:v>
                </c:pt>
                <c:pt idx="3549">
                  <c:v>297221.02270682715</c:v>
                </c:pt>
                <c:pt idx="3550">
                  <c:v>286272.76980100106</c:v>
                </c:pt>
                <c:pt idx="3551">
                  <c:v>300048.47241714416</c:v>
                </c:pt>
                <c:pt idx="3552">
                  <c:v>306851.66792615852</c:v>
                </c:pt>
                <c:pt idx="3553">
                  <c:v>301317.31980280043</c:v>
                </c:pt>
                <c:pt idx="3554">
                  <c:v>304402.31746374536</c:v>
                </c:pt>
                <c:pt idx="3555">
                  <c:v>300945.62596710998</c:v>
                </c:pt>
                <c:pt idx="3556">
                  <c:v>302381.22998308757</c:v>
                </c:pt>
                <c:pt idx="3557">
                  <c:v>305739.57321242295</c:v>
                </c:pt>
                <c:pt idx="3558">
                  <c:v>303956.49357659585</c:v>
                </c:pt>
                <c:pt idx="3559">
                  <c:v>306146.28090251616</c:v>
                </c:pt>
                <c:pt idx="3560">
                  <c:v>306514.59210479044</c:v>
                </c:pt>
                <c:pt idx="3561">
                  <c:v>314952.21130663296</c:v>
                </c:pt>
                <c:pt idx="3562">
                  <c:v>336424.8443628783</c:v>
                </c:pt>
                <c:pt idx="3563">
                  <c:v>337331.03026377433</c:v>
                </c:pt>
                <c:pt idx="3564">
                  <c:v>338342.36568426446</c:v>
                </c:pt>
                <c:pt idx="3565">
                  <c:v>340813.95516211534</c:v>
                </c:pt>
                <c:pt idx="3566">
                  <c:v>340662.27644031896</c:v>
                </c:pt>
                <c:pt idx="3567">
                  <c:v>337473.71262010233</c:v>
                </c:pt>
                <c:pt idx="3568">
                  <c:v>342015.07790852583</c:v>
                </c:pt>
                <c:pt idx="3569">
                  <c:v>339238.87149591651</c:v>
                </c:pt>
                <c:pt idx="3570">
                  <c:v>338920.22023102752</c:v>
                </c:pt>
                <c:pt idx="3571">
                  <c:v>347349.59876210097</c:v>
                </c:pt>
                <c:pt idx="3572">
                  <c:v>348806.39821512194</c:v>
                </c:pt>
                <c:pt idx="3573">
                  <c:v>344961.42358487257</c:v>
                </c:pt>
                <c:pt idx="3574">
                  <c:v>339244.12537334999</c:v>
                </c:pt>
                <c:pt idx="3575">
                  <c:v>340904.63852603629</c:v>
                </c:pt>
                <c:pt idx="3576">
                  <c:v>348480.22598870139</c:v>
                </c:pt>
                <c:pt idx="3577">
                  <c:v>349268.84738565708</c:v>
                </c:pt>
                <c:pt idx="3578">
                  <c:v>371562.45276908227</c:v>
                </c:pt>
                <c:pt idx="3579">
                  <c:v>370603.33225377044</c:v>
                </c:pt>
                <c:pt idx="3580">
                  <c:v>377203.89362697565</c:v>
                </c:pt>
                <c:pt idx="3581">
                  <c:v>374744.03540969541</c:v>
                </c:pt>
                <c:pt idx="3582">
                  <c:v>369931.30375328462</c:v>
                </c:pt>
                <c:pt idx="3583">
                  <c:v>374720.42894670641</c:v>
                </c:pt>
                <c:pt idx="3584">
                  <c:v>372612.83241570496</c:v>
                </c:pt>
                <c:pt idx="3585">
                  <c:v>373480.2619741633</c:v>
                </c:pt>
                <c:pt idx="3586">
                  <c:v>372449.63834610902</c:v>
                </c:pt>
                <c:pt idx="3587">
                  <c:v>371229.87513044814</c:v>
                </c:pt>
                <c:pt idx="3588">
                  <c:v>383149.66353593237</c:v>
                </c:pt>
                <c:pt idx="3589">
                  <c:v>380064.70186044922</c:v>
                </c:pt>
                <c:pt idx="3590">
                  <c:v>384624.27579258074</c:v>
                </c:pt>
                <c:pt idx="3591">
                  <c:v>394758.86141998722</c:v>
                </c:pt>
                <c:pt idx="3592">
                  <c:v>402038.68437151483</c:v>
                </c:pt>
                <c:pt idx="3593">
                  <c:v>386230.55885422381</c:v>
                </c:pt>
                <c:pt idx="3594">
                  <c:v>387901.72370362462</c:v>
                </c:pt>
                <c:pt idx="3595">
                  <c:v>392416.71164849494</c:v>
                </c:pt>
                <c:pt idx="3596">
                  <c:v>393912.4113858011</c:v>
                </c:pt>
                <c:pt idx="3597">
                  <c:v>392164.02173521993</c:v>
                </c:pt>
                <c:pt idx="3598">
                  <c:v>387992.69495124061</c:v>
                </c:pt>
                <c:pt idx="3599">
                  <c:v>379907.80524668127</c:v>
                </c:pt>
                <c:pt idx="3600">
                  <c:v>374368.49112958455</c:v>
                </c:pt>
                <c:pt idx="3601">
                  <c:v>376572.99650941114</c:v>
                </c:pt>
                <c:pt idx="3602">
                  <c:v>380358.91899672634</c:v>
                </c:pt>
                <c:pt idx="3603">
                  <c:v>381103.81805750576</c:v>
                </c:pt>
                <c:pt idx="3604">
                  <c:v>379458.85062434874</c:v>
                </c:pt>
                <c:pt idx="3605">
                  <c:v>376959.87621001212</c:v>
                </c:pt>
                <c:pt idx="3606">
                  <c:v>365505.05595739413</c:v>
                </c:pt>
                <c:pt idx="3607">
                  <c:v>375680.98888049321</c:v>
                </c:pt>
                <c:pt idx="3608">
                  <c:v>380074.92173162132</c:v>
                </c:pt>
                <c:pt idx="3609">
                  <c:v>380670.0493000836</c:v>
                </c:pt>
                <c:pt idx="3610">
                  <c:v>396923.78279175301</c:v>
                </c:pt>
                <c:pt idx="3611">
                  <c:v>396920.50811472262</c:v>
                </c:pt>
                <c:pt idx="3612">
                  <c:v>391051.74709417485</c:v>
                </c:pt>
                <c:pt idx="3613">
                  <c:v>380442.08139911568</c:v>
                </c:pt>
                <c:pt idx="3614">
                  <c:v>381873.04329051147</c:v>
                </c:pt>
                <c:pt idx="3615">
                  <c:v>379522.1850372458</c:v>
                </c:pt>
                <c:pt idx="3616">
                  <c:v>380003.77847349754</c:v>
                </c:pt>
                <c:pt idx="3617">
                  <c:v>384516.82320342673</c:v>
                </c:pt>
                <c:pt idx="3618">
                  <c:v>376373.5290942468</c:v>
                </c:pt>
                <c:pt idx="3619">
                  <c:v>377543.63237252244</c:v>
                </c:pt>
                <c:pt idx="3620">
                  <c:v>376666.66666666756</c:v>
                </c:pt>
                <c:pt idx="3621">
                  <c:v>371793.87527439004</c:v>
                </c:pt>
                <c:pt idx="3622">
                  <c:v>367627.58645507303</c:v>
                </c:pt>
                <c:pt idx="3623">
                  <c:v>363441.90147180622</c:v>
                </c:pt>
                <c:pt idx="3624">
                  <c:v>379356.54395624256</c:v>
                </c:pt>
                <c:pt idx="3625">
                  <c:v>381953.2908704892</c:v>
                </c:pt>
                <c:pt idx="3626">
                  <c:v>386484.65220051189</c:v>
                </c:pt>
                <c:pt idx="3627">
                  <c:v>385151.10295440734</c:v>
                </c:pt>
                <c:pt idx="3628">
                  <c:v>385452.44521213521</c:v>
                </c:pt>
                <c:pt idx="3629">
                  <c:v>386311.85001259577</c:v>
                </c:pt>
                <c:pt idx="3630">
                  <c:v>390033.61042139062</c:v>
                </c:pt>
                <c:pt idx="3631">
                  <c:v>385667.74623052374</c:v>
                </c:pt>
                <c:pt idx="3632">
                  <c:v>380408.72287595895</c:v>
                </c:pt>
                <c:pt idx="3633">
                  <c:v>391839.64878189302</c:v>
                </c:pt>
                <c:pt idx="3634">
                  <c:v>394504.40821908042</c:v>
                </c:pt>
                <c:pt idx="3635">
                  <c:v>388745.90665371279</c:v>
                </c:pt>
                <c:pt idx="3636">
                  <c:v>389530.5696498623</c:v>
                </c:pt>
                <c:pt idx="3637">
                  <c:v>393025.94551801163</c:v>
                </c:pt>
                <c:pt idx="3638">
                  <c:v>389614.0199359468</c:v>
                </c:pt>
                <c:pt idx="3639">
                  <c:v>392090.53942207439</c:v>
                </c:pt>
                <c:pt idx="3640">
                  <c:v>400456.47558386507</c:v>
                </c:pt>
                <c:pt idx="3641">
                  <c:v>417543.99222714122</c:v>
                </c:pt>
                <c:pt idx="3642">
                  <c:v>423124.83356723981</c:v>
                </c:pt>
                <c:pt idx="3643">
                  <c:v>422730.7567742641</c:v>
                </c:pt>
                <c:pt idx="3644">
                  <c:v>428697.72212026437</c:v>
                </c:pt>
                <c:pt idx="3645">
                  <c:v>431335.09662096616</c:v>
                </c:pt>
                <c:pt idx="3646">
                  <c:v>423842.67156069045</c:v>
                </c:pt>
                <c:pt idx="3647">
                  <c:v>427081.50707114424</c:v>
                </c:pt>
                <c:pt idx="3648">
                  <c:v>429211.88239951164</c:v>
                </c:pt>
                <c:pt idx="3649">
                  <c:v>424711.39659577631</c:v>
                </c:pt>
                <c:pt idx="3650">
                  <c:v>424319.58688689867</c:v>
                </c:pt>
                <c:pt idx="3651">
                  <c:v>422155.16931159911</c:v>
                </c:pt>
                <c:pt idx="3652">
                  <c:v>422572.92453848739</c:v>
                </c:pt>
                <c:pt idx="3653">
                  <c:v>431920.61607110826</c:v>
                </c:pt>
                <c:pt idx="3654">
                  <c:v>427544.85587822617</c:v>
                </c:pt>
                <c:pt idx="3655">
                  <c:v>426057.21688437962</c:v>
                </c:pt>
                <c:pt idx="3656">
                  <c:v>423308.75526287471</c:v>
                </c:pt>
                <c:pt idx="3657">
                  <c:v>424519.16225844849</c:v>
                </c:pt>
                <c:pt idx="3658">
                  <c:v>429902.191514629</c:v>
                </c:pt>
                <c:pt idx="3659">
                  <c:v>424882.47148152237</c:v>
                </c:pt>
                <c:pt idx="3660">
                  <c:v>424388.7509446193</c:v>
                </c:pt>
                <c:pt idx="3661">
                  <c:v>424017.23703623825</c:v>
                </c:pt>
                <c:pt idx="3662">
                  <c:v>416571.77300370741</c:v>
                </c:pt>
                <c:pt idx="3663">
                  <c:v>407530.78556263359</c:v>
                </c:pt>
                <c:pt idx="3664">
                  <c:v>404990.24793983321</c:v>
                </c:pt>
                <c:pt idx="3665">
                  <c:v>411010.5797257917</c:v>
                </c:pt>
                <c:pt idx="3666">
                  <c:v>414019.39616395073</c:v>
                </c:pt>
                <c:pt idx="3667">
                  <c:v>410640.72114865691</c:v>
                </c:pt>
                <c:pt idx="3668">
                  <c:v>413936.55763071822</c:v>
                </c:pt>
                <c:pt idx="3669">
                  <c:v>422884.91849292989</c:v>
                </c:pt>
                <c:pt idx="3670">
                  <c:v>419892.00762891892</c:v>
                </c:pt>
                <c:pt idx="3671">
                  <c:v>419203.67771420447</c:v>
                </c:pt>
                <c:pt idx="3672">
                  <c:v>429340.27852747595</c:v>
                </c:pt>
                <c:pt idx="3673">
                  <c:v>427154.05376228108</c:v>
                </c:pt>
                <c:pt idx="3674">
                  <c:v>432232.82593832194</c:v>
                </c:pt>
                <c:pt idx="3675">
                  <c:v>443936.91748533706</c:v>
                </c:pt>
                <c:pt idx="3676">
                  <c:v>426031.12742452155</c:v>
                </c:pt>
                <c:pt idx="3677">
                  <c:v>422602.32466083812</c:v>
                </c:pt>
                <c:pt idx="3678">
                  <c:v>422669.68944546505</c:v>
                </c:pt>
                <c:pt idx="3679">
                  <c:v>422788.1535859523</c:v>
                </c:pt>
                <c:pt idx="3680">
                  <c:v>418463.27683615917</c:v>
                </c:pt>
                <c:pt idx="3681">
                  <c:v>406118.2122422551</c:v>
                </c:pt>
                <c:pt idx="3682">
                  <c:v>411227.46410450275</c:v>
                </c:pt>
                <c:pt idx="3683">
                  <c:v>404765.55471589573</c:v>
                </c:pt>
                <c:pt idx="3684">
                  <c:v>420701.28468098986</c:v>
                </c:pt>
                <c:pt idx="3685">
                  <c:v>415214.18546907144</c:v>
                </c:pt>
                <c:pt idx="3686">
                  <c:v>408355.82424700516</c:v>
                </c:pt>
                <c:pt idx="3687">
                  <c:v>396299.7588974064</c:v>
                </c:pt>
                <c:pt idx="3688">
                  <c:v>402274.31717586191</c:v>
                </c:pt>
                <c:pt idx="3689">
                  <c:v>400349.81467487232</c:v>
                </c:pt>
                <c:pt idx="3690">
                  <c:v>405105.79725790879</c:v>
                </c:pt>
                <c:pt idx="3691">
                  <c:v>390004.39022634953</c:v>
                </c:pt>
                <c:pt idx="3692">
                  <c:v>391622.33257763955</c:v>
                </c:pt>
                <c:pt idx="3693">
                  <c:v>389535.24775990593</c:v>
                </c:pt>
                <c:pt idx="3694">
                  <c:v>393107.1647054599</c:v>
                </c:pt>
                <c:pt idx="3695">
                  <c:v>400330.850336465</c:v>
                </c:pt>
                <c:pt idx="3696">
                  <c:v>402160.60311634192</c:v>
                </c:pt>
                <c:pt idx="3697">
                  <c:v>398433.87671380851</c:v>
                </c:pt>
                <c:pt idx="3698">
                  <c:v>398251.17852387729</c:v>
                </c:pt>
                <c:pt idx="3699">
                  <c:v>396605.13152686408</c:v>
                </c:pt>
                <c:pt idx="3700">
                  <c:v>399905.03436611698</c:v>
                </c:pt>
                <c:pt idx="3701">
                  <c:v>403298.31947893143</c:v>
                </c:pt>
                <c:pt idx="3702">
                  <c:v>401415.38018640561</c:v>
                </c:pt>
                <c:pt idx="3703">
                  <c:v>410176.58066141367</c:v>
                </c:pt>
                <c:pt idx="3704">
                  <c:v>415776.02648530086</c:v>
                </c:pt>
                <c:pt idx="3705">
                  <c:v>417812.91158372111</c:v>
                </c:pt>
                <c:pt idx="3706">
                  <c:v>417317.46374464815</c:v>
                </c:pt>
                <c:pt idx="3707">
                  <c:v>414963.22285796638</c:v>
                </c:pt>
                <c:pt idx="3708">
                  <c:v>415204.14552520885</c:v>
                </c:pt>
                <c:pt idx="3709">
                  <c:v>420427.36334520957</c:v>
                </c:pt>
                <c:pt idx="3710">
                  <c:v>419174.4935046251</c:v>
                </c:pt>
                <c:pt idx="3711">
                  <c:v>421454.4963834621</c:v>
                </c:pt>
                <c:pt idx="3712">
                  <c:v>416317.78761380498</c:v>
                </c:pt>
                <c:pt idx="3713">
                  <c:v>416540.35769549198</c:v>
                </c:pt>
                <c:pt idx="3714">
                  <c:v>414848.5731764377</c:v>
                </c:pt>
                <c:pt idx="3715">
                  <c:v>405687.82611824916</c:v>
                </c:pt>
                <c:pt idx="3716">
                  <c:v>403099.10396200028</c:v>
                </c:pt>
                <c:pt idx="3717">
                  <c:v>407888.6249955027</c:v>
                </c:pt>
                <c:pt idx="3718">
                  <c:v>392370.07448990695</c:v>
                </c:pt>
                <c:pt idx="3719">
                  <c:v>394750.76469106571</c:v>
                </c:pt>
                <c:pt idx="3720">
                  <c:v>394692.72014106397</c:v>
                </c:pt>
                <c:pt idx="3721">
                  <c:v>403748.49760696769</c:v>
                </c:pt>
                <c:pt idx="3722">
                  <c:v>411547.98661340913</c:v>
                </c:pt>
                <c:pt idx="3723">
                  <c:v>410477.92291914159</c:v>
                </c:pt>
                <c:pt idx="3724">
                  <c:v>427003.38263341709</c:v>
                </c:pt>
                <c:pt idx="3725">
                  <c:v>426614.30781964184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F1-4A33-8CD6-5856A79358C3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00FFCC"/>
              </a:solidFill>
            </a:ln>
            <a:effectLst>
              <a:glow>
                <a:srgbClr val="00FFCC">
                  <a:alpha val="14000"/>
                </a:srgb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42207</c:v>
                </c:pt>
                <c:pt idx="1">
                  <c:v>42208</c:v>
                </c:pt>
                <c:pt idx="2">
                  <c:v>42209</c:v>
                </c:pt>
                <c:pt idx="3">
                  <c:v>42210</c:v>
                </c:pt>
                <c:pt idx="4">
                  <c:v>42211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42217</c:v>
                </c:pt>
                <c:pt idx="11">
                  <c:v>42218</c:v>
                </c:pt>
                <c:pt idx="12">
                  <c:v>42219</c:v>
                </c:pt>
                <c:pt idx="13">
                  <c:v>42220</c:v>
                </c:pt>
                <c:pt idx="14">
                  <c:v>42221</c:v>
                </c:pt>
                <c:pt idx="15">
                  <c:v>42222</c:v>
                </c:pt>
                <c:pt idx="16">
                  <c:v>42223</c:v>
                </c:pt>
                <c:pt idx="17">
                  <c:v>42224</c:v>
                </c:pt>
                <c:pt idx="18">
                  <c:v>42225</c:v>
                </c:pt>
                <c:pt idx="19">
                  <c:v>42226</c:v>
                </c:pt>
                <c:pt idx="20">
                  <c:v>42227</c:v>
                </c:pt>
                <c:pt idx="21">
                  <c:v>42228</c:v>
                </c:pt>
                <c:pt idx="22">
                  <c:v>42229</c:v>
                </c:pt>
                <c:pt idx="23">
                  <c:v>42230</c:v>
                </c:pt>
                <c:pt idx="24">
                  <c:v>42231</c:v>
                </c:pt>
                <c:pt idx="25">
                  <c:v>42232</c:v>
                </c:pt>
                <c:pt idx="26">
                  <c:v>42233</c:v>
                </c:pt>
                <c:pt idx="27">
                  <c:v>42234</c:v>
                </c:pt>
                <c:pt idx="28">
                  <c:v>42235</c:v>
                </c:pt>
                <c:pt idx="29">
                  <c:v>42236</c:v>
                </c:pt>
                <c:pt idx="30">
                  <c:v>42237</c:v>
                </c:pt>
                <c:pt idx="31">
                  <c:v>42238</c:v>
                </c:pt>
                <c:pt idx="32">
                  <c:v>42239</c:v>
                </c:pt>
                <c:pt idx="33">
                  <c:v>42240</c:v>
                </c:pt>
                <c:pt idx="34">
                  <c:v>42241</c:v>
                </c:pt>
                <c:pt idx="35">
                  <c:v>42242</c:v>
                </c:pt>
                <c:pt idx="36">
                  <c:v>42243</c:v>
                </c:pt>
                <c:pt idx="37">
                  <c:v>42244</c:v>
                </c:pt>
                <c:pt idx="38">
                  <c:v>42245</c:v>
                </c:pt>
                <c:pt idx="39">
                  <c:v>42246</c:v>
                </c:pt>
                <c:pt idx="40">
                  <c:v>42247</c:v>
                </c:pt>
                <c:pt idx="41">
                  <c:v>42248</c:v>
                </c:pt>
                <c:pt idx="42">
                  <c:v>42249</c:v>
                </c:pt>
                <c:pt idx="43">
                  <c:v>42250</c:v>
                </c:pt>
                <c:pt idx="44">
                  <c:v>42251</c:v>
                </c:pt>
                <c:pt idx="45">
                  <c:v>42252</c:v>
                </c:pt>
                <c:pt idx="46">
                  <c:v>42253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42259</c:v>
                </c:pt>
                <c:pt idx="53">
                  <c:v>42260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42266</c:v>
                </c:pt>
                <c:pt idx="60">
                  <c:v>42267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42273</c:v>
                </c:pt>
                <c:pt idx="67">
                  <c:v>42274</c:v>
                </c:pt>
                <c:pt idx="68">
                  <c:v>42275</c:v>
                </c:pt>
                <c:pt idx="69">
                  <c:v>42276</c:v>
                </c:pt>
                <c:pt idx="70">
                  <c:v>42277</c:v>
                </c:pt>
                <c:pt idx="71">
                  <c:v>42278</c:v>
                </c:pt>
                <c:pt idx="72">
                  <c:v>42279</c:v>
                </c:pt>
                <c:pt idx="73">
                  <c:v>42280</c:v>
                </c:pt>
                <c:pt idx="74">
                  <c:v>42281</c:v>
                </c:pt>
                <c:pt idx="75">
                  <c:v>42282</c:v>
                </c:pt>
                <c:pt idx="76">
                  <c:v>42283</c:v>
                </c:pt>
                <c:pt idx="77">
                  <c:v>42284</c:v>
                </c:pt>
                <c:pt idx="78">
                  <c:v>42285</c:v>
                </c:pt>
                <c:pt idx="79">
                  <c:v>42286</c:v>
                </c:pt>
                <c:pt idx="80">
                  <c:v>42287</c:v>
                </c:pt>
                <c:pt idx="81">
                  <c:v>42288</c:v>
                </c:pt>
                <c:pt idx="82">
                  <c:v>42289</c:v>
                </c:pt>
                <c:pt idx="83">
                  <c:v>42290</c:v>
                </c:pt>
                <c:pt idx="84">
                  <c:v>42291</c:v>
                </c:pt>
                <c:pt idx="85">
                  <c:v>42292</c:v>
                </c:pt>
                <c:pt idx="86">
                  <c:v>42293</c:v>
                </c:pt>
                <c:pt idx="87">
                  <c:v>42294</c:v>
                </c:pt>
                <c:pt idx="88">
                  <c:v>42295</c:v>
                </c:pt>
                <c:pt idx="89">
                  <c:v>42296</c:v>
                </c:pt>
                <c:pt idx="90">
                  <c:v>42297</c:v>
                </c:pt>
                <c:pt idx="91">
                  <c:v>42298</c:v>
                </c:pt>
                <c:pt idx="92">
                  <c:v>42299</c:v>
                </c:pt>
                <c:pt idx="93">
                  <c:v>42300</c:v>
                </c:pt>
                <c:pt idx="94">
                  <c:v>42301</c:v>
                </c:pt>
                <c:pt idx="95">
                  <c:v>42302</c:v>
                </c:pt>
                <c:pt idx="96">
                  <c:v>42303</c:v>
                </c:pt>
                <c:pt idx="97">
                  <c:v>42304</c:v>
                </c:pt>
                <c:pt idx="98">
                  <c:v>42305</c:v>
                </c:pt>
                <c:pt idx="99">
                  <c:v>42306</c:v>
                </c:pt>
                <c:pt idx="100">
                  <c:v>42307</c:v>
                </c:pt>
                <c:pt idx="101">
                  <c:v>42308</c:v>
                </c:pt>
                <c:pt idx="102">
                  <c:v>42309</c:v>
                </c:pt>
                <c:pt idx="103">
                  <c:v>42310</c:v>
                </c:pt>
                <c:pt idx="104">
                  <c:v>42311</c:v>
                </c:pt>
                <c:pt idx="105">
                  <c:v>42312</c:v>
                </c:pt>
                <c:pt idx="106">
                  <c:v>42313</c:v>
                </c:pt>
                <c:pt idx="107">
                  <c:v>42314</c:v>
                </c:pt>
                <c:pt idx="108">
                  <c:v>42315</c:v>
                </c:pt>
                <c:pt idx="109">
                  <c:v>42316</c:v>
                </c:pt>
                <c:pt idx="110">
                  <c:v>42317</c:v>
                </c:pt>
                <c:pt idx="111">
                  <c:v>42318</c:v>
                </c:pt>
                <c:pt idx="112">
                  <c:v>42319</c:v>
                </c:pt>
                <c:pt idx="113">
                  <c:v>42320</c:v>
                </c:pt>
                <c:pt idx="114">
                  <c:v>42321</c:v>
                </c:pt>
                <c:pt idx="115">
                  <c:v>42322</c:v>
                </c:pt>
                <c:pt idx="116">
                  <c:v>42323</c:v>
                </c:pt>
                <c:pt idx="117">
                  <c:v>42324</c:v>
                </c:pt>
                <c:pt idx="118">
                  <c:v>42325</c:v>
                </c:pt>
                <c:pt idx="119">
                  <c:v>42326</c:v>
                </c:pt>
                <c:pt idx="120">
                  <c:v>42327</c:v>
                </c:pt>
                <c:pt idx="121">
                  <c:v>42328</c:v>
                </c:pt>
                <c:pt idx="122">
                  <c:v>42329</c:v>
                </c:pt>
                <c:pt idx="123">
                  <c:v>42330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42336</c:v>
                </c:pt>
                <c:pt idx="130">
                  <c:v>42337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42343</c:v>
                </c:pt>
                <c:pt idx="137">
                  <c:v>42344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42350</c:v>
                </c:pt>
                <c:pt idx="144">
                  <c:v>42351</c:v>
                </c:pt>
                <c:pt idx="145">
                  <c:v>42352</c:v>
                </c:pt>
                <c:pt idx="146">
                  <c:v>42353</c:v>
                </c:pt>
                <c:pt idx="147">
                  <c:v>42354</c:v>
                </c:pt>
                <c:pt idx="148">
                  <c:v>42355</c:v>
                </c:pt>
                <c:pt idx="149">
                  <c:v>42356</c:v>
                </c:pt>
                <c:pt idx="150">
                  <c:v>42357</c:v>
                </c:pt>
                <c:pt idx="151">
                  <c:v>42358</c:v>
                </c:pt>
                <c:pt idx="152">
                  <c:v>42359</c:v>
                </c:pt>
                <c:pt idx="153">
                  <c:v>42360</c:v>
                </c:pt>
                <c:pt idx="154">
                  <c:v>42361</c:v>
                </c:pt>
                <c:pt idx="155">
                  <c:v>42362</c:v>
                </c:pt>
                <c:pt idx="156">
                  <c:v>42363</c:v>
                </c:pt>
                <c:pt idx="157">
                  <c:v>42364</c:v>
                </c:pt>
                <c:pt idx="158">
                  <c:v>42365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42370</c:v>
                </c:pt>
                <c:pt idx="164">
                  <c:v>42371</c:v>
                </c:pt>
                <c:pt idx="165">
                  <c:v>42372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42378</c:v>
                </c:pt>
                <c:pt idx="172">
                  <c:v>42379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42385</c:v>
                </c:pt>
                <c:pt idx="179">
                  <c:v>42386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42392</c:v>
                </c:pt>
                <c:pt idx="186">
                  <c:v>42393</c:v>
                </c:pt>
                <c:pt idx="187">
                  <c:v>42394</c:v>
                </c:pt>
                <c:pt idx="188">
                  <c:v>42395</c:v>
                </c:pt>
                <c:pt idx="189">
                  <c:v>42396</c:v>
                </c:pt>
                <c:pt idx="190">
                  <c:v>42397</c:v>
                </c:pt>
                <c:pt idx="191">
                  <c:v>42398</c:v>
                </c:pt>
                <c:pt idx="192">
                  <c:v>42399</c:v>
                </c:pt>
                <c:pt idx="193">
                  <c:v>42400</c:v>
                </c:pt>
                <c:pt idx="194">
                  <c:v>42401</c:v>
                </c:pt>
                <c:pt idx="195">
                  <c:v>42402</c:v>
                </c:pt>
                <c:pt idx="196">
                  <c:v>42403</c:v>
                </c:pt>
                <c:pt idx="197">
                  <c:v>42404</c:v>
                </c:pt>
                <c:pt idx="198">
                  <c:v>42405</c:v>
                </c:pt>
                <c:pt idx="199">
                  <c:v>42406</c:v>
                </c:pt>
                <c:pt idx="200">
                  <c:v>42407</c:v>
                </c:pt>
                <c:pt idx="201">
                  <c:v>42408</c:v>
                </c:pt>
                <c:pt idx="202">
                  <c:v>42409</c:v>
                </c:pt>
                <c:pt idx="203">
                  <c:v>42410</c:v>
                </c:pt>
                <c:pt idx="204">
                  <c:v>42411</c:v>
                </c:pt>
                <c:pt idx="205">
                  <c:v>42412</c:v>
                </c:pt>
                <c:pt idx="206">
                  <c:v>42413</c:v>
                </c:pt>
                <c:pt idx="207">
                  <c:v>42414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42420</c:v>
                </c:pt>
                <c:pt idx="214">
                  <c:v>42421</c:v>
                </c:pt>
                <c:pt idx="215">
                  <c:v>42422</c:v>
                </c:pt>
                <c:pt idx="216">
                  <c:v>42423</c:v>
                </c:pt>
                <c:pt idx="217">
                  <c:v>42424</c:v>
                </c:pt>
                <c:pt idx="218">
                  <c:v>42425</c:v>
                </c:pt>
                <c:pt idx="219">
                  <c:v>42426</c:v>
                </c:pt>
                <c:pt idx="220">
                  <c:v>42427</c:v>
                </c:pt>
                <c:pt idx="221">
                  <c:v>42428</c:v>
                </c:pt>
                <c:pt idx="222">
                  <c:v>42429</c:v>
                </c:pt>
                <c:pt idx="223">
                  <c:v>42430</c:v>
                </c:pt>
                <c:pt idx="224">
                  <c:v>42431</c:v>
                </c:pt>
                <c:pt idx="225">
                  <c:v>42432</c:v>
                </c:pt>
                <c:pt idx="226">
                  <c:v>42433</c:v>
                </c:pt>
                <c:pt idx="227">
                  <c:v>42434</c:v>
                </c:pt>
                <c:pt idx="228">
                  <c:v>42435</c:v>
                </c:pt>
                <c:pt idx="229">
                  <c:v>42436</c:v>
                </c:pt>
                <c:pt idx="230">
                  <c:v>42437</c:v>
                </c:pt>
                <c:pt idx="231">
                  <c:v>42438</c:v>
                </c:pt>
                <c:pt idx="232">
                  <c:v>42439</c:v>
                </c:pt>
                <c:pt idx="233">
                  <c:v>42440</c:v>
                </c:pt>
                <c:pt idx="234">
                  <c:v>42441</c:v>
                </c:pt>
                <c:pt idx="235">
                  <c:v>42442</c:v>
                </c:pt>
                <c:pt idx="236">
                  <c:v>42443</c:v>
                </c:pt>
                <c:pt idx="237">
                  <c:v>42444</c:v>
                </c:pt>
                <c:pt idx="238">
                  <c:v>42445</c:v>
                </c:pt>
                <c:pt idx="239">
                  <c:v>42446</c:v>
                </c:pt>
                <c:pt idx="240">
                  <c:v>42447</c:v>
                </c:pt>
                <c:pt idx="241">
                  <c:v>42448</c:v>
                </c:pt>
                <c:pt idx="242">
                  <c:v>42449</c:v>
                </c:pt>
                <c:pt idx="243">
                  <c:v>42450</c:v>
                </c:pt>
                <c:pt idx="244">
                  <c:v>42451</c:v>
                </c:pt>
                <c:pt idx="245">
                  <c:v>42452</c:v>
                </c:pt>
                <c:pt idx="246">
                  <c:v>42453</c:v>
                </c:pt>
                <c:pt idx="247">
                  <c:v>42454</c:v>
                </c:pt>
                <c:pt idx="248">
                  <c:v>42455</c:v>
                </c:pt>
                <c:pt idx="249">
                  <c:v>42456</c:v>
                </c:pt>
                <c:pt idx="250">
                  <c:v>42457</c:v>
                </c:pt>
                <c:pt idx="251">
                  <c:v>42458</c:v>
                </c:pt>
                <c:pt idx="252">
                  <c:v>42459</c:v>
                </c:pt>
                <c:pt idx="253">
                  <c:v>42460</c:v>
                </c:pt>
                <c:pt idx="254">
                  <c:v>42461</c:v>
                </c:pt>
                <c:pt idx="255">
                  <c:v>42462</c:v>
                </c:pt>
                <c:pt idx="256">
                  <c:v>42463</c:v>
                </c:pt>
                <c:pt idx="257">
                  <c:v>42464</c:v>
                </c:pt>
                <c:pt idx="258">
                  <c:v>42465</c:v>
                </c:pt>
                <c:pt idx="259">
                  <c:v>42466</c:v>
                </c:pt>
                <c:pt idx="260">
                  <c:v>42467</c:v>
                </c:pt>
                <c:pt idx="261">
                  <c:v>42468</c:v>
                </c:pt>
                <c:pt idx="262">
                  <c:v>42469</c:v>
                </c:pt>
                <c:pt idx="263">
                  <c:v>42470</c:v>
                </c:pt>
                <c:pt idx="264">
                  <c:v>42471</c:v>
                </c:pt>
                <c:pt idx="265">
                  <c:v>42472</c:v>
                </c:pt>
                <c:pt idx="266">
                  <c:v>42473</c:v>
                </c:pt>
                <c:pt idx="267">
                  <c:v>42474</c:v>
                </c:pt>
                <c:pt idx="268">
                  <c:v>42475</c:v>
                </c:pt>
                <c:pt idx="269">
                  <c:v>42476</c:v>
                </c:pt>
                <c:pt idx="270">
                  <c:v>42477</c:v>
                </c:pt>
                <c:pt idx="271">
                  <c:v>42478</c:v>
                </c:pt>
                <c:pt idx="272">
                  <c:v>42479</c:v>
                </c:pt>
                <c:pt idx="273">
                  <c:v>42480</c:v>
                </c:pt>
                <c:pt idx="274">
                  <c:v>42481</c:v>
                </c:pt>
                <c:pt idx="275">
                  <c:v>42482</c:v>
                </c:pt>
                <c:pt idx="276">
                  <c:v>42483</c:v>
                </c:pt>
                <c:pt idx="277">
                  <c:v>42484</c:v>
                </c:pt>
                <c:pt idx="278">
                  <c:v>42485</c:v>
                </c:pt>
                <c:pt idx="279">
                  <c:v>42486</c:v>
                </c:pt>
                <c:pt idx="280">
                  <c:v>42487</c:v>
                </c:pt>
                <c:pt idx="281">
                  <c:v>42488</c:v>
                </c:pt>
                <c:pt idx="282">
                  <c:v>42489</c:v>
                </c:pt>
                <c:pt idx="283">
                  <c:v>42490</c:v>
                </c:pt>
                <c:pt idx="284">
                  <c:v>42491</c:v>
                </c:pt>
                <c:pt idx="285">
                  <c:v>42492</c:v>
                </c:pt>
                <c:pt idx="286">
                  <c:v>42493</c:v>
                </c:pt>
                <c:pt idx="287">
                  <c:v>42494</c:v>
                </c:pt>
                <c:pt idx="288">
                  <c:v>42495</c:v>
                </c:pt>
                <c:pt idx="289">
                  <c:v>42496</c:v>
                </c:pt>
                <c:pt idx="290">
                  <c:v>42497</c:v>
                </c:pt>
                <c:pt idx="291">
                  <c:v>42498</c:v>
                </c:pt>
                <c:pt idx="292">
                  <c:v>42499</c:v>
                </c:pt>
                <c:pt idx="293">
                  <c:v>42500</c:v>
                </c:pt>
                <c:pt idx="294">
                  <c:v>42501</c:v>
                </c:pt>
                <c:pt idx="295">
                  <c:v>42502</c:v>
                </c:pt>
                <c:pt idx="296">
                  <c:v>42503</c:v>
                </c:pt>
                <c:pt idx="297">
                  <c:v>42504</c:v>
                </c:pt>
                <c:pt idx="298">
                  <c:v>42505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42511</c:v>
                </c:pt>
                <c:pt idx="305">
                  <c:v>42512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42518</c:v>
                </c:pt>
                <c:pt idx="312">
                  <c:v>42519</c:v>
                </c:pt>
                <c:pt idx="313">
                  <c:v>42520</c:v>
                </c:pt>
                <c:pt idx="314">
                  <c:v>42521</c:v>
                </c:pt>
                <c:pt idx="315">
                  <c:v>42522</c:v>
                </c:pt>
                <c:pt idx="316">
                  <c:v>42523</c:v>
                </c:pt>
                <c:pt idx="317">
                  <c:v>42524</c:v>
                </c:pt>
                <c:pt idx="318">
                  <c:v>42525</c:v>
                </c:pt>
                <c:pt idx="319">
                  <c:v>42526</c:v>
                </c:pt>
                <c:pt idx="320">
                  <c:v>42527</c:v>
                </c:pt>
                <c:pt idx="321">
                  <c:v>42528</c:v>
                </c:pt>
                <c:pt idx="322">
                  <c:v>42529</c:v>
                </c:pt>
                <c:pt idx="323">
                  <c:v>42530</c:v>
                </c:pt>
                <c:pt idx="324">
                  <c:v>42531</c:v>
                </c:pt>
                <c:pt idx="325">
                  <c:v>42532</c:v>
                </c:pt>
                <c:pt idx="326">
                  <c:v>42533</c:v>
                </c:pt>
                <c:pt idx="327">
                  <c:v>42534</c:v>
                </c:pt>
                <c:pt idx="328">
                  <c:v>42535</c:v>
                </c:pt>
                <c:pt idx="329">
                  <c:v>42536</c:v>
                </c:pt>
                <c:pt idx="330">
                  <c:v>42537</c:v>
                </c:pt>
                <c:pt idx="331">
                  <c:v>42538</c:v>
                </c:pt>
                <c:pt idx="332">
                  <c:v>42539</c:v>
                </c:pt>
                <c:pt idx="333">
                  <c:v>42540</c:v>
                </c:pt>
                <c:pt idx="334">
                  <c:v>42541</c:v>
                </c:pt>
                <c:pt idx="335">
                  <c:v>42542</c:v>
                </c:pt>
                <c:pt idx="336">
                  <c:v>42543</c:v>
                </c:pt>
                <c:pt idx="337">
                  <c:v>42544</c:v>
                </c:pt>
                <c:pt idx="338">
                  <c:v>42545</c:v>
                </c:pt>
                <c:pt idx="339">
                  <c:v>42546</c:v>
                </c:pt>
                <c:pt idx="340">
                  <c:v>42547</c:v>
                </c:pt>
                <c:pt idx="341">
                  <c:v>42548</c:v>
                </c:pt>
                <c:pt idx="342">
                  <c:v>42549</c:v>
                </c:pt>
                <c:pt idx="343">
                  <c:v>42550</c:v>
                </c:pt>
                <c:pt idx="344">
                  <c:v>42551</c:v>
                </c:pt>
                <c:pt idx="345">
                  <c:v>42552</c:v>
                </c:pt>
                <c:pt idx="346">
                  <c:v>42553</c:v>
                </c:pt>
                <c:pt idx="347">
                  <c:v>42554</c:v>
                </c:pt>
                <c:pt idx="348">
                  <c:v>42555</c:v>
                </c:pt>
                <c:pt idx="349">
                  <c:v>42556</c:v>
                </c:pt>
                <c:pt idx="350">
                  <c:v>42557</c:v>
                </c:pt>
                <c:pt idx="351">
                  <c:v>42558</c:v>
                </c:pt>
                <c:pt idx="352">
                  <c:v>42559</c:v>
                </c:pt>
                <c:pt idx="353">
                  <c:v>42560</c:v>
                </c:pt>
                <c:pt idx="354">
                  <c:v>42561</c:v>
                </c:pt>
                <c:pt idx="355">
                  <c:v>42562</c:v>
                </c:pt>
                <c:pt idx="356">
                  <c:v>42563</c:v>
                </c:pt>
                <c:pt idx="357">
                  <c:v>42564</c:v>
                </c:pt>
                <c:pt idx="358">
                  <c:v>42565</c:v>
                </c:pt>
                <c:pt idx="359">
                  <c:v>42566</c:v>
                </c:pt>
                <c:pt idx="360">
                  <c:v>42567</c:v>
                </c:pt>
                <c:pt idx="361">
                  <c:v>42568</c:v>
                </c:pt>
                <c:pt idx="362">
                  <c:v>42569</c:v>
                </c:pt>
                <c:pt idx="363">
                  <c:v>42570</c:v>
                </c:pt>
                <c:pt idx="364">
                  <c:v>42571</c:v>
                </c:pt>
                <c:pt idx="365">
                  <c:v>42572</c:v>
                </c:pt>
                <c:pt idx="366">
                  <c:v>42573</c:v>
                </c:pt>
                <c:pt idx="367">
                  <c:v>42574</c:v>
                </c:pt>
                <c:pt idx="368">
                  <c:v>42575</c:v>
                </c:pt>
                <c:pt idx="369">
                  <c:v>42576</c:v>
                </c:pt>
                <c:pt idx="370">
                  <c:v>42577</c:v>
                </c:pt>
                <c:pt idx="371">
                  <c:v>42578</c:v>
                </c:pt>
                <c:pt idx="372">
                  <c:v>42579</c:v>
                </c:pt>
                <c:pt idx="373">
                  <c:v>42580</c:v>
                </c:pt>
                <c:pt idx="374">
                  <c:v>42581</c:v>
                </c:pt>
                <c:pt idx="375">
                  <c:v>42582</c:v>
                </c:pt>
                <c:pt idx="376">
                  <c:v>42583</c:v>
                </c:pt>
                <c:pt idx="377">
                  <c:v>42584</c:v>
                </c:pt>
                <c:pt idx="378">
                  <c:v>42585</c:v>
                </c:pt>
                <c:pt idx="379">
                  <c:v>42586</c:v>
                </c:pt>
                <c:pt idx="380">
                  <c:v>42587</c:v>
                </c:pt>
                <c:pt idx="381">
                  <c:v>42588</c:v>
                </c:pt>
                <c:pt idx="382">
                  <c:v>42589</c:v>
                </c:pt>
                <c:pt idx="383">
                  <c:v>42590</c:v>
                </c:pt>
                <c:pt idx="384">
                  <c:v>42591</c:v>
                </c:pt>
                <c:pt idx="385">
                  <c:v>42592</c:v>
                </c:pt>
                <c:pt idx="386">
                  <c:v>42593</c:v>
                </c:pt>
                <c:pt idx="387">
                  <c:v>42594</c:v>
                </c:pt>
                <c:pt idx="388">
                  <c:v>42595</c:v>
                </c:pt>
                <c:pt idx="389">
                  <c:v>42596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42602</c:v>
                </c:pt>
                <c:pt idx="396">
                  <c:v>42603</c:v>
                </c:pt>
                <c:pt idx="397">
                  <c:v>42604</c:v>
                </c:pt>
                <c:pt idx="398">
                  <c:v>42605</c:v>
                </c:pt>
                <c:pt idx="399">
                  <c:v>42606</c:v>
                </c:pt>
                <c:pt idx="400">
                  <c:v>42607</c:v>
                </c:pt>
                <c:pt idx="401">
                  <c:v>42608</c:v>
                </c:pt>
                <c:pt idx="402">
                  <c:v>42609</c:v>
                </c:pt>
                <c:pt idx="403">
                  <c:v>42610</c:v>
                </c:pt>
                <c:pt idx="404">
                  <c:v>42611</c:v>
                </c:pt>
                <c:pt idx="405">
                  <c:v>42612</c:v>
                </c:pt>
                <c:pt idx="406">
                  <c:v>42613</c:v>
                </c:pt>
                <c:pt idx="407">
                  <c:v>42614</c:v>
                </c:pt>
                <c:pt idx="408">
                  <c:v>42615</c:v>
                </c:pt>
                <c:pt idx="409">
                  <c:v>42616</c:v>
                </c:pt>
                <c:pt idx="410">
                  <c:v>42617</c:v>
                </c:pt>
                <c:pt idx="411">
                  <c:v>42618</c:v>
                </c:pt>
                <c:pt idx="412">
                  <c:v>42619</c:v>
                </c:pt>
                <c:pt idx="413">
                  <c:v>42620</c:v>
                </c:pt>
                <c:pt idx="414">
                  <c:v>42621</c:v>
                </c:pt>
                <c:pt idx="415">
                  <c:v>42622</c:v>
                </c:pt>
                <c:pt idx="416">
                  <c:v>42623</c:v>
                </c:pt>
                <c:pt idx="417">
                  <c:v>42624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42629</c:v>
                </c:pt>
                <c:pt idx="423">
                  <c:v>42630</c:v>
                </c:pt>
                <c:pt idx="424">
                  <c:v>42631</c:v>
                </c:pt>
                <c:pt idx="425">
                  <c:v>42632</c:v>
                </c:pt>
                <c:pt idx="426">
                  <c:v>42633</c:v>
                </c:pt>
                <c:pt idx="427">
                  <c:v>42634</c:v>
                </c:pt>
                <c:pt idx="428">
                  <c:v>42635</c:v>
                </c:pt>
                <c:pt idx="429">
                  <c:v>42636</c:v>
                </c:pt>
                <c:pt idx="430">
                  <c:v>42637</c:v>
                </c:pt>
                <c:pt idx="431">
                  <c:v>42638</c:v>
                </c:pt>
                <c:pt idx="432">
                  <c:v>42639</c:v>
                </c:pt>
                <c:pt idx="433">
                  <c:v>42640</c:v>
                </c:pt>
                <c:pt idx="434">
                  <c:v>42641</c:v>
                </c:pt>
                <c:pt idx="435">
                  <c:v>42642</c:v>
                </c:pt>
                <c:pt idx="436">
                  <c:v>42643</c:v>
                </c:pt>
                <c:pt idx="437">
                  <c:v>42644</c:v>
                </c:pt>
                <c:pt idx="438">
                  <c:v>42645</c:v>
                </c:pt>
                <c:pt idx="439">
                  <c:v>42646</c:v>
                </c:pt>
                <c:pt idx="440">
                  <c:v>42647</c:v>
                </c:pt>
                <c:pt idx="441">
                  <c:v>42648</c:v>
                </c:pt>
                <c:pt idx="442">
                  <c:v>42649</c:v>
                </c:pt>
                <c:pt idx="443">
                  <c:v>42650</c:v>
                </c:pt>
                <c:pt idx="444">
                  <c:v>42651</c:v>
                </c:pt>
                <c:pt idx="445">
                  <c:v>42652</c:v>
                </c:pt>
                <c:pt idx="446">
                  <c:v>42653</c:v>
                </c:pt>
                <c:pt idx="447">
                  <c:v>42654</c:v>
                </c:pt>
                <c:pt idx="448">
                  <c:v>42655</c:v>
                </c:pt>
                <c:pt idx="449">
                  <c:v>42656</c:v>
                </c:pt>
                <c:pt idx="450">
                  <c:v>42657</c:v>
                </c:pt>
                <c:pt idx="451">
                  <c:v>42658</c:v>
                </c:pt>
                <c:pt idx="452">
                  <c:v>42659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42665</c:v>
                </c:pt>
                <c:pt idx="459">
                  <c:v>42666</c:v>
                </c:pt>
                <c:pt idx="460">
                  <c:v>42667</c:v>
                </c:pt>
                <c:pt idx="461">
                  <c:v>42668</c:v>
                </c:pt>
                <c:pt idx="462">
                  <c:v>42669</c:v>
                </c:pt>
                <c:pt idx="463">
                  <c:v>42670</c:v>
                </c:pt>
                <c:pt idx="464">
                  <c:v>42671</c:v>
                </c:pt>
                <c:pt idx="465">
                  <c:v>42672</c:v>
                </c:pt>
                <c:pt idx="466">
                  <c:v>42673</c:v>
                </c:pt>
                <c:pt idx="467">
                  <c:v>42674</c:v>
                </c:pt>
                <c:pt idx="468">
                  <c:v>42675</c:v>
                </c:pt>
                <c:pt idx="469">
                  <c:v>42676</c:v>
                </c:pt>
                <c:pt idx="470">
                  <c:v>42677</c:v>
                </c:pt>
                <c:pt idx="471">
                  <c:v>42678</c:v>
                </c:pt>
                <c:pt idx="472">
                  <c:v>42679</c:v>
                </c:pt>
                <c:pt idx="473">
                  <c:v>42680</c:v>
                </c:pt>
                <c:pt idx="474">
                  <c:v>42681</c:v>
                </c:pt>
                <c:pt idx="475">
                  <c:v>42682</c:v>
                </c:pt>
                <c:pt idx="476">
                  <c:v>42683</c:v>
                </c:pt>
                <c:pt idx="477">
                  <c:v>42684</c:v>
                </c:pt>
                <c:pt idx="478">
                  <c:v>42685</c:v>
                </c:pt>
                <c:pt idx="479">
                  <c:v>42686</c:v>
                </c:pt>
                <c:pt idx="480">
                  <c:v>42687</c:v>
                </c:pt>
                <c:pt idx="481">
                  <c:v>42688</c:v>
                </c:pt>
                <c:pt idx="482">
                  <c:v>42689</c:v>
                </c:pt>
                <c:pt idx="483">
                  <c:v>42690</c:v>
                </c:pt>
                <c:pt idx="484">
                  <c:v>42691</c:v>
                </c:pt>
                <c:pt idx="485">
                  <c:v>42692</c:v>
                </c:pt>
                <c:pt idx="486">
                  <c:v>42693</c:v>
                </c:pt>
                <c:pt idx="487">
                  <c:v>42694</c:v>
                </c:pt>
                <c:pt idx="488">
                  <c:v>42695</c:v>
                </c:pt>
                <c:pt idx="489">
                  <c:v>42696</c:v>
                </c:pt>
                <c:pt idx="490">
                  <c:v>42697</c:v>
                </c:pt>
                <c:pt idx="491">
                  <c:v>42698</c:v>
                </c:pt>
                <c:pt idx="492">
                  <c:v>42699</c:v>
                </c:pt>
                <c:pt idx="493">
                  <c:v>42700</c:v>
                </c:pt>
                <c:pt idx="494">
                  <c:v>42701</c:v>
                </c:pt>
                <c:pt idx="495">
                  <c:v>42702</c:v>
                </c:pt>
                <c:pt idx="496">
                  <c:v>42703</c:v>
                </c:pt>
                <c:pt idx="497">
                  <c:v>42704</c:v>
                </c:pt>
                <c:pt idx="498">
                  <c:v>42705</c:v>
                </c:pt>
                <c:pt idx="499">
                  <c:v>42706</c:v>
                </c:pt>
                <c:pt idx="500">
                  <c:v>42707</c:v>
                </c:pt>
                <c:pt idx="501">
                  <c:v>42708</c:v>
                </c:pt>
                <c:pt idx="502">
                  <c:v>42709</c:v>
                </c:pt>
                <c:pt idx="503">
                  <c:v>42710</c:v>
                </c:pt>
                <c:pt idx="504">
                  <c:v>42711</c:v>
                </c:pt>
                <c:pt idx="505">
                  <c:v>42712</c:v>
                </c:pt>
                <c:pt idx="506">
                  <c:v>42713</c:v>
                </c:pt>
                <c:pt idx="507">
                  <c:v>42714</c:v>
                </c:pt>
                <c:pt idx="508">
                  <c:v>42715</c:v>
                </c:pt>
                <c:pt idx="509">
                  <c:v>42716</c:v>
                </c:pt>
                <c:pt idx="510">
                  <c:v>42717</c:v>
                </c:pt>
                <c:pt idx="511">
                  <c:v>42718</c:v>
                </c:pt>
                <c:pt idx="512">
                  <c:v>42719</c:v>
                </c:pt>
                <c:pt idx="513">
                  <c:v>42720</c:v>
                </c:pt>
                <c:pt idx="514">
                  <c:v>42721</c:v>
                </c:pt>
                <c:pt idx="515">
                  <c:v>42722</c:v>
                </c:pt>
                <c:pt idx="516">
                  <c:v>42723</c:v>
                </c:pt>
                <c:pt idx="517">
                  <c:v>42724</c:v>
                </c:pt>
                <c:pt idx="518">
                  <c:v>42725</c:v>
                </c:pt>
                <c:pt idx="519">
                  <c:v>42726</c:v>
                </c:pt>
                <c:pt idx="520">
                  <c:v>42727</c:v>
                </c:pt>
                <c:pt idx="521">
                  <c:v>42728</c:v>
                </c:pt>
                <c:pt idx="522">
                  <c:v>42729</c:v>
                </c:pt>
                <c:pt idx="523">
                  <c:v>42730</c:v>
                </c:pt>
                <c:pt idx="524">
                  <c:v>42731</c:v>
                </c:pt>
                <c:pt idx="525">
                  <c:v>42732</c:v>
                </c:pt>
                <c:pt idx="526">
                  <c:v>42733</c:v>
                </c:pt>
                <c:pt idx="527">
                  <c:v>42734</c:v>
                </c:pt>
                <c:pt idx="528">
                  <c:v>42735</c:v>
                </c:pt>
                <c:pt idx="529">
                  <c:v>42736</c:v>
                </c:pt>
                <c:pt idx="530">
                  <c:v>42737</c:v>
                </c:pt>
                <c:pt idx="531">
                  <c:v>42738</c:v>
                </c:pt>
                <c:pt idx="532">
                  <c:v>42739</c:v>
                </c:pt>
                <c:pt idx="533">
                  <c:v>42740</c:v>
                </c:pt>
                <c:pt idx="534">
                  <c:v>42741</c:v>
                </c:pt>
                <c:pt idx="535">
                  <c:v>42742</c:v>
                </c:pt>
                <c:pt idx="536">
                  <c:v>42743</c:v>
                </c:pt>
                <c:pt idx="537">
                  <c:v>42744</c:v>
                </c:pt>
                <c:pt idx="538">
                  <c:v>42745</c:v>
                </c:pt>
                <c:pt idx="539">
                  <c:v>42746</c:v>
                </c:pt>
                <c:pt idx="540">
                  <c:v>42747</c:v>
                </c:pt>
                <c:pt idx="541">
                  <c:v>42748</c:v>
                </c:pt>
                <c:pt idx="542">
                  <c:v>42749</c:v>
                </c:pt>
                <c:pt idx="543">
                  <c:v>42750</c:v>
                </c:pt>
                <c:pt idx="544">
                  <c:v>42751</c:v>
                </c:pt>
                <c:pt idx="545">
                  <c:v>42752</c:v>
                </c:pt>
                <c:pt idx="546">
                  <c:v>42753</c:v>
                </c:pt>
                <c:pt idx="547">
                  <c:v>42754</c:v>
                </c:pt>
                <c:pt idx="548">
                  <c:v>42755</c:v>
                </c:pt>
                <c:pt idx="549">
                  <c:v>42756</c:v>
                </c:pt>
                <c:pt idx="550">
                  <c:v>42757</c:v>
                </c:pt>
                <c:pt idx="551">
                  <c:v>42758</c:v>
                </c:pt>
                <c:pt idx="552">
                  <c:v>42759</c:v>
                </c:pt>
                <c:pt idx="553">
                  <c:v>42760</c:v>
                </c:pt>
                <c:pt idx="554">
                  <c:v>42761</c:v>
                </c:pt>
                <c:pt idx="555">
                  <c:v>42762</c:v>
                </c:pt>
                <c:pt idx="556">
                  <c:v>42763</c:v>
                </c:pt>
                <c:pt idx="557">
                  <c:v>42764</c:v>
                </c:pt>
                <c:pt idx="558">
                  <c:v>42765</c:v>
                </c:pt>
                <c:pt idx="559">
                  <c:v>42766</c:v>
                </c:pt>
                <c:pt idx="560">
                  <c:v>42767</c:v>
                </c:pt>
                <c:pt idx="561">
                  <c:v>42768</c:v>
                </c:pt>
                <c:pt idx="562">
                  <c:v>42769</c:v>
                </c:pt>
                <c:pt idx="563">
                  <c:v>42770</c:v>
                </c:pt>
                <c:pt idx="564">
                  <c:v>42771</c:v>
                </c:pt>
                <c:pt idx="565">
                  <c:v>42772</c:v>
                </c:pt>
                <c:pt idx="566">
                  <c:v>42773</c:v>
                </c:pt>
                <c:pt idx="567">
                  <c:v>42774</c:v>
                </c:pt>
                <c:pt idx="568">
                  <c:v>42775</c:v>
                </c:pt>
                <c:pt idx="569">
                  <c:v>42776</c:v>
                </c:pt>
                <c:pt idx="570">
                  <c:v>42777</c:v>
                </c:pt>
                <c:pt idx="571">
                  <c:v>42778</c:v>
                </c:pt>
                <c:pt idx="572">
                  <c:v>42779</c:v>
                </c:pt>
                <c:pt idx="573">
                  <c:v>42780</c:v>
                </c:pt>
                <c:pt idx="574">
                  <c:v>42781</c:v>
                </c:pt>
                <c:pt idx="575">
                  <c:v>42782</c:v>
                </c:pt>
                <c:pt idx="576">
                  <c:v>42783</c:v>
                </c:pt>
                <c:pt idx="577">
                  <c:v>42784</c:v>
                </c:pt>
                <c:pt idx="578">
                  <c:v>42785</c:v>
                </c:pt>
                <c:pt idx="579">
                  <c:v>42786</c:v>
                </c:pt>
                <c:pt idx="580">
                  <c:v>42787</c:v>
                </c:pt>
                <c:pt idx="581">
                  <c:v>42788</c:v>
                </c:pt>
                <c:pt idx="582">
                  <c:v>42789</c:v>
                </c:pt>
                <c:pt idx="583">
                  <c:v>42790</c:v>
                </c:pt>
                <c:pt idx="584">
                  <c:v>42791</c:v>
                </c:pt>
                <c:pt idx="585">
                  <c:v>42792</c:v>
                </c:pt>
                <c:pt idx="586">
                  <c:v>42793</c:v>
                </c:pt>
                <c:pt idx="587">
                  <c:v>42794</c:v>
                </c:pt>
                <c:pt idx="588">
                  <c:v>42795</c:v>
                </c:pt>
                <c:pt idx="589">
                  <c:v>42796</c:v>
                </c:pt>
                <c:pt idx="590">
                  <c:v>42797</c:v>
                </c:pt>
                <c:pt idx="591">
                  <c:v>42798</c:v>
                </c:pt>
                <c:pt idx="592">
                  <c:v>42799</c:v>
                </c:pt>
                <c:pt idx="593">
                  <c:v>42800</c:v>
                </c:pt>
                <c:pt idx="594">
                  <c:v>42801</c:v>
                </c:pt>
                <c:pt idx="595">
                  <c:v>42802</c:v>
                </c:pt>
                <c:pt idx="596">
                  <c:v>42803</c:v>
                </c:pt>
                <c:pt idx="597">
                  <c:v>42804</c:v>
                </c:pt>
                <c:pt idx="598">
                  <c:v>42805</c:v>
                </c:pt>
                <c:pt idx="599">
                  <c:v>42806</c:v>
                </c:pt>
                <c:pt idx="600">
                  <c:v>42807</c:v>
                </c:pt>
                <c:pt idx="601">
                  <c:v>42808</c:v>
                </c:pt>
                <c:pt idx="602">
                  <c:v>42809</c:v>
                </c:pt>
                <c:pt idx="603">
                  <c:v>42810</c:v>
                </c:pt>
                <c:pt idx="604">
                  <c:v>42811</c:v>
                </c:pt>
                <c:pt idx="605">
                  <c:v>42812</c:v>
                </c:pt>
                <c:pt idx="606">
                  <c:v>42813</c:v>
                </c:pt>
                <c:pt idx="607">
                  <c:v>42814</c:v>
                </c:pt>
                <c:pt idx="608">
                  <c:v>42815</c:v>
                </c:pt>
                <c:pt idx="609">
                  <c:v>42816</c:v>
                </c:pt>
                <c:pt idx="610">
                  <c:v>42817</c:v>
                </c:pt>
                <c:pt idx="611">
                  <c:v>42818</c:v>
                </c:pt>
                <c:pt idx="612">
                  <c:v>42819</c:v>
                </c:pt>
                <c:pt idx="613">
                  <c:v>42820</c:v>
                </c:pt>
                <c:pt idx="614">
                  <c:v>42821</c:v>
                </c:pt>
                <c:pt idx="615">
                  <c:v>42822</c:v>
                </c:pt>
                <c:pt idx="616">
                  <c:v>42823</c:v>
                </c:pt>
                <c:pt idx="617">
                  <c:v>42824</c:v>
                </c:pt>
                <c:pt idx="618">
                  <c:v>42825</c:v>
                </c:pt>
                <c:pt idx="619">
                  <c:v>42826</c:v>
                </c:pt>
                <c:pt idx="620">
                  <c:v>42827</c:v>
                </c:pt>
                <c:pt idx="621">
                  <c:v>42828</c:v>
                </c:pt>
                <c:pt idx="622">
                  <c:v>42829</c:v>
                </c:pt>
                <c:pt idx="623">
                  <c:v>42830</c:v>
                </c:pt>
                <c:pt idx="624">
                  <c:v>42831</c:v>
                </c:pt>
                <c:pt idx="625">
                  <c:v>42832</c:v>
                </c:pt>
                <c:pt idx="626">
                  <c:v>42833</c:v>
                </c:pt>
                <c:pt idx="627">
                  <c:v>42834</c:v>
                </c:pt>
                <c:pt idx="628">
                  <c:v>42835</c:v>
                </c:pt>
                <c:pt idx="629">
                  <c:v>42836</c:v>
                </c:pt>
                <c:pt idx="630">
                  <c:v>42837</c:v>
                </c:pt>
                <c:pt idx="631">
                  <c:v>42838</c:v>
                </c:pt>
                <c:pt idx="632">
                  <c:v>42839</c:v>
                </c:pt>
                <c:pt idx="633">
                  <c:v>42840</c:v>
                </c:pt>
                <c:pt idx="634">
                  <c:v>42841</c:v>
                </c:pt>
                <c:pt idx="635">
                  <c:v>42842</c:v>
                </c:pt>
                <c:pt idx="636">
                  <c:v>42843</c:v>
                </c:pt>
                <c:pt idx="637">
                  <c:v>42844</c:v>
                </c:pt>
                <c:pt idx="638">
                  <c:v>42845</c:v>
                </c:pt>
                <c:pt idx="639">
                  <c:v>42846</c:v>
                </c:pt>
                <c:pt idx="640">
                  <c:v>42847</c:v>
                </c:pt>
                <c:pt idx="641">
                  <c:v>42848</c:v>
                </c:pt>
                <c:pt idx="642">
                  <c:v>42849</c:v>
                </c:pt>
                <c:pt idx="643">
                  <c:v>42850</c:v>
                </c:pt>
                <c:pt idx="644">
                  <c:v>42851</c:v>
                </c:pt>
                <c:pt idx="645">
                  <c:v>42852</c:v>
                </c:pt>
                <c:pt idx="646">
                  <c:v>42853</c:v>
                </c:pt>
                <c:pt idx="647">
                  <c:v>42854</c:v>
                </c:pt>
                <c:pt idx="648">
                  <c:v>42855</c:v>
                </c:pt>
                <c:pt idx="649">
                  <c:v>42856</c:v>
                </c:pt>
                <c:pt idx="650">
                  <c:v>42857</c:v>
                </c:pt>
                <c:pt idx="651">
                  <c:v>42858</c:v>
                </c:pt>
                <c:pt idx="652">
                  <c:v>42859</c:v>
                </c:pt>
                <c:pt idx="653">
                  <c:v>42860</c:v>
                </c:pt>
                <c:pt idx="654">
                  <c:v>42861</c:v>
                </c:pt>
                <c:pt idx="655">
                  <c:v>42862</c:v>
                </c:pt>
                <c:pt idx="656">
                  <c:v>42863</c:v>
                </c:pt>
                <c:pt idx="657">
                  <c:v>42864</c:v>
                </c:pt>
                <c:pt idx="658">
                  <c:v>42865</c:v>
                </c:pt>
                <c:pt idx="659">
                  <c:v>42866</c:v>
                </c:pt>
                <c:pt idx="660">
                  <c:v>42867</c:v>
                </c:pt>
                <c:pt idx="661">
                  <c:v>42868</c:v>
                </c:pt>
                <c:pt idx="662">
                  <c:v>42869</c:v>
                </c:pt>
                <c:pt idx="663">
                  <c:v>42870</c:v>
                </c:pt>
                <c:pt idx="664">
                  <c:v>42871</c:v>
                </c:pt>
                <c:pt idx="665">
                  <c:v>42872</c:v>
                </c:pt>
                <c:pt idx="666">
                  <c:v>42873</c:v>
                </c:pt>
                <c:pt idx="667">
                  <c:v>42874</c:v>
                </c:pt>
                <c:pt idx="668">
                  <c:v>42875</c:v>
                </c:pt>
                <c:pt idx="669">
                  <c:v>42876</c:v>
                </c:pt>
                <c:pt idx="670">
                  <c:v>42877</c:v>
                </c:pt>
                <c:pt idx="671">
                  <c:v>42878</c:v>
                </c:pt>
                <c:pt idx="672">
                  <c:v>42879</c:v>
                </c:pt>
                <c:pt idx="673">
                  <c:v>42880</c:v>
                </c:pt>
                <c:pt idx="674">
                  <c:v>42881</c:v>
                </c:pt>
                <c:pt idx="675">
                  <c:v>42882</c:v>
                </c:pt>
                <c:pt idx="676">
                  <c:v>42883</c:v>
                </c:pt>
                <c:pt idx="677">
                  <c:v>42884</c:v>
                </c:pt>
                <c:pt idx="678">
                  <c:v>42885</c:v>
                </c:pt>
                <c:pt idx="679">
                  <c:v>42886</c:v>
                </c:pt>
                <c:pt idx="680">
                  <c:v>42887</c:v>
                </c:pt>
                <c:pt idx="681">
                  <c:v>42888</c:v>
                </c:pt>
                <c:pt idx="682">
                  <c:v>42889</c:v>
                </c:pt>
                <c:pt idx="683">
                  <c:v>42890</c:v>
                </c:pt>
                <c:pt idx="684">
                  <c:v>42891</c:v>
                </c:pt>
                <c:pt idx="685">
                  <c:v>42892</c:v>
                </c:pt>
                <c:pt idx="686">
                  <c:v>42893</c:v>
                </c:pt>
                <c:pt idx="687">
                  <c:v>42894</c:v>
                </c:pt>
                <c:pt idx="688">
                  <c:v>42895</c:v>
                </c:pt>
                <c:pt idx="689">
                  <c:v>42896</c:v>
                </c:pt>
                <c:pt idx="690">
                  <c:v>42897</c:v>
                </c:pt>
                <c:pt idx="691">
                  <c:v>42898</c:v>
                </c:pt>
                <c:pt idx="692">
                  <c:v>42899</c:v>
                </c:pt>
                <c:pt idx="693">
                  <c:v>42900</c:v>
                </c:pt>
                <c:pt idx="694">
                  <c:v>42901</c:v>
                </c:pt>
                <c:pt idx="695">
                  <c:v>42902</c:v>
                </c:pt>
                <c:pt idx="696">
                  <c:v>42903</c:v>
                </c:pt>
                <c:pt idx="697">
                  <c:v>42904</c:v>
                </c:pt>
                <c:pt idx="698">
                  <c:v>42905</c:v>
                </c:pt>
                <c:pt idx="699">
                  <c:v>42906</c:v>
                </c:pt>
                <c:pt idx="700">
                  <c:v>42907</c:v>
                </c:pt>
                <c:pt idx="701">
                  <c:v>42908</c:v>
                </c:pt>
                <c:pt idx="702">
                  <c:v>42909</c:v>
                </c:pt>
                <c:pt idx="703">
                  <c:v>42910</c:v>
                </c:pt>
                <c:pt idx="704">
                  <c:v>42911</c:v>
                </c:pt>
                <c:pt idx="705">
                  <c:v>42912</c:v>
                </c:pt>
                <c:pt idx="706">
                  <c:v>42913</c:v>
                </c:pt>
                <c:pt idx="707">
                  <c:v>42914</c:v>
                </c:pt>
                <c:pt idx="708">
                  <c:v>42915</c:v>
                </c:pt>
                <c:pt idx="709">
                  <c:v>42916</c:v>
                </c:pt>
                <c:pt idx="710">
                  <c:v>42917</c:v>
                </c:pt>
                <c:pt idx="711">
                  <c:v>42918</c:v>
                </c:pt>
                <c:pt idx="712">
                  <c:v>42919</c:v>
                </c:pt>
                <c:pt idx="713">
                  <c:v>42920</c:v>
                </c:pt>
                <c:pt idx="714">
                  <c:v>42921</c:v>
                </c:pt>
                <c:pt idx="715">
                  <c:v>42922</c:v>
                </c:pt>
                <c:pt idx="716">
                  <c:v>42923</c:v>
                </c:pt>
                <c:pt idx="717">
                  <c:v>42924</c:v>
                </c:pt>
                <c:pt idx="718">
                  <c:v>42925</c:v>
                </c:pt>
                <c:pt idx="719">
                  <c:v>42926</c:v>
                </c:pt>
                <c:pt idx="720">
                  <c:v>42927</c:v>
                </c:pt>
                <c:pt idx="721">
                  <c:v>42928</c:v>
                </c:pt>
                <c:pt idx="722">
                  <c:v>42929</c:v>
                </c:pt>
                <c:pt idx="723">
                  <c:v>42930</c:v>
                </c:pt>
                <c:pt idx="724">
                  <c:v>42931</c:v>
                </c:pt>
                <c:pt idx="725">
                  <c:v>42932</c:v>
                </c:pt>
                <c:pt idx="726">
                  <c:v>42933</c:v>
                </c:pt>
                <c:pt idx="727">
                  <c:v>42934</c:v>
                </c:pt>
                <c:pt idx="728">
                  <c:v>42935</c:v>
                </c:pt>
                <c:pt idx="729">
                  <c:v>42936</c:v>
                </c:pt>
                <c:pt idx="730">
                  <c:v>42937</c:v>
                </c:pt>
                <c:pt idx="731">
                  <c:v>42938</c:v>
                </c:pt>
                <c:pt idx="732">
                  <c:v>42939</c:v>
                </c:pt>
                <c:pt idx="733">
                  <c:v>42940</c:v>
                </c:pt>
                <c:pt idx="734">
                  <c:v>42941</c:v>
                </c:pt>
                <c:pt idx="735">
                  <c:v>42942</c:v>
                </c:pt>
                <c:pt idx="736">
                  <c:v>42943</c:v>
                </c:pt>
                <c:pt idx="737">
                  <c:v>42944</c:v>
                </c:pt>
                <c:pt idx="738">
                  <c:v>42945</c:v>
                </c:pt>
                <c:pt idx="739">
                  <c:v>42946</c:v>
                </c:pt>
                <c:pt idx="740">
                  <c:v>42947</c:v>
                </c:pt>
                <c:pt idx="741">
                  <c:v>42948</c:v>
                </c:pt>
                <c:pt idx="742">
                  <c:v>42949</c:v>
                </c:pt>
                <c:pt idx="743">
                  <c:v>42950</c:v>
                </c:pt>
                <c:pt idx="744">
                  <c:v>42951</c:v>
                </c:pt>
                <c:pt idx="745">
                  <c:v>42952</c:v>
                </c:pt>
                <c:pt idx="746">
                  <c:v>42953</c:v>
                </c:pt>
                <c:pt idx="747">
                  <c:v>42954</c:v>
                </c:pt>
                <c:pt idx="748">
                  <c:v>42955</c:v>
                </c:pt>
                <c:pt idx="749">
                  <c:v>42956</c:v>
                </c:pt>
                <c:pt idx="750">
                  <c:v>42957</c:v>
                </c:pt>
                <c:pt idx="751">
                  <c:v>42958</c:v>
                </c:pt>
                <c:pt idx="752">
                  <c:v>42959</c:v>
                </c:pt>
                <c:pt idx="753">
                  <c:v>42960</c:v>
                </c:pt>
                <c:pt idx="754">
                  <c:v>42961</c:v>
                </c:pt>
                <c:pt idx="755">
                  <c:v>42962</c:v>
                </c:pt>
                <c:pt idx="756">
                  <c:v>42963</c:v>
                </c:pt>
                <c:pt idx="757">
                  <c:v>42964</c:v>
                </c:pt>
                <c:pt idx="758">
                  <c:v>42965</c:v>
                </c:pt>
                <c:pt idx="759">
                  <c:v>42966</c:v>
                </c:pt>
                <c:pt idx="760">
                  <c:v>42967</c:v>
                </c:pt>
                <c:pt idx="761">
                  <c:v>42968</c:v>
                </c:pt>
                <c:pt idx="762">
                  <c:v>42969</c:v>
                </c:pt>
                <c:pt idx="763">
                  <c:v>42970</c:v>
                </c:pt>
                <c:pt idx="764">
                  <c:v>42971</c:v>
                </c:pt>
                <c:pt idx="765">
                  <c:v>42972</c:v>
                </c:pt>
                <c:pt idx="766">
                  <c:v>42973</c:v>
                </c:pt>
                <c:pt idx="767">
                  <c:v>42974</c:v>
                </c:pt>
                <c:pt idx="768">
                  <c:v>42975</c:v>
                </c:pt>
                <c:pt idx="769">
                  <c:v>42976</c:v>
                </c:pt>
                <c:pt idx="770">
                  <c:v>42977</c:v>
                </c:pt>
                <c:pt idx="771">
                  <c:v>42978</c:v>
                </c:pt>
                <c:pt idx="772">
                  <c:v>42979</c:v>
                </c:pt>
                <c:pt idx="773">
                  <c:v>42980</c:v>
                </c:pt>
                <c:pt idx="774">
                  <c:v>42981</c:v>
                </c:pt>
                <c:pt idx="775">
                  <c:v>42982</c:v>
                </c:pt>
                <c:pt idx="776">
                  <c:v>42983</c:v>
                </c:pt>
                <c:pt idx="777">
                  <c:v>42984</c:v>
                </c:pt>
                <c:pt idx="778">
                  <c:v>42985</c:v>
                </c:pt>
                <c:pt idx="779">
                  <c:v>42986</c:v>
                </c:pt>
                <c:pt idx="780">
                  <c:v>42987</c:v>
                </c:pt>
                <c:pt idx="781">
                  <c:v>42988</c:v>
                </c:pt>
                <c:pt idx="782">
                  <c:v>42989</c:v>
                </c:pt>
                <c:pt idx="783">
                  <c:v>42990</c:v>
                </c:pt>
                <c:pt idx="784">
                  <c:v>42991</c:v>
                </c:pt>
                <c:pt idx="785">
                  <c:v>42992</c:v>
                </c:pt>
                <c:pt idx="786">
                  <c:v>42993</c:v>
                </c:pt>
                <c:pt idx="787">
                  <c:v>42994</c:v>
                </c:pt>
                <c:pt idx="788">
                  <c:v>42995</c:v>
                </c:pt>
                <c:pt idx="789">
                  <c:v>42996</c:v>
                </c:pt>
                <c:pt idx="790">
                  <c:v>42997</c:v>
                </c:pt>
                <c:pt idx="791">
                  <c:v>42998</c:v>
                </c:pt>
                <c:pt idx="792">
                  <c:v>42999</c:v>
                </c:pt>
                <c:pt idx="793">
                  <c:v>43000</c:v>
                </c:pt>
                <c:pt idx="794">
                  <c:v>43001</c:v>
                </c:pt>
                <c:pt idx="795">
                  <c:v>43002</c:v>
                </c:pt>
                <c:pt idx="796">
                  <c:v>43003</c:v>
                </c:pt>
                <c:pt idx="797">
                  <c:v>43004</c:v>
                </c:pt>
                <c:pt idx="798">
                  <c:v>43005</c:v>
                </c:pt>
                <c:pt idx="799">
                  <c:v>43006</c:v>
                </c:pt>
                <c:pt idx="800">
                  <c:v>43007</c:v>
                </c:pt>
                <c:pt idx="801">
                  <c:v>43008</c:v>
                </c:pt>
                <c:pt idx="802">
                  <c:v>43009</c:v>
                </c:pt>
                <c:pt idx="803">
                  <c:v>43010</c:v>
                </c:pt>
                <c:pt idx="804">
                  <c:v>43011</c:v>
                </c:pt>
                <c:pt idx="805">
                  <c:v>43012</c:v>
                </c:pt>
                <c:pt idx="806">
                  <c:v>43013</c:v>
                </c:pt>
                <c:pt idx="807">
                  <c:v>43014</c:v>
                </c:pt>
                <c:pt idx="808">
                  <c:v>43015</c:v>
                </c:pt>
                <c:pt idx="809">
                  <c:v>43016</c:v>
                </c:pt>
                <c:pt idx="810">
                  <c:v>43017</c:v>
                </c:pt>
                <c:pt idx="811">
                  <c:v>43018</c:v>
                </c:pt>
                <c:pt idx="812">
                  <c:v>43019</c:v>
                </c:pt>
                <c:pt idx="813">
                  <c:v>43020</c:v>
                </c:pt>
                <c:pt idx="814">
                  <c:v>43021</c:v>
                </c:pt>
                <c:pt idx="815">
                  <c:v>43022</c:v>
                </c:pt>
                <c:pt idx="816">
                  <c:v>43023</c:v>
                </c:pt>
                <c:pt idx="817">
                  <c:v>43024</c:v>
                </c:pt>
                <c:pt idx="818">
                  <c:v>43025</c:v>
                </c:pt>
                <c:pt idx="819">
                  <c:v>43026</c:v>
                </c:pt>
                <c:pt idx="820">
                  <c:v>43027</c:v>
                </c:pt>
                <c:pt idx="821">
                  <c:v>43028</c:v>
                </c:pt>
                <c:pt idx="822">
                  <c:v>43029</c:v>
                </c:pt>
                <c:pt idx="823">
                  <c:v>43030</c:v>
                </c:pt>
                <c:pt idx="824">
                  <c:v>43031</c:v>
                </c:pt>
                <c:pt idx="825">
                  <c:v>43032</c:v>
                </c:pt>
                <c:pt idx="826">
                  <c:v>43033</c:v>
                </c:pt>
                <c:pt idx="827">
                  <c:v>43034</c:v>
                </c:pt>
                <c:pt idx="828">
                  <c:v>43035</c:v>
                </c:pt>
                <c:pt idx="829">
                  <c:v>43036</c:v>
                </c:pt>
                <c:pt idx="830">
                  <c:v>43037</c:v>
                </c:pt>
                <c:pt idx="831">
                  <c:v>43038</c:v>
                </c:pt>
                <c:pt idx="832">
                  <c:v>43039</c:v>
                </c:pt>
                <c:pt idx="833">
                  <c:v>43040</c:v>
                </c:pt>
                <c:pt idx="834">
                  <c:v>43041</c:v>
                </c:pt>
                <c:pt idx="835">
                  <c:v>43042</c:v>
                </c:pt>
                <c:pt idx="836">
                  <c:v>43043</c:v>
                </c:pt>
                <c:pt idx="837">
                  <c:v>43044</c:v>
                </c:pt>
                <c:pt idx="838">
                  <c:v>43045</c:v>
                </c:pt>
                <c:pt idx="839">
                  <c:v>43046</c:v>
                </c:pt>
                <c:pt idx="840">
                  <c:v>43047</c:v>
                </c:pt>
                <c:pt idx="841">
                  <c:v>43048</c:v>
                </c:pt>
                <c:pt idx="842">
                  <c:v>43049</c:v>
                </c:pt>
                <c:pt idx="843">
                  <c:v>43050</c:v>
                </c:pt>
                <c:pt idx="844">
                  <c:v>43051</c:v>
                </c:pt>
                <c:pt idx="845">
                  <c:v>43052</c:v>
                </c:pt>
                <c:pt idx="846">
                  <c:v>43053</c:v>
                </c:pt>
                <c:pt idx="847">
                  <c:v>43054</c:v>
                </c:pt>
                <c:pt idx="848">
                  <c:v>43055</c:v>
                </c:pt>
                <c:pt idx="849">
                  <c:v>43056</c:v>
                </c:pt>
                <c:pt idx="850">
                  <c:v>43057</c:v>
                </c:pt>
                <c:pt idx="851">
                  <c:v>43058</c:v>
                </c:pt>
                <c:pt idx="852">
                  <c:v>43059</c:v>
                </c:pt>
                <c:pt idx="853">
                  <c:v>43060</c:v>
                </c:pt>
                <c:pt idx="854">
                  <c:v>43061</c:v>
                </c:pt>
                <c:pt idx="855">
                  <c:v>43062</c:v>
                </c:pt>
                <c:pt idx="856">
                  <c:v>43063</c:v>
                </c:pt>
                <c:pt idx="857">
                  <c:v>43064</c:v>
                </c:pt>
                <c:pt idx="858">
                  <c:v>43065</c:v>
                </c:pt>
                <c:pt idx="859">
                  <c:v>43066</c:v>
                </c:pt>
                <c:pt idx="860">
                  <c:v>43067</c:v>
                </c:pt>
                <c:pt idx="861">
                  <c:v>43068</c:v>
                </c:pt>
                <c:pt idx="862">
                  <c:v>43069</c:v>
                </c:pt>
                <c:pt idx="863">
                  <c:v>43070</c:v>
                </c:pt>
                <c:pt idx="864">
                  <c:v>43071</c:v>
                </c:pt>
                <c:pt idx="865">
                  <c:v>43072</c:v>
                </c:pt>
                <c:pt idx="866">
                  <c:v>43073</c:v>
                </c:pt>
                <c:pt idx="867">
                  <c:v>43074</c:v>
                </c:pt>
                <c:pt idx="868">
                  <c:v>43075</c:v>
                </c:pt>
                <c:pt idx="869">
                  <c:v>43076</c:v>
                </c:pt>
                <c:pt idx="870">
                  <c:v>43077</c:v>
                </c:pt>
                <c:pt idx="871">
                  <c:v>43078</c:v>
                </c:pt>
                <c:pt idx="872">
                  <c:v>43079</c:v>
                </c:pt>
                <c:pt idx="873">
                  <c:v>43080</c:v>
                </c:pt>
                <c:pt idx="874">
                  <c:v>43081</c:v>
                </c:pt>
                <c:pt idx="875">
                  <c:v>43082</c:v>
                </c:pt>
                <c:pt idx="876">
                  <c:v>43083</c:v>
                </c:pt>
                <c:pt idx="877">
                  <c:v>43084</c:v>
                </c:pt>
                <c:pt idx="878">
                  <c:v>43085</c:v>
                </c:pt>
                <c:pt idx="879">
                  <c:v>43086</c:v>
                </c:pt>
                <c:pt idx="880">
                  <c:v>43087</c:v>
                </c:pt>
                <c:pt idx="881">
                  <c:v>43088</c:v>
                </c:pt>
                <c:pt idx="882">
                  <c:v>43089</c:v>
                </c:pt>
                <c:pt idx="883">
                  <c:v>43090</c:v>
                </c:pt>
                <c:pt idx="884">
                  <c:v>43091</c:v>
                </c:pt>
                <c:pt idx="885">
                  <c:v>43092</c:v>
                </c:pt>
                <c:pt idx="886">
                  <c:v>43093</c:v>
                </c:pt>
                <c:pt idx="887">
                  <c:v>43094</c:v>
                </c:pt>
                <c:pt idx="888">
                  <c:v>43095</c:v>
                </c:pt>
                <c:pt idx="889">
                  <c:v>43096</c:v>
                </c:pt>
                <c:pt idx="890">
                  <c:v>43097</c:v>
                </c:pt>
                <c:pt idx="891">
                  <c:v>43098</c:v>
                </c:pt>
                <c:pt idx="892">
                  <c:v>43099</c:v>
                </c:pt>
                <c:pt idx="893">
                  <c:v>43100</c:v>
                </c:pt>
                <c:pt idx="894">
                  <c:v>43101</c:v>
                </c:pt>
                <c:pt idx="895">
                  <c:v>43102</c:v>
                </c:pt>
                <c:pt idx="896">
                  <c:v>43103</c:v>
                </c:pt>
                <c:pt idx="897">
                  <c:v>43104</c:v>
                </c:pt>
                <c:pt idx="898">
                  <c:v>43105</c:v>
                </c:pt>
                <c:pt idx="899">
                  <c:v>43106</c:v>
                </c:pt>
                <c:pt idx="900">
                  <c:v>43107</c:v>
                </c:pt>
                <c:pt idx="901">
                  <c:v>43108</c:v>
                </c:pt>
                <c:pt idx="902">
                  <c:v>43109</c:v>
                </c:pt>
                <c:pt idx="903">
                  <c:v>43110</c:v>
                </c:pt>
                <c:pt idx="904">
                  <c:v>43111</c:v>
                </c:pt>
                <c:pt idx="905">
                  <c:v>43112</c:v>
                </c:pt>
                <c:pt idx="906">
                  <c:v>43113</c:v>
                </c:pt>
                <c:pt idx="907">
                  <c:v>43114</c:v>
                </c:pt>
                <c:pt idx="908">
                  <c:v>43115</c:v>
                </c:pt>
                <c:pt idx="909">
                  <c:v>43116</c:v>
                </c:pt>
                <c:pt idx="910">
                  <c:v>43117</c:v>
                </c:pt>
                <c:pt idx="911">
                  <c:v>43118</c:v>
                </c:pt>
                <c:pt idx="912">
                  <c:v>43119</c:v>
                </c:pt>
                <c:pt idx="913">
                  <c:v>43120</c:v>
                </c:pt>
                <c:pt idx="914">
                  <c:v>43121</c:v>
                </c:pt>
                <c:pt idx="915">
                  <c:v>43122</c:v>
                </c:pt>
                <c:pt idx="916">
                  <c:v>43123</c:v>
                </c:pt>
                <c:pt idx="917">
                  <c:v>43124</c:v>
                </c:pt>
                <c:pt idx="918">
                  <c:v>43125</c:v>
                </c:pt>
                <c:pt idx="919">
                  <c:v>43126</c:v>
                </c:pt>
                <c:pt idx="920">
                  <c:v>43127</c:v>
                </c:pt>
                <c:pt idx="921">
                  <c:v>43128</c:v>
                </c:pt>
                <c:pt idx="922">
                  <c:v>43129</c:v>
                </c:pt>
                <c:pt idx="923">
                  <c:v>43130</c:v>
                </c:pt>
                <c:pt idx="924">
                  <c:v>43131</c:v>
                </c:pt>
                <c:pt idx="925">
                  <c:v>43132</c:v>
                </c:pt>
                <c:pt idx="926">
                  <c:v>43133</c:v>
                </c:pt>
                <c:pt idx="927">
                  <c:v>43134</c:v>
                </c:pt>
                <c:pt idx="928">
                  <c:v>43135</c:v>
                </c:pt>
                <c:pt idx="929">
                  <c:v>43136</c:v>
                </c:pt>
                <c:pt idx="930">
                  <c:v>43137</c:v>
                </c:pt>
                <c:pt idx="931">
                  <c:v>43138</c:v>
                </c:pt>
                <c:pt idx="932">
                  <c:v>43139</c:v>
                </c:pt>
                <c:pt idx="933">
                  <c:v>43140</c:v>
                </c:pt>
                <c:pt idx="934">
                  <c:v>43141</c:v>
                </c:pt>
                <c:pt idx="935">
                  <c:v>43142</c:v>
                </c:pt>
                <c:pt idx="936">
                  <c:v>43143</c:v>
                </c:pt>
                <c:pt idx="937">
                  <c:v>43144</c:v>
                </c:pt>
                <c:pt idx="938">
                  <c:v>43145</c:v>
                </c:pt>
                <c:pt idx="939">
                  <c:v>43146</c:v>
                </c:pt>
                <c:pt idx="940">
                  <c:v>43147</c:v>
                </c:pt>
                <c:pt idx="941">
                  <c:v>43148</c:v>
                </c:pt>
                <c:pt idx="942">
                  <c:v>43149</c:v>
                </c:pt>
                <c:pt idx="943">
                  <c:v>43150</c:v>
                </c:pt>
                <c:pt idx="944">
                  <c:v>43151</c:v>
                </c:pt>
                <c:pt idx="945">
                  <c:v>43152</c:v>
                </c:pt>
                <c:pt idx="946">
                  <c:v>43153</c:v>
                </c:pt>
                <c:pt idx="947">
                  <c:v>43154</c:v>
                </c:pt>
                <c:pt idx="948">
                  <c:v>43155</c:v>
                </c:pt>
                <c:pt idx="949">
                  <c:v>43156</c:v>
                </c:pt>
                <c:pt idx="950">
                  <c:v>43157</c:v>
                </c:pt>
                <c:pt idx="951">
                  <c:v>43158</c:v>
                </c:pt>
                <c:pt idx="952">
                  <c:v>43159</c:v>
                </c:pt>
                <c:pt idx="953">
                  <c:v>43160</c:v>
                </c:pt>
                <c:pt idx="954">
                  <c:v>43161</c:v>
                </c:pt>
                <c:pt idx="955">
                  <c:v>43162</c:v>
                </c:pt>
                <c:pt idx="956">
                  <c:v>43163</c:v>
                </c:pt>
                <c:pt idx="957">
                  <c:v>43164</c:v>
                </c:pt>
                <c:pt idx="958">
                  <c:v>43165</c:v>
                </c:pt>
                <c:pt idx="959">
                  <c:v>43166</c:v>
                </c:pt>
                <c:pt idx="960">
                  <c:v>43167</c:v>
                </c:pt>
                <c:pt idx="961">
                  <c:v>43168</c:v>
                </c:pt>
                <c:pt idx="962">
                  <c:v>43169</c:v>
                </c:pt>
                <c:pt idx="963">
                  <c:v>43170</c:v>
                </c:pt>
                <c:pt idx="964">
                  <c:v>43171</c:v>
                </c:pt>
                <c:pt idx="965">
                  <c:v>43172</c:v>
                </c:pt>
                <c:pt idx="966">
                  <c:v>43173</c:v>
                </c:pt>
                <c:pt idx="967">
                  <c:v>43174</c:v>
                </c:pt>
                <c:pt idx="968">
                  <c:v>43175</c:v>
                </c:pt>
                <c:pt idx="969">
                  <c:v>43176</c:v>
                </c:pt>
                <c:pt idx="970">
                  <c:v>43177</c:v>
                </c:pt>
                <c:pt idx="971">
                  <c:v>43178</c:v>
                </c:pt>
                <c:pt idx="972">
                  <c:v>43179</c:v>
                </c:pt>
                <c:pt idx="973">
                  <c:v>43180</c:v>
                </c:pt>
                <c:pt idx="974">
                  <c:v>43181</c:v>
                </c:pt>
                <c:pt idx="975">
                  <c:v>43182</c:v>
                </c:pt>
                <c:pt idx="976">
                  <c:v>43183</c:v>
                </c:pt>
                <c:pt idx="977">
                  <c:v>43184</c:v>
                </c:pt>
                <c:pt idx="978">
                  <c:v>43185</c:v>
                </c:pt>
                <c:pt idx="979">
                  <c:v>43186</c:v>
                </c:pt>
                <c:pt idx="980">
                  <c:v>43187</c:v>
                </c:pt>
                <c:pt idx="981">
                  <c:v>43188</c:v>
                </c:pt>
                <c:pt idx="982">
                  <c:v>43189</c:v>
                </c:pt>
                <c:pt idx="983">
                  <c:v>43190</c:v>
                </c:pt>
                <c:pt idx="984">
                  <c:v>43191</c:v>
                </c:pt>
                <c:pt idx="985">
                  <c:v>43192</c:v>
                </c:pt>
                <c:pt idx="986">
                  <c:v>43193</c:v>
                </c:pt>
                <c:pt idx="987">
                  <c:v>43194</c:v>
                </c:pt>
                <c:pt idx="988">
                  <c:v>43195</c:v>
                </c:pt>
                <c:pt idx="989">
                  <c:v>43196</c:v>
                </c:pt>
                <c:pt idx="990">
                  <c:v>43197</c:v>
                </c:pt>
                <c:pt idx="991">
                  <c:v>43198</c:v>
                </c:pt>
                <c:pt idx="992">
                  <c:v>43199</c:v>
                </c:pt>
                <c:pt idx="993">
                  <c:v>43200</c:v>
                </c:pt>
                <c:pt idx="994">
                  <c:v>43201</c:v>
                </c:pt>
                <c:pt idx="995">
                  <c:v>43202</c:v>
                </c:pt>
                <c:pt idx="996">
                  <c:v>43203</c:v>
                </c:pt>
                <c:pt idx="997">
                  <c:v>43204</c:v>
                </c:pt>
                <c:pt idx="998">
                  <c:v>43205</c:v>
                </c:pt>
                <c:pt idx="999">
                  <c:v>43206</c:v>
                </c:pt>
                <c:pt idx="1000">
                  <c:v>43207</c:v>
                </c:pt>
                <c:pt idx="1001">
                  <c:v>43208</c:v>
                </c:pt>
                <c:pt idx="1002">
                  <c:v>43209</c:v>
                </c:pt>
                <c:pt idx="1003">
                  <c:v>43210</c:v>
                </c:pt>
                <c:pt idx="1004">
                  <c:v>43211</c:v>
                </c:pt>
                <c:pt idx="1005">
                  <c:v>43212</c:v>
                </c:pt>
                <c:pt idx="1006">
                  <c:v>43213</c:v>
                </c:pt>
                <c:pt idx="1007">
                  <c:v>43214</c:v>
                </c:pt>
                <c:pt idx="1008">
                  <c:v>43215</c:v>
                </c:pt>
                <c:pt idx="1009">
                  <c:v>43216</c:v>
                </c:pt>
                <c:pt idx="1010">
                  <c:v>43217</c:v>
                </c:pt>
                <c:pt idx="1011">
                  <c:v>43218</c:v>
                </c:pt>
                <c:pt idx="1012">
                  <c:v>43219</c:v>
                </c:pt>
                <c:pt idx="1013">
                  <c:v>43220</c:v>
                </c:pt>
                <c:pt idx="1014">
                  <c:v>43221</c:v>
                </c:pt>
                <c:pt idx="1015">
                  <c:v>43222</c:v>
                </c:pt>
                <c:pt idx="1016">
                  <c:v>43223</c:v>
                </c:pt>
                <c:pt idx="1017">
                  <c:v>43224</c:v>
                </c:pt>
                <c:pt idx="1018">
                  <c:v>43225</c:v>
                </c:pt>
                <c:pt idx="1019">
                  <c:v>43226</c:v>
                </c:pt>
                <c:pt idx="1020">
                  <c:v>43227</c:v>
                </c:pt>
                <c:pt idx="1021">
                  <c:v>43228</c:v>
                </c:pt>
                <c:pt idx="1022">
                  <c:v>43229</c:v>
                </c:pt>
                <c:pt idx="1023">
                  <c:v>43230</c:v>
                </c:pt>
                <c:pt idx="1024">
                  <c:v>43231</c:v>
                </c:pt>
                <c:pt idx="1025">
                  <c:v>43232</c:v>
                </c:pt>
                <c:pt idx="1026">
                  <c:v>43233</c:v>
                </c:pt>
                <c:pt idx="1027">
                  <c:v>43234</c:v>
                </c:pt>
                <c:pt idx="1028">
                  <c:v>43235</c:v>
                </c:pt>
                <c:pt idx="1029">
                  <c:v>43236</c:v>
                </c:pt>
                <c:pt idx="1030">
                  <c:v>43237</c:v>
                </c:pt>
                <c:pt idx="1031">
                  <c:v>43238</c:v>
                </c:pt>
                <c:pt idx="1032">
                  <c:v>43239</c:v>
                </c:pt>
                <c:pt idx="1033">
                  <c:v>43240</c:v>
                </c:pt>
                <c:pt idx="1034">
                  <c:v>43241</c:v>
                </c:pt>
                <c:pt idx="1035">
                  <c:v>43242</c:v>
                </c:pt>
                <c:pt idx="1036">
                  <c:v>43243</c:v>
                </c:pt>
                <c:pt idx="1037">
                  <c:v>43244</c:v>
                </c:pt>
                <c:pt idx="1038">
                  <c:v>43245</c:v>
                </c:pt>
                <c:pt idx="1039">
                  <c:v>43246</c:v>
                </c:pt>
                <c:pt idx="1040">
                  <c:v>43247</c:v>
                </c:pt>
                <c:pt idx="1041">
                  <c:v>43248</c:v>
                </c:pt>
                <c:pt idx="1042">
                  <c:v>43249</c:v>
                </c:pt>
                <c:pt idx="1043">
                  <c:v>43250</c:v>
                </c:pt>
                <c:pt idx="1044">
                  <c:v>43251</c:v>
                </c:pt>
                <c:pt idx="1045">
                  <c:v>43252</c:v>
                </c:pt>
                <c:pt idx="1046">
                  <c:v>43253</c:v>
                </c:pt>
                <c:pt idx="1047">
                  <c:v>43254</c:v>
                </c:pt>
                <c:pt idx="1048">
                  <c:v>43255</c:v>
                </c:pt>
                <c:pt idx="1049">
                  <c:v>43256</c:v>
                </c:pt>
                <c:pt idx="1050">
                  <c:v>43257</c:v>
                </c:pt>
                <c:pt idx="1051">
                  <c:v>43258</c:v>
                </c:pt>
                <c:pt idx="1052">
                  <c:v>43259</c:v>
                </c:pt>
                <c:pt idx="1053">
                  <c:v>43260</c:v>
                </c:pt>
                <c:pt idx="1054">
                  <c:v>43261</c:v>
                </c:pt>
                <c:pt idx="1055">
                  <c:v>43262</c:v>
                </c:pt>
                <c:pt idx="1056">
                  <c:v>43263</c:v>
                </c:pt>
                <c:pt idx="1057">
                  <c:v>43264</c:v>
                </c:pt>
                <c:pt idx="1058">
                  <c:v>43265</c:v>
                </c:pt>
                <c:pt idx="1059">
                  <c:v>43266</c:v>
                </c:pt>
                <c:pt idx="1060">
                  <c:v>43267</c:v>
                </c:pt>
                <c:pt idx="1061">
                  <c:v>43268</c:v>
                </c:pt>
                <c:pt idx="1062">
                  <c:v>43269</c:v>
                </c:pt>
                <c:pt idx="1063">
                  <c:v>43270</c:v>
                </c:pt>
                <c:pt idx="1064">
                  <c:v>43271</c:v>
                </c:pt>
                <c:pt idx="1065">
                  <c:v>43272</c:v>
                </c:pt>
                <c:pt idx="1066">
                  <c:v>43273</c:v>
                </c:pt>
                <c:pt idx="1067">
                  <c:v>43274</c:v>
                </c:pt>
                <c:pt idx="1068">
                  <c:v>43275</c:v>
                </c:pt>
                <c:pt idx="1069">
                  <c:v>43276</c:v>
                </c:pt>
                <c:pt idx="1070">
                  <c:v>43277</c:v>
                </c:pt>
                <c:pt idx="1071">
                  <c:v>43278</c:v>
                </c:pt>
                <c:pt idx="1072">
                  <c:v>43279</c:v>
                </c:pt>
                <c:pt idx="1073">
                  <c:v>43280</c:v>
                </c:pt>
                <c:pt idx="1074">
                  <c:v>43281</c:v>
                </c:pt>
                <c:pt idx="1075">
                  <c:v>43282</c:v>
                </c:pt>
                <c:pt idx="1076">
                  <c:v>43283</c:v>
                </c:pt>
                <c:pt idx="1077">
                  <c:v>43284</c:v>
                </c:pt>
                <c:pt idx="1078">
                  <c:v>43285</c:v>
                </c:pt>
                <c:pt idx="1079">
                  <c:v>43286</c:v>
                </c:pt>
                <c:pt idx="1080">
                  <c:v>43287</c:v>
                </c:pt>
                <c:pt idx="1081">
                  <c:v>43288</c:v>
                </c:pt>
                <c:pt idx="1082">
                  <c:v>43289</c:v>
                </c:pt>
                <c:pt idx="1083">
                  <c:v>43290</c:v>
                </c:pt>
                <c:pt idx="1084">
                  <c:v>43291</c:v>
                </c:pt>
                <c:pt idx="1085">
                  <c:v>43292</c:v>
                </c:pt>
                <c:pt idx="1086">
                  <c:v>43293</c:v>
                </c:pt>
                <c:pt idx="1087">
                  <c:v>43294</c:v>
                </c:pt>
                <c:pt idx="1088">
                  <c:v>43295</c:v>
                </c:pt>
                <c:pt idx="1089">
                  <c:v>43296</c:v>
                </c:pt>
                <c:pt idx="1090">
                  <c:v>43297</c:v>
                </c:pt>
                <c:pt idx="1091">
                  <c:v>43298</c:v>
                </c:pt>
                <c:pt idx="1092">
                  <c:v>43299</c:v>
                </c:pt>
                <c:pt idx="1093">
                  <c:v>43300</c:v>
                </c:pt>
                <c:pt idx="1094">
                  <c:v>43301</c:v>
                </c:pt>
                <c:pt idx="1095">
                  <c:v>43302</c:v>
                </c:pt>
                <c:pt idx="1096">
                  <c:v>43303</c:v>
                </c:pt>
                <c:pt idx="1097">
                  <c:v>43304</c:v>
                </c:pt>
                <c:pt idx="1098">
                  <c:v>43305</c:v>
                </c:pt>
                <c:pt idx="1099">
                  <c:v>43306</c:v>
                </c:pt>
                <c:pt idx="1100">
                  <c:v>43307</c:v>
                </c:pt>
                <c:pt idx="1101">
                  <c:v>43308</c:v>
                </c:pt>
                <c:pt idx="1102">
                  <c:v>43309</c:v>
                </c:pt>
                <c:pt idx="1103">
                  <c:v>43310</c:v>
                </c:pt>
                <c:pt idx="1104">
                  <c:v>43311</c:v>
                </c:pt>
                <c:pt idx="1105">
                  <c:v>43312</c:v>
                </c:pt>
                <c:pt idx="1106">
                  <c:v>43313</c:v>
                </c:pt>
                <c:pt idx="1107">
                  <c:v>43314</c:v>
                </c:pt>
                <c:pt idx="1108">
                  <c:v>43315</c:v>
                </c:pt>
                <c:pt idx="1109">
                  <c:v>43316</c:v>
                </c:pt>
                <c:pt idx="1110">
                  <c:v>43317</c:v>
                </c:pt>
                <c:pt idx="1111">
                  <c:v>43318</c:v>
                </c:pt>
                <c:pt idx="1112">
                  <c:v>43319</c:v>
                </c:pt>
                <c:pt idx="1113">
                  <c:v>43320</c:v>
                </c:pt>
                <c:pt idx="1114">
                  <c:v>43321</c:v>
                </c:pt>
                <c:pt idx="1115">
                  <c:v>43322</c:v>
                </c:pt>
                <c:pt idx="1116">
                  <c:v>43323</c:v>
                </c:pt>
                <c:pt idx="1117">
                  <c:v>43324</c:v>
                </c:pt>
                <c:pt idx="1118">
                  <c:v>43325</c:v>
                </c:pt>
                <c:pt idx="1119">
                  <c:v>43326</c:v>
                </c:pt>
                <c:pt idx="1120">
                  <c:v>43327</c:v>
                </c:pt>
                <c:pt idx="1121">
                  <c:v>43328</c:v>
                </c:pt>
                <c:pt idx="1122">
                  <c:v>43329</c:v>
                </c:pt>
                <c:pt idx="1123">
                  <c:v>43330</c:v>
                </c:pt>
                <c:pt idx="1124">
                  <c:v>43331</c:v>
                </c:pt>
                <c:pt idx="1125">
                  <c:v>43332</c:v>
                </c:pt>
                <c:pt idx="1126">
                  <c:v>43333</c:v>
                </c:pt>
                <c:pt idx="1127">
                  <c:v>43334</c:v>
                </c:pt>
                <c:pt idx="1128">
                  <c:v>43335</c:v>
                </c:pt>
                <c:pt idx="1129">
                  <c:v>43336</c:v>
                </c:pt>
                <c:pt idx="1130">
                  <c:v>43337</c:v>
                </c:pt>
                <c:pt idx="1131">
                  <c:v>43338</c:v>
                </c:pt>
                <c:pt idx="1132">
                  <c:v>43339</c:v>
                </c:pt>
                <c:pt idx="1133">
                  <c:v>43340</c:v>
                </c:pt>
                <c:pt idx="1134">
                  <c:v>43341</c:v>
                </c:pt>
                <c:pt idx="1135">
                  <c:v>43342</c:v>
                </c:pt>
                <c:pt idx="1136">
                  <c:v>43343</c:v>
                </c:pt>
                <c:pt idx="1137">
                  <c:v>43344</c:v>
                </c:pt>
                <c:pt idx="1138">
                  <c:v>43345</c:v>
                </c:pt>
                <c:pt idx="1139">
                  <c:v>43346</c:v>
                </c:pt>
                <c:pt idx="1140">
                  <c:v>43347</c:v>
                </c:pt>
                <c:pt idx="1141">
                  <c:v>43348</c:v>
                </c:pt>
                <c:pt idx="1142">
                  <c:v>43349</c:v>
                </c:pt>
                <c:pt idx="1143">
                  <c:v>43350</c:v>
                </c:pt>
                <c:pt idx="1144">
                  <c:v>43351</c:v>
                </c:pt>
                <c:pt idx="1145">
                  <c:v>43352</c:v>
                </c:pt>
                <c:pt idx="1146">
                  <c:v>43353</c:v>
                </c:pt>
                <c:pt idx="1147">
                  <c:v>43354</c:v>
                </c:pt>
                <c:pt idx="1148">
                  <c:v>43355</c:v>
                </c:pt>
                <c:pt idx="1149">
                  <c:v>43356</c:v>
                </c:pt>
                <c:pt idx="1150">
                  <c:v>43357</c:v>
                </c:pt>
                <c:pt idx="1151">
                  <c:v>43358</c:v>
                </c:pt>
                <c:pt idx="1152">
                  <c:v>43359</c:v>
                </c:pt>
                <c:pt idx="1153">
                  <c:v>43360</c:v>
                </c:pt>
                <c:pt idx="1154">
                  <c:v>43361</c:v>
                </c:pt>
                <c:pt idx="1155">
                  <c:v>43362</c:v>
                </c:pt>
                <c:pt idx="1156">
                  <c:v>43363</c:v>
                </c:pt>
                <c:pt idx="1157">
                  <c:v>43364</c:v>
                </c:pt>
                <c:pt idx="1158">
                  <c:v>43365</c:v>
                </c:pt>
                <c:pt idx="1159">
                  <c:v>43366</c:v>
                </c:pt>
                <c:pt idx="1160">
                  <c:v>43367</c:v>
                </c:pt>
                <c:pt idx="1161">
                  <c:v>43368</c:v>
                </c:pt>
                <c:pt idx="1162">
                  <c:v>43369</c:v>
                </c:pt>
                <c:pt idx="1163">
                  <c:v>43370</c:v>
                </c:pt>
                <c:pt idx="1164">
                  <c:v>43371</c:v>
                </c:pt>
                <c:pt idx="1165">
                  <c:v>43372</c:v>
                </c:pt>
                <c:pt idx="1166">
                  <c:v>43373</c:v>
                </c:pt>
                <c:pt idx="1167">
                  <c:v>43374</c:v>
                </c:pt>
                <c:pt idx="1168">
                  <c:v>43375</c:v>
                </c:pt>
                <c:pt idx="1169">
                  <c:v>43376</c:v>
                </c:pt>
                <c:pt idx="1170">
                  <c:v>43377</c:v>
                </c:pt>
                <c:pt idx="1171">
                  <c:v>43378</c:v>
                </c:pt>
                <c:pt idx="1172">
                  <c:v>43379</c:v>
                </c:pt>
                <c:pt idx="1173">
                  <c:v>43380</c:v>
                </c:pt>
                <c:pt idx="1174">
                  <c:v>43381</c:v>
                </c:pt>
                <c:pt idx="1175">
                  <c:v>43382</c:v>
                </c:pt>
                <c:pt idx="1176">
                  <c:v>43383</c:v>
                </c:pt>
                <c:pt idx="1177">
                  <c:v>43384</c:v>
                </c:pt>
                <c:pt idx="1178">
                  <c:v>43385</c:v>
                </c:pt>
                <c:pt idx="1179">
                  <c:v>43386</c:v>
                </c:pt>
                <c:pt idx="1180">
                  <c:v>43387</c:v>
                </c:pt>
                <c:pt idx="1181">
                  <c:v>43388</c:v>
                </c:pt>
                <c:pt idx="1182">
                  <c:v>43389</c:v>
                </c:pt>
                <c:pt idx="1183">
                  <c:v>43390</c:v>
                </c:pt>
                <c:pt idx="1184">
                  <c:v>43391</c:v>
                </c:pt>
                <c:pt idx="1185">
                  <c:v>43392</c:v>
                </c:pt>
                <c:pt idx="1186">
                  <c:v>43393</c:v>
                </c:pt>
                <c:pt idx="1187">
                  <c:v>43394</c:v>
                </c:pt>
                <c:pt idx="1188">
                  <c:v>43395</c:v>
                </c:pt>
                <c:pt idx="1189">
                  <c:v>43396</c:v>
                </c:pt>
                <c:pt idx="1190">
                  <c:v>43397</c:v>
                </c:pt>
                <c:pt idx="1191">
                  <c:v>43398</c:v>
                </c:pt>
                <c:pt idx="1192">
                  <c:v>43399</c:v>
                </c:pt>
                <c:pt idx="1193">
                  <c:v>43400</c:v>
                </c:pt>
                <c:pt idx="1194">
                  <c:v>43401</c:v>
                </c:pt>
                <c:pt idx="1195">
                  <c:v>43402</c:v>
                </c:pt>
                <c:pt idx="1196">
                  <c:v>43403</c:v>
                </c:pt>
                <c:pt idx="1197">
                  <c:v>43404</c:v>
                </c:pt>
                <c:pt idx="1198">
                  <c:v>43405</c:v>
                </c:pt>
                <c:pt idx="1199">
                  <c:v>43406</c:v>
                </c:pt>
                <c:pt idx="1200">
                  <c:v>43407</c:v>
                </c:pt>
                <c:pt idx="1201">
                  <c:v>43408</c:v>
                </c:pt>
                <c:pt idx="1202">
                  <c:v>43409</c:v>
                </c:pt>
                <c:pt idx="1203">
                  <c:v>43410</c:v>
                </c:pt>
                <c:pt idx="1204">
                  <c:v>43411</c:v>
                </c:pt>
                <c:pt idx="1205">
                  <c:v>43412</c:v>
                </c:pt>
                <c:pt idx="1206">
                  <c:v>43413</c:v>
                </c:pt>
                <c:pt idx="1207">
                  <c:v>43414</c:v>
                </c:pt>
                <c:pt idx="1208">
                  <c:v>43415</c:v>
                </c:pt>
                <c:pt idx="1209">
                  <c:v>43416</c:v>
                </c:pt>
                <c:pt idx="1210">
                  <c:v>43417</c:v>
                </c:pt>
                <c:pt idx="1211">
                  <c:v>43418</c:v>
                </c:pt>
                <c:pt idx="1212">
                  <c:v>43419</c:v>
                </c:pt>
                <c:pt idx="1213">
                  <c:v>43420</c:v>
                </c:pt>
                <c:pt idx="1214">
                  <c:v>43421</c:v>
                </c:pt>
                <c:pt idx="1215">
                  <c:v>43422</c:v>
                </c:pt>
                <c:pt idx="1216">
                  <c:v>43423</c:v>
                </c:pt>
                <c:pt idx="1217">
                  <c:v>43424</c:v>
                </c:pt>
                <c:pt idx="1218">
                  <c:v>43425</c:v>
                </c:pt>
                <c:pt idx="1219">
                  <c:v>43426</c:v>
                </c:pt>
                <c:pt idx="1220">
                  <c:v>43427</c:v>
                </c:pt>
                <c:pt idx="1221">
                  <c:v>43428</c:v>
                </c:pt>
                <c:pt idx="1222">
                  <c:v>43429</c:v>
                </c:pt>
                <c:pt idx="1223">
                  <c:v>43430</c:v>
                </c:pt>
                <c:pt idx="1224">
                  <c:v>43431</c:v>
                </c:pt>
                <c:pt idx="1225">
                  <c:v>43432</c:v>
                </c:pt>
                <c:pt idx="1226">
                  <c:v>43433</c:v>
                </c:pt>
                <c:pt idx="1227">
                  <c:v>43434</c:v>
                </c:pt>
                <c:pt idx="1228">
                  <c:v>43435</c:v>
                </c:pt>
                <c:pt idx="1229">
                  <c:v>43436</c:v>
                </c:pt>
                <c:pt idx="1230">
                  <c:v>43437</c:v>
                </c:pt>
                <c:pt idx="1231">
                  <c:v>43438</c:v>
                </c:pt>
                <c:pt idx="1232">
                  <c:v>43439</c:v>
                </c:pt>
                <c:pt idx="1233">
                  <c:v>43440</c:v>
                </c:pt>
                <c:pt idx="1234">
                  <c:v>43441</c:v>
                </c:pt>
                <c:pt idx="1235">
                  <c:v>43442</c:v>
                </c:pt>
                <c:pt idx="1236">
                  <c:v>43443</c:v>
                </c:pt>
                <c:pt idx="1237">
                  <c:v>43444</c:v>
                </c:pt>
                <c:pt idx="1238">
                  <c:v>43445</c:v>
                </c:pt>
                <c:pt idx="1239">
                  <c:v>43446</c:v>
                </c:pt>
                <c:pt idx="1240">
                  <c:v>43447</c:v>
                </c:pt>
                <c:pt idx="1241">
                  <c:v>43448</c:v>
                </c:pt>
                <c:pt idx="1242">
                  <c:v>43449</c:v>
                </c:pt>
                <c:pt idx="1243">
                  <c:v>43450</c:v>
                </c:pt>
                <c:pt idx="1244">
                  <c:v>43451</c:v>
                </c:pt>
                <c:pt idx="1245">
                  <c:v>43452</c:v>
                </c:pt>
                <c:pt idx="1246">
                  <c:v>43453</c:v>
                </c:pt>
                <c:pt idx="1247">
                  <c:v>43454</c:v>
                </c:pt>
                <c:pt idx="1248">
                  <c:v>43455</c:v>
                </c:pt>
                <c:pt idx="1249">
                  <c:v>43456</c:v>
                </c:pt>
                <c:pt idx="1250">
                  <c:v>43457</c:v>
                </c:pt>
                <c:pt idx="1251">
                  <c:v>43458</c:v>
                </c:pt>
                <c:pt idx="1252">
                  <c:v>43459</c:v>
                </c:pt>
                <c:pt idx="1253">
                  <c:v>43460</c:v>
                </c:pt>
                <c:pt idx="1254">
                  <c:v>43461</c:v>
                </c:pt>
                <c:pt idx="1255">
                  <c:v>43462</c:v>
                </c:pt>
                <c:pt idx="1256">
                  <c:v>43463</c:v>
                </c:pt>
                <c:pt idx="1257">
                  <c:v>43464</c:v>
                </c:pt>
                <c:pt idx="1258">
                  <c:v>43465</c:v>
                </c:pt>
                <c:pt idx="1259">
                  <c:v>43466</c:v>
                </c:pt>
                <c:pt idx="1260">
                  <c:v>43467</c:v>
                </c:pt>
                <c:pt idx="1261">
                  <c:v>43468</c:v>
                </c:pt>
                <c:pt idx="1262">
                  <c:v>43469</c:v>
                </c:pt>
                <c:pt idx="1263">
                  <c:v>43470</c:v>
                </c:pt>
                <c:pt idx="1264">
                  <c:v>43471</c:v>
                </c:pt>
                <c:pt idx="1265">
                  <c:v>43472</c:v>
                </c:pt>
                <c:pt idx="1266">
                  <c:v>43473</c:v>
                </c:pt>
                <c:pt idx="1267">
                  <c:v>43474</c:v>
                </c:pt>
                <c:pt idx="1268">
                  <c:v>43475</c:v>
                </c:pt>
                <c:pt idx="1269">
                  <c:v>43476</c:v>
                </c:pt>
                <c:pt idx="1270">
                  <c:v>43477</c:v>
                </c:pt>
                <c:pt idx="1271">
                  <c:v>43478</c:v>
                </c:pt>
                <c:pt idx="1272">
                  <c:v>43479</c:v>
                </c:pt>
                <c:pt idx="1273">
                  <c:v>43480</c:v>
                </c:pt>
                <c:pt idx="1274">
                  <c:v>43481</c:v>
                </c:pt>
                <c:pt idx="1275">
                  <c:v>43482</c:v>
                </c:pt>
                <c:pt idx="1276">
                  <c:v>43483</c:v>
                </c:pt>
                <c:pt idx="1277">
                  <c:v>43484</c:v>
                </c:pt>
                <c:pt idx="1278">
                  <c:v>43485</c:v>
                </c:pt>
                <c:pt idx="1279">
                  <c:v>43486</c:v>
                </c:pt>
                <c:pt idx="1280">
                  <c:v>43487</c:v>
                </c:pt>
                <c:pt idx="1281">
                  <c:v>43488</c:v>
                </c:pt>
                <c:pt idx="1282">
                  <c:v>43489</c:v>
                </c:pt>
                <c:pt idx="1283">
                  <c:v>43490</c:v>
                </c:pt>
                <c:pt idx="1284">
                  <c:v>43491</c:v>
                </c:pt>
                <c:pt idx="1285">
                  <c:v>43492</c:v>
                </c:pt>
                <c:pt idx="1286">
                  <c:v>43493</c:v>
                </c:pt>
                <c:pt idx="1287">
                  <c:v>43494</c:v>
                </c:pt>
                <c:pt idx="1288">
                  <c:v>43495</c:v>
                </c:pt>
                <c:pt idx="1289">
                  <c:v>43496</c:v>
                </c:pt>
                <c:pt idx="1290">
                  <c:v>43497</c:v>
                </c:pt>
                <c:pt idx="1291">
                  <c:v>43498</c:v>
                </c:pt>
                <c:pt idx="1292">
                  <c:v>43499</c:v>
                </c:pt>
                <c:pt idx="1293">
                  <c:v>43500</c:v>
                </c:pt>
                <c:pt idx="1294">
                  <c:v>43501</c:v>
                </c:pt>
                <c:pt idx="1295">
                  <c:v>43502</c:v>
                </c:pt>
                <c:pt idx="1296">
                  <c:v>43503</c:v>
                </c:pt>
                <c:pt idx="1297">
                  <c:v>43504</c:v>
                </c:pt>
                <c:pt idx="1298">
                  <c:v>43505</c:v>
                </c:pt>
                <c:pt idx="1299">
                  <c:v>43506</c:v>
                </c:pt>
                <c:pt idx="1300">
                  <c:v>43507</c:v>
                </c:pt>
                <c:pt idx="1301">
                  <c:v>43508</c:v>
                </c:pt>
                <c:pt idx="1302">
                  <c:v>43509</c:v>
                </c:pt>
                <c:pt idx="1303">
                  <c:v>43510</c:v>
                </c:pt>
                <c:pt idx="1304">
                  <c:v>43511</c:v>
                </c:pt>
                <c:pt idx="1305">
                  <c:v>43512</c:v>
                </c:pt>
                <c:pt idx="1306">
                  <c:v>43513</c:v>
                </c:pt>
                <c:pt idx="1307">
                  <c:v>43514</c:v>
                </c:pt>
                <c:pt idx="1308">
                  <c:v>43515</c:v>
                </c:pt>
                <c:pt idx="1309">
                  <c:v>43516</c:v>
                </c:pt>
                <c:pt idx="1310">
                  <c:v>43517</c:v>
                </c:pt>
                <c:pt idx="1311">
                  <c:v>43518</c:v>
                </c:pt>
                <c:pt idx="1312">
                  <c:v>43519</c:v>
                </c:pt>
                <c:pt idx="1313">
                  <c:v>43520</c:v>
                </c:pt>
                <c:pt idx="1314">
                  <c:v>43521</c:v>
                </c:pt>
                <c:pt idx="1315">
                  <c:v>43522</c:v>
                </c:pt>
                <c:pt idx="1316">
                  <c:v>43523</c:v>
                </c:pt>
                <c:pt idx="1317">
                  <c:v>43524</c:v>
                </c:pt>
                <c:pt idx="1318">
                  <c:v>43525</c:v>
                </c:pt>
                <c:pt idx="1319">
                  <c:v>43526</c:v>
                </c:pt>
                <c:pt idx="1320">
                  <c:v>43527</c:v>
                </c:pt>
                <c:pt idx="1321">
                  <c:v>43528</c:v>
                </c:pt>
                <c:pt idx="1322">
                  <c:v>43529</c:v>
                </c:pt>
                <c:pt idx="1323">
                  <c:v>43530</c:v>
                </c:pt>
                <c:pt idx="1324">
                  <c:v>43531</c:v>
                </c:pt>
                <c:pt idx="1325">
                  <c:v>43532</c:v>
                </c:pt>
                <c:pt idx="1326">
                  <c:v>43533</c:v>
                </c:pt>
                <c:pt idx="1327">
                  <c:v>43534</c:v>
                </c:pt>
                <c:pt idx="1328">
                  <c:v>43535</c:v>
                </c:pt>
                <c:pt idx="1329">
                  <c:v>43536</c:v>
                </c:pt>
                <c:pt idx="1330">
                  <c:v>43537</c:v>
                </c:pt>
                <c:pt idx="1331">
                  <c:v>43538</c:v>
                </c:pt>
                <c:pt idx="1332">
                  <c:v>43539</c:v>
                </c:pt>
                <c:pt idx="1333">
                  <c:v>43540</c:v>
                </c:pt>
                <c:pt idx="1334">
                  <c:v>43541</c:v>
                </c:pt>
                <c:pt idx="1335">
                  <c:v>43542</c:v>
                </c:pt>
                <c:pt idx="1336">
                  <c:v>43543</c:v>
                </c:pt>
                <c:pt idx="1337">
                  <c:v>43544</c:v>
                </c:pt>
                <c:pt idx="1338">
                  <c:v>43545</c:v>
                </c:pt>
                <c:pt idx="1339">
                  <c:v>43546</c:v>
                </c:pt>
                <c:pt idx="1340">
                  <c:v>43547</c:v>
                </c:pt>
                <c:pt idx="1341">
                  <c:v>43548</c:v>
                </c:pt>
                <c:pt idx="1342">
                  <c:v>43549</c:v>
                </c:pt>
                <c:pt idx="1343">
                  <c:v>43550</c:v>
                </c:pt>
                <c:pt idx="1344">
                  <c:v>43551</c:v>
                </c:pt>
                <c:pt idx="1345">
                  <c:v>43552</c:v>
                </c:pt>
                <c:pt idx="1346">
                  <c:v>43553</c:v>
                </c:pt>
                <c:pt idx="1347">
                  <c:v>43554</c:v>
                </c:pt>
                <c:pt idx="1348">
                  <c:v>43555</c:v>
                </c:pt>
                <c:pt idx="1349">
                  <c:v>43556</c:v>
                </c:pt>
                <c:pt idx="1350">
                  <c:v>43557</c:v>
                </c:pt>
                <c:pt idx="1351">
                  <c:v>43558</c:v>
                </c:pt>
                <c:pt idx="1352">
                  <c:v>43559</c:v>
                </c:pt>
                <c:pt idx="1353">
                  <c:v>43560</c:v>
                </c:pt>
                <c:pt idx="1354">
                  <c:v>43561</c:v>
                </c:pt>
                <c:pt idx="1355">
                  <c:v>43562</c:v>
                </c:pt>
                <c:pt idx="1356">
                  <c:v>43563</c:v>
                </c:pt>
                <c:pt idx="1357">
                  <c:v>43564</c:v>
                </c:pt>
                <c:pt idx="1358">
                  <c:v>43565</c:v>
                </c:pt>
                <c:pt idx="1359">
                  <c:v>43566</c:v>
                </c:pt>
                <c:pt idx="1360">
                  <c:v>43567</c:v>
                </c:pt>
                <c:pt idx="1361">
                  <c:v>43568</c:v>
                </c:pt>
                <c:pt idx="1362">
                  <c:v>43569</c:v>
                </c:pt>
                <c:pt idx="1363">
                  <c:v>43570</c:v>
                </c:pt>
                <c:pt idx="1364">
                  <c:v>43571</c:v>
                </c:pt>
                <c:pt idx="1365">
                  <c:v>43572</c:v>
                </c:pt>
                <c:pt idx="1366">
                  <c:v>43573</c:v>
                </c:pt>
                <c:pt idx="1367">
                  <c:v>43574</c:v>
                </c:pt>
                <c:pt idx="1368">
                  <c:v>43575</c:v>
                </c:pt>
                <c:pt idx="1369">
                  <c:v>43576</c:v>
                </c:pt>
                <c:pt idx="1370">
                  <c:v>43577</c:v>
                </c:pt>
                <c:pt idx="1371">
                  <c:v>43578</c:v>
                </c:pt>
                <c:pt idx="1372">
                  <c:v>43579</c:v>
                </c:pt>
                <c:pt idx="1373">
                  <c:v>43580</c:v>
                </c:pt>
                <c:pt idx="1374">
                  <c:v>43581</c:v>
                </c:pt>
                <c:pt idx="1375">
                  <c:v>43582</c:v>
                </c:pt>
                <c:pt idx="1376">
                  <c:v>43583</c:v>
                </c:pt>
                <c:pt idx="1377">
                  <c:v>43584</c:v>
                </c:pt>
                <c:pt idx="1378">
                  <c:v>43585</c:v>
                </c:pt>
                <c:pt idx="1379">
                  <c:v>43586</c:v>
                </c:pt>
                <c:pt idx="1380">
                  <c:v>43587</c:v>
                </c:pt>
                <c:pt idx="1381">
                  <c:v>43588</c:v>
                </c:pt>
                <c:pt idx="1382">
                  <c:v>43589</c:v>
                </c:pt>
                <c:pt idx="1383">
                  <c:v>43590</c:v>
                </c:pt>
                <c:pt idx="1384">
                  <c:v>43591</c:v>
                </c:pt>
                <c:pt idx="1385">
                  <c:v>43592</c:v>
                </c:pt>
                <c:pt idx="1386">
                  <c:v>43593</c:v>
                </c:pt>
                <c:pt idx="1387">
                  <c:v>43594</c:v>
                </c:pt>
                <c:pt idx="1388">
                  <c:v>43595</c:v>
                </c:pt>
                <c:pt idx="1389">
                  <c:v>43596</c:v>
                </c:pt>
                <c:pt idx="1390">
                  <c:v>43597</c:v>
                </c:pt>
                <c:pt idx="1391">
                  <c:v>43598</c:v>
                </c:pt>
                <c:pt idx="1392">
                  <c:v>43599</c:v>
                </c:pt>
                <c:pt idx="1393">
                  <c:v>43600</c:v>
                </c:pt>
                <c:pt idx="1394">
                  <c:v>43601</c:v>
                </c:pt>
                <c:pt idx="1395">
                  <c:v>43602</c:v>
                </c:pt>
                <c:pt idx="1396">
                  <c:v>43603</c:v>
                </c:pt>
                <c:pt idx="1397">
                  <c:v>43604</c:v>
                </c:pt>
                <c:pt idx="1398">
                  <c:v>43605</c:v>
                </c:pt>
                <c:pt idx="1399">
                  <c:v>43606</c:v>
                </c:pt>
                <c:pt idx="1400">
                  <c:v>43607</c:v>
                </c:pt>
                <c:pt idx="1401">
                  <c:v>43608</c:v>
                </c:pt>
                <c:pt idx="1402">
                  <c:v>43609</c:v>
                </c:pt>
                <c:pt idx="1403">
                  <c:v>43610</c:v>
                </c:pt>
                <c:pt idx="1404">
                  <c:v>43611</c:v>
                </c:pt>
                <c:pt idx="1405">
                  <c:v>43612</c:v>
                </c:pt>
                <c:pt idx="1406">
                  <c:v>43613</c:v>
                </c:pt>
                <c:pt idx="1407">
                  <c:v>43614</c:v>
                </c:pt>
                <c:pt idx="1408">
                  <c:v>43615</c:v>
                </c:pt>
                <c:pt idx="1409">
                  <c:v>43616</c:v>
                </c:pt>
                <c:pt idx="1410">
                  <c:v>43617</c:v>
                </c:pt>
                <c:pt idx="1411">
                  <c:v>43618</c:v>
                </c:pt>
                <c:pt idx="1412">
                  <c:v>43619</c:v>
                </c:pt>
                <c:pt idx="1413">
                  <c:v>43620</c:v>
                </c:pt>
                <c:pt idx="1414">
                  <c:v>43621</c:v>
                </c:pt>
                <c:pt idx="1415">
                  <c:v>43622</c:v>
                </c:pt>
                <c:pt idx="1416">
                  <c:v>43623</c:v>
                </c:pt>
                <c:pt idx="1417">
                  <c:v>43624</c:v>
                </c:pt>
                <c:pt idx="1418">
                  <c:v>43625</c:v>
                </c:pt>
                <c:pt idx="1419">
                  <c:v>43626</c:v>
                </c:pt>
                <c:pt idx="1420">
                  <c:v>43627</c:v>
                </c:pt>
                <c:pt idx="1421">
                  <c:v>43628</c:v>
                </c:pt>
                <c:pt idx="1422">
                  <c:v>43629</c:v>
                </c:pt>
                <c:pt idx="1423">
                  <c:v>43630</c:v>
                </c:pt>
                <c:pt idx="1424">
                  <c:v>43631</c:v>
                </c:pt>
                <c:pt idx="1425">
                  <c:v>43632</c:v>
                </c:pt>
                <c:pt idx="1426">
                  <c:v>43633</c:v>
                </c:pt>
                <c:pt idx="1427">
                  <c:v>43634</c:v>
                </c:pt>
                <c:pt idx="1428">
                  <c:v>43635</c:v>
                </c:pt>
                <c:pt idx="1429">
                  <c:v>43636</c:v>
                </c:pt>
                <c:pt idx="1430">
                  <c:v>43637</c:v>
                </c:pt>
                <c:pt idx="1431">
                  <c:v>43638</c:v>
                </c:pt>
                <c:pt idx="1432">
                  <c:v>43639</c:v>
                </c:pt>
                <c:pt idx="1433">
                  <c:v>43640</c:v>
                </c:pt>
                <c:pt idx="1434">
                  <c:v>43641</c:v>
                </c:pt>
                <c:pt idx="1435">
                  <c:v>43642</c:v>
                </c:pt>
                <c:pt idx="1436">
                  <c:v>43643</c:v>
                </c:pt>
                <c:pt idx="1437">
                  <c:v>43644</c:v>
                </c:pt>
                <c:pt idx="1438">
                  <c:v>43645</c:v>
                </c:pt>
                <c:pt idx="1439">
                  <c:v>43646</c:v>
                </c:pt>
                <c:pt idx="1440">
                  <c:v>43647</c:v>
                </c:pt>
                <c:pt idx="1441">
                  <c:v>43648</c:v>
                </c:pt>
                <c:pt idx="1442">
                  <c:v>43649</c:v>
                </c:pt>
                <c:pt idx="1443">
                  <c:v>43650</c:v>
                </c:pt>
                <c:pt idx="1444">
                  <c:v>43651</c:v>
                </c:pt>
                <c:pt idx="1445">
                  <c:v>43652</c:v>
                </c:pt>
                <c:pt idx="1446">
                  <c:v>43653</c:v>
                </c:pt>
                <c:pt idx="1447">
                  <c:v>43654</c:v>
                </c:pt>
                <c:pt idx="1448">
                  <c:v>43655</c:v>
                </c:pt>
                <c:pt idx="1449">
                  <c:v>43656</c:v>
                </c:pt>
                <c:pt idx="1450">
                  <c:v>43657</c:v>
                </c:pt>
                <c:pt idx="1451">
                  <c:v>43658</c:v>
                </c:pt>
                <c:pt idx="1452">
                  <c:v>43659</c:v>
                </c:pt>
                <c:pt idx="1453">
                  <c:v>43660</c:v>
                </c:pt>
                <c:pt idx="1454">
                  <c:v>43661</c:v>
                </c:pt>
                <c:pt idx="1455">
                  <c:v>43662</c:v>
                </c:pt>
                <c:pt idx="1456">
                  <c:v>43663</c:v>
                </c:pt>
                <c:pt idx="1457">
                  <c:v>43664</c:v>
                </c:pt>
                <c:pt idx="1458">
                  <c:v>43665</c:v>
                </c:pt>
                <c:pt idx="1459">
                  <c:v>43666</c:v>
                </c:pt>
                <c:pt idx="1460">
                  <c:v>43667</c:v>
                </c:pt>
                <c:pt idx="1461">
                  <c:v>43668</c:v>
                </c:pt>
                <c:pt idx="1462">
                  <c:v>43669</c:v>
                </c:pt>
                <c:pt idx="1463">
                  <c:v>43670</c:v>
                </c:pt>
                <c:pt idx="1464">
                  <c:v>43671</c:v>
                </c:pt>
                <c:pt idx="1465">
                  <c:v>43672</c:v>
                </c:pt>
                <c:pt idx="1466">
                  <c:v>43673</c:v>
                </c:pt>
                <c:pt idx="1467">
                  <c:v>43674</c:v>
                </c:pt>
                <c:pt idx="1468">
                  <c:v>43675</c:v>
                </c:pt>
                <c:pt idx="1469">
                  <c:v>43676</c:v>
                </c:pt>
                <c:pt idx="1470">
                  <c:v>43677</c:v>
                </c:pt>
                <c:pt idx="1471">
                  <c:v>43678</c:v>
                </c:pt>
                <c:pt idx="1472">
                  <c:v>43679</c:v>
                </c:pt>
                <c:pt idx="1473">
                  <c:v>43680</c:v>
                </c:pt>
                <c:pt idx="1474">
                  <c:v>43681</c:v>
                </c:pt>
                <c:pt idx="1475">
                  <c:v>43682</c:v>
                </c:pt>
                <c:pt idx="1476">
                  <c:v>43683</c:v>
                </c:pt>
                <c:pt idx="1477">
                  <c:v>43684</c:v>
                </c:pt>
                <c:pt idx="1478">
                  <c:v>43685</c:v>
                </c:pt>
                <c:pt idx="1479">
                  <c:v>43686</c:v>
                </c:pt>
                <c:pt idx="1480">
                  <c:v>43687</c:v>
                </c:pt>
                <c:pt idx="1481">
                  <c:v>43688</c:v>
                </c:pt>
                <c:pt idx="1482">
                  <c:v>43689</c:v>
                </c:pt>
                <c:pt idx="1483">
                  <c:v>43690</c:v>
                </c:pt>
                <c:pt idx="1484">
                  <c:v>43691</c:v>
                </c:pt>
                <c:pt idx="1485">
                  <c:v>43692</c:v>
                </c:pt>
                <c:pt idx="1486">
                  <c:v>43693</c:v>
                </c:pt>
                <c:pt idx="1487">
                  <c:v>43694</c:v>
                </c:pt>
                <c:pt idx="1488">
                  <c:v>43695</c:v>
                </c:pt>
                <c:pt idx="1489">
                  <c:v>43696</c:v>
                </c:pt>
                <c:pt idx="1490">
                  <c:v>43697</c:v>
                </c:pt>
                <c:pt idx="1491">
                  <c:v>43698</c:v>
                </c:pt>
                <c:pt idx="1492">
                  <c:v>43699</c:v>
                </c:pt>
                <c:pt idx="1493">
                  <c:v>43700</c:v>
                </c:pt>
                <c:pt idx="1494">
                  <c:v>43701</c:v>
                </c:pt>
                <c:pt idx="1495">
                  <c:v>43702</c:v>
                </c:pt>
                <c:pt idx="1496">
                  <c:v>43703</c:v>
                </c:pt>
                <c:pt idx="1497">
                  <c:v>43704</c:v>
                </c:pt>
                <c:pt idx="1498">
                  <c:v>43705</c:v>
                </c:pt>
                <c:pt idx="1499">
                  <c:v>43706</c:v>
                </c:pt>
                <c:pt idx="1500">
                  <c:v>43707</c:v>
                </c:pt>
                <c:pt idx="1501">
                  <c:v>43708</c:v>
                </c:pt>
                <c:pt idx="1502">
                  <c:v>43709</c:v>
                </c:pt>
                <c:pt idx="1503">
                  <c:v>43710</c:v>
                </c:pt>
                <c:pt idx="1504">
                  <c:v>43711</c:v>
                </c:pt>
                <c:pt idx="1505">
                  <c:v>43712</c:v>
                </c:pt>
                <c:pt idx="1506">
                  <c:v>43713</c:v>
                </c:pt>
                <c:pt idx="1507">
                  <c:v>43714</c:v>
                </c:pt>
                <c:pt idx="1508">
                  <c:v>43715</c:v>
                </c:pt>
                <c:pt idx="1509">
                  <c:v>43716</c:v>
                </c:pt>
                <c:pt idx="1510">
                  <c:v>43717</c:v>
                </c:pt>
                <c:pt idx="1511">
                  <c:v>43718</c:v>
                </c:pt>
                <c:pt idx="1512">
                  <c:v>43719</c:v>
                </c:pt>
                <c:pt idx="1513">
                  <c:v>43720</c:v>
                </c:pt>
                <c:pt idx="1514">
                  <c:v>43721</c:v>
                </c:pt>
                <c:pt idx="1515">
                  <c:v>43722</c:v>
                </c:pt>
                <c:pt idx="1516">
                  <c:v>43723</c:v>
                </c:pt>
                <c:pt idx="1517">
                  <c:v>43724</c:v>
                </c:pt>
                <c:pt idx="1518">
                  <c:v>43725</c:v>
                </c:pt>
                <c:pt idx="1519">
                  <c:v>43726</c:v>
                </c:pt>
                <c:pt idx="1520">
                  <c:v>43727</c:v>
                </c:pt>
                <c:pt idx="1521">
                  <c:v>43728</c:v>
                </c:pt>
                <c:pt idx="1522">
                  <c:v>43729</c:v>
                </c:pt>
                <c:pt idx="1523">
                  <c:v>43730</c:v>
                </c:pt>
                <c:pt idx="1524">
                  <c:v>43731</c:v>
                </c:pt>
                <c:pt idx="1525">
                  <c:v>43732</c:v>
                </c:pt>
                <c:pt idx="1526">
                  <c:v>43733</c:v>
                </c:pt>
                <c:pt idx="1527">
                  <c:v>43734</c:v>
                </c:pt>
                <c:pt idx="1528">
                  <c:v>43735</c:v>
                </c:pt>
                <c:pt idx="1529">
                  <c:v>43736</c:v>
                </c:pt>
                <c:pt idx="1530">
                  <c:v>43737</c:v>
                </c:pt>
                <c:pt idx="1531">
                  <c:v>43738</c:v>
                </c:pt>
                <c:pt idx="1532">
                  <c:v>43739</c:v>
                </c:pt>
                <c:pt idx="1533">
                  <c:v>43740</c:v>
                </c:pt>
                <c:pt idx="1534">
                  <c:v>43741</c:v>
                </c:pt>
                <c:pt idx="1535">
                  <c:v>43742</c:v>
                </c:pt>
                <c:pt idx="1536">
                  <c:v>43743</c:v>
                </c:pt>
                <c:pt idx="1537">
                  <c:v>43744</c:v>
                </c:pt>
                <c:pt idx="1538">
                  <c:v>43745</c:v>
                </c:pt>
                <c:pt idx="1539">
                  <c:v>43746</c:v>
                </c:pt>
                <c:pt idx="1540">
                  <c:v>43747</c:v>
                </c:pt>
                <c:pt idx="1541">
                  <c:v>43748</c:v>
                </c:pt>
                <c:pt idx="1542">
                  <c:v>43749</c:v>
                </c:pt>
                <c:pt idx="1543">
                  <c:v>43750</c:v>
                </c:pt>
                <c:pt idx="1544">
                  <c:v>43751</c:v>
                </c:pt>
                <c:pt idx="1545">
                  <c:v>43752</c:v>
                </c:pt>
                <c:pt idx="1546">
                  <c:v>43753</c:v>
                </c:pt>
                <c:pt idx="1547">
                  <c:v>43754</c:v>
                </c:pt>
                <c:pt idx="1548">
                  <c:v>43755</c:v>
                </c:pt>
                <c:pt idx="1549">
                  <c:v>43756</c:v>
                </c:pt>
                <c:pt idx="1550">
                  <c:v>43757</c:v>
                </c:pt>
                <c:pt idx="1551">
                  <c:v>43758</c:v>
                </c:pt>
                <c:pt idx="1552">
                  <c:v>43759</c:v>
                </c:pt>
                <c:pt idx="1553">
                  <c:v>43760</c:v>
                </c:pt>
                <c:pt idx="1554">
                  <c:v>43761</c:v>
                </c:pt>
                <c:pt idx="1555">
                  <c:v>43762</c:v>
                </c:pt>
                <c:pt idx="1556">
                  <c:v>43763</c:v>
                </c:pt>
                <c:pt idx="1557">
                  <c:v>43764</c:v>
                </c:pt>
                <c:pt idx="1558">
                  <c:v>43765</c:v>
                </c:pt>
                <c:pt idx="1559">
                  <c:v>43766</c:v>
                </c:pt>
                <c:pt idx="1560">
                  <c:v>43767</c:v>
                </c:pt>
                <c:pt idx="1561">
                  <c:v>43768</c:v>
                </c:pt>
                <c:pt idx="1562">
                  <c:v>43769</c:v>
                </c:pt>
                <c:pt idx="1563">
                  <c:v>43770</c:v>
                </c:pt>
                <c:pt idx="1564">
                  <c:v>43771</c:v>
                </c:pt>
                <c:pt idx="1565">
                  <c:v>43772</c:v>
                </c:pt>
                <c:pt idx="1566">
                  <c:v>43773</c:v>
                </c:pt>
                <c:pt idx="1567">
                  <c:v>43774</c:v>
                </c:pt>
                <c:pt idx="1568">
                  <c:v>43775</c:v>
                </c:pt>
                <c:pt idx="1569">
                  <c:v>43776</c:v>
                </c:pt>
                <c:pt idx="1570">
                  <c:v>43777</c:v>
                </c:pt>
                <c:pt idx="1571">
                  <c:v>43778</c:v>
                </c:pt>
                <c:pt idx="1572">
                  <c:v>43779</c:v>
                </c:pt>
                <c:pt idx="1573">
                  <c:v>43780</c:v>
                </c:pt>
                <c:pt idx="1574">
                  <c:v>43781</c:v>
                </c:pt>
                <c:pt idx="1575">
                  <c:v>43782</c:v>
                </c:pt>
                <c:pt idx="1576">
                  <c:v>43783</c:v>
                </c:pt>
                <c:pt idx="1577">
                  <c:v>43784</c:v>
                </c:pt>
                <c:pt idx="1578">
                  <c:v>43785</c:v>
                </c:pt>
                <c:pt idx="1579">
                  <c:v>43786</c:v>
                </c:pt>
                <c:pt idx="1580">
                  <c:v>43787</c:v>
                </c:pt>
                <c:pt idx="1581">
                  <c:v>43788</c:v>
                </c:pt>
                <c:pt idx="1582">
                  <c:v>43789</c:v>
                </c:pt>
                <c:pt idx="1583">
                  <c:v>43790</c:v>
                </c:pt>
                <c:pt idx="1584">
                  <c:v>43791</c:v>
                </c:pt>
                <c:pt idx="1585">
                  <c:v>43792</c:v>
                </c:pt>
                <c:pt idx="1586">
                  <c:v>43793</c:v>
                </c:pt>
                <c:pt idx="1587">
                  <c:v>43794</c:v>
                </c:pt>
                <c:pt idx="1588">
                  <c:v>43795</c:v>
                </c:pt>
                <c:pt idx="1589">
                  <c:v>43796</c:v>
                </c:pt>
                <c:pt idx="1590">
                  <c:v>43797</c:v>
                </c:pt>
                <c:pt idx="1591">
                  <c:v>43798</c:v>
                </c:pt>
                <c:pt idx="1592">
                  <c:v>43799</c:v>
                </c:pt>
                <c:pt idx="1593">
                  <c:v>43800</c:v>
                </c:pt>
                <c:pt idx="1594">
                  <c:v>43801</c:v>
                </c:pt>
                <c:pt idx="1595">
                  <c:v>43802</c:v>
                </c:pt>
                <c:pt idx="1596">
                  <c:v>43803</c:v>
                </c:pt>
                <c:pt idx="1597">
                  <c:v>43804</c:v>
                </c:pt>
                <c:pt idx="1598">
                  <c:v>43805</c:v>
                </c:pt>
                <c:pt idx="1599">
                  <c:v>43806</c:v>
                </c:pt>
                <c:pt idx="1600">
                  <c:v>43807</c:v>
                </c:pt>
                <c:pt idx="1601">
                  <c:v>43808</c:v>
                </c:pt>
                <c:pt idx="1602">
                  <c:v>43809</c:v>
                </c:pt>
                <c:pt idx="1603">
                  <c:v>43810</c:v>
                </c:pt>
                <c:pt idx="1604">
                  <c:v>43811</c:v>
                </c:pt>
                <c:pt idx="1605">
                  <c:v>43812</c:v>
                </c:pt>
                <c:pt idx="1606">
                  <c:v>43813</c:v>
                </c:pt>
                <c:pt idx="1607">
                  <c:v>43814</c:v>
                </c:pt>
                <c:pt idx="1608">
                  <c:v>43815</c:v>
                </c:pt>
                <c:pt idx="1609">
                  <c:v>43816</c:v>
                </c:pt>
                <c:pt idx="1610">
                  <c:v>43817</c:v>
                </c:pt>
                <c:pt idx="1611">
                  <c:v>43818</c:v>
                </c:pt>
                <c:pt idx="1612">
                  <c:v>43819</c:v>
                </c:pt>
                <c:pt idx="1613">
                  <c:v>43820</c:v>
                </c:pt>
                <c:pt idx="1614">
                  <c:v>43821</c:v>
                </c:pt>
                <c:pt idx="1615">
                  <c:v>43822</c:v>
                </c:pt>
                <c:pt idx="1616">
                  <c:v>43823</c:v>
                </c:pt>
                <c:pt idx="1617">
                  <c:v>43824</c:v>
                </c:pt>
                <c:pt idx="1618">
                  <c:v>43825</c:v>
                </c:pt>
                <c:pt idx="1619">
                  <c:v>43826</c:v>
                </c:pt>
                <c:pt idx="1620">
                  <c:v>43827</c:v>
                </c:pt>
                <c:pt idx="1621">
                  <c:v>43828</c:v>
                </c:pt>
                <c:pt idx="1622">
                  <c:v>43829</c:v>
                </c:pt>
                <c:pt idx="1623">
                  <c:v>43830</c:v>
                </c:pt>
                <c:pt idx="1624">
                  <c:v>43831</c:v>
                </c:pt>
                <c:pt idx="1625">
                  <c:v>43832</c:v>
                </c:pt>
                <c:pt idx="1626">
                  <c:v>43833</c:v>
                </c:pt>
                <c:pt idx="1627">
                  <c:v>43834</c:v>
                </c:pt>
                <c:pt idx="1628">
                  <c:v>43835</c:v>
                </c:pt>
                <c:pt idx="1629">
                  <c:v>43836</c:v>
                </c:pt>
                <c:pt idx="1630">
                  <c:v>43837</c:v>
                </c:pt>
                <c:pt idx="1631">
                  <c:v>43838</c:v>
                </c:pt>
                <c:pt idx="1632">
                  <c:v>43839</c:v>
                </c:pt>
                <c:pt idx="1633">
                  <c:v>43840</c:v>
                </c:pt>
                <c:pt idx="1634">
                  <c:v>43841</c:v>
                </c:pt>
                <c:pt idx="1635">
                  <c:v>43842</c:v>
                </c:pt>
                <c:pt idx="1636">
                  <c:v>43843</c:v>
                </c:pt>
                <c:pt idx="1637">
                  <c:v>43844</c:v>
                </c:pt>
                <c:pt idx="1638">
                  <c:v>43845</c:v>
                </c:pt>
                <c:pt idx="1639">
                  <c:v>43846</c:v>
                </c:pt>
                <c:pt idx="1640">
                  <c:v>43847</c:v>
                </c:pt>
                <c:pt idx="1641">
                  <c:v>43848</c:v>
                </c:pt>
                <c:pt idx="1642">
                  <c:v>43849</c:v>
                </c:pt>
                <c:pt idx="1643">
                  <c:v>43850</c:v>
                </c:pt>
                <c:pt idx="1644">
                  <c:v>43851</c:v>
                </c:pt>
                <c:pt idx="1645">
                  <c:v>43852</c:v>
                </c:pt>
                <c:pt idx="1646">
                  <c:v>43853</c:v>
                </c:pt>
                <c:pt idx="1647">
                  <c:v>43854</c:v>
                </c:pt>
                <c:pt idx="1648">
                  <c:v>43855</c:v>
                </c:pt>
                <c:pt idx="1649">
                  <c:v>43856</c:v>
                </c:pt>
                <c:pt idx="1650">
                  <c:v>43857</c:v>
                </c:pt>
                <c:pt idx="1651">
                  <c:v>43858</c:v>
                </c:pt>
                <c:pt idx="1652">
                  <c:v>43859</c:v>
                </c:pt>
                <c:pt idx="1653">
                  <c:v>43860</c:v>
                </c:pt>
                <c:pt idx="1654">
                  <c:v>43861</c:v>
                </c:pt>
                <c:pt idx="1655">
                  <c:v>43862</c:v>
                </c:pt>
                <c:pt idx="1656">
                  <c:v>43863</c:v>
                </c:pt>
                <c:pt idx="1657">
                  <c:v>43864</c:v>
                </c:pt>
                <c:pt idx="1658">
                  <c:v>43865</c:v>
                </c:pt>
                <c:pt idx="1659">
                  <c:v>43866</c:v>
                </c:pt>
                <c:pt idx="1660">
                  <c:v>43867</c:v>
                </c:pt>
                <c:pt idx="1661">
                  <c:v>43868</c:v>
                </c:pt>
                <c:pt idx="1662">
                  <c:v>43869</c:v>
                </c:pt>
                <c:pt idx="1663">
                  <c:v>43870</c:v>
                </c:pt>
                <c:pt idx="1664">
                  <c:v>43871</c:v>
                </c:pt>
                <c:pt idx="1665">
                  <c:v>43872</c:v>
                </c:pt>
                <c:pt idx="1666">
                  <c:v>43873</c:v>
                </c:pt>
                <c:pt idx="1667">
                  <c:v>43874</c:v>
                </c:pt>
                <c:pt idx="1668">
                  <c:v>43875</c:v>
                </c:pt>
                <c:pt idx="1669">
                  <c:v>43876</c:v>
                </c:pt>
                <c:pt idx="1670">
                  <c:v>43877</c:v>
                </c:pt>
                <c:pt idx="1671">
                  <c:v>43878</c:v>
                </c:pt>
                <c:pt idx="1672">
                  <c:v>43879</c:v>
                </c:pt>
                <c:pt idx="1673">
                  <c:v>43880</c:v>
                </c:pt>
                <c:pt idx="1674">
                  <c:v>43881</c:v>
                </c:pt>
                <c:pt idx="1675">
                  <c:v>43882</c:v>
                </c:pt>
                <c:pt idx="1676">
                  <c:v>43883</c:v>
                </c:pt>
                <c:pt idx="1677">
                  <c:v>43884</c:v>
                </c:pt>
                <c:pt idx="1678">
                  <c:v>43885</c:v>
                </c:pt>
                <c:pt idx="1679">
                  <c:v>43886</c:v>
                </c:pt>
                <c:pt idx="1680">
                  <c:v>43887</c:v>
                </c:pt>
                <c:pt idx="1681">
                  <c:v>43888</c:v>
                </c:pt>
                <c:pt idx="1682">
                  <c:v>43889</c:v>
                </c:pt>
                <c:pt idx="1683">
                  <c:v>43890</c:v>
                </c:pt>
                <c:pt idx="1684">
                  <c:v>43891</c:v>
                </c:pt>
                <c:pt idx="1685">
                  <c:v>43892</c:v>
                </c:pt>
                <c:pt idx="1686">
                  <c:v>43893</c:v>
                </c:pt>
                <c:pt idx="1687">
                  <c:v>43894</c:v>
                </c:pt>
                <c:pt idx="1688">
                  <c:v>43895</c:v>
                </c:pt>
                <c:pt idx="1689">
                  <c:v>43896</c:v>
                </c:pt>
                <c:pt idx="1690">
                  <c:v>43897</c:v>
                </c:pt>
                <c:pt idx="1691">
                  <c:v>43898</c:v>
                </c:pt>
                <c:pt idx="1692">
                  <c:v>43899</c:v>
                </c:pt>
                <c:pt idx="1693">
                  <c:v>43900</c:v>
                </c:pt>
                <c:pt idx="1694">
                  <c:v>43901</c:v>
                </c:pt>
                <c:pt idx="1695">
                  <c:v>43902</c:v>
                </c:pt>
                <c:pt idx="1696">
                  <c:v>43903</c:v>
                </c:pt>
                <c:pt idx="1697">
                  <c:v>43904</c:v>
                </c:pt>
                <c:pt idx="1698">
                  <c:v>43905</c:v>
                </c:pt>
                <c:pt idx="1699">
                  <c:v>43906</c:v>
                </c:pt>
                <c:pt idx="1700">
                  <c:v>43907</c:v>
                </c:pt>
                <c:pt idx="1701">
                  <c:v>43908</c:v>
                </c:pt>
                <c:pt idx="1702">
                  <c:v>43909</c:v>
                </c:pt>
                <c:pt idx="1703">
                  <c:v>43910</c:v>
                </c:pt>
                <c:pt idx="1704">
                  <c:v>43911</c:v>
                </c:pt>
                <c:pt idx="1705">
                  <c:v>43912</c:v>
                </c:pt>
                <c:pt idx="1706">
                  <c:v>43913</c:v>
                </c:pt>
                <c:pt idx="1707">
                  <c:v>43914</c:v>
                </c:pt>
                <c:pt idx="1708">
                  <c:v>43915</c:v>
                </c:pt>
                <c:pt idx="1709">
                  <c:v>43916</c:v>
                </c:pt>
                <c:pt idx="1710">
                  <c:v>43917</c:v>
                </c:pt>
                <c:pt idx="1711">
                  <c:v>43918</c:v>
                </c:pt>
                <c:pt idx="1712">
                  <c:v>43919</c:v>
                </c:pt>
                <c:pt idx="1713">
                  <c:v>43920</c:v>
                </c:pt>
                <c:pt idx="1714">
                  <c:v>43921</c:v>
                </c:pt>
                <c:pt idx="1715">
                  <c:v>43922</c:v>
                </c:pt>
                <c:pt idx="1716">
                  <c:v>43923</c:v>
                </c:pt>
                <c:pt idx="1717">
                  <c:v>43924</c:v>
                </c:pt>
                <c:pt idx="1718">
                  <c:v>43925</c:v>
                </c:pt>
                <c:pt idx="1719">
                  <c:v>43926</c:v>
                </c:pt>
                <c:pt idx="1720">
                  <c:v>43927</c:v>
                </c:pt>
                <c:pt idx="1721">
                  <c:v>43928</c:v>
                </c:pt>
                <c:pt idx="1722">
                  <c:v>43929</c:v>
                </c:pt>
                <c:pt idx="1723">
                  <c:v>43930</c:v>
                </c:pt>
                <c:pt idx="1724">
                  <c:v>43931</c:v>
                </c:pt>
                <c:pt idx="1725">
                  <c:v>43932</c:v>
                </c:pt>
                <c:pt idx="1726">
                  <c:v>43933</c:v>
                </c:pt>
                <c:pt idx="1727">
                  <c:v>43934</c:v>
                </c:pt>
                <c:pt idx="1728">
                  <c:v>43935</c:v>
                </c:pt>
                <c:pt idx="1729">
                  <c:v>43936</c:v>
                </c:pt>
                <c:pt idx="1730">
                  <c:v>43937</c:v>
                </c:pt>
                <c:pt idx="1731">
                  <c:v>43938</c:v>
                </c:pt>
                <c:pt idx="1732">
                  <c:v>43939</c:v>
                </c:pt>
                <c:pt idx="1733">
                  <c:v>43940</c:v>
                </c:pt>
                <c:pt idx="1734">
                  <c:v>43941</c:v>
                </c:pt>
                <c:pt idx="1735">
                  <c:v>43942</c:v>
                </c:pt>
                <c:pt idx="1736">
                  <c:v>43943</c:v>
                </c:pt>
                <c:pt idx="1737">
                  <c:v>43944</c:v>
                </c:pt>
                <c:pt idx="1738">
                  <c:v>43945</c:v>
                </c:pt>
                <c:pt idx="1739">
                  <c:v>43946</c:v>
                </c:pt>
                <c:pt idx="1740">
                  <c:v>43947</c:v>
                </c:pt>
                <c:pt idx="1741">
                  <c:v>43948</c:v>
                </c:pt>
                <c:pt idx="1742">
                  <c:v>43949</c:v>
                </c:pt>
                <c:pt idx="1743">
                  <c:v>43950</c:v>
                </c:pt>
                <c:pt idx="1744">
                  <c:v>43951</c:v>
                </c:pt>
                <c:pt idx="1745">
                  <c:v>43952</c:v>
                </c:pt>
                <c:pt idx="1746">
                  <c:v>43953</c:v>
                </c:pt>
                <c:pt idx="1747">
                  <c:v>43954</c:v>
                </c:pt>
                <c:pt idx="1748">
                  <c:v>43955</c:v>
                </c:pt>
                <c:pt idx="1749">
                  <c:v>43956</c:v>
                </c:pt>
                <c:pt idx="1750">
                  <c:v>43957</c:v>
                </c:pt>
                <c:pt idx="1751">
                  <c:v>43958</c:v>
                </c:pt>
                <c:pt idx="1752">
                  <c:v>43959</c:v>
                </c:pt>
                <c:pt idx="1753">
                  <c:v>43960</c:v>
                </c:pt>
                <c:pt idx="1754">
                  <c:v>43961</c:v>
                </c:pt>
                <c:pt idx="1755">
                  <c:v>43962</c:v>
                </c:pt>
                <c:pt idx="1756">
                  <c:v>43963</c:v>
                </c:pt>
                <c:pt idx="1757">
                  <c:v>43964</c:v>
                </c:pt>
                <c:pt idx="1758">
                  <c:v>43965</c:v>
                </c:pt>
                <c:pt idx="1759">
                  <c:v>43966</c:v>
                </c:pt>
                <c:pt idx="1760">
                  <c:v>43967</c:v>
                </c:pt>
                <c:pt idx="1761">
                  <c:v>43968</c:v>
                </c:pt>
                <c:pt idx="1762">
                  <c:v>43969</c:v>
                </c:pt>
                <c:pt idx="1763">
                  <c:v>43970</c:v>
                </c:pt>
                <c:pt idx="1764">
                  <c:v>43971</c:v>
                </c:pt>
                <c:pt idx="1765">
                  <c:v>43972</c:v>
                </c:pt>
                <c:pt idx="1766">
                  <c:v>43973</c:v>
                </c:pt>
                <c:pt idx="1767">
                  <c:v>43974</c:v>
                </c:pt>
                <c:pt idx="1768">
                  <c:v>43975</c:v>
                </c:pt>
                <c:pt idx="1769">
                  <c:v>43976</c:v>
                </c:pt>
                <c:pt idx="1770">
                  <c:v>43977</c:v>
                </c:pt>
                <c:pt idx="1771">
                  <c:v>43978</c:v>
                </c:pt>
                <c:pt idx="1772">
                  <c:v>43979</c:v>
                </c:pt>
                <c:pt idx="1773">
                  <c:v>43980</c:v>
                </c:pt>
                <c:pt idx="1774">
                  <c:v>43981</c:v>
                </c:pt>
                <c:pt idx="1775">
                  <c:v>43982</c:v>
                </c:pt>
                <c:pt idx="1776">
                  <c:v>43983</c:v>
                </c:pt>
                <c:pt idx="1777">
                  <c:v>43984</c:v>
                </c:pt>
                <c:pt idx="1778">
                  <c:v>43985</c:v>
                </c:pt>
                <c:pt idx="1779">
                  <c:v>43986</c:v>
                </c:pt>
                <c:pt idx="1780">
                  <c:v>43987</c:v>
                </c:pt>
                <c:pt idx="1781">
                  <c:v>43988</c:v>
                </c:pt>
                <c:pt idx="1782">
                  <c:v>43989</c:v>
                </c:pt>
                <c:pt idx="1783">
                  <c:v>43990</c:v>
                </c:pt>
                <c:pt idx="1784">
                  <c:v>43991</c:v>
                </c:pt>
                <c:pt idx="1785">
                  <c:v>43992</c:v>
                </c:pt>
                <c:pt idx="1786">
                  <c:v>43993</c:v>
                </c:pt>
                <c:pt idx="1787">
                  <c:v>43994</c:v>
                </c:pt>
                <c:pt idx="1788">
                  <c:v>43995</c:v>
                </c:pt>
                <c:pt idx="1789">
                  <c:v>43996</c:v>
                </c:pt>
                <c:pt idx="1790">
                  <c:v>43997</c:v>
                </c:pt>
                <c:pt idx="1791">
                  <c:v>43998</c:v>
                </c:pt>
                <c:pt idx="1792">
                  <c:v>43999</c:v>
                </c:pt>
                <c:pt idx="1793">
                  <c:v>44000</c:v>
                </c:pt>
                <c:pt idx="1794">
                  <c:v>44001</c:v>
                </c:pt>
                <c:pt idx="1795">
                  <c:v>44002</c:v>
                </c:pt>
                <c:pt idx="1796">
                  <c:v>44003</c:v>
                </c:pt>
                <c:pt idx="1797">
                  <c:v>44004</c:v>
                </c:pt>
                <c:pt idx="1798">
                  <c:v>44005</c:v>
                </c:pt>
                <c:pt idx="1799">
                  <c:v>44006</c:v>
                </c:pt>
                <c:pt idx="1800">
                  <c:v>44007</c:v>
                </c:pt>
                <c:pt idx="1801">
                  <c:v>44008</c:v>
                </c:pt>
                <c:pt idx="1802">
                  <c:v>44009</c:v>
                </c:pt>
                <c:pt idx="1803">
                  <c:v>44010</c:v>
                </c:pt>
                <c:pt idx="1804">
                  <c:v>44011</c:v>
                </c:pt>
                <c:pt idx="1805">
                  <c:v>44012</c:v>
                </c:pt>
                <c:pt idx="1806">
                  <c:v>44013</c:v>
                </c:pt>
                <c:pt idx="1807">
                  <c:v>44014</c:v>
                </c:pt>
                <c:pt idx="1808">
                  <c:v>44015</c:v>
                </c:pt>
                <c:pt idx="1809">
                  <c:v>44016</c:v>
                </c:pt>
                <c:pt idx="1810">
                  <c:v>44017</c:v>
                </c:pt>
                <c:pt idx="1811">
                  <c:v>44018</c:v>
                </c:pt>
                <c:pt idx="1812">
                  <c:v>44019</c:v>
                </c:pt>
                <c:pt idx="1813">
                  <c:v>44020</c:v>
                </c:pt>
                <c:pt idx="1814">
                  <c:v>44021</c:v>
                </c:pt>
                <c:pt idx="1815">
                  <c:v>44022</c:v>
                </c:pt>
                <c:pt idx="1816">
                  <c:v>44023</c:v>
                </c:pt>
                <c:pt idx="1817">
                  <c:v>44024</c:v>
                </c:pt>
                <c:pt idx="1818">
                  <c:v>44025</c:v>
                </c:pt>
                <c:pt idx="1819">
                  <c:v>44026</c:v>
                </c:pt>
                <c:pt idx="1820">
                  <c:v>44027</c:v>
                </c:pt>
                <c:pt idx="1821">
                  <c:v>44028</c:v>
                </c:pt>
                <c:pt idx="1822">
                  <c:v>44029</c:v>
                </c:pt>
                <c:pt idx="1823">
                  <c:v>44030</c:v>
                </c:pt>
                <c:pt idx="1824">
                  <c:v>44031</c:v>
                </c:pt>
                <c:pt idx="1825">
                  <c:v>44032</c:v>
                </c:pt>
                <c:pt idx="1826">
                  <c:v>44033</c:v>
                </c:pt>
                <c:pt idx="1827">
                  <c:v>44034</c:v>
                </c:pt>
                <c:pt idx="1828">
                  <c:v>44035</c:v>
                </c:pt>
                <c:pt idx="1829">
                  <c:v>44036</c:v>
                </c:pt>
                <c:pt idx="1830">
                  <c:v>44037</c:v>
                </c:pt>
                <c:pt idx="1831">
                  <c:v>44038</c:v>
                </c:pt>
                <c:pt idx="1832">
                  <c:v>44039</c:v>
                </c:pt>
                <c:pt idx="1833">
                  <c:v>44040</c:v>
                </c:pt>
                <c:pt idx="1834">
                  <c:v>44041</c:v>
                </c:pt>
                <c:pt idx="1835">
                  <c:v>44042</c:v>
                </c:pt>
                <c:pt idx="1836">
                  <c:v>44043</c:v>
                </c:pt>
                <c:pt idx="1837">
                  <c:v>44044</c:v>
                </c:pt>
                <c:pt idx="1838">
                  <c:v>44045</c:v>
                </c:pt>
                <c:pt idx="1839">
                  <c:v>44046</c:v>
                </c:pt>
                <c:pt idx="1840">
                  <c:v>44047</c:v>
                </c:pt>
                <c:pt idx="1841">
                  <c:v>44048</c:v>
                </c:pt>
                <c:pt idx="1842">
                  <c:v>44049</c:v>
                </c:pt>
                <c:pt idx="1843">
                  <c:v>44050</c:v>
                </c:pt>
                <c:pt idx="1844">
                  <c:v>44051</c:v>
                </c:pt>
                <c:pt idx="1845">
                  <c:v>44052</c:v>
                </c:pt>
                <c:pt idx="1846">
                  <c:v>44053</c:v>
                </c:pt>
                <c:pt idx="1847">
                  <c:v>44054</c:v>
                </c:pt>
                <c:pt idx="1848">
                  <c:v>44055</c:v>
                </c:pt>
                <c:pt idx="1849">
                  <c:v>44056</c:v>
                </c:pt>
                <c:pt idx="1850">
                  <c:v>44057</c:v>
                </c:pt>
                <c:pt idx="1851">
                  <c:v>44058</c:v>
                </c:pt>
                <c:pt idx="1852">
                  <c:v>44059</c:v>
                </c:pt>
                <c:pt idx="1853">
                  <c:v>44060</c:v>
                </c:pt>
                <c:pt idx="1854">
                  <c:v>44061</c:v>
                </c:pt>
                <c:pt idx="1855">
                  <c:v>44062</c:v>
                </c:pt>
                <c:pt idx="1856">
                  <c:v>44063</c:v>
                </c:pt>
                <c:pt idx="1857">
                  <c:v>44064</c:v>
                </c:pt>
                <c:pt idx="1858">
                  <c:v>44065</c:v>
                </c:pt>
                <c:pt idx="1859">
                  <c:v>44066</c:v>
                </c:pt>
                <c:pt idx="1860">
                  <c:v>44067</c:v>
                </c:pt>
                <c:pt idx="1861">
                  <c:v>44068</c:v>
                </c:pt>
                <c:pt idx="1862">
                  <c:v>44069</c:v>
                </c:pt>
                <c:pt idx="1863">
                  <c:v>44070</c:v>
                </c:pt>
                <c:pt idx="1864">
                  <c:v>44071</c:v>
                </c:pt>
                <c:pt idx="1865">
                  <c:v>44072</c:v>
                </c:pt>
                <c:pt idx="1866">
                  <c:v>44073</c:v>
                </c:pt>
                <c:pt idx="1867">
                  <c:v>44074</c:v>
                </c:pt>
                <c:pt idx="1868">
                  <c:v>44075</c:v>
                </c:pt>
                <c:pt idx="1869">
                  <c:v>44076</c:v>
                </c:pt>
                <c:pt idx="1870">
                  <c:v>44077</c:v>
                </c:pt>
                <c:pt idx="1871">
                  <c:v>44078</c:v>
                </c:pt>
                <c:pt idx="1872">
                  <c:v>44079</c:v>
                </c:pt>
                <c:pt idx="1873">
                  <c:v>44080</c:v>
                </c:pt>
                <c:pt idx="1874">
                  <c:v>44081</c:v>
                </c:pt>
                <c:pt idx="1875">
                  <c:v>44082</c:v>
                </c:pt>
                <c:pt idx="1876">
                  <c:v>44083</c:v>
                </c:pt>
                <c:pt idx="1877">
                  <c:v>44084</c:v>
                </c:pt>
                <c:pt idx="1878">
                  <c:v>44085</c:v>
                </c:pt>
                <c:pt idx="1879">
                  <c:v>44086</c:v>
                </c:pt>
                <c:pt idx="1880">
                  <c:v>44087</c:v>
                </c:pt>
                <c:pt idx="1881">
                  <c:v>44088</c:v>
                </c:pt>
                <c:pt idx="1882">
                  <c:v>44089</c:v>
                </c:pt>
                <c:pt idx="1883">
                  <c:v>44090</c:v>
                </c:pt>
                <c:pt idx="1884">
                  <c:v>44091</c:v>
                </c:pt>
                <c:pt idx="1885">
                  <c:v>44092</c:v>
                </c:pt>
                <c:pt idx="1886">
                  <c:v>44093</c:v>
                </c:pt>
                <c:pt idx="1887">
                  <c:v>44094</c:v>
                </c:pt>
                <c:pt idx="1888">
                  <c:v>44095</c:v>
                </c:pt>
                <c:pt idx="1889">
                  <c:v>44096</c:v>
                </c:pt>
                <c:pt idx="1890">
                  <c:v>44097</c:v>
                </c:pt>
                <c:pt idx="1891">
                  <c:v>44098</c:v>
                </c:pt>
                <c:pt idx="1892">
                  <c:v>44099</c:v>
                </c:pt>
                <c:pt idx="1893">
                  <c:v>44100</c:v>
                </c:pt>
                <c:pt idx="1894">
                  <c:v>44101</c:v>
                </c:pt>
                <c:pt idx="1895">
                  <c:v>44102</c:v>
                </c:pt>
                <c:pt idx="1896">
                  <c:v>44103</c:v>
                </c:pt>
                <c:pt idx="1897">
                  <c:v>44104</c:v>
                </c:pt>
                <c:pt idx="1898">
                  <c:v>44105</c:v>
                </c:pt>
                <c:pt idx="1899">
                  <c:v>44106</c:v>
                </c:pt>
                <c:pt idx="1900">
                  <c:v>44107</c:v>
                </c:pt>
                <c:pt idx="1901">
                  <c:v>44108</c:v>
                </c:pt>
                <c:pt idx="1902">
                  <c:v>44109</c:v>
                </c:pt>
                <c:pt idx="1903">
                  <c:v>44110</c:v>
                </c:pt>
                <c:pt idx="1904">
                  <c:v>44111</c:v>
                </c:pt>
                <c:pt idx="1905">
                  <c:v>44112</c:v>
                </c:pt>
                <c:pt idx="1906">
                  <c:v>44113</c:v>
                </c:pt>
                <c:pt idx="1907">
                  <c:v>44114</c:v>
                </c:pt>
                <c:pt idx="1908">
                  <c:v>44115</c:v>
                </c:pt>
                <c:pt idx="1909">
                  <c:v>44116</c:v>
                </c:pt>
                <c:pt idx="1910">
                  <c:v>44117</c:v>
                </c:pt>
                <c:pt idx="1911">
                  <c:v>44118</c:v>
                </c:pt>
                <c:pt idx="1912">
                  <c:v>44119</c:v>
                </c:pt>
                <c:pt idx="1913">
                  <c:v>44120</c:v>
                </c:pt>
                <c:pt idx="1914">
                  <c:v>44121</c:v>
                </c:pt>
                <c:pt idx="1915">
                  <c:v>44122</c:v>
                </c:pt>
                <c:pt idx="1916">
                  <c:v>44123</c:v>
                </c:pt>
                <c:pt idx="1917">
                  <c:v>44124</c:v>
                </c:pt>
                <c:pt idx="1918">
                  <c:v>44125</c:v>
                </c:pt>
                <c:pt idx="1919">
                  <c:v>44126</c:v>
                </c:pt>
                <c:pt idx="1920">
                  <c:v>44127</c:v>
                </c:pt>
                <c:pt idx="1921">
                  <c:v>44128</c:v>
                </c:pt>
                <c:pt idx="1922">
                  <c:v>44129</c:v>
                </c:pt>
                <c:pt idx="1923">
                  <c:v>44130</c:v>
                </c:pt>
                <c:pt idx="1924">
                  <c:v>44131</c:v>
                </c:pt>
                <c:pt idx="1925">
                  <c:v>44132</c:v>
                </c:pt>
                <c:pt idx="1926">
                  <c:v>44133</c:v>
                </c:pt>
                <c:pt idx="1927">
                  <c:v>44134</c:v>
                </c:pt>
                <c:pt idx="1928">
                  <c:v>44135</c:v>
                </c:pt>
                <c:pt idx="1929">
                  <c:v>44136</c:v>
                </c:pt>
                <c:pt idx="1930">
                  <c:v>44137</c:v>
                </c:pt>
                <c:pt idx="1931">
                  <c:v>44138</c:v>
                </c:pt>
                <c:pt idx="1932">
                  <c:v>44139</c:v>
                </c:pt>
                <c:pt idx="1933">
                  <c:v>44140</c:v>
                </c:pt>
                <c:pt idx="1934">
                  <c:v>44141</c:v>
                </c:pt>
                <c:pt idx="1935">
                  <c:v>44142</c:v>
                </c:pt>
                <c:pt idx="1936">
                  <c:v>44143</c:v>
                </c:pt>
                <c:pt idx="1937">
                  <c:v>44144</c:v>
                </c:pt>
                <c:pt idx="1938">
                  <c:v>44145</c:v>
                </c:pt>
                <c:pt idx="1939">
                  <c:v>44146</c:v>
                </c:pt>
                <c:pt idx="1940">
                  <c:v>44147</c:v>
                </c:pt>
                <c:pt idx="1941">
                  <c:v>44148</c:v>
                </c:pt>
                <c:pt idx="1942">
                  <c:v>44149</c:v>
                </c:pt>
                <c:pt idx="1943">
                  <c:v>44150</c:v>
                </c:pt>
                <c:pt idx="1944">
                  <c:v>44151</c:v>
                </c:pt>
                <c:pt idx="1945">
                  <c:v>44152</c:v>
                </c:pt>
                <c:pt idx="1946">
                  <c:v>44153</c:v>
                </c:pt>
                <c:pt idx="1947">
                  <c:v>44154</c:v>
                </c:pt>
                <c:pt idx="1948">
                  <c:v>44155</c:v>
                </c:pt>
                <c:pt idx="1949">
                  <c:v>44156</c:v>
                </c:pt>
                <c:pt idx="1950">
                  <c:v>44157</c:v>
                </c:pt>
                <c:pt idx="1951">
                  <c:v>44158</c:v>
                </c:pt>
                <c:pt idx="1952">
                  <c:v>44159</c:v>
                </c:pt>
                <c:pt idx="1953">
                  <c:v>44160</c:v>
                </c:pt>
                <c:pt idx="1954">
                  <c:v>44161</c:v>
                </c:pt>
                <c:pt idx="1955">
                  <c:v>44162</c:v>
                </c:pt>
                <c:pt idx="1956">
                  <c:v>44163</c:v>
                </c:pt>
                <c:pt idx="1957">
                  <c:v>44164</c:v>
                </c:pt>
                <c:pt idx="1958">
                  <c:v>44165</c:v>
                </c:pt>
                <c:pt idx="1959">
                  <c:v>44166</c:v>
                </c:pt>
                <c:pt idx="1960">
                  <c:v>44167</c:v>
                </c:pt>
                <c:pt idx="1961">
                  <c:v>44168</c:v>
                </c:pt>
                <c:pt idx="1962">
                  <c:v>44169</c:v>
                </c:pt>
                <c:pt idx="1963">
                  <c:v>44170</c:v>
                </c:pt>
                <c:pt idx="1964">
                  <c:v>44171</c:v>
                </c:pt>
                <c:pt idx="1965">
                  <c:v>44172</c:v>
                </c:pt>
                <c:pt idx="1966">
                  <c:v>44173</c:v>
                </c:pt>
                <c:pt idx="1967">
                  <c:v>44174</c:v>
                </c:pt>
                <c:pt idx="1968">
                  <c:v>44175</c:v>
                </c:pt>
                <c:pt idx="1969">
                  <c:v>44176</c:v>
                </c:pt>
                <c:pt idx="1970">
                  <c:v>44177</c:v>
                </c:pt>
                <c:pt idx="1971">
                  <c:v>44178</c:v>
                </c:pt>
                <c:pt idx="1972">
                  <c:v>44179</c:v>
                </c:pt>
                <c:pt idx="1973">
                  <c:v>44180</c:v>
                </c:pt>
                <c:pt idx="1974">
                  <c:v>44181</c:v>
                </c:pt>
                <c:pt idx="1975">
                  <c:v>44182</c:v>
                </c:pt>
                <c:pt idx="1976">
                  <c:v>44183</c:v>
                </c:pt>
                <c:pt idx="1977">
                  <c:v>44184</c:v>
                </c:pt>
                <c:pt idx="1978">
                  <c:v>44185</c:v>
                </c:pt>
                <c:pt idx="1979">
                  <c:v>44186</c:v>
                </c:pt>
                <c:pt idx="1980">
                  <c:v>44187</c:v>
                </c:pt>
                <c:pt idx="1981">
                  <c:v>44188</c:v>
                </c:pt>
                <c:pt idx="1982">
                  <c:v>44189</c:v>
                </c:pt>
                <c:pt idx="1983">
                  <c:v>44190</c:v>
                </c:pt>
                <c:pt idx="1984">
                  <c:v>44191</c:v>
                </c:pt>
                <c:pt idx="1985">
                  <c:v>44192</c:v>
                </c:pt>
                <c:pt idx="1986">
                  <c:v>44193</c:v>
                </c:pt>
                <c:pt idx="1987">
                  <c:v>44194</c:v>
                </c:pt>
                <c:pt idx="1988">
                  <c:v>44195</c:v>
                </c:pt>
                <c:pt idx="1989">
                  <c:v>44196</c:v>
                </c:pt>
                <c:pt idx="1990">
                  <c:v>44197</c:v>
                </c:pt>
                <c:pt idx="1991">
                  <c:v>44198</c:v>
                </c:pt>
                <c:pt idx="1992">
                  <c:v>44199</c:v>
                </c:pt>
                <c:pt idx="1993">
                  <c:v>44200</c:v>
                </c:pt>
                <c:pt idx="1994">
                  <c:v>44201</c:v>
                </c:pt>
                <c:pt idx="1995">
                  <c:v>44202</c:v>
                </c:pt>
                <c:pt idx="1996">
                  <c:v>44203</c:v>
                </c:pt>
                <c:pt idx="1997">
                  <c:v>44204</c:v>
                </c:pt>
                <c:pt idx="1998">
                  <c:v>44205</c:v>
                </c:pt>
                <c:pt idx="1999">
                  <c:v>44206</c:v>
                </c:pt>
                <c:pt idx="2000">
                  <c:v>44207</c:v>
                </c:pt>
                <c:pt idx="2001">
                  <c:v>44208</c:v>
                </c:pt>
                <c:pt idx="2002">
                  <c:v>44209</c:v>
                </c:pt>
                <c:pt idx="2003">
                  <c:v>44210</c:v>
                </c:pt>
                <c:pt idx="2004">
                  <c:v>44211</c:v>
                </c:pt>
                <c:pt idx="2005">
                  <c:v>44212</c:v>
                </c:pt>
                <c:pt idx="2006">
                  <c:v>44213</c:v>
                </c:pt>
                <c:pt idx="2007">
                  <c:v>44214</c:v>
                </c:pt>
                <c:pt idx="2008">
                  <c:v>44215</c:v>
                </c:pt>
                <c:pt idx="2009">
                  <c:v>44216</c:v>
                </c:pt>
                <c:pt idx="2010">
                  <c:v>44217</c:v>
                </c:pt>
                <c:pt idx="2011">
                  <c:v>44218</c:v>
                </c:pt>
                <c:pt idx="2012">
                  <c:v>44219</c:v>
                </c:pt>
                <c:pt idx="2013">
                  <c:v>44220</c:v>
                </c:pt>
                <c:pt idx="2014">
                  <c:v>44221</c:v>
                </c:pt>
                <c:pt idx="2015">
                  <c:v>44222</c:v>
                </c:pt>
                <c:pt idx="2016">
                  <c:v>44223</c:v>
                </c:pt>
                <c:pt idx="2017">
                  <c:v>44224</c:v>
                </c:pt>
                <c:pt idx="2018">
                  <c:v>44225</c:v>
                </c:pt>
                <c:pt idx="2019">
                  <c:v>44226</c:v>
                </c:pt>
                <c:pt idx="2020">
                  <c:v>44227</c:v>
                </c:pt>
                <c:pt idx="2021">
                  <c:v>44228</c:v>
                </c:pt>
                <c:pt idx="2022">
                  <c:v>44229</c:v>
                </c:pt>
                <c:pt idx="2023">
                  <c:v>44230</c:v>
                </c:pt>
                <c:pt idx="2024">
                  <c:v>44231</c:v>
                </c:pt>
                <c:pt idx="2025">
                  <c:v>44232</c:v>
                </c:pt>
                <c:pt idx="2026">
                  <c:v>44233</c:v>
                </c:pt>
                <c:pt idx="2027">
                  <c:v>44234</c:v>
                </c:pt>
                <c:pt idx="2028">
                  <c:v>44235</c:v>
                </c:pt>
                <c:pt idx="2029">
                  <c:v>44236</c:v>
                </c:pt>
                <c:pt idx="2030">
                  <c:v>44237</c:v>
                </c:pt>
                <c:pt idx="2031">
                  <c:v>44238</c:v>
                </c:pt>
                <c:pt idx="2032">
                  <c:v>44239</c:v>
                </c:pt>
                <c:pt idx="2033">
                  <c:v>44240</c:v>
                </c:pt>
                <c:pt idx="2034">
                  <c:v>44241</c:v>
                </c:pt>
                <c:pt idx="2035">
                  <c:v>44242</c:v>
                </c:pt>
                <c:pt idx="2036">
                  <c:v>44243</c:v>
                </c:pt>
                <c:pt idx="2037">
                  <c:v>44244</c:v>
                </c:pt>
                <c:pt idx="2038">
                  <c:v>44245</c:v>
                </c:pt>
                <c:pt idx="2039">
                  <c:v>44246</c:v>
                </c:pt>
                <c:pt idx="2040">
                  <c:v>44247</c:v>
                </c:pt>
                <c:pt idx="2041">
                  <c:v>44248</c:v>
                </c:pt>
                <c:pt idx="2042">
                  <c:v>44249</c:v>
                </c:pt>
                <c:pt idx="2043">
                  <c:v>44250</c:v>
                </c:pt>
                <c:pt idx="2044">
                  <c:v>44251</c:v>
                </c:pt>
                <c:pt idx="2045">
                  <c:v>44252</c:v>
                </c:pt>
                <c:pt idx="2046">
                  <c:v>44253</c:v>
                </c:pt>
                <c:pt idx="2047">
                  <c:v>44254</c:v>
                </c:pt>
                <c:pt idx="2048">
                  <c:v>44255</c:v>
                </c:pt>
                <c:pt idx="2049">
                  <c:v>44256</c:v>
                </c:pt>
                <c:pt idx="2050">
                  <c:v>44257</c:v>
                </c:pt>
                <c:pt idx="2051">
                  <c:v>44258</c:v>
                </c:pt>
                <c:pt idx="2052">
                  <c:v>44259</c:v>
                </c:pt>
                <c:pt idx="2053">
                  <c:v>44260</c:v>
                </c:pt>
                <c:pt idx="2054">
                  <c:v>44261</c:v>
                </c:pt>
                <c:pt idx="2055">
                  <c:v>44262</c:v>
                </c:pt>
                <c:pt idx="2056">
                  <c:v>44263</c:v>
                </c:pt>
                <c:pt idx="2057">
                  <c:v>44264</c:v>
                </c:pt>
                <c:pt idx="2058">
                  <c:v>44265</c:v>
                </c:pt>
                <c:pt idx="2059">
                  <c:v>44266</c:v>
                </c:pt>
                <c:pt idx="2060">
                  <c:v>44267</c:v>
                </c:pt>
                <c:pt idx="2061">
                  <c:v>44268</c:v>
                </c:pt>
                <c:pt idx="2062">
                  <c:v>44269</c:v>
                </c:pt>
                <c:pt idx="2063">
                  <c:v>44270</c:v>
                </c:pt>
                <c:pt idx="2064">
                  <c:v>44271</c:v>
                </c:pt>
                <c:pt idx="2065">
                  <c:v>44272</c:v>
                </c:pt>
                <c:pt idx="2066">
                  <c:v>44273</c:v>
                </c:pt>
                <c:pt idx="2067">
                  <c:v>44274</c:v>
                </c:pt>
                <c:pt idx="2068">
                  <c:v>44275</c:v>
                </c:pt>
                <c:pt idx="2069">
                  <c:v>44276</c:v>
                </c:pt>
                <c:pt idx="2070">
                  <c:v>44277</c:v>
                </c:pt>
                <c:pt idx="2071">
                  <c:v>44278</c:v>
                </c:pt>
                <c:pt idx="2072">
                  <c:v>44279</c:v>
                </c:pt>
                <c:pt idx="2073">
                  <c:v>44280</c:v>
                </c:pt>
                <c:pt idx="2074">
                  <c:v>44281</c:v>
                </c:pt>
                <c:pt idx="2075">
                  <c:v>44282</c:v>
                </c:pt>
                <c:pt idx="2076">
                  <c:v>44283</c:v>
                </c:pt>
                <c:pt idx="2077">
                  <c:v>44284</c:v>
                </c:pt>
                <c:pt idx="2078">
                  <c:v>44285</c:v>
                </c:pt>
                <c:pt idx="2079">
                  <c:v>44286</c:v>
                </c:pt>
                <c:pt idx="2080">
                  <c:v>44287</c:v>
                </c:pt>
                <c:pt idx="2081">
                  <c:v>44288</c:v>
                </c:pt>
                <c:pt idx="2082">
                  <c:v>44289</c:v>
                </c:pt>
                <c:pt idx="2083">
                  <c:v>44290</c:v>
                </c:pt>
                <c:pt idx="2084">
                  <c:v>44291</c:v>
                </c:pt>
                <c:pt idx="2085">
                  <c:v>44292</c:v>
                </c:pt>
                <c:pt idx="2086">
                  <c:v>44293</c:v>
                </c:pt>
                <c:pt idx="2087">
                  <c:v>44294</c:v>
                </c:pt>
                <c:pt idx="2088">
                  <c:v>44295</c:v>
                </c:pt>
                <c:pt idx="2089">
                  <c:v>44296</c:v>
                </c:pt>
                <c:pt idx="2090">
                  <c:v>44297</c:v>
                </c:pt>
                <c:pt idx="2091">
                  <c:v>44298</c:v>
                </c:pt>
                <c:pt idx="2092">
                  <c:v>44299</c:v>
                </c:pt>
                <c:pt idx="2093">
                  <c:v>44300</c:v>
                </c:pt>
                <c:pt idx="2094">
                  <c:v>44301</c:v>
                </c:pt>
                <c:pt idx="2095">
                  <c:v>44302</c:v>
                </c:pt>
                <c:pt idx="2096">
                  <c:v>44303</c:v>
                </c:pt>
                <c:pt idx="2097">
                  <c:v>44304</c:v>
                </c:pt>
                <c:pt idx="2098">
                  <c:v>44305</c:v>
                </c:pt>
                <c:pt idx="2099">
                  <c:v>44306</c:v>
                </c:pt>
                <c:pt idx="2100">
                  <c:v>44307</c:v>
                </c:pt>
                <c:pt idx="2101">
                  <c:v>44308</c:v>
                </c:pt>
                <c:pt idx="2102">
                  <c:v>44309</c:v>
                </c:pt>
                <c:pt idx="2103">
                  <c:v>44310</c:v>
                </c:pt>
                <c:pt idx="2104">
                  <c:v>44311</c:v>
                </c:pt>
                <c:pt idx="2105">
                  <c:v>44312</c:v>
                </c:pt>
                <c:pt idx="2106">
                  <c:v>44313</c:v>
                </c:pt>
                <c:pt idx="2107">
                  <c:v>44314</c:v>
                </c:pt>
                <c:pt idx="2108">
                  <c:v>44315</c:v>
                </c:pt>
                <c:pt idx="2109">
                  <c:v>44316</c:v>
                </c:pt>
                <c:pt idx="2110">
                  <c:v>44317</c:v>
                </c:pt>
                <c:pt idx="2111">
                  <c:v>44318</c:v>
                </c:pt>
                <c:pt idx="2112">
                  <c:v>44319</c:v>
                </c:pt>
                <c:pt idx="2113">
                  <c:v>44320</c:v>
                </c:pt>
                <c:pt idx="2114">
                  <c:v>44321</c:v>
                </c:pt>
                <c:pt idx="2115">
                  <c:v>44322</c:v>
                </c:pt>
                <c:pt idx="2116">
                  <c:v>44323</c:v>
                </c:pt>
                <c:pt idx="2117">
                  <c:v>44324</c:v>
                </c:pt>
                <c:pt idx="2118">
                  <c:v>44325</c:v>
                </c:pt>
                <c:pt idx="2119">
                  <c:v>44326</c:v>
                </c:pt>
                <c:pt idx="2120">
                  <c:v>44327</c:v>
                </c:pt>
                <c:pt idx="2121">
                  <c:v>44328</c:v>
                </c:pt>
                <c:pt idx="2122">
                  <c:v>44329</c:v>
                </c:pt>
                <c:pt idx="2123">
                  <c:v>44330</c:v>
                </c:pt>
                <c:pt idx="2124">
                  <c:v>44331</c:v>
                </c:pt>
                <c:pt idx="2125">
                  <c:v>44332</c:v>
                </c:pt>
                <c:pt idx="2126">
                  <c:v>44333</c:v>
                </c:pt>
                <c:pt idx="2127">
                  <c:v>44334</c:v>
                </c:pt>
                <c:pt idx="2128">
                  <c:v>44335</c:v>
                </c:pt>
                <c:pt idx="2129">
                  <c:v>44336</c:v>
                </c:pt>
                <c:pt idx="2130">
                  <c:v>44337</c:v>
                </c:pt>
                <c:pt idx="2131">
                  <c:v>44338</c:v>
                </c:pt>
                <c:pt idx="2132">
                  <c:v>44339</c:v>
                </c:pt>
                <c:pt idx="2133">
                  <c:v>44340</c:v>
                </c:pt>
                <c:pt idx="2134">
                  <c:v>44341</c:v>
                </c:pt>
                <c:pt idx="2135">
                  <c:v>44342</c:v>
                </c:pt>
                <c:pt idx="2136">
                  <c:v>44343</c:v>
                </c:pt>
                <c:pt idx="2137">
                  <c:v>44344</c:v>
                </c:pt>
                <c:pt idx="2138">
                  <c:v>44345</c:v>
                </c:pt>
                <c:pt idx="2139">
                  <c:v>44346</c:v>
                </c:pt>
                <c:pt idx="2140">
                  <c:v>44347</c:v>
                </c:pt>
                <c:pt idx="2141">
                  <c:v>44348</c:v>
                </c:pt>
                <c:pt idx="2142">
                  <c:v>44349</c:v>
                </c:pt>
                <c:pt idx="2143">
                  <c:v>44350</c:v>
                </c:pt>
                <c:pt idx="2144">
                  <c:v>44351</c:v>
                </c:pt>
                <c:pt idx="2145">
                  <c:v>44352</c:v>
                </c:pt>
                <c:pt idx="2146">
                  <c:v>44353</c:v>
                </c:pt>
                <c:pt idx="2147">
                  <c:v>44354</c:v>
                </c:pt>
                <c:pt idx="2148">
                  <c:v>44355</c:v>
                </c:pt>
                <c:pt idx="2149">
                  <c:v>44356</c:v>
                </c:pt>
                <c:pt idx="2150">
                  <c:v>44357</c:v>
                </c:pt>
                <c:pt idx="2151">
                  <c:v>44358</c:v>
                </c:pt>
                <c:pt idx="2152">
                  <c:v>44359</c:v>
                </c:pt>
                <c:pt idx="2153">
                  <c:v>44360</c:v>
                </c:pt>
                <c:pt idx="2154">
                  <c:v>44361</c:v>
                </c:pt>
                <c:pt idx="2155">
                  <c:v>44362</c:v>
                </c:pt>
                <c:pt idx="2156">
                  <c:v>44363</c:v>
                </c:pt>
                <c:pt idx="2157">
                  <c:v>44364</c:v>
                </c:pt>
                <c:pt idx="2158">
                  <c:v>44365</c:v>
                </c:pt>
                <c:pt idx="2159">
                  <c:v>44366</c:v>
                </c:pt>
                <c:pt idx="2160">
                  <c:v>44367</c:v>
                </c:pt>
                <c:pt idx="2161">
                  <c:v>44368</c:v>
                </c:pt>
                <c:pt idx="2162">
                  <c:v>44369</c:v>
                </c:pt>
                <c:pt idx="2163">
                  <c:v>44370</c:v>
                </c:pt>
                <c:pt idx="2164">
                  <c:v>44371</c:v>
                </c:pt>
                <c:pt idx="2165">
                  <c:v>44372</c:v>
                </c:pt>
                <c:pt idx="2166">
                  <c:v>44373</c:v>
                </c:pt>
                <c:pt idx="2167">
                  <c:v>44374</c:v>
                </c:pt>
                <c:pt idx="2168">
                  <c:v>44375</c:v>
                </c:pt>
                <c:pt idx="2169">
                  <c:v>44376</c:v>
                </c:pt>
                <c:pt idx="2170">
                  <c:v>44377</c:v>
                </c:pt>
                <c:pt idx="2171">
                  <c:v>44378</c:v>
                </c:pt>
                <c:pt idx="2172">
                  <c:v>44379</c:v>
                </c:pt>
                <c:pt idx="2173">
                  <c:v>44380</c:v>
                </c:pt>
                <c:pt idx="2174">
                  <c:v>44381</c:v>
                </c:pt>
                <c:pt idx="2175">
                  <c:v>44382</c:v>
                </c:pt>
                <c:pt idx="2176">
                  <c:v>44383</c:v>
                </c:pt>
                <c:pt idx="2177">
                  <c:v>44384</c:v>
                </c:pt>
                <c:pt idx="2178">
                  <c:v>44385</c:v>
                </c:pt>
                <c:pt idx="2179">
                  <c:v>44386</c:v>
                </c:pt>
                <c:pt idx="2180">
                  <c:v>44387</c:v>
                </c:pt>
                <c:pt idx="2181">
                  <c:v>44388</c:v>
                </c:pt>
                <c:pt idx="2182">
                  <c:v>44389</c:v>
                </c:pt>
                <c:pt idx="2183">
                  <c:v>44390</c:v>
                </c:pt>
                <c:pt idx="2184">
                  <c:v>44391</c:v>
                </c:pt>
                <c:pt idx="2185">
                  <c:v>44392</c:v>
                </c:pt>
                <c:pt idx="2186">
                  <c:v>44393</c:v>
                </c:pt>
                <c:pt idx="2187">
                  <c:v>44394</c:v>
                </c:pt>
                <c:pt idx="2188">
                  <c:v>44395</c:v>
                </c:pt>
                <c:pt idx="2189">
                  <c:v>44396</c:v>
                </c:pt>
                <c:pt idx="2190">
                  <c:v>44397</c:v>
                </c:pt>
                <c:pt idx="2191">
                  <c:v>44398</c:v>
                </c:pt>
                <c:pt idx="2192">
                  <c:v>44399</c:v>
                </c:pt>
                <c:pt idx="2193">
                  <c:v>44400</c:v>
                </c:pt>
                <c:pt idx="2194">
                  <c:v>44401</c:v>
                </c:pt>
                <c:pt idx="2195">
                  <c:v>44402</c:v>
                </c:pt>
                <c:pt idx="2196">
                  <c:v>44403</c:v>
                </c:pt>
                <c:pt idx="2197">
                  <c:v>44404</c:v>
                </c:pt>
                <c:pt idx="2198">
                  <c:v>44405</c:v>
                </c:pt>
                <c:pt idx="2199">
                  <c:v>44406</c:v>
                </c:pt>
                <c:pt idx="2200">
                  <c:v>44407</c:v>
                </c:pt>
                <c:pt idx="2201">
                  <c:v>44408</c:v>
                </c:pt>
                <c:pt idx="2202">
                  <c:v>44409</c:v>
                </c:pt>
                <c:pt idx="2203">
                  <c:v>44410</c:v>
                </c:pt>
                <c:pt idx="2204">
                  <c:v>44411</c:v>
                </c:pt>
                <c:pt idx="2205">
                  <c:v>44412</c:v>
                </c:pt>
                <c:pt idx="2206">
                  <c:v>44413</c:v>
                </c:pt>
                <c:pt idx="2207">
                  <c:v>44414</c:v>
                </c:pt>
                <c:pt idx="2208">
                  <c:v>44415</c:v>
                </c:pt>
                <c:pt idx="2209">
                  <c:v>44416</c:v>
                </c:pt>
                <c:pt idx="2210">
                  <c:v>44417</c:v>
                </c:pt>
                <c:pt idx="2211">
                  <c:v>44418</c:v>
                </c:pt>
                <c:pt idx="2212">
                  <c:v>44419</c:v>
                </c:pt>
                <c:pt idx="2213">
                  <c:v>44420</c:v>
                </c:pt>
                <c:pt idx="2214">
                  <c:v>44421</c:v>
                </c:pt>
                <c:pt idx="2215">
                  <c:v>44422</c:v>
                </c:pt>
                <c:pt idx="2216">
                  <c:v>44423</c:v>
                </c:pt>
                <c:pt idx="2217">
                  <c:v>44424</c:v>
                </c:pt>
                <c:pt idx="2218">
                  <c:v>44425</c:v>
                </c:pt>
                <c:pt idx="2219">
                  <c:v>44426</c:v>
                </c:pt>
                <c:pt idx="2220">
                  <c:v>44427</c:v>
                </c:pt>
                <c:pt idx="2221">
                  <c:v>44428</c:v>
                </c:pt>
                <c:pt idx="2222">
                  <c:v>44429</c:v>
                </c:pt>
                <c:pt idx="2223">
                  <c:v>44430</c:v>
                </c:pt>
                <c:pt idx="2224">
                  <c:v>44431</c:v>
                </c:pt>
                <c:pt idx="2225">
                  <c:v>44432</c:v>
                </c:pt>
                <c:pt idx="2226">
                  <c:v>44433</c:v>
                </c:pt>
                <c:pt idx="2227">
                  <c:v>44434</c:v>
                </c:pt>
                <c:pt idx="2228">
                  <c:v>44435</c:v>
                </c:pt>
                <c:pt idx="2229">
                  <c:v>44436</c:v>
                </c:pt>
                <c:pt idx="2230">
                  <c:v>44437</c:v>
                </c:pt>
                <c:pt idx="2231">
                  <c:v>44438</c:v>
                </c:pt>
                <c:pt idx="2232">
                  <c:v>44439</c:v>
                </c:pt>
                <c:pt idx="2233">
                  <c:v>44440</c:v>
                </c:pt>
                <c:pt idx="2234">
                  <c:v>44441</c:v>
                </c:pt>
                <c:pt idx="2235">
                  <c:v>44442</c:v>
                </c:pt>
                <c:pt idx="2236">
                  <c:v>44443</c:v>
                </c:pt>
                <c:pt idx="2237">
                  <c:v>44444</c:v>
                </c:pt>
                <c:pt idx="2238">
                  <c:v>44445</c:v>
                </c:pt>
                <c:pt idx="2239">
                  <c:v>44446</c:v>
                </c:pt>
                <c:pt idx="2240">
                  <c:v>44447</c:v>
                </c:pt>
                <c:pt idx="2241">
                  <c:v>44448</c:v>
                </c:pt>
                <c:pt idx="2242">
                  <c:v>44449</c:v>
                </c:pt>
                <c:pt idx="2243">
                  <c:v>44450</c:v>
                </c:pt>
                <c:pt idx="2244">
                  <c:v>44451</c:v>
                </c:pt>
                <c:pt idx="2245">
                  <c:v>44452</c:v>
                </c:pt>
                <c:pt idx="2246">
                  <c:v>44453</c:v>
                </c:pt>
                <c:pt idx="2247">
                  <c:v>44454</c:v>
                </c:pt>
                <c:pt idx="2248">
                  <c:v>44455</c:v>
                </c:pt>
                <c:pt idx="2249">
                  <c:v>44456</c:v>
                </c:pt>
                <c:pt idx="2250">
                  <c:v>44457</c:v>
                </c:pt>
                <c:pt idx="2251">
                  <c:v>44458</c:v>
                </c:pt>
                <c:pt idx="2252">
                  <c:v>44459</c:v>
                </c:pt>
                <c:pt idx="2253">
                  <c:v>44460</c:v>
                </c:pt>
                <c:pt idx="2254">
                  <c:v>44461</c:v>
                </c:pt>
                <c:pt idx="2255">
                  <c:v>44462</c:v>
                </c:pt>
                <c:pt idx="2256">
                  <c:v>44463</c:v>
                </c:pt>
                <c:pt idx="2257">
                  <c:v>44464</c:v>
                </c:pt>
                <c:pt idx="2258">
                  <c:v>44465</c:v>
                </c:pt>
                <c:pt idx="2259">
                  <c:v>44466</c:v>
                </c:pt>
                <c:pt idx="2260">
                  <c:v>44467</c:v>
                </c:pt>
                <c:pt idx="2261">
                  <c:v>44468</c:v>
                </c:pt>
                <c:pt idx="2262">
                  <c:v>44469</c:v>
                </c:pt>
                <c:pt idx="2263">
                  <c:v>44470</c:v>
                </c:pt>
                <c:pt idx="2264">
                  <c:v>44471</c:v>
                </c:pt>
                <c:pt idx="2265">
                  <c:v>44472</c:v>
                </c:pt>
                <c:pt idx="2266">
                  <c:v>44473</c:v>
                </c:pt>
                <c:pt idx="2267">
                  <c:v>44474</c:v>
                </c:pt>
                <c:pt idx="2268">
                  <c:v>44475</c:v>
                </c:pt>
                <c:pt idx="2269">
                  <c:v>44476</c:v>
                </c:pt>
                <c:pt idx="2270">
                  <c:v>44477</c:v>
                </c:pt>
                <c:pt idx="2271">
                  <c:v>44478</c:v>
                </c:pt>
                <c:pt idx="2272">
                  <c:v>44479</c:v>
                </c:pt>
                <c:pt idx="2273">
                  <c:v>44480</c:v>
                </c:pt>
                <c:pt idx="2274">
                  <c:v>44481</c:v>
                </c:pt>
                <c:pt idx="2275">
                  <c:v>44482</c:v>
                </c:pt>
                <c:pt idx="2276">
                  <c:v>44483</c:v>
                </c:pt>
                <c:pt idx="2277">
                  <c:v>44484</c:v>
                </c:pt>
                <c:pt idx="2278">
                  <c:v>44485</c:v>
                </c:pt>
                <c:pt idx="2279">
                  <c:v>44486</c:v>
                </c:pt>
                <c:pt idx="2280">
                  <c:v>44487</c:v>
                </c:pt>
                <c:pt idx="2281">
                  <c:v>44488</c:v>
                </c:pt>
                <c:pt idx="2282">
                  <c:v>44489</c:v>
                </c:pt>
                <c:pt idx="2283">
                  <c:v>44490</c:v>
                </c:pt>
                <c:pt idx="2284">
                  <c:v>44491</c:v>
                </c:pt>
                <c:pt idx="2285">
                  <c:v>44492</c:v>
                </c:pt>
                <c:pt idx="2286">
                  <c:v>44493</c:v>
                </c:pt>
                <c:pt idx="2287">
                  <c:v>44494</c:v>
                </c:pt>
                <c:pt idx="2288">
                  <c:v>44495</c:v>
                </c:pt>
                <c:pt idx="2289">
                  <c:v>44496</c:v>
                </c:pt>
                <c:pt idx="2290">
                  <c:v>44497</c:v>
                </c:pt>
                <c:pt idx="2291">
                  <c:v>44498</c:v>
                </c:pt>
                <c:pt idx="2292">
                  <c:v>44499</c:v>
                </c:pt>
                <c:pt idx="2293">
                  <c:v>44500</c:v>
                </c:pt>
                <c:pt idx="2294">
                  <c:v>44501</c:v>
                </c:pt>
                <c:pt idx="2295">
                  <c:v>44502</c:v>
                </c:pt>
                <c:pt idx="2296">
                  <c:v>44503</c:v>
                </c:pt>
                <c:pt idx="2297">
                  <c:v>44504</c:v>
                </c:pt>
                <c:pt idx="2298">
                  <c:v>44505</c:v>
                </c:pt>
                <c:pt idx="2299">
                  <c:v>44506</c:v>
                </c:pt>
                <c:pt idx="2300">
                  <c:v>44507</c:v>
                </c:pt>
                <c:pt idx="2301">
                  <c:v>44508</c:v>
                </c:pt>
                <c:pt idx="2302">
                  <c:v>44509</c:v>
                </c:pt>
                <c:pt idx="2303">
                  <c:v>44510</c:v>
                </c:pt>
                <c:pt idx="2304">
                  <c:v>44511</c:v>
                </c:pt>
                <c:pt idx="2305">
                  <c:v>44512</c:v>
                </c:pt>
                <c:pt idx="2306">
                  <c:v>44513</c:v>
                </c:pt>
                <c:pt idx="2307">
                  <c:v>44514</c:v>
                </c:pt>
                <c:pt idx="2308">
                  <c:v>44515</c:v>
                </c:pt>
                <c:pt idx="2309">
                  <c:v>44516</c:v>
                </c:pt>
                <c:pt idx="2310">
                  <c:v>44517</c:v>
                </c:pt>
                <c:pt idx="2311">
                  <c:v>44518</c:v>
                </c:pt>
                <c:pt idx="2312">
                  <c:v>44519</c:v>
                </c:pt>
                <c:pt idx="2313">
                  <c:v>44520</c:v>
                </c:pt>
                <c:pt idx="2314">
                  <c:v>44521</c:v>
                </c:pt>
                <c:pt idx="2315">
                  <c:v>44522</c:v>
                </c:pt>
                <c:pt idx="2316">
                  <c:v>44523</c:v>
                </c:pt>
                <c:pt idx="2317">
                  <c:v>44524</c:v>
                </c:pt>
                <c:pt idx="2318">
                  <c:v>44525</c:v>
                </c:pt>
                <c:pt idx="2319">
                  <c:v>44526</c:v>
                </c:pt>
                <c:pt idx="2320">
                  <c:v>44527</c:v>
                </c:pt>
                <c:pt idx="2321">
                  <c:v>44528</c:v>
                </c:pt>
                <c:pt idx="2322">
                  <c:v>44529</c:v>
                </c:pt>
                <c:pt idx="2323">
                  <c:v>44530</c:v>
                </c:pt>
                <c:pt idx="2324">
                  <c:v>44531</c:v>
                </c:pt>
                <c:pt idx="2325">
                  <c:v>44532</c:v>
                </c:pt>
                <c:pt idx="2326">
                  <c:v>44533</c:v>
                </c:pt>
                <c:pt idx="2327">
                  <c:v>44534</c:v>
                </c:pt>
                <c:pt idx="2328">
                  <c:v>44535</c:v>
                </c:pt>
                <c:pt idx="2329">
                  <c:v>44536</c:v>
                </c:pt>
                <c:pt idx="2330">
                  <c:v>44537</c:v>
                </c:pt>
                <c:pt idx="2331">
                  <c:v>44538</c:v>
                </c:pt>
                <c:pt idx="2332">
                  <c:v>44539</c:v>
                </c:pt>
                <c:pt idx="2333">
                  <c:v>44540</c:v>
                </c:pt>
                <c:pt idx="2334">
                  <c:v>44541</c:v>
                </c:pt>
                <c:pt idx="2335">
                  <c:v>44542</c:v>
                </c:pt>
                <c:pt idx="2336">
                  <c:v>44543</c:v>
                </c:pt>
                <c:pt idx="2337">
                  <c:v>44544</c:v>
                </c:pt>
                <c:pt idx="2338">
                  <c:v>44545</c:v>
                </c:pt>
                <c:pt idx="2339">
                  <c:v>44546</c:v>
                </c:pt>
                <c:pt idx="2340">
                  <c:v>44547</c:v>
                </c:pt>
                <c:pt idx="2341">
                  <c:v>44548</c:v>
                </c:pt>
                <c:pt idx="2342">
                  <c:v>44549</c:v>
                </c:pt>
                <c:pt idx="2343">
                  <c:v>44550</c:v>
                </c:pt>
                <c:pt idx="2344">
                  <c:v>44551</c:v>
                </c:pt>
                <c:pt idx="2345">
                  <c:v>44552</c:v>
                </c:pt>
                <c:pt idx="2346">
                  <c:v>44553</c:v>
                </c:pt>
                <c:pt idx="2347">
                  <c:v>44554</c:v>
                </c:pt>
                <c:pt idx="2348">
                  <c:v>44555</c:v>
                </c:pt>
                <c:pt idx="2349">
                  <c:v>44556</c:v>
                </c:pt>
                <c:pt idx="2350">
                  <c:v>44557</c:v>
                </c:pt>
                <c:pt idx="2351">
                  <c:v>44558</c:v>
                </c:pt>
                <c:pt idx="2352">
                  <c:v>44559</c:v>
                </c:pt>
                <c:pt idx="2353">
                  <c:v>44560</c:v>
                </c:pt>
                <c:pt idx="2354">
                  <c:v>44561</c:v>
                </c:pt>
                <c:pt idx="2355">
                  <c:v>44562</c:v>
                </c:pt>
                <c:pt idx="2356">
                  <c:v>44563</c:v>
                </c:pt>
                <c:pt idx="2357">
                  <c:v>44564</c:v>
                </c:pt>
                <c:pt idx="2358">
                  <c:v>44565</c:v>
                </c:pt>
                <c:pt idx="2359">
                  <c:v>44566</c:v>
                </c:pt>
                <c:pt idx="2360">
                  <c:v>44567</c:v>
                </c:pt>
                <c:pt idx="2361">
                  <c:v>44568</c:v>
                </c:pt>
                <c:pt idx="2362">
                  <c:v>44569</c:v>
                </c:pt>
                <c:pt idx="2363">
                  <c:v>44570</c:v>
                </c:pt>
                <c:pt idx="2364">
                  <c:v>44571</c:v>
                </c:pt>
                <c:pt idx="2365">
                  <c:v>44572</c:v>
                </c:pt>
                <c:pt idx="2366">
                  <c:v>44573</c:v>
                </c:pt>
                <c:pt idx="2367">
                  <c:v>44574</c:v>
                </c:pt>
                <c:pt idx="2368">
                  <c:v>44575</c:v>
                </c:pt>
                <c:pt idx="2369">
                  <c:v>44576</c:v>
                </c:pt>
                <c:pt idx="2370">
                  <c:v>44577</c:v>
                </c:pt>
                <c:pt idx="2371">
                  <c:v>44578</c:v>
                </c:pt>
                <c:pt idx="2372">
                  <c:v>44579</c:v>
                </c:pt>
                <c:pt idx="2373">
                  <c:v>44580</c:v>
                </c:pt>
                <c:pt idx="2374">
                  <c:v>44581</c:v>
                </c:pt>
                <c:pt idx="2375">
                  <c:v>44582</c:v>
                </c:pt>
                <c:pt idx="2376">
                  <c:v>44583</c:v>
                </c:pt>
                <c:pt idx="2377">
                  <c:v>44584</c:v>
                </c:pt>
                <c:pt idx="2378">
                  <c:v>44585</c:v>
                </c:pt>
                <c:pt idx="2379">
                  <c:v>44586</c:v>
                </c:pt>
                <c:pt idx="2380">
                  <c:v>44587</c:v>
                </c:pt>
                <c:pt idx="2381">
                  <c:v>44588</c:v>
                </c:pt>
                <c:pt idx="2382">
                  <c:v>44589</c:v>
                </c:pt>
                <c:pt idx="2383">
                  <c:v>44590</c:v>
                </c:pt>
                <c:pt idx="2384">
                  <c:v>44591</c:v>
                </c:pt>
                <c:pt idx="2385">
                  <c:v>44592</c:v>
                </c:pt>
                <c:pt idx="2386">
                  <c:v>44593</c:v>
                </c:pt>
                <c:pt idx="2387">
                  <c:v>44594</c:v>
                </c:pt>
                <c:pt idx="2388">
                  <c:v>44595</c:v>
                </c:pt>
                <c:pt idx="2389">
                  <c:v>44596</c:v>
                </c:pt>
                <c:pt idx="2390">
                  <c:v>44597</c:v>
                </c:pt>
                <c:pt idx="2391">
                  <c:v>44598</c:v>
                </c:pt>
                <c:pt idx="2392">
                  <c:v>44599</c:v>
                </c:pt>
                <c:pt idx="2393">
                  <c:v>44600</c:v>
                </c:pt>
                <c:pt idx="2394">
                  <c:v>44601</c:v>
                </c:pt>
                <c:pt idx="2395">
                  <c:v>44602</c:v>
                </c:pt>
                <c:pt idx="2396">
                  <c:v>44603</c:v>
                </c:pt>
                <c:pt idx="2397">
                  <c:v>44604</c:v>
                </c:pt>
                <c:pt idx="2398">
                  <c:v>44605</c:v>
                </c:pt>
                <c:pt idx="2399">
                  <c:v>44606</c:v>
                </c:pt>
                <c:pt idx="2400">
                  <c:v>44607</c:v>
                </c:pt>
                <c:pt idx="2401">
                  <c:v>44608</c:v>
                </c:pt>
                <c:pt idx="2402">
                  <c:v>44609</c:v>
                </c:pt>
                <c:pt idx="2403">
                  <c:v>44610</c:v>
                </c:pt>
                <c:pt idx="2404">
                  <c:v>44611</c:v>
                </c:pt>
                <c:pt idx="2405">
                  <c:v>44612</c:v>
                </c:pt>
                <c:pt idx="2406">
                  <c:v>44613</c:v>
                </c:pt>
                <c:pt idx="2407">
                  <c:v>44614</c:v>
                </c:pt>
                <c:pt idx="2408">
                  <c:v>44615</c:v>
                </c:pt>
                <c:pt idx="2409">
                  <c:v>44616</c:v>
                </c:pt>
                <c:pt idx="2410">
                  <c:v>44617</c:v>
                </c:pt>
                <c:pt idx="2411">
                  <c:v>44618</c:v>
                </c:pt>
                <c:pt idx="2412">
                  <c:v>44619</c:v>
                </c:pt>
                <c:pt idx="2413">
                  <c:v>44620</c:v>
                </c:pt>
                <c:pt idx="2414">
                  <c:v>44621</c:v>
                </c:pt>
                <c:pt idx="2415">
                  <c:v>44622</c:v>
                </c:pt>
                <c:pt idx="2416">
                  <c:v>44623</c:v>
                </c:pt>
                <c:pt idx="2417">
                  <c:v>44624</c:v>
                </c:pt>
                <c:pt idx="2418">
                  <c:v>44625</c:v>
                </c:pt>
                <c:pt idx="2419">
                  <c:v>44626</c:v>
                </c:pt>
                <c:pt idx="2420">
                  <c:v>44627</c:v>
                </c:pt>
                <c:pt idx="2421">
                  <c:v>44628</c:v>
                </c:pt>
                <c:pt idx="2422">
                  <c:v>44629</c:v>
                </c:pt>
                <c:pt idx="2423">
                  <c:v>44630</c:v>
                </c:pt>
                <c:pt idx="2424">
                  <c:v>44631</c:v>
                </c:pt>
                <c:pt idx="2425">
                  <c:v>44632</c:v>
                </c:pt>
                <c:pt idx="2426">
                  <c:v>44633</c:v>
                </c:pt>
                <c:pt idx="2427">
                  <c:v>44634</c:v>
                </c:pt>
                <c:pt idx="2428">
                  <c:v>44635</c:v>
                </c:pt>
                <c:pt idx="2429">
                  <c:v>44636</c:v>
                </c:pt>
                <c:pt idx="2430">
                  <c:v>44637</c:v>
                </c:pt>
                <c:pt idx="2431">
                  <c:v>44638</c:v>
                </c:pt>
                <c:pt idx="2432">
                  <c:v>44639</c:v>
                </c:pt>
                <c:pt idx="2433">
                  <c:v>44640</c:v>
                </c:pt>
                <c:pt idx="2434">
                  <c:v>44641</c:v>
                </c:pt>
                <c:pt idx="2435">
                  <c:v>44642</c:v>
                </c:pt>
                <c:pt idx="2436">
                  <c:v>44643</c:v>
                </c:pt>
                <c:pt idx="2437">
                  <c:v>44644</c:v>
                </c:pt>
                <c:pt idx="2438">
                  <c:v>44645</c:v>
                </c:pt>
                <c:pt idx="2439">
                  <c:v>44646</c:v>
                </c:pt>
                <c:pt idx="2440">
                  <c:v>44647</c:v>
                </c:pt>
                <c:pt idx="2441">
                  <c:v>44648</c:v>
                </c:pt>
                <c:pt idx="2442">
                  <c:v>44649</c:v>
                </c:pt>
                <c:pt idx="2443">
                  <c:v>44650</c:v>
                </c:pt>
                <c:pt idx="2444">
                  <c:v>44651</c:v>
                </c:pt>
                <c:pt idx="2445">
                  <c:v>44652</c:v>
                </c:pt>
                <c:pt idx="2446">
                  <c:v>44653</c:v>
                </c:pt>
                <c:pt idx="2447">
                  <c:v>44654</c:v>
                </c:pt>
                <c:pt idx="2448">
                  <c:v>44655</c:v>
                </c:pt>
                <c:pt idx="2449">
                  <c:v>44656</c:v>
                </c:pt>
                <c:pt idx="2450">
                  <c:v>44657</c:v>
                </c:pt>
                <c:pt idx="2451">
                  <c:v>44658</c:v>
                </c:pt>
                <c:pt idx="2452">
                  <c:v>44659</c:v>
                </c:pt>
                <c:pt idx="2453">
                  <c:v>44660</c:v>
                </c:pt>
                <c:pt idx="2454">
                  <c:v>44661</c:v>
                </c:pt>
                <c:pt idx="2455">
                  <c:v>44662</c:v>
                </c:pt>
                <c:pt idx="2456">
                  <c:v>44663</c:v>
                </c:pt>
                <c:pt idx="2457">
                  <c:v>44664</c:v>
                </c:pt>
                <c:pt idx="2458">
                  <c:v>44665</c:v>
                </c:pt>
                <c:pt idx="2459">
                  <c:v>44666</c:v>
                </c:pt>
                <c:pt idx="2460">
                  <c:v>44667</c:v>
                </c:pt>
                <c:pt idx="2461">
                  <c:v>44668</c:v>
                </c:pt>
                <c:pt idx="2462">
                  <c:v>44669</c:v>
                </c:pt>
                <c:pt idx="2463">
                  <c:v>44670</c:v>
                </c:pt>
                <c:pt idx="2464">
                  <c:v>44671</c:v>
                </c:pt>
                <c:pt idx="2465">
                  <c:v>44672</c:v>
                </c:pt>
                <c:pt idx="2466">
                  <c:v>44673</c:v>
                </c:pt>
                <c:pt idx="2467">
                  <c:v>44674</c:v>
                </c:pt>
                <c:pt idx="2468">
                  <c:v>44675</c:v>
                </c:pt>
                <c:pt idx="2469">
                  <c:v>44676</c:v>
                </c:pt>
                <c:pt idx="2470">
                  <c:v>44677</c:v>
                </c:pt>
                <c:pt idx="2471">
                  <c:v>44678</c:v>
                </c:pt>
                <c:pt idx="2472">
                  <c:v>44679</c:v>
                </c:pt>
                <c:pt idx="2473">
                  <c:v>44680</c:v>
                </c:pt>
                <c:pt idx="2474">
                  <c:v>44681</c:v>
                </c:pt>
                <c:pt idx="2475">
                  <c:v>44682</c:v>
                </c:pt>
                <c:pt idx="2476">
                  <c:v>44683</c:v>
                </c:pt>
                <c:pt idx="2477">
                  <c:v>44684</c:v>
                </c:pt>
                <c:pt idx="2478">
                  <c:v>44685</c:v>
                </c:pt>
                <c:pt idx="2479">
                  <c:v>44686</c:v>
                </c:pt>
                <c:pt idx="2480">
                  <c:v>44687</c:v>
                </c:pt>
                <c:pt idx="2481">
                  <c:v>44688</c:v>
                </c:pt>
                <c:pt idx="2482">
                  <c:v>44689</c:v>
                </c:pt>
                <c:pt idx="2483">
                  <c:v>44690</c:v>
                </c:pt>
                <c:pt idx="2484">
                  <c:v>44691</c:v>
                </c:pt>
                <c:pt idx="2485">
                  <c:v>44692</c:v>
                </c:pt>
                <c:pt idx="2486">
                  <c:v>44693</c:v>
                </c:pt>
                <c:pt idx="2487">
                  <c:v>44694</c:v>
                </c:pt>
                <c:pt idx="2488">
                  <c:v>44695</c:v>
                </c:pt>
                <c:pt idx="2489">
                  <c:v>44696</c:v>
                </c:pt>
                <c:pt idx="2490">
                  <c:v>44697</c:v>
                </c:pt>
                <c:pt idx="2491">
                  <c:v>44698</c:v>
                </c:pt>
                <c:pt idx="2492">
                  <c:v>44699</c:v>
                </c:pt>
                <c:pt idx="2493">
                  <c:v>44700</c:v>
                </c:pt>
                <c:pt idx="2494">
                  <c:v>44701</c:v>
                </c:pt>
                <c:pt idx="2495">
                  <c:v>44702</c:v>
                </c:pt>
                <c:pt idx="2496">
                  <c:v>44703</c:v>
                </c:pt>
                <c:pt idx="2497">
                  <c:v>44704</c:v>
                </c:pt>
                <c:pt idx="2498">
                  <c:v>44705</c:v>
                </c:pt>
                <c:pt idx="2499">
                  <c:v>44706</c:v>
                </c:pt>
                <c:pt idx="2500">
                  <c:v>44707</c:v>
                </c:pt>
                <c:pt idx="2501">
                  <c:v>44708</c:v>
                </c:pt>
                <c:pt idx="2502">
                  <c:v>44709</c:v>
                </c:pt>
                <c:pt idx="2503">
                  <c:v>44710</c:v>
                </c:pt>
                <c:pt idx="2504">
                  <c:v>44711</c:v>
                </c:pt>
                <c:pt idx="2505">
                  <c:v>44712</c:v>
                </c:pt>
                <c:pt idx="2506">
                  <c:v>44713</c:v>
                </c:pt>
                <c:pt idx="2507">
                  <c:v>44714</c:v>
                </c:pt>
                <c:pt idx="2508">
                  <c:v>44715</c:v>
                </c:pt>
                <c:pt idx="2509">
                  <c:v>44716</c:v>
                </c:pt>
                <c:pt idx="2510">
                  <c:v>44717</c:v>
                </c:pt>
                <c:pt idx="2511">
                  <c:v>44718</c:v>
                </c:pt>
                <c:pt idx="2512">
                  <c:v>44719</c:v>
                </c:pt>
                <c:pt idx="2513">
                  <c:v>44720</c:v>
                </c:pt>
                <c:pt idx="2514">
                  <c:v>44721</c:v>
                </c:pt>
                <c:pt idx="2515">
                  <c:v>44722</c:v>
                </c:pt>
                <c:pt idx="2516">
                  <c:v>44723</c:v>
                </c:pt>
                <c:pt idx="2517">
                  <c:v>44724</c:v>
                </c:pt>
                <c:pt idx="2518">
                  <c:v>44725</c:v>
                </c:pt>
                <c:pt idx="2519">
                  <c:v>44726</c:v>
                </c:pt>
                <c:pt idx="2520">
                  <c:v>44727</c:v>
                </c:pt>
                <c:pt idx="2521">
                  <c:v>44728</c:v>
                </c:pt>
                <c:pt idx="2522">
                  <c:v>44729</c:v>
                </c:pt>
                <c:pt idx="2523">
                  <c:v>44730</c:v>
                </c:pt>
                <c:pt idx="2524">
                  <c:v>44731</c:v>
                </c:pt>
                <c:pt idx="2525">
                  <c:v>44732</c:v>
                </c:pt>
                <c:pt idx="2526">
                  <c:v>44733</c:v>
                </c:pt>
                <c:pt idx="2527">
                  <c:v>44734</c:v>
                </c:pt>
                <c:pt idx="2528">
                  <c:v>44735</c:v>
                </c:pt>
                <c:pt idx="2529">
                  <c:v>44736</c:v>
                </c:pt>
                <c:pt idx="2530">
                  <c:v>44737</c:v>
                </c:pt>
                <c:pt idx="2531">
                  <c:v>44738</c:v>
                </c:pt>
                <c:pt idx="2532">
                  <c:v>44739</c:v>
                </c:pt>
                <c:pt idx="2533">
                  <c:v>44740</c:v>
                </c:pt>
                <c:pt idx="2534">
                  <c:v>44741</c:v>
                </c:pt>
                <c:pt idx="2535">
                  <c:v>44742</c:v>
                </c:pt>
                <c:pt idx="2536">
                  <c:v>44743</c:v>
                </c:pt>
                <c:pt idx="2537">
                  <c:v>44744</c:v>
                </c:pt>
                <c:pt idx="2538">
                  <c:v>44745</c:v>
                </c:pt>
                <c:pt idx="2539">
                  <c:v>44746</c:v>
                </c:pt>
                <c:pt idx="2540">
                  <c:v>44747</c:v>
                </c:pt>
                <c:pt idx="2541">
                  <c:v>44748</c:v>
                </c:pt>
                <c:pt idx="2542">
                  <c:v>44749</c:v>
                </c:pt>
                <c:pt idx="2543">
                  <c:v>44750</c:v>
                </c:pt>
                <c:pt idx="2544">
                  <c:v>44751</c:v>
                </c:pt>
                <c:pt idx="2545">
                  <c:v>44752</c:v>
                </c:pt>
                <c:pt idx="2546">
                  <c:v>44753</c:v>
                </c:pt>
                <c:pt idx="2547">
                  <c:v>44754</c:v>
                </c:pt>
                <c:pt idx="2548">
                  <c:v>44755</c:v>
                </c:pt>
                <c:pt idx="2549">
                  <c:v>44756</c:v>
                </c:pt>
                <c:pt idx="2550">
                  <c:v>44757</c:v>
                </c:pt>
                <c:pt idx="2551">
                  <c:v>44758</c:v>
                </c:pt>
                <c:pt idx="2552">
                  <c:v>44759</c:v>
                </c:pt>
                <c:pt idx="2553">
                  <c:v>44760</c:v>
                </c:pt>
                <c:pt idx="2554">
                  <c:v>44761</c:v>
                </c:pt>
                <c:pt idx="2555">
                  <c:v>44762</c:v>
                </c:pt>
                <c:pt idx="2556">
                  <c:v>44763</c:v>
                </c:pt>
                <c:pt idx="2557">
                  <c:v>44764</c:v>
                </c:pt>
                <c:pt idx="2558">
                  <c:v>44765</c:v>
                </c:pt>
                <c:pt idx="2559">
                  <c:v>44766</c:v>
                </c:pt>
                <c:pt idx="2560">
                  <c:v>44767</c:v>
                </c:pt>
                <c:pt idx="2561">
                  <c:v>44768</c:v>
                </c:pt>
                <c:pt idx="2562">
                  <c:v>44769</c:v>
                </c:pt>
                <c:pt idx="2563">
                  <c:v>44770</c:v>
                </c:pt>
                <c:pt idx="2564">
                  <c:v>44771</c:v>
                </c:pt>
                <c:pt idx="2565">
                  <c:v>44772</c:v>
                </c:pt>
                <c:pt idx="2566">
                  <c:v>44773</c:v>
                </c:pt>
                <c:pt idx="2567">
                  <c:v>44774</c:v>
                </c:pt>
                <c:pt idx="2568">
                  <c:v>44775</c:v>
                </c:pt>
                <c:pt idx="2569">
                  <c:v>44776</c:v>
                </c:pt>
                <c:pt idx="2570">
                  <c:v>44777</c:v>
                </c:pt>
                <c:pt idx="2571">
                  <c:v>44778</c:v>
                </c:pt>
                <c:pt idx="2572">
                  <c:v>44779</c:v>
                </c:pt>
                <c:pt idx="2573">
                  <c:v>44780</c:v>
                </c:pt>
                <c:pt idx="2574">
                  <c:v>44781</c:v>
                </c:pt>
                <c:pt idx="2575">
                  <c:v>44782</c:v>
                </c:pt>
                <c:pt idx="2576">
                  <c:v>44783</c:v>
                </c:pt>
                <c:pt idx="2577">
                  <c:v>44784</c:v>
                </c:pt>
                <c:pt idx="2578">
                  <c:v>44785</c:v>
                </c:pt>
                <c:pt idx="2579">
                  <c:v>44786</c:v>
                </c:pt>
                <c:pt idx="2580">
                  <c:v>44787</c:v>
                </c:pt>
                <c:pt idx="2581">
                  <c:v>44788</c:v>
                </c:pt>
                <c:pt idx="2582">
                  <c:v>44789</c:v>
                </c:pt>
                <c:pt idx="2583">
                  <c:v>44790</c:v>
                </c:pt>
                <c:pt idx="2584">
                  <c:v>44791</c:v>
                </c:pt>
                <c:pt idx="2585">
                  <c:v>44792</c:v>
                </c:pt>
                <c:pt idx="2586">
                  <c:v>44793</c:v>
                </c:pt>
                <c:pt idx="2587">
                  <c:v>44794</c:v>
                </c:pt>
                <c:pt idx="2588">
                  <c:v>44795</c:v>
                </c:pt>
                <c:pt idx="2589">
                  <c:v>44796</c:v>
                </c:pt>
                <c:pt idx="2590">
                  <c:v>44797</c:v>
                </c:pt>
                <c:pt idx="2591">
                  <c:v>44798</c:v>
                </c:pt>
                <c:pt idx="2592">
                  <c:v>44799</c:v>
                </c:pt>
                <c:pt idx="2593">
                  <c:v>44800</c:v>
                </c:pt>
                <c:pt idx="2594">
                  <c:v>44801</c:v>
                </c:pt>
                <c:pt idx="2595">
                  <c:v>44802</c:v>
                </c:pt>
                <c:pt idx="2596">
                  <c:v>44803</c:v>
                </c:pt>
                <c:pt idx="2597">
                  <c:v>44804</c:v>
                </c:pt>
                <c:pt idx="2598">
                  <c:v>44805</c:v>
                </c:pt>
                <c:pt idx="2599">
                  <c:v>44806</c:v>
                </c:pt>
                <c:pt idx="2600">
                  <c:v>44807</c:v>
                </c:pt>
                <c:pt idx="2601">
                  <c:v>44808</c:v>
                </c:pt>
                <c:pt idx="2602">
                  <c:v>44809</c:v>
                </c:pt>
                <c:pt idx="2603">
                  <c:v>44810</c:v>
                </c:pt>
                <c:pt idx="2604">
                  <c:v>44811</c:v>
                </c:pt>
                <c:pt idx="2605">
                  <c:v>44812</c:v>
                </c:pt>
                <c:pt idx="2606">
                  <c:v>44813</c:v>
                </c:pt>
                <c:pt idx="2607">
                  <c:v>44814</c:v>
                </c:pt>
                <c:pt idx="2608">
                  <c:v>44815</c:v>
                </c:pt>
                <c:pt idx="2609">
                  <c:v>44816</c:v>
                </c:pt>
                <c:pt idx="2610">
                  <c:v>44817</c:v>
                </c:pt>
                <c:pt idx="2611">
                  <c:v>44818</c:v>
                </c:pt>
                <c:pt idx="2612">
                  <c:v>44819</c:v>
                </c:pt>
                <c:pt idx="2613">
                  <c:v>44820</c:v>
                </c:pt>
                <c:pt idx="2614">
                  <c:v>44821</c:v>
                </c:pt>
                <c:pt idx="2615">
                  <c:v>44822</c:v>
                </c:pt>
                <c:pt idx="2616">
                  <c:v>44823</c:v>
                </c:pt>
                <c:pt idx="2617">
                  <c:v>44824</c:v>
                </c:pt>
                <c:pt idx="2618">
                  <c:v>44825</c:v>
                </c:pt>
                <c:pt idx="2619">
                  <c:v>44826</c:v>
                </c:pt>
                <c:pt idx="2620">
                  <c:v>44827</c:v>
                </c:pt>
                <c:pt idx="2621">
                  <c:v>44828</c:v>
                </c:pt>
                <c:pt idx="2622">
                  <c:v>44829</c:v>
                </c:pt>
                <c:pt idx="2623">
                  <c:v>44830</c:v>
                </c:pt>
                <c:pt idx="2624">
                  <c:v>44831</c:v>
                </c:pt>
                <c:pt idx="2625">
                  <c:v>44832</c:v>
                </c:pt>
                <c:pt idx="2626">
                  <c:v>44833</c:v>
                </c:pt>
                <c:pt idx="2627">
                  <c:v>44834</c:v>
                </c:pt>
                <c:pt idx="2628">
                  <c:v>44835</c:v>
                </c:pt>
                <c:pt idx="2629">
                  <c:v>44836</c:v>
                </c:pt>
                <c:pt idx="2630">
                  <c:v>44837</c:v>
                </c:pt>
                <c:pt idx="2631">
                  <c:v>44838</c:v>
                </c:pt>
                <c:pt idx="2632">
                  <c:v>44839</c:v>
                </c:pt>
                <c:pt idx="2633">
                  <c:v>44840</c:v>
                </c:pt>
                <c:pt idx="2634">
                  <c:v>44841</c:v>
                </c:pt>
                <c:pt idx="2635">
                  <c:v>44842</c:v>
                </c:pt>
                <c:pt idx="2636">
                  <c:v>44843</c:v>
                </c:pt>
                <c:pt idx="2637">
                  <c:v>44844</c:v>
                </c:pt>
                <c:pt idx="2638">
                  <c:v>44845</c:v>
                </c:pt>
                <c:pt idx="2639">
                  <c:v>44846</c:v>
                </c:pt>
                <c:pt idx="2640">
                  <c:v>44847</c:v>
                </c:pt>
                <c:pt idx="2641">
                  <c:v>44848</c:v>
                </c:pt>
                <c:pt idx="2642">
                  <c:v>44849</c:v>
                </c:pt>
                <c:pt idx="2643">
                  <c:v>44850</c:v>
                </c:pt>
                <c:pt idx="2644">
                  <c:v>44851</c:v>
                </c:pt>
                <c:pt idx="2645">
                  <c:v>44852</c:v>
                </c:pt>
                <c:pt idx="2646">
                  <c:v>44853</c:v>
                </c:pt>
                <c:pt idx="2647">
                  <c:v>44854</c:v>
                </c:pt>
                <c:pt idx="2648">
                  <c:v>44855</c:v>
                </c:pt>
                <c:pt idx="2649">
                  <c:v>44856</c:v>
                </c:pt>
                <c:pt idx="2650">
                  <c:v>44857</c:v>
                </c:pt>
                <c:pt idx="2651">
                  <c:v>44858</c:v>
                </c:pt>
                <c:pt idx="2652">
                  <c:v>44859</c:v>
                </c:pt>
                <c:pt idx="2653">
                  <c:v>44860</c:v>
                </c:pt>
                <c:pt idx="2654">
                  <c:v>44861</c:v>
                </c:pt>
                <c:pt idx="2655">
                  <c:v>44862</c:v>
                </c:pt>
                <c:pt idx="2656">
                  <c:v>44863</c:v>
                </c:pt>
                <c:pt idx="2657">
                  <c:v>44864</c:v>
                </c:pt>
                <c:pt idx="2658">
                  <c:v>44865</c:v>
                </c:pt>
                <c:pt idx="2659">
                  <c:v>44866</c:v>
                </c:pt>
                <c:pt idx="2660">
                  <c:v>44867</c:v>
                </c:pt>
                <c:pt idx="2661">
                  <c:v>44868</c:v>
                </c:pt>
                <c:pt idx="2662">
                  <c:v>44869</c:v>
                </c:pt>
                <c:pt idx="2663">
                  <c:v>44870</c:v>
                </c:pt>
                <c:pt idx="2664">
                  <c:v>44871</c:v>
                </c:pt>
                <c:pt idx="2665">
                  <c:v>44872</c:v>
                </c:pt>
                <c:pt idx="2666">
                  <c:v>44873</c:v>
                </c:pt>
                <c:pt idx="2667">
                  <c:v>44874</c:v>
                </c:pt>
                <c:pt idx="2668">
                  <c:v>44875</c:v>
                </c:pt>
                <c:pt idx="2669">
                  <c:v>44876</c:v>
                </c:pt>
                <c:pt idx="2670">
                  <c:v>44877</c:v>
                </c:pt>
                <c:pt idx="2671">
                  <c:v>44878</c:v>
                </c:pt>
                <c:pt idx="2672">
                  <c:v>44879</c:v>
                </c:pt>
                <c:pt idx="2673">
                  <c:v>44880</c:v>
                </c:pt>
                <c:pt idx="2674">
                  <c:v>44881</c:v>
                </c:pt>
                <c:pt idx="2675">
                  <c:v>44882</c:v>
                </c:pt>
                <c:pt idx="2676">
                  <c:v>44883</c:v>
                </c:pt>
                <c:pt idx="2677">
                  <c:v>44884</c:v>
                </c:pt>
                <c:pt idx="2678">
                  <c:v>44885</c:v>
                </c:pt>
                <c:pt idx="2679">
                  <c:v>44886</c:v>
                </c:pt>
                <c:pt idx="2680">
                  <c:v>44887</c:v>
                </c:pt>
                <c:pt idx="2681">
                  <c:v>44888</c:v>
                </c:pt>
                <c:pt idx="2682">
                  <c:v>44889</c:v>
                </c:pt>
                <c:pt idx="2683">
                  <c:v>44890</c:v>
                </c:pt>
                <c:pt idx="2684">
                  <c:v>44891</c:v>
                </c:pt>
                <c:pt idx="2685">
                  <c:v>44892</c:v>
                </c:pt>
                <c:pt idx="2686">
                  <c:v>44893</c:v>
                </c:pt>
                <c:pt idx="2687">
                  <c:v>44894</c:v>
                </c:pt>
                <c:pt idx="2688">
                  <c:v>44895</c:v>
                </c:pt>
                <c:pt idx="2689">
                  <c:v>44896</c:v>
                </c:pt>
                <c:pt idx="2690">
                  <c:v>44897</c:v>
                </c:pt>
                <c:pt idx="2691">
                  <c:v>44898</c:v>
                </c:pt>
                <c:pt idx="2692">
                  <c:v>44899</c:v>
                </c:pt>
                <c:pt idx="2693">
                  <c:v>44900</c:v>
                </c:pt>
                <c:pt idx="2694">
                  <c:v>44901</c:v>
                </c:pt>
                <c:pt idx="2695">
                  <c:v>44902</c:v>
                </c:pt>
                <c:pt idx="2696">
                  <c:v>44903</c:v>
                </c:pt>
                <c:pt idx="2697">
                  <c:v>44904</c:v>
                </c:pt>
                <c:pt idx="2698">
                  <c:v>44905</c:v>
                </c:pt>
                <c:pt idx="2699">
                  <c:v>44906</c:v>
                </c:pt>
                <c:pt idx="2700">
                  <c:v>44907</c:v>
                </c:pt>
                <c:pt idx="2701">
                  <c:v>44908</c:v>
                </c:pt>
                <c:pt idx="2702">
                  <c:v>44909</c:v>
                </c:pt>
                <c:pt idx="2703">
                  <c:v>44910</c:v>
                </c:pt>
                <c:pt idx="2704">
                  <c:v>44911</c:v>
                </c:pt>
                <c:pt idx="2705">
                  <c:v>44912</c:v>
                </c:pt>
                <c:pt idx="2706">
                  <c:v>44913</c:v>
                </c:pt>
                <c:pt idx="2707">
                  <c:v>44914</c:v>
                </c:pt>
                <c:pt idx="2708">
                  <c:v>44915</c:v>
                </c:pt>
                <c:pt idx="2709">
                  <c:v>44916</c:v>
                </c:pt>
                <c:pt idx="2710">
                  <c:v>44917</c:v>
                </c:pt>
                <c:pt idx="2711">
                  <c:v>44918</c:v>
                </c:pt>
                <c:pt idx="2712">
                  <c:v>44919</c:v>
                </c:pt>
                <c:pt idx="2713">
                  <c:v>44920</c:v>
                </c:pt>
                <c:pt idx="2714">
                  <c:v>44921</c:v>
                </c:pt>
                <c:pt idx="2715">
                  <c:v>44922</c:v>
                </c:pt>
                <c:pt idx="2716">
                  <c:v>44923</c:v>
                </c:pt>
                <c:pt idx="2717">
                  <c:v>44924</c:v>
                </c:pt>
                <c:pt idx="2718">
                  <c:v>44925</c:v>
                </c:pt>
                <c:pt idx="2719">
                  <c:v>44926</c:v>
                </c:pt>
                <c:pt idx="2720">
                  <c:v>44927</c:v>
                </c:pt>
                <c:pt idx="2721">
                  <c:v>44928</c:v>
                </c:pt>
                <c:pt idx="2722">
                  <c:v>44929</c:v>
                </c:pt>
                <c:pt idx="2723">
                  <c:v>44930</c:v>
                </c:pt>
                <c:pt idx="2724">
                  <c:v>44931</c:v>
                </c:pt>
                <c:pt idx="2725">
                  <c:v>44932</c:v>
                </c:pt>
                <c:pt idx="2726">
                  <c:v>44933</c:v>
                </c:pt>
                <c:pt idx="2727">
                  <c:v>44934</c:v>
                </c:pt>
                <c:pt idx="2728">
                  <c:v>44935</c:v>
                </c:pt>
                <c:pt idx="2729">
                  <c:v>44936</c:v>
                </c:pt>
                <c:pt idx="2730">
                  <c:v>44937</c:v>
                </c:pt>
                <c:pt idx="2731">
                  <c:v>44938</c:v>
                </c:pt>
                <c:pt idx="2732">
                  <c:v>44939</c:v>
                </c:pt>
                <c:pt idx="2733">
                  <c:v>44940</c:v>
                </c:pt>
                <c:pt idx="2734">
                  <c:v>44941</c:v>
                </c:pt>
                <c:pt idx="2735">
                  <c:v>44942</c:v>
                </c:pt>
                <c:pt idx="2736">
                  <c:v>44943</c:v>
                </c:pt>
                <c:pt idx="2737">
                  <c:v>44944</c:v>
                </c:pt>
                <c:pt idx="2738">
                  <c:v>44945</c:v>
                </c:pt>
                <c:pt idx="2739">
                  <c:v>44946</c:v>
                </c:pt>
                <c:pt idx="2740">
                  <c:v>44947</c:v>
                </c:pt>
                <c:pt idx="2741">
                  <c:v>44948</c:v>
                </c:pt>
                <c:pt idx="2742">
                  <c:v>44949</c:v>
                </c:pt>
                <c:pt idx="2743">
                  <c:v>44950</c:v>
                </c:pt>
                <c:pt idx="2744">
                  <c:v>44951</c:v>
                </c:pt>
                <c:pt idx="2745">
                  <c:v>44952</c:v>
                </c:pt>
                <c:pt idx="2746">
                  <c:v>44953</c:v>
                </c:pt>
                <c:pt idx="2747">
                  <c:v>44954</c:v>
                </c:pt>
                <c:pt idx="2748">
                  <c:v>44955</c:v>
                </c:pt>
                <c:pt idx="2749">
                  <c:v>44956</c:v>
                </c:pt>
                <c:pt idx="2750">
                  <c:v>44957</c:v>
                </c:pt>
                <c:pt idx="2751">
                  <c:v>44958</c:v>
                </c:pt>
                <c:pt idx="2752">
                  <c:v>44959</c:v>
                </c:pt>
                <c:pt idx="2753">
                  <c:v>44960</c:v>
                </c:pt>
                <c:pt idx="2754">
                  <c:v>44961</c:v>
                </c:pt>
                <c:pt idx="2755">
                  <c:v>44962</c:v>
                </c:pt>
                <c:pt idx="2756">
                  <c:v>44963</c:v>
                </c:pt>
                <c:pt idx="2757">
                  <c:v>44964</c:v>
                </c:pt>
                <c:pt idx="2758">
                  <c:v>44965</c:v>
                </c:pt>
                <c:pt idx="2759">
                  <c:v>44966</c:v>
                </c:pt>
                <c:pt idx="2760">
                  <c:v>44967</c:v>
                </c:pt>
                <c:pt idx="2761">
                  <c:v>44968</c:v>
                </c:pt>
                <c:pt idx="2762">
                  <c:v>44969</c:v>
                </c:pt>
                <c:pt idx="2763">
                  <c:v>44970</c:v>
                </c:pt>
                <c:pt idx="2764">
                  <c:v>44971</c:v>
                </c:pt>
                <c:pt idx="2765">
                  <c:v>44972</c:v>
                </c:pt>
                <c:pt idx="2766">
                  <c:v>44973</c:v>
                </c:pt>
                <c:pt idx="2767">
                  <c:v>44974</c:v>
                </c:pt>
                <c:pt idx="2768">
                  <c:v>44975</c:v>
                </c:pt>
                <c:pt idx="2769">
                  <c:v>44976</c:v>
                </c:pt>
                <c:pt idx="2770">
                  <c:v>44977</c:v>
                </c:pt>
                <c:pt idx="2771">
                  <c:v>44978</c:v>
                </c:pt>
                <c:pt idx="2772">
                  <c:v>44979</c:v>
                </c:pt>
                <c:pt idx="2773">
                  <c:v>44980</c:v>
                </c:pt>
                <c:pt idx="2774">
                  <c:v>44981</c:v>
                </c:pt>
                <c:pt idx="2775">
                  <c:v>44982</c:v>
                </c:pt>
                <c:pt idx="2776">
                  <c:v>44983</c:v>
                </c:pt>
                <c:pt idx="2777">
                  <c:v>44984</c:v>
                </c:pt>
                <c:pt idx="2778">
                  <c:v>44985</c:v>
                </c:pt>
                <c:pt idx="2779">
                  <c:v>44986</c:v>
                </c:pt>
                <c:pt idx="2780">
                  <c:v>44987</c:v>
                </c:pt>
                <c:pt idx="2781">
                  <c:v>44988</c:v>
                </c:pt>
                <c:pt idx="2782">
                  <c:v>44989</c:v>
                </c:pt>
                <c:pt idx="2783">
                  <c:v>44990</c:v>
                </c:pt>
                <c:pt idx="2784">
                  <c:v>44991</c:v>
                </c:pt>
                <c:pt idx="2785">
                  <c:v>44992</c:v>
                </c:pt>
                <c:pt idx="2786">
                  <c:v>44993</c:v>
                </c:pt>
                <c:pt idx="2787">
                  <c:v>44994</c:v>
                </c:pt>
                <c:pt idx="2788">
                  <c:v>44995</c:v>
                </c:pt>
                <c:pt idx="2789">
                  <c:v>44996</c:v>
                </c:pt>
                <c:pt idx="2790">
                  <c:v>44997</c:v>
                </c:pt>
                <c:pt idx="2791">
                  <c:v>44998</c:v>
                </c:pt>
                <c:pt idx="2792">
                  <c:v>44999</c:v>
                </c:pt>
                <c:pt idx="2793">
                  <c:v>45000</c:v>
                </c:pt>
                <c:pt idx="2794">
                  <c:v>45001</c:v>
                </c:pt>
                <c:pt idx="2795">
                  <c:v>45002</c:v>
                </c:pt>
                <c:pt idx="2796">
                  <c:v>45003</c:v>
                </c:pt>
                <c:pt idx="2797">
                  <c:v>45004</c:v>
                </c:pt>
                <c:pt idx="2798">
                  <c:v>45005</c:v>
                </c:pt>
                <c:pt idx="2799">
                  <c:v>45006</c:v>
                </c:pt>
                <c:pt idx="2800">
                  <c:v>45007</c:v>
                </c:pt>
                <c:pt idx="2801">
                  <c:v>45008</c:v>
                </c:pt>
                <c:pt idx="2802">
                  <c:v>45009</c:v>
                </c:pt>
                <c:pt idx="2803">
                  <c:v>45010</c:v>
                </c:pt>
                <c:pt idx="2804">
                  <c:v>45011</c:v>
                </c:pt>
                <c:pt idx="2805">
                  <c:v>45012</c:v>
                </c:pt>
                <c:pt idx="2806">
                  <c:v>45013</c:v>
                </c:pt>
                <c:pt idx="2807">
                  <c:v>45014</c:v>
                </c:pt>
                <c:pt idx="2808">
                  <c:v>45015</c:v>
                </c:pt>
                <c:pt idx="2809">
                  <c:v>45016</c:v>
                </c:pt>
                <c:pt idx="2810">
                  <c:v>45017</c:v>
                </c:pt>
                <c:pt idx="2811">
                  <c:v>45018</c:v>
                </c:pt>
                <c:pt idx="2812">
                  <c:v>45019</c:v>
                </c:pt>
                <c:pt idx="2813">
                  <c:v>45020</c:v>
                </c:pt>
                <c:pt idx="2814">
                  <c:v>45021</c:v>
                </c:pt>
                <c:pt idx="2815">
                  <c:v>45022</c:v>
                </c:pt>
                <c:pt idx="2816">
                  <c:v>45023</c:v>
                </c:pt>
                <c:pt idx="2817">
                  <c:v>45024</c:v>
                </c:pt>
                <c:pt idx="2818">
                  <c:v>45025</c:v>
                </c:pt>
                <c:pt idx="2819">
                  <c:v>45026</c:v>
                </c:pt>
                <c:pt idx="2820">
                  <c:v>45027</c:v>
                </c:pt>
                <c:pt idx="2821">
                  <c:v>45028</c:v>
                </c:pt>
                <c:pt idx="2822">
                  <c:v>45029</c:v>
                </c:pt>
                <c:pt idx="2823">
                  <c:v>45030</c:v>
                </c:pt>
                <c:pt idx="2824">
                  <c:v>45031</c:v>
                </c:pt>
                <c:pt idx="2825">
                  <c:v>45032</c:v>
                </c:pt>
                <c:pt idx="2826">
                  <c:v>45033</c:v>
                </c:pt>
                <c:pt idx="2827">
                  <c:v>45034</c:v>
                </c:pt>
                <c:pt idx="2828">
                  <c:v>45035</c:v>
                </c:pt>
                <c:pt idx="2829">
                  <c:v>45036</c:v>
                </c:pt>
                <c:pt idx="2830">
                  <c:v>45037</c:v>
                </c:pt>
                <c:pt idx="2831">
                  <c:v>45038</c:v>
                </c:pt>
                <c:pt idx="2832">
                  <c:v>45039</c:v>
                </c:pt>
                <c:pt idx="2833">
                  <c:v>45040</c:v>
                </c:pt>
                <c:pt idx="2834">
                  <c:v>45041</c:v>
                </c:pt>
                <c:pt idx="2835">
                  <c:v>45042</c:v>
                </c:pt>
                <c:pt idx="2836">
                  <c:v>45043</c:v>
                </c:pt>
                <c:pt idx="2837">
                  <c:v>45044</c:v>
                </c:pt>
                <c:pt idx="2838">
                  <c:v>45045</c:v>
                </c:pt>
                <c:pt idx="2839">
                  <c:v>45046</c:v>
                </c:pt>
                <c:pt idx="2840">
                  <c:v>45047</c:v>
                </c:pt>
                <c:pt idx="2841">
                  <c:v>45048</c:v>
                </c:pt>
                <c:pt idx="2842">
                  <c:v>45049</c:v>
                </c:pt>
                <c:pt idx="2843">
                  <c:v>45050</c:v>
                </c:pt>
                <c:pt idx="2844">
                  <c:v>45051</c:v>
                </c:pt>
                <c:pt idx="2845">
                  <c:v>45052</c:v>
                </c:pt>
                <c:pt idx="2846">
                  <c:v>45053</c:v>
                </c:pt>
                <c:pt idx="2847">
                  <c:v>45054</c:v>
                </c:pt>
                <c:pt idx="2848">
                  <c:v>45055</c:v>
                </c:pt>
                <c:pt idx="2849">
                  <c:v>45056</c:v>
                </c:pt>
                <c:pt idx="2850">
                  <c:v>45057</c:v>
                </c:pt>
                <c:pt idx="2851">
                  <c:v>45058</c:v>
                </c:pt>
                <c:pt idx="2852">
                  <c:v>45059</c:v>
                </c:pt>
                <c:pt idx="2853">
                  <c:v>45060</c:v>
                </c:pt>
                <c:pt idx="2854">
                  <c:v>45061</c:v>
                </c:pt>
                <c:pt idx="2855">
                  <c:v>45062</c:v>
                </c:pt>
                <c:pt idx="2856">
                  <c:v>45063</c:v>
                </c:pt>
                <c:pt idx="2857">
                  <c:v>45064</c:v>
                </c:pt>
                <c:pt idx="2858">
                  <c:v>45065</c:v>
                </c:pt>
                <c:pt idx="2859">
                  <c:v>45066</c:v>
                </c:pt>
                <c:pt idx="2860">
                  <c:v>45067</c:v>
                </c:pt>
                <c:pt idx="2861">
                  <c:v>45068</c:v>
                </c:pt>
                <c:pt idx="2862">
                  <c:v>45069</c:v>
                </c:pt>
                <c:pt idx="2863">
                  <c:v>45070</c:v>
                </c:pt>
                <c:pt idx="2864">
                  <c:v>45071</c:v>
                </c:pt>
                <c:pt idx="2865">
                  <c:v>45072</c:v>
                </c:pt>
                <c:pt idx="2866">
                  <c:v>45073</c:v>
                </c:pt>
                <c:pt idx="2867">
                  <c:v>45074</c:v>
                </c:pt>
                <c:pt idx="2868">
                  <c:v>45075</c:v>
                </c:pt>
                <c:pt idx="2869">
                  <c:v>45076</c:v>
                </c:pt>
                <c:pt idx="2870">
                  <c:v>45077</c:v>
                </c:pt>
                <c:pt idx="2871">
                  <c:v>45078</c:v>
                </c:pt>
                <c:pt idx="2872">
                  <c:v>45079</c:v>
                </c:pt>
                <c:pt idx="2873">
                  <c:v>45080</c:v>
                </c:pt>
                <c:pt idx="2874">
                  <c:v>45081</c:v>
                </c:pt>
                <c:pt idx="2875">
                  <c:v>45082</c:v>
                </c:pt>
                <c:pt idx="2876">
                  <c:v>45083</c:v>
                </c:pt>
                <c:pt idx="2877">
                  <c:v>45084</c:v>
                </c:pt>
                <c:pt idx="2878">
                  <c:v>45085</c:v>
                </c:pt>
                <c:pt idx="2879">
                  <c:v>45086</c:v>
                </c:pt>
                <c:pt idx="2880">
                  <c:v>45087</c:v>
                </c:pt>
                <c:pt idx="2881">
                  <c:v>45088</c:v>
                </c:pt>
                <c:pt idx="2882">
                  <c:v>45089</c:v>
                </c:pt>
                <c:pt idx="2883">
                  <c:v>45090</c:v>
                </c:pt>
                <c:pt idx="2884">
                  <c:v>45091</c:v>
                </c:pt>
                <c:pt idx="2885">
                  <c:v>45092</c:v>
                </c:pt>
                <c:pt idx="2886">
                  <c:v>45093</c:v>
                </c:pt>
                <c:pt idx="2887">
                  <c:v>45094</c:v>
                </c:pt>
                <c:pt idx="2888">
                  <c:v>45095</c:v>
                </c:pt>
                <c:pt idx="2889">
                  <c:v>45096</c:v>
                </c:pt>
                <c:pt idx="2890">
                  <c:v>45097</c:v>
                </c:pt>
                <c:pt idx="2891">
                  <c:v>45098</c:v>
                </c:pt>
                <c:pt idx="2892">
                  <c:v>45099</c:v>
                </c:pt>
                <c:pt idx="2893">
                  <c:v>45100</c:v>
                </c:pt>
                <c:pt idx="2894">
                  <c:v>45101</c:v>
                </c:pt>
                <c:pt idx="2895">
                  <c:v>45102</c:v>
                </c:pt>
                <c:pt idx="2896">
                  <c:v>45103</c:v>
                </c:pt>
                <c:pt idx="2897">
                  <c:v>45104</c:v>
                </c:pt>
                <c:pt idx="2898">
                  <c:v>45105</c:v>
                </c:pt>
                <c:pt idx="2899">
                  <c:v>45106</c:v>
                </c:pt>
                <c:pt idx="2900">
                  <c:v>45107</c:v>
                </c:pt>
                <c:pt idx="2901">
                  <c:v>45108</c:v>
                </c:pt>
                <c:pt idx="2902">
                  <c:v>45109</c:v>
                </c:pt>
                <c:pt idx="2903">
                  <c:v>45110</c:v>
                </c:pt>
                <c:pt idx="2904">
                  <c:v>45111</c:v>
                </c:pt>
                <c:pt idx="2905">
                  <c:v>45112</c:v>
                </c:pt>
                <c:pt idx="2906">
                  <c:v>45113</c:v>
                </c:pt>
                <c:pt idx="2907">
                  <c:v>45114</c:v>
                </c:pt>
                <c:pt idx="2908">
                  <c:v>45115</c:v>
                </c:pt>
                <c:pt idx="2909">
                  <c:v>45116</c:v>
                </c:pt>
                <c:pt idx="2910">
                  <c:v>45117</c:v>
                </c:pt>
                <c:pt idx="2911">
                  <c:v>45118</c:v>
                </c:pt>
                <c:pt idx="2912">
                  <c:v>45119</c:v>
                </c:pt>
                <c:pt idx="2913">
                  <c:v>45120</c:v>
                </c:pt>
                <c:pt idx="2914">
                  <c:v>45121</c:v>
                </c:pt>
                <c:pt idx="2915">
                  <c:v>45122</c:v>
                </c:pt>
                <c:pt idx="2916">
                  <c:v>45123</c:v>
                </c:pt>
                <c:pt idx="2917">
                  <c:v>45124</c:v>
                </c:pt>
                <c:pt idx="2918">
                  <c:v>45125</c:v>
                </c:pt>
                <c:pt idx="2919">
                  <c:v>45126</c:v>
                </c:pt>
                <c:pt idx="2920">
                  <c:v>45127</c:v>
                </c:pt>
                <c:pt idx="2921">
                  <c:v>45128</c:v>
                </c:pt>
                <c:pt idx="2922">
                  <c:v>45129</c:v>
                </c:pt>
                <c:pt idx="2923">
                  <c:v>45130</c:v>
                </c:pt>
                <c:pt idx="2924">
                  <c:v>45131</c:v>
                </c:pt>
                <c:pt idx="2925">
                  <c:v>45132</c:v>
                </c:pt>
                <c:pt idx="2926">
                  <c:v>45133</c:v>
                </c:pt>
                <c:pt idx="2927">
                  <c:v>45134</c:v>
                </c:pt>
                <c:pt idx="2928">
                  <c:v>45135</c:v>
                </c:pt>
                <c:pt idx="2929">
                  <c:v>45136</c:v>
                </c:pt>
                <c:pt idx="2930">
                  <c:v>45137</c:v>
                </c:pt>
                <c:pt idx="2931">
                  <c:v>45138</c:v>
                </c:pt>
                <c:pt idx="2932">
                  <c:v>45139</c:v>
                </c:pt>
                <c:pt idx="2933">
                  <c:v>45140</c:v>
                </c:pt>
                <c:pt idx="2934">
                  <c:v>45141</c:v>
                </c:pt>
                <c:pt idx="2935">
                  <c:v>45142</c:v>
                </c:pt>
                <c:pt idx="2936">
                  <c:v>45143</c:v>
                </c:pt>
                <c:pt idx="2937">
                  <c:v>45144</c:v>
                </c:pt>
                <c:pt idx="2938">
                  <c:v>45145</c:v>
                </c:pt>
                <c:pt idx="2939">
                  <c:v>45146</c:v>
                </c:pt>
                <c:pt idx="2940">
                  <c:v>45147</c:v>
                </c:pt>
                <c:pt idx="2941">
                  <c:v>45148</c:v>
                </c:pt>
                <c:pt idx="2942">
                  <c:v>45149</c:v>
                </c:pt>
                <c:pt idx="2943">
                  <c:v>45150</c:v>
                </c:pt>
                <c:pt idx="2944">
                  <c:v>45151</c:v>
                </c:pt>
                <c:pt idx="2945">
                  <c:v>45152</c:v>
                </c:pt>
                <c:pt idx="2946">
                  <c:v>45153</c:v>
                </c:pt>
                <c:pt idx="2947">
                  <c:v>45154</c:v>
                </c:pt>
                <c:pt idx="2948">
                  <c:v>45155</c:v>
                </c:pt>
                <c:pt idx="2949">
                  <c:v>45156</c:v>
                </c:pt>
                <c:pt idx="2950">
                  <c:v>45157</c:v>
                </c:pt>
                <c:pt idx="2951">
                  <c:v>45158</c:v>
                </c:pt>
                <c:pt idx="2952">
                  <c:v>45159</c:v>
                </c:pt>
                <c:pt idx="2953">
                  <c:v>45160</c:v>
                </c:pt>
                <c:pt idx="2954">
                  <c:v>45161</c:v>
                </c:pt>
                <c:pt idx="2955">
                  <c:v>45162</c:v>
                </c:pt>
                <c:pt idx="2956">
                  <c:v>45163</c:v>
                </c:pt>
                <c:pt idx="2957">
                  <c:v>45164</c:v>
                </c:pt>
                <c:pt idx="2958">
                  <c:v>45165</c:v>
                </c:pt>
                <c:pt idx="2959">
                  <c:v>45166</c:v>
                </c:pt>
                <c:pt idx="2960">
                  <c:v>45167</c:v>
                </c:pt>
                <c:pt idx="2961">
                  <c:v>45168</c:v>
                </c:pt>
                <c:pt idx="2962">
                  <c:v>45169</c:v>
                </c:pt>
                <c:pt idx="2963">
                  <c:v>45170</c:v>
                </c:pt>
                <c:pt idx="2964">
                  <c:v>45171</c:v>
                </c:pt>
                <c:pt idx="2965">
                  <c:v>45172</c:v>
                </c:pt>
                <c:pt idx="2966">
                  <c:v>45173</c:v>
                </c:pt>
                <c:pt idx="2967">
                  <c:v>45174</c:v>
                </c:pt>
                <c:pt idx="2968">
                  <c:v>45175</c:v>
                </c:pt>
                <c:pt idx="2969">
                  <c:v>45176</c:v>
                </c:pt>
                <c:pt idx="2970">
                  <c:v>45177</c:v>
                </c:pt>
                <c:pt idx="2971">
                  <c:v>45178</c:v>
                </c:pt>
                <c:pt idx="2972">
                  <c:v>45179</c:v>
                </c:pt>
                <c:pt idx="2973">
                  <c:v>45180</c:v>
                </c:pt>
                <c:pt idx="2974">
                  <c:v>45181</c:v>
                </c:pt>
                <c:pt idx="2975">
                  <c:v>45182</c:v>
                </c:pt>
                <c:pt idx="2976">
                  <c:v>45183</c:v>
                </c:pt>
                <c:pt idx="2977">
                  <c:v>45184</c:v>
                </c:pt>
                <c:pt idx="2978">
                  <c:v>45185</c:v>
                </c:pt>
                <c:pt idx="2979">
                  <c:v>45186</c:v>
                </c:pt>
                <c:pt idx="2980">
                  <c:v>45187</c:v>
                </c:pt>
                <c:pt idx="2981">
                  <c:v>45188</c:v>
                </c:pt>
                <c:pt idx="2982">
                  <c:v>45189</c:v>
                </c:pt>
                <c:pt idx="2983">
                  <c:v>45190</c:v>
                </c:pt>
                <c:pt idx="2984">
                  <c:v>45191</c:v>
                </c:pt>
                <c:pt idx="2985">
                  <c:v>45192</c:v>
                </c:pt>
                <c:pt idx="2986">
                  <c:v>45193</c:v>
                </c:pt>
                <c:pt idx="2987">
                  <c:v>45194</c:v>
                </c:pt>
                <c:pt idx="2988">
                  <c:v>45195</c:v>
                </c:pt>
                <c:pt idx="2989">
                  <c:v>45196</c:v>
                </c:pt>
                <c:pt idx="2990">
                  <c:v>45197</c:v>
                </c:pt>
                <c:pt idx="2991">
                  <c:v>45198</c:v>
                </c:pt>
                <c:pt idx="2992">
                  <c:v>45199</c:v>
                </c:pt>
                <c:pt idx="2993">
                  <c:v>45200</c:v>
                </c:pt>
                <c:pt idx="2994">
                  <c:v>45201</c:v>
                </c:pt>
                <c:pt idx="2995">
                  <c:v>45202</c:v>
                </c:pt>
                <c:pt idx="2996">
                  <c:v>45203</c:v>
                </c:pt>
                <c:pt idx="2997">
                  <c:v>45204</c:v>
                </c:pt>
                <c:pt idx="2998">
                  <c:v>45205</c:v>
                </c:pt>
                <c:pt idx="2999">
                  <c:v>45206</c:v>
                </c:pt>
                <c:pt idx="3000">
                  <c:v>45207</c:v>
                </c:pt>
                <c:pt idx="3001">
                  <c:v>45208</c:v>
                </c:pt>
                <c:pt idx="3002">
                  <c:v>45209</c:v>
                </c:pt>
                <c:pt idx="3003">
                  <c:v>45210</c:v>
                </c:pt>
                <c:pt idx="3004">
                  <c:v>45211</c:v>
                </c:pt>
                <c:pt idx="3005">
                  <c:v>45212</c:v>
                </c:pt>
                <c:pt idx="3006">
                  <c:v>45213</c:v>
                </c:pt>
                <c:pt idx="3007">
                  <c:v>45214</c:v>
                </c:pt>
                <c:pt idx="3008">
                  <c:v>45215</c:v>
                </c:pt>
                <c:pt idx="3009">
                  <c:v>45216</c:v>
                </c:pt>
                <c:pt idx="3010">
                  <c:v>45217</c:v>
                </c:pt>
                <c:pt idx="3011">
                  <c:v>45218</c:v>
                </c:pt>
                <c:pt idx="3012">
                  <c:v>45219</c:v>
                </c:pt>
                <c:pt idx="3013">
                  <c:v>45220</c:v>
                </c:pt>
                <c:pt idx="3014">
                  <c:v>45221</c:v>
                </c:pt>
                <c:pt idx="3015">
                  <c:v>45222</c:v>
                </c:pt>
                <c:pt idx="3016">
                  <c:v>45223</c:v>
                </c:pt>
                <c:pt idx="3017">
                  <c:v>45224</c:v>
                </c:pt>
                <c:pt idx="3018">
                  <c:v>45225</c:v>
                </c:pt>
                <c:pt idx="3019">
                  <c:v>45226</c:v>
                </c:pt>
                <c:pt idx="3020">
                  <c:v>45227</c:v>
                </c:pt>
                <c:pt idx="3021">
                  <c:v>45228</c:v>
                </c:pt>
                <c:pt idx="3022">
                  <c:v>45229</c:v>
                </c:pt>
                <c:pt idx="3023">
                  <c:v>45230</c:v>
                </c:pt>
                <c:pt idx="3024">
                  <c:v>45231</c:v>
                </c:pt>
                <c:pt idx="3025">
                  <c:v>45232</c:v>
                </c:pt>
                <c:pt idx="3026">
                  <c:v>45233</c:v>
                </c:pt>
                <c:pt idx="3027">
                  <c:v>45234</c:v>
                </c:pt>
                <c:pt idx="3028">
                  <c:v>45235</c:v>
                </c:pt>
                <c:pt idx="3029">
                  <c:v>45236</c:v>
                </c:pt>
                <c:pt idx="3030">
                  <c:v>45237</c:v>
                </c:pt>
                <c:pt idx="3031">
                  <c:v>45238</c:v>
                </c:pt>
                <c:pt idx="3032">
                  <c:v>45239</c:v>
                </c:pt>
                <c:pt idx="3033">
                  <c:v>45240</c:v>
                </c:pt>
                <c:pt idx="3034">
                  <c:v>45241</c:v>
                </c:pt>
                <c:pt idx="3035">
                  <c:v>45242</c:v>
                </c:pt>
                <c:pt idx="3036">
                  <c:v>45243</c:v>
                </c:pt>
                <c:pt idx="3037">
                  <c:v>45244</c:v>
                </c:pt>
                <c:pt idx="3038">
                  <c:v>45245</c:v>
                </c:pt>
                <c:pt idx="3039">
                  <c:v>45246</c:v>
                </c:pt>
                <c:pt idx="3040">
                  <c:v>45247</c:v>
                </c:pt>
                <c:pt idx="3041">
                  <c:v>45248</c:v>
                </c:pt>
                <c:pt idx="3042">
                  <c:v>45249</c:v>
                </c:pt>
                <c:pt idx="3043">
                  <c:v>45250</c:v>
                </c:pt>
                <c:pt idx="3044">
                  <c:v>45251</c:v>
                </c:pt>
                <c:pt idx="3045">
                  <c:v>45252</c:v>
                </c:pt>
                <c:pt idx="3046">
                  <c:v>45253</c:v>
                </c:pt>
                <c:pt idx="3047">
                  <c:v>45254</c:v>
                </c:pt>
                <c:pt idx="3048">
                  <c:v>45255</c:v>
                </c:pt>
                <c:pt idx="3049">
                  <c:v>45256</c:v>
                </c:pt>
                <c:pt idx="3050">
                  <c:v>45257</c:v>
                </c:pt>
                <c:pt idx="3051">
                  <c:v>45258</c:v>
                </c:pt>
                <c:pt idx="3052">
                  <c:v>45259</c:v>
                </c:pt>
                <c:pt idx="3053">
                  <c:v>45260</c:v>
                </c:pt>
                <c:pt idx="3054">
                  <c:v>45261</c:v>
                </c:pt>
                <c:pt idx="3055">
                  <c:v>45262</c:v>
                </c:pt>
                <c:pt idx="3056">
                  <c:v>45263</c:v>
                </c:pt>
                <c:pt idx="3057">
                  <c:v>45264</c:v>
                </c:pt>
                <c:pt idx="3058">
                  <c:v>45265</c:v>
                </c:pt>
                <c:pt idx="3059">
                  <c:v>45266</c:v>
                </c:pt>
                <c:pt idx="3060">
                  <c:v>45267</c:v>
                </c:pt>
                <c:pt idx="3061">
                  <c:v>45268</c:v>
                </c:pt>
                <c:pt idx="3062">
                  <c:v>45269</c:v>
                </c:pt>
                <c:pt idx="3063">
                  <c:v>45270</c:v>
                </c:pt>
                <c:pt idx="3064">
                  <c:v>45271</c:v>
                </c:pt>
                <c:pt idx="3065">
                  <c:v>45272</c:v>
                </c:pt>
                <c:pt idx="3066">
                  <c:v>45273</c:v>
                </c:pt>
                <c:pt idx="3067">
                  <c:v>45274</c:v>
                </c:pt>
                <c:pt idx="3068">
                  <c:v>45275</c:v>
                </c:pt>
                <c:pt idx="3069">
                  <c:v>45276</c:v>
                </c:pt>
                <c:pt idx="3070">
                  <c:v>45277</c:v>
                </c:pt>
                <c:pt idx="3071">
                  <c:v>45278</c:v>
                </c:pt>
                <c:pt idx="3072">
                  <c:v>45279</c:v>
                </c:pt>
                <c:pt idx="3073">
                  <c:v>45280</c:v>
                </c:pt>
                <c:pt idx="3074">
                  <c:v>45281</c:v>
                </c:pt>
                <c:pt idx="3075">
                  <c:v>45282</c:v>
                </c:pt>
                <c:pt idx="3076">
                  <c:v>45283</c:v>
                </c:pt>
                <c:pt idx="3077">
                  <c:v>45284</c:v>
                </c:pt>
                <c:pt idx="3078">
                  <c:v>45285</c:v>
                </c:pt>
                <c:pt idx="3079">
                  <c:v>45286</c:v>
                </c:pt>
                <c:pt idx="3080">
                  <c:v>45287</c:v>
                </c:pt>
                <c:pt idx="3081">
                  <c:v>45288</c:v>
                </c:pt>
                <c:pt idx="3082">
                  <c:v>45289</c:v>
                </c:pt>
                <c:pt idx="3083">
                  <c:v>45290</c:v>
                </c:pt>
                <c:pt idx="3084">
                  <c:v>45291</c:v>
                </c:pt>
                <c:pt idx="3085">
                  <c:v>45292</c:v>
                </c:pt>
                <c:pt idx="3086">
                  <c:v>45293</c:v>
                </c:pt>
                <c:pt idx="3087">
                  <c:v>45294</c:v>
                </c:pt>
                <c:pt idx="3088">
                  <c:v>45295</c:v>
                </c:pt>
                <c:pt idx="3089">
                  <c:v>45296</c:v>
                </c:pt>
                <c:pt idx="3090">
                  <c:v>45297</c:v>
                </c:pt>
                <c:pt idx="3091">
                  <c:v>45298</c:v>
                </c:pt>
                <c:pt idx="3092">
                  <c:v>45299</c:v>
                </c:pt>
                <c:pt idx="3093">
                  <c:v>45300</c:v>
                </c:pt>
                <c:pt idx="3094">
                  <c:v>45301</c:v>
                </c:pt>
                <c:pt idx="3095">
                  <c:v>45302</c:v>
                </c:pt>
                <c:pt idx="3096">
                  <c:v>45303</c:v>
                </c:pt>
                <c:pt idx="3097">
                  <c:v>45304</c:v>
                </c:pt>
                <c:pt idx="3098">
                  <c:v>45305</c:v>
                </c:pt>
                <c:pt idx="3099">
                  <c:v>45306</c:v>
                </c:pt>
                <c:pt idx="3100">
                  <c:v>45307</c:v>
                </c:pt>
                <c:pt idx="3101">
                  <c:v>45308</c:v>
                </c:pt>
                <c:pt idx="3102">
                  <c:v>45309</c:v>
                </c:pt>
                <c:pt idx="3103">
                  <c:v>45310</c:v>
                </c:pt>
                <c:pt idx="3104">
                  <c:v>45311</c:v>
                </c:pt>
                <c:pt idx="3105">
                  <c:v>45312</c:v>
                </c:pt>
                <c:pt idx="3106">
                  <c:v>45313</c:v>
                </c:pt>
                <c:pt idx="3107">
                  <c:v>45314</c:v>
                </c:pt>
                <c:pt idx="3108">
                  <c:v>45315</c:v>
                </c:pt>
                <c:pt idx="3109">
                  <c:v>45316</c:v>
                </c:pt>
                <c:pt idx="3110">
                  <c:v>45317</c:v>
                </c:pt>
                <c:pt idx="3111">
                  <c:v>45318</c:v>
                </c:pt>
                <c:pt idx="3112">
                  <c:v>45319</c:v>
                </c:pt>
                <c:pt idx="3113">
                  <c:v>45320</c:v>
                </c:pt>
                <c:pt idx="3114">
                  <c:v>45321</c:v>
                </c:pt>
                <c:pt idx="3115">
                  <c:v>45322</c:v>
                </c:pt>
                <c:pt idx="3116">
                  <c:v>45323</c:v>
                </c:pt>
                <c:pt idx="3117">
                  <c:v>45324</c:v>
                </c:pt>
                <c:pt idx="3118">
                  <c:v>45325</c:v>
                </c:pt>
                <c:pt idx="3119">
                  <c:v>45326</c:v>
                </c:pt>
                <c:pt idx="3120">
                  <c:v>45327</c:v>
                </c:pt>
                <c:pt idx="3121">
                  <c:v>45328</c:v>
                </c:pt>
                <c:pt idx="3122">
                  <c:v>45329</c:v>
                </c:pt>
                <c:pt idx="3123">
                  <c:v>45330</c:v>
                </c:pt>
                <c:pt idx="3124">
                  <c:v>45331</c:v>
                </c:pt>
                <c:pt idx="3125">
                  <c:v>45332</c:v>
                </c:pt>
                <c:pt idx="3126">
                  <c:v>45333</c:v>
                </c:pt>
                <c:pt idx="3127">
                  <c:v>45334</c:v>
                </c:pt>
                <c:pt idx="3128">
                  <c:v>45335</c:v>
                </c:pt>
                <c:pt idx="3129">
                  <c:v>45336</c:v>
                </c:pt>
                <c:pt idx="3130">
                  <c:v>45337</c:v>
                </c:pt>
                <c:pt idx="3131">
                  <c:v>45338</c:v>
                </c:pt>
                <c:pt idx="3132">
                  <c:v>45339</c:v>
                </c:pt>
                <c:pt idx="3133">
                  <c:v>45340</c:v>
                </c:pt>
                <c:pt idx="3134">
                  <c:v>45341</c:v>
                </c:pt>
                <c:pt idx="3135">
                  <c:v>45342</c:v>
                </c:pt>
                <c:pt idx="3136">
                  <c:v>45343</c:v>
                </c:pt>
                <c:pt idx="3137">
                  <c:v>45344</c:v>
                </c:pt>
                <c:pt idx="3138">
                  <c:v>45345</c:v>
                </c:pt>
                <c:pt idx="3139">
                  <c:v>45346</c:v>
                </c:pt>
                <c:pt idx="3140">
                  <c:v>45347</c:v>
                </c:pt>
                <c:pt idx="3141">
                  <c:v>45348</c:v>
                </c:pt>
                <c:pt idx="3142">
                  <c:v>45349</c:v>
                </c:pt>
                <c:pt idx="3143">
                  <c:v>45350</c:v>
                </c:pt>
                <c:pt idx="3144">
                  <c:v>45351</c:v>
                </c:pt>
                <c:pt idx="3145">
                  <c:v>45352</c:v>
                </c:pt>
                <c:pt idx="3146">
                  <c:v>45353</c:v>
                </c:pt>
                <c:pt idx="3147">
                  <c:v>45354</c:v>
                </c:pt>
                <c:pt idx="3148">
                  <c:v>45355</c:v>
                </c:pt>
                <c:pt idx="3149">
                  <c:v>45356</c:v>
                </c:pt>
                <c:pt idx="3150">
                  <c:v>45357</c:v>
                </c:pt>
                <c:pt idx="3151">
                  <c:v>45358</c:v>
                </c:pt>
                <c:pt idx="3152">
                  <c:v>45359</c:v>
                </c:pt>
                <c:pt idx="3153">
                  <c:v>45360</c:v>
                </c:pt>
                <c:pt idx="3154">
                  <c:v>45361</c:v>
                </c:pt>
                <c:pt idx="3155">
                  <c:v>45362</c:v>
                </c:pt>
                <c:pt idx="3156">
                  <c:v>45363</c:v>
                </c:pt>
                <c:pt idx="3157">
                  <c:v>45364</c:v>
                </c:pt>
                <c:pt idx="3158">
                  <c:v>45365</c:v>
                </c:pt>
                <c:pt idx="3159">
                  <c:v>45366</c:v>
                </c:pt>
                <c:pt idx="3160">
                  <c:v>45367</c:v>
                </c:pt>
                <c:pt idx="3161">
                  <c:v>45368</c:v>
                </c:pt>
                <c:pt idx="3162">
                  <c:v>45369</c:v>
                </c:pt>
                <c:pt idx="3163">
                  <c:v>45370</c:v>
                </c:pt>
                <c:pt idx="3164">
                  <c:v>45371</c:v>
                </c:pt>
                <c:pt idx="3165">
                  <c:v>45372</c:v>
                </c:pt>
                <c:pt idx="3166">
                  <c:v>45373</c:v>
                </c:pt>
                <c:pt idx="3167">
                  <c:v>45374</c:v>
                </c:pt>
                <c:pt idx="3168">
                  <c:v>45375</c:v>
                </c:pt>
                <c:pt idx="3169">
                  <c:v>45376</c:v>
                </c:pt>
                <c:pt idx="3170">
                  <c:v>45377</c:v>
                </c:pt>
                <c:pt idx="3171">
                  <c:v>45378</c:v>
                </c:pt>
                <c:pt idx="3172">
                  <c:v>45379</c:v>
                </c:pt>
                <c:pt idx="3173">
                  <c:v>45380</c:v>
                </c:pt>
                <c:pt idx="3174">
                  <c:v>45381</c:v>
                </c:pt>
                <c:pt idx="3175">
                  <c:v>45382</c:v>
                </c:pt>
                <c:pt idx="3176">
                  <c:v>45383</c:v>
                </c:pt>
                <c:pt idx="3177">
                  <c:v>45384</c:v>
                </c:pt>
                <c:pt idx="3178">
                  <c:v>45385</c:v>
                </c:pt>
                <c:pt idx="3179">
                  <c:v>45386</c:v>
                </c:pt>
                <c:pt idx="3180">
                  <c:v>45387</c:v>
                </c:pt>
                <c:pt idx="3181">
                  <c:v>45388</c:v>
                </c:pt>
                <c:pt idx="3182">
                  <c:v>45389</c:v>
                </c:pt>
                <c:pt idx="3183">
                  <c:v>45390</c:v>
                </c:pt>
                <c:pt idx="3184">
                  <c:v>45391</c:v>
                </c:pt>
                <c:pt idx="3185">
                  <c:v>45392</c:v>
                </c:pt>
                <c:pt idx="3186">
                  <c:v>45393</c:v>
                </c:pt>
                <c:pt idx="3187">
                  <c:v>45394</c:v>
                </c:pt>
                <c:pt idx="3188">
                  <c:v>45395</c:v>
                </c:pt>
                <c:pt idx="3189">
                  <c:v>45396</c:v>
                </c:pt>
                <c:pt idx="3190">
                  <c:v>45397</c:v>
                </c:pt>
                <c:pt idx="3191">
                  <c:v>45398</c:v>
                </c:pt>
                <c:pt idx="3192">
                  <c:v>45399</c:v>
                </c:pt>
                <c:pt idx="3193">
                  <c:v>45400</c:v>
                </c:pt>
                <c:pt idx="3194">
                  <c:v>45401</c:v>
                </c:pt>
                <c:pt idx="3195">
                  <c:v>45402</c:v>
                </c:pt>
                <c:pt idx="3196">
                  <c:v>45403</c:v>
                </c:pt>
                <c:pt idx="3197">
                  <c:v>45404</c:v>
                </c:pt>
                <c:pt idx="3198">
                  <c:v>45405</c:v>
                </c:pt>
                <c:pt idx="3199">
                  <c:v>45406</c:v>
                </c:pt>
                <c:pt idx="3200">
                  <c:v>45407</c:v>
                </c:pt>
                <c:pt idx="3201">
                  <c:v>45408</c:v>
                </c:pt>
                <c:pt idx="3202">
                  <c:v>45409</c:v>
                </c:pt>
                <c:pt idx="3203">
                  <c:v>45410</c:v>
                </c:pt>
                <c:pt idx="3204">
                  <c:v>45411</c:v>
                </c:pt>
                <c:pt idx="3205">
                  <c:v>45412</c:v>
                </c:pt>
                <c:pt idx="3206">
                  <c:v>45413</c:v>
                </c:pt>
                <c:pt idx="3207">
                  <c:v>45414</c:v>
                </c:pt>
                <c:pt idx="3208">
                  <c:v>45415</c:v>
                </c:pt>
                <c:pt idx="3209">
                  <c:v>45416</c:v>
                </c:pt>
                <c:pt idx="3210">
                  <c:v>45417</c:v>
                </c:pt>
                <c:pt idx="3211">
                  <c:v>45418</c:v>
                </c:pt>
                <c:pt idx="3212">
                  <c:v>45419</c:v>
                </c:pt>
                <c:pt idx="3213">
                  <c:v>45420</c:v>
                </c:pt>
                <c:pt idx="3214">
                  <c:v>45421</c:v>
                </c:pt>
                <c:pt idx="3215">
                  <c:v>45422</c:v>
                </c:pt>
                <c:pt idx="3216">
                  <c:v>45423</c:v>
                </c:pt>
                <c:pt idx="3217">
                  <c:v>45424</c:v>
                </c:pt>
                <c:pt idx="3218">
                  <c:v>45425</c:v>
                </c:pt>
                <c:pt idx="3219">
                  <c:v>45426</c:v>
                </c:pt>
                <c:pt idx="3220">
                  <c:v>45427</c:v>
                </c:pt>
                <c:pt idx="3221">
                  <c:v>45428</c:v>
                </c:pt>
                <c:pt idx="3222">
                  <c:v>45429</c:v>
                </c:pt>
                <c:pt idx="3223">
                  <c:v>45430</c:v>
                </c:pt>
                <c:pt idx="3224">
                  <c:v>45431</c:v>
                </c:pt>
                <c:pt idx="3225">
                  <c:v>45432</c:v>
                </c:pt>
                <c:pt idx="3226">
                  <c:v>45433</c:v>
                </c:pt>
                <c:pt idx="3227">
                  <c:v>45434</c:v>
                </c:pt>
                <c:pt idx="3228">
                  <c:v>45435</c:v>
                </c:pt>
                <c:pt idx="3229">
                  <c:v>45436</c:v>
                </c:pt>
                <c:pt idx="3230">
                  <c:v>45437</c:v>
                </c:pt>
                <c:pt idx="3231">
                  <c:v>45438</c:v>
                </c:pt>
                <c:pt idx="3232">
                  <c:v>45439</c:v>
                </c:pt>
                <c:pt idx="3233">
                  <c:v>45440</c:v>
                </c:pt>
                <c:pt idx="3234">
                  <c:v>45441</c:v>
                </c:pt>
                <c:pt idx="3235">
                  <c:v>45442</c:v>
                </c:pt>
                <c:pt idx="3236">
                  <c:v>45443</c:v>
                </c:pt>
                <c:pt idx="3237">
                  <c:v>45444</c:v>
                </c:pt>
                <c:pt idx="3238">
                  <c:v>45445</c:v>
                </c:pt>
                <c:pt idx="3239">
                  <c:v>45446</c:v>
                </c:pt>
                <c:pt idx="3240">
                  <c:v>45447</c:v>
                </c:pt>
                <c:pt idx="3241">
                  <c:v>45448</c:v>
                </c:pt>
                <c:pt idx="3242">
                  <c:v>45449</c:v>
                </c:pt>
                <c:pt idx="3243">
                  <c:v>45450</c:v>
                </c:pt>
                <c:pt idx="3244">
                  <c:v>45451</c:v>
                </c:pt>
                <c:pt idx="3245">
                  <c:v>45452</c:v>
                </c:pt>
                <c:pt idx="3246">
                  <c:v>45453</c:v>
                </c:pt>
                <c:pt idx="3247">
                  <c:v>45454</c:v>
                </c:pt>
                <c:pt idx="3248">
                  <c:v>45455</c:v>
                </c:pt>
                <c:pt idx="3249">
                  <c:v>45456</c:v>
                </c:pt>
                <c:pt idx="3250">
                  <c:v>45457</c:v>
                </c:pt>
                <c:pt idx="3251">
                  <c:v>45458</c:v>
                </c:pt>
                <c:pt idx="3252">
                  <c:v>45459</c:v>
                </c:pt>
                <c:pt idx="3253">
                  <c:v>45460</c:v>
                </c:pt>
                <c:pt idx="3254">
                  <c:v>45461</c:v>
                </c:pt>
                <c:pt idx="3255">
                  <c:v>45462</c:v>
                </c:pt>
                <c:pt idx="3256">
                  <c:v>45463</c:v>
                </c:pt>
                <c:pt idx="3257">
                  <c:v>45464</c:v>
                </c:pt>
                <c:pt idx="3258">
                  <c:v>45465</c:v>
                </c:pt>
                <c:pt idx="3259">
                  <c:v>45466</c:v>
                </c:pt>
                <c:pt idx="3260">
                  <c:v>45467</c:v>
                </c:pt>
                <c:pt idx="3261">
                  <c:v>45468</c:v>
                </c:pt>
                <c:pt idx="3262">
                  <c:v>45469</c:v>
                </c:pt>
                <c:pt idx="3263">
                  <c:v>45470</c:v>
                </c:pt>
                <c:pt idx="3264">
                  <c:v>45471</c:v>
                </c:pt>
                <c:pt idx="3265">
                  <c:v>45472</c:v>
                </c:pt>
                <c:pt idx="3266">
                  <c:v>45473</c:v>
                </c:pt>
                <c:pt idx="3267">
                  <c:v>45474</c:v>
                </c:pt>
                <c:pt idx="3268">
                  <c:v>45475</c:v>
                </c:pt>
                <c:pt idx="3269">
                  <c:v>45476</c:v>
                </c:pt>
                <c:pt idx="3270">
                  <c:v>45477</c:v>
                </c:pt>
                <c:pt idx="3271">
                  <c:v>45478</c:v>
                </c:pt>
                <c:pt idx="3272">
                  <c:v>45479</c:v>
                </c:pt>
                <c:pt idx="3273">
                  <c:v>45480</c:v>
                </c:pt>
                <c:pt idx="3274">
                  <c:v>45481</c:v>
                </c:pt>
                <c:pt idx="3275">
                  <c:v>45482</c:v>
                </c:pt>
                <c:pt idx="3276">
                  <c:v>45483</c:v>
                </c:pt>
                <c:pt idx="3277">
                  <c:v>45484</c:v>
                </c:pt>
                <c:pt idx="3278">
                  <c:v>45485</c:v>
                </c:pt>
                <c:pt idx="3279">
                  <c:v>45486</c:v>
                </c:pt>
                <c:pt idx="3280">
                  <c:v>45487</c:v>
                </c:pt>
                <c:pt idx="3281">
                  <c:v>45488</c:v>
                </c:pt>
                <c:pt idx="3282">
                  <c:v>45489</c:v>
                </c:pt>
                <c:pt idx="3283">
                  <c:v>45490</c:v>
                </c:pt>
                <c:pt idx="3284">
                  <c:v>45491</c:v>
                </c:pt>
                <c:pt idx="3285">
                  <c:v>45492</c:v>
                </c:pt>
                <c:pt idx="3286">
                  <c:v>45493</c:v>
                </c:pt>
                <c:pt idx="3287">
                  <c:v>45494</c:v>
                </c:pt>
                <c:pt idx="3288">
                  <c:v>45495</c:v>
                </c:pt>
                <c:pt idx="3289">
                  <c:v>45496</c:v>
                </c:pt>
                <c:pt idx="3290">
                  <c:v>45497</c:v>
                </c:pt>
                <c:pt idx="3291">
                  <c:v>45498</c:v>
                </c:pt>
                <c:pt idx="3292">
                  <c:v>45499</c:v>
                </c:pt>
                <c:pt idx="3293">
                  <c:v>45500</c:v>
                </c:pt>
                <c:pt idx="3294">
                  <c:v>45501</c:v>
                </c:pt>
                <c:pt idx="3295">
                  <c:v>45502</c:v>
                </c:pt>
                <c:pt idx="3296">
                  <c:v>45503</c:v>
                </c:pt>
                <c:pt idx="3297">
                  <c:v>45504</c:v>
                </c:pt>
                <c:pt idx="3298">
                  <c:v>45505</c:v>
                </c:pt>
                <c:pt idx="3299">
                  <c:v>45506</c:v>
                </c:pt>
                <c:pt idx="3300">
                  <c:v>45507</c:v>
                </c:pt>
                <c:pt idx="3301">
                  <c:v>45508</c:v>
                </c:pt>
                <c:pt idx="3302">
                  <c:v>45509</c:v>
                </c:pt>
                <c:pt idx="3303">
                  <c:v>45510</c:v>
                </c:pt>
                <c:pt idx="3304">
                  <c:v>45511</c:v>
                </c:pt>
                <c:pt idx="3305">
                  <c:v>45512</c:v>
                </c:pt>
                <c:pt idx="3306">
                  <c:v>45513</c:v>
                </c:pt>
                <c:pt idx="3307">
                  <c:v>45514</c:v>
                </c:pt>
                <c:pt idx="3308">
                  <c:v>45515</c:v>
                </c:pt>
                <c:pt idx="3309">
                  <c:v>45516</c:v>
                </c:pt>
                <c:pt idx="3310">
                  <c:v>45517</c:v>
                </c:pt>
                <c:pt idx="3311">
                  <c:v>45518</c:v>
                </c:pt>
                <c:pt idx="3312">
                  <c:v>45519</c:v>
                </c:pt>
                <c:pt idx="3313">
                  <c:v>45520</c:v>
                </c:pt>
                <c:pt idx="3314">
                  <c:v>45521</c:v>
                </c:pt>
                <c:pt idx="3315">
                  <c:v>45522</c:v>
                </c:pt>
                <c:pt idx="3316">
                  <c:v>45523</c:v>
                </c:pt>
                <c:pt idx="3317">
                  <c:v>45524</c:v>
                </c:pt>
                <c:pt idx="3318">
                  <c:v>45525</c:v>
                </c:pt>
                <c:pt idx="3319">
                  <c:v>45526</c:v>
                </c:pt>
                <c:pt idx="3320">
                  <c:v>45527</c:v>
                </c:pt>
                <c:pt idx="3321">
                  <c:v>45528</c:v>
                </c:pt>
                <c:pt idx="3322">
                  <c:v>45529</c:v>
                </c:pt>
                <c:pt idx="3323">
                  <c:v>45530</c:v>
                </c:pt>
                <c:pt idx="3324">
                  <c:v>45531</c:v>
                </c:pt>
                <c:pt idx="3325">
                  <c:v>45532</c:v>
                </c:pt>
                <c:pt idx="3326">
                  <c:v>45533</c:v>
                </c:pt>
                <c:pt idx="3327">
                  <c:v>45534</c:v>
                </c:pt>
                <c:pt idx="3328">
                  <c:v>45535</c:v>
                </c:pt>
                <c:pt idx="3329">
                  <c:v>45536</c:v>
                </c:pt>
                <c:pt idx="3330">
                  <c:v>45537</c:v>
                </c:pt>
                <c:pt idx="3331">
                  <c:v>45538</c:v>
                </c:pt>
                <c:pt idx="3332">
                  <c:v>45539</c:v>
                </c:pt>
                <c:pt idx="3333">
                  <c:v>45540</c:v>
                </c:pt>
                <c:pt idx="3334">
                  <c:v>45541</c:v>
                </c:pt>
                <c:pt idx="3335">
                  <c:v>45542</c:v>
                </c:pt>
                <c:pt idx="3336">
                  <c:v>45543</c:v>
                </c:pt>
                <c:pt idx="3337">
                  <c:v>45544</c:v>
                </c:pt>
                <c:pt idx="3338">
                  <c:v>45545</c:v>
                </c:pt>
                <c:pt idx="3339">
                  <c:v>45546</c:v>
                </c:pt>
                <c:pt idx="3340">
                  <c:v>45547</c:v>
                </c:pt>
                <c:pt idx="3341">
                  <c:v>45548</c:v>
                </c:pt>
                <c:pt idx="3342">
                  <c:v>45549</c:v>
                </c:pt>
                <c:pt idx="3343">
                  <c:v>45550</c:v>
                </c:pt>
                <c:pt idx="3344">
                  <c:v>45551</c:v>
                </c:pt>
                <c:pt idx="3345">
                  <c:v>45552</c:v>
                </c:pt>
                <c:pt idx="3346">
                  <c:v>45553</c:v>
                </c:pt>
                <c:pt idx="3347">
                  <c:v>45554</c:v>
                </c:pt>
                <c:pt idx="3348">
                  <c:v>45555</c:v>
                </c:pt>
                <c:pt idx="3349">
                  <c:v>45556</c:v>
                </c:pt>
                <c:pt idx="3350">
                  <c:v>45557</c:v>
                </c:pt>
                <c:pt idx="3351">
                  <c:v>45558</c:v>
                </c:pt>
                <c:pt idx="3352">
                  <c:v>45559</c:v>
                </c:pt>
                <c:pt idx="3353">
                  <c:v>45560</c:v>
                </c:pt>
                <c:pt idx="3354">
                  <c:v>45561</c:v>
                </c:pt>
                <c:pt idx="3355">
                  <c:v>45562</c:v>
                </c:pt>
                <c:pt idx="3356">
                  <c:v>45563</c:v>
                </c:pt>
                <c:pt idx="3357">
                  <c:v>45564</c:v>
                </c:pt>
                <c:pt idx="3358">
                  <c:v>45565</c:v>
                </c:pt>
                <c:pt idx="3359">
                  <c:v>45566</c:v>
                </c:pt>
                <c:pt idx="3360">
                  <c:v>45567</c:v>
                </c:pt>
                <c:pt idx="3361">
                  <c:v>45568</c:v>
                </c:pt>
                <c:pt idx="3362">
                  <c:v>45569</c:v>
                </c:pt>
                <c:pt idx="3363">
                  <c:v>45570</c:v>
                </c:pt>
                <c:pt idx="3364">
                  <c:v>45571</c:v>
                </c:pt>
                <c:pt idx="3365">
                  <c:v>45572</c:v>
                </c:pt>
                <c:pt idx="3366">
                  <c:v>45573</c:v>
                </c:pt>
                <c:pt idx="3367">
                  <c:v>45574</c:v>
                </c:pt>
                <c:pt idx="3368">
                  <c:v>45575</c:v>
                </c:pt>
                <c:pt idx="3369">
                  <c:v>45576</c:v>
                </c:pt>
                <c:pt idx="3370">
                  <c:v>45577</c:v>
                </c:pt>
                <c:pt idx="3371">
                  <c:v>45578</c:v>
                </c:pt>
                <c:pt idx="3372">
                  <c:v>45579</c:v>
                </c:pt>
                <c:pt idx="3373">
                  <c:v>45580</c:v>
                </c:pt>
                <c:pt idx="3374">
                  <c:v>45581</c:v>
                </c:pt>
                <c:pt idx="3375">
                  <c:v>45582</c:v>
                </c:pt>
                <c:pt idx="3376">
                  <c:v>45583</c:v>
                </c:pt>
                <c:pt idx="3377">
                  <c:v>45584</c:v>
                </c:pt>
                <c:pt idx="3378">
                  <c:v>45585</c:v>
                </c:pt>
                <c:pt idx="3379">
                  <c:v>45586</c:v>
                </c:pt>
                <c:pt idx="3380">
                  <c:v>45587</c:v>
                </c:pt>
                <c:pt idx="3381">
                  <c:v>45588</c:v>
                </c:pt>
                <c:pt idx="3382">
                  <c:v>45589</c:v>
                </c:pt>
                <c:pt idx="3383">
                  <c:v>45590</c:v>
                </c:pt>
                <c:pt idx="3384">
                  <c:v>45591</c:v>
                </c:pt>
                <c:pt idx="3385">
                  <c:v>45592</c:v>
                </c:pt>
                <c:pt idx="3386">
                  <c:v>45593</c:v>
                </c:pt>
                <c:pt idx="3387">
                  <c:v>45594</c:v>
                </c:pt>
                <c:pt idx="3388">
                  <c:v>45595</c:v>
                </c:pt>
                <c:pt idx="3389">
                  <c:v>45596</c:v>
                </c:pt>
                <c:pt idx="3390">
                  <c:v>45597</c:v>
                </c:pt>
                <c:pt idx="3391">
                  <c:v>45598</c:v>
                </c:pt>
                <c:pt idx="3392">
                  <c:v>45599</c:v>
                </c:pt>
                <c:pt idx="3393">
                  <c:v>45600</c:v>
                </c:pt>
                <c:pt idx="3394">
                  <c:v>45601</c:v>
                </c:pt>
                <c:pt idx="3395">
                  <c:v>45602</c:v>
                </c:pt>
                <c:pt idx="3396">
                  <c:v>45603</c:v>
                </c:pt>
                <c:pt idx="3397">
                  <c:v>45604</c:v>
                </c:pt>
                <c:pt idx="3398">
                  <c:v>45605</c:v>
                </c:pt>
                <c:pt idx="3399">
                  <c:v>45606</c:v>
                </c:pt>
                <c:pt idx="3400">
                  <c:v>45607</c:v>
                </c:pt>
                <c:pt idx="3401">
                  <c:v>45608</c:v>
                </c:pt>
                <c:pt idx="3402">
                  <c:v>45609</c:v>
                </c:pt>
                <c:pt idx="3403">
                  <c:v>45610</c:v>
                </c:pt>
                <c:pt idx="3404">
                  <c:v>45611</c:v>
                </c:pt>
                <c:pt idx="3405">
                  <c:v>45612</c:v>
                </c:pt>
                <c:pt idx="3406">
                  <c:v>45613</c:v>
                </c:pt>
                <c:pt idx="3407">
                  <c:v>45614</c:v>
                </c:pt>
                <c:pt idx="3408">
                  <c:v>45615</c:v>
                </c:pt>
                <c:pt idx="3409">
                  <c:v>45616</c:v>
                </c:pt>
                <c:pt idx="3410">
                  <c:v>45617</c:v>
                </c:pt>
                <c:pt idx="3411">
                  <c:v>45618</c:v>
                </c:pt>
                <c:pt idx="3412">
                  <c:v>45619</c:v>
                </c:pt>
                <c:pt idx="3413">
                  <c:v>45620</c:v>
                </c:pt>
                <c:pt idx="3414">
                  <c:v>45621</c:v>
                </c:pt>
                <c:pt idx="3415">
                  <c:v>45622</c:v>
                </c:pt>
                <c:pt idx="3416">
                  <c:v>45623</c:v>
                </c:pt>
                <c:pt idx="3417">
                  <c:v>45624</c:v>
                </c:pt>
                <c:pt idx="3418">
                  <c:v>45625</c:v>
                </c:pt>
                <c:pt idx="3419">
                  <c:v>45626</c:v>
                </c:pt>
                <c:pt idx="3420">
                  <c:v>45627</c:v>
                </c:pt>
                <c:pt idx="3421">
                  <c:v>45628</c:v>
                </c:pt>
                <c:pt idx="3422">
                  <c:v>45629</c:v>
                </c:pt>
                <c:pt idx="3423">
                  <c:v>45630</c:v>
                </c:pt>
                <c:pt idx="3424">
                  <c:v>45631</c:v>
                </c:pt>
                <c:pt idx="3425">
                  <c:v>45632</c:v>
                </c:pt>
                <c:pt idx="3426">
                  <c:v>45633</c:v>
                </c:pt>
                <c:pt idx="3427">
                  <c:v>45634</c:v>
                </c:pt>
                <c:pt idx="3428">
                  <c:v>45635</c:v>
                </c:pt>
                <c:pt idx="3429">
                  <c:v>45636</c:v>
                </c:pt>
                <c:pt idx="3430">
                  <c:v>45637</c:v>
                </c:pt>
                <c:pt idx="3431">
                  <c:v>45638</c:v>
                </c:pt>
                <c:pt idx="3432">
                  <c:v>45639</c:v>
                </c:pt>
                <c:pt idx="3433">
                  <c:v>45640</c:v>
                </c:pt>
                <c:pt idx="3434">
                  <c:v>45641</c:v>
                </c:pt>
                <c:pt idx="3435">
                  <c:v>45642</c:v>
                </c:pt>
                <c:pt idx="3436">
                  <c:v>45643</c:v>
                </c:pt>
                <c:pt idx="3437">
                  <c:v>45644</c:v>
                </c:pt>
                <c:pt idx="3438">
                  <c:v>45645</c:v>
                </c:pt>
                <c:pt idx="3439">
                  <c:v>45646</c:v>
                </c:pt>
                <c:pt idx="3440">
                  <c:v>45647</c:v>
                </c:pt>
                <c:pt idx="3441">
                  <c:v>45648</c:v>
                </c:pt>
                <c:pt idx="3442">
                  <c:v>45649</c:v>
                </c:pt>
                <c:pt idx="3443">
                  <c:v>45650</c:v>
                </c:pt>
                <c:pt idx="3444">
                  <c:v>45651</c:v>
                </c:pt>
                <c:pt idx="3445">
                  <c:v>45652</c:v>
                </c:pt>
                <c:pt idx="3446">
                  <c:v>45653</c:v>
                </c:pt>
                <c:pt idx="3447">
                  <c:v>45654</c:v>
                </c:pt>
                <c:pt idx="3448">
                  <c:v>45655</c:v>
                </c:pt>
                <c:pt idx="3449">
                  <c:v>45656</c:v>
                </c:pt>
                <c:pt idx="3450">
                  <c:v>45657</c:v>
                </c:pt>
                <c:pt idx="3451">
                  <c:v>45658</c:v>
                </c:pt>
                <c:pt idx="3452">
                  <c:v>45659</c:v>
                </c:pt>
                <c:pt idx="3453">
                  <c:v>45660</c:v>
                </c:pt>
                <c:pt idx="3454">
                  <c:v>45661</c:v>
                </c:pt>
                <c:pt idx="3455">
                  <c:v>45662</c:v>
                </c:pt>
                <c:pt idx="3456">
                  <c:v>45663</c:v>
                </c:pt>
                <c:pt idx="3457">
                  <c:v>45664</c:v>
                </c:pt>
                <c:pt idx="3458">
                  <c:v>45665</c:v>
                </c:pt>
                <c:pt idx="3459">
                  <c:v>45666</c:v>
                </c:pt>
                <c:pt idx="3460">
                  <c:v>45667</c:v>
                </c:pt>
                <c:pt idx="3461">
                  <c:v>45668</c:v>
                </c:pt>
                <c:pt idx="3462">
                  <c:v>45669</c:v>
                </c:pt>
                <c:pt idx="3463">
                  <c:v>45670</c:v>
                </c:pt>
                <c:pt idx="3464">
                  <c:v>45671</c:v>
                </c:pt>
                <c:pt idx="3465">
                  <c:v>45672</c:v>
                </c:pt>
                <c:pt idx="3466">
                  <c:v>45673</c:v>
                </c:pt>
                <c:pt idx="3467">
                  <c:v>45674</c:v>
                </c:pt>
                <c:pt idx="3468">
                  <c:v>45675</c:v>
                </c:pt>
                <c:pt idx="3469">
                  <c:v>45676</c:v>
                </c:pt>
                <c:pt idx="3470">
                  <c:v>45677</c:v>
                </c:pt>
                <c:pt idx="3471">
                  <c:v>45678</c:v>
                </c:pt>
                <c:pt idx="3472">
                  <c:v>45679</c:v>
                </c:pt>
                <c:pt idx="3473">
                  <c:v>45680</c:v>
                </c:pt>
                <c:pt idx="3474">
                  <c:v>45681</c:v>
                </c:pt>
                <c:pt idx="3475">
                  <c:v>45682</c:v>
                </c:pt>
                <c:pt idx="3476">
                  <c:v>45683</c:v>
                </c:pt>
                <c:pt idx="3477">
                  <c:v>45684</c:v>
                </c:pt>
                <c:pt idx="3478">
                  <c:v>45685</c:v>
                </c:pt>
                <c:pt idx="3479">
                  <c:v>45686</c:v>
                </c:pt>
                <c:pt idx="3480">
                  <c:v>45687</c:v>
                </c:pt>
                <c:pt idx="3481">
                  <c:v>45688</c:v>
                </c:pt>
                <c:pt idx="3482">
                  <c:v>45689</c:v>
                </c:pt>
                <c:pt idx="3483">
                  <c:v>45690</c:v>
                </c:pt>
                <c:pt idx="3484">
                  <c:v>45691</c:v>
                </c:pt>
                <c:pt idx="3485">
                  <c:v>45692</c:v>
                </c:pt>
                <c:pt idx="3486">
                  <c:v>45693</c:v>
                </c:pt>
                <c:pt idx="3487">
                  <c:v>45694</c:v>
                </c:pt>
                <c:pt idx="3488">
                  <c:v>45695</c:v>
                </c:pt>
                <c:pt idx="3489">
                  <c:v>45696</c:v>
                </c:pt>
                <c:pt idx="3490">
                  <c:v>45697</c:v>
                </c:pt>
                <c:pt idx="3491">
                  <c:v>45698</c:v>
                </c:pt>
                <c:pt idx="3492">
                  <c:v>45699</c:v>
                </c:pt>
                <c:pt idx="3493">
                  <c:v>45700</c:v>
                </c:pt>
                <c:pt idx="3494">
                  <c:v>45701</c:v>
                </c:pt>
                <c:pt idx="3495">
                  <c:v>45702</c:v>
                </c:pt>
                <c:pt idx="3496">
                  <c:v>45703</c:v>
                </c:pt>
                <c:pt idx="3497">
                  <c:v>45704</c:v>
                </c:pt>
                <c:pt idx="3498">
                  <c:v>45705</c:v>
                </c:pt>
                <c:pt idx="3499">
                  <c:v>45706</c:v>
                </c:pt>
                <c:pt idx="3500">
                  <c:v>45707</c:v>
                </c:pt>
                <c:pt idx="3501">
                  <c:v>45708</c:v>
                </c:pt>
                <c:pt idx="3502">
                  <c:v>45709</c:v>
                </c:pt>
                <c:pt idx="3503">
                  <c:v>45710</c:v>
                </c:pt>
                <c:pt idx="3504">
                  <c:v>45711</c:v>
                </c:pt>
                <c:pt idx="3505">
                  <c:v>45712</c:v>
                </c:pt>
                <c:pt idx="3506">
                  <c:v>45713</c:v>
                </c:pt>
                <c:pt idx="3507">
                  <c:v>45714</c:v>
                </c:pt>
                <c:pt idx="3508">
                  <c:v>45715</c:v>
                </c:pt>
                <c:pt idx="3509">
                  <c:v>45716</c:v>
                </c:pt>
                <c:pt idx="3510">
                  <c:v>45717</c:v>
                </c:pt>
                <c:pt idx="3511">
                  <c:v>45718</c:v>
                </c:pt>
                <c:pt idx="3512">
                  <c:v>45719</c:v>
                </c:pt>
                <c:pt idx="3513">
                  <c:v>45720</c:v>
                </c:pt>
                <c:pt idx="3514">
                  <c:v>45721</c:v>
                </c:pt>
                <c:pt idx="3515">
                  <c:v>45722</c:v>
                </c:pt>
                <c:pt idx="3516">
                  <c:v>45723</c:v>
                </c:pt>
                <c:pt idx="3517">
                  <c:v>45724</c:v>
                </c:pt>
                <c:pt idx="3518">
                  <c:v>45725</c:v>
                </c:pt>
                <c:pt idx="3519">
                  <c:v>45726</c:v>
                </c:pt>
                <c:pt idx="3520">
                  <c:v>45727</c:v>
                </c:pt>
                <c:pt idx="3521">
                  <c:v>45728</c:v>
                </c:pt>
                <c:pt idx="3522">
                  <c:v>45729</c:v>
                </c:pt>
                <c:pt idx="3523">
                  <c:v>45730</c:v>
                </c:pt>
                <c:pt idx="3524">
                  <c:v>45731</c:v>
                </c:pt>
                <c:pt idx="3525">
                  <c:v>45732</c:v>
                </c:pt>
                <c:pt idx="3526">
                  <c:v>45733</c:v>
                </c:pt>
                <c:pt idx="3527">
                  <c:v>45734</c:v>
                </c:pt>
                <c:pt idx="3528">
                  <c:v>45735</c:v>
                </c:pt>
                <c:pt idx="3529">
                  <c:v>45736</c:v>
                </c:pt>
                <c:pt idx="3530">
                  <c:v>45737</c:v>
                </c:pt>
                <c:pt idx="3531">
                  <c:v>45738</c:v>
                </c:pt>
                <c:pt idx="3532">
                  <c:v>45739</c:v>
                </c:pt>
                <c:pt idx="3533">
                  <c:v>45740</c:v>
                </c:pt>
                <c:pt idx="3534">
                  <c:v>45741</c:v>
                </c:pt>
                <c:pt idx="3535">
                  <c:v>45742</c:v>
                </c:pt>
                <c:pt idx="3536">
                  <c:v>45743</c:v>
                </c:pt>
                <c:pt idx="3537">
                  <c:v>45744</c:v>
                </c:pt>
                <c:pt idx="3538">
                  <c:v>45745</c:v>
                </c:pt>
                <c:pt idx="3539">
                  <c:v>45746</c:v>
                </c:pt>
                <c:pt idx="3540">
                  <c:v>45747</c:v>
                </c:pt>
                <c:pt idx="3541">
                  <c:v>45748</c:v>
                </c:pt>
                <c:pt idx="3542">
                  <c:v>45749</c:v>
                </c:pt>
                <c:pt idx="3543">
                  <c:v>45750</c:v>
                </c:pt>
                <c:pt idx="3544">
                  <c:v>45751</c:v>
                </c:pt>
                <c:pt idx="3545">
                  <c:v>45752</c:v>
                </c:pt>
                <c:pt idx="3546">
                  <c:v>45753</c:v>
                </c:pt>
                <c:pt idx="3547">
                  <c:v>45754</c:v>
                </c:pt>
                <c:pt idx="3548">
                  <c:v>45755</c:v>
                </c:pt>
                <c:pt idx="3549">
                  <c:v>45756</c:v>
                </c:pt>
                <c:pt idx="3550">
                  <c:v>45757</c:v>
                </c:pt>
                <c:pt idx="3551">
                  <c:v>45758</c:v>
                </c:pt>
                <c:pt idx="3552">
                  <c:v>45759</c:v>
                </c:pt>
                <c:pt idx="3553">
                  <c:v>45760</c:v>
                </c:pt>
                <c:pt idx="3554">
                  <c:v>45761</c:v>
                </c:pt>
                <c:pt idx="3555">
                  <c:v>45762</c:v>
                </c:pt>
                <c:pt idx="3556">
                  <c:v>45763</c:v>
                </c:pt>
                <c:pt idx="3557">
                  <c:v>45764</c:v>
                </c:pt>
                <c:pt idx="3558">
                  <c:v>45765</c:v>
                </c:pt>
                <c:pt idx="3559">
                  <c:v>45766</c:v>
                </c:pt>
                <c:pt idx="3560">
                  <c:v>45767</c:v>
                </c:pt>
                <c:pt idx="3561">
                  <c:v>45768</c:v>
                </c:pt>
                <c:pt idx="3562">
                  <c:v>45769</c:v>
                </c:pt>
                <c:pt idx="3563">
                  <c:v>45770</c:v>
                </c:pt>
                <c:pt idx="3564">
                  <c:v>45771</c:v>
                </c:pt>
                <c:pt idx="3565">
                  <c:v>45772</c:v>
                </c:pt>
                <c:pt idx="3566">
                  <c:v>45773</c:v>
                </c:pt>
                <c:pt idx="3567">
                  <c:v>45774</c:v>
                </c:pt>
                <c:pt idx="3568">
                  <c:v>45775</c:v>
                </c:pt>
                <c:pt idx="3569">
                  <c:v>45776</c:v>
                </c:pt>
                <c:pt idx="3570">
                  <c:v>45777</c:v>
                </c:pt>
                <c:pt idx="3571">
                  <c:v>45778</c:v>
                </c:pt>
                <c:pt idx="3572">
                  <c:v>45779</c:v>
                </c:pt>
                <c:pt idx="3573">
                  <c:v>45780</c:v>
                </c:pt>
                <c:pt idx="3574">
                  <c:v>45781</c:v>
                </c:pt>
                <c:pt idx="3575">
                  <c:v>45782</c:v>
                </c:pt>
                <c:pt idx="3576">
                  <c:v>45783</c:v>
                </c:pt>
                <c:pt idx="3577">
                  <c:v>45784</c:v>
                </c:pt>
                <c:pt idx="3578">
                  <c:v>45785</c:v>
                </c:pt>
                <c:pt idx="3579">
                  <c:v>45786</c:v>
                </c:pt>
                <c:pt idx="3580">
                  <c:v>45787</c:v>
                </c:pt>
                <c:pt idx="3581">
                  <c:v>45788</c:v>
                </c:pt>
                <c:pt idx="3582">
                  <c:v>45789</c:v>
                </c:pt>
                <c:pt idx="3583">
                  <c:v>45790</c:v>
                </c:pt>
                <c:pt idx="3584">
                  <c:v>45791</c:v>
                </c:pt>
                <c:pt idx="3585">
                  <c:v>45792</c:v>
                </c:pt>
                <c:pt idx="3586">
                  <c:v>45793</c:v>
                </c:pt>
                <c:pt idx="3587">
                  <c:v>45794</c:v>
                </c:pt>
                <c:pt idx="3588">
                  <c:v>45795</c:v>
                </c:pt>
                <c:pt idx="3589">
                  <c:v>45796</c:v>
                </c:pt>
                <c:pt idx="3590">
                  <c:v>45797</c:v>
                </c:pt>
                <c:pt idx="3591">
                  <c:v>45798</c:v>
                </c:pt>
                <c:pt idx="3592">
                  <c:v>45799</c:v>
                </c:pt>
                <c:pt idx="3593">
                  <c:v>45800</c:v>
                </c:pt>
                <c:pt idx="3594">
                  <c:v>45801</c:v>
                </c:pt>
                <c:pt idx="3595">
                  <c:v>45802</c:v>
                </c:pt>
                <c:pt idx="3596">
                  <c:v>45803</c:v>
                </c:pt>
                <c:pt idx="3597">
                  <c:v>45804</c:v>
                </c:pt>
                <c:pt idx="3598">
                  <c:v>45805</c:v>
                </c:pt>
                <c:pt idx="3599">
                  <c:v>45806</c:v>
                </c:pt>
                <c:pt idx="3600">
                  <c:v>45807</c:v>
                </c:pt>
                <c:pt idx="3601">
                  <c:v>45808</c:v>
                </c:pt>
                <c:pt idx="3602">
                  <c:v>45809</c:v>
                </c:pt>
                <c:pt idx="3603">
                  <c:v>45810</c:v>
                </c:pt>
                <c:pt idx="3604">
                  <c:v>45811</c:v>
                </c:pt>
                <c:pt idx="3605">
                  <c:v>45812</c:v>
                </c:pt>
                <c:pt idx="3606">
                  <c:v>45813</c:v>
                </c:pt>
                <c:pt idx="3607">
                  <c:v>45814</c:v>
                </c:pt>
                <c:pt idx="3608">
                  <c:v>45815</c:v>
                </c:pt>
                <c:pt idx="3609">
                  <c:v>45816</c:v>
                </c:pt>
                <c:pt idx="3610">
                  <c:v>45817</c:v>
                </c:pt>
                <c:pt idx="3611">
                  <c:v>45818</c:v>
                </c:pt>
                <c:pt idx="3612">
                  <c:v>45819</c:v>
                </c:pt>
                <c:pt idx="3613">
                  <c:v>45820</c:v>
                </c:pt>
                <c:pt idx="3614">
                  <c:v>45821</c:v>
                </c:pt>
                <c:pt idx="3615">
                  <c:v>45822</c:v>
                </c:pt>
                <c:pt idx="3616">
                  <c:v>45823</c:v>
                </c:pt>
                <c:pt idx="3617">
                  <c:v>45824</c:v>
                </c:pt>
                <c:pt idx="3618">
                  <c:v>45825</c:v>
                </c:pt>
                <c:pt idx="3619">
                  <c:v>45826</c:v>
                </c:pt>
                <c:pt idx="3620">
                  <c:v>45827</c:v>
                </c:pt>
                <c:pt idx="3621">
                  <c:v>45828</c:v>
                </c:pt>
                <c:pt idx="3622">
                  <c:v>45829</c:v>
                </c:pt>
                <c:pt idx="3623">
                  <c:v>45830</c:v>
                </c:pt>
                <c:pt idx="3624">
                  <c:v>45831</c:v>
                </c:pt>
                <c:pt idx="3625">
                  <c:v>45832</c:v>
                </c:pt>
                <c:pt idx="3626">
                  <c:v>45833</c:v>
                </c:pt>
                <c:pt idx="3627">
                  <c:v>45834</c:v>
                </c:pt>
                <c:pt idx="3628">
                  <c:v>45835</c:v>
                </c:pt>
                <c:pt idx="3629">
                  <c:v>45836</c:v>
                </c:pt>
                <c:pt idx="3630">
                  <c:v>45837</c:v>
                </c:pt>
                <c:pt idx="3631">
                  <c:v>45838</c:v>
                </c:pt>
                <c:pt idx="3632">
                  <c:v>45839</c:v>
                </c:pt>
                <c:pt idx="3633">
                  <c:v>45840</c:v>
                </c:pt>
                <c:pt idx="3634">
                  <c:v>45841</c:v>
                </c:pt>
                <c:pt idx="3635">
                  <c:v>45842</c:v>
                </c:pt>
                <c:pt idx="3636">
                  <c:v>45843</c:v>
                </c:pt>
                <c:pt idx="3637">
                  <c:v>45844</c:v>
                </c:pt>
                <c:pt idx="3638">
                  <c:v>45845</c:v>
                </c:pt>
                <c:pt idx="3639">
                  <c:v>45846</c:v>
                </c:pt>
                <c:pt idx="3640">
                  <c:v>45847</c:v>
                </c:pt>
                <c:pt idx="3641">
                  <c:v>45848</c:v>
                </c:pt>
                <c:pt idx="3642">
                  <c:v>45849</c:v>
                </c:pt>
                <c:pt idx="3643">
                  <c:v>45850</c:v>
                </c:pt>
                <c:pt idx="3644">
                  <c:v>45851</c:v>
                </c:pt>
                <c:pt idx="3645">
                  <c:v>45852</c:v>
                </c:pt>
                <c:pt idx="3646">
                  <c:v>45853</c:v>
                </c:pt>
                <c:pt idx="3647">
                  <c:v>45854</c:v>
                </c:pt>
                <c:pt idx="3648">
                  <c:v>45855</c:v>
                </c:pt>
                <c:pt idx="3649">
                  <c:v>45856</c:v>
                </c:pt>
                <c:pt idx="3650">
                  <c:v>45857</c:v>
                </c:pt>
                <c:pt idx="3651">
                  <c:v>45858</c:v>
                </c:pt>
                <c:pt idx="3652">
                  <c:v>45859</c:v>
                </c:pt>
                <c:pt idx="3653">
                  <c:v>45860</c:v>
                </c:pt>
                <c:pt idx="3654">
                  <c:v>45861</c:v>
                </c:pt>
                <c:pt idx="3655">
                  <c:v>45862</c:v>
                </c:pt>
                <c:pt idx="3656">
                  <c:v>45863</c:v>
                </c:pt>
                <c:pt idx="3657">
                  <c:v>45864</c:v>
                </c:pt>
                <c:pt idx="3658">
                  <c:v>45865</c:v>
                </c:pt>
                <c:pt idx="3659">
                  <c:v>45866</c:v>
                </c:pt>
                <c:pt idx="3660">
                  <c:v>45867</c:v>
                </c:pt>
                <c:pt idx="3661">
                  <c:v>45868</c:v>
                </c:pt>
                <c:pt idx="3662">
                  <c:v>45869</c:v>
                </c:pt>
                <c:pt idx="3663">
                  <c:v>45870</c:v>
                </c:pt>
                <c:pt idx="3664">
                  <c:v>45871</c:v>
                </c:pt>
                <c:pt idx="3665">
                  <c:v>45872</c:v>
                </c:pt>
                <c:pt idx="3666">
                  <c:v>45873</c:v>
                </c:pt>
                <c:pt idx="3667">
                  <c:v>45874</c:v>
                </c:pt>
                <c:pt idx="3668">
                  <c:v>45875</c:v>
                </c:pt>
                <c:pt idx="3669">
                  <c:v>45876</c:v>
                </c:pt>
                <c:pt idx="3670">
                  <c:v>45877</c:v>
                </c:pt>
                <c:pt idx="3671">
                  <c:v>45878</c:v>
                </c:pt>
                <c:pt idx="3672">
                  <c:v>45879</c:v>
                </c:pt>
                <c:pt idx="3673">
                  <c:v>45880</c:v>
                </c:pt>
                <c:pt idx="3674">
                  <c:v>45881</c:v>
                </c:pt>
                <c:pt idx="3675">
                  <c:v>45882</c:v>
                </c:pt>
                <c:pt idx="3676">
                  <c:v>45883</c:v>
                </c:pt>
                <c:pt idx="3677">
                  <c:v>45884</c:v>
                </c:pt>
                <c:pt idx="3678">
                  <c:v>45885</c:v>
                </c:pt>
                <c:pt idx="3679">
                  <c:v>45886</c:v>
                </c:pt>
                <c:pt idx="3680">
                  <c:v>45887</c:v>
                </c:pt>
                <c:pt idx="3681">
                  <c:v>45888</c:v>
                </c:pt>
                <c:pt idx="3682">
                  <c:v>45889</c:v>
                </c:pt>
                <c:pt idx="3683">
                  <c:v>45890</c:v>
                </c:pt>
                <c:pt idx="3684">
                  <c:v>45891</c:v>
                </c:pt>
                <c:pt idx="3685">
                  <c:v>45892</c:v>
                </c:pt>
                <c:pt idx="3686">
                  <c:v>45893</c:v>
                </c:pt>
                <c:pt idx="3687">
                  <c:v>45894</c:v>
                </c:pt>
                <c:pt idx="3688">
                  <c:v>45895</c:v>
                </c:pt>
                <c:pt idx="3689">
                  <c:v>45896</c:v>
                </c:pt>
                <c:pt idx="3690">
                  <c:v>45897</c:v>
                </c:pt>
                <c:pt idx="3691">
                  <c:v>45898</c:v>
                </c:pt>
                <c:pt idx="3692">
                  <c:v>45899</c:v>
                </c:pt>
                <c:pt idx="3693">
                  <c:v>45900</c:v>
                </c:pt>
                <c:pt idx="3694">
                  <c:v>45901</c:v>
                </c:pt>
                <c:pt idx="3695">
                  <c:v>45902</c:v>
                </c:pt>
                <c:pt idx="3696">
                  <c:v>45903</c:v>
                </c:pt>
                <c:pt idx="3697">
                  <c:v>45904</c:v>
                </c:pt>
                <c:pt idx="3698">
                  <c:v>45905</c:v>
                </c:pt>
                <c:pt idx="3699">
                  <c:v>45906</c:v>
                </c:pt>
                <c:pt idx="3700">
                  <c:v>45907</c:v>
                </c:pt>
                <c:pt idx="3701">
                  <c:v>45908</c:v>
                </c:pt>
                <c:pt idx="3702">
                  <c:v>45909</c:v>
                </c:pt>
                <c:pt idx="3703">
                  <c:v>45910</c:v>
                </c:pt>
                <c:pt idx="3704">
                  <c:v>45911</c:v>
                </c:pt>
                <c:pt idx="3705">
                  <c:v>45912</c:v>
                </c:pt>
                <c:pt idx="3706">
                  <c:v>45913</c:v>
                </c:pt>
                <c:pt idx="3707">
                  <c:v>45914</c:v>
                </c:pt>
                <c:pt idx="3708">
                  <c:v>45915</c:v>
                </c:pt>
                <c:pt idx="3709">
                  <c:v>45916</c:v>
                </c:pt>
                <c:pt idx="3710">
                  <c:v>45917</c:v>
                </c:pt>
                <c:pt idx="3711">
                  <c:v>45918</c:v>
                </c:pt>
                <c:pt idx="3712">
                  <c:v>45919</c:v>
                </c:pt>
                <c:pt idx="3713">
                  <c:v>45920</c:v>
                </c:pt>
                <c:pt idx="3714">
                  <c:v>45921</c:v>
                </c:pt>
                <c:pt idx="3715">
                  <c:v>45922</c:v>
                </c:pt>
                <c:pt idx="3716">
                  <c:v>45923</c:v>
                </c:pt>
                <c:pt idx="3717">
                  <c:v>45924</c:v>
                </c:pt>
                <c:pt idx="3718">
                  <c:v>45925</c:v>
                </c:pt>
                <c:pt idx="3719">
                  <c:v>45926</c:v>
                </c:pt>
                <c:pt idx="3720">
                  <c:v>45927</c:v>
                </c:pt>
                <c:pt idx="3721">
                  <c:v>45928</c:v>
                </c:pt>
                <c:pt idx="3722">
                  <c:v>45929</c:v>
                </c:pt>
                <c:pt idx="3723">
                  <c:v>45930</c:v>
                </c:pt>
                <c:pt idx="3724">
                  <c:v>45931</c:v>
                </c:pt>
                <c:pt idx="3725">
                  <c:v>45932</c:v>
                </c:pt>
              </c:numCache>
            </c:numRef>
          </c:xVal>
          <c:yVal>
            <c:numRef>
              <c:f>data!$O$202:$O$101635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993.95973226816375</c:v>
                </c:pt>
                <c:pt idx="2">
                  <c:v>1088.5308495899399</c:v>
                </c:pt>
                <c:pt idx="3">
                  <c:v>1093.4441477315934</c:v>
                </c:pt>
                <c:pt idx="4">
                  <c:v>1129.0273189526483</c:v>
                </c:pt>
                <c:pt idx="5">
                  <c:v>1131.7933187132587</c:v>
                </c:pt>
                <c:pt idx="6">
                  <c:v>1145.2093453575349</c:v>
                </c:pt>
                <c:pt idx="7">
                  <c:v>1096.6823771377171</c:v>
                </c:pt>
                <c:pt idx="8">
                  <c:v>1082.226985523424</c:v>
                </c:pt>
                <c:pt idx="9">
                  <c:v>1054.3732111551221</c:v>
                </c:pt>
                <c:pt idx="10">
                  <c:v>1023.9276717117247</c:v>
                </c:pt>
                <c:pt idx="11">
                  <c:v>1032.8474408832983</c:v>
                </c:pt>
                <c:pt idx="12">
                  <c:v>1019.1154889368011</c:v>
                </c:pt>
                <c:pt idx="13">
                  <c:v>1056.3325201398322</c:v>
                </c:pt>
                <c:pt idx="14">
                  <c:v>1033.5231965201269</c:v>
                </c:pt>
                <c:pt idx="15">
                  <c:v>1007.8651251562222</c:v>
                </c:pt>
                <c:pt idx="16">
                  <c:v>1010.2167503811978</c:v>
                </c:pt>
                <c:pt idx="17">
                  <c:v>864.71435924248976</c:v>
                </c:pt>
                <c:pt idx="18">
                  <c:v>844.89523407652257</c:v>
                </c:pt>
                <c:pt idx="19">
                  <c:v>852.79770505713657</c:v>
                </c:pt>
                <c:pt idx="20">
                  <c:v>831.35156254237188</c:v>
                </c:pt>
                <c:pt idx="21">
                  <c:v>847.07916196860629</c:v>
                </c:pt>
                <c:pt idx="22">
                  <c:v>854.34432121471923</c:v>
                </c:pt>
                <c:pt idx="23">
                  <c:v>849.529667114625</c:v>
                </c:pt>
                <c:pt idx="24">
                  <c:v>861.53818294559085</c:v>
                </c:pt>
                <c:pt idx="25">
                  <c:v>872.37388694405774</c:v>
                </c:pt>
                <c:pt idx="26">
                  <c:v>878.78166995413994</c:v>
                </c:pt>
                <c:pt idx="27">
                  <c:v>1018.6013401319868</c:v>
                </c:pt>
                <c:pt idx="28">
                  <c:v>994.63055993621788</c:v>
                </c:pt>
                <c:pt idx="29">
                  <c:v>959.92236158897856</c:v>
                </c:pt>
                <c:pt idx="30">
                  <c:v>971.09431606570661</c:v>
                </c:pt>
                <c:pt idx="31">
                  <c:v>978.2362599865877</c:v>
                </c:pt>
                <c:pt idx="32">
                  <c:v>986.51590897386575</c:v>
                </c:pt>
                <c:pt idx="33">
                  <c:v>1070.8434906985215</c:v>
                </c:pt>
                <c:pt idx="34">
                  <c:v>1010.6794417194824</c:v>
                </c:pt>
                <c:pt idx="35">
                  <c:v>996.95477049468616</c:v>
                </c:pt>
                <c:pt idx="36">
                  <c:v>1001.4141341713896</c:v>
                </c:pt>
                <c:pt idx="37">
                  <c:v>976.54636793737757</c:v>
                </c:pt>
                <c:pt idx="38">
                  <c:v>980.52691338580189</c:v>
                </c:pt>
                <c:pt idx="39">
                  <c:v>985.74179997340696</c:v>
                </c:pt>
                <c:pt idx="40">
                  <c:v>979.93201081646725</c:v>
                </c:pt>
                <c:pt idx="41">
                  <c:v>990.79533562308234</c:v>
                </c:pt>
                <c:pt idx="42">
                  <c:v>983.25569202895974</c:v>
                </c:pt>
                <c:pt idx="43">
                  <c:v>995.02447302926237</c:v>
                </c:pt>
                <c:pt idx="44">
                  <c:v>977.22162364795315</c:v>
                </c:pt>
                <c:pt idx="45">
                  <c:v>958.09207870810508</c:v>
                </c:pt>
                <c:pt idx="46">
                  <c:v>937.12674166314343</c:v>
                </c:pt>
                <c:pt idx="47">
                  <c:v>937.0490717164638</c:v>
                </c:pt>
                <c:pt idx="48">
                  <c:v>926.18707092610748</c:v>
                </c:pt>
                <c:pt idx="49">
                  <c:v>947.09659265298376</c:v>
                </c:pt>
                <c:pt idx="50">
                  <c:v>948.00985869486783</c:v>
                </c:pt>
                <c:pt idx="51">
                  <c:v>938.64388333706881</c:v>
                </c:pt>
                <c:pt idx="52">
                  <c:v>956.10702535264215</c:v>
                </c:pt>
                <c:pt idx="53">
                  <c:v>979.63483015293252</c:v>
                </c:pt>
                <c:pt idx="54">
                  <c:v>978.82910478290944</c:v>
                </c:pt>
                <c:pt idx="55">
                  <c:v>980.56943406721541</c:v>
                </c:pt>
                <c:pt idx="56">
                  <c:v>984.28290382579485</c:v>
                </c:pt>
                <c:pt idx="57">
                  <c:v>969.05507626596318</c:v>
                </c:pt>
                <c:pt idx="58">
                  <c:v>967.23120667251203</c:v>
                </c:pt>
                <c:pt idx="59">
                  <c:v>970.96921803460953</c:v>
                </c:pt>
                <c:pt idx="60">
                  <c:v>973.64498577290681</c:v>
                </c:pt>
                <c:pt idx="61">
                  <c:v>994.7618296418982</c:v>
                </c:pt>
                <c:pt idx="62">
                  <c:v>977.6864039082493</c:v>
                </c:pt>
                <c:pt idx="63">
                  <c:v>982.01733473421314</c:v>
                </c:pt>
                <c:pt idx="64">
                  <c:v>961.1055871802605</c:v>
                </c:pt>
                <c:pt idx="65">
                  <c:v>958.57947134638994</c:v>
                </c:pt>
                <c:pt idx="66">
                  <c:v>945.71234316595928</c:v>
                </c:pt>
                <c:pt idx="67">
                  <c:v>935.64835843266439</c:v>
                </c:pt>
                <c:pt idx="68">
                  <c:v>908.83639349796385</c:v>
                </c:pt>
                <c:pt idx="69">
                  <c:v>880.65739075155705</c:v>
                </c:pt>
                <c:pt idx="70">
                  <c:v>882.74852917993212</c:v>
                </c:pt>
                <c:pt idx="71">
                  <c:v>892.79922087591706</c:v>
                </c:pt>
                <c:pt idx="72">
                  <c:v>892.29352357450625</c:v>
                </c:pt>
                <c:pt idx="73">
                  <c:v>906.11156580209524</c:v>
                </c:pt>
                <c:pt idx="74">
                  <c:v>905.68668437848441</c:v>
                </c:pt>
                <c:pt idx="75">
                  <c:v>914.86173187521047</c:v>
                </c:pt>
                <c:pt idx="76">
                  <c:v>963.47147382305195</c:v>
                </c:pt>
                <c:pt idx="77">
                  <c:v>940.26753060820886</c:v>
                </c:pt>
                <c:pt idx="78">
                  <c:v>931.0768008520588</c:v>
                </c:pt>
                <c:pt idx="79">
                  <c:v>943.23552790690019</c:v>
                </c:pt>
                <c:pt idx="80">
                  <c:v>958.17443313710157</c:v>
                </c:pt>
                <c:pt idx="81">
                  <c:v>984.02026074691798</c:v>
                </c:pt>
                <c:pt idx="82">
                  <c:v>960.63683815849163</c:v>
                </c:pt>
                <c:pt idx="83">
                  <c:v>1000.989901492801</c:v>
                </c:pt>
                <c:pt idx="84">
                  <c:v>1021.4491954672944</c:v>
                </c:pt>
                <c:pt idx="85">
                  <c:v>1037.0570779107675</c:v>
                </c:pt>
                <c:pt idx="86">
                  <c:v>1114.290357292412</c:v>
                </c:pt>
                <c:pt idx="87">
                  <c:v>1204.1340622193027</c:v>
                </c:pt>
                <c:pt idx="88">
                  <c:v>1125.9935414337701</c:v>
                </c:pt>
                <c:pt idx="89">
                  <c:v>1127.6187962624433</c:v>
                </c:pt>
                <c:pt idx="90">
                  <c:v>1184.739660164073</c:v>
                </c:pt>
                <c:pt idx="91">
                  <c:v>1161.4394306227848</c:v>
                </c:pt>
                <c:pt idx="92">
                  <c:v>1230.180725196703</c:v>
                </c:pt>
                <c:pt idx="93">
                  <c:v>1259.4813609440291</c:v>
                </c:pt>
                <c:pt idx="94">
                  <c:v>1315.6985256503938</c:v>
                </c:pt>
                <c:pt idx="95">
                  <c:v>1322.7793893608482</c:v>
                </c:pt>
                <c:pt idx="96">
                  <c:v>1345.0253107684061</c:v>
                </c:pt>
                <c:pt idx="97">
                  <c:v>1434.7288013220041</c:v>
                </c:pt>
                <c:pt idx="98">
                  <c:v>1527.3326561619069</c:v>
                </c:pt>
                <c:pt idx="99">
                  <c:v>1662.8307545262328</c:v>
                </c:pt>
                <c:pt idx="100">
                  <c:v>1817.0639886626002</c:v>
                </c:pt>
                <c:pt idx="101">
                  <c:v>1639.9180554602074</c:v>
                </c:pt>
                <c:pt idx="102">
                  <c:v>1811.1367509600188</c:v>
                </c:pt>
                <c:pt idx="103">
                  <c:v>2253.3249146379962</c:v>
                </c:pt>
                <c:pt idx="104">
                  <c:v>2793.2103595686158</c:v>
                </c:pt>
                <c:pt idx="105">
                  <c:v>2884.9694972159132</c:v>
                </c:pt>
                <c:pt idx="106">
                  <c:v>2524.1548060122809</c:v>
                </c:pt>
                <c:pt idx="107">
                  <c:v>2331.719047965013</c:v>
                </c:pt>
                <c:pt idx="108">
                  <c:v>2482.060044615328</c:v>
                </c:pt>
                <c:pt idx="109">
                  <c:v>2322.7105126327347</c:v>
                </c:pt>
                <c:pt idx="110">
                  <c:v>2402.3958303560712</c:v>
                </c:pt>
                <c:pt idx="111">
                  <c:v>1798.6635606809834</c:v>
                </c:pt>
                <c:pt idx="112">
                  <c:v>1511.2903249448466</c:v>
                </c:pt>
                <c:pt idx="113">
                  <c:v>1764.1491731342542</c:v>
                </c:pt>
                <c:pt idx="114">
                  <c:v>1782.7873208072676</c:v>
                </c:pt>
                <c:pt idx="115">
                  <c:v>1742.9202159316412</c:v>
                </c:pt>
                <c:pt idx="116">
                  <c:v>1604.9019304807493</c:v>
                </c:pt>
                <c:pt idx="117">
                  <c:v>1716.2754549661597</c:v>
                </c:pt>
                <c:pt idx="118">
                  <c:v>1758.036490699363</c:v>
                </c:pt>
                <c:pt idx="119">
                  <c:v>1746.2810682378527</c:v>
                </c:pt>
                <c:pt idx="120">
                  <c:v>1639.9395313094813</c:v>
                </c:pt>
                <c:pt idx="121">
                  <c:v>1594.4959080727717</c:v>
                </c:pt>
                <c:pt idx="122">
                  <c:v>1645.7968442261413</c:v>
                </c:pt>
                <c:pt idx="123">
                  <c:v>1608.5399294268013</c:v>
                </c:pt>
                <c:pt idx="124">
                  <c:v>1600.6018288514119</c:v>
                </c:pt>
                <c:pt idx="125">
                  <c:v>1578.3024225671045</c:v>
                </c:pt>
                <c:pt idx="126">
                  <c:v>1666.5841048013488</c:v>
                </c:pt>
                <c:pt idx="127">
                  <c:v>1935.4701094903676</c:v>
                </c:pt>
                <c:pt idx="128">
                  <c:v>2004.8861673923609</c:v>
                </c:pt>
                <c:pt idx="129">
                  <c:v>1992.9220026116548</c:v>
                </c:pt>
                <c:pt idx="130">
                  <c:v>2181.2019197210029</c:v>
                </c:pt>
                <c:pt idx="131">
                  <c:v>2242.1131435429993</c:v>
                </c:pt>
                <c:pt idx="132">
                  <c:v>2052.2956520481753</c:v>
                </c:pt>
                <c:pt idx="133">
                  <c:v>2018.1737187134158</c:v>
                </c:pt>
                <c:pt idx="134">
                  <c:v>2040.499765476683</c:v>
                </c:pt>
                <c:pt idx="135">
                  <c:v>2068.5462731578973</c:v>
                </c:pt>
                <c:pt idx="136">
                  <c:v>2375.5632549746797</c:v>
                </c:pt>
                <c:pt idx="137">
                  <c:v>2369.7772623564392</c:v>
                </c:pt>
                <c:pt idx="138">
                  <c:v>2468.2810466962028</c:v>
                </c:pt>
                <c:pt idx="139">
                  <c:v>2808.902330399389</c:v>
                </c:pt>
                <c:pt idx="140">
                  <c:v>2800.6051598406711</c:v>
                </c:pt>
                <c:pt idx="141">
                  <c:v>2759.7899157809939</c:v>
                </c:pt>
                <c:pt idx="142">
                  <c:v>3316.5380943380678</c:v>
                </c:pt>
                <c:pt idx="143">
                  <c:v>3051.62508351314</c:v>
                </c:pt>
                <c:pt idx="144">
                  <c:v>3003.8463036215708</c:v>
                </c:pt>
                <c:pt idx="145">
                  <c:v>3162.4409134559583</c:v>
                </c:pt>
                <c:pt idx="146">
                  <c:v>3487.1179906386569</c:v>
                </c:pt>
                <c:pt idx="147">
                  <c:v>3313.0512634474744</c:v>
                </c:pt>
                <c:pt idx="148">
                  <c:v>3338.1744631620313</c:v>
                </c:pt>
                <c:pt idx="149">
                  <c:v>3464.6476701829288</c:v>
                </c:pt>
                <c:pt idx="150">
                  <c:v>3433.0060274926122</c:v>
                </c:pt>
                <c:pt idx="151">
                  <c:v>3113.6804272744434</c:v>
                </c:pt>
                <c:pt idx="152">
                  <c:v>3027.9735958308215</c:v>
                </c:pt>
                <c:pt idx="153">
                  <c:v>2982.898166452168</c:v>
                </c:pt>
                <c:pt idx="154">
                  <c:v>3114.5239100043036</c:v>
                </c:pt>
                <c:pt idx="155">
                  <c:v>3325.3419033475529</c:v>
                </c:pt>
                <c:pt idx="156">
                  <c:v>3326.9836331238562</c:v>
                </c:pt>
                <c:pt idx="157">
                  <c:v>2728.7374701103445</c:v>
                </c:pt>
                <c:pt idx="158">
                  <c:v>2806.4695006392867</c:v>
                </c:pt>
                <c:pt idx="159">
                  <c:v>2765.1376426469651</c:v>
                </c:pt>
                <c:pt idx="160">
                  <c:v>2941.341933225413</c:v>
                </c:pt>
                <c:pt idx="161">
                  <c:v>2850.7405482256254</c:v>
                </c:pt>
                <c:pt idx="162">
                  <c:v>2886.7120377931424</c:v>
                </c:pt>
                <c:pt idx="163">
                  <c:v>2966.8537644610487</c:v>
                </c:pt>
                <c:pt idx="164">
                  <c:v>2962.8699021550992</c:v>
                </c:pt>
                <c:pt idx="165">
                  <c:v>2909.4341283685294</c:v>
                </c:pt>
                <c:pt idx="166">
                  <c:v>2938.83766144331</c:v>
                </c:pt>
                <c:pt idx="167">
                  <c:v>2931.0646610595218</c:v>
                </c:pt>
                <c:pt idx="168">
                  <c:v>2893.4743350941408</c:v>
                </c:pt>
                <c:pt idx="169">
                  <c:v>3319.7190254514703</c:v>
                </c:pt>
                <c:pt idx="170">
                  <c:v>3244.2248487813622</c:v>
                </c:pt>
                <c:pt idx="171">
                  <c:v>3179.0105322739732</c:v>
                </c:pt>
                <c:pt idx="172">
                  <c:v>3172.8166920899721</c:v>
                </c:pt>
                <c:pt idx="173">
                  <c:v>3160.1251432871936</c:v>
                </c:pt>
                <c:pt idx="174">
                  <c:v>2919.8391300879366</c:v>
                </c:pt>
                <c:pt idx="175">
                  <c:v>2900.9177975071843</c:v>
                </c:pt>
                <c:pt idx="176">
                  <c:v>2859.7428100518096</c:v>
                </c:pt>
                <c:pt idx="177">
                  <c:v>3432.7627058019366</c:v>
                </c:pt>
                <c:pt idx="178">
                  <c:v>3157.4881662088151</c:v>
                </c:pt>
                <c:pt idx="179">
                  <c:v>3242.9203884303929</c:v>
                </c:pt>
                <c:pt idx="180">
                  <c:v>3188.7439273698105</c:v>
                </c:pt>
                <c:pt idx="181">
                  <c:v>3270.4869832530349</c:v>
                </c:pt>
                <c:pt idx="182">
                  <c:v>2932.3736087479483</c:v>
                </c:pt>
                <c:pt idx="183">
                  <c:v>2997.9863457065958</c:v>
                </c:pt>
                <c:pt idx="184">
                  <c:v>3205.3164016854694</c:v>
                </c:pt>
                <c:pt idx="185">
                  <c:v>3167.2661940783642</c:v>
                </c:pt>
                <c:pt idx="186">
                  <c:v>3045.0704632312768</c:v>
                </c:pt>
                <c:pt idx="187">
                  <c:v>3135.7068221905115</c:v>
                </c:pt>
                <c:pt idx="188">
                  <c:v>3134.5856111900853</c:v>
                </c:pt>
                <c:pt idx="189">
                  <c:v>3108.780998012528</c:v>
                </c:pt>
                <c:pt idx="190">
                  <c:v>3233.0962045398328</c:v>
                </c:pt>
                <c:pt idx="191">
                  <c:v>3241.0363636985476</c:v>
                </c:pt>
                <c:pt idx="192">
                  <c:v>3242.920388430392</c:v>
                </c:pt>
                <c:pt idx="193">
                  <c:v>3335.5500752965518</c:v>
                </c:pt>
                <c:pt idx="194">
                  <c:v>3305.1885121195869</c:v>
                </c:pt>
                <c:pt idx="195">
                  <c:v>3291.0080985851664</c:v>
                </c:pt>
                <c:pt idx="196">
                  <c:v>3327.2308677999463</c:v>
                </c:pt>
                <c:pt idx="197">
                  <c:v>3163.2661929569481</c:v>
                </c:pt>
                <c:pt idx="198">
                  <c:v>3191.9782840191583</c:v>
                </c:pt>
                <c:pt idx="199">
                  <c:v>3269.0061000569099</c:v>
                </c:pt>
                <c:pt idx="200">
                  <c:v>3251.253411230407</c:v>
                </c:pt>
                <c:pt idx="201">
                  <c:v>3306.8805577554731</c:v>
                </c:pt>
                <c:pt idx="202">
                  <c:v>3293.2157620622684</c:v>
                </c:pt>
                <c:pt idx="203">
                  <c:v>3243.0917720255952</c:v>
                </c:pt>
                <c:pt idx="204">
                  <c:v>3244.8923940601385</c:v>
                </c:pt>
                <c:pt idx="205">
                  <c:v>3212.4477168050421</c:v>
                </c:pt>
                <c:pt idx="206">
                  <c:v>3138.9949876093156</c:v>
                </c:pt>
                <c:pt idx="207">
                  <c:v>3018.5583762644587</c:v>
                </c:pt>
                <c:pt idx="208">
                  <c:v>2885.1564929141041</c:v>
                </c:pt>
                <c:pt idx="209">
                  <c:v>2819.5255914839368</c:v>
                </c:pt>
                <c:pt idx="210">
                  <c:v>2934.7865547528077</c:v>
                </c:pt>
                <c:pt idx="211">
                  <c:v>3030.0504897038691</c:v>
                </c:pt>
                <c:pt idx="212">
                  <c:v>3022.442810526155</c:v>
                </c:pt>
                <c:pt idx="213">
                  <c:v>3293.0273048655431</c:v>
                </c:pt>
                <c:pt idx="214">
                  <c:v>3311.6581341517463</c:v>
                </c:pt>
                <c:pt idx="215">
                  <c:v>3294.498012139115</c:v>
                </c:pt>
                <c:pt idx="216">
                  <c:v>2996.6717777198201</c:v>
                </c:pt>
                <c:pt idx="217">
                  <c:v>3060.4091176595343</c:v>
                </c:pt>
                <c:pt idx="218">
                  <c:v>3053.9120468337251</c:v>
                </c:pt>
                <c:pt idx="219">
                  <c:v>3172.5058476324643</c:v>
                </c:pt>
                <c:pt idx="220">
                  <c:v>3210.1142348131139</c:v>
                </c:pt>
                <c:pt idx="221">
                  <c:v>3220.286662286519</c:v>
                </c:pt>
                <c:pt idx="222">
                  <c:v>3265.5583703152283</c:v>
                </c:pt>
                <c:pt idx="223">
                  <c:v>3208.9924705819699</c:v>
                </c:pt>
                <c:pt idx="224">
                  <c:v>2997.4270380607459</c:v>
                </c:pt>
                <c:pt idx="225">
                  <c:v>2971.9190687259324</c:v>
                </c:pt>
                <c:pt idx="226">
                  <c:v>2789.1013394803454</c:v>
                </c:pt>
                <c:pt idx="227">
                  <c:v>2615.4800378579739</c:v>
                </c:pt>
                <c:pt idx="228">
                  <c:v>2563.9010384088797</c:v>
                </c:pt>
                <c:pt idx="229">
                  <c:v>2686.8419816010619</c:v>
                </c:pt>
                <c:pt idx="230">
                  <c:v>2671.7361950059762</c:v>
                </c:pt>
                <c:pt idx="231">
                  <c:v>2695.4204170761072</c:v>
                </c:pt>
                <c:pt idx="232">
                  <c:v>2742.1397317180149</c:v>
                </c:pt>
                <c:pt idx="233">
                  <c:v>2792.7168438186118</c:v>
                </c:pt>
                <c:pt idx="234">
                  <c:v>2660.7188714382637</c:v>
                </c:pt>
                <c:pt idx="235">
                  <c:v>2689.0057774585953</c:v>
                </c:pt>
                <c:pt idx="236">
                  <c:v>2725.6722602914388</c:v>
                </c:pt>
                <c:pt idx="237">
                  <c:v>2731.4353016109076</c:v>
                </c:pt>
                <c:pt idx="238">
                  <c:v>2741.1995861078917</c:v>
                </c:pt>
                <c:pt idx="239">
                  <c:v>2775.8870565356042</c:v>
                </c:pt>
                <c:pt idx="240">
                  <c:v>2645.1236094757414</c:v>
                </c:pt>
                <c:pt idx="241">
                  <c:v>2636.2938489724374</c:v>
                </c:pt>
                <c:pt idx="242">
                  <c:v>2629.4350106949055</c:v>
                </c:pt>
                <c:pt idx="243">
                  <c:v>2634.6563831202211</c:v>
                </c:pt>
                <c:pt idx="244">
                  <c:v>2701.7058301518118</c:v>
                </c:pt>
                <c:pt idx="245">
                  <c:v>2714.3986472269376</c:v>
                </c:pt>
                <c:pt idx="246">
                  <c:v>2647.4049508226708</c:v>
                </c:pt>
                <c:pt idx="247">
                  <c:v>2620.1565348895015</c:v>
                </c:pt>
                <c:pt idx="248">
                  <c:v>2622.8286025010048</c:v>
                </c:pt>
                <c:pt idx="249">
                  <c:v>2740.7228516852992</c:v>
                </c:pt>
                <c:pt idx="250">
                  <c:v>2707.3740608142166</c:v>
                </c:pt>
                <c:pt idx="251">
                  <c:v>2612.1839409100571</c:v>
                </c:pt>
                <c:pt idx="252">
                  <c:v>2629.6952363507539</c:v>
                </c:pt>
                <c:pt idx="253">
                  <c:v>2609.2154330534527</c:v>
                </c:pt>
                <c:pt idx="254">
                  <c:v>2598.9080075972702</c:v>
                </c:pt>
                <c:pt idx="255">
                  <c:v>2584.8598562048528</c:v>
                </c:pt>
                <c:pt idx="256">
                  <c:v>2582.5926334313472</c:v>
                </c:pt>
                <c:pt idx="257">
                  <c:v>2573.0498995599596</c:v>
                </c:pt>
                <c:pt idx="258">
                  <c:v>2612.9365588487967</c:v>
                </c:pt>
                <c:pt idx="259">
                  <c:v>2600.4088655737019</c:v>
                </c:pt>
                <c:pt idx="260">
                  <c:v>2607.7665924569101</c:v>
                </c:pt>
                <c:pt idx="261">
                  <c:v>2572.8668037631014</c:v>
                </c:pt>
                <c:pt idx="262">
                  <c:v>2572.5907977409561</c:v>
                </c:pt>
                <c:pt idx="263">
                  <c:v>2626.9607434377417</c:v>
                </c:pt>
                <c:pt idx="264">
                  <c:v>2634.499140469572</c:v>
                </c:pt>
                <c:pt idx="265">
                  <c:v>2688.4705162184478</c:v>
                </c:pt>
                <c:pt idx="266">
                  <c:v>2657.0798892233302</c:v>
                </c:pt>
                <c:pt idx="267">
                  <c:v>2667.4752038893316</c:v>
                </c:pt>
                <c:pt idx="268">
                  <c:v>2732.3757165379102</c:v>
                </c:pt>
                <c:pt idx="269">
                  <c:v>2767.471206735941</c:v>
                </c:pt>
                <c:pt idx="270">
                  <c:v>2733.1324439259488</c:v>
                </c:pt>
                <c:pt idx="271">
                  <c:v>2732.7044011418079</c:v>
                </c:pt>
                <c:pt idx="272">
                  <c:v>2819.5895255278338</c:v>
                </c:pt>
                <c:pt idx="273">
                  <c:v>2905.230057608971</c:v>
                </c:pt>
                <c:pt idx="274">
                  <c:v>3042.3227325213152</c:v>
                </c:pt>
                <c:pt idx="275">
                  <c:v>2984.2007459895649</c:v>
                </c:pt>
                <c:pt idx="276">
                  <c:v>3093.2108220791019</c:v>
                </c:pt>
                <c:pt idx="277">
                  <c:v>3227.1544735673415</c:v>
                </c:pt>
                <c:pt idx="278">
                  <c:v>3253.8876192355383</c:v>
                </c:pt>
                <c:pt idx="279">
                  <c:v>3323.3041676476987</c:v>
                </c:pt>
                <c:pt idx="280">
                  <c:v>2921.6178992276286</c:v>
                </c:pt>
                <c:pt idx="281">
                  <c:v>3015.6514680688401</c:v>
                </c:pt>
                <c:pt idx="282">
                  <c:v>3122.9097943939501</c:v>
                </c:pt>
                <c:pt idx="283">
                  <c:v>3049.4007368562343</c:v>
                </c:pt>
                <c:pt idx="284">
                  <c:v>3094.1322661004592</c:v>
                </c:pt>
                <c:pt idx="285">
                  <c:v>2933.2574299094954</c:v>
                </c:pt>
                <c:pt idx="286">
                  <c:v>3019.151896448835</c:v>
                </c:pt>
                <c:pt idx="287">
                  <c:v>2965.8262086950699</c:v>
                </c:pt>
                <c:pt idx="288">
                  <c:v>2985.1607938346647</c:v>
                </c:pt>
                <c:pt idx="289">
                  <c:v>3169.2041364786892</c:v>
                </c:pt>
                <c:pt idx="290">
                  <c:v>3163.0345019848851</c:v>
                </c:pt>
                <c:pt idx="291">
                  <c:v>3176.5930054031492</c:v>
                </c:pt>
                <c:pt idx="292">
                  <c:v>3197.7513016912176</c:v>
                </c:pt>
                <c:pt idx="293">
                  <c:v>3021.35001317044</c:v>
                </c:pt>
                <c:pt idx="294">
                  <c:v>3045.2222682879742</c:v>
                </c:pt>
                <c:pt idx="295">
                  <c:v>3077.040374057935</c:v>
                </c:pt>
                <c:pt idx="296">
                  <c:v>3099.7905739844286</c:v>
                </c:pt>
                <c:pt idx="297">
                  <c:v>3113.8011562983888</c:v>
                </c:pt>
                <c:pt idx="298">
                  <c:v>3153.0374935969198</c:v>
                </c:pt>
                <c:pt idx="299">
                  <c:v>3063.7183988886059</c:v>
                </c:pt>
                <c:pt idx="300">
                  <c:v>3041.4797810500322</c:v>
                </c:pt>
                <c:pt idx="301">
                  <c:v>3062.1217181800585</c:v>
                </c:pt>
                <c:pt idx="302">
                  <c:v>2802.2957566903533</c:v>
                </c:pt>
                <c:pt idx="303">
                  <c:v>2751.0680421637635</c:v>
                </c:pt>
                <c:pt idx="304">
                  <c:v>2747.1844424806877</c:v>
                </c:pt>
                <c:pt idx="305">
                  <c:v>2770.7771492277193</c:v>
                </c:pt>
                <c:pt idx="306">
                  <c:v>2750.9445845362739</c:v>
                </c:pt>
                <c:pt idx="307">
                  <c:v>2742.8208080500262</c:v>
                </c:pt>
                <c:pt idx="308">
                  <c:v>2715.4831180984766</c:v>
                </c:pt>
                <c:pt idx="309">
                  <c:v>2757.0514394413658</c:v>
                </c:pt>
                <c:pt idx="310">
                  <c:v>2979.2965578920584</c:v>
                </c:pt>
                <c:pt idx="311">
                  <c:v>3718.6681048359878</c:v>
                </c:pt>
                <c:pt idx="312">
                  <c:v>3750.1692923652481</c:v>
                </c:pt>
                <c:pt idx="313">
                  <c:v>3867.9288351365321</c:v>
                </c:pt>
                <c:pt idx="314">
                  <c:v>3848.1552246705496</c:v>
                </c:pt>
                <c:pt idx="315">
                  <c:v>3905.1888046650542</c:v>
                </c:pt>
                <c:pt idx="316">
                  <c:v>3954.9674761851415</c:v>
                </c:pt>
                <c:pt idx="317">
                  <c:v>4507.215849024089</c:v>
                </c:pt>
                <c:pt idx="318">
                  <c:v>4597.0445622689713</c:v>
                </c:pt>
                <c:pt idx="319">
                  <c:v>4576.5843597699341</c:v>
                </c:pt>
                <c:pt idx="320">
                  <c:v>4784.2600935355949</c:v>
                </c:pt>
                <c:pt idx="321">
                  <c:v>4654.7409095524126</c:v>
                </c:pt>
                <c:pt idx="322">
                  <c:v>4717.9726714035551</c:v>
                </c:pt>
                <c:pt idx="323">
                  <c:v>4613.3126493938444</c:v>
                </c:pt>
                <c:pt idx="324">
                  <c:v>4664.541942096781</c:v>
                </c:pt>
                <c:pt idx="325">
                  <c:v>5192.4588372081207</c:v>
                </c:pt>
                <c:pt idx="326">
                  <c:v>6502.7986136658428</c:v>
                </c:pt>
                <c:pt idx="327">
                  <c:v>7110.4034394308392</c:v>
                </c:pt>
                <c:pt idx="328">
                  <c:v>6633.1772429500106</c:v>
                </c:pt>
                <c:pt idx="329">
                  <c:v>6934.5246301425004</c:v>
                </c:pt>
                <c:pt idx="330">
                  <c:v>8519.3986334867677</c:v>
                </c:pt>
                <c:pt idx="331">
                  <c:v>8083.6117373197258</c:v>
                </c:pt>
                <c:pt idx="332">
                  <c:v>8246.3295353315352</c:v>
                </c:pt>
                <c:pt idx="333">
                  <c:v>8485.1665938045371</c:v>
                </c:pt>
                <c:pt idx="334">
                  <c:v>6855.0424273039489</c:v>
                </c:pt>
                <c:pt idx="335">
                  <c:v>6077.1815215375846</c:v>
                </c:pt>
                <c:pt idx="336">
                  <c:v>4783.6664599408059</c:v>
                </c:pt>
                <c:pt idx="337">
                  <c:v>5257.285049895243</c:v>
                </c:pt>
                <c:pt idx="338">
                  <c:v>5986.0242293673318</c:v>
                </c:pt>
                <c:pt idx="339">
                  <c:v>6061.0081219387012</c:v>
                </c:pt>
                <c:pt idx="340">
                  <c:v>5349.500233019392</c:v>
                </c:pt>
                <c:pt idx="341">
                  <c:v>5713.4792034749644</c:v>
                </c:pt>
                <c:pt idx="342">
                  <c:v>5529.0137341849695</c:v>
                </c:pt>
                <c:pt idx="343">
                  <c:v>5356.1547811348883</c:v>
                </c:pt>
                <c:pt idx="344">
                  <c:v>5998.2827019613387</c:v>
                </c:pt>
                <c:pt idx="345">
                  <c:v>6092.4664902480863</c:v>
                </c:pt>
                <c:pt idx="346">
                  <c:v>6633.3582866146471</c:v>
                </c:pt>
                <c:pt idx="347">
                  <c:v>5756.8460170946018</c:v>
                </c:pt>
                <c:pt idx="348">
                  <c:v>6116.6109364132217</c:v>
                </c:pt>
                <c:pt idx="349">
                  <c:v>5872.2308131106038</c:v>
                </c:pt>
                <c:pt idx="350">
                  <c:v>6048.1689390441888</c:v>
                </c:pt>
                <c:pt idx="351">
                  <c:v>5310.0016770705088</c:v>
                </c:pt>
                <c:pt idx="352">
                  <c:v>5781.9687404747847</c:v>
                </c:pt>
                <c:pt idx="353">
                  <c:v>5592.479797441827</c:v>
                </c:pt>
                <c:pt idx="354">
                  <c:v>5493.5541101138651</c:v>
                </c:pt>
                <c:pt idx="355">
                  <c:v>5465.704912916879</c:v>
                </c:pt>
                <c:pt idx="356">
                  <c:v>5760.2242672386456</c:v>
                </c:pt>
                <c:pt idx="357">
                  <c:v>5542.0640691672952</c:v>
                </c:pt>
                <c:pt idx="358">
                  <c:v>5662.1291569415835</c:v>
                </c:pt>
                <c:pt idx="359">
                  <c:v>5774.3833384819482</c:v>
                </c:pt>
                <c:pt idx="360">
                  <c:v>5751.8041742921041</c:v>
                </c:pt>
                <c:pt idx="361">
                  <c:v>6017.5031364795068</c:v>
                </c:pt>
                <c:pt idx="362">
                  <c:v>5927.9042846311904</c:v>
                </c:pt>
                <c:pt idx="363">
                  <c:v>5897.8918010583729</c:v>
                </c:pt>
                <c:pt idx="364">
                  <c:v>5758.8846921533423</c:v>
                </c:pt>
                <c:pt idx="365">
                  <c:v>5765.8790791872361</c:v>
                </c:pt>
                <c:pt idx="366">
                  <c:v>5865.1853305881423</c:v>
                </c:pt>
                <c:pt idx="367">
                  <c:v>5839.940502473215</c:v>
                </c:pt>
                <c:pt idx="368">
                  <c:v>5809.0179733375771</c:v>
                </c:pt>
                <c:pt idx="369">
                  <c:v>5837.3658468145441</c:v>
                </c:pt>
                <c:pt idx="370">
                  <c:v>5870.6554144514857</c:v>
                </c:pt>
                <c:pt idx="371">
                  <c:v>5841.2731123087224</c:v>
                </c:pt>
                <c:pt idx="372">
                  <c:v>5840.8288414605095</c:v>
                </c:pt>
                <c:pt idx="373">
                  <c:v>5844.384901637959</c:v>
                </c:pt>
                <c:pt idx="374">
                  <c:v>5854.4542064374627</c:v>
                </c:pt>
                <c:pt idx="375">
                  <c:v>6124.3135722221778</c:v>
                </c:pt>
                <c:pt idx="376">
                  <c:v>6344.6148056446436</c:v>
                </c:pt>
                <c:pt idx="377">
                  <c:v>7144.1399154857727</c:v>
                </c:pt>
                <c:pt idx="378">
                  <c:v>6696.9458636391419</c:v>
                </c:pt>
                <c:pt idx="379">
                  <c:v>6535.7632006402355</c:v>
                </c:pt>
                <c:pt idx="380">
                  <c:v>6586.2107725148171</c:v>
                </c:pt>
                <c:pt idx="381">
                  <c:v>6489.2614293761098</c:v>
                </c:pt>
                <c:pt idx="382">
                  <c:v>6451.8615458146623</c:v>
                </c:pt>
                <c:pt idx="383">
                  <c:v>6491.7848116185469</c:v>
                </c:pt>
                <c:pt idx="384">
                  <c:v>6547.465053075518</c:v>
                </c:pt>
                <c:pt idx="385">
                  <c:v>6454.0304574850197</c:v>
                </c:pt>
                <c:pt idx="386">
                  <c:v>6531.2052531444233</c:v>
                </c:pt>
                <c:pt idx="387">
                  <c:v>6533.0943620923163</c:v>
                </c:pt>
                <c:pt idx="388">
                  <c:v>6547.4650530755189</c:v>
                </c:pt>
                <c:pt idx="389">
                  <c:v>6677.9611478045508</c:v>
                </c:pt>
                <c:pt idx="390">
                  <c:v>6762.642667845751</c:v>
                </c:pt>
                <c:pt idx="391">
                  <c:v>6631.4822983249951</c:v>
                </c:pt>
                <c:pt idx="392">
                  <c:v>6684.2386289078922</c:v>
                </c:pt>
                <c:pt idx="393">
                  <c:v>6688.4301771083601</c:v>
                </c:pt>
                <c:pt idx="394">
                  <c:v>6693.3269656355378</c:v>
                </c:pt>
                <c:pt idx="395">
                  <c:v>6599.0012895941336</c:v>
                </c:pt>
                <c:pt idx="396">
                  <c:v>6605.5856463660803</c:v>
                </c:pt>
                <c:pt idx="397">
                  <c:v>6561.4505816407009</c:v>
                </c:pt>
                <c:pt idx="398">
                  <c:v>6593.1092229882706</c:v>
                </c:pt>
                <c:pt idx="399">
                  <c:v>6637.7874053557471</c:v>
                </c:pt>
                <c:pt idx="400">
                  <c:v>6671.1158837627063</c:v>
                </c:pt>
                <c:pt idx="401">
                  <c:v>6628.3914453488569</c:v>
                </c:pt>
                <c:pt idx="402">
                  <c:v>6726.5098457994163</c:v>
                </c:pt>
                <c:pt idx="403">
                  <c:v>6673.0868083212654</c:v>
                </c:pt>
                <c:pt idx="404">
                  <c:v>6698.6983485566179</c:v>
                </c:pt>
                <c:pt idx="405">
                  <c:v>6678.425742023026</c:v>
                </c:pt>
                <c:pt idx="406">
                  <c:v>6702.4400502297813</c:v>
                </c:pt>
                <c:pt idx="407">
                  <c:v>6700.9194799067036</c:v>
                </c:pt>
                <c:pt idx="408">
                  <c:v>6663.8220099896544</c:v>
                </c:pt>
                <c:pt idx="409">
                  <c:v>6389.9101036363836</c:v>
                </c:pt>
                <c:pt idx="410">
                  <c:v>6640.0273228297674</c:v>
                </c:pt>
                <c:pt idx="411">
                  <c:v>6487.92151978727</c:v>
                </c:pt>
                <c:pt idx="412">
                  <c:v>6663.859889188293</c:v>
                </c:pt>
                <c:pt idx="413">
                  <c:v>6718.1609057570731</c:v>
                </c:pt>
                <c:pt idx="414">
                  <c:v>7031.6772653810813</c:v>
                </c:pt>
                <c:pt idx="415">
                  <c:v>6883.0308082287756</c:v>
                </c:pt>
                <c:pt idx="416">
                  <c:v>6924.606496273399</c:v>
                </c:pt>
                <c:pt idx="417">
                  <c:v>6529.9392295556672</c:v>
                </c:pt>
                <c:pt idx="418">
                  <c:v>6500.9382822256666</c:v>
                </c:pt>
                <c:pt idx="419">
                  <c:v>6546.5018515389866</c:v>
                </c:pt>
                <c:pt idx="420">
                  <c:v>6541.6615941852688</c:v>
                </c:pt>
                <c:pt idx="421">
                  <c:v>6469.3294797680319</c:v>
                </c:pt>
                <c:pt idx="422">
                  <c:v>6529.1940714871098</c:v>
                </c:pt>
                <c:pt idx="423">
                  <c:v>6528.9524205295857</c:v>
                </c:pt>
                <c:pt idx="424">
                  <c:v>6613.0452246037175</c:v>
                </c:pt>
                <c:pt idx="425">
                  <c:v>6544.902952907606</c:v>
                </c:pt>
                <c:pt idx="426">
                  <c:v>6472.313247136778</c:v>
                </c:pt>
                <c:pt idx="427">
                  <c:v>6265.5112964563014</c:v>
                </c:pt>
                <c:pt idx="428">
                  <c:v>6246.8564449831847</c:v>
                </c:pt>
                <c:pt idx="429">
                  <c:v>6405.9851618081002</c:v>
                </c:pt>
                <c:pt idx="430">
                  <c:v>6423.1964129062308</c:v>
                </c:pt>
                <c:pt idx="431">
                  <c:v>6375.0767041576082</c:v>
                </c:pt>
                <c:pt idx="432">
                  <c:v>6504.0520912989969</c:v>
                </c:pt>
                <c:pt idx="433">
                  <c:v>6471.0272171943825</c:v>
                </c:pt>
                <c:pt idx="434">
                  <c:v>6454.9220290186513</c:v>
                </c:pt>
                <c:pt idx="435">
                  <c:v>6477.726134262979</c:v>
                </c:pt>
                <c:pt idx="436">
                  <c:v>6549.8802150337433</c:v>
                </c:pt>
                <c:pt idx="437">
                  <c:v>6711.0486332709561</c:v>
                </c:pt>
                <c:pt idx="438">
                  <c:v>6631.3368763785766</c:v>
                </c:pt>
                <c:pt idx="439">
                  <c:v>6645.7116309562934</c:v>
                </c:pt>
                <c:pt idx="440">
                  <c:v>6581.0693764340722</c:v>
                </c:pt>
                <c:pt idx="441">
                  <c:v>6649.4851532035354</c:v>
                </c:pt>
                <c:pt idx="442">
                  <c:v>6618.2526572135394</c:v>
                </c:pt>
                <c:pt idx="443">
                  <c:v>6766.705814238213</c:v>
                </c:pt>
                <c:pt idx="444">
                  <c:v>6804.1538447322328</c:v>
                </c:pt>
                <c:pt idx="445">
                  <c:v>6752.7520045492665</c:v>
                </c:pt>
                <c:pt idx="446">
                  <c:v>6784.7428691362702</c:v>
                </c:pt>
                <c:pt idx="447">
                  <c:v>7362.0908004461126</c:v>
                </c:pt>
                <c:pt idx="448">
                  <c:v>7198.7964345560067</c:v>
                </c:pt>
                <c:pt idx="449">
                  <c:v>7195.4845737889164</c:v>
                </c:pt>
                <c:pt idx="450">
                  <c:v>7255.8469081968242</c:v>
                </c:pt>
                <c:pt idx="451">
                  <c:v>7259.1732960165955</c:v>
                </c:pt>
                <c:pt idx="452">
                  <c:v>7355.4071653977862</c:v>
                </c:pt>
                <c:pt idx="453">
                  <c:v>7294.5628046546062</c:v>
                </c:pt>
                <c:pt idx="454">
                  <c:v>7180.3642774146228</c:v>
                </c:pt>
                <c:pt idx="455">
                  <c:v>7045.0350267326085</c:v>
                </c:pt>
                <c:pt idx="456">
                  <c:v>7001.2405680564498</c:v>
                </c:pt>
                <c:pt idx="457">
                  <c:v>7070.96871032728</c:v>
                </c:pt>
                <c:pt idx="458">
                  <c:v>7623.7962182031579</c:v>
                </c:pt>
                <c:pt idx="459">
                  <c:v>7578.8593266680564</c:v>
                </c:pt>
                <c:pt idx="460">
                  <c:v>7551.0951654888622</c:v>
                </c:pt>
                <c:pt idx="461">
                  <c:v>7664.0165553909374</c:v>
                </c:pt>
                <c:pt idx="462">
                  <c:v>8183.2088736206551</c:v>
                </c:pt>
                <c:pt idx="463">
                  <c:v>8653.3487929215098</c:v>
                </c:pt>
                <c:pt idx="464">
                  <c:v>8617.8570554930411</c:v>
                </c:pt>
                <c:pt idx="465">
                  <c:v>9301.6211541383436</c:v>
                </c:pt>
                <c:pt idx="466">
                  <c:v>8807.3244008228285</c:v>
                </c:pt>
                <c:pt idx="467">
                  <c:v>8792.8330617970842</c:v>
                </c:pt>
                <c:pt idx="468">
                  <c:v>9752.3609056049045</c:v>
                </c:pt>
                <c:pt idx="469">
                  <c:v>10169.775832829198</c:v>
                </c:pt>
                <c:pt idx="470">
                  <c:v>8491.8857427633011</c:v>
                </c:pt>
                <c:pt idx="471">
                  <c:v>8943.8017492477484</c:v>
                </c:pt>
                <c:pt idx="472">
                  <c:v>8962.8905208201086</c:v>
                </c:pt>
                <c:pt idx="473">
                  <c:v>9248.9907935659812</c:v>
                </c:pt>
                <c:pt idx="474">
                  <c:v>8941.344660366698</c:v>
                </c:pt>
                <c:pt idx="475">
                  <c:v>9076.0495958837473</c:v>
                </c:pt>
                <c:pt idx="476">
                  <c:v>9358.0369625729854</c:v>
                </c:pt>
                <c:pt idx="477">
                  <c:v>9122.6485271092879</c:v>
                </c:pt>
                <c:pt idx="478">
                  <c:v>9237.5277925875707</c:v>
                </c:pt>
                <c:pt idx="479">
                  <c:v>8878.8954975852084</c:v>
                </c:pt>
                <c:pt idx="480">
                  <c:v>8864.1504793004315</c:v>
                </c:pt>
                <c:pt idx="481">
                  <c:v>8986.251158655863</c:v>
                </c:pt>
                <c:pt idx="482">
                  <c:v>9099.5752049551211</c:v>
                </c:pt>
                <c:pt idx="483">
                  <c:v>9891.7590885689133</c:v>
                </c:pt>
                <c:pt idx="484">
                  <c:v>9616.8060228712475</c:v>
                </c:pt>
                <c:pt idx="485">
                  <c:v>10144.788691265736</c:v>
                </c:pt>
                <c:pt idx="486">
                  <c:v>10212.789702912978</c:v>
                </c:pt>
                <c:pt idx="487">
                  <c:v>9637.9912574548671</c:v>
                </c:pt>
                <c:pt idx="488">
                  <c:v>9768.6391737544018</c:v>
                </c:pt>
                <c:pt idx="489">
                  <c:v>10074.870889297747</c:v>
                </c:pt>
                <c:pt idx="490">
                  <c:v>9918.8214399704375</c:v>
                </c:pt>
                <c:pt idx="491">
                  <c:v>9812.5798830509157</c:v>
                </c:pt>
                <c:pt idx="492">
                  <c:v>9864.9342961046368</c:v>
                </c:pt>
                <c:pt idx="493">
                  <c:v>9743.7129848985496</c:v>
                </c:pt>
                <c:pt idx="494">
                  <c:v>9551.2094260627455</c:v>
                </c:pt>
                <c:pt idx="495">
                  <c:v>9566.8281760498248</c:v>
                </c:pt>
                <c:pt idx="496">
                  <c:v>9643.5180164514477</c:v>
                </c:pt>
                <c:pt idx="497">
                  <c:v>9949.2685091559579</c:v>
                </c:pt>
                <c:pt idx="498">
                  <c:v>10290.169841322469</c:v>
                </c:pt>
                <c:pt idx="499">
                  <c:v>10758.447630023235</c:v>
                </c:pt>
                <c:pt idx="500">
                  <c:v>10687.016013162209</c:v>
                </c:pt>
                <c:pt idx="501">
                  <c:v>10718.680781330753</c:v>
                </c:pt>
                <c:pt idx="502">
                  <c:v>10216.550105397047</c:v>
                </c:pt>
                <c:pt idx="503">
                  <c:v>10454.981560649328</c:v>
                </c:pt>
                <c:pt idx="504">
                  <c:v>10595.541756282439</c:v>
                </c:pt>
                <c:pt idx="505">
                  <c:v>10706.267205399723</c:v>
                </c:pt>
                <c:pt idx="506">
                  <c:v>10873.472025700492</c:v>
                </c:pt>
                <c:pt idx="507">
                  <c:v>10957.32018916398</c:v>
                </c:pt>
                <c:pt idx="508">
                  <c:v>10804.160333193928</c:v>
                </c:pt>
                <c:pt idx="509">
                  <c:v>11052.913146001172</c:v>
                </c:pt>
                <c:pt idx="510">
                  <c:v>10964.79520285193</c:v>
                </c:pt>
                <c:pt idx="511">
                  <c:v>11011.836827250259</c:v>
                </c:pt>
                <c:pt idx="512">
                  <c:v>10964.04608413377</c:v>
                </c:pt>
                <c:pt idx="513">
                  <c:v>11117.242692800068</c:v>
                </c:pt>
                <c:pt idx="514">
                  <c:v>11360.340738955274</c:v>
                </c:pt>
                <c:pt idx="515">
                  <c:v>11430.030998950826</c:v>
                </c:pt>
                <c:pt idx="516">
                  <c:v>11432.958180857551</c:v>
                </c:pt>
                <c:pt idx="517">
                  <c:v>11699.044339756258</c:v>
                </c:pt>
                <c:pt idx="518">
                  <c:v>12868.92681029491</c:v>
                </c:pt>
                <c:pt idx="519">
                  <c:v>13615.617566621428</c:v>
                </c:pt>
                <c:pt idx="520">
                  <c:v>15807.267229602159</c:v>
                </c:pt>
                <c:pt idx="521">
                  <c:v>14808.434610031107</c:v>
                </c:pt>
                <c:pt idx="522">
                  <c:v>14981.102784760522</c:v>
                </c:pt>
                <c:pt idx="523">
                  <c:v>15205.663851533158</c:v>
                </c:pt>
                <c:pt idx="524">
                  <c:v>16082.13571810977</c:v>
                </c:pt>
                <c:pt idx="525">
                  <c:v>18310.246787809949</c:v>
                </c:pt>
                <c:pt idx="526">
                  <c:v>17829.96564211119</c:v>
                </c:pt>
                <c:pt idx="527">
                  <c:v>17420.410199857011</c:v>
                </c:pt>
                <c:pt idx="528">
                  <c:v>17932.791203643363</c:v>
                </c:pt>
                <c:pt idx="529">
                  <c:v>18744.434377848967</c:v>
                </c:pt>
                <c:pt idx="530">
                  <c:v>19530.211185319597</c:v>
                </c:pt>
                <c:pt idx="531">
                  <c:v>19930.778915844541</c:v>
                </c:pt>
                <c:pt idx="532">
                  <c:v>24747.492847109377</c:v>
                </c:pt>
                <c:pt idx="533">
                  <c:v>18673.376945924454</c:v>
                </c:pt>
                <c:pt idx="534">
                  <c:v>14030.02017263563</c:v>
                </c:pt>
                <c:pt idx="535">
                  <c:v>14498.400204355979</c:v>
                </c:pt>
                <c:pt idx="536">
                  <c:v>15012.662766059992</c:v>
                </c:pt>
                <c:pt idx="537">
                  <c:v>14256.485220011951</c:v>
                </c:pt>
                <c:pt idx="538">
                  <c:v>14410.712258069934</c:v>
                </c:pt>
                <c:pt idx="539">
                  <c:v>10434.380471910597</c:v>
                </c:pt>
                <c:pt idx="540">
                  <c:v>10202.228641718721</c:v>
                </c:pt>
                <c:pt idx="541">
                  <c:v>9966.9964810036217</c:v>
                </c:pt>
                <c:pt idx="542">
                  <c:v>10008.164509946897</c:v>
                </c:pt>
                <c:pt idx="543">
                  <c:v>9944.3907000228392</c:v>
                </c:pt>
                <c:pt idx="544">
                  <c:v>9931.281041977003</c:v>
                </c:pt>
                <c:pt idx="545">
                  <c:v>9146.534452799151</c:v>
                </c:pt>
                <c:pt idx="546">
                  <c:v>8719.9641637182503</c:v>
                </c:pt>
                <c:pt idx="547">
                  <c:v>9049.8388201554899</c:v>
                </c:pt>
                <c:pt idx="548">
                  <c:v>8855.6710062368002</c:v>
                </c:pt>
                <c:pt idx="549">
                  <c:v>9540.7821396737636</c:v>
                </c:pt>
                <c:pt idx="550">
                  <c:v>9683.729884096696</c:v>
                </c:pt>
                <c:pt idx="551">
                  <c:v>9203.6093875988299</c:v>
                </c:pt>
                <c:pt idx="552">
                  <c:v>8664.702535074719</c:v>
                </c:pt>
                <c:pt idx="553">
                  <c:v>8560.4178148838218</c:v>
                </c:pt>
                <c:pt idx="554">
                  <c:v>8994.0319112880552</c:v>
                </c:pt>
                <c:pt idx="555">
                  <c:v>9117.8320113951795</c:v>
                </c:pt>
                <c:pt idx="556">
                  <c:v>9170.0853922306742</c:v>
                </c:pt>
                <c:pt idx="557">
                  <c:v>8981.8219469686555</c:v>
                </c:pt>
                <c:pt idx="558">
                  <c:v>9129.3320118395241</c:v>
                </c:pt>
                <c:pt idx="559">
                  <c:v>10170.142905014753</c:v>
                </c:pt>
                <c:pt idx="560">
                  <c:v>10698.093695194253</c:v>
                </c:pt>
                <c:pt idx="561">
                  <c:v>11085.935839833814</c:v>
                </c:pt>
                <c:pt idx="562">
                  <c:v>11324.144168846286</c:v>
                </c:pt>
                <c:pt idx="563">
                  <c:v>11762.894825892601</c:v>
                </c:pt>
                <c:pt idx="564">
                  <c:v>11271.66668719615</c:v>
                </c:pt>
                <c:pt idx="565">
                  <c:v>11427.878731915491</c:v>
                </c:pt>
                <c:pt idx="566">
                  <c:v>12216.67594151809</c:v>
                </c:pt>
                <c:pt idx="567">
                  <c:v>12288.397258836882</c:v>
                </c:pt>
                <c:pt idx="568">
                  <c:v>10654.111360501838</c:v>
                </c:pt>
                <c:pt idx="569">
                  <c:v>10840.727619496787</c:v>
                </c:pt>
                <c:pt idx="570">
                  <c:v>11246.532716592812</c:v>
                </c:pt>
                <c:pt idx="571">
                  <c:v>11031.654551377393</c:v>
                </c:pt>
                <c:pt idx="572">
                  <c:v>10855.202690706601</c:v>
                </c:pt>
                <c:pt idx="573">
                  <c:v>11125.549001311094</c:v>
                </c:pt>
                <c:pt idx="574">
                  <c:v>11140.609179633153</c:v>
                </c:pt>
                <c:pt idx="575">
                  <c:v>11743.716143122063</c:v>
                </c:pt>
                <c:pt idx="576">
                  <c:v>12210.666028459395</c:v>
                </c:pt>
                <c:pt idx="577">
                  <c:v>12336.693544808175</c:v>
                </c:pt>
                <c:pt idx="578">
                  <c:v>12277.370791637617</c:v>
                </c:pt>
                <c:pt idx="579">
                  <c:v>13057.709210495093</c:v>
                </c:pt>
                <c:pt idx="580">
                  <c:v>14095.339518162327</c:v>
                </c:pt>
                <c:pt idx="581">
                  <c:v>14106.863789599709</c:v>
                </c:pt>
                <c:pt idx="582">
                  <c:v>15742.928539384908</c:v>
                </c:pt>
                <c:pt idx="583">
                  <c:v>15743.226977241628</c:v>
                </c:pt>
                <c:pt idx="584">
                  <c:v>14880.434047026087</c:v>
                </c:pt>
                <c:pt idx="585">
                  <c:v>15658.47643084501</c:v>
                </c:pt>
                <c:pt idx="586">
                  <c:v>15982.572045251563</c:v>
                </c:pt>
                <c:pt idx="587">
                  <c:v>15960.619247913923</c:v>
                </c:pt>
                <c:pt idx="588">
                  <c:v>17009.943020639261</c:v>
                </c:pt>
                <c:pt idx="589">
                  <c:v>18228.746925733969</c:v>
                </c:pt>
                <c:pt idx="590">
                  <c:v>18994.31637900573</c:v>
                </c:pt>
                <c:pt idx="591">
                  <c:v>18369.882231535248</c:v>
                </c:pt>
                <c:pt idx="592">
                  <c:v>18532.100474590246</c:v>
                </c:pt>
                <c:pt idx="593">
                  <c:v>18728.365673092419</c:v>
                </c:pt>
                <c:pt idx="594">
                  <c:v>17166.42968271807</c:v>
                </c:pt>
                <c:pt idx="595">
                  <c:v>14446.335259314927</c:v>
                </c:pt>
                <c:pt idx="596">
                  <c:v>15776.776647935561</c:v>
                </c:pt>
                <c:pt idx="597">
                  <c:v>13159.43667835447</c:v>
                </c:pt>
                <c:pt idx="598">
                  <c:v>15270.188868151843</c:v>
                </c:pt>
                <c:pt idx="599">
                  <c:v>16643.545759972421</c:v>
                </c:pt>
                <c:pt idx="600">
                  <c:v>16944.203708419365</c:v>
                </c:pt>
                <c:pt idx="601">
                  <c:v>17015.52502608662</c:v>
                </c:pt>
                <c:pt idx="602">
                  <c:v>17481.576304779923</c:v>
                </c:pt>
                <c:pt idx="603">
                  <c:v>14744.132615753035</c:v>
                </c:pt>
                <c:pt idx="604">
                  <c:v>11764.653714543962</c:v>
                </c:pt>
                <c:pt idx="605">
                  <c:v>12946.344775379232</c:v>
                </c:pt>
                <c:pt idx="606">
                  <c:v>12317.878970973579</c:v>
                </c:pt>
                <c:pt idx="607">
                  <c:v>12017.526275508248</c:v>
                </c:pt>
                <c:pt idx="608">
                  <c:v>11268.601094845617</c:v>
                </c:pt>
                <c:pt idx="609">
                  <c:v>12138.332285024557</c:v>
                </c:pt>
                <c:pt idx="610">
                  <c:v>12249.989691279097</c:v>
                </c:pt>
                <c:pt idx="611">
                  <c:v>13432.834973972696</c:v>
                </c:pt>
                <c:pt idx="612">
                  <c:v>13028.410329101718</c:v>
                </c:pt>
                <c:pt idx="613">
                  <c:v>12905.366909316659</c:v>
                </c:pt>
                <c:pt idx="614">
                  <c:v>12050.854475777154</c:v>
                </c:pt>
                <c:pt idx="615">
                  <c:v>12012.698066862946</c:v>
                </c:pt>
                <c:pt idx="616">
                  <c:v>12037.108737065051</c:v>
                </c:pt>
                <c:pt idx="617">
                  <c:v>12047.848525546231</c:v>
                </c:pt>
                <c:pt idx="618">
                  <c:v>11531.744489956618</c:v>
                </c:pt>
                <c:pt idx="619">
                  <c:v>11499.958271170199</c:v>
                </c:pt>
                <c:pt idx="620">
                  <c:v>11272.950773452058</c:v>
                </c:pt>
                <c:pt idx="621">
                  <c:v>10896.840123666185</c:v>
                </c:pt>
                <c:pt idx="622">
                  <c:v>10695.634221953525</c:v>
                </c:pt>
                <c:pt idx="623">
                  <c:v>10464.236266557629</c:v>
                </c:pt>
                <c:pt idx="624">
                  <c:v>9923.8138870685525</c:v>
                </c:pt>
                <c:pt idx="625">
                  <c:v>9935.5521283718026</c:v>
                </c:pt>
                <c:pt idx="626">
                  <c:v>9757.8715139436608</c:v>
                </c:pt>
                <c:pt idx="627">
                  <c:v>10248.504213556749</c:v>
                </c:pt>
                <c:pt idx="628">
                  <c:v>10230.033598722288</c:v>
                </c:pt>
                <c:pt idx="629">
                  <c:v>10496.162427320451</c:v>
                </c:pt>
                <c:pt idx="630">
                  <c:v>10306.689711994635</c:v>
                </c:pt>
                <c:pt idx="631">
                  <c:v>9597.7159070531561</c:v>
                </c:pt>
                <c:pt idx="632">
                  <c:v>9536.988674380138</c:v>
                </c:pt>
                <c:pt idx="633">
                  <c:v>9630.4093018476233</c:v>
                </c:pt>
                <c:pt idx="634">
                  <c:v>9614.6016571098935</c:v>
                </c:pt>
                <c:pt idx="635">
                  <c:v>9833.503019976888</c:v>
                </c:pt>
                <c:pt idx="636">
                  <c:v>10057.190814006039</c:v>
                </c:pt>
                <c:pt idx="637">
                  <c:v>10288.195602429478</c:v>
                </c:pt>
                <c:pt idx="638">
                  <c:v>10706.473145781891</c:v>
                </c:pt>
                <c:pt idx="639">
                  <c:v>10976.181169694561</c:v>
                </c:pt>
                <c:pt idx="640">
                  <c:v>10917.106890045028</c:v>
                </c:pt>
                <c:pt idx="641">
                  <c:v>11015.203267513314</c:v>
                </c:pt>
                <c:pt idx="642">
                  <c:v>11120.32007532064</c:v>
                </c:pt>
                <c:pt idx="643">
                  <c:v>11595.345399983438</c:v>
                </c:pt>
                <c:pt idx="644">
                  <c:v>11947.235116452386</c:v>
                </c:pt>
                <c:pt idx="645">
                  <c:v>12999.348883273147</c:v>
                </c:pt>
                <c:pt idx="646">
                  <c:v>13087.792936123191</c:v>
                </c:pt>
                <c:pt idx="647">
                  <c:v>13350.861113628393</c:v>
                </c:pt>
                <c:pt idx="648">
                  <c:v>13771.500798642115</c:v>
                </c:pt>
                <c:pt idx="649">
                  <c:v>14934.128583555104</c:v>
                </c:pt>
                <c:pt idx="650">
                  <c:v>15764.290437170372</c:v>
                </c:pt>
                <c:pt idx="651">
                  <c:v>17234.411537881973</c:v>
                </c:pt>
                <c:pt idx="652">
                  <c:v>18003.130373453743</c:v>
                </c:pt>
                <c:pt idx="653">
                  <c:v>17689.881501461547</c:v>
                </c:pt>
                <c:pt idx="654">
                  <c:v>18564.540262414204</c:v>
                </c:pt>
                <c:pt idx="655">
                  <c:v>19201.609887539027</c:v>
                </c:pt>
                <c:pt idx="656">
                  <c:v>21977.84866497857</c:v>
                </c:pt>
                <c:pt idx="657">
                  <c:v>22192.334762501505</c:v>
                </c:pt>
                <c:pt idx="658">
                  <c:v>24356.32055660952</c:v>
                </c:pt>
                <c:pt idx="659">
                  <c:v>25667.294941189288</c:v>
                </c:pt>
                <c:pt idx="660">
                  <c:v>21195.317669983291</c:v>
                </c:pt>
                <c:pt idx="661">
                  <c:v>23926.842500129813</c:v>
                </c:pt>
                <c:pt idx="662">
                  <c:v>24144.859140806115</c:v>
                </c:pt>
                <c:pt idx="663">
                  <c:v>22570.00195414044</c:v>
                </c:pt>
                <c:pt idx="664">
                  <c:v>23432.061849354192</c:v>
                </c:pt>
                <c:pt idx="665">
                  <c:v>24492.44873134861</c:v>
                </c:pt>
                <c:pt idx="666">
                  <c:v>27104.048621511894</c:v>
                </c:pt>
                <c:pt idx="667">
                  <c:v>29578.850803178964</c:v>
                </c:pt>
                <c:pt idx="668">
                  <c:v>32363.219836598841</c:v>
                </c:pt>
                <c:pt idx="669">
                  <c:v>32295.669075639031</c:v>
                </c:pt>
                <c:pt idx="670">
                  <c:v>34637.419091100506</c:v>
                </c:pt>
                <c:pt idx="671">
                  <c:v>40123.266280627489</c:v>
                </c:pt>
                <c:pt idx="672">
                  <c:v>46487.46686486894</c:v>
                </c:pt>
                <c:pt idx="673">
                  <c:v>43135.426958593445</c:v>
                </c:pt>
                <c:pt idx="674">
                  <c:v>39743.663609524418</c:v>
                </c:pt>
                <c:pt idx="675">
                  <c:v>32948.095202122582</c:v>
                </c:pt>
                <c:pt idx="676">
                  <c:v>37635.80776944539</c:v>
                </c:pt>
                <c:pt idx="677">
                  <c:v>39406.955173746064</c:v>
                </c:pt>
                <c:pt idx="678">
                  <c:v>35987.881279924834</c:v>
                </c:pt>
                <c:pt idx="679">
                  <c:v>40115.252395743519</c:v>
                </c:pt>
                <c:pt idx="680">
                  <c:v>44688.390123868208</c:v>
                </c:pt>
                <c:pt idx="681">
                  <c:v>47139.798513548958</c:v>
                </c:pt>
                <c:pt idx="682">
                  <c:v>50094.557343567583</c:v>
                </c:pt>
                <c:pt idx="683">
                  <c:v>48913.927683680769</c:v>
                </c:pt>
                <c:pt idx="684">
                  <c:v>56624.191754897125</c:v>
                </c:pt>
                <c:pt idx="685">
                  <c:v>64807.258443449296</c:v>
                </c:pt>
                <c:pt idx="686">
                  <c:v>55379.160988103671</c:v>
                </c:pt>
                <c:pt idx="687">
                  <c:v>60672.487373452677</c:v>
                </c:pt>
                <c:pt idx="688">
                  <c:v>61241.021734352653</c:v>
                </c:pt>
                <c:pt idx="689">
                  <c:v>67110.718118183664</c:v>
                </c:pt>
                <c:pt idx="690">
                  <c:v>70605.001939346635</c:v>
                </c:pt>
                <c:pt idx="691">
                  <c:v>52421.385247881903</c:v>
                </c:pt>
                <c:pt idx="692">
                  <c:v>54788.599524234451</c:v>
                </c:pt>
                <c:pt idx="693">
                  <c:v>42192.728787805565</c:v>
                </c:pt>
                <c:pt idx="694">
                  <c:v>41325.050909602585</c:v>
                </c:pt>
                <c:pt idx="695">
                  <c:v>44043.13866647541</c:v>
                </c:pt>
                <c:pt idx="696">
                  <c:v>50216.055075950193</c:v>
                </c:pt>
                <c:pt idx="697">
                  <c:v>45083.7525673196</c:v>
                </c:pt>
                <c:pt idx="698">
                  <c:v>48379.871827427276</c:v>
                </c:pt>
                <c:pt idx="699">
                  <c:v>53749.296527448154</c:v>
                </c:pt>
                <c:pt idx="700">
                  <c:v>50122.213098090564</c:v>
                </c:pt>
                <c:pt idx="701">
                  <c:v>51685.409514685634</c:v>
                </c:pt>
                <c:pt idx="702">
                  <c:v>52152.749574187612</c:v>
                </c:pt>
                <c:pt idx="703">
                  <c:v>47097.493756522854</c:v>
                </c:pt>
                <c:pt idx="704">
                  <c:v>44248.28415176327</c:v>
                </c:pt>
                <c:pt idx="705">
                  <c:v>40366.243824792436</c:v>
                </c:pt>
                <c:pt idx="706">
                  <c:v>37660.442823961814</c:v>
                </c:pt>
                <c:pt idx="707">
                  <c:v>36842.138168035679</c:v>
                </c:pt>
                <c:pt idx="708">
                  <c:v>36091.477005418492</c:v>
                </c:pt>
                <c:pt idx="709">
                  <c:v>33690.288215598506</c:v>
                </c:pt>
                <c:pt idx="710">
                  <c:v>34060.738069180188</c:v>
                </c:pt>
                <c:pt idx="711">
                  <c:v>32801.660377884647</c:v>
                </c:pt>
                <c:pt idx="712">
                  <c:v>33489.692949838827</c:v>
                </c:pt>
                <c:pt idx="713">
                  <c:v>35255.818124960868</c:v>
                </c:pt>
                <c:pt idx="714">
                  <c:v>35711.894542365248</c:v>
                </c:pt>
                <c:pt idx="715">
                  <c:v>35339.759177602209</c:v>
                </c:pt>
                <c:pt idx="716">
                  <c:v>32174.553573598685</c:v>
                </c:pt>
                <c:pt idx="717">
                  <c:v>31358.44922758692</c:v>
                </c:pt>
                <c:pt idx="718">
                  <c:v>29862.740177198673</c:v>
                </c:pt>
                <c:pt idx="719">
                  <c:v>32078.018851691428</c:v>
                </c:pt>
                <c:pt idx="720">
                  <c:v>32370.191403602283</c:v>
                </c:pt>
                <c:pt idx="721">
                  <c:v>31373.180490318664</c:v>
                </c:pt>
                <c:pt idx="722">
                  <c:v>31955.327283861247</c:v>
                </c:pt>
                <c:pt idx="723">
                  <c:v>33724.570116106202</c:v>
                </c:pt>
                <c:pt idx="724">
                  <c:v>38067.039237307406</c:v>
                </c:pt>
                <c:pt idx="725">
                  <c:v>39113.007691384628</c:v>
                </c:pt>
                <c:pt idx="726">
                  <c:v>33453.740328220556</c:v>
                </c:pt>
                <c:pt idx="727">
                  <c:v>32396.276604308776</c:v>
                </c:pt>
                <c:pt idx="728">
                  <c:v>33101.28236257589</c:v>
                </c:pt>
                <c:pt idx="729">
                  <c:v>26022.61572874539</c:v>
                </c:pt>
                <c:pt idx="730">
                  <c:v>21577.482577695457</c:v>
                </c:pt>
                <c:pt idx="731">
                  <c:v>24643.410265488241</c:v>
                </c:pt>
                <c:pt idx="732">
                  <c:v>23250.187559983719</c:v>
                </c:pt>
                <c:pt idx="733">
                  <c:v>23401.754255323151</c:v>
                </c:pt>
                <c:pt idx="734">
                  <c:v>19622.540297554566</c:v>
                </c:pt>
                <c:pt idx="735">
                  <c:v>18968.028323062514</c:v>
                </c:pt>
                <c:pt idx="736">
                  <c:v>21316.513811143541</c:v>
                </c:pt>
                <c:pt idx="737">
                  <c:v>23495.605611701838</c:v>
                </c:pt>
                <c:pt idx="738">
                  <c:v>21866.429542867736</c:v>
                </c:pt>
                <c:pt idx="739">
                  <c:v>22299.715588283143</c:v>
                </c:pt>
                <c:pt idx="740">
                  <c:v>24747.474467789187</c:v>
                </c:pt>
                <c:pt idx="741">
                  <c:v>22325.009014706309</c:v>
                </c:pt>
                <c:pt idx="742">
                  <c:v>21724.09185349508</c:v>
                </c:pt>
                <c:pt idx="743">
                  <c:v>23301.319337891571</c:v>
                </c:pt>
                <c:pt idx="744">
                  <c:v>24624.142548934622</c:v>
                </c:pt>
                <c:pt idx="745">
                  <c:v>32111.658368494052</c:v>
                </c:pt>
                <c:pt idx="746">
                  <c:v>31637.852779338486</c:v>
                </c:pt>
                <c:pt idx="747">
                  <c:v>35526.259391024083</c:v>
                </c:pt>
                <c:pt idx="748">
                  <c:v>36095.498325363798</c:v>
                </c:pt>
                <c:pt idx="749">
                  <c:v>34205.864294511564</c:v>
                </c:pt>
                <c:pt idx="750">
                  <c:v>36558.412825871404</c:v>
                </c:pt>
                <c:pt idx="751">
                  <c:v>41600.55823222742</c:v>
                </c:pt>
                <c:pt idx="752">
                  <c:v>47177.745608156802</c:v>
                </c:pt>
                <c:pt idx="753">
                  <c:v>52287.135645068061</c:v>
                </c:pt>
                <c:pt idx="754">
                  <c:v>59824.013971848224</c:v>
                </c:pt>
                <c:pt idx="755">
                  <c:v>54818.498596454083</c:v>
                </c:pt>
                <c:pt idx="756">
                  <c:v>61047.355311968975</c:v>
                </c:pt>
                <c:pt idx="757">
                  <c:v>58218.508364096153</c:v>
                </c:pt>
                <c:pt idx="758">
                  <c:v>52761.862193519904</c:v>
                </c:pt>
                <c:pt idx="759">
                  <c:v>54373.672175065083</c:v>
                </c:pt>
                <c:pt idx="760">
                  <c:v>51242.033983508685</c:v>
                </c:pt>
                <c:pt idx="761">
                  <c:v>49847.73745329825</c:v>
                </c:pt>
                <c:pt idx="762">
                  <c:v>52370.018021587326</c:v>
                </c:pt>
                <c:pt idx="763">
                  <c:v>53852.715360992479</c:v>
                </c:pt>
                <c:pt idx="764">
                  <c:v>58781.352199893678</c:v>
                </c:pt>
                <c:pt idx="765">
                  <c:v>60252.682013534817</c:v>
                </c:pt>
                <c:pt idx="766">
                  <c:v>59765.132788434465</c:v>
                </c:pt>
                <c:pt idx="767">
                  <c:v>59634.818902639119</c:v>
                </c:pt>
                <c:pt idx="768">
                  <c:v>61022.323830576097</c:v>
                </c:pt>
                <c:pt idx="769">
                  <c:v>67723.279118206992</c:v>
                </c:pt>
                <c:pt idx="770">
                  <c:v>67159.360228484918</c:v>
                </c:pt>
                <c:pt idx="771">
                  <c:v>72500.619348093067</c:v>
                </c:pt>
                <c:pt idx="772">
                  <c:v>79517.137390153322</c:v>
                </c:pt>
                <c:pt idx="773">
                  <c:v>68741.804250818415</c:v>
                </c:pt>
                <c:pt idx="774">
                  <c:v>67945.506347818562</c:v>
                </c:pt>
                <c:pt idx="775">
                  <c:v>63722.091047440219</c:v>
                </c:pt>
                <c:pt idx="776">
                  <c:v>61626.731052490613</c:v>
                </c:pt>
                <c:pt idx="777">
                  <c:v>67372.394075907301</c:v>
                </c:pt>
                <c:pt idx="778">
                  <c:v>67635.101139619364</c:v>
                </c:pt>
                <c:pt idx="779">
                  <c:v>58612.002542995324</c:v>
                </c:pt>
                <c:pt idx="780">
                  <c:v>58137.85165345783</c:v>
                </c:pt>
                <c:pt idx="781">
                  <c:v>55632.92732869403</c:v>
                </c:pt>
                <c:pt idx="782">
                  <c:v>54436.351438876249</c:v>
                </c:pt>
                <c:pt idx="783">
                  <c:v>53092.481808012366</c:v>
                </c:pt>
                <c:pt idx="784">
                  <c:v>44223.166834417745</c:v>
                </c:pt>
                <c:pt idx="785">
                  <c:v>52348.471154610903</c:v>
                </c:pt>
                <c:pt idx="786">
                  <c:v>45495.33709470732</c:v>
                </c:pt>
                <c:pt idx="787">
                  <c:v>45660.27479892641</c:v>
                </c:pt>
                <c:pt idx="788">
                  <c:v>45740.54915522095</c:v>
                </c:pt>
                <c:pt idx="789">
                  <c:v>41500.846497792016</c:v>
                </c:pt>
                <c:pt idx="790">
                  <c:v>43516.287429496173</c:v>
                </c:pt>
                <c:pt idx="791">
                  <c:v>43943.913741250726</c:v>
                </c:pt>
                <c:pt idx="792">
                  <c:v>47036.594813764117</c:v>
                </c:pt>
                <c:pt idx="793">
                  <c:v>47016.579296809701</c:v>
                </c:pt>
                <c:pt idx="794">
                  <c:v>44927.025276632165</c:v>
                </c:pt>
                <c:pt idx="795">
                  <c:v>46375.853606544355</c:v>
                </c:pt>
                <c:pt idx="796">
                  <c:v>43408.933828160589</c:v>
                </c:pt>
                <c:pt idx="797">
                  <c:v>43796.532549039359</c:v>
                </c:pt>
                <c:pt idx="798">
                  <c:v>40512.731104987462</c:v>
                </c:pt>
                <c:pt idx="799">
                  <c:v>40202.544511152169</c:v>
                </c:pt>
                <c:pt idx="800">
                  <c:v>39502.333224955626</c:v>
                </c:pt>
                <c:pt idx="801">
                  <c:v>37769.620323674273</c:v>
                </c:pt>
                <c:pt idx="802">
                  <c:v>38784.963774153555</c:v>
                </c:pt>
                <c:pt idx="803">
                  <c:v>38743.26482611418</c:v>
                </c:pt>
                <c:pt idx="804">
                  <c:v>37062.015405789622</c:v>
                </c:pt>
                <c:pt idx="805">
                  <c:v>35258.915780706717</c:v>
                </c:pt>
                <c:pt idx="806">
                  <c:v>37239.011197209657</c:v>
                </c:pt>
                <c:pt idx="807">
                  <c:v>38072.032406404549</c:v>
                </c:pt>
                <c:pt idx="808">
                  <c:v>39289.524342306897</c:v>
                </c:pt>
                <c:pt idx="809">
                  <c:v>42855.34834223488</c:v>
                </c:pt>
                <c:pt idx="810">
                  <c:v>46333.635050330471</c:v>
                </c:pt>
                <c:pt idx="811">
                  <c:v>45906.319942662791</c:v>
                </c:pt>
                <c:pt idx="812">
                  <c:v>47319.533921487156</c:v>
                </c:pt>
                <c:pt idx="813">
                  <c:v>61139.741080090724</c:v>
                </c:pt>
                <c:pt idx="814">
                  <c:v>65812.885260440307</c:v>
                </c:pt>
                <c:pt idx="815">
                  <c:v>70928.834357917192</c:v>
                </c:pt>
                <c:pt idx="816">
                  <c:v>67488.911498244779</c:v>
                </c:pt>
                <c:pt idx="817">
                  <c:v>69121.105522044483</c:v>
                </c:pt>
                <c:pt idx="818">
                  <c:v>64772.886052267757</c:v>
                </c:pt>
                <c:pt idx="819">
                  <c:v>64263.294576550841</c:v>
                </c:pt>
                <c:pt idx="820">
                  <c:v>67624.141392758102</c:v>
                </c:pt>
                <c:pt idx="821">
                  <c:v>75228.909714822439</c:v>
                </c:pt>
                <c:pt idx="822">
                  <c:v>76239.565418626749</c:v>
                </c:pt>
                <c:pt idx="823">
                  <c:v>75675.537701862937</c:v>
                </c:pt>
                <c:pt idx="824">
                  <c:v>72866.744732498861</c:v>
                </c:pt>
                <c:pt idx="825">
                  <c:v>62302.406011192295</c:v>
                </c:pt>
                <c:pt idx="826">
                  <c:v>67745.295689949009</c:v>
                </c:pt>
                <c:pt idx="827">
                  <c:v>71772.149042223245</c:v>
                </c:pt>
                <c:pt idx="828">
                  <c:v>68712.951047472132</c:v>
                </c:pt>
                <c:pt idx="829">
                  <c:v>67964.271138373137</c:v>
                </c:pt>
                <c:pt idx="830">
                  <c:v>78279.414662775875</c:v>
                </c:pt>
                <c:pt idx="831">
                  <c:v>77824.750969164408</c:v>
                </c:pt>
                <c:pt idx="832">
                  <c:v>86998.688380013715</c:v>
                </c:pt>
                <c:pt idx="833">
                  <c:v>97285.035570510212</c:v>
                </c:pt>
                <c:pt idx="834">
                  <c:v>105554.82074263977</c:v>
                </c:pt>
                <c:pt idx="835">
                  <c:v>109941.46815039124</c:v>
                </c:pt>
                <c:pt idx="836">
                  <c:v>118309.19822213326</c:v>
                </c:pt>
                <c:pt idx="837">
                  <c:v>117571.21715586106</c:v>
                </c:pt>
                <c:pt idx="838">
                  <c:v>102460.64367821573</c:v>
                </c:pt>
                <c:pt idx="839">
                  <c:v>107649.38082857009</c:v>
                </c:pt>
                <c:pt idx="840">
                  <c:v>119250.08370019186</c:v>
                </c:pt>
                <c:pt idx="841">
                  <c:v>108041.82518648775</c:v>
                </c:pt>
                <c:pt idx="842">
                  <c:v>88393.869706392492</c:v>
                </c:pt>
                <c:pt idx="843">
                  <c:v>81411.5869227488</c:v>
                </c:pt>
                <c:pt idx="844">
                  <c:v>68125.138202981587</c:v>
                </c:pt>
                <c:pt idx="845">
                  <c:v>85038.750114030248</c:v>
                </c:pt>
                <c:pt idx="846">
                  <c:v>87062.52656454283</c:v>
                </c:pt>
                <c:pt idx="847">
                  <c:v>107496.84629303377</c:v>
                </c:pt>
                <c:pt idx="848">
                  <c:v>125553.37629740417</c:v>
                </c:pt>
                <c:pt idx="849">
                  <c:v>121090.99076471178</c:v>
                </c:pt>
                <c:pt idx="850">
                  <c:v>123291.19396488956</c:v>
                </c:pt>
                <c:pt idx="851">
                  <c:v>132380.24175471309</c:v>
                </c:pt>
                <c:pt idx="852">
                  <c:v>140694.20227645358</c:v>
                </c:pt>
                <c:pt idx="853">
                  <c:v>135057.36644140875</c:v>
                </c:pt>
                <c:pt idx="854">
                  <c:v>140341.24232049825</c:v>
                </c:pt>
                <c:pt idx="855">
                  <c:v>131965.16664702064</c:v>
                </c:pt>
                <c:pt idx="856">
                  <c:v>138762.32182113288</c:v>
                </c:pt>
                <c:pt idx="857">
                  <c:v>160824.11060001273</c:v>
                </c:pt>
                <c:pt idx="858">
                  <c:v>185739.41406724777</c:v>
                </c:pt>
                <c:pt idx="859">
                  <c:v>202080.5769059998</c:v>
                </c:pt>
                <c:pt idx="860">
                  <c:v>210472.11388717356</c:v>
                </c:pt>
                <c:pt idx="861">
                  <c:v>209852.37516204288</c:v>
                </c:pt>
                <c:pt idx="862">
                  <c:v>208285.13212221197</c:v>
                </c:pt>
                <c:pt idx="863">
                  <c:v>254039.08482011547</c:v>
                </c:pt>
                <c:pt idx="864">
                  <c:v>257215.20439750145</c:v>
                </c:pt>
                <c:pt idx="865">
                  <c:v>276263.77234766557</c:v>
                </c:pt>
                <c:pt idx="866">
                  <c:v>295752.84788399498</c:v>
                </c:pt>
                <c:pt idx="867">
                  <c:v>300003.03239294724</c:v>
                </c:pt>
                <c:pt idx="868">
                  <c:v>436616.11627362587</c:v>
                </c:pt>
                <c:pt idx="869">
                  <c:v>666700.18207875628</c:v>
                </c:pt>
                <c:pt idx="870">
                  <c:v>578457.1538923675</c:v>
                </c:pt>
                <c:pt idx="871">
                  <c:v>494399.09310343163</c:v>
                </c:pt>
                <c:pt idx="872">
                  <c:v>492948.10575721238</c:v>
                </c:pt>
                <c:pt idx="873">
                  <c:v>608703.3841687151</c:v>
                </c:pt>
                <c:pt idx="874">
                  <c:v>677188.35471653577</c:v>
                </c:pt>
                <c:pt idx="875">
                  <c:v>587770.01893123216</c:v>
                </c:pt>
                <c:pt idx="876">
                  <c:v>592537.88196625537</c:v>
                </c:pt>
                <c:pt idx="877">
                  <c:v>671249.26018851402</c:v>
                </c:pt>
                <c:pt idx="878">
                  <c:v>833985.10860215535</c:v>
                </c:pt>
                <c:pt idx="879">
                  <c:v>808104.20832271315</c:v>
                </c:pt>
                <c:pt idx="880">
                  <c:v>776205.57198111305</c:v>
                </c:pt>
                <c:pt idx="881">
                  <c:v>666102.99554151075</c:v>
                </c:pt>
                <c:pt idx="882">
                  <c:v>553367.49262402742</c:v>
                </c:pt>
                <c:pt idx="883">
                  <c:v>497661.30931193318</c:v>
                </c:pt>
                <c:pt idx="884">
                  <c:v>387652.17917124793</c:v>
                </c:pt>
                <c:pt idx="885">
                  <c:v>440763.85331810085</c:v>
                </c:pt>
                <c:pt idx="886">
                  <c:v>384589.5141436155</c:v>
                </c:pt>
                <c:pt idx="887">
                  <c:v>381549.72440431936</c:v>
                </c:pt>
                <c:pt idx="888">
                  <c:v>479616.7841860748</c:v>
                </c:pt>
                <c:pt idx="889">
                  <c:v>450654.58673028823</c:v>
                </c:pt>
                <c:pt idx="890">
                  <c:v>390143.1522763336</c:v>
                </c:pt>
                <c:pt idx="891">
                  <c:v>397131.70477804152</c:v>
                </c:pt>
                <c:pt idx="892">
                  <c:v>291301.58116364141</c:v>
                </c:pt>
                <c:pt idx="893">
                  <c:v>269263.05750195618</c:v>
                </c:pt>
                <c:pt idx="894">
                  <c:v>252015.03500726164</c:v>
                </c:pt>
                <c:pt idx="895">
                  <c:v>229365.66437827668</c:v>
                </c:pt>
                <c:pt idx="896">
                  <c:v>239939.45306782721</c:v>
                </c:pt>
                <c:pt idx="897">
                  <c:v>241614.66720655636</c:v>
                </c:pt>
                <c:pt idx="898">
                  <c:v>306765.23976321035</c:v>
                </c:pt>
                <c:pt idx="899">
                  <c:v>312421.31097426254</c:v>
                </c:pt>
                <c:pt idx="900">
                  <c:v>274403.55814577639</c:v>
                </c:pt>
                <c:pt idx="901">
                  <c:v>229341.86103025344</c:v>
                </c:pt>
                <c:pt idx="902">
                  <c:v>211695.24062084657</c:v>
                </c:pt>
                <c:pt idx="903">
                  <c:v>205673.17835166477</c:v>
                </c:pt>
                <c:pt idx="904">
                  <c:v>229892.67775717253</c:v>
                </c:pt>
                <c:pt idx="905">
                  <c:v>221376.66781136885</c:v>
                </c:pt>
                <c:pt idx="906">
                  <c:v>215635.48991595808</c:v>
                </c:pt>
                <c:pt idx="907">
                  <c:v>224031.48959508722</c:v>
                </c:pt>
                <c:pt idx="908">
                  <c:v>225123.29280008227</c:v>
                </c:pt>
                <c:pt idx="909">
                  <c:v>264427.21736222511</c:v>
                </c:pt>
                <c:pt idx="910">
                  <c:v>273162.75156478595</c:v>
                </c:pt>
                <c:pt idx="911">
                  <c:v>270613.19099176402</c:v>
                </c:pt>
                <c:pt idx="912">
                  <c:v>266060.37131549104</c:v>
                </c:pt>
                <c:pt idx="913">
                  <c:v>239714.29068489032</c:v>
                </c:pt>
                <c:pt idx="914">
                  <c:v>265617.32889453083</c:v>
                </c:pt>
                <c:pt idx="915">
                  <c:v>284156.29200712545</c:v>
                </c:pt>
                <c:pt idx="916">
                  <c:v>282627.48330735485</c:v>
                </c:pt>
                <c:pt idx="917">
                  <c:v>269391.75146789872</c:v>
                </c:pt>
                <c:pt idx="918">
                  <c:v>275177.6892564416</c:v>
                </c:pt>
                <c:pt idx="919">
                  <c:v>275949.84248541459</c:v>
                </c:pt>
                <c:pt idx="920">
                  <c:v>270291.15197041415</c:v>
                </c:pt>
                <c:pt idx="921">
                  <c:v>265206.79170883476</c:v>
                </c:pt>
                <c:pt idx="922">
                  <c:v>275053.74436893588</c:v>
                </c:pt>
                <c:pt idx="923">
                  <c:v>306095.60271667008</c:v>
                </c:pt>
                <c:pt idx="924">
                  <c:v>302913.72062280431</c:v>
                </c:pt>
                <c:pt idx="925">
                  <c:v>339399.54373841331</c:v>
                </c:pt>
                <c:pt idx="926">
                  <c:v>348155.7423656637</c:v>
                </c:pt>
                <c:pt idx="927">
                  <c:v>331106.66116375726</c:v>
                </c:pt>
                <c:pt idx="928">
                  <c:v>374566.51079077966</c:v>
                </c:pt>
                <c:pt idx="929">
                  <c:v>443061.74763520155</c:v>
                </c:pt>
                <c:pt idx="930">
                  <c:v>397924.36315635603</c:v>
                </c:pt>
                <c:pt idx="931">
                  <c:v>403844.57633278781</c:v>
                </c:pt>
                <c:pt idx="932">
                  <c:v>372278.93906780367</c:v>
                </c:pt>
                <c:pt idx="933">
                  <c:v>352833.81626282487</c:v>
                </c:pt>
                <c:pt idx="934">
                  <c:v>357932.62690604111</c:v>
                </c:pt>
                <c:pt idx="935">
                  <c:v>378970.56098832248</c:v>
                </c:pt>
                <c:pt idx="936">
                  <c:v>344829.68855278654</c:v>
                </c:pt>
                <c:pt idx="937">
                  <c:v>359087.08430543117</c:v>
                </c:pt>
                <c:pt idx="938">
                  <c:v>322963.37046558916</c:v>
                </c:pt>
                <c:pt idx="939">
                  <c:v>304990.07092381665</c:v>
                </c:pt>
                <c:pt idx="940">
                  <c:v>300902.73500668473</c:v>
                </c:pt>
                <c:pt idx="941">
                  <c:v>275091.08925532678</c:v>
                </c:pt>
                <c:pt idx="942">
                  <c:v>294741.20997155277</c:v>
                </c:pt>
                <c:pt idx="943">
                  <c:v>274634.25037281122</c:v>
                </c:pt>
                <c:pt idx="944">
                  <c:v>279375.57243439992</c:v>
                </c:pt>
                <c:pt idx="945">
                  <c:v>235664.27846607057</c:v>
                </c:pt>
                <c:pt idx="946">
                  <c:v>250129.25742081474</c:v>
                </c:pt>
                <c:pt idx="947">
                  <c:v>242363.03835160102</c:v>
                </c:pt>
                <c:pt idx="948">
                  <c:v>253779.23795613911</c:v>
                </c:pt>
                <c:pt idx="949">
                  <c:v>256175.57430739238</c:v>
                </c:pt>
                <c:pt idx="950">
                  <c:v>238715.5922763698</c:v>
                </c:pt>
                <c:pt idx="951">
                  <c:v>252111.08146609401</c:v>
                </c:pt>
                <c:pt idx="952">
                  <c:v>238190.96285576394</c:v>
                </c:pt>
                <c:pt idx="953">
                  <c:v>268798.00023242639</c:v>
                </c:pt>
                <c:pt idx="954">
                  <c:v>274575.12742264348</c:v>
                </c:pt>
                <c:pt idx="955">
                  <c:v>298865.66568383982</c:v>
                </c:pt>
                <c:pt idx="956">
                  <c:v>301065.49474723759</c:v>
                </c:pt>
                <c:pt idx="957">
                  <c:v>295610.83337587229</c:v>
                </c:pt>
                <c:pt idx="958">
                  <c:v>256002.23880249794</c:v>
                </c:pt>
                <c:pt idx="959">
                  <c:v>214013.08655031255</c:v>
                </c:pt>
                <c:pt idx="960">
                  <c:v>227704.09127899734</c:v>
                </c:pt>
                <c:pt idx="961">
                  <c:v>228931.79891322984</c:v>
                </c:pt>
                <c:pt idx="962">
                  <c:v>240893.44011691763</c:v>
                </c:pt>
                <c:pt idx="963">
                  <c:v>222235.20738061969</c:v>
                </c:pt>
                <c:pt idx="964">
                  <c:v>232320.59198924806</c:v>
                </c:pt>
                <c:pt idx="965">
                  <c:v>231675.10247675527</c:v>
                </c:pt>
                <c:pt idx="966">
                  <c:v>258164.5003054628</c:v>
                </c:pt>
                <c:pt idx="967">
                  <c:v>256509.24504048342</c:v>
                </c:pt>
                <c:pt idx="968">
                  <c:v>256043.96361836165</c:v>
                </c:pt>
                <c:pt idx="969">
                  <c:v>269390.77064545831</c:v>
                </c:pt>
                <c:pt idx="970">
                  <c:v>258638.15905053011</c:v>
                </c:pt>
                <c:pt idx="971">
                  <c:v>246683.40888833886</c:v>
                </c:pt>
                <c:pt idx="972">
                  <c:v>238063.34819572387</c:v>
                </c:pt>
                <c:pt idx="973">
                  <c:v>238282.62175439452</c:v>
                </c:pt>
                <c:pt idx="974">
                  <c:v>243114.39112412409</c:v>
                </c:pt>
                <c:pt idx="975">
                  <c:v>237340.65922213739</c:v>
                </c:pt>
                <c:pt idx="976">
                  <c:v>248350.64584718726</c:v>
                </c:pt>
                <c:pt idx="977">
                  <c:v>250653.47510717463</c:v>
                </c:pt>
                <c:pt idx="978">
                  <c:v>260130.60760490395</c:v>
                </c:pt>
                <c:pt idx="979">
                  <c:v>271859.09981920349</c:v>
                </c:pt>
                <c:pt idx="980">
                  <c:v>266755.44384567789</c:v>
                </c:pt>
                <c:pt idx="981">
                  <c:v>299260.8462641816</c:v>
                </c:pt>
                <c:pt idx="982">
                  <c:v>309398.4674295077</c:v>
                </c:pt>
                <c:pt idx="983">
                  <c:v>305804.11329175771</c:v>
                </c:pt>
                <c:pt idx="984">
                  <c:v>310851.04026284337</c:v>
                </c:pt>
                <c:pt idx="985">
                  <c:v>300746.74116033094</c:v>
                </c:pt>
                <c:pt idx="986">
                  <c:v>285359.23701894213</c:v>
                </c:pt>
                <c:pt idx="987">
                  <c:v>311964.60948424297</c:v>
                </c:pt>
                <c:pt idx="988">
                  <c:v>312232.63098092988</c:v>
                </c:pt>
                <c:pt idx="989">
                  <c:v>320102.82488498173</c:v>
                </c:pt>
                <c:pt idx="990">
                  <c:v>307334.01879921014</c:v>
                </c:pt>
                <c:pt idx="991">
                  <c:v>301817.77503763424</c:v>
                </c:pt>
                <c:pt idx="992">
                  <c:v>312911.40458711365</c:v>
                </c:pt>
                <c:pt idx="993">
                  <c:v>310442.03712268337</c:v>
                </c:pt>
                <c:pt idx="994">
                  <c:v>305165.90099394397</c:v>
                </c:pt>
                <c:pt idx="995">
                  <c:v>267655.86141257489</c:v>
                </c:pt>
                <c:pt idx="996">
                  <c:v>268429.34212174581</c:v>
                </c:pt>
                <c:pt idx="997">
                  <c:v>264742.55619902047</c:v>
                </c:pt>
                <c:pt idx="998">
                  <c:v>253584.72803829244</c:v>
                </c:pt>
                <c:pt idx="999">
                  <c:v>232201.32927417185</c:v>
                </c:pt>
                <c:pt idx="1000">
                  <c:v>236341.94963878946</c:v>
                </c:pt>
                <c:pt idx="1001">
                  <c:v>228805.55206902439</c:v>
                </c:pt>
                <c:pt idx="1002">
                  <c:v>236033.83845711255</c:v>
                </c:pt>
                <c:pt idx="1003">
                  <c:v>274049.36460912332</c:v>
                </c:pt>
                <c:pt idx="1004">
                  <c:v>277467.53641177667</c:v>
                </c:pt>
                <c:pt idx="1005">
                  <c:v>269035.83059942909</c:v>
                </c:pt>
                <c:pt idx="1006">
                  <c:v>278416.20765902201</c:v>
                </c:pt>
                <c:pt idx="1007">
                  <c:v>328481.7468650472</c:v>
                </c:pt>
                <c:pt idx="1008">
                  <c:v>268779.40351045626</c:v>
                </c:pt>
                <c:pt idx="1009">
                  <c:v>296482.44938005088</c:v>
                </c:pt>
                <c:pt idx="1010">
                  <c:v>271332.52874517819</c:v>
                </c:pt>
                <c:pt idx="1011">
                  <c:v>299210.36438654247</c:v>
                </c:pt>
                <c:pt idx="1012">
                  <c:v>303469.06566475512</c:v>
                </c:pt>
                <c:pt idx="1013">
                  <c:v>292911.01027396088</c:v>
                </c:pt>
                <c:pt idx="1014">
                  <c:v>280680.86345382367</c:v>
                </c:pt>
                <c:pt idx="1015">
                  <c:v>288908.19749143888</c:v>
                </c:pt>
                <c:pt idx="1016">
                  <c:v>326767.18353197788</c:v>
                </c:pt>
                <c:pt idx="1017">
                  <c:v>323687.40617020812</c:v>
                </c:pt>
                <c:pt idx="1018">
                  <c:v>332335.22406866355</c:v>
                </c:pt>
                <c:pt idx="1019">
                  <c:v>317074.93316755147</c:v>
                </c:pt>
                <c:pt idx="1020">
                  <c:v>298960.78903639741</c:v>
                </c:pt>
                <c:pt idx="1021">
                  <c:v>286131.95620377496</c:v>
                </c:pt>
                <c:pt idx="1022">
                  <c:v>294708.84406060912</c:v>
                </c:pt>
                <c:pt idx="1023">
                  <c:v>274062.52812107757</c:v>
                </c:pt>
                <c:pt idx="1024">
                  <c:v>232509.73109790677</c:v>
                </c:pt>
                <c:pt idx="1025">
                  <c:v>236971.52635794308</c:v>
                </c:pt>
                <c:pt idx="1026">
                  <c:v>250252.41729975594</c:v>
                </c:pt>
                <c:pt idx="1027">
                  <c:v>249208.75054290492</c:v>
                </c:pt>
                <c:pt idx="1028">
                  <c:v>236756.50499890896</c:v>
                </c:pt>
                <c:pt idx="1029">
                  <c:v>228370.84466170482</c:v>
                </c:pt>
                <c:pt idx="1030">
                  <c:v>235974.38321660011</c:v>
                </c:pt>
                <c:pt idx="1031">
                  <c:v>230832.70571287529</c:v>
                </c:pt>
                <c:pt idx="1032">
                  <c:v>230914.2690687479</c:v>
                </c:pt>
                <c:pt idx="1033">
                  <c:v>223288.57752065672</c:v>
                </c:pt>
                <c:pt idx="1034">
                  <c:v>226571.88880156173</c:v>
                </c:pt>
                <c:pt idx="1035">
                  <c:v>238080.7434358552</c:v>
                </c:pt>
                <c:pt idx="1036">
                  <c:v>253393.41163791879</c:v>
                </c:pt>
                <c:pt idx="1037">
                  <c:v>250748.93750025786</c:v>
                </c:pt>
                <c:pt idx="1038">
                  <c:v>254952.34074072921</c:v>
                </c:pt>
                <c:pt idx="1039">
                  <c:v>259161.96680852014</c:v>
                </c:pt>
                <c:pt idx="1040">
                  <c:v>258855.41612799597</c:v>
                </c:pt>
                <c:pt idx="1041">
                  <c:v>267548.34091770335</c:v>
                </c:pt>
                <c:pt idx="1042">
                  <c:v>254921.9241746086</c:v>
                </c:pt>
                <c:pt idx="1043">
                  <c:v>257684.95629986684</c:v>
                </c:pt>
                <c:pt idx="1044">
                  <c:v>254070.4815420949</c:v>
                </c:pt>
                <c:pt idx="1045">
                  <c:v>253079.12816363695</c:v>
                </c:pt>
                <c:pt idx="1046">
                  <c:v>249032.60354231176</c:v>
                </c:pt>
                <c:pt idx="1047">
                  <c:v>246772.15788271007</c:v>
                </c:pt>
                <c:pt idx="1048">
                  <c:v>253990.05983978094</c:v>
                </c:pt>
                <c:pt idx="1049">
                  <c:v>249814.78570702442</c:v>
                </c:pt>
                <c:pt idx="1050">
                  <c:v>248428.15863390994</c:v>
                </c:pt>
                <c:pt idx="1051">
                  <c:v>247460.62154666087</c:v>
                </c:pt>
                <c:pt idx="1052">
                  <c:v>249608.54128505549</c:v>
                </c:pt>
                <c:pt idx="1053">
                  <c:v>253684.1089513074</c:v>
                </c:pt>
                <c:pt idx="1054">
                  <c:v>280890.76487525395</c:v>
                </c:pt>
                <c:pt idx="1055">
                  <c:v>276372.26483688137</c:v>
                </c:pt>
                <c:pt idx="1056">
                  <c:v>290560.80365937622</c:v>
                </c:pt>
                <c:pt idx="1057">
                  <c:v>301748.8090643732</c:v>
                </c:pt>
                <c:pt idx="1058">
                  <c:v>286468.39180936938</c:v>
                </c:pt>
                <c:pt idx="1059">
                  <c:v>297551.57142808108</c:v>
                </c:pt>
                <c:pt idx="1060">
                  <c:v>293280.76849471265</c:v>
                </c:pt>
                <c:pt idx="1061">
                  <c:v>294969.80908533063</c:v>
                </c:pt>
                <c:pt idx="1062">
                  <c:v>283456.83189833688</c:v>
                </c:pt>
                <c:pt idx="1063">
                  <c:v>282304.30664739531</c:v>
                </c:pt>
                <c:pt idx="1064">
                  <c:v>281481.55805014429</c:v>
                </c:pt>
                <c:pt idx="1065">
                  <c:v>283035.38085857587</c:v>
                </c:pt>
                <c:pt idx="1066">
                  <c:v>313824.09945222462</c:v>
                </c:pt>
                <c:pt idx="1067">
                  <c:v>307806.45685822127</c:v>
                </c:pt>
                <c:pt idx="1068">
                  <c:v>309222.86936118267</c:v>
                </c:pt>
                <c:pt idx="1069">
                  <c:v>304469.66928315395</c:v>
                </c:pt>
                <c:pt idx="1070">
                  <c:v>313042.50312226103</c:v>
                </c:pt>
                <c:pt idx="1071">
                  <c:v>310121.46668187273</c:v>
                </c:pt>
                <c:pt idx="1072">
                  <c:v>324987.70508583536</c:v>
                </c:pt>
                <c:pt idx="1073">
                  <c:v>306611.92745061225</c:v>
                </c:pt>
                <c:pt idx="1074">
                  <c:v>297925.88883341703</c:v>
                </c:pt>
                <c:pt idx="1075">
                  <c:v>299506.66262580972</c:v>
                </c:pt>
                <c:pt idx="1076">
                  <c:v>287625.22015106026</c:v>
                </c:pt>
                <c:pt idx="1077">
                  <c:v>292454.04995872109</c:v>
                </c:pt>
                <c:pt idx="1078">
                  <c:v>288687.09145431838</c:v>
                </c:pt>
                <c:pt idx="1079">
                  <c:v>291096.29713109374</c:v>
                </c:pt>
                <c:pt idx="1080">
                  <c:v>288139.02338523918</c:v>
                </c:pt>
                <c:pt idx="1081">
                  <c:v>281599.09767440095</c:v>
                </c:pt>
                <c:pt idx="1082">
                  <c:v>283755.00850385462</c:v>
                </c:pt>
                <c:pt idx="1083">
                  <c:v>285371.35363581066</c:v>
                </c:pt>
                <c:pt idx="1084">
                  <c:v>301682.75050249515</c:v>
                </c:pt>
                <c:pt idx="1085">
                  <c:v>297606.5180096805</c:v>
                </c:pt>
                <c:pt idx="1086">
                  <c:v>304286.98017401958</c:v>
                </c:pt>
                <c:pt idx="1087">
                  <c:v>305924.84493847273</c:v>
                </c:pt>
                <c:pt idx="1088">
                  <c:v>304340.54625280318</c:v>
                </c:pt>
                <c:pt idx="1089">
                  <c:v>299542.98802163242</c:v>
                </c:pt>
                <c:pt idx="1090">
                  <c:v>282623.16135283629</c:v>
                </c:pt>
                <c:pt idx="1091">
                  <c:v>337345.59398510045</c:v>
                </c:pt>
                <c:pt idx="1092">
                  <c:v>343984.35250793572</c:v>
                </c:pt>
                <c:pt idx="1093">
                  <c:v>353531.22484030959</c:v>
                </c:pt>
                <c:pt idx="1094">
                  <c:v>339097.16057051817</c:v>
                </c:pt>
                <c:pt idx="1095">
                  <c:v>346747.17320591339</c:v>
                </c:pt>
                <c:pt idx="1096">
                  <c:v>345672.9497144075</c:v>
                </c:pt>
                <c:pt idx="1097">
                  <c:v>379556.75350307132</c:v>
                </c:pt>
                <c:pt idx="1098">
                  <c:v>453164.95412431762</c:v>
                </c:pt>
                <c:pt idx="1099">
                  <c:v>425399.10964668979</c:v>
                </c:pt>
                <c:pt idx="1100">
                  <c:v>398979.16604652198</c:v>
                </c:pt>
                <c:pt idx="1101">
                  <c:v>427524.1694864622</c:v>
                </c:pt>
                <c:pt idx="1102">
                  <c:v>432776.79912967613</c:v>
                </c:pt>
                <c:pt idx="1103">
                  <c:v>431290.54065729171</c:v>
                </c:pt>
                <c:pt idx="1104">
                  <c:v>425818.66337562271</c:v>
                </c:pt>
                <c:pt idx="1105">
                  <c:v>373898.81887095544</c:v>
                </c:pt>
                <c:pt idx="1106">
                  <c:v>360477.25415554806</c:v>
                </c:pt>
                <c:pt idx="1107">
                  <c:v>353003.29078933795</c:v>
                </c:pt>
                <c:pt idx="1108">
                  <c:v>340369.25600685593</c:v>
                </c:pt>
                <c:pt idx="1109">
                  <c:v>298113.69978054188</c:v>
                </c:pt>
                <c:pt idx="1110">
                  <c:v>300508.50394483883</c:v>
                </c:pt>
                <c:pt idx="1111">
                  <c:v>291659.01130429917</c:v>
                </c:pt>
                <c:pt idx="1112">
                  <c:v>300597.95005051477</c:v>
                </c:pt>
                <c:pt idx="1113">
                  <c:v>321445.78750312288</c:v>
                </c:pt>
                <c:pt idx="1114">
                  <c:v>308485.23397999979</c:v>
                </c:pt>
                <c:pt idx="1115">
                  <c:v>328584.42468989955</c:v>
                </c:pt>
                <c:pt idx="1116">
                  <c:v>323865.56459858769</c:v>
                </c:pt>
                <c:pt idx="1117">
                  <c:v>319740.33606475755</c:v>
                </c:pt>
                <c:pt idx="1118">
                  <c:v>322927.68246299686</c:v>
                </c:pt>
                <c:pt idx="1119">
                  <c:v>325985.45603451319</c:v>
                </c:pt>
                <c:pt idx="1120">
                  <c:v>322137.49220185797</c:v>
                </c:pt>
                <c:pt idx="1121">
                  <c:v>319745.90477815829</c:v>
                </c:pt>
                <c:pt idx="1122">
                  <c:v>306656.47658539756</c:v>
                </c:pt>
                <c:pt idx="1123">
                  <c:v>315709.99149371695</c:v>
                </c:pt>
                <c:pt idx="1124">
                  <c:v>311190.97376672423</c:v>
                </c:pt>
                <c:pt idx="1125">
                  <c:v>322666.08933880774</c:v>
                </c:pt>
                <c:pt idx="1126">
                  <c:v>311846.42728464649</c:v>
                </c:pt>
                <c:pt idx="1127">
                  <c:v>317529.29800021218</c:v>
                </c:pt>
                <c:pt idx="1128">
                  <c:v>309434.83963317523</c:v>
                </c:pt>
                <c:pt idx="1129">
                  <c:v>301826.24109061429</c:v>
                </c:pt>
                <c:pt idx="1130">
                  <c:v>299736.87053817569</c:v>
                </c:pt>
                <c:pt idx="1131">
                  <c:v>300967.09080926765</c:v>
                </c:pt>
                <c:pt idx="1132">
                  <c:v>292174.82312943903</c:v>
                </c:pt>
                <c:pt idx="1133">
                  <c:v>285600.38240482891</c:v>
                </c:pt>
                <c:pt idx="1134">
                  <c:v>281391.346158234</c:v>
                </c:pt>
                <c:pt idx="1135">
                  <c:v>282754.91148109973</c:v>
                </c:pt>
                <c:pt idx="1136">
                  <c:v>281464.6802887693</c:v>
                </c:pt>
                <c:pt idx="1137">
                  <c:v>274573.15825613396</c:v>
                </c:pt>
                <c:pt idx="1138">
                  <c:v>282933.98018802423</c:v>
                </c:pt>
                <c:pt idx="1139">
                  <c:v>279616.14779115171</c:v>
                </c:pt>
                <c:pt idx="1140">
                  <c:v>288547.35953174491</c:v>
                </c:pt>
                <c:pt idx="1141">
                  <c:v>229266.16702164221</c:v>
                </c:pt>
                <c:pt idx="1142">
                  <c:v>235605.28229180508</c:v>
                </c:pt>
                <c:pt idx="1143">
                  <c:v>239289.11893574428</c:v>
                </c:pt>
                <c:pt idx="1144">
                  <c:v>247294.16749923627</c:v>
                </c:pt>
                <c:pt idx="1145">
                  <c:v>245429.6478249873</c:v>
                </c:pt>
                <c:pt idx="1146">
                  <c:v>242897.82674369431</c:v>
                </c:pt>
                <c:pt idx="1147">
                  <c:v>243573.25925785859</c:v>
                </c:pt>
                <c:pt idx="1148">
                  <c:v>241899.51130023308</c:v>
                </c:pt>
                <c:pt idx="1149">
                  <c:v>235932.57289716366</c:v>
                </c:pt>
                <c:pt idx="1150">
                  <c:v>236222.11478862041</c:v>
                </c:pt>
                <c:pt idx="1151">
                  <c:v>234749.41375942287</c:v>
                </c:pt>
                <c:pt idx="1152">
                  <c:v>235496.50792324939</c:v>
                </c:pt>
                <c:pt idx="1153">
                  <c:v>244813.59023553753</c:v>
                </c:pt>
                <c:pt idx="1154">
                  <c:v>241529.16149522143</c:v>
                </c:pt>
                <c:pt idx="1155">
                  <c:v>239591.46453313707</c:v>
                </c:pt>
                <c:pt idx="1156">
                  <c:v>235673.86175273088</c:v>
                </c:pt>
                <c:pt idx="1157">
                  <c:v>226704.6382941147</c:v>
                </c:pt>
                <c:pt idx="1158">
                  <c:v>223033.18237013384</c:v>
                </c:pt>
                <c:pt idx="1159">
                  <c:v>222259.57096472496</c:v>
                </c:pt>
                <c:pt idx="1160">
                  <c:v>213679.64840493983</c:v>
                </c:pt>
                <c:pt idx="1161">
                  <c:v>218062.72277695144</c:v>
                </c:pt>
                <c:pt idx="1162">
                  <c:v>217428.69971710577</c:v>
                </c:pt>
                <c:pt idx="1163">
                  <c:v>210126.29616059421</c:v>
                </c:pt>
                <c:pt idx="1164">
                  <c:v>205467.97867290355</c:v>
                </c:pt>
                <c:pt idx="1165">
                  <c:v>202743.74741674721</c:v>
                </c:pt>
                <c:pt idx="1166">
                  <c:v>201603.04141500592</c:v>
                </c:pt>
                <c:pt idx="1167">
                  <c:v>202589.76552658659</c:v>
                </c:pt>
                <c:pt idx="1168">
                  <c:v>204908.25342405957</c:v>
                </c:pt>
                <c:pt idx="1169">
                  <c:v>205935.9589340158</c:v>
                </c:pt>
                <c:pt idx="1170">
                  <c:v>203375.06793425136</c:v>
                </c:pt>
                <c:pt idx="1171">
                  <c:v>201941.1897205789</c:v>
                </c:pt>
                <c:pt idx="1172">
                  <c:v>203220.49812758228</c:v>
                </c:pt>
                <c:pt idx="1173">
                  <c:v>202677.03022010869</c:v>
                </c:pt>
                <c:pt idx="1174">
                  <c:v>201509.37997722696</c:v>
                </c:pt>
                <c:pt idx="1175">
                  <c:v>202077.87087085994</c:v>
                </c:pt>
                <c:pt idx="1176">
                  <c:v>204088.56513636385</c:v>
                </c:pt>
                <c:pt idx="1177">
                  <c:v>216353.39692918965</c:v>
                </c:pt>
                <c:pt idx="1178">
                  <c:v>215188.41898221141</c:v>
                </c:pt>
                <c:pt idx="1179">
                  <c:v>214910.92455553811</c:v>
                </c:pt>
                <c:pt idx="1180">
                  <c:v>215345.71715101248</c:v>
                </c:pt>
                <c:pt idx="1181">
                  <c:v>206754.85271862923</c:v>
                </c:pt>
                <c:pt idx="1182">
                  <c:v>206220.44359568201</c:v>
                </c:pt>
                <c:pt idx="1183">
                  <c:v>206649.60947066348</c:v>
                </c:pt>
                <c:pt idx="1184">
                  <c:v>208224.61572021004</c:v>
                </c:pt>
                <c:pt idx="1185">
                  <c:v>208615.09865221698</c:v>
                </c:pt>
                <c:pt idx="1186">
                  <c:v>207606.49961741728</c:v>
                </c:pt>
                <c:pt idx="1187">
                  <c:v>207545.66615119274</c:v>
                </c:pt>
                <c:pt idx="1188">
                  <c:v>207812.23826927418</c:v>
                </c:pt>
                <c:pt idx="1189">
                  <c:v>208218.75495237237</c:v>
                </c:pt>
                <c:pt idx="1190">
                  <c:v>207542.43132711056</c:v>
                </c:pt>
                <c:pt idx="1191">
                  <c:v>208204.43001981283</c:v>
                </c:pt>
                <c:pt idx="1192">
                  <c:v>207902.43807385859</c:v>
                </c:pt>
                <c:pt idx="1193">
                  <c:v>207764.5743169288</c:v>
                </c:pt>
                <c:pt idx="1194">
                  <c:v>207943.02106404107</c:v>
                </c:pt>
                <c:pt idx="1195">
                  <c:v>212510.06839229408</c:v>
                </c:pt>
                <c:pt idx="1196">
                  <c:v>212454.80166284778</c:v>
                </c:pt>
                <c:pt idx="1197">
                  <c:v>211223.0438448957</c:v>
                </c:pt>
                <c:pt idx="1198">
                  <c:v>209897.23968255275</c:v>
                </c:pt>
                <c:pt idx="1199">
                  <c:v>209705.51648022214</c:v>
                </c:pt>
                <c:pt idx="1200">
                  <c:v>210296.3519267517</c:v>
                </c:pt>
                <c:pt idx="1201">
                  <c:v>207306.56121889671</c:v>
                </c:pt>
                <c:pt idx="1202">
                  <c:v>207930.68215898107</c:v>
                </c:pt>
                <c:pt idx="1203">
                  <c:v>206495.78794232997</c:v>
                </c:pt>
                <c:pt idx="1204">
                  <c:v>210010.30590501308</c:v>
                </c:pt>
                <c:pt idx="1205">
                  <c:v>202970.90843407993</c:v>
                </c:pt>
                <c:pt idx="1206">
                  <c:v>204846.46011877814</c:v>
                </c:pt>
                <c:pt idx="1207">
                  <c:v>204442.0869805128</c:v>
                </c:pt>
                <c:pt idx="1208">
                  <c:v>204114.72752954677</c:v>
                </c:pt>
                <c:pt idx="1209">
                  <c:v>205073.7122826238</c:v>
                </c:pt>
                <c:pt idx="1210">
                  <c:v>207318.94924094979</c:v>
                </c:pt>
                <c:pt idx="1211">
                  <c:v>231502.81899109914</c:v>
                </c:pt>
                <c:pt idx="1212">
                  <c:v>232579.10926779482</c:v>
                </c:pt>
                <c:pt idx="1213">
                  <c:v>235417.86855105122</c:v>
                </c:pt>
                <c:pt idx="1214">
                  <c:v>235763.0290746555</c:v>
                </c:pt>
                <c:pt idx="1215">
                  <c:v>233395.64599673499</c:v>
                </c:pt>
                <c:pt idx="1216">
                  <c:v>274148.04938034154</c:v>
                </c:pt>
                <c:pt idx="1217">
                  <c:v>298370.00842490437</c:v>
                </c:pt>
                <c:pt idx="1218">
                  <c:v>285511.19593185792</c:v>
                </c:pt>
                <c:pt idx="1219">
                  <c:v>304236.87373207579</c:v>
                </c:pt>
                <c:pt idx="1220">
                  <c:v>302927.25891541311</c:v>
                </c:pt>
                <c:pt idx="1221">
                  <c:v>343757.1468379643</c:v>
                </c:pt>
                <c:pt idx="1222">
                  <c:v>329637.28201657912</c:v>
                </c:pt>
                <c:pt idx="1223">
                  <c:v>347780.35433622601</c:v>
                </c:pt>
                <c:pt idx="1224">
                  <c:v>343756.23622300581</c:v>
                </c:pt>
                <c:pt idx="1225">
                  <c:v>307140.96509180928</c:v>
                </c:pt>
                <c:pt idx="1226">
                  <c:v>305480.17696371162</c:v>
                </c:pt>
                <c:pt idx="1227">
                  <c:v>326378.21723889513</c:v>
                </c:pt>
                <c:pt idx="1228">
                  <c:v>313297.11703782633</c:v>
                </c:pt>
                <c:pt idx="1229">
                  <c:v>316261.19963780552</c:v>
                </c:pt>
                <c:pt idx="1230">
                  <c:v>338513.09433537949</c:v>
                </c:pt>
                <c:pt idx="1231">
                  <c:v>332581.497893775</c:v>
                </c:pt>
                <c:pt idx="1232">
                  <c:v>351256.84936940804</c:v>
                </c:pt>
                <c:pt idx="1233">
                  <c:v>377973.06109698862</c:v>
                </c:pt>
                <c:pt idx="1234">
                  <c:v>383927.79658694717</c:v>
                </c:pt>
                <c:pt idx="1235">
                  <c:v>381558.30395232205</c:v>
                </c:pt>
                <c:pt idx="1236">
                  <c:v>367491.82758790191</c:v>
                </c:pt>
                <c:pt idx="1237">
                  <c:v>380534.51952021092</c:v>
                </c:pt>
                <c:pt idx="1238">
                  <c:v>387441.12061463902</c:v>
                </c:pt>
                <c:pt idx="1239">
                  <c:v>378305.83042056748</c:v>
                </c:pt>
                <c:pt idx="1240">
                  <c:v>397451.69731756428</c:v>
                </c:pt>
                <c:pt idx="1241">
                  <c:v>406069.32160360215</c:v>
                </c:pt>
                <c:pt idx="1242">
                  <c:v>407690.79225317226</c:v>
                </c:pt>
                <c:pt idx="1243">
                  <c:v>406159.55923062511</c:v>
                </c:pt>
                <c:pt idx="1244">
                  <c:v>371102.82821015868</c:v>
                </c:pt>
                <c:pt idx="1245">
                  <c:v>353806.20697095158</c:v>
                </c:pt>
                <c:pt idx="1246">
                  <c:v>352390.02521156683</c:v>
                </c:pt>
                <c:pt idx="1247">
                  <c:v>318422.46088469849</c:v>
                </c:pt>
                <c:pt idx="1248">
                  <c:v>338020.19029185461</c:v>
                </c:pt>
                <c:pt idx="1249">
                  <c:v>326012.51909122249</c:v>
                </c:pt>
                <c:pt idx="1250">
                  <c:v>328948.74984900811</c:v>
                </c:pt>
                <c:pt idx="1251">
                  <c:v>321685.62016406731</c:v>
                </c:pt>
                <c:pt idx="1252">
                  <c:v>343301.53220683796</c:v>
                </c:pt>
                <c:pt idx="1253">
                  <c:v>340609.09838153626</c:v>
                </c:pt>
                <c:pt idx="1254">
                  <c:v>361481.77012160467</c:v>
                </c:pt>
                <c:pt idx="1255">
                  <c:v>333760.22791362467</c:v>
                </c:pt>
                <c:pt idx="1256">
                  <c:v>347967.79879973707</c:v>
                </c:pt>
                <c:pt idx="1257">
                  <c:v>338908.27676726232</c:v>
                </c:pt>
                <c:pt idx="1258">
                  <c:v>351497.5626762248</c:v>
                </c:pt>
                <c:pt idx="1259">
                  <c:v>339165.15296041593</c:v>
                </c:pt>
                <c:pt idx="1260">
                  <c:v>351363.53869809525</c:v>
                </c:pt>
                <c:pt idx="1261">
                  <c:v>330390.3108844792</c:v>
                </c:pt>
                <c:pt idx="1262">
                  <c:v>336804.3440401266</c:v>
                </c:pt>
                <c:pt idx="1263">
                  <c:v>332513.67578187829</c:v>
                </c:pt>
                <c:pt idx="1264">
                  <c:v>380249.56778958661</c:v>
                </c:pt>
                <c:pt idx="1265">
                  <c:v>372843.57514103292</c:v>
                </c:pt>
                <c:pt idx="1266">
                  <c:v>370299.24518793292</c:v>
                </c:pt>
                <c:pt idx="1267">
                  <c:v>372439.62018234021</c:v>
                </c:pt>
                <c:pt idx="1268">
                  <c:v>293331.12768833898</c:v>
                </c:pt>
                <c:pt idx="1269">
                  <c:v>291973.89243741165</c:v>
                </c:pt>
                <c:pt idx="1270">
                  <c:v>293287.18244016927</c:v>
                </c:pt>
                <c:pt idx="1271">
                  <c:v>302064.33282751695</c:v>
                </c:pt>
                <c:pt idx="1272">
                  <c:v>289702.92506550509</c:v>
                </c:pt>
                <c:pt idx="1273">
                  <c:v>296452.8650330581</c:v>
                </c:pt>
                <c:pt idx="1274">
                  <c:v>294075.3027239787</c:v>
                </c:pt>
                <c:pt idx="1275">
                  <c:v>291576.10893543001</c:v>
                </c:pt>
                <c:pt idx="1276">
                  <c:v>294226.9110400303</c:v>
                </c:pt>
                <c:pt idx="1277">
                  <c:v>288250.73275922862</c:v>
                </c:pt>
                <c:pt idx="1278">
                  <c:v>261932.24446102916</c:v>
                </c:pt>
                <c:pt idx="1279">
                  <c:v>261736.27289894142</c:v>
                </c:pt>
                <c:pt idx="1280">
                  <c:v>258423.80387460135</c:v>
                </c:pt>
                <c:pt idx="1281">
                  <c:v>260170.86897407135</c:v>
                </c:pt>
                <c:pt idx="1282">
                  <c:v>259007.41647409907</c:v>
                </c:pt>
                <c:pt idx="1283">
                  <c:v>259501.84836028752</c:v>
                </c:pt>
                <c:pt idx="1284">
                  <c:v>259946.99181218742</c:v>
                </c:pt>
                <c:pt idx="1285">
                  <c:v>261791.12527642588</c:v>
                </c:pt>
                <c:pt idx="1286">
                  <c:v>269505.29867011629</c:v>
                </c:pt>
                <c:pt idx="1287">
                  <c:v>272085.7883845875</c:v>
                </c:pt>
                <c:pt idx="1288">
                  <c:v>268909.45562204631</c:v>
                </c:pt>
                <c:pt idx="1289">
                  <c:v>270962.83135675377</c:v>
                </c:pt>
                <c:pt idx="1290">
                  <c:v>268913.36703230999</c:v>
                </c:pt>
                <c:pt idx="1291">
                  <c:v>266515.31072374695</c:v>
                </c:pt>
                <c:pt idx="1292">
                  <c:v>270702.56331991096</c:v>
                </c:pt>
                <c:pt idx="1293">
                  <c:v>271116.2108927418</c:v>
                </c:pt>
                <c:pt idx="1294">
                  <c:v>269627.1436161375</c:v>
                </c:pt>
                <c:pt idx="1295">
                  <c:v>274514.66406133171</c:v>
                </c:pt>
                <c:pt idx="1296">
                  <c:v>275197.88602964155</c:v>
                </c:pt>
                <c:pt idx="1297">
                  <c:v>255215.97220687137</c:v>
                </c:pt>
                <c:pt idx="1298">
                  <c:v>255093.42560664454</c:v>
                </c:pt>
                <c:pt idx="1299">
                  <c:v>253337.96471579079</c:v>
                </c:pt>
                <c:pt idx="1300">
                  <c:v>243713.99644728456</c:v>
                </c:pt>
                <c:pt idx="1301">
                  <c:v>243382.48031412621</c:v>
                </c:pt>
                <c:pt idx="1302">
                  <c:v>244156.85560796707</c:v>
                </c:pt>
                <c:pt idx="1303">
                  <c:v>245197.51293441068</c:v>
                </c:pt>
                <c:pt idx="1304">
                  <c:v>244847.58335438152</c:v>
                </c:pt>
                <c:pt idx="1305">
                  <c:v>243769.0529777504</c:v>
                </c:pt>
                <c:pt idx="1306">
                  <c:v>240897.01256686851</c:v>
                </c:pt>
                <c:pt idx="1307">
                  <c:v>276514.50786959438</c:v>
                </c:pt>
                <c:pt idx="1308">
                  <c:v>279894.78510602203</c:v>
                </c:pt>
                <c:pt idx="1309">
                  <c:v>288152.3079327601</c:v>
                </c:pt>
                <c:pt idx="1310">
                  <c:v>281357.7777712734</c:v>
                </c:pt>
                <c:pt idx="1311">
                  <c:v>288554.48225912685</c:v>
                </c:pt>
                <c:pt idx="1312">
                  <c:v>316220.65577987221</c:v>
                </c:pt>
                <c:pt idx="1313">
                  <c:v>251168.06561803253</c:v>
                </c:pt>
                <c:pt idx="1314">
                  <c:v>263966.69222438231</c:v>
                </c:pt>
                <c:pt idx="1315">
                  <c:v>260963.46532255769</c:v>
                </c:pt>
                <c:pt idx="1316">
                  <c:v>261029.91708772018</c:v>
                </c:pt>
                <c:pt idx="1317">
                  <c:v>259828.97929564459</c:v>
                </c:pt>
                <c:pt idx="1318">
                  <c:v>261991.9140248253</c:v>
                </c:pt>
                <c:pt idx="1319">
                  <c:v>262538.6239135433</c:v>
                </c:pt>
                <c:pt idx="1320">
                  <c:v>259008.02831555641</c:v>
                </c:pt>
                <c:pt idx="1321">
                  <c:v>245741.23046810762</c:v>
                </c:pt>
                <c:pt idx="1322">
                  <c:v>267236.58255141979</c:v>
                </c:pt>
                <c:pt idx="1323">
                  <c:v>268378.28059162881</c:v>
                </c:pt>
                <c:pt idx="1324">
                  <c:v>269187.20084575569</c:v>
                </c:pt>
                <c:pt idx="1325">
                  <c:v>266999.77785603347</c:v>
                </c:pt>
                <c:pt idx="1326">
                  <c:v>278548.56453795038</c:v>
                </c:pt>
                <c:pt idx="1327">
                  <c:v>275977.30599256337</c:v>
                </c:pt>
                <c:pt idx="1328">
                  <c:v>267819.34543001355</c:v>
                </c:pt>
                <c:pt idx="1329">
                  <c:v>269434.74338539818</c:v>
                </c:pt>
                <c:pt idx="1330">
                  <c:v>268024.3990874443</c:v>
                </c:pt>
                <c:pt idx="1331">
                  <c:v>268483.22580114193</c:v>
                </c:pt>
                <c:pt idx="1332">
                  <c:v>276140.21734381065</c:v>
                </c:pt>
                <c:pt idx="1333">
                  <c:v>290022.22786006972</c:v>
                </c:pt>
                <c:pt idx="1334">
                  <c:v>286262.29683459812</c:v>
                </c:pt>
                <c:pt idx="1335">
                  <c:v>286828.93888639373</c:v>
                </c:pt>
                <c:pt idx="1336">
                  <c:v>291762.02821121551</c:v>
                </c:pt>
                <c:pt idx="1337">
                  <c:v>296848.54769275873</c:v>
                </c:pt>
                <c:pt idx="1338">
                  <c:v>287059.80145043292</c:v>
                </c:pt>
                <c:pt idx="1339">
                  <c:v>288851.41427802976</c:v>
                </c:pt>
                <c:pt idx="1340">
                  <c:v>288794.31511875283</c:v>
                </c:pt>
                <c:pt idx="1341">
                  <c:v>286525.28062400105</c:v>
                </c:pt>
                <c:pt idx="1342">
                  <c:v>276457.60749772034</c:v>
                </c:pt>
                <c:pt idx="1343">
                  <c:v>278673.49637556094</c:v>
                </c:pt>
                <c:pt idx="1344">
                  <c:v>295475.13218580309</c:v>
                </c:pt>
                <c:pt idx="1345">
                  <c:v>292939.04762457008</c:v>
                </c:pt>
                <c:pt idx="1346">
                  <c:v>306058.30472792842</c:v>
                </c:pt>
                <c:pt idx="1347">
                  <c:v>306585.17110348021</c:v>
                </c:pt>
                <c:pt idx="1348">
                  <c:v>306728.38656258403</c:v>
                </c:pt>
                <c:pt idx="1349">
                  <c:v>313808.43655510218</c:v>
                </c:pt>
                <c:pt idx="1350">
                  <c:v>444360.36949967855</c:v>
                </c:pt>
                <c:pt idx="1351">
                  <c:v>459461.76710326556</c:v>
                </c:pt>
                <c:pt idx="1352">
                  <c:v>445026.86133589683</c:v>
                </c:pt>
                <c:pt idx="1353">
                  <c:v>472408.10973693995</c:v>
                </c:pt>
                <c:pt idx="1354">
                  <c:v>474213.14721090847</c:v>
                </c:pt>
                <c:pt idx="1355">
                  <c:v>504974.37719075824</c:v>
                </c:pt>
                <c:pt idx="1356">
                  <c:v>524823.0054592035</c:v>
                </c:pt>
                <c:pt idx="1357">
                  <c:v>502854.92768752691</c:v>
                </c:pt>
                <c:pt idx="1358">
                  <c:v>531509.08216810483</c:v>
                </c:pt>
                <c:pt idx="1359">
                  <c:v>469162.01092295343</c:v>
                </c:pt>
                <c:pt idx="1360">
                  <c:v>476886.53035477293</c:v>
                </c:pt>
                <c:pt idx="1361">
                  <c:v>474357.33265268232</c:v>
                </c:pt>
                <c:pt idx="1362">
                  <c:v>495013.59255648433</c:v>
                </c:pt>
                <c:pt idx="1363">
                  <c:v>466053.36067103071</c:v>
                </c:pt>
                <c:pt idx="1364">
                  <c:v>502100.52872418036</c:v>
                </c:pt>
                <c:pt idx="1365">
                  <c:v>507333.4567393391</c:v>
                </c:pt>
                <c:pt idx="1366">
                  <c:v>519014.88965539442</c:v>
                </c:pt>
                <c:pt idx="1367">
                  <c:v>521197.64602119039</c:v>
                </c:pt>
                <c:pt idx="1368">
                  <c:v>527743.4528463902</c:v>
                </c:pt>
                <c:pt idx="1369">
                  <c:v>522777.1553086362</c:v>
                </c:pt>
                <c:pt idx="1370">
                  <c:v>542751.20488656545</c:v>
                </c:pt>
                <c:pt idx="1371">
                  <c:v>575651.89519874356</c:v>
                </c:pt>
                <c:pt idx="1372">
                  <c:v>554383.91037613025</c:v>
                </c:pt>
                <c:pt idx="1373">
                  <c:v>483994.34995896672</c:v>
                </c:pt>
                <c:pt idx="1374">
                  <c:v>489232.7104823296</c:v>
                </c:pt>
                <c:pt idx="1375">
                  <c:v>491598.7450880016</c:v>
                </c:pt>
                <c:pt idx="1376">
                  <c:v>488261.58577330137</c:v>
                </c:pt>
                <c:pt idx="1377">
                  <c:v>486823.08473859093</c:v>
                </c:pt>
                <c:pt idx="1378">
                  <c:v>512873.66340408591</c:v>
                </c:pt>
                <c:pt idx="1379">
                  <c:v>523921.38417206553</c:v>
                </c:pt>
                <c:pt idx="1380">
                  <c:v>539176.31208364479</c:v>
                </c:pt>
                <c:pt idx="1381">
                  <c:v>599358.63024225738</c:v>
                </c:pt>
                <c:pt idx="1382">
                  <c:v>626201.52530731505</c:v>
                </c:pt>
                <c:pt idx="1383">
                  <c:v>612978.87433450378</c:v>
                </c:pt>
                <c:pt idx="1384">
                  <c:v>606232.29534474842</c:v>
                </c:pt>
                <c:pt idx="1385">
                  <c:v>620752.86925375345</c:v>
                </c:pt>
                <c:pt idx="1386">
                  <c:v>669336.90902203124</c:v>
                </c:pt>
                <c:pt idx="1387">
                  <c:v>721157.43361800152</c:v>
                </c:pt>
                <c:pt idx="1388">
                  <c:v>771274.68090074509</c:v>
                </c:pt>
                <c:pt idx="1389">
                  <c:v>1011153.9905425485</c:v>
                </c:pt>
                <c:pt idx="1390">
                  <c:v>935467.11968832754</c:v>
                </c:pt>
                <c:pt idx="1391">
                  <c:v>1190334.7193594787</c:v>
                </c:pt>
                <c:pt idx="1392">
                  <c:v>1247148.4205874228</c:v>
                </c:pt>
                <c:pt idx="1393">
                  <c:v>1321734.6046812104</c:v>
                </c:pt>
                <c:pt idx="1394">
                  <c:v>1204146.2219480739</c:v>
                </c:pt>
                <c:pt idx="1395">
                  <c:v>1026960.9140505639</c:v>
                </c:pt>
                <c:pt idx="1396">
                  <c:v>995176.99054014892</c:v>
                </c:pt>
                <c:pt idx="1397">
                  <c:v>1284258.4758953345</c:v>
                </c:pt>
                <c:pt idx="1398">
                  <c:v>1213618.7781300354</c:v>
                </c:pt>
                <c:pt idx="1399">
                  <c:v>1197288.598484966</c:v>
                </c:pt>
                <c:pt idx="1400">
                  <c:v>1087109.6498955595</c:v>
                </c:pt>
                <c:pt idx="1401">
                  <c:v>1169054.6835131275</c:v>
                </c:pt>
                <c:pt idx="1402">
                  <c:v>1209007.6217466595</c:v>
                </c:pt>
                <c:pt idx="1403">
                  <c:v>1230122.608889397</c:v>
                </c:pt>
                <c:pt idx="1404">
                  <c:v>1459372.2044692114</c:v>
                </c:pt>
                <c:pt idx="1405">
                  <c:v>1474628.6651956739</c:v>
                </c:pt>
                <c:pt idx="1406">
                  <c:v>1453096.2178761512</c:v>
                </c:pt>
                <c:pt idx="1407">
                  <c:v>1433243.8920212798</c:v>
                </c:pt>
                <c:pt idx="1408">
                  <c:v>1290756.1259576676</c:v>
                </c:pt>
                <c:pt idx="1409">
                  <c:v>1386994.7177561237</c:v>
                </c:pt>
                <c:pt idx="1410">
                  <c:v>1388778.7138213976</c:v>
                </c:pt>
                <c:pt idx="1411">
                  <c:v>1453617.9726140094</c:v>
                </c:pt>
                <c:pt idx="1412">
                  <c:v>1218297.1797195331</c:v>
                </c:pt>
                <c:pt idx="1413">
                  <c:v>1070554.6277139445</c:v>
                </c:pt>
                <c:pt idx="1414">
                  <c:v>1107770.9347436356</c:v>
                </c:pt>
                <c:pt idx="1415">
                  <c:v>1112737.0378777664</c:v>
                </c:pt>
                <c:pt idx="1416">
                  <c:v>1174688.5477153065</c:v>
                </c:pt>
                <c:pt idx="1417">
                  <c:v>1152220.6811879911</c:v>
                </c:pt>
                <c:pt idx="1418">
                  <c:v>1055597.131641977</c:v>
                </c:pt>
                <c:pt idx="1419">
                  <c:v>1174159.2400212418</c:v>
                </c:pt>
                <c:pt idx="1420">
                  <c:v>1142018.0244246481</c:v>
                </c:pt>
                <c:pt idx="1421">
                  <c:v>1225693.4231714881</c:v>
                </c:pt>
                <c:pt idx="1422">
                  <c:v>1246950.3671293797</c:v>
                </c:pt>
                <c:pt idx="1423">
                  <c:v>1403056.020387982</c:v>
                </c:pt>
                <c:pt idx="1424">
                  <c:v>1462135.879793687</c:v>
                </c:pt>
                <c:pt idx="1425">
                  <c:v>1504750.0109820224</c:v>
                </c:pt>
                <c:pt idx="1426">
                  <c:v>1639853.0895446383</c:v>
                </c:pt>
                <c:pt idx="1427">
                  <c:v>1539178.3731562914</c:v>
                </c:pt>
                <c:pt idx="1428">
                  <c:v>1615113.4311903575</c:v>
                </c:pt>
                <c:pt idx="1429">
                  <c:v>1714475.7733847992</c:v>
                </c:pt>
                <c:pt idx="1430">
                  <c:v>1999806.6620995316</c:v>
                </c:pt>
                <c:pt idx="1431">
                  <c:v>2189113.5004257183</c:v>
                </c:pt>
                <c:pt idx="1432">
                  <c:v>2265839.1697669453</c:v>
                </c:pt>
                <c:pt idx="1433">
                  <c:v>2359631.937591868</c:v>
                </c:pt>
                <c:pt idx="1434">
                  <c:v>2707668.0877912901</c:v>
                </c:pt>
                <c:pt idx="1435">
                  <c:v>3315005.4383588829</c:v>
                </c:pt>
                <c:pt idx="1436">
                  <c:v>2294833.583132552</c:v>
                </c:pt>
                <c:pt idx="1437">
                  <c:v>2850607.309786296</c:v>
                </c:pt>
                <c:pt idx="1438">
                  <c:v>2593667.6263681347</c:v>
                </c:pt>
                <c:pt idx="1439">
                  <c:v>2050668.2174650887</c:v>
                </c:pt>
                <c:pt idx="1440">
                  <c:v>1971934.9222246138</c:v>
                </c:pt>
                <c:pt idx="1441">
                  <c:v>2077449.1552609948</c:v>
                </c:pt>
                <c:pt idx="1442">
                  <c:v>2572638.8861532374</c:v>
                </c:pt>
                <c:pt idx="1443">
                  <c:v>2166447.5001984169</c:v>
                </c:pt>
                <c:pt idx="1444">
                  <c:v>2108891.0248883911</c:v>
                </c:pt>
                <c:pt idx="1445">
                  <c:v>2209469.7713339212</c:v>
                </c:pt>
                <c:pt idx="1446">
                  <c:v>2314157.7831119592</c:v>
                </c:pt>
                <c:pt idx="1447">
                  <c:v>2685852.9981102678</c:v>
                </c:pt>
                <c:pt idx="1448">
                  <c:v>2822303.8726137476</c:v>
                </c:pt>
                <c:pt idx="1449">
                  <c:v>2583296.3844932714</c:v>
                </c:pt>
                <c:pt idx="1450">
                  <c:v>2223461.5251208916</c:v>
                </c:pt>
                <c:pt idx="1451">
                  <c:v>2423149.8817584342</c:v>
                </c:pt>
                <c:pt idx="1452">
                  <c:v>2223618.8261669683</c:v>
                </c:pt>
                <c:pt idx="1453">
                  <c:v>1702164.8124409767</c:v>
                </c:pt>
                <c:pt idx="1454">
                  <c:v>1953893.9410828257</c:v>
                </c:pt>
                <c:pt idx="1455">
                  <c:v>1374008.6760420634</c:v>
                </c:pt>
                <c:pt idx="1456">
                  <c:v>1332569.3210975351</c:v>
                </c:pt>
                <c:pt idx="1457">
                  <c:v>1213345.8822086097</c:v>
                </c:pt>
                <c:pt idx="1458">
                  <c:v>1182517.2442183511</c:v>
                </c:pt>
                <c:pt idx="1459">
                  <c:v>1238813.0147275887</c:v>
                </c:pt>
                <c:pt idx="1460">
                  <c:v>1194694.0226983186</c:v>
                </c:pt>
                <c:pt idx="1461">
                  <c:v>1126847.1633578734</c:v>
                </c:pt>
                <c:pt idx="1462">
                  <c:v>1179824.7350907875</c:v>
                </c:pt>
                <c:pt idx="1463">
                  <c:v>1187976.2777829401</c:v>
                </c:pt>
                <c:pt idx="1464">
                  <c:v>1174666.5316509274</c:v>
                </c:pt>
                <c:pt idx="1465">
                  <c:v>1179479.5257809164</c:v>
                </c:pt>
                <c:pt idx="1466">
                  <c:v>1224645.7241746883</c:v>
                </c:pt>
                <c:pt idx="1467">
                  <c:v>1217834.5717257487</c:v>
                </c:pt>
                <c:pt idx="1468">
                  <c:v>1222707.1874870656</c:v>
                </c:pt>
                <c:pt idx="1469">
                  <c:v>1210721.124731496</c:v>
                </c:pt>
                <c:pt idx="1470">
                  <c:v>1150914.2161194335</c:v>
                </c:pt>
                <c:pt idx="1471">
                  <c:v>1115672.103842763</c:v>
                </c:pt>
                <c:pt idx="1472">
                  <c:v>1102212.660223579</c:v>
                </c:pt>
                <c:pt idx="1473">
                  <c:v>1072902.178059726</c:v>
                </c:pt>
                <c:pt idx="1474">
                  <c:v>1105656.1763561552</c:v>
                </c:pt>
                <c:pt idx="1475">
                  <c:v>1296465.9202396767</c:v>
                </c:pt>
                <c:pt idx="1476">
                  <c:v>1209098.7744938871</c:v>
                </c:pt>
                <c:pt idx="1477">
                  <c:v>1329999.7936827864</c:v>
                </c:pt>
                <c:pt idx="1478">
                  <c:v>1331491.666540612</c:v>
                </c:pt>
                <c:pt idx="1479">
                  <c:v>1300260.3464847256</c:v>
                </c:pt>
                <c:pt idx="1480">
                  <c:v>1158337.5673978799</c:v>
                </c:pt>
                <c:pt idx="1481">
                  <c:v>1218361.9702733196</c:v>
                </c:pt>
                <c:pt idx="1482">
                  <c:v>1182380.4309008471</c:v>
                </c:pt>
                <c:pt idx="1483">
                  <c:v>1057562.3725269728</c:v>
                </c:pt>
                <c:pt idx="1484">
                  <c:v>875823.4940943151</c:v>
                </c:pt>
                <c:pt idx="1485">
                  <c:v>850807.13213166106</c:v>
                </c:pt>
                <c:pt idx="1486">
                  <c:v>846470.41364999826</c:v>
                </c:pt>
                <c:pt idx="1487">
                  <c:v>857653.36428204423</c:v>
                </c:pt>
                <c:pt idx="1488">
                  <c:v>849531.18701480003</c:v>
                </c:pt>
                <c:pt idx="1489">
                  <c:v>802502.01181569858</c:v>
                </c:pt>
                <c:pt idx="1490">
                  <c:v>775993.84142271953</c:v>
                </c:pt>
                <c:pt idx="1491">
                  <c:v>672378.56062755454</c:v>
                </c:pt>
                <c:pt idx="1492">
                  <c:v>672550.86048181856</c:v>
                </c:pt>
                <c:pt idx="1493">
                  <c:v>652931.55021144403</c:v>
                </c:pt>
                <c:pt idx="1494">
                  <c:v>669846.19859743363</c:v>
                </c:pt>
                <c:pt idx="1495">
                  <c:v>670456.66805265483</c:v>
                </c:pt>
                <c:pt idx="1496">
                  <c:v>656031.85105835577</c:v>
                </c:pt>
                <c:pt idx="1497">
                  <c:v>668272.97192927648</c:v>
                </c:pt>
                <c:pt idx="1498">
                  <c:v>699748.35366781696</c:v>
                </c:pt>
                <c:pt idx="1499">
                  <c:v>715910.73507307121</c:v>
                </c:pt>
                <c:pt idx="1500">
                  <c:v>709379.51264073281</c:v>
                </c:pt>
                <c:pt idx="1501">
                  <c:v>708017.03488216782</c:v>
                </c:pt>
                <c:pt idx="1502">
                  <c:v>696007.62907553662</c:v>
                </c:pt>
                <c:pt idx="1503">
                  <c:v>654792.61953932478</c:v>
                </c:pt>
                <c:pt idx="1504">
                  <c:v>639562.04739706998</c:v>
                </c:pt>
                <c:pt idx="1505">
                  <c:v>631980.8547119092</c:v>
                </c:pt>
                <c:pt idx="1506">
                  <c:v>631025.4335636727</c:v>
                </c:pt>
                <c:pt idx="1507">
                  <c:v>595336.67757510289</c:v>
                </c:pt>
                <c:pt idx="1508">
                  <c:v>584203.30700110306</c:v>
                </c:pt>
                <c:pt idx="1509">
                  <c:v>572349.4556622979</c:v>
                </c:pt>
                <c:pt idx="1510">
                  <c:v>576133.96016592311</c:v>
                </c:pt>
                <c:pt idx="1511">
                  <c:v>588520.2857532755</c:v>
                </c:pt>
                <c:pt idx="1512">
                  <c:v>584628.36649974086</c:v>
                </c:pt>
                <c:pt idx="1513">
                  <c:v>569848.49260251317</c:v>
                </c:pt>
                <c:pt idx="1514">
                  <c:v>573025.39466412249</c:v>
                </c:pt>
                <c:pt idx="1515">
                  <c:v>573339.55544612021</c:v>
                </c:pt>
                <c:pt idx="1516">
                  <c:v>576443.70780328778</c:v>
                </c:pt>
                <c:pt idx="1517">
                  <c:v>578798.34127912449</c:v>
                </c:pt>
                <c:pt idx="1518">
                  <c:v>583182.49269892136</c:v>
                </c:pt>
                <c:pt idx="1519">
                  <c:v>584912.7574587618</c:v>
                </c:pt>
                <c:pt idx="1520">
                  <c:v>578095.89764979936</c:v>
                </c:pt>
                <c:pt idx="1521">
                  <c:v>584131.05998324929</c:v>
                </c:pt>
                <c:pt idx="1522">
                  <c:v>595543.12058771506</c:v>
                </c:pt>
                <c:pt idx="1523">
                  <c:v>592406.46360859543</c:v>
                </c:pt>
                <c:pt idx="1524">
                  <c:v>612760.51650969218</c:v>
                </c:pt>
                <c:pt idx="1525">
                  <c:v>696358.04990974965</c:v>
                </c:pt>
                <c:pt idx="1526">
                  <c:v>703922.10909842141</c:v>
                </c:pt>
                <c:pt idx="1527">
                  <c:v>736965.4006588913</c:v>
                </c:pt>
                <c:pt idx="1528">
                  <c:v>724914.37374351989</c:v>
                </c:pt>
                <c:pt idx="1529">
                  <c:v>722843.05623393389</c:v>
                </c:pt>
                <c:pt idx="1530">
                  <c:v>737660.96186362638</c:v>
                </c:pt>
                <c:pt idx="1531">
                  <c:v>715228.14430300274</c:v>
                </c:pt>
                <c:pt idx="1532">
                  <c:v>713804.82523753657</c:v>
                </c:pt>
                <c:pt idx="1533">
                  <c:v>708678.06718795979</c:v>
                </c:pt>
                <c:pt idx="1534">
                  <c:v>720830.7753267939</c:v>
                </c:pt>
                <c:pt idx="1535">
                  <c:v>728231.1444879669</c:v>
                </c:pt>
                <c:pt idx="1536">
                  <c:v>729039.13522222592</c:v>
                </c:pt>
                <c:pt idx="1537">
                  <c:v>755737.89240051771</c:v>
                </c:pt>
                <c:pt idx="1538">
                  <c:v>723588.88163121766</c:v>
                </c:pt>
                <c:pt idx="1539">
                  <c:v>726154.17228736752</c:v>
                </c:pt>
                <c:pt idx="1540">
                  <c:v>691494.89281847107</c:v>
                </c:pt>
                <c:pt idx="1541">
                  <c:v>691696.20137533243</c:v>
                </c:pt>
                <c:pt idx="1542">
                  <c:v>718483.61312668864</c:v>
                </c:pt>
                <c:pt idx="1543">
                  <c:v>714877.80514821422</c:v>
                </c:pt>
                <c:pt idx="1544">
                  <c:v>717126.96403713489</c:v>
                </c:pt>
                <c:pt idx="1545">
                  <c:v>710944.47986961901</c:v>
                </c:pt>
                <c:pt idx="1546">
                  <c:v>727716.36046459968</c:v>
                </c:pt>
                <c:pt idx="1547">
                  <c:v>743092.68850980501</c:v>
                </c:pt>
                <c:pt idx="1548">
                  <c:v>735487.12628595962</c:v>
                </c:pt>
                <c:pt idx="1549">
                  <c:v>746771.64267636894</c:v>
                </c:pt>
                <c:pt idx="1550">
                  <c:v>745729.10548162367</c:v>
                </c:pt>
                <c:pt idx="1551">
                  <c:v>721206.23901918216</c:v>
                </c:pt>
                <c:pt idx="1552">
                  <c:v>723507.79658153385</c:v>
                </c:pt>
                <c:pt idx="1553">
                  <c:v>740205.40645787853</c:v>
                </c:pt>
                <c:pt idx="1554">
                  <c:v>794656.90004624391</c:v>
                </c:pt>
                <c:pt idx="1555">
                  <c:v>799360.11924723035</c:v>
                </c:pt>
                <c:pt idx="1556">
                  <c:v>685272.39609029377</c:v>
                </c:pt>
                <c:pt idx="1557">
                  <c:v>641477.56526728126</c:v>
                </c:pt>
                <c:pt idx="1558">
                  <c:v>685160.36218634027</c:v>
                </c:pt>
                <c:pt idx="1559">
                  <c:v>633120.23688514391</c:v>
                </c:pt>
                <c:pt idx="1560">
                  <c:v>664663.0261216017</c:v>
                </c:pt>
                <c:pt idx="1561">
                  <c:v>622424.91289844608</c:v>
                </c:pt>
                <c:pt idx="1562">
                  <c:v>621666.95474410732</c:v>
                </c:pt>
                <c:pt idx="1563">
                  <c:v>635966.78515970276</c:v>
                </c:pt>
                <c:pt idx="1564">
                  <c:v>644533.97760615952</c:v>
                </c:pt>
                <c:pt idx="1565">
                  <c:v>628643.10044624435</c:v>
                </c:pt>
                <c:pt idx="1566">
                  <c:v>660293.52009738225</c:v>
                </c:pt>
                <c:pt idx="1567">
                  <c:v>646018.59843395941</c:v>
                </c:pt>
                <c:pt idx="1568">
                  <c:v>649009.22957090591</c:v>
                </c:pt>
                <c:pt idx="1569">
                  <c:v>626743.90962217143</c:v>
                </c:pt>
                <c:pt idx="1570">
                  <c:v>559931.56743620883</c:v>
                </c:pt>
                <c:pt idx="1571">
                  <c:v>566383.90398263617</c:v>
                </c:pt>
                <c:pt idx="1572">
                  <c:v>598842.38964648917</c:v>
                </c:pt>
                <c:pt idx="1573">
                  <c:v>552494.78007627779</c:v>
                </c:pt>
                <c:pt idx="1574">
                  <c:v>565103.31005521282</c:v>
                </c:pt>
                <c:pt idx="1575">
                  <c:v>557647.60253599961</c:v>
                </c:pt>
                <c:pt idx="1576">
                  <c:v>539261.79998137068</c:v>
                </c:pt>
                <c:pt idx="1577">
                  <c:v>515006.26662114245</c:v>
                </c:pt>
                <c:pt idx="1578">
                  <c:v>512550.86539598322</c:v>
                </c:pt>
                <c:pt idx="1579">
                  <c:v>511404.56180914299</c:v>
                </c:pt>
                <c:pt idx="1580">
                  <c:v>532137.22994003235</c:v>
                </c:pt>
                <c:pt idx="1581">
                  <c:v>535116.48990360321</c:v>
                </c:pt>
                <c:pt idx="1582">
                  <c:v>537791.09254819201</c:v>
                </c:pt>
                <c:pt idx="1583">
                  <c:v>570730.21973769099</c:v>
                </c:pt>
                <c:pt idx="1584">
                  <c:v>596859.2590478597</c:v>
                </c:pt>
                <c:pt idx="1585">
                  <c:v>593092.08523927059</c:v>
                </c:pt>
                <c:pt idx="1586">
                  <c:v>629203.99520359049</c:v>
                </c:pt>
                <c:pt idx="1587">
                  <c:v>609925.32484496769</c:v>
                </c:pt>
                <c:pt idx="1588">
                  <c:v>606888.75648652436</c:v>
                </c:pt>
                <c:pt idx="1589">
                  <c:v>577765.23972494109</c:v>
                </c:pt>
                <c:pt idx="1590">
                  <c:v>584863.30670984695</c:v>
                </c:pt>
                <c:pt idx="1591">
                  <c:v>560173.18162671826</c:v>
                </c:pt>
                <c:pt idx="1592">
                  <c:v>575303.0589820079</c:v>
                </c:pt>
                <c:pt idx="1593">
                  <c:v>587086.08538361418</c:v>
                </c:pt>
                <c:pt idx="1594">
                  <c:v>595063.37286647561</c:v>
                </c:pt>
                <c:pt idx="1595">
                  <c:v>595232.04208487726</c:v>
                </c:pt>
                <c:pt idx="1596">
                  <c:v>603826.91036149976</c:v>
                </c:pt>
                <c:pt idx="1597">
                  <c:v>587938.10399664205</c:v>
                </c:pt>
                <c:pt idx="1598">
                  <c:v>576511.64038356789</c:v>
                </c:pt>
                <c:pt idx="1599">
                  <c:v>579423.3269783</c:v>
                </c:pt>
                <c:pt idx="1600">
                  <c:v>578051.0491254431</c:v>
                </c:pt>
                <c:pt idx="1601">
                  <c:v>592427.66134878621</c:v>
                </c:pt>
                <c:pt idx="1602">
                  <c:v>602122.33053899882</c:v>
                </c:pt>
                <c:pt idx="1603">
                  <c:v>603639.08518729883</c:v>
                </c:pt>
                <c:pt idx="1604">
                  <c:v>604926.01346570323</c:v>
                </c:pt>
                <c:pt idx="1605">
                  <c:v>599586.73766856536</c:v>
                </c:pt>
                <c:pt idx="1606">
                  <c:v>615460.75051548611</c:v>
                </c:pt>
                <c:pt idx="1607">
                  <c:v>611298.53598978091</c:v>
                </c:pt>
                <c:pt idx="1608">
                  <c:v>632096.10681112809</c:v>
                </c:pt>
                <c:pt idx="1609">
                  <c:v>656973.48335303098</c:v>
                </c:pt>
                <c:pt idx="1610">
                  <c:v>596654.44921966316</c:v>
                </c:pt>
                <c:pt idx="1611">
                  <c:v>608039.01591011661</c:v>
                </c:pt>
                <c:pt idx="1612">
                  <c:v>604581.90395317564</c:v>
                </c:pt>
                <c:pt idx="1613">
                  <c:v>608559.12135406956</c:v>
                </c:pt>
                <c:pt idx="1614">
                  <c:v>578585.0092270436</c:v>
                </c:pt>
                <c:pt idx="1615">
                  <c:v>594592.90848503821</c:v>
                </c:pt>
                <c:pt idx="1616">
                  <c:v>599164.4242286823</c:v>
                </c:pt>
                <c:pt idx="1617">
                  <c:v>604403.69312849804</c:v>
                </c:pt>
                <c:pt idx="1618">
                  <c:v>604234.82609062293</c:v>
                </c:pt>
                <c:pt idx="1619">
                  <c:v>599923.52696976508</c:v>
                </c:pt>
                <c:pt idx="1620">
                  <c:v>595254.04946729518</c:v>
                </c:pt>
                <c:pt idx="1621">
                  <c:v>588626.76213502605</c:v>
                </c:pt>
                <c:pt idx="1622">
                  <c:v>602236.61532603658</c:v>
                </c:pt>
                <c:pt idx="1623">
                  <c:v>606630.4418011494</c:v>
                </c:pt>
                <c:pt idx="1624">
                  <c:v>605902.41728821117</c:v>
                </c:pt>
                <c:pt idx="1625">
                  <c:v>625908.04481820518</c:v>
                </c:pt>
                <c:pt idx="1626">
                  <c:v>592674.82761806704</c:v>
                </c:pt>
                <c:pt idx="1627">
                  <c:v>594062.46868393524</c:v>
                </c:pt>
                <c:pt idx="1628">
                  <c:v>595293.86236605374</c:v>
                </c:pt>
                <c:pt idx="1629">
                  <c:v>669814.24758183188</c:v>
                </c:pt>
                <c:pt idx="1630">
                  <c:v>746266.64150852489</c:v>
                </c:pt>
                <c:pt idx="1631">
                  <c:v>723008.12346812338</c:v>
                </c:pt>
                <c:pt idx="1632">
                  <c:v>676153.29226222658</c:v>
                </c:pt>
                <c:pt idx="1633">
                  <c:v>750978.54475665523</c:v>
                </c:pt>
                <c:pt idx="1634">
                  <c:v>714272.55832196679</c:v>
                </c:pt>
                <c:pt idx="1635">
                  <c:v>746496.98260294553</c:v>
                </c:pt>
                <c:pt idx="1636">
                  <c:v>730829.62623230857</c:v>
                </c:pt>
                <c:pt idx="1637">
                  <c:v>875126.88383368461</c:v>
                </c:pt>
                <c:pt idx="1638">
                  <c:v>873590.1959327095</c:v>
                </c:pt>
                <c:pt idx="1639">
                  <c:v>852604.09164202679</c:v>
                </c:pt>
                <c:pt idx="1640">
                  <c:v>893252.8543177502</c:v>
                </c:pt>
                <c:pt idx="1641">
                  <c:v>895488.64129374712</c:v>
                </c:pt>
                <c:pt idx="1642">
                  <c:v>847592.17293094238</c:v>
                </c:pt>
                <c:pt idx="1643">
                  <c:v>832541.67753886478</c:v>
                </c:pt>
                <c:pt idx="1644">
                  <c:v>852761.14918045898</c:v>
                </c:pt>
                <c:pt idx="1645">
                  <c:v>839199.0964352038</c:v>
                </c:pt>
                <c:pt idx="1646">
                  <c:v>779206.74591548077</c:v>
                </c:pt>
                <c:pt idx="1647">
                  <c:v>787996.63647245429</c:v>
                </c:pt>
                <c:pt idx="1648">
                  <c:v>766863.1850539943</c:v>
                </c:pt>
                <c:pt idx="1649">
                  <c:v>822436.247799412</c:v>
                </c:pt>
                <c:pt idx="1650">
                  <c:v>887232.16746896959</c:v>
                </c:pt>
                <c:pt idx="1651">
                  <c:v>999105.60560633289</c:v>
                </c:pt>
                <c:pt idx="1652">
                  <c:v>973726.75987810188</c:v>
                </c:pt>
                <c:pt idx="1653">
                  <c:v>1024354.3788771511</c:v>
                </c:pt>
                <c:pt idx="1654">
                  <c:v>983584.81417278049</c:v>
                </c:pt>
                <c:pt idx="1655">
                  <c:v>994300.48529380874</c:v>
                </c:pt>
                <c:pt idx="1656">
                  <c:v>980782.28618787264</c:v>
                </c:pt>
                <c:pt idx="1657">
                  <c:v>970602.33726417273</c:v>
                </c:pt>
                <c:pt idx="1658">
                  <c:v>943267.93715519528</c:v>
                </c:pt>
                <c:pt idx="1659">
                  <c:v>1047364.6235918194</c:v>
                </c:pt>
                <c:pt idx="1660">
                  <c:v>1083934.5550483833</c:v>
                </c:pt>
                <c:pt idx="1661">
                  <c:v>1095185.7908669065</c:v>
                </c:pt>
                <c:pt idx="1662">
                  <c:v>1119704.2382641039</c:v>
                </c:pt>
                <c:pt idx="1663">
                  <c:v>1186520.1508126438</c:v>
                </c:pt>
                <c:pt idx="1664">
                  <c:v>1103405.6298410795</c:v>
                </c:pt>
                <c:pt idx="1665">
                  <c:v>1208800.1887206908</c:v>
                </c:pt>
                <c:pt idx="1666">
                  <c:v>1230283.1483716841</c:v>
                </c:pt>
                <c:pt idx="1667">
                  <c:v>1199625.6998331198</c:v>
                </c:pt>
                <c:pt idx="1668">
                  <c:v>1235180.3128960317</c:v>
                </c:pt>
                <c:pt idx="1669">
                  <c:v>1111886.8364590814</c:v>
                </c:pt>
                <c:pt idx="1670">
                  <c:v>1114355.4598814538</c:v>
                </c:pt>
                <c:pt idx="1671">
                  <c:v>1058502.8994111328</c:v>
                </c:pt>
                <c:pt idx="1672">
                  <c:v>1178330.8838249859</c:v>
                </c:pt>
                <c:pt idx="1673">
                  <c:v>1025325.4274741163</c:v>
                </c:pt>
                <c:pt idx="1674">
                  <c:v>1027721.3046597036</c:v>
                </c:pt>
                <c:pt idx="1675">
                  <c:v>1048320.806952284</c:v>
                </c:pt>
                <c:pt idx="1676">
                  <c:v>1041647.7450459178</c:v>
                </c:pt>
                <c:pt idx="1677">
                  <c:v>1113591.1607479788</c:v>
                </c:pt>
                <c:pt idx="1678">
                  <c:v>1036900.1198092925</c:v>
                </c:pt>
                <c:pt idx="1679">
                  <c:v>951162.64872257691</c:v>
                </c:pt>
                <c:pt idx="1680">
                  <c:v>1006216.159104935</c:v>
                </c:pt>
                <c:pt idx="1681">
                  <c:v>1002312.3214291137</c:v>
                </c:pt>
                <c:pt idx="1682">
                  <c:v>1014235.7188425678</c:v>
                </c:pt>
                <c:pt idx="1683">
                  <c:v>1036104.959779902</c:v>
                </c:pt>
                <c:pt idx="1684">
                  <c:v>1036440.5084385396</c:v>
                </c:pt>
                <c:pt idx="1685">
                  <c:v>990787.13510609651</c:v>
                </c:pt>
                <c:pt idx="1686">
                  <c:v>1008566.873734945</c:v>
                </c:pt>
                <c:pt idx="1687">
                  <c:v>1008242.22255753</c:v>
                </c:pt>
                <c:pt idx="1688">
                  <c:v>973837.01843194233</c:v>
                </c:pt>
                <c:pt idx="1689">
                  <c:v>964443.70421289594</c:v>
                </c:pt>
                <c:pt idx="1690">
                  <c:v>992304.2531060779</c:v>
                </c:pt>
                <c:pt idx="1691">
                  <c:v>1098921.5041841071</c:v>
                </c:pt>
                <c:pt idx="1692">
                  <c:v>1113220.120369077</c:v>
                </c:pt>
                <c:pt idx="1693">
                  <c:v>1118837.9148326276</c:v>
                </c:pt>
                <c:pt idx="1694">
                  <c:v>1112725.0785105724</c:v>
                </c:pt>
                <c:pt idx="1695">
                  <c:v>1818547.5508988593</c:v>
                </c:pt>
                <c:pt idx="1696">
                  <c:v>1566777.9391001223</c:v>
                </c:pt>
                <c:pt idx="1697">
                  <c:v>1710056.1075399739</c:v>
                </c:pt>
                <c:pt idx="1698">
                  <c:v>1652439.4678497855</c:v>
                </c:pt>
                <c:pt idx="1699">
                  <c:v>1753384.5036576574</c:v>
                </c:pt>
                <c:pt idx="1700">
                  <c:v>1656666.8685038856</c:v>
                </c:pt>
                <c:pt idx="1701">
                  <c:v>1631594.8806109848</c:v>
                </c:pt>
                <c:pt idx="1702">
                  <c:v>1427820.251568937</c:v>
                </c:pt>
                <c:pt idx="1703">
                  <c:v>1423255.7176762947</c:v>
                </c:pt>
                <c:pt idx="1704">
                  <c:v>1424936.4083692038</c:v>
                </c:pt>
                <c:pt idx="1705">
                  <c:v>1518131.2782143862</c:v>
                </c:pt>
                <c:pt idx="1706">
                  <c:v>1360864.4013710306</c:v>
                </c:pt>
                <c:pt idx="1707">
                  <c:v>1305354.9929464036</c:v>
                </c:pt>
                <c:pt idx="1708">
                  <c:v>1320119.5806686713</c:v>
                </c:pt>
                <c:pt idx="1709">
                  <c:v>1306989.0576265878</c:v>
                </c:pt>
                <c:pt idx="1710">
                  <c:v>1386121.8307614219</c:v>
                </c:pt>
                <c:pt idx="1711">
                  <c:v>1412847.3483674922</c:v>
                </c:pt>
                <c:pt idx="1712">
                  <c:v>1502901.4293297082</c:v>
                </c:pt>
                <c:pt idx="1713">
                  <c:v>1378756.7603444767</c:v>
                </c:pt>
                <c:pt idx="1714">
                  <c:v>1374904.4353858142</c:v>
                </c:pt>
                <c:pt idx="1715">
                  <c:v>1325040.7373221947</c:v>
                </c:pt>
                <c:pt idx="1716">
                  <c:v>1298088.2280411925</c:v>
                </c:pt>
                <c:pt idx="1717">
                  <c:v>1310127.6195115768</c:v>
                </c:pt>
                <c:pt idx="1718">
                  <c:v>1284823.6827516928</c:v>
                </c:pt>
                <c:pt idx="1719">
                  <c:v>1303119.1398179259</c:v>
                </c:pt>
                <c:pt idx="1720">
                  <c:v>1203132.2102483471</c:v>
                </c:pt>
                <c:pt idx="1721">
                  <c:v>1148636.7161992907</c:v>
                </c:pt>
                <c:pt idx="1722">
                  <c:v>1209693.8518431818</c:v>
                </c:pt>
                <c:pt idx="1723">
                  <c:v>1181305.4527039332</c:v>
                </c:pt>
                <c:pt idx="1724">
                  <c:v>1027756.5897332324</c:v>
                </c:pt>
                <c:pt idx="1725">
                  <c:v>1023060.0226398424</c:v>
                </c:pt>
                <c:pt idx="1726">
                  <c:v>1020323.2256747613</c:v>
                </c:pt>
                <c:pt idx="1727">
                  <c:v>1027300.6488623128</c:v>
                </c:pt>
                <c:pt idx="1728">
                  <c:v>1024886.7641235805</c:v>
                </c:pt>
                <c:pt idx="1729">
                  <c:v>938091.61515332537</c:v>
                </c:pt>
                <c:pt idx="1730">
                  <c:v>871913.01217408816</c:v>
                </c:pt>
                <c:pt idx="1731">
                  <c:v>849474.55396209098</c:v>
                </c:pt>
                <c:pt idx="1732">
                  <c:v>910392.63669660292</c:v>
                </c:pt>
                <c:pt idx="1733">
                  <c:v>873426.30224903754</c:v>
                </c:pt>
                <c:pt idx="1734">
                  <c:v>792808.38490963518</c:v>
                </c:pt>
                <c:pt idx="1735">
                  <c:v>796849.12584182119</c:v>
                </c:pt>
                <c:pt idx="1736">
                  <c:v>870923.27966357558</c:v>
                </c:pt>
                <c:pt idx="1737">
                  <c:v>967569.9246380683</c:v>
                </c:pt>
                <c:pt idx="1738">
                  <c:v>975072.99313455506</c:v>
                </c:pt>
                <c:pt idx="1739">
                  <c:v>984698.65082583553</c:v>
                </c:pt>
                <c:pt idx="1740">
                  <c:v>1031310.8462387446</c:v>
                </c:pt>
                <c:pt idx="1741">
                  <c:v>1056414.1197276087</c:v>
                </c:pt>
                <c:pt idx="1742">
                  <c:v>1045807.6257869794</c:v>
                </c:pt>
                <c:pt idx="1743">
                  <c:v>1360987.7454415543</c:v>
                </c:pt>
                <c:pt idx="1744">
                  <c:v>1301973.6917392144</c:v>
                </c:pt>
                <c:pt idx="1745">
                  <c:v>1371654.3476348496</c:v>
                </c:pt>
                <c:pt idx="1746">
                  <c:v>1426238.2808473343</c:v>
                </c:pt>
                <c:pt idx="1747">
                  <c:v>1399228.4047284767</c:v>
                </c:pt>
                <c:pt idx="1748">
                  <c:v>1389893.0961668028</c:v>
                </c:pt>
                <c:pt idx="1749">
                  <c:v>1441028.8169991381</c:v>
                </c:pt>
                <c:pt idx="1750">
                  <c:v>1486635.5909364542</c:v>
                </c:pt>
                <c:pt idx="1751">
                  <c:v>1796797.6565784982</c:v>
                </c:pt>
                <c:pt idx="1752">
                  <c:v>1718093.6854690635</c:v>
                </c:pt>
                <c:pt idx="1753">
                  <c:v>1610598.5532536719</c:v>
                </c:pt>
                <c:pt idx="1754">
                  <c:v>1303830.361148115</c:v>
                </c:pt>
                <c:pt idx="1755">
                  <c:v>1250916.8505649713</c:v>
                </c:pt>
                <c:pt idx="1756">
                  <c:v>1332677.2043500608</c:v>
                </c:pt>
                <c:pt idx="1757">
                  <c:v>1502579.7927202159</c:v>
                </c:pt>
                <c:pt idx="1758">
                  <c:v>1674527.7711371682</c:v>
                </c:pt>
                <c:pt idx="1759">
                  <c:v>1488653.947433271</c:v>
                </c:pt>
                <c:pt idx="1760">
                  <c:v>1514213.5351079484</c:v>
                </c:pt>
                <c:pt idx="1761">
                  <c:v>1620771.0864907755</c:v>
                </c:pt>
                <c:pt idx="1762">
                  <c:v>1640326.3527637979</c:v>
                </c:pt>
                <c:pt idx="1763">
                  <c:v>1661282.8972726245</c:v>
                </c:pt>
                <c:pt idx="1764">
                  <c:v>1556467.4514266332</c:v>
                </c:pt>
                <c:pt idx="1765">
                  <c:v>1391684.0355715055</c:v>
                </c:pt>
                <c:pt idx="1766">
                  <c:v>1428615.5798372317</c:v>
                </c:pt>
                <c:pt idx="1767">
                  <c:v>1433145.0355705486</c:v>
                </c:pt>
                <c:pt idx="1768">
                  <c:v>1269478.2323557376</c:v>
                </c:pt>
                <c:pt idx="1769">
                  <c:v>1329641.2171276037</c:v>
                </c:pt>
                <c:pt idx="1770">
                  <c:v>1311188.7736889215</c:v>
                </c:pt>
                <c:pt idx="1771">
                  <c:v>1432642.5405693632</c:v>
                </c:pt>
                <c:pt idx="1772">
                  <c:v>1562742.1150848418</c:v>
                </c:pt>
                <c:pt idx="1773">
                  <c:v>1505357.7477799752</c:v>
                </c:pt>
                <c:pt idx="1774">
                  <c:v>1604731.9750894681</c:v>
                </c:pt>
                <c:pt idx="1775">
                  <c:v>1510277.6865758728</c:v>
                </c:pt>
                <c:pt idx="1776">
                  <c:v>1784524.9913970195</c:v>
                </c:pt>
                <c:pt idx="1777">
                  <c:v>1514524.725470165</c:v>
                </c:pt>
                <c:pt idx="1778">
                  <c:v>1566632.3086860939</c:v>
                </c:pt>
                <c:pt idx="1779">
                  <c:v>1610369.0344687437</c:v>
                </c:pt>
                <c:pt idx="1780">
                  <c:v>1545654.2136250075</c:v>
                </c:pt>
                <c:pt idx="1781">
                  <c:v>1566813.842786192</c:v>
                </c:pt>
                <c:pt idx="1782">
                  <c:v>1595397.9043772679</c:v>
                </c:pt>
                <c:pt idx="1783">
                  <c:v>1606954.5791147484</c:v>
                </c:pt>
                <c:pt idx="1784">
                  <c:v>1606178.3328719577</c:v>
                </c:pt>
                <c:pt idx="1785">
                  <c:v>1648538.9149692934</c:v>
                </c:pt>
                <c:pt idx="1786">
                  <c:v>1413900.4906019762</c:v>
                </c:pt>
                <c:pt idx="1787">
                  <c:v>1381848.324685171</c:v>
                </c:pt>
                <c:pt idx="1788">
                  <c:v>1382635.3720179633</c:v>
                </c:pt>
                <c:pt idx="1789">
                  <c:v>1333385.8271043948</c:v>
                </c:pt>
                <c:pt idx="1790">
                  <c:v>1315548.9770054251</c:v>
                </c:pt>
                <c:pt idx="1791">
                  <c:v>1342268.9644076838</c:v>
                </c:pt>
                <c:pt idx="1792">
                  <c:v>1320476.3356838822</c:v>
                </c:pt>
                <c:pt idx="1793">
                  <c:v>1294913.9932990633</c:v>
                </c:pt>
                <c:pt idx="1794">
                  <c:v>1302637.0174891842</c:v>
                </c:pt>
                <c:pt idx="1795">
                  <c:v>1295142.0517621073</c:v>
                </c:pt>
                <c:pt idx="1796">
                  <c:v>1304849.1945364615</c:v>
                </c:pt>
                <c:pt idx="1797">
                  <c:v>1250370.178062028</c:v>
                </c:pt>
                <c:pt idx="1798">
                  <c:v>1228405.3199134097</c:v>
                </c:pt>
                <c:pt idx="1799">
                  <c:v>1131431.343899885</c:v>
                </c:pt>
                <c:pt idx="1800">
                  <c:v>1134347.9794333659</c:v>
                </c:pt>
                <c:pt idx="1801">
                  <c:v>1145262.2480860639</c:v>
                </c:pt>
                <c:pt idx="1802">
                  <c:v>1164721.2974422672</c:v>
                </c:pt>
                <c:pt idx="1803">
                  <c:v>1150563.015060737</c:v>
                </c:pt>
                <c:pt idx="1804">
                  <c:v>1141642.3293035631</c:v>
                </c:pt>
                <c:pt idx="1805">
                  <c:v>1147671.5583472461</c:v>
                </c:pt>
                <c:pt idx="1806">
                  <c:v>1134782.5687066205</c:v>
                </c:pt>
                <c:pt idx="1807">
                  <c:v>1153310.4869446738</c:v>
                </c:pt>
                <c:pt idx="1808">
                  <c:v>1156830.0175721971</c:v>
                </c:pt>
                <c:pt idx="1809">
                  <c:v>1147381.4540195405</c:v>
                </c:pt>
                <c:pt idx="1810">
                  <c:v>1155488.8969255355</c:v>
                </c:pt>
                <c:pt idx="1811">
                  <c:v>1122231.5101791667</c:v>
                </c:pt>
                <c:pt idx="1812">
                  <c:v>1133069.4700173233</c:v>
                </c:pt>
                <c:pt idx="1813">
                  <c:v>1111292.6051343584</c:v>
                </c:pt>
                <c:pt idx="1814">
                  <c:v>1056616.4437328186</c:v>
                </c:pt>
                <c:pt idx="1815">
                  <c:v>1048363.0411436795</c:v>
                </c:pt>
                <c:pt idx="1816">
                  <c:v>1054725.8725953419</c:v>
                </c:pt>
                <c:pt idx="1817">
                  <c:v>1046974.7450029377</c:v>
                </c:pt>
                <c:pt idx="1818">
                  <c:v>1054506.6356986943</c:v>
                </c:pt>
                <c:pt idx="1819">
                  <c:v>1052226.0523907449</c:v>
                </c:pt>
                <c:pt idx="1820">
                  <c:v>1059872.0189221932</c:v>
                </c:pt>
                <c:pt idx="1821">
                  <c:v>1066842.9442162232</c:v>
                </c:pt>
                <c:pt idx="1822">
                  <c:v>1064025.0017661646</c:v>
                </c:pt>
                <c:pt idx="1823">
                  <c:v>1061524.919589791</c:v>
                </c:pt>
                <c:pt idx="1824">
                  <c:v>1057259.4027070808</c:v>
                </c:pt>
                <c:pt idx="1825">
                  <c:v>1063239.8506086078</c:v>
                </c:pt>
                <c:pt idx="1826">
                  <c:v>1036858.4493543833</c:v>
                </c:pt>
                <c:pt idx="1827">
                  <c:v>1069988.258552317</c:v>
                </c:pt>
                <c:pt idx="1828">
                  <c:v>1089442.5803257201</c:v>
                </c:pt>
                <c:pt idx="1829">
                  <c:v>1073625.7717024453</c:v>
                </c:pt>
                <c:pt idx="1830">
                  <c:v>1114122.7513281936</c:v>
                </c:pt>
                <c:pt idx="1831">
                  <c:v>1173407.2455910267</c:v>
                </c:pt>
                <c:pt idx="1832">
                  <c:v>1467649.9423309118</c:v>
                </c:pt>
                <c:pt idx="1833">
                  <c:v>1433375.2749999582</c:v>
                </c:pt>
                <c:pt idx="1834">
                  <c:v>1485254.7259095721</c:v>
                </c:pt>
                <c:pt idx="1835">
                  <c:v>1487008.3369297159</c:v>
                </c:pt>
                <c:pt idx="1836">
                  <c:v>1557942.2043202233</c:v>
                </c:pt>
                <c:pt idx="1837">
                  <c:v>1699511.1484915279</c:v>
                </c:pt>
                <c:pt idx="1838">
                  <c:v>1459416.3286160254</c:v>
                </c:pt>
                <c:pt idx="1839">
                  <c:v>1508244.9907914833</c:v>
                </c:pt>
                <c:pt idx="1840">
                  <c:v>1497342.1290009813</c:v>
                </c:pt>
                <c:pt idx="1841">
                  <c:v>1665750.3928637572</c:v>
                </c:pt>
                <c:pt idx="1842">
                  <c:v>1671214.4593702995</c:v>
                </c:pt>
                <c:pt idx="1843">
                  <c:v>1617761.4273523502</c:v>
                </c:pt>
                <c:pt idx="1844">
                  <c:v>1670592.7844358252</c:v>
                </c:pt>
                <c:pt idx="1845">
                  <c:v>1642980.0733593884</c:v>
                </c:pt>
                <c:pt idx="1846">
                  <c:v>1709791.9228144616</c:v>
                </c:pt>
                <c:pt idx="1847">
                  <c:v>1544527.4445766201</c:v>
                </c:pt>
                <c:pt idx="1848">
                  <c:v>1598819.3704540525</c:v>
                </c:pt>
                <c:pt idx="1849">
                  <c:v>1670197.3950353384</c:v>
                </c:pt>
                <c:pt idx="1850">
                  <c:v>1664797.4778473915</c:v>
                </c:pt>
                <c:pt idx="1851">
                  <c:v>1690314.2905352744</c:v>
                </c:pt>
                <c:pt idx="1852">
                  <c:v>1709427.7536543938</c:v>
                </c:pt>
                <c:pt idx="1853">
                  <c:v>1833802.8774777127</c:v>
                </c:pt>
                <c:pt idx="1854">
                  <c:v>1715006.8859597894</c:v>
                </c:pt>
                <c:pt idx="1855">
                  <c:v>1653289.2417124789</c:v>
                </c:pt>
                <c:pt idx="1856">
                  <c:v>1686629.2092998554</c:v>
                </c:pt>
                <c:pt idx="1857">
                  <c:v>1579462.9331782423</c:v>
                </c:pt>
                <c:pt idx="1858">
                  <c:v>1623760.4130412212</c:v>
                </c:pt>
                <c:pt idx="1859">
                  <c:v>1616586.7793005465</c:v>
                </c:pt>
                <c:pt idx="1860">
                  <c:v>1649007.29525854</c:v>
                </c:pt>
                <c:pt idx="1861">
                  <c:v>1513609.5682925414</c:v>
                </c:pt>
                <c:pt idx="1862">
                  <c:v>1555214.0775067224</c:v>
                </c:pt>
                <c:pt idx="1863">
                  <c:v>1514550.928916005</c:v>
                </c:pt>
                <c:pt idx="1864">
                  <c:v>1576190.6864801401</c:v>
                </c:pt>
                <c:pt idx="1865">
                  <c:v>1557531.5812598902</c:v>
                </c:pt>
                <c:pt idx="1866">
                  <c:v>1631350.801080399</c:v>
                </c:pt>
                <c:pt idx="1867">
                  <c:v>1612236.8192007905</c:v>
                </c:pt>
                <c:pt idx="1868">
                  <c:v>1696029.5598311452</c:v>
                </c:pt>
                <c:pt idx="1869">
                  <c:v>1526818.7429981346</c:v>
                </c:pt>
                <c:pt idx="1870">
                  <c:v>1158138.6994757694</c:v>
                </c:pt>
                <c:pt idx="1871">
                  <c:v>1119768.6396755131</c:v>
                </c:pt>
                <c:pt idx="1872">
                  <c:v>1156295.2831159472</c:v>
                </c:pt>
                <c:pt idx="1873">
                  <c:v>1146206.5874387906</c:v>
                </c:pt>
                <c:pt idx="1874">
                  <c:v>1133265.2245807105</c:v>
                </c:pt>
                <c:pt idx="1875">
                  <c:v>1161167.9505322473</c:v>
                </c:pt>
                <c:pt idx="1876">
                  <c:v>1149939.6262552983</c:v>
                </c:pt>
                <c:pt idx="1877">
                  <c:v>1136746.1329802074</c:v>
                </c:pt>
                <c:pt idx="1878">
                  <c:v>1131149.0219286012</c:v>
                </c:pt>
                <c:pt idx="1879">
                  <c:v>1125506.5519450374</c:v>
                </c:pt>
                <c:pt idx="1880">
                  <c:v>1137457.6467892139</c:v>
                </c:pt>
                <c:pt idx="1881">
                  <c:v>1100906.530931781</c:v>
                </c:pt>
                <c:pt idx="1882">
                  <c:v>1090309.6515613655</c:v>
                </c:pt>
                <c:pt idx="1883">
                  <c:v>1072814.3341802193</c:v>
                </c:pt>
                <c:pt idx="1884">
                  <c:v>1074382.8320841908</c:v>
                </c:pt>
                <c:pt idx="1885">
                  <c:v>1074981.047351216</c:v>
                </c:pt>
                <c:pt idx="1886">
                  <c:v>1061157.6448578404</c:v>
                </c:pt>
                <c:pt idx="1887">
                  <c:v>1076617.9958799027</c:v>
                </c:pt>
                <c:pt idx="1888">
                  <c:v>1128715.5489895064</c:v>
                </c:pt>
                <c:pt idx="1889">
                  <c:v>1116463.9222025434</c:v>
                </c:pt>
                <c:pt idx="1890">
                  <c:v>1148755.4303353038</c:v>
                </c:pt>
                <c:pt idx="1891">
                  <c:v>1094750.070532976</c:v>
                </c:pt>
                <c:pt idx="1892">
                  <c:v>1099817.0067363232</c:v>
                </c:pt>
                <c:pt idx="1893">
                  <c:v>1095771.3611393166</c:v>
                </c:pt>
                <c:pt idx="1894">
                  <c:v>1090871.0828361753</c:v>
                </c:pt>
                <c:pt idx="1895">
                  <c:v>1099300.8031400787</c:v>
                </c:pt>
                <c:pt idx="1896">
                  <c:v>1084578.8710746295</c:v>
                </c:pt>
                <c:pt idx="1897">
                  <c:v>1090726.3704806999</c:v>
                </c:pt>
                <c:pt idx="1898">
                  <c:v>1107368.2832256225</c:v>
                </c:pt>
                <c:pt idx="1899">
                  <c:v>1112030.006755325</c:v>
                </c:pt>
                <c:pt idx="1900">
                  <c:v>1114292.7129903724</c:v>
                </c:pt>
                <c:pt idx="1901">
                  <c:v>1101818.5273157959</c:v>
                </c:pt>
                <c:pt idx="1902">
                  <c:v>1089173.3862922522</c:v>
                </c:pt>
                <c:pt idx="1903">
                  <c:v>1108931.7874028652</c:v>
                </c:pt>
                <c:pt idx="1904">
                  <c:v>1101884.6128638068</c:v>
                </c:pt>
                <c:pt idx="1905">
                  <c:v>1075416.6210124369</c:v>
                </c:pt>
                <c:pt idx="1906">
                  <c:v>1100649.8903276485</c:v>
                </c:pt>
                <c:pt idx="1907">
                  <c:v>1154947.1629371464</c:v>
                </c:pt>
                <c:pt idx="1908">
                  <c:v>1172082.7888054154</c:v>
                </c:pt>
                <c:pt idx="1909">
                  <c:v>1209516.7038510696</c:v>
                </c:pt>
                <c:pt idx="1910">
                  <c:v>1184216.9511344701</c:v>
                </c:pt>
                <c:pt idx="1911">
                  <c:v>1184095.7131960313</c:v>
                </c:pt>
                <c:pt idx="1912">
                  <c:v>1203128.9868693843</c:v>
                </c:pt>
                <c:pt idx="1913">
                  <c:v>1160700.5778235069</c:v>
                </c:pt>
                <c:pt idx="1914">
                  <c:v>1169677.1185555256</c:v>
                </c:pt>
                <c:pt idx="1915">
                  <c:v>1203549.2604601083</c:v>
                </c:pt>
                <c:pt idx="1916">
                  <c:v>1261463.9668334282</c:v>
                </c:pt>
                <c:pt idx="1917">
                  <c:v>1300894.4700478292</c:v>
                </c:pt>
                <c:pt idx="1918">
                  <c:v>1517936.8711102335</c:v>
                </c:pt>
                <c:pt idx="1919">
                  <c:v>1565674.0183618614</c:v>
                </c:pt>
                <c:pt idx="1920">
                  <c:v>1552130.3622030339</c:v>
                </c:pt>
                <c:pt idx="1921">
                  <c:v>1603190.3208586578</c:v>
                </c:pt>
                <c:pt idx="1922">
                  <c:v>1580865.0274959165</c:v>
                </c:pt>
                <c:pt idx="1923">
                  <c:v>1587351.7850857433</c:v>
                </c:pt>
                <c:pt idx="1924">
                  <c:v>1759356.4247680707</c:v>
                </c:pt>
                <c:pt idx="1925">
                  <c:v>1638812.6169561648</c:v>
                </c:pt>
                <c:pt idx="1926">
                  <c:v>1688495.9940279848</c:v>
                </c:pt>
                <c:pt idx="1927">
                  <c:v>1719969.9482376161</c:v>
                </c:pt>
                <c:pt idx="1928">
                  <c:v>1786495.7235624425</c:v>
                </c:pt>
                <c:pt idx="1929">
                  <c:v>1776822.8904805188</c:v>
                </c:pt>
                <c:pt idx="1930">
                  <c:v>1716333.7009387726</c:v>
                </c:pt>
                <c:pt idx="1931">
                  <c:v>1850887.7526961504</c:v>
                </c:pt>
                <c:pt idx="1932">
                  <c:v>1888177.6854899649</c:v>
                </c:pt>
                <c:pt idx="1933">
                  <c:v>2322192.1692579053</c:v>
                </c:pt>
                <c:pt idx="1934">
                  <c:v>2319427.0897602784</c:v>
                </c:pt>
                <c:pt idx="1935">
                  <c:v>2063221.0141210249</c:v>
                </c:pt>
                <c:pt idx="1936">
                  <c:v>2266262.5528259054</c:v>
                </c:pt>
                <c:pt idx="1937">
                  <c:v>2219941.3137089661</c:v>
                </c:pt>
                <c:pt idx="1938">
                  <c:v>2211079.4905892736</c:v>
                </c:pt>
                <c:pt idx="1939">
                  <c:v>2338013.8288779347</c:v>
                </c:pt>
                <c:pt idx="1940">
                  <c:v>2540660.5302016111</c:v>
                </c:pt>
                <c:pt idx="1941">
                  <c:v>2550736.6072356403</c:v>
                </c:pt>
                <c:pt idx="1942">
                  <c:v>2460273.9522017557</c:v>
                </c:pt>
                <c:pt idx="1943">
                  <c:v>2420648.2984993076</c:v>
                </c:pt>
                <c:pt idx="1944">
                  <c:v>2679806.2795316754</c:v>
                </c:pt>
                <c:pt idx="1945">
                  <c:v>3023239.6491103647</c:v>
                </c:pt>
                <c:pt idx="1946">
                  <c:v>3063081.4221014166</c:v>
                </c:pt>
                <c:pt idx="1947">
                  <c:v>3078068.3425117144</c:v>
                </c:pt>
                <c:pt idx="1948">
                  <c:v>3409813.4994726526</c:v>
                </c:pt>
                <c:pt idx="1949">
                  <c:v>3428694.5754411388</c:v>
                </c:pt>
                <c:pt idx="1950">
                  <c:v>3311850.4034859473</c:v>
                </c:pt>
                <c:pt idx="1951">
                  <c:v>3290494.8792778621</c:v>
                </c:pt>
                <c:pt idx="1952">
                  <c:v>3607832.5248587942</c:v>
                </c:pt>
                <c:pt idx="1953">
                  <c:v>3416920.9296796666</c:v>
                </c:pt>
                <c:pt idx="1954">
                  <c:v>2779628.2081816709</c:v>
                </c:pt>
                <c:pt idx="1955">
                  <c:v>2773782.0041241315</c:v>
                </c:pt>
                <c:pt idx="1956">
                  <c:v>2986946.1716474555</c:v>
                </c:pt>
                <c:pt idx="1957">
                  <c:v>3162043.9016122483</c:v>
                </c:pt>
                <c:pt idx="1958">
                  <c:v>3752997.5471051158</c:v>
                </c:pt>
                <c:pt idx="1959">
                  <c:v>3354227.018004186</c:v>
                </c:pt>
                <c:pt idx="1960">
                  <c:v>3532088.1228521899</c:v>
                </c:pt>
                <c:pt idx="1961">
                  <c:v>3624272.6019888343</c:v>
                </c:pt>
                <c:pt idx="1962">
                  <c:v>3292807.3663092921</c:v>
                </c:pt>
                <c:pt idx="1963">
                  <c:v>3491690.4181394232</c:v>
                </c:pt>
                <c:pt idx="1964">
                  <c:v>3580525.5938179512</c:v>
                </c:pt>
                <c:pt idx="1965">
                  <c:v>3498244.89169975</c:v>
                </c:pt>
                <c:pt idx="1966">
                  <c:v>3144666.0894632768</c:v>
                </c:pt>
                <c:pt idx="1967">
                  <c:v>3233641.8506120644</c:v>
                </c:pt>
                <c:pt idx="1968">
                  <c:v>3118656.6530214595</c:v>
                </c:pt>
                <c:pt idx="1969">
                  <c:v>3037432.666228394</c:v>
                </c:pt>
                <c:pt idx="1970">
                  <c:v>3332560.9383459995</c:v>
                </c:pt>
                <c:pt idx="1971">
                  <c:v>3470153.8536722832</c:v>
                </c:pt>
                <c:pt idx="1972">
                  <c:v>3513220.6127132731</c:v>
                </c:pt>
                <c:pt idx="1973">
                  <c:v>3583862.3899719659</c:v>
                </c:pt>
                <c:pt idx="1974">
                  <c:v>4378035.0783950035</c:v>
                </c:pt>
                <c:pt idx="1975">
                  <c:v>5054503.3110952023</c:v>
                </c:pt>
                <c:pt idx="1976">
                  <c:v>5209589.5543103116</c:v>
                </c:pt>
                <c:pt idx="1977">
                  <c:v>5570404.8807982467</c:v>
                </c:pt>
                <c:pt idx="1978">
                  <c:v>5374137.3631396974</c:v>
                </c:pt>
                <c:pt idx="1979">
                  <c:v>4989330.9557097014</c:v>
                </c:pt>
                <c:pt idx="1980">
                  <c:v>5529590.6532017114</c:v>
                </c:pt>
                <c:pt idx="1981">
                  <c:v>5218896.7744581029</c:v>
                </c:pt>
                <c:pt idx="1982">
                  <c:v>5466406.998469729</c:v>
                </c:pt>
                <c:pt idx="1983">
                  <c:v>5978105.6642873203</c:v>
                </c:pt>
                <c:pt idx="1984">
                  <c:v>6942149.131309635</c:v>
                </c:pt>
                <c:pt idx="1985">
                  <c:v>6814301.2138053048</c:v>
                </c:pt>
                <c:pt idx="1986">
                  <c:v>7270734.2998226145</c:v>
                </c:pt>
                <c:pt idx="1987">
                  <c:v>7467955.0475270888</c:v>
                </c:pt>
                <c:pt idx="1988">
                  <c:v>8408029.7872307356</c:v>
                </c:pt>
                <c:pt idx="1989">
                  <c:v>8468690.8459062483</c:v>
                </c:pt>
                <c:pt idx="1990">
                  <c:v>8746561.8769463282</c:v>
                </c:pt>
                <c:pt idx="1991">
                  <c:v>10628751.911746036</c:v>
                </c:pt>
                <c:pt idx="1992">
                  <c:v>11263057.748796754</c:v>
                </c:pt>
                <c:pt idx="1993">
                  <c:v>10450517.376553981</c:v>
                </c:pt>
                <c:pt idx="1994">
                  <c:v>11927024.668315426</c:v>
                </c:pt>
                <c:pt idx="1995">
                  <c:v>14157611.461978532</c:v>
                </c:pt>
                <c:pt idx="1996">
                  <c:v>16444605.184224339</c:v>
                </c:pt>
                <c:pt idx="1997">
                  <c:v>17530661.156663235</c:v>
                </c:pt>
                <c:pt idx="1998">
                  <c:v>17135184.86737651</c:v>
                </c:pt>
                <c:pt idx="1999">
                  <c:v>15137576.162802014</c:v>
                </c:pt>
                <c:pt idx="2000">
                  <c:v>12711497.660423024</c:v>
                </c:pt>
                <c:pt idx="2001">
                  <c:v>11571088.018491684</c:v>
                </c:pt>
                <c:pt idx="2002">
                  <c:v>14136938.096731856</c:v>
                </c:pt>
                <c:pt idx="2003">
                  <c:v>15609784.230151014</c:v>
                </c:pt>
                <c:pt idx="2004">
                  <c:v>13481851.096771715</c:v>
                </c:pt>
                <c:pt idx="2005">
                  <c:v>12864738.627218174</c:v>
                </c:pt>
                <c:pt idx="2006">
                  <c:v>12714459.20781493</c:v>
                </c:pt>
                <c:pt idx="2007">
                  <c:v>13356755.032482084</c:v>
                </c:pt>
                <c:pt idx="2008">
                  <c:v>12776653.950958189</c:v>
                </c:pt>
                <c:pt idx="2009">
                  <c:v>12445144.572328135</c:v>
                </c:pt>
                <c:pt idx="2010">
                  <c:v>8779907.5300689936</c:v>
                </c:pt>
                <c:pt idx="2011">
                  <c:v>10142936.603880499</c:v>
                </c:pt>
                <c:pt idx="2012">
                  <c:v>9538980.8733216152</c:v>
                </c:pt>
                <c:pt idx="2013">
                  <c:v>9656981.6124427803</c:v>
                </c:pt>
                <c:pt idx="2014">
                  <c:v>9639020.8892553337</c:v>
                </c:pt>
                <c:pt idx="2015">
                  <c:v>9806375.6353799477</c:v>
                </c:pt>
                <c:pt idx="2016">
                  <c:v>8378649.6564325402</c:v>
                </c:pt>
                <c:pt idx="2017">
                  <c:v>7592380.3001805786</c:v>
                </c:pt>
                <c:pt idx="2018">
                  <c:v>7970778.1225428749</c:v>
                </c:pt>
                <c:pt idx="2019">
                  <c:v>7998792.7749246629</c:v>
                </c:pt>
                <c:pt idx="2020">
                  <c:v>7381032.8635161873</c:v>
                </c:pt>
                <c:pt idx="2021">
                  <c:v>7579216.754548721</c:v>
                </c:pt>
                <c:pt idx="2022">
                  <c:v>8585877.4080061335</c:v>
                </c:pt>
                <c:pt idx="2023">
                  <c:v>9763977.4517558012</c:v>
                </c:pt>
                <c:pt idx="2024">
                  <c:v>9353866.8273964301</c:v>
                </c:pt>
                <c:pt idx="2025">
                  <c:v>10114598.032841485</c:v>
                </c:pt>
                <c:pt idx="2026">
                  <c:v>10681258.8232926</c:v>
                </c:pt>
                <c:pt idx="2027">
                  <c:v>10440100.728877934</c:v>
                </c:pt>
                <c:pt idx="2028">
                  <c:v>15018732.802997386</c:v>
                </c:pt>
                <c:pt idx="2029">
                  <c:v>15067207.786365779</c:v>
                </c:pt>
                <c:pt idx="2030">
                  <c:v>13853906.669903472</c:v>
                </c:pt>
                <c:pt idx="2031">
                  <c:v>16041742.021672161</c:v>
                </c:pt>
                <c:pt idx="2032">
                  <c:v>15598391.631032985</c:v>
                </c:pt>
                <c:pt idx="2033">
                  <c:v>15468180.312012736</c:v>
                </c:pt>
                <c:pt idx="2034">
                  <c:v>16535321.319390206</c:v>
                </c:pt>
                <c:pt idx="2035">
                  <c:v>15966470.850754505</c:v>
                </c:pt>
                <c:pt idx="2036">
                  <c:v>16882519.061212458</c:v>
                </c:pt>
                <c:pt idx="2037">
                  <c:v>19209395.452198215</c:v>
                </c:pt>
                <c:pt idx="2038">
                  <c:v>18738594.137284838</c:v>
                </c:pt>
                <c:pt idx="2039">
                  <c:v>22318822.966517933</c:v>
                </c:pt>
                <c:pt idx="2040">
                  <c:v>22264966.981036711</c:v>
                </c:pt>
                <c:pt idx="2041">
                  <c:v>23667464.115237646</c:v>
                </c:pt>
                <c:pt idx="2042">
                  <c:v>20567134.367165942</c:v>
                </c:pt>
                <c:pt idx="2043">
                  <c:v>16086602.386971138</c:v>
                </c:pt>
                <c:pt idx="2044">
                  <c:v>16706748.437619021</c:v>
                </c:pt>
                <c:pt idx="2045">
                  <c:v>14681792.708610134</c:v>
                </c:pt>
                <c:pt idx="2046">
                  <c:v>14167748.011023482</c:v>
                </c:pt>
                <c:pt idx="2047">
                  <c:v>14067662.68925184</c:v>
                </c:pt>
                <c:pt idx="2048">
                  <c:v>13417219.013971016</c:v>
                </c:pt>
                <c:pt idx="2049">
                  <c:v>16358989.167029232</c:v>
                </c:pt>
                <c:pt idx="2050">
                  <c:v>15522722.955898654</c:v>
                </c:pt>
                <c:pt idx="2051">
                  <c:v>16853486.165137</c:v>
                </c:pt>
                <c:pt idx="2052">
                  <c:v>15353930.8352456</c:v>
                </c:pt>
                <c:pt idx="2053">
                  <c:v>15640302.152351882</c:v>
                </c:pt>
                <c:pt idx="2054">
                  <c:v>15741589.202006772</c:v>
                </c:pt>
                <c:pt idx="2055">
                  <c:v>17239710.783680934</c:v>
                </c:pt>
                <c:pt idx="2056">
                  <c:v>18332827.189534612</c:v>
                </c:pt>
                <c:pt idx="2057">
                  <c:v>20301140.390325394</c:v>
                </c:pt>
                <c:pt idx="2058">
                  <c:v>21111538.111566681</c:v>
                </c:pt>
                <c:pt idx="2059">
                  <c:v>22747390.151224054</c:v>
                </c:pt>
                <c:pt idx="2060">
                  <c:v>22225477.235710263</c:v>
                </c:pt>
                <c:pt idx="2061">
                  <c:v>25679479.94009655</c:v>
                </c:pt>
                <c:pt idx="2062">
                  <c:v>23596255.5570748</c:v>
                </c:pt>
                <c:pt idx="2063">
                  <c:v>20592447.107102945</c:v>
                </c:pt>
                <c:pt idx="2064">
                  <c:v>21667540.502568256</c:v>
                </c:pt>
                <c:pt idx="2065">
                  <c:v>23378981.53083637</c:v>
                </c:pt>
                <c:pt idx="2066">
                  <c:v>22235801.469918963</c:v>
                </c:pt>
                <c:pt idx="2067">
                  <c:v>22578373.710781895</c:v>
                </c:pt>
                <c:pt idx="2068">
                  <c:v>22645805.795997877</c:v>
                </c:pt>
                <c:pt idx="2069">
                  <c:v>21985289.651175048</c:v>
                </c:pt>
                <c:pt idx="2070">
                  <c:v>19179869.776509643</c:v>
                </c:pt>
                <c:pt idx="2071">
                  <c:v>19367665.483604793</c:v>
                </c:pt>
                <c:pt idx="2072">
                  <c:v>17708322.61763015</c:v>
                </c:pt>
                <c:pt idx="2073">
                  <c:v>16983377.252860479</c:v>
                </c:pt>
                <c:pt idx="2074">
                  <c:v>15796079.914421132</c:v>
                </c:pt>
                <c:pt idx="2075">
                  <c:v>16269490.778025992</c:v>
                </c:pt>
                <c:pt idx="2076">
                  <c:v>16218562.448091947</c:v>
                </c:pt>
                <c:pt idx="2077">
                  <c:v>17418838.511789367</c:v>
                </c:pt>
                <c:pt idx="2078">
                  <c:v>18216774.788065452</c:v>
                </c:pt>
                <c:pt idx="2079">
                  <c:v>18226215.296031378</c:v>
                </c:pt>
                <c:pt idx="2080">
                  <c:v>18174940.116877135</c:v>
                </c:pt>
                <c:pt idx="2081">
                  <c:v>18352200.506080482</c:v>
                </c:pt>
                <c:pt idx="2082">
                  <c:v>17031327.432914093</c:v>
                </c:pt>
                <c:pt idx="2083">
                  <c:v>17784121.105801851</c:v>
                </c:pt>
                <c:pt idx="2084">
                  <c:v>18407595.47190268</c:v>
                </c:pt>
                <c:pt idx="2085">
                  <c:v>17634889.565709345</c:v>
                </c:pt>
                <c:pt idx="2086">
                  <c:v>16223211.154263761</c:v>
                </c:pt>
                <c:pt idx="2087">
                  <c:v>17610968.597606082</c:v>
                </c:pt>
                <c:pt idx="2088">
                  <c:v>17617504.13768781</c:v>
                </c:pt>
                <c:pt idx="2089">
                  <c:v>18767887.125623185</c:v>
                </c:pt>
                <c:pt idx="2090">
                  <c:v>18913872.243961655</c:v>
                </c:pt>
                <c:pt idx="2091">
                  <c:v>18810690.636461508</c:v>
                </c:pt>
                <c:pt idx="2092">
                  <c:v>21461893.192867134</c:v>
                </c:pt>
                <c:pt idx="2093">
                  <c:v>20993780.302549068</c:v>
                </c:pt>
                <c:pt idx="2094">
                  <c:v>21186739.533527255</c:v>
                </c:pt>
                <c:pt idx="2095">
                  <c:v>19828334.10303238</c:v>
                </c:pt>
                <c:pt idx="2096">
                  <c:v>18834477.40050688</c:v>
                </c:pt>
                <c:pt idx="2097">
                  <c:v>16164166.800267659</c:v>
                </c:pt>
                <c:pt idx="2098">
                  <c:v>16299126.753299909</c:v>
                </c:pt>
                <c:pt idx="2099">
                  <c:v>16067630.087510781</c:v>
                </c:pt>
                <c:pt idx="2100">
                  <c:v>16873516.369942728</c:v>
                </c:pt>
                <c:pt idx="2101">
                  <c:v>17558641.657384172</c:v>
                </c:pt>
                <c:pt idx="2102">
                  <c:v>17735067.565177765</c:v>
                </c:pt>
                <c:pt idx="2103">
                  <c:v>18123878.962350063</c:v>
                </c:pt>
                <c:pt idx="2104">
                  <c:v>18481091.425805595</c:v>
                </c:pt>
                <c:pt idx="2105">
                  <c:v>16794620.375460591</c:v>
                </c:pt>
                <c:pt idx="2106">
                  <c:v>16484764.048253765</c:v>
                </c:pt>
                <c:pt idx="2107">
                  <c:v>16537494.003027225</c:v>
                </c:pt>
                <c:pt idx="2108">
                  <c:v>16943070.024766643</c:v>
                </c:pt>
                <c:pt idx="2109">
                  <c:v>15706384.269544089</c:v>
                </c:pt>
                <c:pt idx="2110">
                  <c:v>15711894.573631519</c:v>
                </c:pt>
                <c:pt idx="2111">
                  <c:v>14957877.181353025</c:v>
                </c:pt>
                <c:pt idx="2112">
                  <c:v>14774662.935951704</c:v>
                </c:pt>
                <c:pt idx="2113">
                  <c:v>12442521.157463182</c:v>
                </c:pt>
                <c:pt idx="2114">
                  <c:v>11494929.27289639</c:v>
                </c:pt>
                <c:pt idx="2115">
                  <c:v>10989487.968243092</c:v>
                </c:pt>
                <c:pt idx="2116">
                  <c:v>10787891.927568283</c:v>
                </c:pt>
                <c:pt idx="2117">
                  <c:v>11432354.998388123</c:v>
                </c:pt>
                <c:pt idx="2118">
                  <c:v>11150738.626496429</c:v>
                </c:pt>
                <c:pt idx="2119">
                  <c:v>10098270.791571153</c:v>
                </c:pt>
                <c:pt idx="2120">
                  <c:v>9920602.3143416718</c:v>
                </c:pt>
                <c:pt idx="2121">
                  <c:v>11374541.792862179</c:v>
                </c:pt>
                <c:pt idx="2122">
                  <c:v>11330742.235432213</c:v>
                </c:pt>
                <c:pt idx="2123">
                  <c:v>11284557.181825612</c:v>
                </c:pt>
                <c:pt idx="2124">
                  <c:v>12036765.137574611</c:v>
                </c:pt>
                <c:pt idx="2125">
                  <c:v>12120909.634911971</c:v>
                </c:pt>
                <c:pt idx="2126">
                  <c:v>12919214.512460221</c:v>
                </c:pt>
                <c:pt idx="2127">
                  <c:v>13137267.131861839</c:v>
                </c:pt>
                <c:pt idx="2128">
                  <c:v>15328042.580608672</c:v>
                </c:pt>
                <c:pt idx="2129">
                  <c:v>13859667.04502739</c:v>
                </c:pt>
                <c:pt idx="2130">
                  <c:v>15078045.473092081</c:v>
                </c:pt>
                <c:pt idx="2131">
                  <c:v>15023304.480669055</c:v>
                </c:pt>
                <c:pt idx="2132">
                  <c:v>16198140.724609789</c:v>
                </c:pt>
                <c:pt idx="2133">
                  <c:v>14481653.334389765</c:v>
                </c:pt>
                <c:pt idx="2134">
                  <c:v>14676727.403119732</c:v>
                </c:pt>
                <c:pt idx="2135">
                  <c:v>14328825.297901763</c:v>
                </c:pt>
                <c:pt idx="2136">
                  <c:v>14602473.749439077</c:v>
                </c:pt>
                <c:pt idx="2137">
                  <c:v>15779664.002751995</c:v>
                </c:pt>
                <c:pt idx="2138">
                  <c:v>16259349.507427048</c:v>
                </c:pt>
                <c:pt idx="2139">
                  <c:v>15784543.521296449</c:v>
                </c:pt>
                <c:pt idx="2140">
                  <c:v>15102903.676604327</c:v>
                </c:pt>
                <c:pt idx="2141">
                  <c:v>15347576.068155169</c:v>
                </c:pt>
                <c:pt idx="2142">
                  <c:v>14982893.621818572</c:v>
                </c:pt>
                <c:pt idx="2143">
                  <c:v>14345137.03207564</c:v>
                </c:pt>
                <c:pt idx="2144">
                  <c:v>15276152.714913737</c:v>
                </c:pt>
                <c:pt idx="2145">
                  <c:v>15842259.640199464</c:v>
                </c:pt>
                <c:pt idx="2146">
                  <c:v>15726767.57574961</c:v>
                </c:pt>
                <c:pt idx="2147">
                  <c:v>16768743.663545452</c:v>
                </c:pt>
                <c:pt idx="2148">
                  <c:v>16855985.77277175</c:v>
                </c:pt>
                <c:pt idx="2149">
                  <c:v>15052612.967225105</c:v>
                </c:pt>
                <c:pt idx="2150">
                  <c:v>15343790.834216239</c:v>
                </c:pt>
                <c:pt idx="2151">
                  <c:v>15078986.375978012</c:v>
                </c:pt>
                <c:pt idx="2152">
                  <c:v>15834311.18310268</c:v>
                </c:pt>
                <c:pt idx="2153">
                  <c:v>14430920.534136726</c:v>
                </c:pt>
                <c:pt idx="2154">
                  <c:v>13888337.170176929</c:v>
                </c:pt>
                <c:pt idx="2155">
                  <c:v>14018740.130631546</c:v>
                </c:pt>
                <c:pt idx="2156">
                  <c:v>14680864.333662031</c:v>
                </c:pt>
                <c:pt idx="2157">
                  <c:v>14779454.404856903</c:v>
                </c:pt>
                <c:pt idx="2158">
                  <c:v>15708632.685131487</c:v>
                </c:pt>
                <c:pt idx="2159">
                  <c:v>15866680.571035435</c:v>
                </c:pt>
                <c:pt idx="2160">
                  <c:v>15821652.021123959</c:v>
                </c:pt>
                <c:pt idx="2161">
                  <c:v>17811737.873239156</c:v>
                </c:pt>
                <c:pt idx="2162">
                  <c:v>17303442.921703592</c:v>
                </c:pt>
                <c:pt idx="2163">
                  <c:v>16712775.427121617</c:v>
                </c:pt>
                <c:pt idx="2164">
                  <c:v>16246794.162857333</c:v>
                </c:pt>
                <c:pt idx="2165">
                  <c:v>17820301.36324662</c:v>
                </c:pt>
                <c:pt idx="2166">
                  <c:v>17444539.538272977</c:v>
                </c:pt>
                <c:pt idx="2167">
                  <c:v>16221213.436894812</c:v>
                </c:pt>
                <c:pt idx="2168">
                  <c:v>16322797.003592951</c:v>
                </c:pt>
                <c:pt idx="2169">
                  <c:v>15681301.172458338</c:v>
                </c:pt>
                <c:pt idx="2170">
                  <c:v>16058922.648610165</c:v>
                </c:pt>
                <c:pt idx="2171">
                  <c:v>16798662.734436434</c:v>
                </c:pt>
                <c:pt idx="2172">
                  <c:v>16655095.250950076</c:v>
                </c:pt>
                <c:pt idx="2173">
                  <c:v>16233874.362504302</c:v>
                </c:pt>
                <c:pt idx="2174">
                  <c:v>15956950.181747057</c:v>
                </c:pt>
                <c:pt idx="2175">
                  <c:v>16708098.517477185</c:v>
                </c:pt>
                <c:pt idx="2176">
                  <c:v>16450367.254702011</c:v>
                </c:pt>
                <c:pt idx="2177">
                  <c:v>16618942.129189445</c:v>
                </c:pt>
                <c:pt idx="2178">
                  <c:v>17125766.040533349</c:v>
                </c:pt>
                <c:pt idx="2179">
                  <c:v>16645621.458097598</c:v>
                </c:pt>
                <c:pt idx="2180">
                  <c:v>16799043.663881544</c:v>
                </c:pt>
                <c:pt idx="2181">
                  <c:v>16434281.449415887</c:v>
                </c:pt>
                <c:pt idx="2182">
                  <c:v>17014418.621933762</c:v>
                </c:pt>
                <c:pt idx="2183">
                  <c:v>17199957.844020717</c:v>
                </c:pt>
                <c:pt idx="2184">
                  <c:v>17156848.393753011</c:v>
                </c:pt>
                <c:pt idx="2185">
                  <c:v>17667058.317453761</c:v>
                </c:pt>
                <c:pt idx="2186">
                  <c:v>17937579.705794886</c:v>
                </c:pt>
                <c:pt idx="2187">
                  <c:v>17854615.17649642</c:v>
                </c:pt>
                <c:pt idx="2188">
                  <c:v>17711759.158188079</c:v>
                </c:pt>
                <c:pt idx="2189">
                  <c:v>18255148.187725395</c:v>
                </c:pt>
                <c:pt idx="2190">
                  <c:v>18895919.07347364</c:v>
                </c:pt>
                <c:pt idx="2191">
                  <c:v>17520538.327617556</c:v>
                </c:pt>
                <c:pt idx="2192">
                  <c:v>17437758.977874339</c:v>
                </c:pt>
                <c:pt idx="2193">
                  <c:v>16733185.051628942</c:v>
                </c:pt>
                <c:pt idx="2194">
                  <c:v>16422882.006576214</c:v>
                </c:pt>
                <c:pt idx="2195">
                  <c:v>17621959.876610644</c:v>
                </c:pt>
                <c:pt idx="2196">
                  <c:v>19675045.143281709</c:v>
                </c:pt>
                <c:pt idx="2197">
                  <c:v>22297844.959421728</c:v>
                </c:pt>
                <c:pt idx="2198">
                  <c:v>23015522.341283422</c:v>
                </c:pt>
                <c:pt idx="2199">
                  <c:v>23021136.079619613</c:v>
                </c:pt>
                <c:pt idx="2200">
                  <c:v>25865267.896533385</c:v>
                </c:pt>
                <c:pt idx="2201">
                  <c:v>24841620.446908969</c:v>
                </c:pt>
                <c:pt idx="2202">
                  <c:v>22646554.449078474</c:v>
                </c:pt>
                <c:pt idx="2203">
                  <c:v>21731615.223245505</c:v>
                </c:pt>
                <c:pt idx="2204">
                  <c:v>20534927.568691697</c:v>
                </c:pt>
                <c:pt idx="2205">
                  <c:v>22387078.355219778</c:v>
                </c:pt>
                <c:pt idx="2206">
                  <c:v>23866070.250993408</c:v>
                </c:pt>
                <c:pt idx="2207">
                  <c:v>26467482.02941823</c:v>
                </c:pt>
                <c:pt idx="2208">
                  <c:v>28923147.586970445</c:v>
                </c:pt>
                <c:pt idx="2209">
                  <c:v>27744867.30123822</c:v>
                </c:pt>
                <c:pt idx="2210">
                  <c:v>31243438.378154818</c:v>
                </c:pt>
                <c:pt idx="2211">
                  <c:v>30195749.459523272</c:v>
                </c:pt>
                <c:pt idx="2212">
                  <c:v>30132913.474736702</c:v>
                </c:pt>
                <c:pt idx="2213">
                  <c:v>28449080.661176261</c:v>
                </c:pt>
                <c:pt idx="2214">
                  <c:v>33364908.377267975</c:v>
                </c:pt>
                <c:pt idx="2215">
                  <c:v>32228664.406787559</c:v>
                </c:pt>
                <c:pt idx="2216">
                  <c:v>32082187.425189573</c:v>
                </c:pt>
                <c:pt idx="2217">
                  <c:v>30374803.202038895</c:v>
                </c:pt>
                <c:pt idx="2218">
                  <c:v>28542169.17824186</c:v>
                </c:pt>
                <c:pt idx="2219">
                  <c:v>28594497.832292106</c:v>
                </c:pt>
                <c:pt idx="2220">
                  <c:v>31555932.123758975</c:v>
                </c:pt>
                <c:pt idx="2221">
                  <c:v>35467669.744343482</c:v>
                </c:pt>
                <c:pt idx="2222">
                  <c:v>34698830.026435576</c:v>
                </c:pt>
                <c:pt idx="2223">
                  <c:v>35366024.412680425</c:v>
                </c:pt>
                <c:pt idx="2224">
                  <c:v>35724249.37311928</c:v>
                </c:pt>
                <c:pt idx="2225">
                  <c:v>32762692.034076206</c:v>
                </c:pt>
                <c:pt idx="2226">
                  <c:v>34780008.857314259</c:v>
                </c:pt>
                <c:pt idx="2227">
                  <c:v>31368070.160809219</c:v>
                </c:pt>
                <c:pt idx="2228">
                  <c:v>34721519.630296499</c:v>
                </c:pt>
                <c:pt idx="2229">
                  <c:v>34507210.814220034</c:v>
                </c:pt>
                <c:pt idx="2230">
                  <c:v>34284549.032005094</c:v>
                </c:pt>
                <c:pt idx="2231">
                  <c:v>31425342.459997483</c:v>
                </c:pt>
                <c:pt idx="2232">
                  <c:v>31604074.613073967</c:v>
                </c:pt>
                <c:pt idx="2233">
                  <c:v>34211262.349411212</c:v>
                </c:pt>
                <c:pt idx="2234">
                  <c:v>34903963.59403348</c:v>
                </c:pt>
                <c:pt idx="2235">
                  <c:v>36092234.575235009</c:v>
                </c:pt>
                <c:pt idx="2236">
                  <c:v>35959088.31976901</c:v>
                </c:pt>
                <c:pt idx="2237">
                  <c:v>38949927.990257584</c:v>
                </c:pt>
                <c:pt idx="2238">
                  <c:v>40489215.608081549</c:v>
                </c:pt>
                <c:pt idx="2239">
                  <c:v>30455271.618571669</c:v>
                </c:pt>
                <c:pt idx="2240">
                  <c:v>29236388.581055339</c:v>
                </c:pt>
                <c:pt idx="2241">
                  <c:v>29721451.133535538</c:v>
                </c:pt>
                <c:pt idx="2242">
                  <c:v>27489627.974184632</c:v>
                </c:pt>
                <c:pt idx="2243">
                  <c:v>27240069.20360627</c:v>
                </c:pt>
                <c:pt idx="2244">
                  <c:v>26735564.620060734</c:v>
                </c:pt>
                <c:pt idx="2245">
                  <c:v>27375888.59353796</c:v>
                </c:pt>
                <c:pt idx="2246">
                  <c:v>26109831.542228419</c:v>
                </c:pt>
                <c:pt idx="2247">
                  <c:v>27327684.374968898</c:v>
                </c:pt>
                <c:pt idx="2248">
                  <c:v>26823302.895553716</c:v>
                </c:pt>
                <c:pt idx="2249">
                  <c:v>26255003.868745156</c:v>
                </c:pt>
                <c:pt idx="2250">
                  <c:v>27517640.131938156</c:v>
                </c:pt>
                <c:pt idx="2251">
                  <c:v>26161002.138425045</c:v>
                </c:pt>
                <c:pt idx="2252">
                  <c:v>28684131.779900257</c:v>
                </c:pt>
                <c:pt idx="2253">
                  <c:v>30299651.75799606</c:v>
                </c:pt>
                <c:pt idx="2254">
                  <c:v>28314099.100745525</c:v>
                </c:pt>
                <c:pt idx="2255">
                  <c:v>27480087.455137268</c:v>
                </c:pt>
                <c:pt idx="2256">
                  <c:v>28793950.926298641</c:v>
                </c:pt>
                <c:pt idx="2257">
                  <c:v>28890644.315567154</c:v>
                </c:pt>
                <c:pt idx="2258">
                  <c:v>28574485.345203333</c:v>
                </c:pt>
                <c:pt idx="2259">
                  <c:v>29256300.892466813</c:v>
                </c:pt>
                <c:pt idx="2260">
                  <c:v>30073309.476752132</c:v>
                </c:pt>
                <c:pt idx="2261">
                  <c:v>29714005.719473556</c:v>
                </c:pt>
                <c:pt idx="2262">
                  <c:v>28153011.909679059</c:v>
                </c:pt>
                <c:pt idx="2263">
                  <c:v>25615493.240943279</c:v>
                </c:pt>
                <c:pt idx="2264">
                  <c:v>24957524.644006278</c:v>
                </c:pt>
                <c:pt idx="2265">
                  <c:v>25636571.368003312</c:v>
                </c:pt>
                <c:pt idx="2266">
                  <c:v>26846268.429690182</c:v>
                </c:pt>
                <c:pt idx="2267">
                  <c:v>29604195.494032618</c:v>
                </c:pt>
                <c:pt idx="2268">
                  <c:v>34578483.462265074</c:v>
                </c:pt>
                <c:pt idx="2269">
                  <c:v>32411068.881707385</c:v>
                </c:pt>
                <c:pt idx="2270">
                  <c:v>32636087.929455373</c:v>
                </c:pt>
                <c:pt idx="2271">
                  <c:v>33994754.682635151</c:v>
                </c:pt>
                <c:pt idx="2272">
                  <c:v>33616560.238803856</c:v>
                </c:pt>
                <c:pt idx="2273">
                  <c:v>37484699.939944148</c:v>
                </c:pt>
                <c:pt idx="2274">
                  <c:v>35309939.544539548</c:v>
                </c:pt>
                <c:pt idx="2275">
                  <c:v>37242349.060000047</c:v>
                </c:pt>
                <c:pt idx="2276">
                  <c:v>37230941.150778271</c:v>
                </c:pt>
                <c:pt idx="2277">
                  <c:v>43563195.549619578</c:v>
                </c:pt>
                <c:pt idx="2278">
                  <c:v>42263663.754887819</c:v>
                </c:pt>
                <c:pt idx="2279">
                  <c:v>43278508.492658474</c:v>
                </c:pt>
                <c:pt idx="2280">
                  <c:v>44094054.431824178</c:v>
                </c:pt>
                <c:pt idx="2281">
                  <c:v>47709173.368535839</c:v>
                </c:pt>
                <c:pt idx="2282">
                  <c:v>50586163.140924908</c:v>
                </c:pt>
                <c:pt idx="2283">
                  <c:v>43996769.001215957</c:v>
                </c:pt>
                <c:pt idx="2284">
                  <c:v>41583571.328450702</c:v>
                </c:pt>
                <c:pt idx="2285">
                  <c:v>42527671.248012699</c:v>
                </c:pt>
                <c:pt idx="2286">
                  <c:v>41832213.855998635</c:v>
                </c:pt>
                <c:pt idx="2287">
                  <c:v>45279859.089187175</c:v>
                </c:pt>
                <c:pt idx="2288">
                  <c:v>40845208.481312171</c:v>
                </c:pt>
                <c:pt idx="2289">
                  <c:v>37978459.335887164</c:v>
                </c:pt>
                <c:pt idx="2290">
                  <c:v>41101175.770196982</c:v>
                </c:pt>
                <c:pt idx="2291">
                  <c:v>43673003.836835586</c:v>
                </c:pt>
                <c:pt idx="2292">
                  <c:v>43066614.527392156</c:v>
                </c:pt>
                <c:pt idx="2293">
                  <c:v>42207512.86005304</c:v>
                </c:pt>
                <c:pt idx="2294">
                  <c:v>41597339.888412148</c:v>
                </c:pt>
                <c:pt idx="2295">
                  <c:v>45155275.261719666</c:v>
                </c:pt>
                <c:pt idx="2296">
                  <c:v>44623563.441546574</c:v>
                </c:pt>
                <c:pt idx="2297">
                  <c:v>42245063.592511959</c:v>
                </c:pt>
                <c:pt idx="2298">
                  <c:v>41566959.316978768</c:v>
                </c:pt>
                <c:pt idx="2299">
                  <c:v>42384321.8298769</c:v>
                </c:pt>
                <c:pt idx="2300">
                  <c:v>45126932.951729648</c:v>
                </c:pt>
                <c:pt idx="2301">
                  <c:v>51936230.578005642</c:v>
                </c:pt>
                <c:pt idx="2302">
                  <c:v>50880739.79982163</c:v>
                </c:pt>
                <c:pt idx="2303">
                  <c:v>47405042.052899346</c:v>
                </c:pt>
                <c:pt idx="2304">
                  <c:v>47233150.740317181</c:v>
                </c:pt>
                <c:pt idx="2305">
                  <c:v>46151359.491379693</c:v>
                </c:pt>
                <c:pt idx="2306">
                  <c:v>46559467.056757294</c:v>
                </c:pt>
                <c:pt idx="2307">
                  <c:v>48356974.891893819</c:v>
                </c:pt>
                <c:pt idx="2308">
                  <c:v>45233599.169454239</c:v>
                </c:pt>
                <c:pt idx="2309">
                  <c:v>39608335.633069769</c:v>
                </c:pt>
                <c:pt idx="2310">
                  <c:v>39369611.331575856</c:v>
                </c:pt>
                <c:pt idx="2311">
                  <c:v>41759209.321482547</c:v>
                </c:pt>
                <c:pt idx="2312">
                  <c:v>40879683.273534805</c:v>
                </c:pt>
                <c:pt idx="2313">
                  <c:v>39758789.747213952</c:v>
                </c:pt>
                <c:pt idx="2314">
                  <c:v>40497127.841299228</c:v>
                </c:pt>
                <c:pt idx="2315">
                  <c:v>42217151.671657063</c:v>
                </c:pt>
                <c:pt idx="2316">
                  <c:v>41274023.017999306</c:v>
                </c:pt>
                <c:pt idx="2317">
                  <c:v>41565866.458518781</c:v>
                </c:pt>
                <c:pt idx="2318">
                  <c:v>40280139.96873755</c:v>
                </c:pt>
                <c:pt idx="2319">
                  <c:v>44198632.343509555</c:v>
                </c:pt>
                <c:pt idx="2320">
                  <c:v>43390370.942770429</c:v>
                </c:pt>
                <c:pt idx="2321">
                  <c:v>41453817.276284106</c:v>
                </c:pt>
                <c:pt idx="2322">
                  <c:v>41080483.888527952</c:v>
                </c:pt>
                <c:pt idx="2323">
                  <c:v>41693281.792169698</c:v>
                </c:pt>
                <c:pt idx="2324">
                  <c:v>41519496.945885435</c:v>
                </c:pt>
                <c:pt idx="2325">
                  <c:v>42037404.76579538</c:v>
                </c:pt>
                <c:pt idx="2326">
                  <c:v>44297209.442658842</c:v>
                </c:pt>
                <c:pt idx="2327">
                  <c:v>48252669.556941696</c:v>
                </c:pt>
                <c:pt idx="2328">
                  <c:v>48015619.766740046</c:v>
                </c:pt>
                <c:pt idx="2329">
                  <c:v>47022287.389276959</c:v>
                </c:pt>
                <c:pt idx="2330">
                  <c:v>46933194.351415791</c:v>
                </c:pt>
                <c:pt idx="2331">
                  <c:v>47031483.413468048</c:v>
                </c:pt>
                <c:pt idx="2332">
                  <c:v>49949420.066496059</c:v>
                </c:pt>
                <c:pt idx="2333">
                  <c:v>50370323.168749928</c:v>
                </c:pt>
                <c:pt idx="2334">
                  <c:v>48089935.120982289</c:v>
                </c:pt>
                <c:pt idx="2335">
                  <c:v>47435267.891198911</c:v>
                </c:pt>
                <c:pt idx="2336">
                  <c:v>50847908.860719211</c:v>
                </c:pt>
                <c:pt idx="2337">
                  <c:v>49124286.569985479</c:v>
                </c:pt>
                <c:pt idx="2338">
                  <c:v>48604401.86032775</c:v>
                </c:pt>
                <c:pt idx="2339">
                  <c:v>49880432.428067729</c:v>
                </c:pt>
                <c:pt idx="2340">
                  <c:v>51466225.335984156</c:v>
                </c:pt>
                <c:pt idx="2341">
                  <c:v>50705140.263539366</c:v>
                </c:pt>
                <c:pt idx="2342">
                  <c:v>50892236.006787136</c:v>
                </c:pt>
                <c:pt idx="2343">
                  <c:v>50633165.998638123</c:v>
                </c:pt>
                <c:pt idx="2344">
                  <c:v>48574671.662582263</c:v>
                </c:pt>
                <c:pt idx="2345">
                  <c:v>48880537.895824082</c:v>
                </c:pt>
                <c:pt idx="2346">
                  <c:v>46733136.881836593</c:v>
                </c:pt>
                <c:pt idx="2347">
                  <c:v>46724700.332099393</c:v>
                </c:pt>
                <c:pt idx="2348">
                  <c:v>47116698.774432704</c:v>
                </c:pt>
                <c:pt idx="2349">
                  <c:v>46770310.494447388</c:v>
                </c:pt>
                <c:pt idx="2350">
                  <c:v>46847791.059695899</c:v>
                </c:pt>
                <c:pt idx="2351">
                  <c:v>49976042.616786435</c:v>
                </c:pt>
                <c:pt idx="2352">
                  <c:v>51128730.199015841</c:v>
                </c:pt>
                <c:pt idx="2353">
                  <c:v>50422551.211103432</c:v>
                </c:pt>
                <c:pt idx="2354">
                  <c:v>51416397.655066453</c:v>
                </c:pt>
                <c:pt idx="2355">
                  <c:v>49776760.060479902</c:v>
                </c:pt>
                <c:pt idx="2356">
                  <c:v>50233873.350442469</c:v>
                </c:pt>
                <c:pt idx="2357">
                  <c:v>51141584.035098761</c:v>
                </c:pt>
                <c:pt idx="2358">
                  <c:v>51861523.9106851</c:v>
                </c:pt>
                <c:pt idx="2359">
                  <c:v>54701475.824539088</c:v>
                </c:pt>
                <c:pt idx="2360">
                  <c:v>55148749.597846441</c:v>
                </c:pt>
                <c:pt idx="2361">
                  <c:v>57163604.054492556</c:v>
                </c:pt>
                <c:pt idx="2362">
                  <c:v>56999510.900694668</c:v>
                </c:pt>
                <c:pt idx="2363">
                  <c:v>56738608.938223928</c:v>
                </c:pt>
                <c:pt idx="2364">
                  <c:v>56809762.703001238</c:v>
                </c:pt>
                <c:pt idx="2365">
                  <c:v>55574837.766825609</c:v>
                </c:pt>
                <c:pt idx="2366">
                  <c:v>54098257.641584359</c:v>
                </c:pt>
                <c:pt idx="2367">
                  <c:v>55799047.053688906</c:v>
                </c:pt>
                <c:pt idx="2368">
                  <c:v>55139841.988569975</c:v>
                </c:pt>
                <c:pt idx="2369">
                  <c:v>55130272.07571806</c:v>
                </c:pt>
                <c:pt idx="2370">
                  <c:v>55122419.041184999</c:v>
                </c:pt>
                <c:pt idx="2371">
                  <c:v>56279665.762874939</c:v>
                </c:pt>
                <c:pt idx="2372">
                  <c:v>56078123.018307686</c:v>
                </c:pt>
                <c:pt idx="2373">
                  <c:v>57013967.898506962</c:v>
                </c:pt>
                <c:pt idx="2374">
                  <c:v>58420428.427787967</c:v>
                </c:pt>
                <c:pt idx="2375">
                  <c:v>65173201.370540462</c:v>
                </c:pt>
                <c:pt idx="2376">
                  <c:v>67757553.077792957</c:v>
                </c:pt>
                <c:pt idx="2377">
                  <c:v>65486597.025332376</c:v>
                </c:pt>
                <c:pt idx="2378">
                  <c:v>64753352.707623929</c:v>
                </c:pt>
                <c:pt idx="2379">
                  <c:v>64251365.385984622</c:v>
                </c:pt>
                <c:pt idx="2380">
                  <c:v>64494431.609169312</c:v>
                </c:pt>
                <c:pt idx="2381">
                  <c:v>63891358.830024302</c:v>
                </c:pt>
                <c:pt idx="2382">
                  <c:v>62954315.812762767</c:v>
                </c:pt>
                <c:pt idx="2383">
                  <c:v>62213853.279264316</c:v>
                </c:pt>
                <c:pt idx="2384">
                  <c:v>62689468.633009419</c:v>
                </c:pt>
                <c:pt idx="2385">
                  <c:v>61727626.855128109</c:v>
                </c:pt>
                <c:pt idx="2386">
                  <c:v>61368981.487498775</c:v>
                </c:pt>
                <c:pt idx="2387">
                  <c:v>64349873.940981887</c:v>
                </c:pt>
                <c:pt idx="2388">
                  <c:v>63649108.502370112</c:v>
                </c:pt>
                <c:pt idx="2389">
                  <c:v>57095663.73693756</c:v>
                </c:pt>
                <c:pt idx="2390">
                  <c:v>57384955.916365147</c:v>
                </c:pt>
                <c:pt idx="2391">
                  <c:v>56018072.122649334</c:v>
                </c:pt>
                <c:pt idx="2392">
                  <c:v>60214860.633317783</c:v>
                </c:pt>
                <c:pt idx="2393">
                  <c:v>60886655.793012686</c:v>
                </c:pt>
                <c:pt idx="2394">
                  <c:v>61914485.024916321</c:v>
                </c:pt>
                <c:pt idx="2395">
                  <c:v>59127351.504529826</c:v>
                </c:pt>
                <c:pt idx="2396">
                  <c:v>55639306.258873284</c:v>
                </c:pt>
                <c:pt idx="2397">
                  <c:v>55221386.009082042</c:v>
                </c:pt>
                <c:pt idx="2398">
                  <c:v>54721452.04804232</c:v>
                </c:pt>
                <c:pt idx="2399">
                  <c:v>56107690.145649634</c:v>
                </c:pt>
                <c:pt idx="2400">
                  <c:v>62144984.818434201</c:v>
                </c:pt>
                <c:pt idx="2401">
                  <c:v>59987352.503841214</c:v>
                </c:pt>
                <c:pt idx="2402">
                  <c:v>49659509.136002362</c:v>
                </c:pt>
                <c:pt idx="2403">
                  <c:v>50245852.184025228</c:v>
                </c:pt>
                <c:pt idx="2404">
                  <c:v>50097527.589715198</c:v>
                </c:pt>
                <c:pt idx="2405">
                  <c:v>52332868.15403004</c:v>
                </c:pt>
                <c:pt idx="2406">
                  <c:v>54263783.203714006</c:v>
                </c:pt>
                <c:pt idx="2407">
                  <c:v>52521053.971012458</c:v>
                </c:pt>
                <c:pt idx="2408">
                  <c:v>53906778.020373501</c:v>
                </c:pt>
                <c:pt idx="2409">
                  <c:v>52389817.420029663</c:v>
                </c:pt>
                <c:pt idx="2410">
                  <c:v>51199945.705111504</c:v>
                </c:pt>
                <c:pt idx="2411">
                  <c:v>51331654.961472116</c:v>
                </c:pt>
                <c:pt idx="2412">
                  <c:v>53265206.255391546</c:v>
                </c:pt>
                <c:pt idx="2413">
                  <c:v>46512718.724688485</c:v>
                </c:pt>
                <c:pt idx="2414">
                  <c:v>49435769.242981151</c:v>
                </c:pt>
                <c:pt idx="2415">
                  <c:v>48115193.635376945</c:v>
                </c:pt>
                <c:pt idx="2416">
                  <c:v>44545542.764549747</c:v>
                </c:pt>
                <c:pt idx="2417">
                  <c:v>36761608.469048649</c:v>
                </c:pt>
                <c:pt idx="2418">
                  <c:v>36468417.250094488</c:v>
                </c:pt>
                <c:pt idx="2419">
                  <c:v>37412258.936920553</c:v>
                </c:pt>
                <c:pt idx="2420">
                  <c:v>37820294.201917157</c:v>
                </c:pt>
                <c:pt idx="2421">
                  <c:v>37083025.790545307</c:v>
                </c:pt>
                <c:pt idx="2422">
                  <c:v>34250495.433629766</c:v>
                </c:pt>
                <c:pt idx="2423">
                  <c:v>29561885.667425815</c:v>
                </c:pt>
                <c:pt idx="2424">
                  <c:v>30037234.207377177</c:v>
                </c:pt>
                <c:pt idx="2425">
                  <c:v>29974564.123314839</c:v>
                </c:pt>
                <c:pt idx="2426">
                  <c:v>30783559.097555373</c:v>
                </c:pt>
                <c:pt idx="2427">
                  <c:v>29323949.481728323</c:v>
                </c:pt>
                <c:pt idx="2428">
                  <c:v>29604570.114318538</c:v>
                </c:pt>
                <c:pt idx="2429">
                  <c:v>28287400.443287164</c:v>
                </c:pt>
                <c:pt idx="2430">
                  <c:v>27956472.721480571</c:v>
                </c:pt>
                <c:pt idx="2431">
                  <c:v>29223182.58113201</c:v>
                </c:pt>
                <c:pt idx="2432">
                  <c:v>29942923.155372262</c:v>
                </c:pt>
                <c:pt idx="2433">
                  <c:v>28435367.37240795</c:v>
                </c:pt>
                <c:pt idx="2434">
                  <c:v>28017698.008271687</c:v>
                </c:pt>
                <c:pt idx="2435">
                  <c:v>30108717.419316251</c:v>
                </c:pt>
                <c:pt idx="2436">
                  <c:v>30942291.734806791</c:v>
                </c:pt>
                <c:pt idx="2437">
                  <c:v>32747851.576847691</c:v>
                </c:pt>
                <c:pt idx="2438">
                  <c:v>33282839.253295995</c:v>
                </c:pt>
                <c:pt idx="2439">
                  <c:v>33633471.307306029</c:v>
                </c:pt>
                <c:pt idx="2440">
                  <c:v>37559310.83446835</c:v>
                </c:pt>
                <c:pt idx="2441">
                  <c:v>38091272.018808208</c:v>
                </c:pt>
                <c:pt idx="2442">
                  <c:v>38653497.96635098</c:v>
                </c:pt>
                <c:pt idx="2443">
                  <c:v>37964101.001851089</c:v>
                </c:pt>
                <c:pt idx="2444">
                  <c:v>35152515.084417649</c:v>
                </c:pt>
                <c:pt idx="2445">
                  <c:v>36486512.745624885</c:v>
                </c:pt>
                <c:pt idx="2446">
                  <c:v>35652964.481242523</c:v>
                </c:pt>
                <c:pt idx="2447">
                  <c:v>36696073.624985561</c:v>
                </c:pt>
                <c:pt idx="2448">
                  <c:v>37006740.602893762</c:v>
                </c:pt>
                <c:pt idx="2449">
                  <c:v>35058399.721475549</c:v>
                </c:pt>
                <c:pt idx="2450">
                  <c:v>31002568.175351501</c:v>
                </c:pt>
                <c:pt idx="2451">
                  <c:v>31463893.215627313</c:v>
                </c:pt>
                <c:pt idx="2452">
                  <c:v>29524844.332777243</c:v>
                </c:pt>
                <c:pt idx="2453">
                  <c:v>30318503.168586344</c:v>
                </c:pt>
                <c:pt idx="2454">
                  <c:v>29359908.539260436</c:v>
                </c:pt>
                <c:pt idx="2455">
                  <c:v>31250425.287516721</c:v>
                </c:pt>
                <c:pt idx="2456">
                  <c:v>30821375.609828454</c:v>
                </c:pt>
                <c:pt idx="2457">
                  <c:v>30027033.812010441</c:v>
                </c:pt>
                <c:pt idx="2458">
                  <c:v>30923318.760236092</c:v>
                </c:pt>
                <c:pt idx="2459">
                  <c:v>30465430.82463124</c:v>
                </c:pt>
                <c:pt idx="2460">
                  <c:v>30591388.238270503</c:v>
                </c:pt>
                <c:pt idx="2461">
                  <c:v>31134136.511308558</c:v>
                </c:pt>
                <c:pt idx="2462">
                  <c:v>30279518.405296143</c:v>
                </c:pt>
                <c:pt idx="2463">
                  <c:v>29768629.937029306</c:v>
                </c:pt>
                <c:pt idx="2464">
                  <c:v>29859451.805263124</c:v>
                </c:pt>
                <c:pt idx="2465">
                  <c:v>30520949.348888364</c:v>
                </c:pt>
                <c:pt idx="2466">
                  <c:v>31111628.0646897</c:v>
                </c:pt>
                <c:pt idx="2467">
                  <c:v>31305853.680964679</c:v>
                </c:pt>
                <c:pt idx="2468">
                  <c:v>31306892.858097836</c:v>
                </c:pt>
                <c:pt idx="2469">
                  <c:v>30552338.833735503</c:v>
                </c:pt>
                <c:pt idx="2470">
                  <c:v>32416397.821366984</c:v>
                </c:pt>
                <c:pt idx="2471">
                  <c:v>31477141.706616025</c:v>
                </c:pt>
                <c:pt idx="2472">
                  <c:v>31087384.253514774</c:v>
                </c:pt>
                <c:pt idx="2473">
                  <c:v>32013825.051938649</c:v>
                </c:pt>
                <c:pt idx="2474">
                  <c:v>32820886.981279232</c:v>
                </c:pt>
                <c:pt idx="2475">
                  <c:v>32113719.905543581</c:v>
                </c:pt>
                <c:pt idx="2476">
                  <c:v>32082165.631902393</c:v>
                </c:pt>
                <c:pt idx="2477">
                  <c:v>32755200.987390731</c:v>
                </c:pt>
                <c:pt idx="2478">
                  <c:v>31145108.531881209</c:v>
                </c:pt>
                <c:pt idx="2479">
                  <c:v>33815182.206308343</c:v>
                </c:pt>
                <c:pt idx="2480">
                  <c:v>34320656.672304958</c:v>
                </c:pt>
                <c:pt idx="2481">
                  <c:v>34844400.462856717</c:v>
                </c:pt>
                <c:pt idx="2482">
                  <c:v>36308805.084178649</c:v>
                </c:pt>
                <c:pt idx="2483">
                  <c:v>41076589.564890988</c:v>
                </c:pt>
                <c:pt idx="2484">
                  <c:v>39852177.577663325</c:v>
                </c:pt>
                <c:pt idx="2485">
                  <c:v>42644562.075827278</c:v>
                </c:pt>
                <c:pt idx="2486">
                  <c:v>42689340.269469529</c:v>
                </c:pt>
                <c:pt idx="2487">
                  <c:v>42265501.635935932</c:v>
                </c:pt>
                <c:pt idx="2488">
                  <c:v>41126346.008038566</c:v>
                </c:pt>
                <c:pt idx="2489">
                  <c:v>39485803.046398893</c:v>
                </c:pt>
                <c:pt idx="2490">
                  <c:v>41404735.460216969</c:v>
                </c:pt>
                <c:pt idx="2491">
                  <c:v>40625670.016163744</c:v>
                </c:pt>
                <c:pt idx="2492">
                  <c:v>43089852.369933948</c:v>
                </c:pt>
                <c:pt idx="2493">
                  <c:v>40810222.421244144</c:v>
                </c:pt>
                <c:pt idx="2494">
                  <c:v>42376298.041105919</c:v>
                </c:pt>
                <c:pt idx="2495">
                  <c:v>42012439.757128574</c:v>
                </c:pt>
                <c:pt idx="2496">
                  <c:v>40828725.400557682</c:v>
                </c:pt>
                <c:pt idx="2497">
                  <c:v>42483001.872326538</c:v>
                </c:pt>
                <c:pt idx="2498">
                  <c:v>41703044.699666046</c:v>
                </c:pt>
                <c:pt idx="2499">
                  <c:v>41876833.947847329</c:v>
                </c:pt>
                <c:pt idx="2500">
                  <c:v>42361318.313545756</c:v>
                </c:pt>
                <c:pt idx="2501">
                  <c:v>43202299.423006959</c:v>
                </c:pt>
                <c:pt idx="2502">
                  <c:v>42590684.874308765</c:v>
                </c:pt>
                <c:pt idx="2503">
                  <c:v>41957069.128167056</c:v>
                </c:pt>
                <c:pt idx="2504">
                  <c:v>38961129.826793447</c:v>
                </c:pt>
                <c:pt idx="2505">
                  <c:v>38872099.421312712</c:v>
                </c:pt>
                <c:pt idx="2506">
                  <c:v>41475761.573799215</c:v>
                </c:pt>
                <c:pt idx="2507">
                  <c:v>40596796.372841805</c:v>
                </c:pt>
                <c:pt idx="2508">
                  <c:v>41640625.4492869</c:v>
                </c:pt>
                <c:pt idx="2509">
                  <c:v>41400170.880314164</c:v>
                </c:pt>
                <c:pt idx="2510">
                  <c:v>41319368.554662198</c:v>
                </c:pt>
                <c:pt idx="2511">
                  <c:v>39418329.656729832</c:v>
                </c:pt>
                <c:pt idx="2512">
                  <c:v>39718286.026957802</c:v>
                </c:pt>
                <c:pt idx="2513">
                  <c:v>40942199.410543583</c:v>
                </c:pt>
                <c:pt idx="2514">
                  <c:v>41074746.011152193</c:v>
                </c:pt>
                <c:pt idx="2515">
                  <c:v>42511374.44038073</c:v>
                </c:pt>
                <c:pt idx="2516">
                  <c:v>43521394.009220369</c:v>
                </c:pt>
                <c:pt idx="2517">
                  <c:v>46526207.733776197</c:v>
                </c:pt>
                <c:pt idx="2518">
                  <c:v>55007096.82671646</c:v>
                </c:pt>
                <c:pt idx="2519">
                  <c:v>55854375.588520639</c:v>
                </c:pt>
                <c:pt idx="2520">
                  <c:v>54759980.534456037</c:v>
                </c:pt>
                <c:pt idx="2521">
                  <c:v>60647592.362653323</c:v>
                </c:pt>
                <c:pt idx="2522">
                  <c:v>60422594.423669443</c:v>
                </c:pt>
                <c:pt idx="2523">
                  <c:v>65202381.332731016</c:v>
                </c:pt>
                <c:pt idx="2524">
                  <c:v>60115137.259224378</c:v>
                </c:pt>
                <c:pt idx="2525">
                  <c:v>60123006.441050299</c:v>
                </c:pt>
                <c:pt idx="2526">
                  <c:v>59695373.214809008</c:v>
                </c:pt>
                <c:pt idx="2527">
                  <c:v>61873211.635347612</c:v>
                </c:pt>
                <c:pt idx="2528">
                  <c:v>58542760.015635245</c:v>
                </c:pt>
                <c:pt idx="2529">
                  <c:v>58213769.858063206</c:v>
                </c:pt>
                <c:pt idx="2530">
                  <c:v>57524464.597885713</c:v>
                </c:pt>
                <c:pt idx="2531">
                  <c:v>58755823.286942951</c:v>
                </c:pt>
                <c:pt idx="2532">
                  <c:v>59614119.045198344</c:v>
                </c:pt>
                <c:pt idx="2533">
                  <c:v>61004269.099964172</c:v>
                </c:pt>
                <c:pt idx="2534">
                  <c:v>61484233.058020182</c:v>
                </c:pt>
                <c:pt idx="2535">
                  <c:v>61820086.222592719</c:v>
                </c:pt>
                <c:pt idx="2536">
                  <c:v>64173279.655071452</c:v>
                </c:pt>
                <c:pt idx="2537">
                  <c:v>64269185.577216305</c:v>
                </c:pt>
                <c:pt idx="2538">
                  <c:v>64044975.209691264</c:v>
                </c:pt>
                <c:pt idx="2539">
                  <c:v>61129650.004179507</c:v>
                </c:pt>
                <c:pt idx="2540">
                  <c:v>61305090.359544002</c:v>
                </c:pt>
                <c:pt idx="2541">
                  <c:v>60143727.74386064</c:v>
                </c:pt>
                <c:pt idx="2542">
                  <c:v>57161027.805833727</c:v>
                </c:pt>
                <c:pt idx="2543">
                  <c:v>57246840.063199006</c:v>
                </c:pt>
                <c:pt idx="2544">
                  <c:v>57242092.477432281</c:v>
                </c:pt>
                <c:pt idx="2545">
                  <c:v>59255359.022954844</c:v>
                </c:pt>
                <c:pt idx="2546">
                  <c:v>61953972.089257605</c:v>
                </c:pt>
                <c:pt idx="2547">
                  <c:v>64004100.34433765</c:v>
                </c:pt>
                <c:pt idx="2548">
                  <c:v>61102804.053760692</c:v>
                </c:pt>
                <c:pt idx="2549">
                  <c:v>60043327.537805453</c:v>
                </c:pt>
                <c:pt idx="2550">
                  <c:v>59321079.609074213</c:v>
                </c:pt>
                <c:pt idx="2551">
                  <c:v>58307286.925143443</c:v>
                </c:pt>
                <c:pt idx="2552">
                  <c:v>59423249.40634951</c:v>
                </c:pt>
                <c:pt idx="2553">
                  <c:v>55089040.074442938</c:v>
                </c:pt>
                <c:pt idx="2554">
                  <c:v>60315247.682430848</c:v>
                </c:pt>
                <c:pt idx="2555">
                  <c:v>59340312.663009278</c:v>
                </c:pt>
                <c:pt idx="2556">
                  <c:v>58920514.323835574</c:v>
                </c:pt>
                <c:pt idx="2557">
                  <c:v>56250764.562128924</c:v>
                </c:pt>
                <c:pt idx="2558">
                  <c:v>54928705.42868942</c:v>
                </c:pt>
                <c:pt idx="2559">
                  <c:v>55659430.489115611</c:v>
                </c:pt>
                <c:pt idx="2560">
                  <c:v>48616685.99472215</c:v>
                </c:pt>
                <c:pt idx="2561">
                  <c:v>48350625.78875678</c:v>
                </c:pt>
                <c:pt idx="2562">
                  <c:v>57054221.44647067</c:v>
                </c:pt>
                <c:pt idx="2563">
                  <c:v>62024776.918136142</c:v>
                </c:pt>
                <c:pt idx="2564">
                  <c:v>61631591.263863184</c:v>
                </c:pt>
                <c:pt idx="2565">
                  <c:v>60848172.101560764</c:v>
                </c:pt>
                <c:pt idx="2566">
                  <c:v>58864371.791822977</c:v>
                </c:pt>
                <c:pt idx="2567">
                  <c:v>58673552.997020505</c:v>
                </c:pt>
                <c:pt idx="2568">
                  <c:v>57060020.583727323</c:v>
                </c:pt>
                <c:pt idx="2569">
                  <c:v>56141923.477499187</c:v>
                </c:pt>
                <c:pt idx="2570">
                  <c:v>55029206.542017534</c:v>
                </c:pt>
                <c:pt idx="2571">
                  <c:v>58843018.685994491</c:v>
                </c:pt>
                <c:pt idx="2572">
                  <c:v>56799909.65502128</c:v>
                </c:pt>
                <c:pt idx="2573">
                  <c:v>58004719.042046681</c:v>
                </c:pt>
                <c:pt idx="2574">
                  <c:v>61598726.259662539</c:v>
                </c:pt>
                <c:pt idx="2575">
                  <c:v>57773049.278169341</c:v>
                </c:pt>
                <c:pt idx="2576">
                  <c:v>62285465.235912703</c:v>
                </c:pt>
                <c:pt idx="2577">
                  <c:v>62184169.586675309</c:v>
                </c:pt>
                <c:pt idx="2578">
                  <c:v>64932339.003410734</c:v>
                </c:pt>
                <c:pt idx="2579">
                  <c:v>65179533.518442757</c:v>
                </c:pt>
                <c:pt idx="2580">
                  <c:v>64341339.272693753</c:v>
                </c:pt>
                <c:pt idx="2581">
                  <c:v>63038191.336762056</c:v>
                </c:pt>
                <c:pt idx="2582">
                  <c:v>61626237.003569439</c:v>
                </c:pt>
                <c:pt idx="2583">
                  <c:v>58622898.406028904</c:v>
                </c:pt>
                <c:pt idx="2584">
                  <c:v>57765581.492881373</c:v>
                </c:pt>
                <c:pt idx="2585">
                  <c:v>44568940.083060145</c:v>
                </c:pt>
                <c:pt idx="2586">
                  <c:v>43839534.841579609</c:v>
                </c:pt>
                <c:pt idx="2587">
                  <c:v>43066609.759787798</c:v>
                </c:pt>
                <c:pt idx="2588">
                  <c:v>43308869.188329175</c:v>
                </c:pt>
                <c:pt idx="2589">
                  <c:v>43047165.276522242</c:v>
                </c:pt>
                <c:pt idx="2590">
                  <c:v>43371966.372125253</c:v>
                </c:pt>
                <c:pt idx="2591">
                  <c:v>42980244.288255505</c:v>
                </c:pt>
                <c:pt idx="2592">
                  <c:v>45785624.726253055</c:v>
                </c:pt>
                <c:pt idx="2593">
                  <c:v>46251851.483911015</c:v>
                </c:pt>
                <c:pt idx="2594">
                  <c:v>47393504.567046545</c:v>
                </c:pt>
                <c:pt idx="2595">
                  <c:v>45681243.187581241</c:v>
                </c:pt>
                <c:pt idx="2596">
                  <c:v>46773636.430170693</c:v>
                </c:pt>
                <c:pt idx="2597">
                  <c:v>46225159.196317539</c:v>
                </c:pt>
                <c:pt idx="2598">
                  <c:v>46029110.971391924</c:v>
                </c:pt>
                <c:pt idx="2599">
                  <c:v>46444125.768360466</c:v>
                </c:pt>
                <c:pt idx="2600">
                  <c:v>46721051.233430065</c:v>
                </c:pt>
                <c:pt idx="2601">
                  <c:v>46325744.466891833</c:v>
                </c:pt>
                <c:pt idx="2602">
                  <c:v>46817563.702243999</c:v>
                </c:pt>
                <c:pt idx="2603">
                  <c:v>49318208.118136108</c:v>
                </c:pt>
                <c:pt idx="2604">
                  <c:v>48033433.510793515</c:v>
                </c:pt>
                <c:pt idx="2605">
                  <c:v>47962956.489675425</c:v>
                </c:pt>
                <c:pt idx="2606">
                  <c:v>43377285.221239202</c:v>
                </c:pt>
                <c:pt idx="2607">
                  <c:v>42802261.001036644</c:v>
                </c:pt>
                <c:pt idx="2608">
                  <c:v>42448969.21127446</c:v>
                </c:pt>
                <c:pt idx="2609">
                  <c:v>41367049.348456725</c:v>
                </c:pt>
                <c:pt idx="2610">
                  <c:v>32046514.552103411</c:v>
                </c:pt>
                <c:pt idx="2611">
                  <c:v>31898638.262832422</c:v>
                </c:pt>
                <c:pt idx="2612">
                  <c:v>32747113.512039829</c:v>
                </c:pt>
                <c:pt idx="2613">
                  <c:v>32586082.250920847</c:v>
                </c:pt>
                <c:pt idx="2614">
                  <c:v>32080070.027736466</c:v>
                </c:pt>
                <c:pt idx="2615">
                  <c:v>33229492.260324825</c:v>
                </c:pt>
                <c:pt idx="2616">
                  <c:v>33020766.13114861</c:v>
                </c:pt>
                <c:pt idx="2617">
                  <c:v>34181352.673386358</c:v>
                </c:pt>
                <c:pt idx="2618">
                  <c:v>34948323.646768488</c:v>
                </c:pt>
                <c:pt idx="2619">
                  <c:v>33257564.233942334</c:v>
                </c:pt>
                <c:pt idx="2620">
                  <c:v>33456288.682509955</c:v>
                </c:pt>
                <c:pt idx="2621">
                  <c:v>34097738.125357956</c:v>
                </c:pt>
                <c:pt idx="2622">
                  <c:v>34305475.954564087</c:v>
                </c:pt>
                <c:pt idx="2623">
                  <c:v>33557224.781244725</c:v>
                </c:pt>
                <c:pt idx="2624">
                  <c:v>33821829.409813389</c:v>
                </c:pt>
                <c:pt idx="2625">
                  <c:v>33239026.960740075</c:v>
                </c:pt>
                <c:pt idx="2626">
                  <c:v>32927764.698540211</c:v>
                </c:pt>
                <c:pt idx="2627">
                  <c:v>33215003.832150318</c:v>
                </c:pt>
                <c:pt idx="2628">
                  <c:v>33405606.967636161</c:v>
                </c:pt>
                <c:pt idx="2629">
                  <c:v>33854481.495981924</c:v>
                </c:pt>
                <c:pt idx="2630">
                  <c:v>32864218.43596461</c:v>
                </c:pt>
                <c:pt idx="2631">
                  <c:v>31714538.821892239</c:v>
                </c:pt>
                <c:pt idx="2632">
                  <c:v>31008553.101354424</c:v>
                </c:pt>
                <c:pt idx="2633">
                  <c:v>30330364.715063654</c:v>
                </c:pt>
                <c:pt idx="2634">
                  <c:v>28851755.561427653</c:v>
                </c:pt>
                <c:pt idx="2635">
                  <c:v>28962581.131601259</c:v>
                </c:pt>
                <c:pt idx="2636">
                  <c:v>28926712.073575661</c:v>
                </c:pt>
                <c:pt idx="2637">
                  <c:v>29396365.22151747</c:v>
                </c:pt>
                <c:pt idx="2638">
                  <c:v>29511617.804766901</c:v>
                </c:pt>
                <c:pt idx="2639">
                  <c:v>29360931.680713128</c:v>
                </c:pt>
                <c:pt idx="2640">
                  <c:v>29023469.560635343</c:v>
                </c:pt>
                <c:pt idx="2641">
                  <c:v>29327127.875753786</c:v>
                </c:pt>
                <c:pt idx="2642">
                  <c:v>29492846.361724135</c:v>
                </c:pt>
                <c:pt idx="2643">
                  <c:v>29195536.356167432</c:v>
                </c:pt>
                <c:pt idx="2644">
                  <c:v>28768498.772465322</c:v>
                </c:pt>
                <c:pt idx="2645">
                  <c:v>29098382.845107812</c:v>
                </c:pt>
                <c:pt idx="2646">
                  <c:v>29409661.402538884</c:v>
                </c:pt>
                <c:pt idx="2647">
                  <c:v>29535840.835920855</c:v>
                </c:pt>
                <c:pt idx="2648">
                  <c:v>29344800.857811756</c:v>
                </c:pt>
                <c:pt idx="2649">
                  <c:v>29279646.542586911</c:v>
                </c:pt>
                <c:pt idx="2650">
                  <c:v>28736103.337203037</c:v>
                </c:pt>
                <c:pt idx="2651">
                  <c:v>29095899.073077407</c:v>
                </c:pt>
                <c:pt idx="2652">
                  <c:v>28000986.663593568</c:v>
                </c:pt>
                <c:pt idx="2653">
                  <c:v>30102141.598462023</c:v>
                </c:pt>
                <c:pt idx="2654">
                  <c:v>28542413.404966712</c:v>
                </c:pt>
                <c:pt idx="2655">
                  <c:v>29494599.679701511</c:v>
                </c:pt>
                <c:pt idx="2656">
                  <c:v>30221507.703593355</c:v>
                </c:pt>
                <c:pt idx="2657">
                  <c:v>29591763.853178207</c:v>
                </c:pt>
                <c:pt idx="2658">
                  <c:v>29137553.13881655</c:v>
                </c:pt>
                <c:pt idx="2659">
                  <c:v>29104565.321920179</c:v>
                </c:pt>
                <c:pt idx="2660">
                  <c:v>28055023.371204708</c:v>
                </c:pt>
                <c:pt idx="2661">
                  <c:v>28228813.210492667</c:v>
                </c:pt>
                <c:pt idx="2662">
                  <c:v>31175023.619844966</c:v>
                </c:pt>
                <c:pt idx="2663">
                  <c:v>31693367.621573657</c:v>
                </c:pt>
                <c:pt idx="2664">
                  <c:v>30383432.526930999</c:v>
                </c:pt>
                <c:pt idx="2665">
                  <c:v>29351313.870129783</c:v>
                </c:pt>
                <c:pt idx="2666">
                  <c:v>22798927.570284098</c:v>
                </c:pt>
                <c:pt idx="2667">
                  <c:v>26559339.096520588</c:v>
                </c:pt>
                <c:pt idx="2668">
                  <c:v>24044810.269879855</c:v>
                </c:pt>
                <c:pt idx="2669">
                  <c:v>24808356.748789575</c:v>
                </c:pt>
                <c:pt idx="2670">
                  <c:v>25148760.975821916</c:v>
                </c:pt>
                <c:pt idx="2671">
                  <c:v>25892267.748231366</c:v>
                </c:pt>
                <c:pt idx="2672">
                  <c:v>25440710.236881759</c:v>
                </c:pt>
                <c:pt idx="2673">
                  <c:v>25007803.359081432</c:v>
                </c:pt>
                <c:pt idx="2674">
                  <c:v>25357396.742152184</c:v>
                </c:pt>
                <c:pt idx="2675">
                  <c:v>25303840.632088978</c:v>
                </c:pt>
                <c:pt idx="2676">
                  <c:v>25303658.59650895</c:v>
                </c:pt>
                <c:pt idx="2677">
                  <c:v>25299972.939452283</c:v>
                </c:pt>
                <c:pt idx="2678">
                  <c:v>25970107.70312937</c:v>
                </c:pt>
                <c:pt idx="2679">
                  <c:v>26781485.097742863</c:v>
                </c:pt>
                <c:pt idx="2680">
                  <c:v>26054784.594807018</c:v>
                </c:pt>
                <c:pt idx="2681">
                  <c:v>25446431.214103885</c:v>
                </c:pt>
                <c:pt idx="2682">
                  <c:v>25445495.43595136</c:v>
                </c:pt>
                <c:pt idx="2683">
                  <c:v>25563715.76039714</c:v>
                </c:pt>
                <c:pt idx="2684">
                  <c:v>25656905.387618884</c:v>
                </c:pt>
                <c:pt idx="2685">
                  <c:v>25705422.606519725</c:v>
                </c:pt>
                <c:pt idx="2686">
                  <c:v>26044189.885929614</c:v>
                </c:pt>
                <c:pt idx="2687">
                  <c:v>25677086.905240361</c:v>
                </c:pt>
                <c:pt idx="2688">
                  <c:v>24586231.787257601</c:v>
                </c:pt>
                <c:pt idx="2689">
                  <c:v>24857359.597148012</c:v>
                </c:pt>
                <c:pt idx="2690">
                  <c:v>24690676.504505843</c:v>
                </c:pt>
                <c:pt idx="2691">
                  <c:v>24992107.338432718</c:v>
                </c:pt>
                <c:pt idx="2692">
                  <c:v>24670198.232986402</c:v>
                </c:pt>
                <c:pt idx="2693">
                  <c:v>24877915.280713018</c:v>
                </c:pt>
                <c:pt idx="2694">
                  <c:v>24698854.210640211</c:v>
                </c:pt>
                <c:pt idx="2695">
                  <c:v>25064130.317597449</c:v>
                </c:pt>
                <c:pt idx="2696">
                  <c:v>24502479.363958403</c:v>
                </c:pt>
                <c:pt idx="2697">
                  <c:v>24638961.91248177</c:v>
                </c:pt>
                <c:pt idx="2698">
                  <c:v>24642543.805112131</c:v>
                </c:pt>
                <c:pt idx="2699">
                  <c:v>24704405.421317097</c:v>
                </c:pt>
                <c:pt idx="2700">
                  <c:v>24522907.990765624</c:v>
                </c:pt>
                <c:pt idx="2701">
                  <c:v>23748139.305872165</c:v>
                </c:pt>
                <c:pt idx="2702">
                  <c:v>23796025.381129142</c:v>
                </c:pt>
                <c:pt idx="2703">
                  <c:v>22451828.343018897</c:v>
                </c:pt>
                <c:pt idx="2704">
                  <c:v>23384051.024273854</c:v>
                </c:pt>
                <c:pt idx="2705">
                  <c:v>23175587.446759418</c:v>
                </c:pt>
                <c:pt idx="2706">
                  <c:v>23232470.296465609</c:v>
                </c:pt>
                <c:pt idx="2707">
                  <c:v>23658433.918564294</c:v>
                </c:pt>
                <c:pt idx="2708">
                  <c:v>23017313.202035677</c:v>
                </c:pt>
                <c:pt idx="2709">
                  <c:v>23114558.319013402</c:v>
                </c:pt>
                <c:pt idx="2710">
                  <c:v>23129747.621593293</c:v>
                </c:pt>
                <c:pt idx="2711">
                  <c:v>22965191.411633268</c:v>
                </c:pt>
                <c:pt idx="2712">
                  <c:v>22837709.496942557</c:v>
                </c:pt>
                <c:pt idx="2713">
                  <c:v>22767363.301647823</c:v>
                </c:pt>
                <c:pt idx="2714">
                  <c:v>23038091.5381767</c:v>
                </c:pt>
                <c:pt idx="2715">
                  <c:v>22366382.785005067</c:v>
                </c:pt>
                <c:pt idx="2716">
                  <c:v>22536328.245504484</c:v>
                </c:pt>
                <c:pt idx="2717">
                  <c:v>22417219.073238775</c:v>
                </c:pt>
                <c:pt idx="2718">
                  <c:v>22454274.783226646</c:v>
                </c:pt>
                <c:pt idx="2719">
                  <c:v>22549020.8512851</c:v>
                </c:pt>
                <c:pt idx="2720">
                  <c:v>22438756.989343613</c:v>
                </c:pt>
                <c:pt idx="2721">
                  <c:v>22364212.218134727</c:v>
                </c:pt>
                <c:pt idx="2722">
                  <c:v>22360831.317914762</c:v>
                </c:pt>
                <c:pt idx="2723">
                  <c:v>22128586.607852373</c:v>
                </c:pt>
                <c:pt idx="2724">
                  <c:v>22029077.377682548</c:v>
                </c:pt>
                <c:pt idx="2725">
                  <c:v>21826280.88931793</c:v>
                </c:pt>
                <c:pt idx="2726">
                  <c:v>21766173.813030645</c:v>
                </c:pt>
                <c:pt idx="2727">
                  <c:v>22294607.380955938</c:v>
                </c:pt>
                <c:pt idx="2728">
                  <c:v>22449268.491487775</c:v>
                </c:pt>
                <c:pt idx="2729">
                  <c:v>23230014.655017167</c:v>
                </c:pt>
                <c:pt idx="2730">
                  <c:v>24730516.990401939</c:v>
                </c:pt>
                <c:pt idx="2731">
                  <c:v>27532132.038191497</c:v>
                </c:pt>
                <c:pt idx="2732">
                  <c:v>31105225.11726078</c:v>
                </c:pt>
                <c:pt idx="2733">
                  <c:v>34693722.429662623</c:v>
                </c:pt>
                <c:pt idx="2734">
                  <c:v>34405720.276155658</c:v>
                </c:pt>
                <c:pt idx="2735">
                  <c:v>35546909.161879659</c:v>
                </c:pt>
                <c:pt idx="2736">
                  <c:v>35353747.886642851</c:v>
                </c:pt>
                <c:pt idx="2737">
                  <c:v>33614874.450929314</c:v>
                </c:pt>
                <c:pt idx="2738">
                  <c:v>35114535.495553166</c:v>
                </c:pt>
                <c:pt idx="2739">
                  <c:v>41056127.205224514</c:v>
                </c:pt>
                <c:pt idx="2740">
                  <c:v>41543317.383681111</c:v>
                </c:pt>
                <c:pt idx="2741">
                  <c:v>41237749.543216921</c:v>
                </c:pt>
                <c:pt idx="2742">
                  <c:v>42076842.245492004</c:v>
                </c:pt>
                <c:pt idx="2743">
                  <c:v>40903276.686667219</c:v>
                </c:pt>
                <c:pt idx="2744">
                  <c:v>42636046.711585499</c:v>
                </c:pt>
                <c:pt idx="2745">
                  <c:v>42420203.014596365</c:v>
                </c:pt>
                <c:pt idx="2746">
                  <c:v>42726858.316289693</c:v>
                </c:pt>
                <c:pt idx="2747">
                  <c:v>42495935.716582268</c:v>
                </c:pt>
                <c:pt idx="2748">
                  <c:v>45472286.176176466</c:v>
                </c:pt>
                <c:pt idx="2749">
                  <c:v>41552394.067356162</c:v>
                </c:pt>
                <c:pt idx="2750">
                  <c:v>42751268.039678589</c:v>
                </c:pt>
                <c:pt idx="2751">
                  <c:v>45276170.921361074</c:v>
                </c:pt>
                <c:pt idx="2752">
                  <c:v>44236983.63107229</c:v>
                </c:pt>
                <c:pt idx="2753">
                  <c:v>43981518.677103691</c:v>
                </c:pt>
                <c:pt idx="2754">
                  <c:v>43539503.6204862</c:v>
                </c:pt>
                <c:pt idx="2755">
                  <c:v>41891169.901307508</c:v>
                </c:pt>
                <c:pt idx="2756">
                  <c:v>41183239.532402918</c:v>
                </c:pt>
                <c:pt idx="2757">
                  <c:v>43139545.942827925</c:v>
                </c:pt>
                <c:pt idx="2758">
                  <c:v>41969124.401127867</c:v>
                </c:pt>
                <c:pt idx="2759">
                  <c:v>37183733.758137375</c:v>
                </c:pt>
                <c:pt idx="2760">
                  <c:v>36524961.080096684</c:v>
                </c:pt>
                <c:pt idx="2761">
                  <c:v>37416952.224016972</c:v>
                </c:pt>
                <c:pt idx="2762">
                  <c:v>37132278.502958238</c:v>
                </c:pt>
                <c:pt idx="2763">
                  <c:v>37129747.895353906</c:v>
                </c:pt>
                <c:pt idx="2764">
                  <c:v>38729069.686579965</c:v>
                </c:pt>
                <c:pt idx="2765">
                  <c:v>47059106.263267897</c:v>
                </c:pt>
                <c:pt idx="2766">
                  <c:v>43521308.511968106</c:v>
                </c:pt>
                <c:pt idx="2767">
                  <c:v>47941262.844206326</c:v>
                </c:pt>
                <c:pt idx="2768">
                  <c:v>48198582.173239715</c:v>
                </c:pt>
                <c:pt idx="2769">
                  <c:v>46636251.339094885</c:v>
                </c:pt>
                <c:pt idx="2770">
                  <c:v>49072105.344378658</c:v>
                </c:pt>
                <c:pt idx="2771">
                  <c:v>47336526.873256102</c:v>
                </c:pt>
                <c:pt idx="2772">
                  <c:v>46160630.52222079</c:v>
                </c:pt>
                <c:pt idx="2773">
                  <c:v>45125127.311440833</c:v>
                </c:pt>
                <c:pt idx="2774">
                  <c:v>41917447.030143201</c:v>
                </c:pt>
                <c:pt idx="2775">
                  <c:v>41806931.155192778</c:v>
                </c:pt>
                <c:pt idx="2776">
                  <c:v>43419875.752762787</c:v>
                </c:pt>
                <c:pt idx="2777">
                  <c:v>43140728.192031279</c:v>
                </c:pt>
                <c:pt idx="2778">
                  <c:v>41718377.418225825</c:v>
                </c:pt>
                <c:pt idx="2779">
                  <c:v>43690172.104005411</c:v>
                </c:pt>
                <c:pt idx="2780">
                  <c:v>43010956.572056159</c:v>
                </c:pt>
                <c:pt idx="2781">
                  <c:v>38433465.012491077</c:v>
                </c:pt>
                <c:pt idx="2782">
                  <c:v>38369005.528419673</c:v>
                </c:pt>
                <c:pt idx="2783">
                  <c:v>38229196.949426562</c:v>
                </c:pt>
                <c:pt idx="2784">
                  <c:v>38267374.441292048</c:v>
                </c:pt>
                <c:pt idx="2785">
                  <c:v>38632542.593701534</c:v>
                </c:pt>
                <c:pt idx="2786">
                  <c:v>39522956.061465986</c:v>
                </c:pt>
                <c:pt idx="2787">
                  <c:v>42106510.681510523</c:v>
                </c:pt>
                <c:pt idx="2788">
                  <c:v>42391514.226114362</c:v>
                </c:pt>
                <c:pt idx="2789">
                  <c:v>41588810.191946074</c:v>
                </c:pt>
                <c:pt idx="2790">
                  <c:v>38596725.162132353</c:v>
                </c:pt>
                <c:pt idx="2791">
                  <c:v>35408081.094774224</c:v>
                </c:pt>
                <c:pt idx="2792">
                  <c:v>37118663.583916262</c:v>
                </c:pt>
                <c:pt idx="2793">
                  <c:v>35818521.40784993</c:v>
                </c:pt>
                <c:pt idx="2794">
                  <c:v>38049068.197118647</c:v>
                </c:pt>
                <c:pt idx="2795">
                  <c:v>46256705.504484594</c:v>
                </c:pt>
                <c:pt idx="2796">
                  <c:v>44462523.178738788</c:v>
                </c:pt>
                <c:pt idx="2797">
                  <c:v>48445225.098317623</c:v>
                </c:pt>
                <c:pt idx="2798">
                  <c:v>47547162.330730699</c:v>
                </c:pt>
                <c:pt idx="2799">
                  <c:v>49023686.989358924</c:v>
                </c:pt>
                <c:pt idx="2800">
                  <c:v>45573968.018310845</c:v>
                </c:pt>
                <c:pt idx="2801">
                  <c:v>49430893.02426558</c:v>
                </c:pt>
                <c:pt idx="2802">
                  <c:v>46042874.35013935</c:v>
                </c:pt>
                <c:pt idx="2803">
                  <c:v>46038879.614187203</c:v>
                </c:pt>
                <c:pt idx="2804">
                  <c:v>47940885.220504656</c:v>
                </c:pt>
                <c:pt idx="2805">
                  <c:v>44665405.402623408</c:v>
                </c:pt>
                <c:pt idx="2806">
                  <c:v>45151472.920458741</c:v>
                </c:pt>
                <c:pt idx="2807">
                  <c:v>49194335.98620259</c:v>
                </c:pt>
                <c:pt idx="2808">
                  <c:v>47929530.133593559</c:v>
                </c:pt>
                <c:pt idx="2809">
                  <c:v>49617882.395585634</c:v>
                </c:pt>
                <c:pt idx="2810">
                  <c:v>49606355.469924435</c:v>
                </c:pt>
                <c:pt idx="2811">
                  <c:v>48496463.649784155</c:v>
                </c:pt>
                <c:pt idx="2812">
                  <c:v>47038761.459362581</c:v>
                </c:pt>
                <c:pt idx="2813">
                  <c:v>48438684.429048635</c:v>
                </c:pt>
                <c:pt idx="2814">
                  <c:v>48422169.858221896</c:v>
                </c:pt>
                <c:pt idx="2815">
                  <c:v>47950762.379396044</c:v>
                </c:pt>
                <c:pt idx="2816">
                  <c:v>47483415.483513169</c:v>
                </c:pt>
                <c:pt idx="2817">
                  <c:v>47586191.323343672</c:v>
                </c:pt>
                <c:pt idx="2818">
                  <c:v>49049758.758792453</c:v>
                </c:pt>
                <c:pt idx="2819">
                  <c:v>54187679.966853037</c:v>
                </c:pt>
                <c:pt idx="2820">
                  <c:v>56517489.629501969</c:v>
                </c:pt>
                <c:pt idx="2821">
                  <c:v>55192341.670614876</c:v>
                </c:pt>
                <c:pt idx="2822">
                  <c:v>57245628.081269011</c:v>
                </c:pt>
                <c:pt idx="2823">
                  <c:v>57610515.826915585</c:v>
                </c:pt>
                <c:pt idx="2824">
                  <c:v>56892914.162408926</c:v>
                </c:pt>
                <c:pt idx="2825">
                  <c:v>56901272.459902033</c:v>
                </c:pt>
                <c:pt idx="2826">
                  <c:v>53202297.318899252</c:v>
                </c:pt>
                <c:pt idx="2827">
                  <c:v>57037304.959641397</c:v>
                </c:pt>
                <c:pt idx="2828">
                  <c:v>50350330.550177798</c:v>
                </c:pt>
                <c:pt idx="2829">
                  <c:v>48142191.061540611</c:v>
                </c:pt>
                <c:pt idx="2830">
                  <c:v>44329352.291538469</c:v>
                </c:pt>
                <c:pt idx="2831">
                  <c:v>43338178.29200045</c:v>
                </c:pt>
                <c:pt idx="2832">
                  <c:v>42452481.81670244</c:v>
                </c:pt>
                <c:pt idx="2833">
                  <c:v>42487573.1919512</c:v>
                </c:pt>
                <c:pt idx="2834">
                  <c:v>41302655.230356142</c:v>
                </c:pt>
                <c:pt idx="2835">
                  <c:v>41618693.324876808</c:v>
                </c:pt>
                <c:pt idx="2836">
                  <c:v>45102803.280181095</c:v>
                </c:pt>
                <c:pt idx="2837">
                  <c:v>44603411.653621651</c:v>
                </c:pt>
                <c:pt idx="2838">
                  <c:v>44298014.525910519</c:v>
                </c:pt>
                <c:pt idx="2839">
                  <c:v>44290483.69608935</c:v>
                </c:pt>
                <c:pt idx="2840">
                  <c:v>40304393.317219011</c:v>
                </c:pt>
                <c:pt idx="2841">
                  <c:v>39372413.530945264</c:v>
                </c:pt>
                <c:pt idx="2842">
                  <c:v>40385842.529612593</c:v>
                </c:pt>
                <c:pt idx="2843">
                  <c:v>39817829.588079482</c:v>
                </c:pt>
                <c:pt idx="2844">
                  <c:v>41927497.49158138</c:v>
                </c:pt>
                <c:pt idx="2845">
                  <c:v>39902258.13361942</c:v>
                </c:pt>
                <c:pt idx="2846">
                  <c:v>38572361.646819256</c:v>
                </c:pt>
                <c:pt idx="2847">
                  <c:v>39578654.429542229</c:v>
                </c:pt>
                <c:pt idx="2848">
                  <c:v>39647039.877884515</c:v>
                </c:pt>
                <c:pt idx="2849">
                  <c:v>39680452.227806099</c:v>
                </c:pt>
                <c:pt idx="2850">
                  <c:v>40617744.875428274</c:v>
                </c:pt>
                <c:pt idx="2851">
                  <c:v>40887006.269030571</c:v>
                </c:pt>
                <c:pt idx="2852">
                  <c:v>40916554.152803175</c:v>
                </c:pt>
                <c:pt idx="2853">
                  <c:v>40703082.926368222</c:v>
                </c:pt>
                <c:pt idx="2854">
                  <c:v>40341833.745797016</c:v>
                </c:pt>
                <c:pt idx="2855">
                  <c:v>40540949.117876887</c:v>
                </c:pt>
                <c:pt idx="2856">
                  <c:v>39993520.419407986</c:v>
                </c:pt>
                <c:pt idx="2857">
                  <c:v>40869246.204876848</c:v>
                </c:pt>
                <c:pt idx="2858">
                  <c:v>40763190.891926244</c:v>
                </c:pt>
                <c:pt idx="2859">
                  <c:v>40427416.679130428</c:v>
                </c:pt>
                <c:pt idx="2860">
                  <c:v>40972883.402034469</c:v>
                </c:pt>
                <c:pt idx="2861">
                  <c:v>40817137.58229696</c:v>
                </c:pt>
                <c:pt idx="2862">
                  <c:v>40264642.064584479</c:v>
                </c:pt>
                <c:pt idx="2863">
                  <c:v>41644183.407624118</c:v>
                </c:pt>
                <c:pt idx="2864">
                  <c:v>41396228.157096118</c:v>
                </c:pt>
                <c:pt idx="2865">
                  <c:v>41030842.353111252</c:v>
                </c:pt>
                <c:pt idx="2866">
                  <c:v>40796993.342093609</c:v>
                </c:pt>
                <c:pt idx="2867">
                  <c:v>39049933.991737731</c:v>
                </c:pt>
                <c:pt idx="2868">
                  <c:v>37955895.252242617</c:v>
                </c:pt>
                <c:pt idx="2869">
                  <c:v>37941069.732434705</c:v>
                </c:pt>
                <c:pt idx="2870">
                  <c:v>38605966.802760787</c:v>
                </c:pt>
                <c:pt idx="2871">
                  <c:v>39173880.636612266</c:v>
                </c:pt>
                <c:pt idx="2872">
                  <c:v>38566851.802611284</c:v>
                </c:pt>
                <c:pt idx="2873">
                  <c:v>38813385.335070364</c:v>
                </c:pt>
                <c:pt idx="2874">
                  <c:v>38749788.834058985</c:v>
                </c:pt>
                <c:pt idx="2875">
                  <c:v>40827975.166517146</c:v>
                </c:pt>
                <c:pt idx="2876">
                  <c:v>38576846.137937605</c:v>
                </c:pt>
                <c:pt idx="2877">
                  <c:v>39890570.394558541</c:v>
                </c:pt>
                <c:pt idx="2878">
                  <c:v>39646923.032048091</c:v>
                </c:pt>
                <c:pt idx="2879">
                  <c:v>39685113.579295442</c:v>
                </c:pt>
                <c:pt idx="2880">
                  <c:v>40647016.4776939</c:v>
                </c:pt>
                <c:pt idx="2881">
                  <c:v>40520203.275044747</c:v>
                </c:pt>
                <c:pt idx="2882">
                  <c:v>40569004.291271269</c:v>
                </c:pt>
                <c:pt idx="2883">
                  <c:v>40530813.754791267</c:v>
                </c:pt>
                <c:pt idx="2884">
                  <c:v>41832547.851874046</c:v>
                </c:pt>
                <c:pt idx="2885">
                  <c:v>41101827.679592416</c:v>
                </c:pt>
                <c:pt idx="2886">
                  <c:v>39916038.327543959</c:v>
                </c:pt>
                <c:pt idx="2887">
                  <c:v>39649555.534513012</c:v>
                </c:pt>
                <c:pt idx="2888">
                  <c:v>39905641.181423061</c:v>
                </c:pt>
                <c:pt idx="2889">
                  <c:v>39160218.272483833</c:v>
                </c:pt>
                <c:pt idx="2890">
                  <c:v>43939816.248323329</c:v>
                </c:pt>
                <c:pt idx="2891">
                  <c:v>49785899.089599863</c:v>
                </c:pt>
                <c:pt idx="2892">
                  <c:v>49379691.553265721</c:v>
                </c:pt>
                <c:pt idx="2893">
                  <c:v>52432927.851543047</c:v>
                </c:pt>
                <c:pt idx="2894">
                  <c:v>51816579.56249509</c:v>
                </c:pt>
                <c:pt idx="2895">
                  <c:v>51561094.3055645</c:v>
                </c:pt>
                <c:pt idx="2896">
                  <c:v>50769186.076405689</c:v>
                </c:pt>
                <c:pt idx="2897">
                  <c:v>52373658.576215655</c:v>
                </c:pt>
                <c:pt idx="2898">
                  <c:v>49984243.417677544</c:v>
                </c:pt>
                <c:pt idx="2899">
                  <c:v>51373571.323341921</c:v>
                </c:pt>
                <c:pt idx="2900">
                  <c:v>51450450.78895551</c:v>
                </c:pt>
                <c:pt idx="2901">
                  <c:v>51908273.154967107</c:v>
                </c:pt>
                <c:pt idx="2902">
                  <c:v>52008696.569327056</c:v>
                </c:pt>
                <c:pt idx="2903">
                  <c:v>54104524.801519036</c:v>
                </c:pt>
                <c:pt idx="2904">
                  <c:v>52578821.059669249</c:v>
                </c:pt>
                <c:pt idx="2905">
                  <c:v>51533173.825917944</c:v>
                </c:pt>
                <c:pt idx="2906">
                  <c:v>49252560.87339589</c:v>
                </c:pt>
                <c:pt idx="2907">
                  <c:v>50930436.03975784</c:v>
                </c:pt>
                <c:pt idx="2908">
                  <c:v>50702435.180410057</c:v>
                </c:pt>
                <c:pt idx="2909">
                  <c:v>50238041.682235591</c:v>
                </c:pt>
                <c:pt idx="2910">
                  <c:v>51180405.249416627</c:v>
                </c:pt>
                <c:pt idx="2911">
                  <c:v>51962726.314183779</c:v>
                </c:pt>
                <c:pt idx="2912">
                  <c:v>51028437.121120907</c:v>
                </c:pt>
                <c:pt idx="2913">
                  <c:v>55147663.010533668</c:v>
                </c:pt>
                <c:pt idx="2914">
                  <c:v>50647883.259602673</c:v>
                </c:pt>
                <c:pt idx="2915">
                  <c:v>50539412.983562708</c:v>
                </c:pt>
                <c:pt idx="2916">
                  <c:v>50336728.449410439</c:v>
                </c:pt>
                <c:pt idx="2917">
                  <c:v>49945219.599959448</c:v>
                </c:pt>
                <c:pt idx="2918">
                  <c:v>48897061.229823098</c:v>
                </c:pt>
                <c:pt idx="2919">
                  <c:v>49098920.502340309</c:v>
                </c:pt>
                <c:pt idx="2920">
                  <c:v>48701626.148951784</c:v>
                </c:pt>
                <c:pt idx="2921">
                  <c:v>49064999.733684175</c:v>
                </c:pt>
                <c:pt idx="2922">
                  <c:v>48648079.019887418</c:v>
                </c:pt>
                <c:pt idx="2923">
                  <c:v>49700889.65952827</c:v>
                </c:pt>
                <c:pt idx="2924">
                  <c:v>46337969.238095604</c:v>
                </c:pt>
                <c:pt idx="2925">
                  <c:v>46169085.852014042</c:v>
                </c:pt>
                <c:pt idx="2926">
                  <c:v>45967615.75121817</c:v>
                </c:pt>
                <c:pt idx="2927">
                  <c:v>46185236.779601991</c:v>
                </c:pt>
                <c:pt idx="2928">
                  <c:v>46025757.055313528</c:v>
                </c:pt>
                <c:pt idx="2929">
                  <c:v>45963732.360659301</c:v>
                </c:pt>
                <c:pt idx="2930">
                  <c:v>46080394.328859724</c:v>
                </c:pt>
                <c:pt idx="2931">
                  <c:v>46160351.360305108</c:v>
                </c:pt>
                <c:pt idx="2932">
                  <c:v>45435085.36970333</c:v>
                </c:pt>
                <c:pt idx="2933">
                  <c:v>46265526.652080171</c:v>
                </c:pt>
                <c:pt idx="2934">
                  <c:v>46249731.70444309</c:v>
                </c:pt>
                <c:pt idx="2935">
                  <c:v>46405135.618105404</c:v>
                </c:pt>
                <c:pt idx="2936">
                  <c:v>46452040.604959436</c:v>
                </c:pt>
                <c:pt idx="2937">
                  <c:v>46463413.67296806</c:v>
                </c:pt>
                <c:pt idx="2938">
                  <c:v>46241759.036558188</c:v>
                </c:pt>
                <c:pt idx="2939">
                  <c:v>45324069.346873887</c:v>
                </c:pt>
                <c:pt idx="2940">
                  <c:v>45641814.150543764</c:v>
                </c:pt>
                <c:pt idx="2941">
                  <c:v>45857008.631962694</c:v>
                </c:pt>
                <c:pt idx="2942">
                  <c:v>45893787.261661954</c:v>
                </c:pt>
                <c:pt idx="2943">
                  <c:v>45868029.79291977</c:v>
                </c:pt>
                <c:pt idx="2944">
                  <c:v>46088972.640917055</c:v>
                </c:pt>
                <c:pt idx="2945">
                  <c:v>45885921.224136353</c:v>
                </c:pt>
                <c:pt idx="2946">
                  <c:v>46256137.190192759</c:v>
                </c:pt>
                <c:pt idx="2947">
                  <c:v>47013032.092361055</c:v>
                </c:pt>
                <c:pt idx="2948">
                  <c:v>50672967.818585373</c:v>
                </c:pt>
                <c:pt idx="2949">
                  <c:v>51798675.402181417</c:v>
                </c:pt>
                <c:pt idx="2950">
                  <c:v>51704333.303078718</c:v>
                </c:pt>
                <c:pt idx="2951">
                  <c:v>51521279.34316016</c:v>
                </c:pt>
                <c:pt idx="2952">
                  <c:v>51647414.398566037</c:v>
                </c:pt>
                <c:pt idx="2953">
                  <c:v>51812161.06133987</c:v>
                </c:pt>
                <c:pt idx="2954">
                  <c:v>51056511.415634207</c:v>
                </c:pt>
                <c:pt idx="2955">
                  <c:v>51571789.455349021</c:v>
                </c:pt>
                <c:pt idx="2956">
                  <c:v>51797681.162481338</c:v>
                </c:pt>
                <c:pt idx="2957">
                  <c:v>51876902.333296411</c:v>
                </c:pt>
                <c:pt idx="2958">
                  <c:v>51714756.940554954</c:v>
                </c:pt>
                <c:pt idx="2959">
                  <c:v>51695181.406454675</c:v>
                </c:pt>
                <c:pt idx="2960">
                  <c:v>48679521.296181388</c:v>
                </c:pt>
                <c:pt idx="2961">
                  <c:v>49413866.288184002</c:v>
                </c:pt>
                <c:pt idx="2962">
                  <c:v>52031258.045311168</c:v>
                </c:pt>
                <c:pt idx="2963">
                  <c:v>52308752.655454472</c:v>
                </c:pt>
                <c:pt idx="2964">
                  <c:v>52161236.473918736</c:v>
                </c:pt>
                <c:pt idx="2965">
                  <c:v>51956366.202517658</c:v>
                </c:pt>
                <c:pt idx="2966">
                  <c:v>52265695.81486959</c:v>
                </c:pt>
                <c:pt idx="2967">
                  <c:v>52331007.892019846</c:v>
                </c:pt>
                <c:pt idx="2968">
                  <c:v>52404745.512388103</c:v>
                </c:pt>
                <c:pt idx="2969">
                  <c:v>51350380.293158829</c:v>
                </c:pt>
                <c:pt idx="2970">
                  <c:v>52083698.341685064</c:v>
                </c:pt>
                <c:pt idx="2971">
                  <c:v>52100833.108621858</c:v>
                </c:pt>
                <c:pt idx="2972">
                  <c:v>52234071.456885993</c:v>
                </c:pt>
                <c:pt idx="2973">
                  <c:v>53645455.126169361</c:v>
                </c:pt>
                <c:pt idx="2974">
                  <c:v>52216182.114010833</c:v>
                </c:pt>
                <c:pt idx="2975">
                  <c:v>51447592.342031084</c:v>
                </c:pt>
                <c:pt idx="2976">
                  <c:v>50854038.467808463</c:v>
                </c:pt>
                <c:pt idx="2977">
                  <c:v>50720874.179759949</c:v>
                </c:pt>
                <c:pt idx="2978">
                  <c:v>50783354.931771114</c:v>
                </c:pt>
                <c:pt idx="2979">
                  <c:v>50857507.842618883</c:v>
                </c:pt>
                <c:pt idx="2980">
                  <c:v>50413738.41598063</c:v>
                </c:pt>
                <c:pt idx="2981">
                  <c:v>49577144.057480969</c:v>
                </c:pt>
                <c:pt idx="2982">
                  <c:v>49100893.697188012</c:v>
                </c:pt>
                <c:pt idx="2983">
                  <c:v>46822432.682602175</c:v>
                </c:pt>
                <c:pt idx="2984">
                  <c:v>46704419.871869788</c:v>
                </c:pt>
                <c:pt idx="2985">
                  <c:v>46702311.288450696</c:v>
                </c:pt>
                <c:pt idx="2986">
                  <c:v>47288282.054659463</c:v>
                </c:pt>
                <c:pt idx="2987">
                  <c:v>47205847.910506204</c:v>
                </c:pt>
                <c:pt idx="2988">
                  <c:v>47363702.422673918</c:v>
                </c:pt>
                <c:pt idx="2989">
                  <c:v>47095631.286986612</c:v>
                </c:pt>
                <c:pt idx="2990">
                  <c:v>45928971.882430181</c:v>
                </c:pt>
                <c:pt idx="2991">
                  <c:v>45378668.855155557</c:v>
                </c:pt>
                <c:pt idx="2992">
                  <c:v>45583578.665461481</c:v>
                </c:pt>
                <c:pt idx="2993">
                  <c:v>49518795.266074032</c:v>
                </c:pt>
                <c:pt idx="2994">
                  <c:v>47563025.140070692</c:v>
                </c:pt>
                <c:pt idx="2995">
                  <c:v>47270892.717455231</c:v>
                </c:pt>
                <c:pt idx="2996">
                  <c:v>48658271.917654626</c:v>
                </c:pt>
                <c:pt idx="2997">
                  <c:v>47185521.603737906</c:v>
                </c:pt>
                <c:pt idx="2998">
                  <c:v>49246713.263399318</c:v>
                </c:pt>
                <c:pt idx="2999">
                  <c:v>49370661.966426775</c:v>
                </c:pt>
                <c:pt idx="3000">
                  <c:v>49200401.448322028</c:v>
                </c:pt>
                <c:pt idx="3001">
                  <c:v>47865343.058328658</c:v>
                </c:pt>
                <c:pt idx="3002">
                  <c:v>47071645.111793585</c:v>
                </c:pt>
                <c:pt idx="3003">
                  <c:v>45045307.249238372</c:v>
                </c:pt>
                <c:pt idx="3004">
                  <c:v>44597640.297061391</c:v>
                </c:pt>
                <c:pt idx="3005">
                  <c:v>45021593.221298784</c:v>
                </c:pt>
                <c:pt idx="3006">
                  <c:v>44977021.667533495</c:v>
                </c:pt>
                <c:pt idx="3007">
                  <c:v>46237378.459284447</c:v>
                </c:pt>
                <c:pt idx="3008">
                  <c:v>51342663.220179468</c:v>
                </c:pt>
                <c:pt idx="3009">
                  <c:v>50891397.952213265</c:v>
                </c:pt>
                <c:pt idx="3010">
                  <c:v>50559596.018493742</c:v>
                </c:pt>
                <c:pt idx="3011">
                  <c:v>52201454.799915895</c:v>
                </c:pt>
                <c:pt idx="3012">
                  <c:v>56082006.174568392</c:v>
                </c:pt>
                <c:pt idx="3013">
                  <c:v>57102671.13028115</c:v>
                </c:pt>
                <c:pt idx="3014">
                  <c:v>57443185.195068836</c:v>
                </c:pt>
                <c:pt idx="3015">
                  <c:v>70725500.847522601</c:v>
                </c:pt>
                <c:pt idx="3016">
                  <c:v>74741085.752029583</c:v>
                </c:pt>
                <c:pt idx="3017">
                  <c:v>77635363.600870624</c:v>
                </c:pt>
                <c:pt idx="3018">
                  <c:v>75855276.071260199</c:v>
                </c:pt>
                <c:pt idx="3019">
                  <c:v>74612898.016875222</c:v>
                </c:pt>
                <c:pt idx="3020">
                  <c:v>75500813.572843894</c:v>
                </c:pt>
                <c:pt idx="3021">
                  <c:v>77738864.021446198</c:v>
                </c:pt>
                <c:pt idx="3022">
                  <c:v>77532774.705831081</c:v>
                </c:pt>
                <c:pt idx="3023">
                  <c:v>78355157.810545251</c:v>
                </c:pt>
                <c:pt idx="3024">
                  <c:v>82341884.898363933</c:v>
                </c:pt>
                <c:pt idx="3025">
                  <c:v>79779802.538987175</c:v>
                </c:pt>
                <c:pt idx="3026">
                  <c:v>78656396.774436548</c:v>
                </c:pt>
                <c:pt idx="3027">
                  <c:v>80469107.908357412</c:v>
                </c:pt>
                <c:pt idx="3028">
                  <c:v>80202893.919954509</c:v>
                </c:pt>
                <c:pt idx="3029">
                  <c:v>80326716.455323875</c:v>
                </c:pt>
                <c:pt idx="3030">
                  <c:v>82166160.151050344</c:v>
                </c:pt>
                <c:pt idx="3031">
                  <c:v>83329442.680348665</c:v>
                </c:pt>
                <c:pt idx="3032">
                  <c:v>88945163.532345355</c:v>
                </c:pt>
                <c:pt idx="3033">
                  <c:v>92315846.569915295</c:v>
                </c:pt>
                <c:pt idx="3034">
                  <c:v>91282380.491178364</c:v>
                </c:pt>
                <c:pt idx="3035">
                  <c:v>90988784.182067543</c:v>
                </c:pt>
                <c:pt idx="3036">
                  <c:v>87619434.397119537</c:v>
                </c:pt>
                <c:pt idx="3037">
                  <c:v>82638478.151728585</c:v>
                </c:pt>
                <c:pt idx="3038">
                  <c:v>94830226.04334943</c:v>
                </c:pt>
                <c:pt idx="3039">
                  <c:v>85119635.526860297</c:v>
                </c:pt>
                <c:pt idx="3040">
                  <c:v>87604803.858097091</c:v>
                </c:pt>
                <c:pt idx="3041">
                  <c:v>87413829.519308403</c:v>
                </c:pt>
                <c:pt idx="3042">
                  <c:v>91693584.780330002</c:v>
                </c:pt>
                <c:pt idx="3043">
                  <c:v>92159548.213910788</c:v>
                </c:pt>
                <c:pt idx="3044">
                  <c:v>82621751.186938331</c:v>
                </c:pt>
                <c:pt idx="3045">
                  <c:v>91317825.870546177</c:v>
                </c:pt>
                <c:pt idx="3046">
                  <c:v>90657580.326588765</c:v>
                </c:pt>
                <c:pt idx="3047">
                  <c:v>93073300.011933595</c:v>
                </c:pt>
                <c:pt idx="3048">
                  <c:v>93407013.812987313</c:v>
                </c:pt>
                <c:pt idx="3049">
                  <c:v>91499144.291083813</c:v>
                </c:pt>
                <c:pt idx="3050">
                  <c:v>90283781.281796813</c:v>
                </c:pt>
                <c:pt idx="3051">
                  <c:v>93538164.292391598</c:v>
                </c:pt>
                <c:pt idx="3052">
                  <c:v>93680443.272604927</c:v>
                </c:pt>
                <c:pt idx="3053">
                  <c:v>92948017.406049982</c:v>
                </c:pt>
                <c:pt idx="3054">
                  <c:v>98331331.130573913</c:v>
                </c:pt>
                <c:pt idx="3055">
                  <c:v>102763896.45436355</c:v>
                </c:pt>
                <c:pt idx="3056">
                  <c:v>105726597.47569036</c:v>
                </c:pt>
                <c:pt idx="3057">
                  <c:v>117639815.24044417</c:v>
                </c:pt>
                <c:pt idx="3058">
                  <c:v>130860349.90039964</c:v>
                </c:pt>
                <c:pt idx="3059">
                  <c:v>128720827.04217339</c:v>
                </c:pt>
                <c:pt idx="3060">
                  <c:v>125523766.41880403</c:v>
                </c:pt>
                <c:pt idx="3061">
                  <c:v>131474471.623136</c:v>
                </c:pt>
                <c:pt idx="3062">
                  <c:v>128330936.40878515</c:v>
                </c:pt>
                <c:pt idx="3063">
                  <c:v>128796050.11065678</c:v>
                </c:pt>
                <c:pt idx="3064">
                  <c:v>111829111.08049831</c:v>
                </c:pt>
                <c:pt idx="3065">
                  <c:v>113341259.47513346</c:v>
                </c:pt>
                <c:pt idx="3066">
                  <c:v>121999069.49385202</c:v>
                </c:pt>
                <c:pt idx="3067">
                  <c:v>122909442.4825505</c:v>
                </c:pt>
                <c:pt idx="3068">
                  <c:v>115878903.66723828</c:v>
                </c:pt>
                <c:pt idx="3069">
                  <c:v>117765319.01264124</c:v>
                </c:pt>
                <c:pt idx="3070">
                  <c:v>112196410.21671887</c:v>
                </c:pt>
                <c:pt idx="3071">
                  <c:v>120135558.47650956</c:v>
                </c:pt>
                <c:pt idx="3072">
                  <c:v>117703194.25262487</c:v>
                </c:pt>
                <c:pt idx="3073">
                  <c:v>126528903.69849446</c:v>
                </c:pt>
                <c:pt idx="3074">
                  <c:v>127836170.71289772</c:v>
                </c:pt>
                <c:pt idx="3075">
                  <c:v>128743538.6790764</c:v>
                </c:pt>
                <c:pt idx="3076">
                  <c:v>126852169.42162912</c:v>
                </c:pt>
                <c:pt idx="3077">
                  <c:v>122274405.26381016</c:v>
                </c:pt>
                <c:pt idx="3078">
                  <c:v>125884915.13267848</c:v>
                </c:pt>
                <c:pt idx="3079">
                  <c:v>118905267.17557341</c:v>
                </c:pt>
                <c:pt idx="3080">
                  <c:v>124939134.34028818</c:v>
                </c:pt>
                <c:pt idx="3081">
                  <c:v>119163741.35287239</c:v>
                </c:pt>
                <c:pt idx="3082">
                  <c:v>115903470.23118789</c:v>
                </c:pt>
                <c:pt idx="3083">
                  <c:v>116384446.71424399</c:v>
                </c:pt>
                <c:pt idx="3084">
                  <c:v>117298093.38355628</c:v>
                </c:pt>
                <c:pt idx="3085">
                  <c:v>129360241.30071308</c:v>
                </c:pt>
                <c:pt idx="3086">
                  <c:v>134310026.20933896</c:v>
                </c:pt>
                <c:pt idx="3087">
                  <c:v>120129329.42038949</c:v>
                </c:pt>
                <c:pt idx="3088">
                  <c:v>128521683.32355109</c:v>
                </c:pt>
                <c:pt idx="3089">
                  <c:v>128477842.63243932</c:v>
                </c:pt>
                <c:pt idx="3090">
                  <c:v>127207684.88591607</c:v>
                </c:pt>
                <c:pt idx="3091">
                  <c:v>126933389.55271158</c:v>
                </c:pt>
                <c:pt idx="3092">
                  <c:v>146719406.32325882</c:v>
                </c:pt>
                <c:pt idx="3093">
                  <c:v>140600896.96983069</c:v>
                </c:pt>
                <c:pt idx="3094">
                  <c:v>144318527.42262784</c:v>
                </c:pt>
                <c:pt idx="3095">
                  <c:v>142067866.02587953</c:v>
                </c:pt>
                <c:pt idx="3096">
                  <c:v>117446019.49496371</c:v>
                </c:pt>
                <c:pt idx="3097">
                  <c:v>117029726.44549271</c:v>
                </c:pt>
                <c:pt idx="3098">
                  <c:v>120234918.42303066</c:v>
                </c:pt>
                <c:pt idx="3099">
                  <c:v>117991437.80602823</c:v>
                </c:pt>
                <c:pt idx="3100">
                  <c:v>116239804.38433146</c:v>
                </c:pt>
                <c:pt idx="3101">
                  <c:v>117303109.3962092</c:v>
                </c:pt>
                <c:pt idx="3102">
                  <c:v>121410756.43886299</c:v>
                </c:pt>
                <c:pt idx="3103">
                  <c:v>120446536.60750112</c:v>
                </c:pt>
                <c:pt idx="3104">
                  <c:v>120323392.07832518</c:v>
                </c:pt>
                <c:pt idx="3105">
                  <c:v>120649493.15429397</c:v>
                </c:pt>
                <c:pt idx="3106">
                  <c:v>126845481.80164212</c:v>
                </c:pt>
                <c:pt idx="3107">
                  <c:v>125719377.98271714</c:v>
                </c:pt>
                <c:pt idx="3108">
                  <c:v>125093632.20737748</c:v>
                </c:pt>
                <c:pt idx="3109">
                  <c:v>125519947.61880673</c:v>
                </c:pt>
                <c:pt idx="3110">
                  <c:v>119897143.38005175</c:v>
                </c:pt>
                <c:pt idx="3111">
                  <c:v>119009866.01105924</c:v>
                </c:pt>
                <c:pt idx="3112">
                  <c:v>119270226.52078177</c:v>
                </c:pt>
                <c:pt idx="3113">
                  <c:v>115768120.64717294</c:v>
                </c:pt>
                <c:pt idx="3114">
                  <c:v>113355175.46518083</c:v>
                </c:pt>
                <c:pt idx="3115">
                  <c:v>114177908.59514537</c:v>
                </c:pt>
                <c:pt idx="3116">
                  <c:v>112771239.25054879</c:v>
                </c:pt>
                <c:pt idx="3117">
                  <c:v>113150274.31386611</c:v>
                </c:pt>
                <c:pt idx="3118">
                  <c:v>112142160.63409816</c:v>
                </c:pt>
                <c:pt idx="3119">
                  <c:v>109548486.61939481</c:v>
                </c:pt>
                <c:pt idx="3120">
                  <c:v>109100979.72115859</c:v>
                </c:pt>
                <c:pt idx="3121">
                  <c:v>107991838.40514062</c:v>
                </c:pt>
                <c:pt idx="3122">
                  <c:v>114797212.28682937</c:v>
                </c:pt>
                <c:pt idx="3123">
                  <c:v>120398304.88092592</c:v>
                </c:pt>
                <c:pt idx="3124">
                  <c:v>131491276.83990248</c:v>
                </c:pt>
                <c:pt idx="3125">
                  <c:v>135297025.38966238</c:v>
                </c:pt>
                <c:pt idx="3126">
                  <c:v>138797318.49973226</c:v>
                </c:pt>
                <c:pt idx="3127">
                  <c:v>149303854.92093223</c:v>
                </c:pt>
                <c:pt idx="3128">
                  <c:v>147847903.61190522</c:v>
                </c:pt>
                <c:pt idx="3129">
                  <c:v>162119003.16150233</c:v>
                </c:pt>
                <c:pt idx="3130">
                  <c:v>162651468.83813345</c:v>
                </c:pt>
                <c:pt idx="3131">
                  <c:v>164260584.73334783</c:v>
                </c:pt>
                <c:pt idx="3132">
                  <c:v>160743315.6914629</c:v>
                </c:pt>
                <c:pt idx="3133">
                  <c:v>164155269.84405321</c:v>
                </c:pt>
                <c:pt idx="3134">
                  <c:v>161559168.91409451</c:v>
                </c:pt>
                <c:pt idx="3135">
                  <c:v>165001918.26067659</c:v>
                </c:pt>
                <c:pt idx="3136">
                  <c:v>161977699.61936682</c:v>
                </c:pt>
                <c:pt idx="3137">
                  <c:v>157809891.48083597</c:v>
                </c:pt>
                <c:pt idx="3138">
                  <c:v>154265659.58076087</c:v>
                </c:pt>
                <c:pt idx="3139">
                  <c:v>159898887.39930615</c:v>
                </c:pt>
                <c:pt idx="3140">
                  <c:v>161017537.63616714</c:v>
                </c:pt>
                <c:pt idx="3141">
                  <c:v>180644240.48296818</c:v>
                </c:pt>
                <c:pt idx="3142">
                  <c:v>199602153.82744324</c:v>
                </c:pt>
                <c:pt idx="3143">
                  <c:v>242420613.58223256</c:v>
                </c:pt>
                <c:pt idx="3144">
                  <c:v>230730912.67705092</c:v>
                </c:pt>
                <c:pt idx="3145">
                  <c:v>241403244.57771695</c:v>
                </c:pt>
                <c:pt idx="3146">
                  <c:v>238002330.5806455</c:v>
                </c:pt>
                <c:pt idx="3147">
                  <c:v>247571394.24397042</c:v>
                </c:pt>
                <c:pt idx="3148">
                  <c:v>293486301.70349985</c:v>
                </c:pt>
                <c:pt idx="3149">
                  <c:v>249443869.44394836</c:v>
                </c:pt>
                <c:pt idx="3150">
                  <c:v>269865859.13681394</c:v>
                </c:pt>
                <c:pt idx="3151">
                  <c:v>277358510.83458328</c:v>
                </c:pt>
                <c:pt idx="3152">
                  <c:v>289953250.52775639</c:v>
                </c:pt>
                <c:pt idx="3153">
                  <c:v>291776424.60463935</c:v>
                </c:pt>
                <c:pt idx="3154">
                  <c:v>297069431.30723274</c:v>
                </c:pt>
                <c:pt idx="3155">
                  <c:v>326880614.50525445</c:v>
                </c:pt>
                <c:pt idx="3156">
                  <c:v>320403550.23510426</c:v>
                </c:pt>
                <c:pt idx="3157">
                  <c:v>337137374.50320083</c:v>
                </c:pt>
                <c:pt idx="3158">
                  <c:v>318774103.88570195</c:v>
                </c:pt>
                <c:pt idx="3159">
                  <c:v>300103497.70019573</c:v>
                </c:pt>
                <c:pt idx="3160">
                  <c:v>258790525.28376931</c:v>
                </c:pt>
                <c:pt idx="3161">
                  <c:v>286358143.21560431</c:v>
                </c:pt>
                <c:pt idx="3162">
                  <c:v>279470452.80688488</c:v>
                </c:pt>
                <c:pt idx="3163">
                  <c:v>226396880.15106764</c:v>
                </c:pt>
                <c:pt idx="3164">
                  <c:v>275377007.64482033</c:v>
                </c:pt>
                <c:pt idx="3165">
                  <c:v>253699815.50229013</c:v>
                </c:pt>
                <c:pt idx="3166">
                  <c:v>239141346.54401839</c:v>
                </c:pt>
                <c:pt idx="3167">
                  <c:v>240695316.95262328</c:v>
                </c:pt>
                <c:pt idx="3168">
                  <c:v>267825387.36872381</c:v>
                </c:pt>
                <c:pt idx="3169">
                  <c:v>291904142.21504027</c:v>
                </c:pt>
                <c:pt idx="3170">
                  <c:v>292863800.90801942</c:v>
                </c:pt>
                <c:pt idx="3171">
                  <c:v>287625195.71518672</c:v>
                </c:pt>
                <c:pt idx="3172">
                  <c:v>300349312.39496094</c:v>
                </c:pt>
                <c:pt idx="3173">
                  <c:v>291783486.40589035</c:v>
                </c:pt>
                <c:pt idx="3174">
                  <c:v>289183121.24148721</c:v>
                </c:pt>
                <c:pt idx="3175">
                  <c:v>304714765.87441742</c:v>
                </c:pt>
                <c:pt idx="3176">
                  <c:v>289258961.90818608</c:v>
                </c:pt>
                <c:pt idx="3177">
                  <c:v>249865560.42215899</c:v>
                </c:pt>
                <c:pt idx="3178">
                  <c:v>254363714.86649016</c:v>
                </c:pt>
                <c:pt idx="3179">
                  <c:v>276370001.68501335</c:v>
                </c:pt>
                <c:pt idx="3180">
                  <c:v>270301699.0768308</c:v>
                </c:pt>
                <c:pt idx="3181">
                  <c:v>279832475.07341129</c:v>
                </c:pt>
                <c:pt idx="3182">
                  <c:v>283764884.86127561</c:v>
                </c:pt>
                <c:pt idx="3183">
                  <c:v>304683706.61325431</c:v>
                </c:pt>
                <c:pt idx="3184">
                  <c:v>280702006.70212722</c:v>
                </c:pt>
                <c:pt idx="3185">
                  <c:v>294564369.55262506</c:v>
                </c:pt>
                <c:pt idx="3186">
                  <c:v>288809589.48690581</c:v>
                </c:pt>
                <c:pt idx="3187">
                  <c:v>262155118.07745966</c:v>
                </c:pt>
                <c:pt idx="3188">
                  <c:v>274396067.01782316</c:v>
                </c:pt>
                <c:pt idx="3189">
                  <c:v>267086241.77765211</c:v>
                </c:pt>
                <c:pt idx="3190">
                  <c:v>276872206.43515658</c:v>
                </c:pt>
                <c:pt idx="3191">
                  <c:v>275298309.13765198</c:v>
                </c:pt>
                <c:pt idx="3192">
                  <c:v>286689434.74149722</c:v>
                </c:pt>
                <c:pt idx="3193">
                  <c:v>276603372.01603609</c:v>
                </c:pt>
                <c:pt idx="3194">
                  <c:v>275154167.28290343</c:v>
                </c:pt>
                <c:pt idx="3195">
                  <c:v>270408660.02010983</c:v>
                </c:pt>
                <c:pt idx="3196">
                  <c:v>270475062.24078476</c:v>
                </c:pt>
                <c:pt idx="3197">
                  <c:v>262763433.64299488</c:v>
                </c:pt>
                <c:pt idx="3198">
                  <c:v>264524087.63011852</c:v>
                </c:pt>
                <c:pt idx="3199">
                  <c:v>273409568.44225866</c:v>
                </c:pt>
                <c:pt idx="3200">
                  <c:v>272440065.84721392</c:v>
                </c:pt>
                <c:pt idx="3201">
                  <c:v>275611646.81337988</c:v>
                </c:pt>
                <c:pt idx="3202">
                  <c:v>277003958.874219</c:v>
                </c:pt>
                <c:pt idx="3203">
                  <c:v>278378072.57926875</c:v>
                </c:pt>
                <c:pt idx="3204">
                  <c:v>275169337.53812122</c:v>
                </c:pt>
                <c:pt idx="3205">
                  <c:v>289797698.85439008</c:v>
                </c:pt>
                <c:pt idx="3206">
                  <c:v>301518358.94428807</c:v>
                </c:pt>
                <c:pt idx="3207">
                  <c:v>297402793.10041916</c:v>
                </c:pt>
                <c:pt idx="3208">
                  <c:v>279244936.69627297</c:v>
                </c:pt>
                <c:pt idx="3209">
                  <c:v>274919457.14685661</c:v>
                </c:pt>
                <c:pt idx="3210">
                  <c:v>274401724.36381859</c:v>
                </c:pt>
                <c:pt idx="3211">
                  <c:v>278143160.84611189</c:v>
                </c:pt>
                <c:pt idx="3212">
                  <c:v>281921380.39752257</c:v>
                </c:pt>
                <c:pt idx="3213">
                  <c:v>287204186.13189805</c:v>
                </c:pt>
                <c:pt idx="3214">
                  <c:v>278534179.68446565</c:v>
                </c:pt>
                <c:pt idx="3215">
                  <c:v>289009315.23751062</c:v>
                </c:pt>
                <c:pt idx="3216">
                  <c:v>288880242.79224789</c:v>
                </c:pt>
                <c:pt idx="3217">
                  <c:v>285879279.48407942</c:v>
                </c:pt>
                <c:pt idx="3218">
                  <c:v>279159120.81049418</c:v>
                </c:pt>
                <c:pt idx="3219">
                  <c:v>285475962.88389313</c:v>
                </c:pt>
                <c:pt idx="3220">
                  <c:v>265200804.46781048</c:v>
                </c:pt>
                <c:pt idx="3221">
                  <c:v>255748207.75964063</c:v>
                </c:pt>
                <c:pt idx="3222">
                  <c:v>271570115.25210917</c:v>
                </c:pt>
                <c:pt idx="3223">
                  <c:v>270454065.02675021</c:v>
                </c:pt>
                <c:pt idx="3224">
                  <c:v>264432395.02666026</c:v>
                </c:pt>
                <c:pt idx="3225">
                  <c:v>310859528.41453201</c:v>
                </c:pt>
                <c:pt idx="3226">
                  <c:v>298234948.19410622</c:v>
                </c:pt>
                <c:pt idx="3227">
                  <c:v>288353509.32218218</c:v>
                </c:pt>
                <c:pt idx="3228">
                  <c:v>277374577.06621355</c:v>
                </c:pt>
                <c:pt idx="3229">
                  <c:v>282953621.08354974</c:v>
                </c:pt>
                <c:pt idx="3230">
                  <c:v>289843824.80219299</c:v>
                </c:pt>
                <c:pt idx="3231">
                  <c:v>282164171.32850009</c:v>
                </c:pt>
                <c:pt idx="3232">
                  <c:v>290462363.68628001</c:v>
                </c:pt>
                <c:pt idx="3233">
                  <c:v>280600760.46264833</c:v>
                </c:pt>
                <c:pt idx="3234">
                  <c:v>273646759.66949725</c:v>
                </c:pt>
                <c:pt idx="3235">
                  <c:v>280655213.15839434</c:v>
                </c:pt>
                <c:pt idx="3236">
                  <c:v>272651475.98009527</c:v>
                </c:pt>
                <c:pt idx="3237">
                  <c:v>274896133.34267372</c:v>
                </c:pt>
                <c:pt idx="3238">
                  <c:v>275044370.56650394</c:v>
                </c:pt>
                <c:pt idx="3239">
                  <c:v>284687518.24666417</c:v>
                </c:pt>
                <c:pt idx="3240">
                  <c:v>300994922.19522482</c:v>
                </c:pt>
                <c:pt idx="3241">
                  <c:v>306551571.2363832</c:v>
                </c:pt>
                <c:pt idx="3242">
                  <c:v>303181765.59739095</c:v>
                </c:pt>
                <c:pt idx="3243">
                  <c:v>289214370.55064929</c:v>
                </c:pt>
                <c:pt idx="3244">
                  <c:v>289022129.82150227</c:v>
                </c:pt>
                <c:pt idx="3245">
                  <c:v>292154458.69114667</c:v>
                </c:pt>
                <c:pt idx="3246">
                  <c:v>290831605.43411571</c:v>
                </c:pt>
                <c:pt idx="3247">
                  <c:v>270294038.66770464</c:v>
                </c:pt>
                <c:pt idx="3248">
                  <c:v>278714692.1148932</c:v>
                </c:pt>
                <c:pt idx="3249">
                  <c:v>264842226.02114126</c:v>
                </c:pt>
                <c:pt idx="3250">
                  <c:v>258284410.77593029</c:v>
                </c:pt>
                <c:pt idx="3251">
                  <c:v>257037242.7153607</c:v>
                </c:pt>
                <c:pt idx="3252">
                  <c:v>255352369.20721394</c:v>
                </c:pt>
                <c:pt idx="3253">
                  <c:v>255916756.32500309</c:v>
                </c:pt>
                <c:pt idx="3254">
                  <c:v>261137037.39233235</c:v>
                </c:pt>
                <c:pt idx="3255">
                  <c:v>261977460.35171568</c:v>
                </c:pt>
                <c:pt idx="3256">
                  <c:v>262393248.97834745</c:v>
                </c:pt>
                <c:pt idx="3257">
                  <c:v>265342090.98611465</c:v>
                </c:pt>
                <c:pt idx="3258">
                  <c:v>264868164.10264662</c:v>
                </c:pt>
                <c:pt idx="3259">
                  <c:v>269327592.7078926</c:v>
                </c:pt>
                <c:pt idx="3260">
                  <c:v>282325957.38372052</c:v>
                </c:pt>
                <c:pt idx="3261">
                  <c:v>275350202.64401871</c:v>
                </c:pt>
                <c:pt idx="3262">
                  <c:v>279755638.91049546</c:v>
                </c:pt>
                <c:pt idx="3263">
                  <c:v>276129213.33152562</c:v>
                </c:pt>
                <c:pt idx="3264">
                  <c:v>282090269.72992128</c:v>
                </c:pt>
                <c:pt idx="3265">
                  <c:v>279438645.74069971</c:v>
                </c:pt>
                <c:pt idx="3266">
                  <c:v>271490052.0584926</c:v>
                </c:pt>
                <c:pt idx="3267">
                  <c:v>270790609.0567559</c:v>
                </c:pt>
                <c:pt idx="3268">
                  <c:v>274238375.84417254</c:v>
                </c:pt>
                <c:pt idx="3269">
                  <c:v>282879812.80267727</c:v>
                </c:pt>
                <c:pt idx="3270">
                  <c:v>298267371.62762743</c:v>
                </c:pt>
                <c:pt idx="3271">
                  <c:v>300388071.87528461</c:v>
                </c:pt>
                <c:pt idx="3272">
                  <c:v>292108888.26572615</c:v>
                </c:pt>
                <c:pt idx="3273">
                  <c:v>304611697.54650295</c:v>
                </c:pt>
                <c:pt idx="3274">
                  <c:v>300070197.70419478</c:v>
                </c:pt>
                <c:pt idx="3275">
                  <c:v>293099679.64047515</c:v>
                </c:pt>
                <c:pt idx="3276">
                  <c:v>294802384.88369966</c:v>
                </c:pt>
                <c:pt idx="3277">
                  <c:v>296713998.95423722</c:v>
                </c:pt>
                <c:pt idx="3278">
                  <c:v>293802351.20179284</c:v>
                </c:pt>
                <c:pt idx="3279">
                  <c:v>287276147.33300185</c:v>
                </c:pt>
                <c:pt idx="3280">
                  <c:v>279793639.92379928</c:v>
                </c:pt>
                <c:pt idx="3281">
                  <c:v>262732478.84581649</c:v>
                </c:pt>
                <c:pt idx="3282">
                  <c:v>265230128.94121885</c:v>
                </c:pt>
                <c:pt idx="3283">
                  <c:v>256032482.58520204</c:v>
                </c:pt>
                <c:pt idx="3284">
                  <c:v>255107055.81467625</c:v>
                </c:pt>
                <c:pt idx="3285">
                  <c:v>279550815.25657737</c:v>
                </c:pt>
                <c:pt idx="3286">
                  <c:v>283852536.06634408</c:v>
                </c:pt>
                <c:pt idx="3287">
                  <c:v>293527579.40956289</c:v>
                </c:pt>
                <c:pt idx="3288">
                  <c:v>287492317.08153713</c:v>
                </c:pt>
                <c:pt idx="3289">
                  <c:v>271990876.97706872</c:v>
                </c:pt>
                <c:pt idx="3290">
                  <c:v>266674371.63932177</c:v>
                </c:pt>
                <c:pt idx="3291">
                  <c:v>270612471.91058618</c:v>
                </c:pt>
                <c:pt idx="3292">
                  <c:v>290311325.94979858</c:v>
                </c:pt>
                <c:pt idx="3293">
                  <c:v>290074083.78287989</c:v>
                </c:pt>
                <c:pt idx="3294">
                  <c:v>293389255.65551794</c:v>
                </c:pt>
                <c:pt idx="3295">
                  <c:v>279142405.41773218</c:v>
                </c:pt>
                <c:pt idx="3296">
                  <c:v>273481993.19149601</c:v>
                </c:pt>
                <c:pt idx="3297">
                  <c:v>258974461.7031886</c:v>
                </c:pt>
                <c:pt idx="3298">
                  <c:v>265094167.23852465</c:v>
                </c:pt>
                <c:pt idx="3299">
                  <c:v>229737399.18870902</c:v>
                </c:pt>
                <c:pt idx="3300">
                  <c:v>232086057.89707297</c:v>
                </c:pt>
                <c:pt idx="3301">
                  <c:v>242242821.02530324</c:v>
                </c:pt>
                <c:pt idx="3302">
                  <c:v>260633623.44011617</c:v>
                </c:pt>
                <c:pt idx="3303">
                  <c:v>251245097.36784649</c:v>
                </c:pt>
                <c:pt idx="3304">
                  <c:v>255345248.82780823</c:v>
                </c:pt>
                <c:pt idx="3305">
                  <c:v>228209593.31199625</c:v>
                </c:pt>
                <c:pt idx="3306">
                  <c:v>231372206.60665098</c:v>
                </c:pt>
                <c:pt idx="3307">
                  <c:v>231095440.96122149</c:v>
                </c:pt>
                <c:pt idx="3308">
                  <c:v>239802592.1053561</c:v>
                </c:pt>
                <c:pt idx="3309">
                  <c:v>237232054.24506456</c:v>
                </c:pt>
                <c:pt idx="3310">
                  <c:v>232360793.49751806</c:v>
                </c:pt>
                <c:pt idx="3311">
                  <c:v>239932808.97153327</c:v>
                </c:pt>
                <c:pt idx="3312">
                  <c:v>244715361.390793</c:v>
                </c:pt>
                <c:pt idx="3313">
                  <c:v>239124585.374632</c:v>
                </c:pt>
                <c:pt idx="3314">
                  <c:v>236678981.19535547</c:v>
                </c:pt>
                <c:pt idx="3315">
                  <c:v>240970420.17048612</c:v>
                </c:pt>
                <c:pt idx="3316">
                  <c:v>236857408.0336653</c:v>
                </c:pt>
                <c:pt idx="3317">
                  <c:v>238603530.18279555</c:v>
                </c:pt>
                <c:pt idx="3318">
                  <c:v>230232997.9177188</c:v>
                </c:pt>
                <c:pt idx="3319">
                  <c:v>233206990.16037139</c:v>
                </c:pt>
                <c:pt idx="3320">
                  <c:v>219730473.28496221</c:v>
                </c:pt>
                <c:pt idx="3321">
                  <c:v>220006328.05281499</c:v>
                </c:pt>
                <c:pt idx="3322">
                  <c:v>220563974.29377943</c:v>
                </c:pt>
                <c:pt idx="3323">
                  <c:v>209658511.88190499</c:v>
                </c:pt>
                <c:pt idx="3324">
                  <c:v>184132454.6048331</c:v>
                </c:pt>
                <c:pt idx="3325">
                  <c:v>184989660.25063166</c:v>
                </c:pt>
                <c:pt idx="3326">
                  <c:v>183996880.29556343</c:v>
                </c:pt>
                <c:pt idx="3327">
                  <c:v>184780332.24292427</c:v>
                </c:pt>
                <c:pt idx="3328">
                  <c:v>185232816.85418075</c:v>
                </c:pt>
                <c:pt idx="3329">
                  <c:v>190629457.41460702</c:v>
                </c:pt>
                <c:pt idx="3330">
                  <c:v>184695784.21851343</c:v>
                </c:pt>
                <c:pt idx="3331">
                  <c:v>190066082.42657357</c:v>
                </c:pt>
                <c:pt idx="3332">
                  <c:v>188419680.19181257</c:v>
                </c:pt>
                <c:pt idx="3333">
                  <c:v>194506691.8034099</c:v>
                </c:pt>
                <c:pt idx="3334">
                  <c:v>202462933.37850291</c:v>
                </c:pt>
                <c:pt idx="3335">
                  <c:v>201691607.98746085</c:v>
                </c:pt>
                <c:pt idx="3336">
                  <c:v>199027994.88566405</c:v>
                </c:pt>
                <c:pt idx="3337">
                  <c:v>191448389.68763864</c:v>
                </c:pt>
                <c:pt idx="3338">
                  <c:v>189483311.39293686</c:v>
                </c:pt>
                <c:pt idx="3339">
                  <c:v>190450669.97437379</c:v>
                </c:pt>
                <c:pt idx="3340">
                  <c:v>187879935.75922829</c:v>
                </c:pt>
                <c:pt idx="3341">
                  <c:v>180414154.16225836</c:v>
                </c:pt>
                <c:pt idx="3342">
                  <c:v>176500190.60350603</c:v>
                </c:pt>
                <c:pt idx="3343">
                  <c:v>170610576.64584401</c:v>
                </c:pt>
                <c:pt idx="3344">
                  <c:v>164678817.46319258</c:v>
                </c:pt>
                <c:pt idx="3345">
                  <c:v>158616551.43002608</c:v>
                </c:pt>
                <c:pt idx="3346">
                  <c:v>166901088.89335307</c:v>
                </c:pt>
                <c:pt idx="3347">
                  <c:v>174141563.38020819</c:v>
                </c:pt>
                <c:pt idx="3348">
                  <c:v>175700805.93567348</c:v>
                </c:pt>
                <c:pt idx="3349">
                  <c:v>176651743.85409623</c:v>
                </c:pt>
                <c:pt idx="3350">
                  <c:v>177999909.72848123</c:v>
                </c:pt>
                <c:pt idx="3351">
                  <c:v>176495680.93964025</c:v>
                </c:pt>
                <c:pt idx="3352">
                  <c:v>182351950.56383118</c:v>
                </c:pt>
                <c:pt idx="3353">
                  <c:v>175061638.0069069</c:v>
                </c:pt>
                <c:pt idx="3354">
                  <c:v>187829116.73157185</c:v>
                </c:pt>
                <c:pt idx="3355">
                  <c:v>191796023.94471771</c:v>
                </c:pt>
                <c:pt idx="3356">
                  <c:v>192255121.33730245</c:v>
                </c:pt>
                <c:pt idx="3357">
                  <c:v>190554092.81441045</c:v>
                </c:pt>
                <c:pt idx="3358">
                  <c:v>175529921.56206429</c:v>
                </c:pt>
                <c:pt idx="3359">
                  <c:v>159862001.73542339</c:v>
                </c:pt>
                <c:pt idx="3360">
                  <c:v>158923400.87994713</c:v>
                </c:pt>
                <c:pt idx="3361">
                  <c:v>159593482.60196587</c:v>
                </c:pt>
                <c:pt idx="3362">
                  <c:v>167548514.25422257</c:v>
                </c:pt>
                <c:pt idx="3363">
                  <c:v>167309175.46309298</c:v>
                </c:pt>
                <c:pt idx="3364">
                  <c:v>171917247.56626162</c:v>
                </c:pt>
                <c:pt idx="3365">
                  <c:v>168157057.46071669</c:v>
                </c:pt>
                <c:pt idx="3366">
                  <c:v>167681015.62516591</c:v>
                </c:pt>
                <c:pt idx="3367">
                  <c:v>158305503.44948834</c:v>
                </c:pt>
                <c:pt idx="3368">
                  <c:v>156548917.08553162</c:v>
                </c:pt>
                <c:pt idx="3369">
                  <c:v>150639956.07137004</c:v>
                </c:pt>
                <c:pt idx="3370">
                  <c:v>153956831.97524562</c:v>
                </c:pt>
                <c:pt idx="3371">
                  <c:v>152081006.42481324</c:v>
                </c:pt>
                <c:pt idx="3372">
                  <c:v>169615279.55805197</c:v>
                </c:pt>
                <c:pt idx="3373">
                  <c:v>175339594.50652549</c:v>
                </c:pt>
                <c:pt idx="3374">
                  <c:v>178586234.71976444</c:v>
                </c:pt>
                <c:pt idx="3375">
                  <c:v>177361255.70995876</c:v>
                </c:pt>
                <c:pt idx="3376">
                  <c:v>183422656.5448285</c:v>
                </c:pt>
                <c:pt idx="3377">
                  <c:v>183046421.6988121</c:v>
                </c:pt>
                <c:pt idx="3378">
                  <c:v>186969127.30983838</c:v>
                </c:pt>
                <c:pt idx="3379">
                  <c:v>176797494.44736928</c:v>
                </c:pt>
                <c:pt idx="3380">
                  <c:v>176997909.21079451</c:v>
                </c:pt>
                <c:pt idx="3381">
                  <c:v>172393860.98155004</c:v>
                </c:pt>
                <c:pt idx="3382">
                  <c:v>181454463.39532155</c:v>
                </c:pt>
                <c:pt idx="3383">
                  <c:v>171916101.32012686</c:v>
                </c:pt>
                <c:pt idx="3384">
                  <c:v>174519752.58552471</c:v>
                </c:pt>
                <c:pt idx="3385">
                  <c:v>179972908.88987279</c:v>
                </c:pt>
                <c:pt idx="3386">
                  <c:v>191781447.45353663</c:v>
                </c:pt>
                <c:pt idx="3387">
                  <c:v>209059488.66539752</c:v>
                </c:pt>
                <c:pt idx="3388">
                  <c:v>206462959.54492915</c:v>
                </c:pt>
                <c:pt idx="3389">
                  <c:v>192813229.62315318</c:v>
                </c:pt>
                <c:pt idx="3390">
                  <c:v>188298417.73039204</c:v>
                </c:pt>
                <c:pt idx="3391">
                  <c:v>187637605.99421453</c:v>
                </c:pt>
                <c:pt idx="3392">
                  <c:v>183859069.00001907</c:v>
                </c:pt>
                <c:pt idx="3393">
                  <c:v>178257892.47896171</c:v>
                </c:pt>
                <c:pt idx="3394">
                  <c:v>187563643.34922981</c:v>
                </c:pt>
                <c:pt idx="3395">
                  <c:v>225676388.23507294</c:v>
                </c:pt>
                <c:pt idx="3396">
                  <c:v>227511901.14103472</c:v>
                </c:pt>
                <c:pt idx="3397">
                  <c:v>231872573.38294876</c:v>
                </c:pt>
                <c:pt idx="3398">
                  <c:v>232890083.80310607</c:v>
                </c:pt>
                <c:pt idx="3399">
                  <c:v>258250466.26064757</c:v>
                </c:pt>
                <c:pt idx="3400">
                  <c:v>318516372.16122282</c:v>
                </c:pt>
                <c:pt idx="3401">
                  <c:v>312580164.93376362</c:v>
                </c:pt>
                <c:pt idx="3402">
                  <c:v>332219972.35290068</c:v>
                </c:pt>
                <c:pt idx="3403">
                  <c:v>306172166.14095771</c:v>
                </c:pt>
                <c:pt idx="3404">
                  <c:v>335497148.62738138</c:v>
                </c:pt>
                <c:pt idx="3405">
                  <c:v>331997798.02572525</c:v>
                </c:pt>
                <c:pt idx="3406">
                  <c:v>325820245.46619815</c:v>
                </c:pt>
                <c:pt idx="3407">
                  <c:v>330987825.59282357</c:v>
                </c:pt>
                <c:pt idx="3408">
                  <c:v>346747640.57202214</c:v>
                </c:pt>
                <c:pt idx="3409">
                  <c:v>363267407.90177345</c:v>
                </c:pt>
                <c:pt idx="3410">
                  <c:v>398301261.59490401</c:v>
                </c:pt>
                <c:pt idx="3411">
                  <c:v>403626486.20744336</c:v>
                </c:pt>
                <c:pt idx="3412">
                  <c:v>392206078.29248548</c:v>
                </c:pt>
                <c:pt idx="3413">
                  <c:v>394457029.75639296</c:v>
                </c:pt>
                <c:pt idx="3414">
                  <c:v>348932944.15725243</c:v>
                </c:pt>
                <c:pt idx="3415">
                  <c:v>339896116.53059918</c:v>
                </c:pt>
                <c:pt idx="3416">
                  <c:v>373352416.1961028</c:v>
                </c:pt>
                <c:pt idx="3417">
                  <c:v>370851491.86964256</c:v>
                </c:pt>
                <c:pt idx="3418">
                  <c:v>386769806.13566309</c:v>
                </c:pt>
                <c:pt idx="3419">
                  <c:v>377619077.10211045</c:v>
                </c:pt>
                <c:pt idx="3420">
                  <c:v>384645544.60347217</c:v>
                </c:pt>
                <c:pt idx="3421">
                  <c:v>372185696.52202159</c:v>
                </c:pt>
                <c:pt idx="3422">
                  <c:v>372724070.23548335</c:v>
                </c:pt>
                <c:pt idx="3423">
                  <c:v>397393223.31329858</c:v>
                </c:pt>
                <c:pt idx="3424">
                  <c:v>381981737.36683822</c:v>
                </c:pt>
                <c:pt idx="3425">
                  <c:v>407196865.03807348</c:v>
                </c:pt>
                <c:pt idx="3426">
                  <c:v>407545121.88085693</c:v>
                </c:pt>
                <c:pt idx="3427">
                  <c:v>418975702.4846276</c:v>
                </c:pt>
                <c:pt idx="3428">
                  <c:v>383101750.75077915</c:v>
                </c:pt>
                <c:pt idx="3429">
                  <c:v>377220443.46059668</c:v>
                </c:pt>
                <c:pt idx="3430">
                  <c:v>417096527.99631745</c:v>
                </c:pt>
                <c:pt idx="3431">
                  <c:v>406231678.4774822</c:v>
                </c:pt>
                <c:pt idx="3432">
                  <c:v>419008362.12805754</c:v>
                </c:pt>
                <c:pt idx="3433">
                  <c:v>418741041.16518158</c:v>
                </c:pt>
                <c:pt idx="3434">
                  <c:v>447059676.71753228</c:v>
                </c:pt>
                <c:pt idx="3435">
                  <c:v>462969746.13953513</c:v>
                </c:pt>
                <c:pt idx="3436">
                  <c:v>463334777.27496612</c:v>
                </c:pt>
                <c:pt idx="3437">
                  <c:v>404536280.17633355</c:v>
                </c:pt>
                <c:pt idx="3438">
                  <c:v>379284069.56648606</c:v>
                </c:pt>
                <c:pt idx="3439">
                  <c:v>382726558.20663595</c:v>
                </c:pt>
                <c:pt idx="3440">
                  <c:v>378014869.93720663</c:v>
                </c:pt>
                <c:pt idx="3441">
                  <c:v>359274544.49776137</c:v>
                </c:pt>
                <c:pt idx="3442">
                  <c:v>359778833.48405641</c:v>
                </c:pt>
                <c:pt idx="3443">
                  <c:v>345803196.18767536</c:v>
                </c:pt>
                <c:pt idx="3444">
                  <c:v>351032624.46112877</c:v>
                </c:pt>
                <c:pt idx="3445">
                  <c:v>321801386.03521115</c:v>
                </c:pt>
                <c:pt idx="3446">
                  <c:v>326265102.40279996</c:v>
                </c:pt>
                <c:pt idx="3447">
                  <c:v>322976311.29759222</c:v>
                </c:pt>
                <c:pt idx="3448">
                  <c:v>328387144.47820872</c:v>
                </c:pt>
                <c:pt idx="3449">
                  <c:v>331729278.84395623</c:v>
                </c:pt>
                <c:pt idx="3450">
                  <c:v>329122789.88903987</c:v>
                </c:pt>
                <c:pt idx="3451">
                  <c:v>325533298.04805267</c:v>
                </c:pt>
                <c:pt idx="3452">
                  <c:v>317069039.05139965</c:v>
                </c:pt>
                <c:pt idx="3453">
                  <c:v>313084308.11647165</c:v>
                </c:pt>
                <c:pt idx="3454">
                  <c:v>312983532.9535991</c:v>
                </c:pt>
                <c:pt idx="3455">
                  <c:v>313954991.21720749</c:v>
                </c:pt>
                <c:pt idx="3456">
                  <c:v>342212856.80835998</c:v>
                </c:pt>
                <c:pt idx="3457">
                  <c:v>302031664.63382596</c:v>
                </c:pt>
                <c:pt idx="3458">
                  <c:v>307470798.33443654</c:v>
                </c:pt>
                <c:pt idx="3459">
                  <c:v>315740646.06340772</c:v>
                </c:pt>
                <c:pt idx="3460">
                  <c:v>308559919.70865059</c:v>
                </c:pt>
                <c:pt idx="3461">
                  <c:v>309004201.52308393</c:v>
                </c:pt>
                <c:pt idx="3462">
                  <c:v>309185334.75337714</c:v>
                </c:pt>
                <c:pt idx="3463">
                  <c:v>309195705.65939641</c:v>
                </c:pt>
                <c:pt idx="3464">
                  <c:v>302698509.40130353</c:v>
                </c:pt>
                <c:pt idx="3465">
                  <c:v>290726511.09359181</c:v>
                </c:pt>
                <c:pt idx="3466">
                  <c:v>286712709.93271142</c:v>
                </c:pt>
                <c:pt idx="3467">
                  <c:v>313329502.13079387</c:v>
                </c:pt>
                <c:pt idx="3468">
                  <c:v>315550651.26171237</c:v>
                </c:pt>
                <c:pt idx="3469">
                  <c:v>293633553.29946828</c:v>
                </c:pt>
                <c:pt idx="3470">
                  <c:v>299732379.7319693</c:v>
                </c:pt>
                <c:pt idx="3471">
                  <c:v>326233010.64530557</c:v>
                </c:pt>
                <c:pt idx="3472">
                  <c:v>309001366.46909976</c:v>
                </c:pt>
                <c:pt idx="3473">
                  <c:v>310740050.60506636</c:v>
                </c:pt>
                <c:pt idx="3474">
                  <c:v>316955659.8147769</c:v>
                </c:pt>
                <c:pt idx="3475">
                  <c:v>316161844.36844361</c:v>
                </c:pt>
                <c:pt idx="3476">
                  <c:v>301419114.63546371</c:v>
                </c:pt>
                <c:pt idx="3477">
                  <c:v>298109052.95718306</c:v>
                </c:pt>
                <c:pt idx="3478">
                  <c:v>293032775.73348337</c:v>
                </c:pt>
                <c:pt idx="3479">
                  <c:v>309027674.276133</c:v>
                </c:pt>
                <c:pt idx="3480">
                  <c:v>315698760.7634362</c:v>
                </c:pt>
                <c:pt idx="3481">
                  <c:v>299888284.74378949</c:v>
                </c:pt>
                <c:pt idx="3482">
                  <c:v>288111723.57438034</c:v>
                </c:pt>
                <c:pt idx="3483">
                  <c:v>269124070.7063418</c:v>
                </c:pt>
                <c:pt idx="3484">
                  <c:v>258569650.65591979</c:v>
                </c:pt>
                <c:pt idx="3485">
                  <c:v>237078251.3543269</c:v>
                </c:pt>
                <c:pt idx="3486">
                  <c:v>239436145.949736</c:v>
                </c:pt>
                <c:pt idx="3487">
                  <c:v>239618913.07829672</c:v>
                </c:pt>
                <c:pt idx="3488">
                  <c:v>239687271.31811687</c:v>
                </c:pt>
                <c:pt idx="3489">
                  <c:v>239838398.42675015</c:v>
                </c:pt>
                <c:pt idx="3490">
                  <c:v>239839467.40456575</c:v>
                </c:pt>
                <c:pt idx="3491">
                  <c:v>237455481.39927939</c:v>
                </c:pt>
                <c:pt idx="3492">
                  <c:v>241596779.48583534</c:v>
                </c:pt>
                <c:pt idx="3493">
                  <c:v>236440947.17578581</c:v>
                </c:pt>
                <c:pt idx="3494">
                  <c:v>239468458.89123601</c:v>
                </c:pt>
                <c:pt idx="3495">
                  <c:v>237298117.78682196</c:v>
                </c:pt>
                <c:pt idx="3496">
                  <c:v>237084372.586054</c:v>
                </c:pt>
                <c:pt idx="3497">
                  <c:v>240727613.12455609</c:v>
                </c:pt>
                <c:pt idx="3498">
                  <c:v>241577306.8184014</c:v>
                </c:pt>
                <c:pt idx="3499">
                  <c:v>242017974.40594307</c:v>
                </c:pt>
                <c:pt idx="3500">
                  <c:v>239451756.17462203</c:v>
                </c:pt>
                <c:pt idx="3501">
                  <c:v>235275730.12977248</c:v>
                </c:pt>
                <c:pt idx="3502">
                  <c:v>240634608.68351236</c:v>
                </c:pt>
                <c:pt idx="3503">
                  <c:v>239575495.81867492</c:v>
                </c:pt>
                <c:pt idx="3504">
                  <c:v>240362268.02260527</c:v>
                </c:pt>
                <c:pt idx="3505">
                  <c:v>252852168.58748239</c:v>
                </c:pt>
                <c:pt idx="3506">
                  <c:v>261207184.1425837</c:v>
                </c:pt>
                <c:pt idx="3507">
                  <c:v>275094752.31910151</c:v>
                </c:pt>
                <c:pt idx="3508">
                  <c:v>273425788.30509871</c:v>
                </c:pt>
                <c:pt idx="3509">
                  <c:v>274487928.51502353</c:v>
                </c:pt>
                <c:pt idx="3510">
                  <c:v>268996080.46220094</c:v>
                </c:pt>
                <c:pt idx="3511">
                  <c:v>245463230.93266752</c:v>
                </c:pt>
                <c:pt idx="3512">
                  <c:v>268551693.12159139</c:v>
                </c:pt>
                <c:pt idx="3513">
                  <c:v>265200228.01407298</c:v>
                </c:pt>
                <c:pt idx="3514">
                  <c:v>255383628.09366402</c:v>
                </c:pt>
                <c:pt idx="3515">
                  <c:v>257320209.56217813</c:v>
                </c:pt>
                <c:pt idx="3516">
                  <c:v>266707177.75352198</c:v>
                </c:pt>
                <c:pt idx="3517">
                  <c:v>268409670.82970878</c:v>
                </c:pt>
                <c:pt idx="3518">
                  <c:v>286727971.13302094</c:v>
                </c:pt>
                <c:pt idx="3519">
                  <c:v>294592841.27751881</c:v>
                </c:pt>
                <c:pt idx="3520">
                  <c:v>279067069.03554934</c:v>
                </c:pt>
                <c:pt idx="3521">
                  <c:v>276582201.02884692</c:v>
                </c:pt>
                <c:pt idx="3522">
                  <c:v>285404346.23548985</c:v>
                </c:pt>
                <c:pt idx="3523">
                  <c:v>275524818.75515074</c:v>
                </c:pt>
                <c:pt idx="3524">
                  <c:v>274313085.82232898</c:v>
                </c:pt>
                <c:pt idx="3525">
                  <c:v>280256650.03183347</c:v>
                </c:pt>
                <c:pt idx="3526">
                  <c:v>275423445.93970293</c:v>
                </c:pt>
                <c:pt idx="3527">
                  <c:v>279795117.68034679</c:v>
                </c:pt>
                <c:pt idx="3528">
                  <c:v>266335780.51578045</c:v>
                </c:pt>
                <c:pt idx="3529">
                  <c:v>274860646.98035258</c:v>
                </c:pt>
                <c:pt idx="3530">
                  <c:v>275257789.44743556</c:v>
                </c:pt>
                <c:pt idx="3531">
                  <c:v>275946918.47315741</c:v>
                </c:pt>
                <c:pt idx="3532">
                  <c:v>268764306.18142146</c:v>
                </c:pt>
                <c:pt idx="3533">
                  <c:v>264371026.77218729</c:v>
                </c:pt>
                <c:pt idx="3534">
                  <c:v>264660532.61521089</c:v>
                </c:pt>
                <c:pt idx="3535">
                  <c:v>266188558.36381707</c:v>
                </c:pt>
                <c:pt idx="3536">
                  <c:v>265298989.21888992</c:v>
                </c:pt>
                <c:pt idx="3537">
                  <c:v>274214454.84949064</c:v>
                </c:pt>
                <c:pt idx="3538">
                  <c:v>280072586.73830438</c:v>
                </c:pt>
                <c:pt idx="3539">
                  <c:v>280877821.11890227</c:v>
                </c:pt>
                <c:pt idx="3540">
                  <c:v>280352576.79737037</c:v>
                </c:pt>
                <c:pt idx="3541">
                  <c:v>271675575.51081139</c:v>
                </c:pt>
                <c:pt idx="3542">
                  <c:v>280502931.8218475</c:v>
                </c:pt>
                <c:pt idx="3543">
                  <c:v>278195319.2315315</c:v>
                </c:pt>
                <c:pt idx="3544">
                  <c:v>275920166.21741182</c:v>
                </c:pt>
                <c:pt idx="3545">
                  <c:v>277116098.67534649</c:v>
                </c:pt>
                <c:pt idx="3546">
                  <c:v>295246750.68464643</c:v>
                </c:pt>
                <c:pt idx="3547">
                  <c:v>292376881.00138927</c:v>
                </c:pt>
                <c:pt idx="3548">
                  <c:v>303451955.73785371</c:v>
                </c:pt>
                <c:pt idx="3549">
                  <c:v>280147458.35805249</c:v>
                </c:pt>
                <c:pt idx="3550">
                  <c:v>290861454.05928671</c:v>
                </c:pt>
                <c:pt idx="3551">
                  <c:v>277507542.06852943</c:v>
                </c:pt>
                <c:pt idx="3552">
                  <c:v>271354933.94787699</c:v>
                </c:pt>
                <c:pt idx="3553">
                  <c:v>259822449.9260394</c:v>
                </c:pt>
                <c:pt idx="3554">
                  <c:v>256674873.17058465</c:v>
                </c:pt>
                <c:pt idx="3555">
                  <c:v>249616531.99277973</c:v>
                </c:pt>
                <c:pt idx="3556">
                  <c:v>247934574.07906833</c:v>
                </c:pt>
                <c:pt idx="3557">
                  <c:v>253622006.13551906</c:v>
                </c:pt>
                <c:pt idx="3558">
                  <c:v>250293966.14197451</c:v>
                </c:pt>
                <c:pt idx="3559">
                  <c:v>254351138.05436298</c:v>
                </c:pt>
                <c:pt idx="3560">
                  <c:v>255039635.19911367</c:v>
                </c:pt>
                <c:pt idx="3561">
                  <c:v>270836065.78312755</c:v>
                </c:pt>
                <c:pt idx="3562">
                  <c:v>312382107.73142999</c:v>
                </c:pt>
                <c:pt idx="3563">
                  <c:v>314275313.89482319</c:v>
                </c:pt>
                <c:pt idx="3564">
                  <c:v>316395293.64313644</c:v>
                </c:pt>
                <c:pt idx="3565">
                  <c:v>321595642.62489611</c:v>
                </c:pt>
                <c:pt idx="3566">
                  <c:v>321273609.93123132</c:v>
                </c:pt>
                <c:pt idx="3567">
                  <c:v>314507662.15922344</c:v>
                </c:pt>
                <c:pt idx="3568">
                  <c:v>324030365.06773758</c:v>
                </c:pt>
                <c:pt idx="3569">
                  <c:v>318112368.2312091</c:v>
                </c:pt>
                <c:pt idx="3570">
                  <c:v>317440052.75288522</c:v>
                </c:pt>
                <c:pt idx="3571">
                  <c:v>335204116.27924114</c:v>
                </c:pt>
                <c:pt idx="3572">
                  <c:v>338367303.00442857</c:v>
                </c:pt>
                <c:pt idx="3573">
                  <c:v>329975023.41771644</c:v>
                </c:pt>
                <c:pt idx="3574">
                  <c:v>317669958.74943364</c:v>
                </c:pt>
                <c:pt idx="3575">
                  <c:v>321168513.29125947</c:v>
                </c:pt>
                <c:pt idx="3576">
                  <c:v>337226788.0912928</c:v>
                </c:pt>
                <c:pt idx="3577">
                  <c:v>338943885.76853412</c:v>
                </c:pt>
                <c:pt idx="3578">
                  <c:v>387621667.68143415</c:v>
                </c:pt>
                <c:pt idx="3579">
                  <c:v>385370375.18811458</c:v>
                </c:pt>
                <c:pt idx="3580">
                  <c:v>400813401.00791651</c:v>
                </c:pt>
                <c:pt idx="3581">
                  <c:v>394932299.70401311</c:v>
                </c:pt>
                <c:pt idx="3582">
                  <c:v>383520291.09817922</c:v>
                </c:pt>
                <c:pt idx="3583">
                  <c:v>394691649.1495685</c:v>
                </c:pt>
                <c:pt idx="3584">
                  <c:v>389696820.88779622</c:v>
                </c:pt>
                <c:pt idx="3585">
                  <c:v>391738021.97295082</c:v>
                </c:pt>
                <c:pt idx="3586">
                  <c:v>389305758.1272884</c:v>
                </c:pt>
                <c:pt idx="3587">
                  <c:v>386437083.31150955</c:v>
                </c:pt>
                <c:pt idx="3588">
                  <c:v>414355252.86304659</c:v>
                </c:pt>
                <c:pt idx="3589">
                  <c:v>406848766.64439189</c:v>
                </c:pt>
                <c:pt idx="3590">
                  <c:v>417830787.07057106</c:v>
                </c:pt>
                <c:pt idx="3591">
                  <c:v>442602284.47896171</c:v>
                </c:pt>
                <c:pt idx="3592">
                  <c:v>460967037.78445154</c:v>
                </c:pt>
                <c:pt idx="3593">
                  <c:v>420185375.66890371</c:v>
                </c:pt>
                <c:pt idx="3594">
                  <c:v>424276061.35234594</c:v>
                </c:pt>
                <c:pt idx="3595">
                  <c:v>435387388.44063348</c:v>
                </c:pt>
                <c:pt idx="3596">
                  <c:v>439121224.85016912</c:v>
                </c:pt>
                <c:pt idx="3597">
                  <c:v>434735862.23897457</c:v>
                </c:pt>
                <c:pt idx="3598">
                  <c:v>424331524.25125659</c:v>
                </c:pt>
                <c:pt idx="3599">
                  <c:v>404436779.74483562</c:v>
                </c:pt>
                <c:pt idx="3600">
                  <c:v>391168612.44663328</c:v>
                </c:pt>
                <c:pt idx="3601">
                  <c:v>396351340.14602095</c:v>
                </c:pt>
                <c:pt idx="3602">
                  <c:v>405317064.71271157</c:v>
                </c:pt>
                <c:pt idx="3603">
                  <c:v>407103063.78601366</c:v>
                </c:pt>
                <c:pt idx="3604">
                  <c:v>403149389.45160407</c:v>
                </c:pt>
                <c:pt idx="3605">
                  <c:v>397175658.65731889</c:v>
                </c:pt>
                <c:pt idx="3606">
                  <c:v>370020127.92856508</c:v>
                </c:pt>
                <c:pt idx="3607">
                  <c:v>359277533.60897541</c:v>
                </c:pt>
                <c:pt idx="3608">
                  <c:v>367994747.91365719</c:v>
                </c:pt>
                <c:pt idx="3609">
                  <c:v>369291225.43894005</c:v>
                </c:pt>
                <c:pt idx="3610">
                  <c:v>404768964.31752694</c:v>
                </c:pt>
                <c:pt idx="3611">
                  <c:v>404761450.66554397</c:v>
                </c:pt>
                <c:pt idx="3612">
                  <c:v>391295886.66626734</c:v>
                </c:pt>
                <c:pt idx="3613">
                  <c:v>367409235.35600632</c:v>
                </c:pt>
                <c:pt idx="3614">
                  <c:v>370518603.22066951</c:v>
                </c:pt>
                <c:pt idx="3615">
                  <c:v>365386445.6979897</c:v>
                </c:pt>
                <c:pt idx="3616">
                  <c:v>366429671.55403292</c:v>
                </c:pt>
                <c:pt idx="3617">
                  <c:v>376221298.85222536</c:v>
                </c:pt>
                <c:pt idx="3618">
                  <c:v>358294172.83566439</c:v>
                </c:pt>
                <c:pt idx="3619">
                  <c:v>356469361.04779029</c:v>
                </c:pt>
                <c:pt idx="3620">
                  <c:v>357299302.83051658</c:v>
                </c:pt>
                <c:pt idx="3621">
                  <c:v>361982125.98357248</c:v>
                </c:pt>
                <c:pt idx="3622">
                  <c:v>366084435.33097577</c:v>
                </c:pt>
                <c:pt idx="3623">
                  <c:v>370300553.82850528</c:v>
                </c:pt>
                <c:pt idx="3624">
                  <c:v>354765825.29974371</c:v>
                </c:pt>
                <c:pt idx="3625">
                  <c:v>352353915.03703141</c:v>
                </c:pt>
                <c:pt idx="3626">
                  <c:v>361035856.64565754</c:v>
                </c:pt>
                <c:pt idx="3627">
                  <c:v>358232943.36996377</c:v>
                </c:pt>
                <c:pt idx="3628">
                  <c:v>358863576.71625036</c:v>
                </c:pt>
                <c:pt idx="3629">
                  <c:v>360663851.79514885</c:v>
                </c:pt>
                <c:pt idx="3630">
                  <c:v>368481849.09451848</c:v>
                </c:pt>
                <c:pt idx="3631">
                  <c:v>359201446.71209764</c:v>
                </c:pt>
                <c:pt idx="3632">
                  <c:v>348180665.65026283</c:v>
                </c:pt>
                <c:pt idx="3633">
                  <c:v>337347332.86011934</c:v>
                </c:pt>
                <c:pt idx="3634">
                  <c:v>341824212.52712834</c:v>
                </c:pt>
                <c:pt idx="3635">
                  <c:v>330597749.02179271</c:v>
                </c:pt>
                <c:pt idx="3636">
                  <c:v>332099160.57523268</c:v>
                </c:pt>
                <c:pt idx="3637">
                  <c:v>338804220.03613496</c:v>
                </c:pt>
                <c:pt idx="3638">
                  <c:v>332186480.67979103</c:v>
                </c:pt>
                <c:pt idx="3639">
                  <c:v>336937334.2509113</c:v>
                </c:pt>
                <c:pt idx="3640">
                  <c:v>353112913.30032974</c:v>
                </c:pt>
                <c:pt idx="3641">
                  <c:v>387014478.36280012</c:v>
                </c:pt>
                <c:pt idx="3642">
                  <c:v>398653250.54156476</c:v>
                </c:pt>
                <c:pt idx="3643">
                  <c:v>397817858.80951691</c:v>
                </c:pt>
                <c:pt idx="3644">
                  <c:v>410452312.33310801</c:v>
                </c:pt>
                <c:pt idx="3645">
                  <c:v>416133849.4967109</c:v>
                </c:pt>
                <c:pt idx="3646">
                  <c:v>399870006.51163518</c:v>
                </c:pt>
                <c:pt idx="3647">
                  <c:v>406745210.0789029</c:v>
                </c:pt>
                <c:pt idx="3648">
                  <c:v>411310310.36727375</c:v>
                </c:pt>
                <c:pt idx="3649">
                  <c:v>401606556.46517771</c:v>
                </c:pt>
                <c:pt idx="3650">
                  <c:v>400772943.24976897</c:v>
                </c:pt>
                <c:pt idx="3651">
                  <c:v>396173249.84653348</c:v>
                </c:pt>
                <c:pt idx="3652">
                  <c:v>397055349.08466393</c:v>
                </c:pt>
                <c:pt idx="3653">
                  <c:v>416817593.88422537</c:v>
                </c:pt>
                <c:pt idx="3654">
                  <c:v>407316400.89625227</c:v>
                </c:pt>
                <c:pt idx="3655">
                  <c:v>404127578.85086924</c:v>
                </c:pt>
                <c:pt idx="3656">
                  <c:v>398261839.53827679</c:v>
                </c:pt>
                <c:pt idx="3657">
                  <c:v>400824112.46311313</c:v>
                </c:pt>
                <c:pt idx="3658">
                  <c:v>412259892.65995705</c:v>
                </c:pt>
                <c:pt idx="3659">
                  <c:v>401429020.22786659</c:v>
                </c:pt>
                <c:pt idx="3660">
                  <c:v>400379468.95058125</c:v>
                </c:pt>
                <c:pt idx="3661">
                  <c:v>399590853.04763353</c:v>
                </c:pt>
                <c:pt idx="3662">
                  <c:v>383803609.28838873</c:v>
                </c:pt>
                <c:pt idx="3663">
                  <c:v>365061537.37749487</c:v>
                </c:pt>
                <c:pt idx="3664">
                  <c:v>359941020.45655847</c:v>
                </c:pt>
                <c:pt idx="3665">
                  <c:v>353959399.31580347</c:v>
                </c:pt>
                <c:pt idx="3666">
                  <c:v>359069955.89488518</c:v>
                </c:pt>
                <c:pt idx="3667">
                  <c:v>352476891.47587019</c:v>
                </c:pt>
                <c:pt idx="3668">
                  <c:v>358842161.18952739</c:v>
                </c:pt>
                <c:pt idx="3669">
                  <c:v>376296189.96842557</c:v>
                </c:pt>
                <c:pt idx="3670">
                  <c:v>370304022.74270344</c:v>
                </c:pt>
                <c:pt idx="3671">
                  <c:v>368938182.24928099</c:v>
                </c:pt>
                <c:pt idx="3672">
                  <c:v>389010770.76260346</c:v>
                </c:pt>
                <c:pt idx="3673">
                  <c:v>384553825.29794168</c:v>
                </c:pt>
                <c:pt idx="3674">
                  <c:v>394841420.17044735</c:v>
                </c:pt>
                <c:pt idx="3675">
                  <c:v>418897518.32990915</c:v>
                </c:pt>
                <c:pt idx="3676">
                  <c:v>380881858.60268146</c:v>
                </c:pt>
                <c:pt idx="3677">
                  <c:v>373984640.20236266</c:v>
                </c:pt>
                <c:pt idx="3678">
                  <c:v>374118773.72425646</c:v>
                </c:pt>
                <c:pt idx="3679">
                  <c:v>374354700.82092613</c:v>
                </c:pt>
                <c:pt idx="3680">
                  <c:v>365738481.70964289</c:v>
                </c:pt>
                <c:pt idx="3681">
                  <c:v>376102382.68049777</c:v>
                </c:pt>
                <c:pt idx="3682">
                  <c:v>371429538.65416157</c:v>
                </c:pt>
                <c:pt idx="3683">
                  <c:v>377359252.76908904</c:v>
                </c:pt>
                <c:pt idx="3684">
                  <c:v>363065274.18873405</c:v>
                </c:pt>
                <c:pt idx="3685">
                  <c:v>367863220.04317385</c:v>
                </c:pt>
                <c:pt idx="3686">
                  <c:v>374041505.48337972</c:v>
                </c:pt>
                <c:pt idx="3687">
                  <c:v>385420439.56629783</c:v>
                </c:pt>
                <c:pt idx="3688">
                  <c:v>379696194.24518752</c:v>
                </c:pt>
                <c:pt idx="3689">
                  <c:v>381521413.71240395</c:v>
                </c:pt>
                <c:pt idx="3690">
                  <c:v>377042314.15136647</c:v>
                </c:pt>
                <c:pt idx="3691">
                  <c:v>391641815.07189775</c:v>
                </c:pt>
                <c:pt idx="3692">
                  <c:v>390023792.23093706</c:v>
                </c:pt>
                <c:pt idx="3693">
                  <c:v>392113494.61345887</c:v>
                </c:pt>
                <c:pt idx="3694">
                  <c:v>388550606.52150655</c:v>
                </c:pt>
                <c:pt idx="3695">
                  <c:v>381539487.0165053</c:v>
                </c:pt>
                <c:pt idx="3696">
                  <c:v>379803556.31719881</c:v>
                </c:pt>
                <c:pt idx="3697">
                  <c:v>383356025.18048292</c:v>
                </c:pt>
                <c:pt idx="3698">
                  <c:v>383531890.20154649</c:v>
                </c:pt>
                <c:pt idx="3699">
                  <c:v>385123678.77396005</c:v>
                </c:pt>
                <c:pt idx="3700">
                  <c:v>381945747.48568767</c:v>
                </c:pt>
                <c:pt idx="3701">
                  <c:v>378732119.36911011</c:v>
                </c:pt>
                <c:pt idx="3702">
                  <c:v>380508657.15042412</c:v>
                </c:pt>
                <c:pt idx="3703">
                  <c:v>372381151.13241756</c:v>
                </c:pt>
                <c:pt idx="3704">
                  <c:v>367366123.93320888</c:v>
                </c:pt>
                <c:pt idx="3705">
                  <c:v>370672674.57378143</c:v>
                </c:pt>
                <c:pt idx="3706">
                  <c:v>369683690.78775877</c:v>
                </c:pt>
                <c:pt idx="3707">
                  <c:v>364991267.86011404</c:v>
                </c:pt>
                <c:pt idx="3708">
                  <c:v>365468064.34734666</c:v>
                </c:pt>
                <c:pt idx="3709">
                  <c:v>375812538.22978467</c:v>
                </c:pt>
                <c:pt idx="3710">
                  <c:v>373292722.60691643</c:v>
                </c:pt>
                <c:pt idx="3711">
                  <c:v>377861211.66006148</c:v>
                </c:pt>
                <c:pt idx="3712">
                  <c:v>367499080.54820502</c:v>
                </c:pt>
                <c:pt idx="3713">
                  <c:v>367941139.91084778</c:v>
                </c:pt>
                <c:pt idx="3714">
                  <c:v>364578744.15716028</c:v>
                </c:pt>
                <c:pt idx="3715">
                  <c:v>346464711.19087237</c:v>
                </c:pt>
                <c:pt idx="3716">
                  <c:v>347992345.05844051</c:v>
                </c:pt>
                <c:pt idx="3717">
                  <c:v>343906139.77097112</c:v>
                </c:pt>
                <c:pt idx="3718">
                  <c:v>357507902.86709523</c:v>
                </c:pt>
                <c:pt idx="3719">
                  <c:v>355351819.49165559</c:v>
                </c:pt>
                <c:pt idx="3720">
                  <c:v>355404078.46528786</c:v>
                </c:pt>
                <c:pt idx="3721">
                  <c:v>347432630.23914665</c:v>
                </c:pt>
                <c:pt idx="3722">
                  <c:v>340848229.22596729</c:v>
                </c:pt>
                <c:pt idx="3723">
                  <c:v>338176486.15264046</c:v>
                </c:pt>
                <c:pt idx="3724">
                  <c:v>368809496.03925502</c:v>
                </c:pt>
                <c:pt idx="3725">
                  <c:v>368053383.5431751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F1-4A33-8CD6-5856A793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logBase val="10"/>
          <c:orientation val="minMax"/>
          <c:max val="1000000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charts!$B$114</c:f>
          <c:strCache>
            <c:ptCount val="1"/>
            <c:pt idx="0">
              <c:v>Asset Return (white) vs 44 EMA Trading Return (green) with 0% buffer (log scale)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9098025910188"/>
          <c:y val="9.6577708975143617E-2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42207</c:v>
                </c:pt>
                <c:pt idx="1">
                  <c:v>42208</c:v>
                </c:pt>
                <c:pt idx="2">
                  <c:v>42209</c:v>
                </c:pt>
                <c:pt idx="3">
                  <c:v>42210</c:v>
                </c:pt>
                <c:pt idx="4">
                  <c:v>42211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42217</c:v>
                </c:pt>
                <c:pt idx="11">
                  <c:v>42218</c:v>
                </c:pt>
                <c:pt idx="12">
                  <c:v>42219</c:v>
                </c:pt>
                <c:pt idx="13">
                  <c:v>42220</c:v>
                </c:pt>
                <c:pt idx="14">
                  <c:v>42221</c:v>
                </c:pt>
                <c:pt idx="15">
                  <c:v>42222</c:v>
                </c:pt>
                <c:pt idx="16">
                  <c:v>42223</c:v>
                </c:pt>
                <c:pt idx="17">
                  <c:v>42224</c:v>
                </c:pt>
                <c:pt idx="18">
                  <c:v>42225</c:v>
                </c:pt>
                <c:pt idx="19">
                  <c:v>42226</c:v>
                </c:pt>
                <c:pt idx="20">
                  <c:v>42227</c:v>
                </c:pt>
                <c:pt idx="21">
                  <c:v>42228</c:v>
                </c:pt>
                <c:pt idx="22">
                  <c:v>42229</c:v>
                </c:pt>
                <c:pt idx="23">
                  <c:v>42230</c:v>
                </c:pt>
                <c:pt idx="24">
                  <c:v>42231</c:v>
                </c:pt>
                <c:pt idx="25">
                  <c:v>42232</c:v>
                </c:pt>
                <c:pt idx="26">
                  <c:v>42233</c:v>
                </c:pt>
                <c:pt idx="27">
                  <c:v>42234</c:v>
                </c:pt>
                <c:pt idx="28">
                  <c:v>42235</c:v>
                </c:pt>
                <c:pt idx="29">
                  <c:v>42236</c:v>
                </c:pt>
                <c:pt idx="30">
                  <c:v>42237</c:v>
                </c:pt>
                <c:pt idx="31">
                  <c:v>42238</c:v>
                </c:pt>
                <c:pt idx="32">
                  <c:v>42239</c:v>
                </c:pt>
                <c:pt idx="33">
                  <c:v>42240</c:v>
                </c:pt>
                <c:pt idx="34">
                  <c:v>42241</c:v>
                </c:pt>
                <c:pt idx="35">
                  <c:v>42242</c:v>
                </c:pt>
                <c:pt idx="36">
                  <c:v>42243</c:v>
                </c:pt>
                <c:pt idx="37">
                  <c:v>42244</c:v>
                </c:pt>
                <c:pt idx="38">
                  <c:v>42245</c:v>
                </c:pt>
                <c:pt idx="39">
                  <c:v>42246</c:v>
                </c:pt>
                <c:pt idx="40">
                  <c:v>42247</c:v>
                </c:pt>
                <c:pt idx="41">
                  <c:v>42248</c:v>
                </c:pt>
                <c:pt idx="42">
                  <c:v>42249</c:v>
                </c:pt>
                <c:pt idx="43">
                  <c:v>42250</c:v>
                </c:pt>
                <c:pt idx="44">
                  <c:v>42251</c:v>
                </c:pt>
                <c:pt idx="45">
                  <c:v>42252</c:v>
                </c:pt>
                <c:pt idx="46">
                  <c:v>42253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42259</c:v>
                </c:pt>
                <c:pt idx="53">
                  <c:v>42260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42266</c:v>
                </c:pt>
                <c:pt idx="60">
                  <c:v>42267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42273</c:v>
                </c:pt>
                <c:pt idx="67">
                  <c:v>42274</c:v>
                </c:pt>
                <c:pt idx="68">
                  <c:v>42275</c:v>
                </c:pt>
                <c:pt idx="69">
                  <c:v>42276</c:v>
                </c:pt>
                <c:pt idx="70">
                  <c:v>42277</c:v>
                </c:pt>
                <c:pt idx="71">
                  <c:v>42278</c:v>
                </c:pt>
                <c:pt idx="72">
                  <c:v>42279</c:v>
                </c:pt>
                <c:pt idx="73">
                  <c:v>42280</c:v>
                </c:pt>
                <c:pt idx="74">
                  <c:v>42281</c:v>
                </c:pt>
                <c:pt idx="75">
                  <c:v>42282</c:v>
                </c:pt>
                <c:pt idx="76">
                  <c:v>42283</c:v>
                </c:pt>
                <c:pt idx="77">
                  <c:v>42284</c:v>
                </c:pt>
                <c:pt idx="78">
                  <c:v>42285</c:v>
                </c:pt>
                <c:pt idx="79">
                  <c:v>42286</c:v>
                </c:pt>
                <c:pt idx="80">
                  <c:v>42287</c:v>
                </c:pt>
                <c:pt idx="81">
                  <c:v>42288</c:v>
                </c:pt>
                <c:pt idx="82">
                  <c:v>42289</c:v>
                </c:pt>
                <c:pt idx="83">
                  <c:v>42290</c:v>
                </c:pt>
                <c:pt idx="84">
                  <c:v>42291</c:v>
                </c:pt>
                <c:pt idx="85">
                  <c:v>42292</c:v>
                </c:pt>
                <c:pt idx="86">
                  <c:v>42293</c:v>
                </c:pt>
                <c:pt idx="87">
                  <c:v>42294</c:v>
                </c:pt>
                <c:pt idx="88">
                  <c:v>42295</c:v>
                </c:pt>
                <c:pt idx="89">
                  <c:v>42296</c:v>
                </c:pt>
                <c:pt idx="90">
                  <c:v>42297</c:v>
                </c:pt>
                <c:pt idx="91">
                  <c:v>42298</c:v>
                </c:pt>
                <c:pt idx="92">
                  <c:v>42299</c:v>
                </c:pt>
                <c:pt idx="93">
                  <c:v>42300</c:v>
                </c:pt>
                <c:pt idx="94">
                  <c:v>42301</c:v>
                </c:pt>
                <c:pt idx="95">
                  <c:v>42302</c:v>
                </c:pt>
                <c:pt idx="96">
                  <c:v>42303</c:v>
                </c:pt>
                <c:pt idx="97">
                  <c:v>42304</c:v>
                </c:pt>
                <c:pt idx="98">
                  <c:v>42305</c:v>
                </c:pt>
                <c:pt idx="99">
                  <c:v>42306</c:v>
                </c:pt>
                <c:pt idx="100">
                  <c:v>42307</c:v>
                </c:pt>
                <c:pt idx="101">
                  <c:v>42308</c:v>
                </c:pt>
                <c:pt idx="102">
                  <c:v>42309</c:v>
                </c:pt>
                <c:pt idx="103">
                  <c:v>42310</c:v>
                </c:pt>
                <c:pt idx="104">
                  <c:v>42311</c:v>
                </c:pt>
                <c:pt idx="105">
                  <c:v>42312</c:v>
                </c:pt>
                <c:pt idx="106">
                  <c:v>42313</c:v>
                </c:pt>
                <c:pt idx="107">
                  <c:v>42314</c:v>
                </c:pt>
                <c:pt idx="108">
                  <c:v>42315</c:v>
                </c:pt>
                <c:pt idx="109">
                  <c:v>42316</c:v>
                </c:pt>
                <c:pt idx="110">
                  <c:v>42317</c:v>
                </c:pt>
                <c:pt idx="111">
                  <c:v>42318</c:v>
                </c:pt>
                <c:pt idx="112">
                  <c:v>42319</c:v>
                </c:pt>
                <c:pt idx="113">
                  <c:v>42320</c:v>
                </c:pt>
                <c:pt idx="114">
                  <c:v>42321</c:v>
                </c:pt>
                <c:pt idx="115">
                  <c:v>42322</c:v>
                </c:pt>
                <c:pt idx="116">
                  <c:v>42323</c:v>
                </c:pt>
                <c:pt idx="117">
                  <c:v>42324</c:v>
                </c:pt>
                <c:pt idx="118">
                  <c:v>42325</c:v>
                </c:pt>
                <c:pt idx="119">
                  <c:v>42326</c:v>
                </c:pt>
                <c:pt idx="120">
                  <c:v>42327</c:v>
                </c:pt>
                <c:pt idx="121">
                  <c:v>42328</c:v>
                </c:pt>
                <c:pt idx="122">
                  <c:v>42329</c:v>
                </c:pt>
                <c:pt idx="123">
                  <c:v>42330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42336</c:v>
                </c:pt>
                <c:pt idx="130">
                  <c:v>42337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42343</c:v>
                </c:pt>
                <c:pt idx="137">
                  <c:v>42344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42350</c:v>
                </c:pt>
                <c:pt idx="144">
                  <c:v>42351</c:v>
                </c:pt>
                <c:pt idx="145">
                  <c:v>42352</c:v>
                </c:pt>
                <c:pt idx="146">
                  <c:v>42353</c:v>
                </c:pt>
                <c:pt idx="147">
                  <c:v>42354</c:v>
                </c:pt>
                <c:pt idx="148">
                  <c:v>42355</c:v>
                </c:pt>
                <c:pt idx="149">
                  <c:v>42356</c:v>
                </c:pt>
                <c:pt idx="150">
                  <c:v>42357</c:v>
                </c:pt>
                <c:pt idx="151">
                  <c:v>42358</c:v>
                </c:pt>
                <c:pt idx="152">
                  <c:v>42359</c:v>
                </c:pt>
                <c:pt idx="153">
                  <c:v>42360</c:v>
                </c:pt>
                <c:pt idx="154">
                  <c:v>42361</c:v>
                </c:pt>
                <c:pt idx="155">
                  <c:v>42362</c:v>
                </c:pt>
                <c:pt idx="156">
                  <c:v>42363</c:v>
                </c:pt>
                <c:pt idx="157">
                  <c:v>42364</c:v>
                </c:pt>
                <c:pt idx="158">
                  <c:v>42365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42370</c:v>
                </c:pt>
                <c:pt idx="164">
                  <c:v>42371</c:v>
                </c:pt>
                <c:pt idx="165">
                  <c:v>42372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42378</c:v>
                </c:pt>
                <c:pt idx="172">
                  <c:v>42379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42385</c:v>
                </c:pt>
                <c:pt idx="179">
                  <c:v>42386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42392</c:v>
                </c:pt>
                <c:pt idx="186">
                  <c:v>42393</c:v>
                </c:pt>
                <c:pt idx="187">
                  <c:v>42394</c:v>
                </c:pt>
                <c:pt idx="188">
                  <c:v>42395</c:v>
                </c:pt>
                <c:pt idx="189">
                  <c:v>42396</c:v>
                </c:pt>
                <c:pt idx="190">
                  <c:v>42397</c:v>
                </c:pt>
                <c:pt idx="191">
                  <c:v>42398</c:v>
                </c:pt>
                <c:pt idx="192">
                  <c:v>42399</c:v>
                </c:pt>
                <c:pt idx="193">
                  <c:v>42400</c:v>
                </c:pt>
                <c:pt idx="194">
                  <c:v>42401</c:v>
                </c:pt>
                <c:pt idx="195">
                  <c:v>42402</c:v>
                </c:pt>
                <c:pt idx="196">
                  <c:v>42403</c:v>
                </c:pt>
                <c:pt idx="197">
                  <c:v>42404</c:v>
                </c:pt>
                <c:pt idx="198">
                  <c:v>42405</c:v>
                </c:pt>
                <c:pt idx="199">
                  <c:v>42406</c:v>
                </c:pt>
                <c:pt idx="200">
                  <c:v>42407</c:v>
                </c:pt>
                <c:pt idx="201">
                  <c:v>42408</c:v>
                </c:pt>
                <c:pt idx="202">
                  <c:v>42409</c:v>
                </c:pt>
                <c:pt idx="203">
                  <c:v>42410</c:v>
                </c:pt>
                <c:pt idx="204">
                  <c:v>42411</c:v>
                </c:pt>
                <c:pt idx="205">
                  <c:v>42412</c:v>
                </c:pt>
                <c:pt idx="206">
                  <c:v>42413</c:v>
                </c:pt>
                <c:pt idx="207">
                  <c:v>42414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42420</c:v>
                </c:pt>
                <c:pt idx="214">
                  <c:v>42421</c:v>
                </c:pt>
                <c:pt idx="215">
                  <c:v>42422</c:v>
                </c:pt>
                <c:pt idx="216">
                  <c:v>42423</c:v>
                </c:pt>
                <c:pt idx="217">
                  <c:v>42424</c:v>
                </c:pt>
                <c:pt idx="218">
                  <c:v>42425</c:v>
                </c:pt>
                <c:pt idx="219">
                  <c:v>42426</c:v>
                </c:pt>
                <c:pt idx="220">
                  <c:v>42427</c:v>
                </c:pt>
                <c:pt idx="221">
                  <c:v>42428</c:v>
                </c:pt>
                <c:pt idx="222">
                  <c:v>42429</c:v>
                </c:pt>
                <c:pt idx="223">
                  <c:v>42430</c:v>
                </c:pt>
                <c:pt idx="224">
                  <c:v>42431</c:v>
                </c:pt>
                <c:pt idx="225">
                  <c:v>42432</c:v>
                </c:pt>
                <c:pt idx="226">
                  <c:v>42433</c:v>
                </c:pt>
                <c:pt idx="227">
                  <c:v>42434</c:v>
                </c:pt>
                <c:pt idx="228">
                  <c:v>42435</c:v>
                </c:pt>
                <c:pt idx="229">
                  <c:v>42436</c:v>
                </c:pt>
                <c:pt idx="230">
                  <c:v>42437</c:v>
                </c:pt>
                <c:pt idx="231">
                  <c:v>42438</c:v>
                </c:pt>
                <c:pt idx="232">
                  <c:v>42439</c:v>
                </c:pt>
                <c:pt idx="233">
                  <c:v>42440</c:v>
                </c:pt>
                <c:pt idx="234">
                  <c:v>42441</c:v>
                </c:pt>
                <c:pt idx="235">
                  <c:v>42442</c:v>
                </c:pt>
                <c:pt idx="236">
                  <c:v>42443</c:v>
                </c:pt>
                <c:pt idx="237">
                  <c:v>42444</c:v>
                </c:pt>
                <c:pt idx="238">
                  <c:v>42445</c:v>
                </c:pt>
                <c:pt idx="239">
                  <c:v>42446</c:v>
                </c:pt>
                <c:pt idx="240">
                  <c:v>42447</c:v>
                </c:pt>
                <c:pt idx="241">
                  <c:v>42448</c:v>
                </c:pt>
                <c:pt idx="242">
                  <c:v>42449</c:v>
                </c:pt>
                <c:pt idx="243">
                  <c:v>42450</c:v>
                </c:pt>
                <c:pt idx="244">
                  <c:v>42451</c:v>
                </c:pt>
                <c:pt idx="245">
                  <c:v>42452</c:v>
                </c:pt>
                <c:pt idx="246">
                  <c:v>42453</c:v>
                </c:pt>
                <c:pt idx="247">
                  <c:v>42454</c:v>
                </c:pt>
                <c:pt idx="248">
                  <c:v>42455</c:v>
                </c:pt>
                <c:pt idx="249">
                  <c:v>42456</c:v>
                </c:pt>
                <c:pt idx="250">
                  <c:v>42457</c:v>
                </c:pt>
                <c:pt idx="251">
                  <c:v>42458</c:v>
                </c:pt>
                <c:pt idx="252">
                  <c:v>42459</c:v>
                </c:pt>
                <c:pt idx="253">
                  <c:v>42460</c:v>
                </c:pt>
                <c:pt idx="254">
                  <c:v>42461</c:v>
                </c:pt>
                <c:pt idx="255">
                  <c:v>42462</c:v>
                </c:pt>
                <c:pt idx="256">
                  <c:v>42463</c:v>
                </c:pt>
                <c:pt idx="257">
                  <c:v>42464</c:v>
                </c:pt>
                <c:pt idx="258">
                  <c:v>42465</c:v>
                </c:pt>
                <c:pt idx="259">
                  <c:v>42466</c:v>
                </c:pt>
                <c:pt idx="260">
                  <c:v>42467</c:v>
                </c:pt>
                <c:pt idx="261">
                  <c:v>42468</c:v>
                </c:pt>
                <c:pt idx="262">
                  <c:v>42469</c:v>
                </c:pt>
                <c:pt idx="263">
                  <c:v>42470</c:v>
                </c:pt>
                <c:pt idx="264">
                  <c:v>42471</c:v>
                </c:pt>
                <c:pt idx="265">
                  <c:v>42472</c:v>
                </c:pt>
                <c:pt idx="266">
                  <c:v>42473</c:v>
                </c:pt>
                <c:pt idx="267">
                  <c:v>42474</c:v>
                </c:pt>
                <c:pt idx="268">
                  <c:v>42475</c:v>
                </c:pt>
                <c:pt idx="269">
                  <c:v>42476</c:v>
                </c:pt>
                <c:pt idx="270">
                  <c:v>42477</c:v>
                </c:pt>
                <c:pt idx="271">
                  <c:v>42478</c:v>
                </c:pt>
                <c:pt idx="272">
                  <c:v>42479</c:v>
                </c:pt>
                <c:pt idx="273">
                  <c:v>42480</c:v>
                </c:pt>
                <c:pt idx="274">
                  <c:v>42481</c:v>
                </c:pt>
                <c:pt idx="275">
                  <c:v>42482</c:v>
                </c:pt>
                <c:pt idx="276">
                  <c:v>42483</c:v>
                </c:pt>
                <c:pt idx="277">
                  <c:v>42484</c:v>
                </c:pt>
                <c:pt idx="278">
                  <c:v>42485</c:v>
                </c:pt>
                <c:pt idx="279">
                  <c:v>42486</c:v>
                </c:pt>
                <c:pt idx="280">
                  <c:v>42487</c:v>
                </c:pt>
                <c:pt idx="281">
                  <c:v>42488</c:v>
                </c:pt>
                <c:pt idx="282">
                  <c:v>42489</c:v>
                </c:pt>
                <c:pt idx="283">
                  <c:v>42490</c:v>
                </c:pt>
                <c:pt idx="284">
                  <c:v>42491</c:v>
                </c:pt>
                <c:pt idx="285">
                  <c:v>42492</c:v>
                </c:pt>
                <c:pt idx="286">
                  <c:v>42493</c:v>
                </c:pt>
                <c:pt idx="287">
                  <c:v>42494</c:v>
                </c:pt>
                <c:pt idx="288">
                  <c:v>42495</c:v>
                </c:pt>
                <c:pt idx="289">
                  <c:v>42496</c:v>
                </c:pt>
                <c:pt idx="290">
                  <c:v>42497</c:v>
                </c:pt>
                <c:pt idx="291">
                  <c:v>42498</c:v>
                </c:pt>
                <c:pt idx="292">
                  <c:v>42499</c:v>
                </c:pt>
                <c:pt idx="293">
                  <c:v>42500</c:v>
                </c:pt>
                <c:pt idx="294">
                  <c:v>42501</c:v>
                </c:pt>
                <c:pt idx="295">
                  <c:v>42502</c:v>
                </c:pt>
                <c:pt idx="296">
                  <c:v>42503</c:v>
                </c:pt>
                <c:pt idx="297">
                  <c:v>42504</c:v>
                </c:pt>
                <c:pt idx="298">
                  <c:v>42505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42511</c:v>
                </c:pt>
                <c:pt idx="305">
                  <c:v>42512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42518</c:v>
                </c:pt>
                <c:pt idx="312">
                  <c:v>42519</c:v>
                </c:pt>
                <c:pt idx="313">
                  <c:v>42520</c:v>
                </c:pt>
                <c:pt idx="314">
                  <c:v>42521</c:v>
                </c:pt>
                <c:pt idx="315">
                  <c:v>42522</c:v>
                </c:pt>
                <c:pt idx="316">
                  <c:v>42523</c:v>
                </c:pt>
                <c:pt idx="317">
                  <c:v>42524</c:v>
                </c:pt>
                <c:pt idx="318">
                  <c:v>42525</c:v>
                </c:pt>
                <c:pt idx="319">
                  <c:v>42526</c:v>
                </c:pt>
                <c:pt idx="320">
                  <c:v>42527</c:v>
                </c:pt>
                <c:pt idx="321">
                  <c:v>42528</c:v>
                </c:pt>
                <c:pt idx="322">
                  <c:v>42529</c:v>
                </c:pt>
                <c:pt idx="323">
                  <c:v>42530</c:v>
                </c:pt>
                <c:pt idx="324">
                  <c:v>42531</c:v>
                </c:pt>
                <c:pt idx="325">
                  <c:v>42532</c:v>
                </c:pt>
                <c:pt idx="326">
                  <c:v>42533</c:v>
                </c:pt>
                <c:pt idx="327">
                  <c:v>42534</c:v>
                </c:pt>
                <c:pt idx="328">
                  <c:v>42535</c:v>
                </c:pt>
                <c:pt idx="329">
                  <c:v>42536</c:v>
                </c:pt>
                <c:pt idx="330">
                  <c:v>42537</c:v>
                </c:pt>
                <c:pt idx="331">
                  <c:v>42538</c:v>
                </c:pt>
                <c:pt idx="332">
                  <c:v>42539</c:v>
                </c:pt>
                <c:pt idx="333">
                  <c:v>42540</c:v>
                </c:pt>
                <c:pt idx="334">
                  <c:v>42541</c:v>
                </c:pt>
                <c:pt idx="335">
                  <c:v>42542</c:v>
                </c:pt>
                <c:pt idx="336">
                  <c:v>42543</c:v>
                </c:pt>
                <c:pt idx="337">
                  <c:v>42544</c:v>
                </c:pt>
                <c:pt idx="338">
                  <c:v>42545</c:v>
                </c:pt>
                <c:pt idx="339">
                  <c:v>42546</c:v>
                </c:pt>
                <c:pt idx="340">
                  <c:v>42547</c:v>
                </c:pt>
                <c:pt idx="341">
                  <c:v>42548</c:v>
                </c:pt>
                <c:pt idx="342">
                  <c:v>42549</c:v>
                </c:pt>
                <c:pt idx="343">
                  <c:v>42550</c:v>
                </c:pt>
                <c:pt idx="344">
                  <c:v>42551</c:v>
                </c:pt>
                <c:pt idx="345">
                  <c:v>42552</c:v>
                </c:pt>
                <c:pt idx="346">
                  <c:v>42553</c:v>
                </c:pt>
                <c:pt idx="347">
                  <c:v>42554</c:v>
                </c:pt>
                <c:pt idx="348">
                  <c:v>42555</c:v>
                </c:pt>
                <c:pt idx="349">
                  <c:v>42556</c:v>
                </c:pt>
                <c:pt idx="350">
                  <c:v>42557</c:v>
                </c:pt>
                <c:pt idx="351">
                  <c:v>42558</c:v>
                </c:pt>
                <c:pt idx="352">
                  <c:v>42559</c:v>
                </c:pt>
                <c:pt idx="353">
                  <c:v>42560</c:v>
                </c:pt>
                <c:pt idx="354">
                  <c:v>42561</c:v>
                </c:pt>
                <c:pt idx="355">
                  <c:v>42562</c:v>
                </c:pt>
                <c:pt idx="356">
                  <c:v>42563</c:v>
                </c:pt>
                <c:pt idx="357">
                  <c:v>42564</c:v>
                </c:pt>
                <c:pt idx="358">
                  <c:v>42565</c:v>
                </c:pt>
                <c:pt idx="359">
                  <c:v>42566</c:v>
                </c:pt>
                <c:pt idx="360">
                  <c:v>42567</c:v>
                </c:pt>
                <c:pt idx="361">
                  <c:v>42568</c:v>
                </c:pt>
                <c:pt idx="362">
                  <c:v>42569</c:v>
                </c:pt>
                <c:pt idx="363">
                  <c:v>42570</c:v>
                </c:pt>
                <c:pt idx="364">
                  <c:v>42571</c:v>
                </c:pt>
                <c:pt idx="365">
                  <c:v>42572</c:v>
                </c:pt>
                <c:pt idx="366">
                  <c:v>42573</c:v>
                </c:pt>
                <c:pt idx="367">
                  <c:v>42574</c:v>
                </c:pt>
                <c:pt idx="368">
                  <c:v>42575</c:v>
                </c:pt>
                <c:pt idx="369">
                  <c:v>42576</c:v>
                </c:pt>
                <c:pt idx="370">
                  <c:v>42577</c:v>
                </c:pt>
                <c:pt idx="371">
                  <c:v>42578</c:v>
                </c:pt>
                <c:pt idx="372">
                  <c:v>42579</c:v>
                </c:pt>
                <c:pt idx="373">
                  <c:v>42580</c:v>
                </c:pt>
                <c:pt idx="374">
                  <c:v>42581</c:v>
                </c:pt>
                <c:pt idx="375">
                  <c:v>42582</c:v>
                </c:pt>
                <c:pt idx="376">
                  <c:v>42583</c:v>
                </c:pt>
                <c:pt idx="377">
                  <c:v>42584</c:v>
                </c:pt>
                <c:pt idx="378">
                  <c:v>42585</c:v>
                </c:pt>
                <c:pt idx="379">
                  <c:v>42586</c:v>
                </c:pt>
                <c:pt idx="380">
                  <c:v>42587</c:v>
                </c:pt>
                <c:pt idx="381">
                  <c:v>42588</c:v>
                </c:pt>
                <c:pt idx="382">
                  <c:v>42589</c:v>
                </c:pt>
                <c:pt idx="383">
                  <c:v>42590</c:v>
                </c:pt>
                <c:pt idx="384">
                  <c:v>42591</c:v>
                </c:pt>
                <c:pt idx="385">
                  <c:v>42592</c:v>
                </c:pt>
                <c:pt idx="386">
                  <c:v>42593</c:v>
                </c:pt>
                <c:pt idx="387">
                  <c:v>42594</c:v>
                </c:pt>
                <c:pt idx="388">
                  <c:v>42595</c:v>
                </c:pt>
                <c:pt idx="389">
                  <c:v>42596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42602</c:v>
                </c:pt>
                <c:pt idx="396">
                  <c:v>42603</c:v>
                </c:pt>
                <c:pt idx="397">
                  <c:v>42604</c:v>
                </c:pt>
                <c:pt idx="398">
                  <c:v>42605</c:v>
                </c:pt>
                <c:pt idx="399">
                  <c:v>42606</c:v>
                </c:pt>
                <c:pt idx="400">
                  <c:v>42607</c:v>
                </c:pt>
                <c:pt idx="401">
                  <c:v>42608</c:v>
                </c:pt>
                <c:pt idx="402">
                  <c:v>42609</c:v>
                </c:pt>
                <c:pt idx="403">
                  <c:v>42610</c:v>
                </c:pt>
                <c:pt idx="404">
                  <c:v>42611</c:v>
                </c:pt>
                <c:pt idx="405">
                  <c:v>42612</c:v>
                </c:pt>
                <c:pt idx="406">
                  <c:v>42613</c:v>
                </c:pt>
                <c:pt idx="407">
                  <c:v>42614</c:v>
                </c:pt>
                <c:pt idx="408">
                  <c:v>42615</c:v>
                </c:pt>
                <c:pt idx="409">
                  <c:v>42616</c:v>
                </c:pt>
                <c:pt idx="410">
                  <c:v>42617</c:v>
                </c:pt>
                <c:pt idx="411">
                  <c:v>42618</c:v>
                </c:pt>
                <c:pt idx="412">
                  <c:v>42619</c:v>
                </c:pt>
                <c:pt idx="413">
                  <c:v>42620</c:v>
                </c:pt>
                <c:pt idx="414">
                  <c:v>42621</c:v>
                </c:pt>
                <c:pt idx="415">
                  <c:v>42622</c:v>
                </c:pt>
                <c:pt idx="416">
                  <c:v>42623</c:v>
                </c:pt>
                <c:pt idx="417">
                  <c:v>42624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42629</c:v>
                </c:pt>
                <c:pt idx="423">
                  <c:v>42630</c:v>
                </c:pt>
                <c:pt idx="424">
                  <c:v>42631</c:v>
                </c:pt>
                <c:pt idx="425">
                  <c:v>42632</c:v>
                </c:pt>
                <c:pt idx="426">
                  <c:v>42633</c:v>
                </c:pt>
                <c:pt idx="427">
                  <c:v>42634</c:v>
                </c:pt>
                <c:pt idx="428">
                  <c:v>42635</c:v>
                </c:pt>
                <c:pt idx="429">
                  <c:v>42636</c:v>
                </c:pt>
                <c:pt idx="430">
                  <c:v>42637</c:v>
                </c:pt>
                <c:pt idx="431">
                  <c:v>42638</c:v>
                </c:pt>
                <c:pt idx="432">
                  <c:v>42639</c:v>
                </c:pt>
                <c:pt idx="433">
                  <c:v>42640</c:v>
                </c:pt>
                <c:pt idx="434">
                  <c:v>42641</c:v>
                </c:pt>
                <c:pt idx="435">
                  <c:v>42642</c:v>
                </c:pt>
                <c:pt idx="436">
                  <c:v>42643</c:v>
                </c:pt>
                <c:pt idx="437">
                  <c:v>42644</c:v>
                </c:pt>
                <c:pt idx="438">
                  <c:v>42645</c:v>
                </c:pt>
                <c:pt idx="439">
                  <c:v>42646</c:v>
                </c:pt>
                <c:pt idx="440">
                  <c:v>42647</c:v>
                </c:pt>
                <c:pt idx="441">
                  <c:v>42648</c:v>
                </c:pt>
                <c:pt idx="442">
                  <c:v>42649</c:v>
                </c:pt>
                <c:pt idx="443">
                  <c:v>42650</c:v>
                </c:pt>
                <c:pt idx="444">
                  <c:v>42651</c:v>
                </c:pt>
                <c:pt idx="445">
                  <c:v>42652</c:v>
                </c:pt>
                <c:pt idx="446">
                  <c:v>42653</c:v>
                </c:pt>
                <c:pt idx="447">
                  <c:v>42654</c:v>
                </c:pt>
                <c:pt idx="448">
                  <c:v>42655</c:v>
                </c:pt>
                <c:pt idx="449">
                  <c:v>42656</c:v>
                </c:pt>
                <c:pt idx="450">
                  <c:v>42657</c:v>
                </c:pt>
                <c:pt idx="451">
                  <c:v>42658</c:v>
                </c:pt>
                <c:pt idx="452">
                  <c:v>42659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42665</c:v>
                </c:pt>
                <c:pt idx="459">
                  <c:v>42666</c:v>
                </c:pt>
                <c:pt idx="460">
                  <c:v>42667</c:v>
                </c:pt>
                <c:pt idx="461">
                  <c:v>42668</c:v>
                </c:pt>
                <c:pt idx="462">
                  <c:v>42669</c:v>
                </c:pt>
                <c:pt idx="463">
                  <c:v>42670</c:v>
                </c:pt>
                <c:pt idx="464">
                  <c:v>42671</c:v>
                </c:pt>
                <c:pt idx="465">
                  <c:v>42672</c:v>
                </c:pt>
                <c:pt idx="466">
                  <c:v>42673</c:v>
                </c:pt>
                <c:pt idx="467">
                  <c:v>42674</c:v>
                </c:pt>
                <c:pt idx="468">
                  <c:v>42675</c:v>
                </c:pt>
                <c:pt idx="469">
                  <c:v>42676</c:v>
                </c:pt>
                <c:pt idx="470">
                  <c:v>42677</c:v>
                </c:pt>
                <c:pt idx="471">
                  <c:v>42678</c:v>
                </c:pt>
                <c:pt idx="472">
                  <c:v>42679</c:v>
                </c:pt>
                <c:pt idx="473">
                  <c:v>42680</c:v>
                </c:pt>
                <c:pt idx="474">
                  <c:v>42681</c:v>
                </c:pt>
                <c:pt idx="475">
                  <c:v>42682</c:v>
                </c:pt>
                <c:pt idx="476">
                  <c:v>42683</c:v>
                </c:pt>
                <c:pt idx="477">
                  <c:v>42684</c:v>
                </c:pt>
                <c:pt idx="478">
                  <c:v>42685</c:v>
                </c:pt>
                <c:pt idx="479">
                  <c:v>42686</c:v>
                </c:pt>
                <c:pt idx="480">
                  <c:v>42687</c:v>
                </c:pt>
                <c:pt idx="481">
                  <c:v>42688</c:v>
                </c:pt>
                <c:pt idx="482">
                  <c:v>42689</c:v>
                </c:pt>
                <c:pt idx="483">
                  <c:v>42690</c:v>
                </c:pt>
                <c:pt idx="484">
                  <c:v>42691</c:v>
                </c:pt>
                <c:pt idx="485">
                  <c:v>42692</c:v>
                </c:pt>
                <c:pt idx="486">
                  <c:v>42693</c:v>
                </c:pt>
                <c:pt idx="487">
                  <c:v>42694</c:v>
                </c:pt>
                <c:pt idx="488">
                  <c:v>42695</c:v>
                </c:pt>
                <c:pt idx="489">
                  <c:v>42696</c:v>
                </c:pt>
                <c:pt idx="490">
                  <c:v>42697</c:v>
                </c:pt>
                <c:pt idx="491">
                  <c:v>42698</c:v>
                </c:pt>
                <c:pt idx="492">
                  <c:v>42699</c:v>
                </c:pt>
                <c:pt idx="493">
                  <c:v>42700</c:v>
                </c:pt>
                <c:pt idx="494">
                  <c:v>42701</c:v>
                </c:pt>
                <c:pt idx="495">
                  <c:v>42702</c:v>
                </c:pt>
                <c:pt idx="496">
                  <c:v>42703</c:v>
                </c:pt>
                <c:pt idx="497">
                  <c:v>42704</c:v>
                </c:pt>
                <c:pt idx="498">
                  <c:v>42705</c:v>
                </c:pt>
                <c:pt idx="499">
                  <c:v>42706</c:v>
                </c:pt>
                <c:pt idx="500">
                  <c:v>42707</c:v>
                </c:pt>
                <c:pt idx="501">
                  <c:v>42708</c:v>
                </c:pt>
                <c:pt idx="502">
                  <c:v>42709</c:v>
                </c:pt>
                <c:pt idx="503">
                  <c:v>42710</c:v>
                </c:pt>
                <c:pt idx="504">
                  <c:v>42711</c:v>
                </c:pt>
                <c:pt idx="505">
                  <c:v>42712</c:v>
                </c:pt>
                <c:pt idx="506">
                  <c:v>42713</c:v>
                </c:pt>
                <c:pt idx="507">
                  <c:v>42714</c:v>
                </c:pt>
                <c:pt idx="508">
                  <c:v>42715</c:v>
                </c:pt>
                <c:pt idx="509">
                  <c:v>42716</c:v>
                </c:pt>
                <c:pt idx="510">
                  <c:v>42717</c:v>
                </c:pt>
                <c:pt idx="511">
                  <c:v>42718</c:v>
                </c:pt>
                <c:pt idx="512">
                  <c:v>42719</c:v>
                </c:pt>
                <c:pt idx="513">
                  <c:v>42720</c:v>
                </c:pt>
                <c:pt idx="514">
                  <c:v>42721</c:v>
                </c:pt>
                <c:pt idx="515">
                  <c:v>42722</c:v>
                </c:pt>
                <c:pt idx="516">
                  <c:v>42723</c:v>
                </c:pt>
                <c:pt idx="517">
                  <c:v>42724</c:v>
                </c:pt>
                <c:pt idx="518">
                  <c:v>42725</c:v>
                </c:pt>
                <c:pt idx="519">
                  <c:v>42726</c:v>
                </c:pt>
                <c:pt idx="520">
                  <c:v>42727</c:v>
                </c:pt>
                <c:pt idx="521">
                  <c:v>42728</c:v>
                </c:pt>
                <c:pt idx="522">
                  <c:v>42729</c:v>
                </c:pt>
                <c:pt idx="523">
                  <c:v>42730</c:v>
                </c:pt>
                <c:pt idx="524">
                  <c:v>42731</c:v>
                </c:pt>
                <c:pt idx="525">
                  <c:v>42732</c:v>
                </c:pt>
                <c:pt idx="526">
                  <c:v>42733</c:v>
                </c:pt>
                <c:pt idx="527">
                  <c:v>42734</c:v>
                </c:pt>
                <c:pt idx="528">
                  <c:v>42735</c:v>
                </c:pt>
                <c:pt idx="529">
                  <c:v>42736</c:v>
                </c:pt>
                <c:pt idx="530">
                  <c:v>42737</c:v>
                </c:pt>
                <c:pt idx="531">
                  <c:v>42738</c:v>
                </c:pt>
                <c:pt idx="532">
                  <c:v>42739</c:v>
                </c:pt>
                <c:pt idx="533">
                  <c:v>42740</c:v>
                </c:pt>
                <c:pt idx="534">
                  <c:v>42741</c:v>
                </c:pt>
                <c:pt idx="535">
                  <c:v>42742</c:v>
                </c:pt>
                <c:pt idx="536">
                  <c:v>42743</c:v>
                </c:pt>
                <c:pt idx="537">
                  <c:v>42744</c:v>
                </c:pt>
                <c:pt idx="538">
                  <c:v>42745</c:v>
                </c:pt>
                <c:pt idx="539">
                  <c:v>42746</c:v>
                </c:pt>
                <c:pt idx="540">
                  <c:v>42747</c:v>
                </c:pt>
                <c:pt idx="541">
                  <c:v>42748</c:v>
                </c:pt>
                <c:pt idx="542">
                  <c:v>42749</c:v>
                </c:pt>
                <c:pt idx="543">
                  <c:v>42750</c:v>
                </c:pt>
                <c:pt idx="544">
                  <c:v>42751</c:v>
                </c:pt>
                <c:pt idx="545">
                  <c:v>42752</c:v>
                </c:pt>
                <c:pt idx="546">
                  <c:v>42753</c:v>
                </c:pt>
                <c:pt idx="547">
                  <c:v>42754</c:v>
                </c:pt>
                <c:pt idx="548">
                  <c:v>42755</c:v>
                </c:pt>
                <c:pt idx="549">
                  <c:v>42756</c:v>
                </c:pt>
                <c:pt idx="550">
                  <c:v>42757</c:v>
                </c:pt>
                <c:pt idx="551">
                  <c:v>42758</c:v>
                </c:pt>
                <c:pt idx="552">
                  <c:v>42759</c:v>
                </c:pt>
                <c:pt idx="553">
                  <c:v>42760</c:v>
                </c:pt>
                <c:pt idx="554">
                  <c:v>42761</c:v>
                </c:pt>
                <c:pt idx="555">
                  <c:v>42762</c:v>
                </c:pt>
                <c:pt idx="556">
                  <c:v>42763</c:v>
                </c:pt>
                <c:pt idx="557">
                  <c:v>42764</c:v>
                </c:pt>
                <c:pt idx="558">
                  <c:v>42765</c:v>
                </c:pt>
                <c:pt idx="559">
                  <c:v>42766</c:v>
                </c:pt>
                <c:pt idx="560">
                  <c:v>42767</c:v>
                </c:pt>
                <c:pt idx="561">
                  <c:v>42768</c:v>
                </c:pt>
                <c:pt idx="562">
                  <c:v>42769</c:v>
                </c:pt>
                <c:pt idx="563">
                  <c:v>42770</c:v>
                </c:pt>
                <c:pt idx="564">
                  <c:v>42771</c:v>
                </c:pt>
                <c:pt idx="565">
                  <c:v>42772</c:v>
                </c:pt>
                <c:pt idx="566">
                  <c:v>42773</c:v>
                </c:pt>
                <c:pt idx="567">
                  <c:v>42774</c:v>
                </c:pt>
                <c:pt idx="568">
                  <c:v>42775</c:v>
                </c:pt>
                <c:pt idx="569">
                  <c:v>42776</c:v>
                </c:pt>
                <c:pt idx="570">
                  <c:v>42777</c:v>
                </c:pt>
                <c:pt idx="571">
                  <c:v>42778</c:v>
                </c:pt>
                <c:pt idx="572">
                  <c:v>42779</c:v>
                </c:pt>
                <c:pt idx="573">
                  <c:v>42780</c:v>
                </c:pt>
                <c:pt idx="574">
                  <c:v>42781</c:v>
                </c:pt>
                <c:pt idx="575">
                  <c:v>42782</c:v>
                </c:pt>
                <c:pt idx="576">
                  <c:v>42783</c:v>
                </c:pt>
                <c:pt idx="577">
                  <c:v>42784</c:v>
                </c:pt>
                <c:pt idx="578">
                  <c:v>42785</c:v>
                </c:pt>
                <c:pt idx="579">
                  <c:v>42786</c:v>
                </c:pt>
                <c:pt idx="580">
                  <c:v>42787</c:v>
                </c:pt>
                <c:pt idx="581">
                  <c:v>42788</c:v>
                </c:pt>
                <c:pt idx="582">
                  <c:v>42789</c:v>
                </c:pt>
                <c:pt idx="583">
                  <c:v>42790</c:v>
                </c:pt>
                <c:pt idx="584">
                  <c:v>42791</c:v>
                </c:pt>
                <c:pt idx="585">
                  <c:v>42792</c:v>
                </c:pt>
                <c:pt idx="586">
                  <c:v>42793</c:v>
                </c:pt>
                <c:pt idx="587">
                  <c:v>42794</c:v>
                </c:pt>
                <c:pt idx="588">
                  <c:v>42795</c:v>
                </c:pt>
                <c:pt idx="589">
                  <c:v>42796</c:v>
                </c:pt>
                <c:pt idx="590">
                  <c:v>42797</c:v>
                </c:pt>
                <c:pt idx="591">
                  <c:v>42798</c:v>
                </c:pt>
                <c:pt idx="592">
                  <c:v>42799</c:v>
                </c:pt>
                <c:pt idx="593">
                  <c:v>42800</c:v>
                </c:pt>
                <c:pt idx="594">
                  <c:v>42801</c:v>
                </c:pt>
                <c:pt idx="595">
                  <c:v>42802</c:v>
                </c:pt>
                <c:pt idx="596">
                  <c:v>42803</c:v>
                </c:pt>
                <c:pt idx="597">
                  <c:v>42804</c:v>
                </c:pt>
                <c:pt idx="598">
                  <c:v>42805</c:v>
                </c:pt>
                <c:pt idx="599">
                  <c:v>42806</c:v>
                </c:pt>
                <c:pt idx="600">
                  <c:v>42807</c:v>
                </c:pt>
                <c:pt idx="601">
                  <c:v>42808</c:v>
                </c:pt>
                <c:pt idx="602">
                  <c:v>42809</c:v>
                </c:pt>
                <c:pt idx="603">
                  <c:v>42810</c:v>
                </c:pt>
                <c:pt idx="604">
                  <c:v>42811</c:v>
                </c:pt>
                <c:pt idx="605">
                  <c:v>42812</c:v>
                </c:pt>
                <c:pt idx="606">
                  <c:v>42813</c:v>
                </c:pt>
                <c:pt idx="607">
                  <c:v>42814</c:v>
                </c:pt>
                <c:pt idx="608">
                  <c:v>42815</c:v>
                </c:pt>
                <c:pt idx="609">
                  <c:v>42816</c:v>
                </c:pt>
                <c:pt idx="610">
                  <c:v>42817</c:v>
                </c:pt>
                <c:pt idx="611">
                  <c:v>42818</c:v>
                </c:pt>
                <c:pt idx="612">
                  <c:v>42819</c:v>
                </c:pt>
                <c:pt idx="613">
                  <c:v>42820</c:v>
                </c:pt>
                <c:pt idx="614">
                  <c:v>42821</c:v>
                </c:pt>
                <c:pt idx="615">
                  <c:v>42822</c:v>
                </c:pt>
                <c:pt idx="616">
                  <c:v>42823</c:v>
                </c:pt>
                <c:pt idx="617">
                  <c:v>42824</c:v>
                </c:pt>
                <c:pt idx="618">
                  <c:v>42825</c:v>
                </c:pt>
                <c:pt idx="619">
                  <c:v>42826</c:v>
                </c:pt>
                <c:pt idx="620">
                  <c:v>42827</c:v>
                </c:pt>
                <c:pt idx="621">
                  <c:v>42828</c:v>
                </c:pt>
                <c:pt idx="622">
                  <c:v>42829</c:v>
                </c:pt>
                <c:pt idx="623">
                  <c:v>42830</c:v>
                </c:pt>
                <c:pt idx="624">
                  <c:v>42831</c:v>
                </c:pt>
                <c:pt idx="625">
                  <c:v>42832</c:v>
                </c:pt>
                <c:pt idx="626">
                  <c:v>42833</c:v>
                </c:pt>
                <c:pt idx="627">
                  <c:v>42834</c:v>
                </c:pt>
                <c:pt idx="628">
                  <c:v>42835</c:v>
                </c:pt>
                <c:pt idx="629">
                  <c:v>42836</c:v>
                </c:pt>
                <c:pt idx="630">
                  <c:v>42837</c:v>
                </c:pt>
                <c:pt idx="631">
                  <c:v>42838</c:v>
                </c:pt>
                <c:pt idx="632">
                  <c:v>42839</c:v>
                </c:pt>
                <c:pt idx="633">
                  <c:v>42840</c:v>
                </c:pt>
                <c:pt idx="634">
                  <c:v>42841</c:v>
                </c:pt>
                <c:pt idx="635">
                  <c:v>42842</c:v>
                </c:pt>
                <c:pt idx="636">
                  <c:v>42843</c:v>
                </c:pt>
                <c:pt idx="637">
                  <c:v>42844</c:v>
                </c:pt>
                <c:pt idx="638">
                  <c:v>42845</c:v>
                </c:pt>
                <c:pt idx="639">
                  <c:v>42846</c:v>
                </c:pt>
                <c:pt idx="640">
                  <c:v>42847</c:v>
                </c:pt>
                <c:pt idx="641">
                  <c:v>42848</c:v>
                </c:pt>
                <c:pt idx="642">
                  <c:v>42849</c:v>
                </c:pt>
                <c:pt idx="643">
                  <c:v>42850</c:v>
                </c:pt>
                <c:pt idx="644">
                  <c:v>42851</c:v>
                </c:pt>
                <c:pt idx="645">
                  <c:v>42852</c:v>
                </c:pt>
                <c:pt idx="646">
                  <c:v>42853</c:v>
                </c:pt>
                <c:pt idx="647">
                  <c:v>42854</c:v>
                </c:pt>
                <c:pt idx="648">
                  <c:v>42855</c:v>
                </c:pt>
                <c:pt idx="649">
                  <c:v>42856</c:v>
                </c:pt>
                <c:pt idx="650">
                  <c:v>42857</c:v>
                </c:pt>
                <c:pt idx="651">
                  <c:v>42858</c:v>
                </c:pt>
                <c:pt idx="652">
                  <c:v>42859</c:v>
                </c:pt>
                <c:pt idx="653">
                  <c:v>42860</c:v>
                </c:pt>
                <c:pt idx="654">
                  <c:v>42861</c:v>
                </c:pt>
                <c:pt idx="655">
                  <c:v>42862</c:v>
                </c:pt>
                <c:pt idx="656">
                  <c:v>42863</c:v>
                </c:pt>
                <c:pt idx="657">
                  <c:v>42864</c:v>
                </c:pt>
                <c:pt idx="658">
                  <c:v>42865</c:v>
                </c:pt>
                <c:pt idx="659">
                  <c:v>42866</c:v>
                </c:pt>
                <c:pt idx="660">
                  <c:v>42867</c:v>
                </c:pt>
                <c:pt idx="661">
                  <c:v>42868</c:v>
                </c:pt>
                <c:pt idx="662">
                  <c:v>42869</c:v>
                </c:pt>
                <c:pt idx="663">
                  <c:v>42870</c:v>
                </c:pt>
                <c:pt idx="664">
                  <c:v>42871</c:v>
                </c:pt>
                <c:pt idx="665">
                  <c:v>42872</c:v>
                </c:pt>
                <c:pt idx="666">
                  <c:v>42873</c:v>
                </c:pt>
                <c:pt idx="667">
                  <c:v>42874</c:v>
                </c:pt>
                <c:pt idx="668">
                  <c:v>42875</c:v>
                </c:pt>
                <c:pt idx="669">
                  <c:v>42876</c:v>
                </c:pt>
                <c:pt idx="670">
                  <c:v>42877</c:v>
                </c:pt>
                <c:pt idx="671">
                  <c:v>42878</c:v>
                </c:pt>
                <c:pt idx="672">
                  <c:v>42879</c:v>
                </c:pt>
                <c:pt idx="673">
                  <c:v>42880</c:v>
                </c:pt>
                <c:pt idx="674">
                  <c:v>42881</c:v>
                </c:pt>
                <c:pt idx="675">
                  <c:v>42882</c:v>
                </c:pt>
                <c:pt idx="676">
                  <c:v>42883</c:v>
                </c:pt>
                <c:pt idx="677">
                  <c:v>42884</c:v>
                </c:pt>
                <c:pt idx="678">
                  <c:v>42885</c:v>
                </c:pt>
                <c:pt idx="679">
                  <c:v>42886</c:v>
                </c:pt>
                <c:pt idx="680">
                  <c:v>42887</c:v>
                </c:pt>
                <c:pt idx="681">
                  <c:v>42888</c:v>
                </c:pt>
                <c:pt idx="682">
                  <c:v>42889</c:v>
                </c:pt>
                <c:pt idx="683">
                  <c:v>42890</c:v>
                </c:pt>
                <c:pt idx="684">
                  <c:v>42891</c:v>
                </c:pt>
                <c:pt idx="685">
                  <c:v>42892</c:v>
                </c:pt>
                <c:pt idx="686">
                  <c:v>42893</c:v>
                </c:pt>
                <c:pt idx="687">
                  <c:v>42894</c:v>
                </c:pt>
                <c:pt idx="688">
                  <c:v>42895</c:v>
                </c:pt>
                <c:pt idx="689">
                  <c:v>42896</c:v>
                </c:pt>
                <c:pt idx="690">
                  <c:v>42897</c:v>
                </c:pt>
                <c:pt idx="691">
                  <c:v>42898</c:v>
                </c:pt>
                <c:pt idx="692">
                  <c:v>42899</c:v>
                </c:pt>
                <c:pt idx="693">
                  <c:v>42900</c:v>
                </c:pt>
                <c:pt idx="694">
                  <c:v>42901</c:v>
                </c:pt>
                <c:pt idx="695">
                  <c:v>42902</c:v>
                </c:pt>
                <c:pt idx="696">
                  <c:v>42903</c:v>
                </c:pt>
                <c:pt idx="697">
                  <c:v>42904</c:v>
                </c:pt>
                <c:pt idx="698">
                  <c:v>42905</c:v>
                </c:pt>
                <c:pt idx="699">
                  <c:v>42906</c:v>
                </c:pt>
                <c:pt idx="700">
                  <c:v>42907</c:v>
                </c:pt>
                <c:pt idx="701">
                  <c:v>42908</c:v>
                </c:pt>
                <c:pt idx="702">
                  <c:v>42909</c:v>
                </c:pt>
                <c:pt idx="703">
                  <c:v>42910</c:v>
                </c:pt>
                <c:pt idx="704">
                  <c:v>42911</c:v>
                </c:pt>
                <c:pt idx="705">
                  <c:v>42912</c:v>
                </c:pt>
                <c:pt idx="706">
                  <c:v>42913</c:v>
                </c:pt>
                <c:pt idx="707">
                  <c:v>42914</c:v>
                </c:pt>
                <c:pt idx="708">
                  <c:v>42915</c:v>
                </c:pt>
                <c:pt idx="709">
                  <c:v>42916</c:v>
                </c:pt>
                <c:pt idx="710">
                  <c:v>42917</c:v>
                </c:pt>
                <c:pt idx="711">
                  <c:v>42918</c:v>
                </c:pt>
                <c:pt idx="712">
                  <c:v>42919</c:v>
                </c:pt>
                <c:pt idx="713">
                  <c:v>42920</c:v>
                </c:pt>
                <c:pt idx="714">
                  <c:v>42921</c:v>
                </c:pt>
                <c:pt idx="715">
                  <c:v>42922</c:v>
                </c:pt>
                <c:pt idx="716">
                  <c:v>42923</c:v>
                </c:pt>
                <c:pt idx="717">
                  <c:v>42924</c:v>
                </c:pt>
                <c:pt idx="718">
                  <c:v>42925</c:v>
                </c:pt>
                <c:pt idx="719">
                  <c:v>42926</c:v>
                </c:pt>
                <c:pt idx="720">
                  <c:v>42927</c:v>
                </c:pt>
                <c:pt idx="721">
                  <c:v>42928</c:v>
                </c:pt>
                <c:pt idx="722">
                  <c:v>42929</c:v>
                </c:pt>
                <c:pt idx="723">
                  <c:v>42930</c:v>
                </c:pt>
                <c:pt idx="724">
                  <c:v>42931</c:v>
                </c:pt>
                <c:pt idx="725">
                  <c:v>42932</c:v>
                </c:pt>
                <c:pt idx="726">
                  <c:v>42933</c:v>
                </c:pt>
                <c:pt idx="727">
                  <c:v>42934</c:v>
                </c:pt>
                <c:pt idx="728">
                  <c:v>42935</c:v>
                </c:pt>
                <c:pt idx="729">
                  <c:v>42936</c:v>
                </c:pt>
                <c:pt idx="730">
                  <c:v>42937</c:v>
                </c:pt>
                <c:pt idx="731">
                  <c:v>42938</c:v>
                </c:pt>
                <c:pt idx="732">
                  <c:v>42939</c:v>
                </c:pt>
                <c:pt idx="733">
                  <c:v>42940</c:v>
                </c:pt>
                <c:pt idx="734">
                  <c:v>42941</c:v>
                </c:pt>
                <c:pt idx="735">
                  <c:v>42942</c:v>
                </c:pt>
                <c:pt idx="736">
                  <c:v>42943</c:v>
                </c:pt>
                <c:pt idx="737">
                  <c:v>42944</c:v>
                </c:pt>
                <c:pt idx="738">
                  <c:v>42945</c:v>
                </c:pt>
                <c:pt idx="739">
                  <c:v>42946</c:v>
                </c:pt>
                <c:pt idx="740">
                  <c:v>42947</c:v>
                </c:pt>
                <c:pt idx="741">
                  <c:v>42948</c:v>
                </c:pt>
                <c:pt idx="742">
                  <c:v>42949</c:v>
                </c:pt>
                <c:pt idx="743">
                  <c:v>42950</c:v>
                </c:pt>
                <c:pt idx="744">
                  <c:v>42951</c:v>
                </c:pt>
                <c:pt idx="745">
                  <c:v>42952</c:v>
                </c:pt>
                <c:pt idx="746">
                  <c:v>42953</c:v>
                </c:pt>
                <c:pt idx="747">
                  <c:v>42954</c:v>
                </c:pt>
                <c:pt idx="748">
                  <c:v>42955</c:v>
                </c:pt>
                <c:pt idx="749">
                  <c:v>42956</c:v>
                </c:pt>
                <c:pt idx="750">
                  <c:v>42957</c:v>
                </c:pt>
                <c:pt idx="751">
                  <c:v>42958</c:v>
                </c:pt>
                <c:pt idx="752">
                  <c:v>42959</c:v>
                </c:pt>
                <c:pt idx="753">
                  <c:v>42960</c:v>
                </c:pt>
                <c:pt idx="754">
                  <c:v>42961</c:v>
                </c:pt>
                <c:pt idx="755">
                  <c:v>42962</c:v>
                </c:pt>
                <c:pt idx="756">
                  <c:v>42963</c:v>
                </c:pt>
                <c:pt idx="757">
                  <c:v>42964</c:v>
                </c:pt>
                <c:pt idx="758">
                  <c:v>42965</c:v>
                </c:pt>
                <c:pt idx="759">
                  <c:v>42966</c:v>
                </c:pt>
                <c:pt idx="760">
                  <c:v>42967</c:v>
                </c:pt>
                <c:pt idx="761">
                  <c:v>42968</c:v>
                </c:pt>
                <c:pt idx="762">
                  <c:v>42969</c:v>
                </c:pt>
                <c:pt idx="763">
                  <c:v>42970</c:v>
                </c:pt>
                <c:pt idx="764">
                  <c:v>42971</c:v>
                </c:pt>
                <c:pt idx="765">
                  <c:v>42972</c:v>
                </c:pt>
                <c:pt idx="766">
                  <c:v>42973</c:v>
                </c:pt>
                <c:pt idx="767">
                  <c:v>42974</c:v>
                </c:pt>
                <c:pt idx="768">
                  <c:v>42975</c:v>
                </c:pt>
                <c:pt idx="769">
                  <c:v>42976</c:v>
                </c:pt>
                <c:pt idx="770">
                  <c:v>42977</c:v>
                </c:pt>
                <c:pt idx="771">
                  <c:v>42978</c:v>
                </c:pt>
                <c:pt idx="772">
                  <c:v>42979</c:v>
                </c:pt>
                <c:pt idx="773">
                  <c:v>42980</c:v>
                </c:pt>
                <c:pt idx="774">
                  <c:v>42981</c:v>
                </c:pt>
                <c:pt idx="775">
                  <c:v>42982</c:v>
                </c:pt>
                <c:pt idx="776">
                  <c:v>42983</c:v>
                </c:pt>
                <c:pt idx="777">
                  <c:v>42984</c:v>
                </c:pt>
                <c:pt idx="778">
                  <c:v>42985</c:v>
                </c:pt>
                <c:pt idx="779">
                  <c:v>42986</c:v>
                </c:pt>
                <c:pt idx="780">
                  <c:v>42987</c:v>
                </c:pt>
                <c:pt idx="781">
                  <c:v>42988</c:v>
                </c:pt>
                <c:pt idx="782">
                  <c:v>42989</c:v>
                </c:pt>
                <c:pt idx="783">
                  <c:v>42990</c:v>
                </c:pt>
                <c:pt idx="784">
                  <c:v>42991</c:v>
                </c:pt>
                <c:pt idx="785">
                  <c:v>42992</c:v>
                </c:pt>
                <c:pt idx="786">
                  <c:v>42993</c:v>
                </c:pt>
                <c:pt idx="787">
                  <c:v>42994</c:v>
                </c:pt>
                <c:pt idx="788">
                  <c:v>42995</c:v>
                </c:pt>
                <c:pt idx="789">
                  <c:v>42996</c:v>
                </c:pt>
                <c:pt idx="790">
                  <c:v>42997</c:v>
                </c:pt>
                <c:pt idx="791">
                  <c:v>42998</c:v>
                </c:pt>
                <c:pt idx="792">
                  <c:v>42999</c:v>
                </c:pt>
                <c:pt idx="793">
                  <c:v>43000</c:v>
                </c:pt>
                <c:pt idx="794">
                  <c:v>43001</c:v>
                </c:pt>
                <c:pt idx="795">
                  <c:v>43002</c:v>
                </c:pt>
                <c:pt idx="796">
                  <c:v>43003</c:v>
                </c:pt>
                <c:pt idx="797">
                  <c:v>43004</c:v>
                </c:pt>
                <c:pt idx="798">
                  <c:v>43005</c:v>
                </c:pt>
                <c:pt idx="799">
                  <c:v>43006</c:v>
                </c:pt>
                <c:pt idx="800">
                  <c:v>43007</c:v>
                </c:pt>
                <c:pt idx="801">
                  <c:v>43008</c:v>
                </c:pt>
                <c:pt idx="802">
                  <c:v>43009</c:v>
                </c:pt>
                <c:pt idx="803">
                  <c:v>43010</c:v>
                </c:pt>
                <c:pt idx="804">
                  <c:v>43011</c:v>
                </c:pt>
                <c:pt idx="805">
                  <c:v>43012</c:v>
                </c:pt>
                <c:pt idx="806">
                  <c:v>43013</c:v>
                </c:pt>
                <c:pt idx="807">
                  <c:v>43014</c:v>
                </c:pt>
                <c:pt idx="808">
                  <c:v>43015</c:v>
                </c:pt>
                <c:pt idx="809">
                  <c:v>43016</c:v>
                </c:pt>
                <c:pt idx="810">
                  <c:v>43017</c:v>
                </c:pt>
                <c:pt idx="811">
                  <c:v>43018</c:v>
                </c:pt>
                <c:pt idx="812">
                  <c:v>43019</c:v>
                </c:pt>
                <c:pt idx="813">
                  <c:v>43020</c:v>
                </c:pt>
                <c:pt idx="814">
                  <c:v>43021</c:v>
                </c:pt>
                <c:pt idx="815">
                  <c:v>43022</c:v>
                </c:pt>
                <c:pt idx="816">
                  <c:v>43023</c:v>
                </c:pt>
                <c:pt idx="817">
                  <c:v>43024</c:v>
                </c:pt>
                <c:pt idx="818">
                  <c:v>43025</c:v>
                </c:pt>
                <c:pt idx="819">
                  <c:v>43026</c:v>
                </c:pt>
                <c:pt idx="820">
                  <c:v>43027</c:v>
                </c:pt>
                <c:pt idx="821">
                  <c:v>43028</c:v>
                </c:pt>
                <c:pt idx="822">
                  <c:v>43029</c:v>
                </c:pt>
                <c:pt idx="823">
                  <c:v>43030</c:v>
                </c:pt>
                <c:pt idx="824">
                  <c:v>43031</c:v>
                </c:pt>
                <c:pt idx="825">
                  <c:v>43032</c:v>
                </c:pt>
                <c:pt idx="826">
                  <c:v>43033</c:v>
                </c:pt>
                <c:pt idx="827">
                  <c:v>43034</c:v>
                </c:pt>
                <c:pt idx="828">
                  <c:v>43035</c:v>
                </c:pt>
                <c:pt idx="829">
                  <c:v>43036</c:v>
                </c:pt>
                <c:pt idx="830">
                  <c:v>43037</c:v>
                </c:pt>
                <c:pt idx="831">
                  <c:v>43038</c:v>
                </c:pt>
                <c:pt idx="832">
                  <c:v>43039</c:v>
                </c:pt>
                <c:pt idx="833">
                  <c:v>43040</c:v>
                </c:pt>
                <c:pt idx="834">
                  <c:v>43041</c:v>
                </c:pt>
                <c:pt idx="835">
                  <c:v>43042</c:v>
                </c:pt>
                <c:pt idx="836">
                  <c:v>43043</c:v>
                </c:pt>
                <c:pt idx="837">
                  <c:v>43044</c:v>
                </c:pt>
                <c:pt idx="838">
                  <c:v>43045</c:v>
                </c:pt>
                <c:pt idx="839">
                  <c:v>43046</c:v>
                </c:pt>
                <c:pt idx="840">
                  <c:v>43047</c:v>
                </c:pt>
                <c:pt idx="841">
                  <c:v>43048</c:v>
                </c:pt>
                <c:pt idx="842">
                  <c:v>43049</c:v>
                </c:pt>
                <c:pt idx="843">
                  <c:v>43050</c:v>
                </c:pt>
                <c:pt idx="844">
                  <c:v>43051</c:v>
                </c:pt>
                <c:pt idx="845">
                  <c:v>43052</c:v>
                </c:pt>
                <c:pt idx="846">
                  <c:v>43053</c:v>
                </c:pt>
                <c:pt idx="847">
                  <c:v>43054</c:v>
                </c:pt>
                <c:pt idx="848">
                  <c:v>43055</c:v>
                </c:pt>
                <c:pt idx="849">
                  <c:v>43056</c:v>
                </c:pt>
                <c:pt idx="850">
                  <c:v>43057</c:v>
                </c:pt>
                <c:pt idx="851">
                  <c:v>43058</c:v>
                </c:pt>
                <c:pt idx="852">
                  <c:v>43059</c:v>
                </c:pt>
                <c:pt idx="853">
                  <c:v>43060</c:v>
                </c:pt>
                <c:pt idx="854">
                  <c:v>43061</c:v>
                </c:pt>
                <c:pt idx="855">
                  <c:v>43062</c:v>
                </c:pt>
                <c:pt idx="856">
                  <c:v>43063</c:v>
                </c:pt>
                <c:pt idx="857">
                  <c:v>43064</c:v>
                </c:pt>
                <c:pt idx="858">
                  <c:v>43065</c:v>
                </c:pt>
                <c:pt idx="859">
                  <c:v>43066</c:v>
                </c:pt>
                <c:pt idx="860">
                  <c:v>43067</c:v>
                </c:pt>
                <c:pt idx="861">
                  <c:v>43068</c:v>
                </c:pt>
                <c:pt idx="862">
                  <c:v>43069</c:v>
                </c:pt>
                <c:pt idx="863">
                  <c:v>43070</c:v>
                </c:pt>
                <c:pt idx="864">
                  <c:v>43071</c:v>
                </c:pt>
                <c:pt idx="865">
                  <c:v>43072</c:v>
                </c:pt>
                <c:pt idx="866">
                  <c:v>43073</c:v>
                </c:pt>
                <c:pt idx="867">
                  <c:v>43074</c:v>
                </c:pt>
                <c:pt idx="868">
                  <c:v>43075</c:v>
                </c:pt>
                <c:pt idx="869">
                  <c:v>43076</c:v>
                </c:pt>
                <c:pt idx="870">
                  <c:v>43077</c:v>
                </c:pt>
                <c:pt idx="871">
                  <c:v>43078</c:v>
                </c:pt>
                <c:pt idx="872">
                  <c:v>43079</c:v>
                </c:pt>
                <c:pt idx="873">
                  <c:v>43080</c:v>
                </c:pt>
                <c:pt idx="874">
                  <c:v>43081</c:v>
                </c:pt>
                <c:pt idx="875">
                  <c:v>43082</c:v>
                </c:pt>
                <c:pt idx="876">
                  <c:v>43083</c:v>
                </c:pt>
                <c:pt idx="877">
                  <c:v>43084</c:v>
                </c:pt>
                <c:pt idx="878">
                  <c:v>43085</c:v>
                </c:pt>
                <c:pt idx="879">
                  <c:v>43086</c:v>
                </c:pt>
                <c:pt idx="880">
                  <c:v>43087</c:v>
                </c:pt>
                <c:pt idx="881">
                  <c:v>43088</c:v>
                </c:pt>
                <c:pt idx="882">
                  <c:v>43089</c:v>
                </c:pt>
                <c:pt idx="883">
                  <c:v>43090</c:v>
                </c:pt>
                <c:pt idx="884">
                  <c:v>43091</c:v>
                </c:pt>
                <c:pt idx="885">
                  <c:v>43092</c:v>
                </c:pt>
                <c:pt idx="886">
                  <c:v>43093</c:v>
                </c:pt>
                <c:pt idx="887">
                  <c:v>43094</c:v>
                </c:pt>
                <c:pt idx="888">
                  <c:v>43095</c:v>
                </c:pt>
                <c:pt idx="889">
                  <c:v>43096</c:v>
                </c:pt>
                <c:pt idx="890">
                  <c:v>43097</c:v>
                </c:pt>
                <c:pt idx="891">
                  <c:v>43098</c:v>
                </c:pt>
                <c:pt idx="892">
                  <c:v>43099</c:v>
                </c:pt>
                <c:pt idx="893">
                  <c:v>43100</c:v>
                </c:pt>
                <c:pt idx="894">
                  <c:v>43101</c:v>
                </c:pt>
                <c:pt idx="895">
                  <c:v>43102</c:v>
                </c:pt>
                <c:pt idx="896">
                  <c:v>43103</c:v>
                </c:pt>
                <c:pt idx="897">
                  <c:v>43104</c:v>
                </c:pt>
                <c:pt idx="898">
                  <c:v>43105</c:v>
                </c:pt>
                <c:pt idx="899">
                  <c:v>43106</c:v>
                </c:pt>
                <c:pt idx="900">
                  <c:v>43107</c:v>
                </c:pt>
                <c:pt idx="901">
                  <c:v>43108</c:v>
                </c:pt>
                <c:pt idx="902">
                  <c:v>43109</c:v>
                </c:pt>
                <c:pt idx="903">
                  <c:v>43110</c:v>
                </c:pt>
                <c:pt idx="904">
                  <c:v>43111</c:v>
                </c:pt>
                <c:pt idx="905">
                  <c:v>43112</c:v>
                </c:pt>
                <c:pt idx="906">
                  <c:v>43113</c:v>
                </c:pt>
                <c:pt idx="907">
                  <c:v>43114</c:v>
                </c:pt>
                <c:pt idx="908">
                  <c:v>43115</c:v>
                </c:pt>
                <c:pt idx="909">
                  <c:v>43116</c:v>
                </c:pt>
                <c:pt idx="910">
                  <c:v>43117</c:v>
                </c:pt>
                <c:pt idx="911">
                  <c:v>43118</c:v>
                </c:pt>
                <c:pt idx="912">
                  <c:v>43119</c:v>
                </c:pt>
                <c:pt idx="913">
                  <c:v>43120</c:v>
                </c:pt>
                <c:pt idx="914">
                  <c:v>43121</c:v>
                </c:pt>
                <c:pt idx="915">
                  <c:v>43122</c:v>
                </c:pt>
                <c:pt idx="916">
                  <c:v>43123</c:v>
                </c:pt>
                <c:pt idx="917">
                  <c:v>43124</c:v>
                </c:pt>
                <c:pt idx="918">
                  <c:v>43125</c:v>
                </c:pt>
                <c:pt idx="919">
                  <c:v>43126</c:v>
                </c:pt>
                <c:pt idx="920">
                  <c:v>43127</c:v>
                </c:pt>
                <c:pt idx="921">
                  <c:v>43128</c:v>
                </c:pt>
                <c:pt idx="922">
                  <c:v>43129</c:v>
                </c:pt>
                <c:pt idx="923">
                  <c:v>43130</c:v>
                </c:pt>
                <c:pt idx="924">
                  <c:v>43131</c:v>
                </c:pt>
                <c:pt idx="925">
                  <c:v>43132</c:v>
                </c:pt>
                <c:pt idx="926">
                  <c:v>43133</c:v>
                </c:pt>
                <c:pt idx="927">
                  <c:v>43134</c:v>
                </c:pt>
                <c:pt idx="928">
                  <c:v>43135</c:v>
                </c:pt>
                <c:pt idx="929">
                  <c:v>43136</c:v>
                </c:pt>
                <c:pt idx="930">
                  <c:v>43137</c:v>
                </c:pt>
                <c:pt idx="931">
                  <c:v>43138</c:v>
                </c:pt>
                <c:pt idx="932">
                  <c:v>43139</c:v>
                </c:pt>
                <c:pt idx="933">
                  <c:v>43140</c:v>
                </c:pt>
                <c:pt idx="934">
                  <c:v>43141</c:v>
                </c:pt>
                <c:pt idx="935">
                  <c:v>43142</c:v>
                </c:pt>
                <c:pt idx="936">
                  <c:v>43143</c:v>
                </c:pt>
                <c:pt idx="937">
                  <c:v>43144</c:v>
                </c:pt>
                <c:pt idx="938">
                  <c:v>43145</c:v>
                </c:pt>
                <c:pt idx="939">
                  <c:v>43146</c:v>
                </c:pt>
                <c:pt idx="940">
                  <c:v>43147</c:v>
                </c:pt>
                <c:pt idx="941">
                  <c:v>43148</c:v>
                </c:pt>
                <c:pt idx="942">
                  <c:v>43149</c:v>
                </c:pt>
                <c:pt idx="943">
                  <c:v>43150</c:v>
                </c:pt>
                <c:pt idx="944">
                  <c:v>43151</c:v>
                </c:pt>
                <c:pt idx="945">
                  <c:v>43152</c:v>
                </c:pt>
                <c:pt idx="946">
                  <c:v>43153</c:v>
                </c:pt>
                <c:pt idx="947">
                  <c:v>43154</c:v>
                </c:pt>
                <c:pt idx="948">
                  <c:v>43155</c:v>
                </c:pt>
                <c:pt idx="949">
                  <c:v>43156</c:v>
                </c:pt>
                <c:pt idx="950">
                  <c:v>43157</c:v>
                </c:pt>
                <c:pt idx="951">
                  <c:v>43158</c:v>
                </c:pt>
                <c:pt idx="952">
                  <c:v>43159</c:v>
                </c:pt>
                <c:pt idx="953">
                  <c:v>43160</c:v>
                </c:pt>
                <c:pt idx="954">
                  <c:v>43161</c:v>
                </c:pt>
                <c:pt idx="955">
                  <c:v>43162</c:v>
                </c:pt>
                <c:pt idx="956">
                  <c:v>43163</c:v>
                </c:pt>
                <c:pt idx="957">
                  <c:v>43164</c:v>
                </c:pt>
                <c:pt idx="958">
                  <c:v>43165</c:v>
                </c:pt>
                <c:pt idx="959">
                  <c:v>43166</c:v>
                </c:pt>
                <c:pt idx="960">
                  <c:v>43167</c:v>
                </c:pt>
                <c:pt idx="961">
                  <c:v>43168</c:v>
                </c:pt>
                <c:pt idx="962">
                  <c:v>43169</c:v>
                </c:pt>
                <c:pt idx="963">
                  <c:v>43170</c:v>
                </c:pt>
                <c:pt idx="964">
                  <c:v>43171</c:v>
                </c:pt>
                <c:pt idx="965">
                  <c:v>43172</c:v>
                </c:pt>
                <c:pt idx="966">
                  <c:v>43173</c:v>
                </c:pt>
                <c:pt idx="967">
                  <c:v>43174</c:v>
                </c:pt>
                <c:pt idx="968">
                  <c:v>43175</c:v>
                </c:pt>
                <c:pt idx="969">
                  <c:v>43176</c:v>
                </c:pt>
                <c:pt idx="970">
                  <c:v>43177</c:v>
                </c:pt>
                <c:pt idx="971">
                  <c:v>43178</c:v>
                </c:pt>
                <c:pt idx="972">
                  <c:v>43179</c:v>
                </c:pt>
                <c:pt idx="973">
                  <c:v>43180</c:v>
                </c:pt>
                <c:pt idx="974">
                  <c:v>43181</c:v>
                </c:pt>
                <c:pt idx="975">
                  <c:v>43182</c:v>
                </c:pt>
                <c:pt idx="976">
                  <c:v>43183</c:v>
                </c:pt>
                <c:pt idx="977">
                  <c:v>43184</c:v>
                </c:pt>
                <c:pt idx="978">
                  <c:v>43185</c:v>
                </c:pt>
                <c:pt idx="979">
                  <c:v>43186</c:v>
                </c:pt>
                <c:pt idx="980">
                  <c:v>43187</c:v>
                </c:pt>
                <c:pt idx="981">
                  <c:v>43188</c:v>
                </c:pt>
                <c:pt idx="982">
                  <c:v>43189</c:v>
                </c:pt>
                <c:pt idx="983">
                  <c:v>43190</c:v>
                </c:pt>
                <c:pt idx="984">
                  <c:v>43191</c:v>
                </c:pt>
                <c:pt idx="985">
                  <c:v>43192</c:v>
                </c:pt>
                <c:pt idx="986">
                  <c:v>43193</c:v>
                </c:pt>
                <c:pt idx="987">
                  <c:v>43194</c:v>
                </c:pt>
                <c:pt idx="988">
                  <c:v>43195</c:v>
                </c:pt>
                <c:pt idx="989">
                  <c:v>43196</c:v>
                </c:pt>
                <c:pt idx="990">
                  <c:v>43197</c:v>
                </c:pt>
                <c:pt idx="991">
                  <c:v>43198</c:v>
                </c:pt>
                <c:pt idx="992">
                  <c:v>43199</c:v>
                </c:pt>
                <c:pt idx="993">
                  <c:v>43200</c:v>
                </c:pt>
                <c:pt idx="994">
                  <c:v>43201</c:v>
                </c:pt>
                <c:pt idx="995">
                  <c:v>43202</c:v>
                </c:pt>
                <c:pt idx="996">
                  <c:v>43203</c:v>
                </c:pt>
                <c:pt idx="997">
                  <c:v>43204</c:v>
                </c:pt>
                <c:pt idx="998">
                  <c:v>43205</c:v>
                </c:pt>
                <c:pt idx="999">
                  <c:v>43206</c:v>
                </c:pt>
                <c:pt idx="1000">
                  <c:v>43207</c:v>
                </c:pt>
                <c:pt idx="1001">
                  <c:v>43208</c:v>
                </c:pt>
                <c:pt idx="1002">
                  <c:v>43209</c:v>
                </c:pt>
                <c:pt idx="1003">
                  <c:v>43210</c:v>
                </c:pt>
                <c:pt idx="1004">
                  <c:v>43211</c:v>
                </c:pt>
                <c:pt idx="1005">
                  <c:v>43212</c:v>
                </c:pt>
                <c:pt idx="1006">
                  <c:v>43213</c:v>
                </c:pt>
                <c:pt idx="1007">
                  <c:v>43214</c:v>
                </c:pt>
                <c:pt idx="1008">
                  <c:v>43215</c:v>
                </c:pt>
                <c:pt idx="1009">
                  <c:v>43216</c:v>
                </c:pt>
                <c:pt idx="1010">
                  <c:v>43217</c:v>
                </c:pt>
                <c:pt idx="1011">
                  <c:v>43218</c:v>
                </c:pt>
                <c:pt idx="1012">
                  <c:v>43219</c:v>
                </c:pt>
                <c:pt idx="1013">
                  <c:v>43220</c:v>
                </c:pt>
                <c:pt idx="1014">
                  <c:v>43221</c:v>
                </c:pt>
                <c:pt idx="1015">
                  <c:v>43222</c:v>
                </c:pt>
                <c:pt idx="1016">
                  <c:v>43223</c:v>
                </c:pt>
                <c:pt idx="1017">
                  <c:v>43224</c:v>
                </c:pt>
                <c:pt idx="1018">
                  <c:v>43225</c:v>
                </c:pt>
                <c:pt idx="1019">
                  <c:v>43226</c:v>
                </c:pt>
                <c:pt idx="1020">
                  <c:v>43227</c:v>
                </c:pt>
                <c:pt idx="1021">
                  <c:v>43228</c:v>
                </c:pt>
                <c:pt idx="1022">
                  <c:v>43229</c:v>
                </c:pt>
                <c:pt idx="1023">
                  <c:v>43230</c:v>
                </c:pt>
                <c:pt idx="1024">
                  <c:v>43231</c:v>
                </c:pt>
                <c:pt idx="1025">
                  <c:v>43232</c:v>
                </c:pt>
                <c:pt idx="1026">
                  <c:v>43233</c:v>
                </c:pt>
                <c:pt idx="1027">
                  <c:v>43234</c:v>
                </c:pt>
                <c:pt idx="1028">
                  <c:v>43235</c:v>
                </c:pt>
                <c:pt idx="1029">
                  <c:v>43236</c:v>
                </c:pt>
                <c:pt idx="1030">
                  <c:v>43237</c:v>
                </c:pt>
                <c:pt idx="1031">
                  <c:v>43238</c:v>
                </c:pt>
                <c:pt idx="1032">
                  <c:v>43239</c:v>
                </c:pt>
                <c:pt idx="1033">
                  <c:v>43240</c:v>
                </c:pt>
                <c:pt idx="1034">
                  <c:v>43241</c:v>
                </c:pt>
                <c:pt idx="1035">
                  <c:v>43242</c:v>
                </c:pt>
                <c:pt idx="1036">
                  <c:v>43243</c:v>
                </c:pt>
                <c:pt idx="1037">
                  <c:v>43244</c:v>
                </c:pt>
                <c:pt idx="1038">
                  <c:v>43245</c:v>
                </c:pt>
                <c:pt idx="1039">
                  <c:v>43246</c:v>
                </c:pt>
                <c:pt idx="1040">
                  <c:v>43247</c:v>
                </c:pt>
                <c:pt idx="1041">
                  <c:v>43248</c:v>
                </c:pt>
                <c:pt idx="1042">
                  <c:v>43249</c:v>
                </c:pt>
                <c:pt idx="1043">
                  <c:v>43250</c:v>
                </c:pt>
                <c:pt idx="1044">
                  <c:v>43251</c:v>
                </c:pt>
                <c:pt idx="1045">
                  <c:v>43252</c:v>
                </c:pt>
                <c:pt idx="1046">
                  <c:v>43253</c:v>
                </c:pt>
                <c:pt idx="1047">
                  <c:v>43254</c:v>
                </c:pt>
                <c:pt idx="1048">
                  <c:v>43255</c:v>
                </c:pt>
                <c:pt idx="1049">
                  <c:v>43256</c:v>
                </c:pt>
                <c:pt idx="1050">
                  <c:v>43257</c:v>
                </c:pt>
                <c:pt idx="1051">
                  <c:v>43258</c:v>
                </c:pt>
                <c:pt idx="1052">
                  <c:v>43259</c:v>
                </c:pt>
                <c:pt idx="1053">
                  <c:v>43260</c:v>
                </c:pt>
                <c:pt idx="1054">
                  <c:v>43261</c:v>
                </c:pt>
                <c:pt idx="1055">
                  <c:v>43262</c:v>
                </c:pt>
                <c:pt idx="1056">
                  <c:v>43263</c:v>
                </c:pt>
                <c:pt idx="1057">
                  <c:v>43264</c:v>
                </c:pt>
                <c:pt idx="1058">
                  <c:v>43265</c:v>
                </c:pt>
                <c:pt idx="1059">
                  <c:v>43266</c:v>
                </c:pt>
                <c:pt idx="1060">
                  <c:v>43267</c:v>
                </c:pt>
                <c:pt idx="1061">
                  <c:v>43268</c:v>
                </c:pt>
                <c:pt idx="1062">
                  <c:v>43269</c:v>
                </c:pt>
                <c:pt idx="1063">
                  <c:v>43270</c:v>
                </c:pt>
                <c:pt idx="1064">
                  <c:v>43271</c:v>
                </c:pt>
                <c:pt idx="1065">
                  <c:v>43272</c:v>
                </c:pt>
                <c:pt idx="1066">
                  <c:v>43273</c:v>
                </c:pt>
                <c:pt idx="1067">
                  <c:v>43274</c:v>
                </c:pt>
                <c:pt idx="1068">
                  <c:v>43275</c:v>
                </c:pt>
                <c:pt idx="1069">
                  <c:v>43276</c:v>
                </c:pt>
                <c:pt idx="1070">
                  <c:v>43277</c:v>
                </c:pt>
                <c:pt idx="1071">
                  <c:v>43278</c:v>
                </c:pt>
                <c:pt idx="1072">
                  <c:v>43279</c:v>
                </c:pt>
                <c:pt idx="1073">
                  <c:v>43280</c:v>
                </c:pt>
                <c:pt idx="1074">
                  <c:v>43281</c:v>
                </c:pt>
                <c:pt idx="1075">
                  <c:v>43282</c:v>
                </c:pt>
                <c:pt idx="1076">
                  <c:v>43283</c:v>
                </c:pt>
                <c:pt idx="1077">
                  <c:v>43284</c:v>
                </c:pt>
                <c:pt idx="1078">
                  <c:v>43285</c:v>
                </c:pt>
                <c:pt idx="1079">
                  <c:v>43286</c:v>
                </c:pt>
                <c:pt idx="1080">
                  <c:v>43287</c:v>
                </c:pt>
                <c:pt idx="1081">
                  <c:v>43288</c:v>
                </c:pt>
                <c:pt idx="1082">
                  <c:v>43289</c:v>
                </c:pt>
                <c:pt idx="1083">
                  <c:v>43290</c:v>
                </c:pt>
                <c:pt idx="1084">
                  <c:v>43291</c:v>
                </c:pt>
                <c:pt idx="1085">
                  <c:v>43292</c:v>
                </c:pt>
                <c:pt idx="1086">
                  <c:v>43293</c:v>
                </c:pt>
                <c:pt idx="1087">
                  <c:v>43294</c:v>
                </c:pt>
                <c:pt idx="1088">
                  <c:v>43295</c:v>
                </c:pt>
                <c:pt idx="1089">
                  <c:v>43296</c:v>
                </c:pt>
                <c:pt idx="1090">
                  <c:v>43297</c:v>
                </c:pt>
                <c:pt idx="1091">
                  <c:v>43298</c:v>
                </c:pt>
                <c:pt idx="1092">
                  <c:v>43299</c:v>
                </c:pt>
                <c:pt idx="1093">
                  <c:v>43300</c:v>
                </c:pt>
                <c:pt idx="1094">
                  <c:v>43301</c:v>
                </c:pt>
                <c:pt idx="1095">
                  <c:v>43302</c:v>
                </c:pt>
                <c:pt idx="1096">
                  <c:v>43303</c:v>
                </c:pt>
                <c:pt idx="1097">
                  <c:v>43304</c:v>
                </c:pt>
                <c:pt idx="1098">
                  <c:v>43305</c:v>
                </c:pt>
                <c:pt idx="1099">
                  <c:v>43306</c:v>
                </c:pt>
                <c:pt idx="1100">
                  <c:v>43307</c:v>
                </c:pt>
                <c:pt idx="1101">
                  <c:v>43308</c:v>
                </c:pt>
                <c:pt idx="1102">
                  <c:v>43309</c:v>
                </c:pt>
                <c:pt idx="1103">
                  <c:v>43310</c:v>
                </c:pt>
                <c:pt idx="1104">
                  <c:v>43311</c:v>
                </c:pt>
                <c:pt idx="1105">
                  <c:v>43312</c:v>
                </c:pt>
                <c:pt idx="1106">
                  <c:v>43313</c:v>
                </c:pt>
                <c:pt idx="1107">
                  <c:v>43314</c:v>
                </c:pt>
                <c:pt idx="1108">
                  <c:v>43315</c:v>
                </c:pt>
                <c:pt idx="1109">
                  <c:v>43316</c:v>
                </c:pt>
                <c:pt idx="1110">
                  <c:v>43317</c:v>
                </c:pt>
                <c:pt idx="1111">
                  <c:v>43318</c:v>
                </c:pt>
                <c:pt idx="1112">
                  <c:v>43319</c:v>
                </c:pt>
                <c:pt idx="1113">
                  <c:v>43320</c:v>
                </c:pt>
                <c:pt idx="1114">
                  <c:v>43321</c:v>
                </c:pt>
                <c:pt idx="1115">
                  <c:v>43322</c:v>
                </c:pt>
                <c:pt idx="1116">
                  <c:v>43323</c:v>
                </c:pt>
                <c:pt idx="1117">
                  <c:v>43324</c:v>
                </c:pt>
                <c:pt idx="1118">
                  <c:v>43325</c:v>
                </c:pt>
                <c:pt idx="1119">
                  <c:v>43326</c:v>
                </c:pt>
                <c:pt idx="1120">
                  <c:v>43327</c:v>
                </c:pt>
                <c:pt idx="1121">
                  <c:v>43328</c:v>
                </c:pt>
                <c:pt idx="1122">
                  <c:v>43329</c:v>
                </c:pt>
                <c:pt idx="1123">
                  <c:v>43330</c:v>
                </c:pt>
                <c:pt idx="1124">
                  <c:v>43331</c:v>
                </c:pt>
                <c:pt idx="1125">
                  <c:v>43332</c:v>
                </c:pt>
                <c:pt idx="1126">
                  <c:v>43333</c:v>
                </c:pt>
                <c:pt idx="1127">
                  <c:v>43334</c:v>
                </c:pt>
                <c:pt idx="1128">
                  <c:v>43335</c:v>
                </c:pt>
                <c:pt idx="1129">
                  <c:v>43336</c:v>
                </c:pt>
                <c:pt idx="1130">
                  <c:v>43337</c:v>
                </c:pt>
                <c:pt idx="1131">
                  <c:v>43338</c:v>
                </c:pt>
                <c:pt idx="1132">
                  <c:v>43339</c:v>
                </c:pt>
                <c:pt idx="1133">
                  <c:v>43340</c:v>
                </c:pt>
                <c:pt idx="1134">
                  <c:v>43341</c:v>
                </c:pt>
                <c:pt idx="1135">
                  <c:v>43342</c:v>
                </c:pt>
                <c:pt idx="1136">
                  <c:v>43343</c:v>
                </c:pt>
                <c:pt idx="1137">
                  <c:v>43344</c:v>
                </c:pt>
                <c:pt idx="1138">
                  <c:v>43345</c:v>
                </c:pt>
                <c:pt idx="1139">
                  <c:v>43346</c:v>
                </c:pt>
                <c:pt idx="1140">
                  <c:v>43347</c:v>
                </c:pt>
                <c:pt idx="1141">
                  <c:v>43348</c:v>
                </c:pt>
                <c:pt idx="1142">
                  <c:v>43349</c:v>
                </c:pt>
                <c:pt idx="1143">
                  <c:v>43350</c:v>
                </c:pt>
                <c:pt idx="1144">
                  <c:v>43351</c:v>
                </c:pt>
                <c:pt idx="1145">
                  <c:v>43352</c:v>
                </c:pt>
                <c:pt idx="1146">
                  <c:v>43353</c:v>
                </c:pt>
                <c:pt idx="1147">
                  <c:v>43354</c:v>
                </c:pt>
                <c:pt idx="1148">
                  <c:v>43355</c:v>
                </c:pt>
                <c:pt idx="1149">
                  <c:v>43356</c:v>
                </c:pt>
                <c:pt idx="1150">
                  <c:v>43357</c:v>
                </c:pt>
                <c:pt idx="1151">
                  <c:v>43358</c:v>
                </c:pt>
                <c:pt idx="1152">
                  <c:v>43359</c:v>
                </c:pt>
                <c:pt idx="1153">
                  <c:v>43360</c:v>
                </c:pt>
                <c:pt idx="1154">
                  <c:v>43361</c:v>
                </c:pt>
                <c:pt idx="1155">
                  <c:v>43362</c:v>
                </c:pt>
                <c:pt idx="1156">
                  <c:v>43363</c:v>
                </c:pt>
                <c:pt idx="1157">
                  <c:v>43364</c:v>
                </c:pt>
                <c:pt idx="1158">
                  <c:v>43365</c:v>
                </c:pt>
                <c:pt idx="1159">
                  <c:v>43366</c:v>
                </c:pt>
                <c:pt idx="1160">
                  <c:v>43367</c:v>
                </c:pt>
                <c:pt idx="1161">
                  <c:v>43368</c:v>
                </c:pt>
                <c:pt idx="1162">
                  <c:v>43369</c:v>
                </c:pt>
                <c:pt idx="1163">
                  <c:v>43370</c:v>
                </c:pt>
                <c:pt idx="1164">
                  <c:v>43371</c:v>
                </c:pt>
                <c:pt idx="1165">
                  <c:v>43372</c:v>
                </c:pt>
                <c:pt idx="1166">
                  <c:v>43373</c:v>
                </c:pt>
                <c:pt idx="1167">
                  <c:v>43374</c:v>
                </c:pt>
                <c:pt idx="1168">
                  <c:v>43375</c:v>
                </c:pt>
                <c:pt idx="1169">
                  <c:v>43376</c:v>
                </c:pt>
                <c:pt idx="1170">
                  <c:v>43377</c:v>
                </c:pt>
                <c:pt idx="1171">
                  <c:v>43378</c:v>
                </c:pt>
                <c:pt idx="1172">
                  <c:v>43379</c:v>
                </c:pt>
                <c:pt idx="1173">
                  <c:v>43380</c:v>
                </c:pt>
                <c:pt idx="1174">
                  <c:v>43381</c:v>
                </c:pt>
                <c:pt idx="1175">
                  <c:v>43382</c:v>
                </c:pt>
                <c:pt idx="1176">
                  <c:v>43383</c:v>
                </c:pt>
                <c:pt idx="1177">
                  <c:v>43384</c:v>
                </c:pt>
                <c:pt idx="1178">
                  <c:v>43385</c:v>
                </c:pt>
                <c:pt idx="1179">
                  <c:v>43386</c:v>
                </c:pt>
                <c:pt idx="1180">
                  <c:v>43387</c:v>
                </c:pt>
                <c:pt idx="1181">
                  <c:v>43388</c:v>
                </c:pt>
                <c:pt idx="1182">
                  <c:v>43389</c:v>
                </c:pt>
                <c:pt idx="1183">
                  <c:v>43390</c:v>
                </c:pt>
                <c:pt idx="1184">
                  <c:v>43391</c:v>
                </c:pt>
                <c:pt idx="1185">
                  <c:v>43392</c:v>
                </c:pt>
                <c:pt idx="1186">
                  <c:v>43393</c:v>
                </c:pt>
                <c:pt idx="1187">
                  <c:v>43394</c:v>
                </c:pt>
                <c:pt idx="1188">
                  <c:v>43395</c:v>
                </c:pt>
                <c:pt idx="1189">
                  <c:v>43396</c:v>
                </c:pt>
                <c:pt idx="1190">
                  <c:v>43397</c:v>
                </c:pt>
                <c:pt idx="1191">
                  <c:v>43398</c:v>
                </c:pt>
                <c:pt idx="1192">
                  <c:v>43399</c:v>
                </c:pt>
                <c:pt idx="1193">
                  <c:v>43400</c:v>
                </c:pt>
                <c:pt idx="1194">
                  <c:v>43401</c:v>
                </c:pt>
                <c:pt idx="1195">
                  <c:v>43402</c:v>
                </c:pt>
                <c:pt idx="1196">
                  <c:v>43403</c:v>
                </c:pt>
                <c:pt idx="1197">
                  <c:v>43404</c:v>
                </c:pt>
                <c:pt idx="1198">
                  <c:v>43405</c:v>
                </c:pt>
                <c:pt idx="1199">
                  <c:v>43406</c:v>
                </c:pt>
                <c:pt idx="1200">
                  <c:v>43407</c:v>
                </c:pt>
                <c:pt idx="1201">
                  <c:v>43408</c:v>
                </c:pt>
                <c:pt idx="1202">
                  <c:v>43409</c:v>
                </c:pt>
                <c:pt idx="1203">
                  <c:v>43410</c:v>
                </c:pt>
                <c:pt idx="1204">
                  <c:v>43411</c:v>
                </c:pt>
                <c:pt idx="1205">
                  <c:v>43412</c:v>
                </c:pt>
                <c:pt idx="1206">
                  <c:v>43413</c:v>
                </c:pt>
                <c:pt idx="1207">
                  <c:v>43414</c:v>
                </c:pt>
                <c:pt idx="1208">
                  <c:v>43415</c:v>
                </c:pt>
                <c:pt idx="1209">
                  <c:v>43416</c:v>
                </c:pt>
                <c:pt idx="1210">
                  <c:v>43417</c:v>
                </c:pt>
                <c:pt idx="1211">
                  <c:v>43418</c:v>
                </c:pt>
                <c:pt idx="1212">
                  <c:v>43419</c:v>
                </c:pt>
                <c:pt idx="1213">
                  <c:v>43420</c:v>
                </c:pt>
                <c:pt idx="1214">
                  <c:v>43421</c:v>
                </c:pt>
                <c:pt idx="1215">
                  <c:v>43422</c:v>
                </c:pt>
                <c:pt idx="1216">
                  <c:v>43423</c:v>
                </c:pt>
                <c:pt idx="1217">
                  <c:v>43424</c:v>
                </c:pt>
                <c:pt idx="1218">
                  <c:v>43425</c:v>
                </c:pt>
                <c:pt idx="1219">
                  <c:v>43426</c:v>
                </c:pt>
                <c:pt idx="1220">
                  <c:v>43427</c:v>
                </c:pt>
                <c:pt idx="1221">
                  <c:v>43428</c:v>
                </c:pt>
                <c:pt idx="1222">
                  <c:v>43429</c:v>
                </c:pt>
                <c:pt idx="1223">
                  <c:v>43430</c:v>
                </c:pt>
                <c:pt idx="1224">
                  <c:v>43431</c:v>
                </c:pt>
                <c:pt idx="1225">
                  <c:v>43432</c:v>
                </c:pt>
                <c:pt idx="1226">
                  <c:v>43433</c:v>
                </c:pt>
                <c:pt idx="1227">
                  <c:v>43434</c:v>
                </c:pt>
                <c:pt idx="1228">
                  <c:v>43435</c:v>
                </c:pt>
                <c:pt idx="1229">
                  <c:v>43436</c:v>
                </c:pt>
                <c:pt idx="1230">
                  <c:v>43437</c:v>
                </c:pt>
                <c:pt idx="1231">
                  <c:v>43438</c:v>
                </c:pt>
                <c:pt idx="1232">
                  <c:v>43439</c:v>
                </c:pt>
                <c:pt idx="1233">
                  <c:v>43440</c:v>
                </c:pt>
                <c:pt idx="1234">
                  <c:v>43441</c:v>
                </c:pt>
                <c:pt idx="1235">
                  <c:v>43442</c:v>
                </c:pt>
                <c:pt idx="1236">
                  <c:v>43443</c:v>
                </c:pt>
                <c:pt idx="1237">
                  <c:v>43444</c:v>
                </c:pt>
                <c:pt idx="1238">
                  <c:v>43445</c:v>
                </c:pt>
                <c:pt idx="1239">
                  <c:v>43446</c:v>
                </c:pt>
                <c:pt idx="1240">
                  <c:v>43447</c:v>
                </c:pt>
                <c:pt idx="1241">
                  <c:v>43448</c:v>
                </c:pt>
                <c:pt idx="1242">
                  <c:v>43449</c:v>
                </c:pt>
                <c:pt idx="1243">
                  <c:v>43450</c:v>
                </c:pt>
                <c:pt idx="1244">
                  <c:v>43451</c:v>
                </c:pt>
                <c:pt idx="1245">
                  <c:v>43452</c:v>
                </c:pt>
                <c:pt idx="1246">
                  <c:v>43453</c:v>
                </c:pt>
                <c:pt idx="1247">
                  <c:v>43454</c:v>
                </c:pt>
                <c:pt idx="1248">
                  <c:v>43455</c:v>
                </c:pt>
                <c:pt idx="1249">
                  <c:v>43456</c:v>
                </c:pt>
                <c:pt idx="1250">
                  <c:v>43457</c:v>
                </c:pt>
                <c:pt idx="1251">
                  <c:v>43458</c:v>
                </c:pt>
                <c:pt idx="1252">
                  <c:v>43459</c:v>
                </c:pt>
                <c:pt idx="1253">
                  <c:v>43460</c:v>
                </c:pt>
                <c:pt idx="1254">
                  <c:v>43461</c:v>
                </c:pt>
                <c:pt idx="1255">
                  <c:v>43462</c:v>
                </c:pt>
                <c:pt idx="1256">
                  <c:v>43463</c:v>
                </c:pt>
                <c:pt idx="1257">
                  <c:v>43464</c:v>
                </c:pt>
                <c:pt idx="1258">
                  <c:v>43465</c:v>
                </c:pt>
                <c:pt idx="1259">
                  <c:v>43466</c:v>
                </c:pt>
                <c:pt idx="1260">
                  <c:v>43467</c:v>
                </c:pt>
                <c:pt idx="1261">
                  <c:v>43468</c:v>
                </c:pt>
                <c:pt idx="1262">
                  <c:v>43469</c:v>
                </c:pt>
                <c:pt idx="1263">
                  <c:v>43470</c:v>
                </c:pt>
                <c:pt idx="1264">
                  <c:v>43471</c:v>
                </c:pt>
                <c:pt idx="1265">
                  <c:v>43472</c:v>
                </c:pt>
                <c:pt idx="1266">
                  <c:v>43473</c:v>
                </c:pt>
                <c:pt idx="1267">
                  <c:v>43474</c:v>
                </c:pt>
                <c:pt idx="1268">
                  <c:v>43475</c:v>
                </c:pt>
                <c:pt idx="1269">
                  <c:v>43476</c:v>
                </c:pt>
                <c:pt idx="1270">
                  <c:v>43477</c:v>
                </c:pt>
                <c:pt idx="1271">
                  <c:v>43478</c:v>
                </c:pt>
                <c:pt idx="1272">
                  <c:v>43479</c:v>
                </c:pt>
                <c:pt idx="1273">
                  <c:v>43480</c:v>
                </c:pt>
                <c:pt idx="1274">
                  <c:v>43481</c:v>
                </c:pt>
                <c:pt idx="1275">
                  <c:v>43482</c:v>
                </c:pt>
                <c:pt idx="1276">
                  <c:v>43483</c:v>
                </c:pt>
                <c:pt idx="1277">
                  <c:v>43484</c:v>
                </c:pt>
                <c:pt idx="1278">
                  <c:v>43485</c:v>
                </c:pt>
                <c:pt idx="1279">
                  <c:v>43486</c:v>
                </c:pt>
                <c:pt idx="1280">
                  <c:v>43487</c:v>
                </c:pt>
                <c:pt idx="1281">
                  <c:v>43488</c:v>
                </c:pt>
                <c:pt idx="1282">
                  <c:v>43489</c:v>
                </c:pt>
                <c:pt idx="1283">
                  <c:v>43490</c:v>
                </c:pt>
                <c:pt idx="1284">
                  <c:v>43491</c:v>
                </c:pt>
                <c:pt idx="1285">
                  <c:v>43492</c:v>
                </c:pt>
                <c:pt idx="1286">
                  <c:v>43493</c:v>
                </c:pt>
                <c:pt idx="1287">
                  <c:v>43494</c:v>
                </c:pt>
                <c:pt idx="1288">
                  <c:v>43495</c:v>
                </c:pt>
                <c:pt idx="1289">
                  <c:v>43496</c:v>
                </c:pt>
                <c:pt idx="1290">
                  <c:v>43497</c:v>
                </c:pt>
                <c:pt idx="1291">
                  <c:v>43498</c:v>
                </c:pt>
                <c:pt idx="1292">
                  <c:v>43499</c:v>
                </c:pt>
                <c:pt idx="1293">
                  <c:v>43500</c:v>
                </c:pt>
                <c:pt idx="1294">
                  <c:v>43501</c:v>
                </c:pt>
                <c:pt idx="1295">
                  <c:v>43502</c:v>
                </c:pt>
                <c:pt idx="1296">
                  <c:v>43503</c:v>
                </c:pt>
                <c:pt idx="1297">
                  <c:v>43504</c:v>
                </c:pt>
                <c:pt idx="1298">
                  <c:v>43505</c:v>
                </c:pt>
                <c:pt idx="1299">
                  <c:v>43506</c:v>
                </c:pt>
                <c:pt idx="1300">
                  <c:v>43507</c:v>
                </c:pt>
                <c:pt idx="1301">
                  <c:v>43508</c:v>
                </c:pt>
                <c:pt idx="1302">
                  <c:v>43509</c:v>
                </c:pt>
                <c:pt idx="1303">
                  <c:v>43510</c:v>
                </c:pt>
                <c:pt idx="1304">
                  <c:v>43511</c:v>
                </c:pt>
                <c:pt idx="1305">
                  <c:v>43512</c:v>
                </c:pt>
                <c:pt idx="1306">
                  <c:v>43513</c:v>
                </c:pt>
                <c:pt idx="1307">
                  <c:v>43514</c:v>
                </c:pt>
                <c:pt idx="1308">
                  <c:v>43515</c:v>
                </c:pt>
                <c:pt idx="1309">
                  <c:v>43516</c:v>
                </c:pt>
                <c:pt idx="1310">
                  <c:v>43517</c:v>
                </c:pt>
                <c:pt idx="1311">
                  <c:v>43518</c:v>
                </c:pt>
                <c:pt idx="1312">
                  <c:v>43519</c:v>
                </c:pt>
                <c:pt idx="1313">
                  <c:v>43520</c:v>
                </c:pt>
                <c:pt idx="1314">
                  <c:v>43521</c:v>
                </c:pt>
                <c:pt idx="1315">
                  <c:v>43522</c:v>
                </c:pt>
                <c:pt idx="1316">
                  <c:v>43523</c:v>
                </c:pt>
                <c:pt idx="1317">
                  <c:v>43524</c:v>
                </c:pt>
                <c:pt idx="1318">
                  <c:v>43525</c:v>
                </c:pt>
                <c:pt idx="1319">
                  <c:v>43526</c:v>
                </c:pt>
                <c:pt idx="1320">
                  <c:v>43527</c:v>
                </c:pt>
                <c:pt idx="1321">
                  <c:v>43528</c:v>
                </c:pt>
                <c:pt idx="1322">
                  <c:v>43529</c:v>
                </c:pt>
                <c:pt idx="1323">
                  <c:v>43530</c:v>
                </c:pt>
                <c:pt idx="1324">
                  <c:v>43531</c:v>
                </c:pt>
                <c:pt idx="1325">
                  <c:v>43532</c:v>
                </c:pt>
                <c:pt idx="1326">
                  <c:v>43533</c:v>
                </c:pt>
                <c:pt idx="1327">
                  <c:v>43534</c:v>
                </c:pt>
                <c:pt idx="1328">
                  <c:v>43535</c:v>
                </c:pt>
                <c:pt idx="1329">
                  <c:v>43536</c:v>
                </c:pt>
                <c:pt idx="1330">
                  <c:v>43537</c:v>
                </c:pt>
                <c:pt idx="1331">
                  <c:v>43538</c:v>
                </c:pt>
                <c:pt idx="1332">
                  <c:v>43539</c:v>
                </c:pt>
                <c:pt idx="1333">
                  <c:v>43540</c:v>
                </c:pt>
                <c:pt idx="1334">
                  <c:v>43541</c:v>
                </c:pt>
                <c:pt idx="1335">
                  <c:v>43542</c:v>
                </c:pt>
                <c:pt idx="1336">
                  <c:v>43543</c:v>
                </c:pt>
                <c:pt idx="1337">
                  <c:v>43544</c:v>
                </c:pt>
                <c:pt idx="1338">
                  <c:v>43545</c:v>
                </c:pt>
                <c:pt idx="1339">
                  <c:v>43546</c:v>
                </c:pt>
                <c:pt idx="1340">
                  <c:v>43547</c:v>
                </c:pt>
                <c:pt idx="1341">
                  <c:v>43548</c:v>
                </c:pt>
                <c:pt idx="1342">
                  <c:v>43549</c:v>
                </c:pt>
                <c:pt idx="1343">
                  <c:v>43550</c:v>
                </c:pt>
                <c:pt idx="1344">
                  <c:v>43551</c:v>
                </c:pt>
                <c:pt idx="1345">
                  <c:v>43552</c:v>
                </c:pt>
                <c:pt idx="1346">
                  <c:v>43553</c:v>
                </c:pt>
                <c:pt idx="1347">
                  <c:v>43554</c:v>
                </c:pt>
                <c:pt idx="1348">
                  <c:v>43555</c:v>
                </c:pt>
                <c:pt idx="1349">
                  <c:v>43556</c:v>
                </c:pt>
                <c:pt idx="1350">
                  <c:v>43557</c:v>
                </c:pt>
                <c:pt idx="1351">
                  <c:v>43558</c:v>
                </c:pt>
                <c:pt idx="1352">
                  <c:v>43559</c:v>
                </c:pt>
                <c:pt idx="1353">
                  <c:v>43560</c:v>
                </c:pt>
                <c:pt idx="1354">
                  <c:v>43561</c:v>
                </c:pt>
                <c:pt idx="1355">
                  <c:v>43562</c:v>
                </c:pt>
                <c:pt idx="1356">
                  <c:v>43563</c:v>
                </c:pt>
                <c:pt idx="1357">
                  <c:v>43564</c:v>
                </c:pt>
                <c:pt idx="1358">
                  <c:v>43565</c:v>
                </c:pt>
                <c:pt idx="1359">
                  <c:v>43566</c:v>
                </c:pt>
                <c:pt idx="1360">
                  <c:v>43567</c:v>
                </c:pt>
                <c:pt idx="1361">
                  <c:v>43568</c:v>
                </c:pt>
                <c:pt idx="1362">
                  <c:v>43569</c:v>
                </c:pt>
                <c:pt idx="1363">
                  <c:v>43570</c:v>
                </c:pt>
                <c:pt idx="1364">
                  <c:v>43571</c:v>
                </c:pt>
                <c:pt idx="1365">
                  <c:v>43572</c:v>
                </c:pt>
                <c:pt idx="1366">
                  <c:v>43573</c:v>
                </c:pt>
                <c:pt idx="1367">
                  <c:v>43574</c:v>
                </c:pt>
                <c:pt idx="1368">
                  <c:v>43575</c:v>
                </c:pt>
                <c:pt idx="1369">
                  <c:v>43576</c:v>
                </c:pt>
                <c:pt idx="1370">
                  <c:v>43577</c:v>
                </c:pt>
                <c:pt idx="1371">
                  <c:v>43578</c:v>
                </c:pt>
                <c:pt idx="1372">
                  <c:v>43579</c:v>
                </c:pt>
                <c:pt idx="1373">
                  <c:v>43580</c:v>
                </c:pt>
                <c:pt idx="1374">
                  <c:v>43581</c:v>
                </c:pt>
                <c:pt idx="1375">
                  <c:v>43582</c:v>
                </c:pt>
                <c:pt idx="1376">
                  <c:v>43583</c:v>
                </c:pt>
                <c:pt idx="1377">
                  <c:v>43584</c:v>
                </c:pt>
                <c:pt idx="1378">
                  <c:v>43585</c:v>
                </c:pt>
                <c:pt idx="1379">
                  <c:v>43586</c:v>
                </c:pt>
                <c:pt idx="1380">
                  <c:v>43587</c:v>
                </c:pt>
                <c:pt idx="1381">
                  <c:v>43588</c:v>
                </c:pt>
                <c:pt idx="1382">
                  <c:v>43589</c:v>
                </c:pt>
                <c:pt idx="1383">
                  <c:v>43590</c:v>
                </c:pt>
                <c:pt idx="1384">
                  <c:v>43591</c:v>
                </c:pt>
                <c:pt idx="1385">
                  <c:v>43592</c:v>
                </c:pt>
                <c:pt idx="1386">
                  <c:v>43593</c:v>
                </c:pt>
                <c:pt idx="1387">
                  <c:v>43594</c:v>
                </c:pt>
                <c:pt idx="1388">
                  <c:v>43595</c:v>
                </c:pt>
                <c:pt idx="1389">
                  <c:v>43596</c:v>
                </c:pt>
                <c:pt idx="1390">
                  <c:v>43597</c:v>
                </c:pt>
                <c:pt idx="1391">
                  <c:v>43598</c:v>
                </c:pt>
                <c:pt idx="1392">
                  <c:v>43599</c:v>
                </c:pt>
                <c:pt idx="1393">
                  <c:v>43600</c:v>
                </c:pt>
                <c:pt idx="1394">
                  <c:v>43601</c:v>
                </c:pt>
                <c:pt idx="1395">
                  <c:v>43602</c:v>
                </c:pt>
                <c:pt idx="1396">
                  <c:v>43603</c:v>
                </c:pt>
                <c:pt idx="1397">
                  <c:v>43604</c:v>
                </c:pt>
                <c:pt idx="1398">
                  <c:v>43605</c:v>
                </c:pt>
                <c:pt idx="1399">
                  <c:v>43606</c:v>
                </c:pt>
                <c:pt idx="1400">
                  <c:v>43607</c:v>
                </c:pt>
                <c:pt idx="1401">
                  <c:v>43608</c:v>
                </c:pt>
                <c:pt idx="1402">
                  <c:v>43609</c:v>
                </c:pt>
                <c:pt idx="1403">
                  <c:v>43610</c:v>
                </c:pt>
                <c:pt idx="1404">
                  <c:v>43611</c:v>
                </c:pt>
                <c:pt idx="1405">
                  <c:v>43612</c:v>
                </c:pt>
                <c:pt idx="1406">
                  <c:v>43613</c:v>
                </c:pt>
                <c:pt idx="1407">
                  <c:v>43614</c:v>
                </c:pt>
                <c:pt idx="1408">
                  <c:v>43615</c:v>
                </c:pt>
                <c:pt idx="1409">
                  <c:v>43616</c:v>
                </c:pt>
                <c:pt idx="1410">
                  <c:v>43617</c:v>
                </c:pt>
                <c:pt idx="1411">
                  <c:v>43618</c:v>
                </c:pt>
                <c:pt idx="1412">
                  <c:v>43619</c:v>
                </c:pt>
                <c:pt idx="1413">
                  <c:v>43620</c:v>
                </c:pt>
                <c:pt idx="1414">
                  <c:v>43621</c:v>
                </c:pt>
                <c:pt idx="1415">
                  <c:v>43622</c:v>
                </c:pt>
                <c:pt idx="1416">
                  <c:v>43623</c:v>
                </c:pt>
                <c:pt idx="1417">
                  <c:v>43624</c:v>
                </c:pt>
                <c:pt idx="1418">
                  <c:v>43625</c:v>
                </c:pt>
                <c:pt idx="1419">
                  <c:v>43626</c:v>
                </c:pt>
                <c:pt idx="1420">
                  <c:v>43627</c:v>
                </c:pt>
                <c:pt idx="1421">
                  <c:v>43628</c:v>
                </c:pt>
                <c:pt idx="1422">
                  <c:v>43629</c:v>
                </c:pt>
                <c:pt idx="1423">
                  <c:v>43630</c:v>
                </c:pt>
                <c:pt idx="1424">
                  <c:v>43631</c:v>
                </c:pt>
                <c:pt idx="1425">
                  <c:v>43632</c:v>
                </c:pt>
                <c:pt idx="1426">
                  <c:v>43633</c:v>
                </c:pt>
                <c:pt idx="1427">
                  <c:v>43634</c:v>
                </c:pt>
                <c:pt idx="1428">
                  <c:v>43635</c:v>
                </c:pt>
                <c:pt idx="1429">
                  <c:v>43636</c:v>
                </c:pt>
                <c:pt idx="1430">
                  <c:v>43637</c:v>
                </c:pt>
                <c:pt idx="1431">
                  <c:v>43638</c:v>
                </c:pt>
                <c:pt idx="1432">
                  <c:v>43639</c:v>
                </c:pt>
                <c:pt idx="1433">
                  <c:v>43640</c:v>
                </c:pt>
                <c:pt idx="1434">
                  <c:v>43641</c:v>
                </c:pt>
                <c:pt idx="1435">
                  <c:v>43642</c:v>
                </c:pt>
                <c:pt idx="1436">
                  <c:v>43643</c:v>
                </c:pt>
                <c:pt idx="1437">
                  <c:v>43644</c:v>
                </c:pt>
                <c:pt idx="1438">
                  <c:v>43645</c:v>
                </c:pt>
                <c:pt idx="1439">
                  <c:v>43646</c:v>
                </c:pt>
                <c:pt idx="1440">
                  <c:v>43647</c:v>
                </c:pt>
                <c:pt idx="1441">
                  <c:v>43648</c:v>
                </c:pt>
                <c:pt idx="1442">
                  <c:v>43649</c:v>
                </c:pt>
                <c:pt idx="1443">
                  <c:v>43650</c:v>
                </c:pt>
                <c:pt idx="1444">
                  <c:v>43651</c:v>
                </c:pt>
                <c:pt idx="1445">
                  <c:v>43652</c:v>
                </c:pt>
                <c:pt idx="1446">
                  <c:v>43653</c:v>
                </c:pt>
                <c:pt idx="1447">
                  <c:v>43654</c:v>
                </c:pt>
                <c:pt idx="1448">
                  <c:v>43655</c:v>
                </c:pt>
                <c:pt idx="1449">
                  <c:v>43656</c:v>
                </c:pt>
                <c:pt idx="1450">
                  <c:v>43657</c:v>
                </c:pt>
                <c:pt idx="1451">
                  <c:v>43658</c:v>
                </c:pt>
                <c:pt idx="1452">
                  <c:v>43659</c:v>
                </c:pt>
                <c:pt idx="1453">
                  <c:v>43660</c:v>
                </c:pt>
                <c:pt idx="1454">
                  <c:v>43661</c:v>
                </c:pt>
                <c:pt idx="1455">
                  <c:v>43662</c:v>
                </c:pt>
                <c:pt idx="1456">
                  <c:v>43663</c:v>
                </c:pt>
                <c:pt idx="1457">
                  <c:v>43664</c:v>
                </c:pt>
                <c:pt idx="1458">
                  <c:v>43665</c:v>
                </c:pt>
                <c:pt idx="1459">
                  <c:v>43666</c:v>
                </c:pt>
                <c:pt idx="1460">
                  <c:v>43667</c:v>
                </c:pt>
                <c:pt idx="1461">
                  <c:v>43668</c:v>
                </c:pt>
                <c:pt idx="1462">
                  <c:v>43669</c:v>
                </c:pt>
                <c:pt idx="1463">
                  <c:v>43670</c:v>
                </c:pt>
                <c:pt idx="1464">
                  <c:v>43671</c:v>
                </c:pt>
                <c:pt idx="1465">
                  <c:v>43672</c:v>
                </c:pt>
                <c:pt idx="1466">
                  <c:v>43673</c:v>
                </c:pt>
                <c:pt idx="1467">
                  <c:v>43674</c:v>
                </c:pt>
                <c:pt idx="1468">
                  <c:v>43675</c:v>
                </c:pt>
                <c:pt idx="1469">
                  <c:v>43676</c:v>
                </c:pt>
                <c:pt idx="1470">
                  <c:v>43677</c:v>
                </c:pt>
                <c:pt idx="1471">
                  <c:v>43678</c:v>
                </c:pt>
                <c:pt idx="1472">
                  <c:v>43679</c:v>
                </c:pt>
                <c:pt idx="1473">
                  <c:v>43680</c:v>
                </c:pt>
                <c:pt idx="1474">
                  <c:v>43681</c:v>
                </c:pt>
                <c:pt idx="1475">
                  <c:v>43682</c:v>
                </c:pt>
                <c:pt idx="1476">
                  <c:v>43683</c:v>
                </c:pt>
                <c:pt idx="1477">
                  <c:v>43684</c:v>
                </c:pt>
                <c:pt idx="1478">
                  <c:v>43685</c:v>
                </c:pt>
                <c:pt idx="1479">
                  <c:v>43686</c:v>
                </c:pt>
                <c:pt idx="1480">
                  <c:v>43687</c:v>
                </c:pt>
                <c:pt idx="1481">
                  <c:v>43688</c:v>
                </c:pt>
                <c:pt idx="1482">
                  <c:v>43689</c:v>
                </c:pt>
                <c:pt idx="1483">
                  <c:v>43690</c:v>
                </c:pt>
                <c:pt idx="1484">
                  <c:v>43691</c:v>
                </c:pt>
                <c:pt idx="1485">
                  <c:v>43692</c:v>
                </c:pt>
                <c:pt idx="1486">
                  <c:v>43693</c:v>
                </c:pt>
                <c:pt idx="1487">
                  <c:v>43694</c:v>
                </c:pt>
                <c:pt idx="1488">
                  <c:v>43695</c:v>
                </c:pt>
                <c:pt idx="1489">
                  <c:v>43696</c:v>
                </c:pt>
                <c:pt idx="1490">
                  <c:v>43697</c:v>
                </c:pt>
                <c:pt idx="1491">
                  <c:v>43698</c:v>
                </c:pt>
                <c:pt idx="1492">
                  <c:v>43699</c:v>
                </c:pt>
                <c:pt idx="1493">
                  <c:v>43700</c:v>
                </c:pt>
                <c:pt idx="1494">
                  <c:v>43701</c:v>
                </c:pt>
                <c:pt idx="1495">
                  <c:v>43702</c:v>
                </c:pt>
                <c:pt idx="1496">
                  <c:v>43703</c:v>
                </c:pt>
                <c:pt idx="1497">
                  <c:v>43704</c:v>
                </c:pt>
                <c:pt idx="1498">
                  <c:v>43705</c:v>
                </c:pt>
                <c:pt idx="1499">
                  <c:v>43706</c:v>
                </c:pt>
                <c:pt idx="1500">
                  <c:v>43707</c:v>
                </c:pt>
                <c:pt idx="1501">
                  <c:v>43708</c:v>
                </c:pt>
                <c:pt idx="1502">
                  <c:v>43709</c:v>
                </c:pt>
                <c:pt idx="1503">
                  <c:v>43710</c:v>
                </c:pt>
                <c:pt idx="1504">
                  <c:v>43711</c:v>
                </c:pt>
                <c:pt idx="1505">
                  <c:v>43712</c:v>
                </c:pt>
                <c:pt idx="1506">
                  <c:v>43713</c:v>
                </c:pt>
                <c:pt idx="1507">
                  <c:v>43714</c:v>
                </c:pt>
                <c:pt idx="1508">
                  <c:v>43715</c:v>
                </c:pt>
                <c:pt idx="1509">
                  <c:v>43716</c:v>
                </c:pt>
                <c:pt idx="1510">
                  <c:v>43717</c:v>
                </c:pt>
                <c:pt idx="1511">
                  <c:v>43718</c:v>
                </c:pt>
                <c:pt idx="1512">
                  <c:v>43719</c:v>
                </c:pt>
                <c:pt idx="1513">
                  <c:v>43720</c:v>
                </c:pt>
                <c:pt idx="1514">
                  <c:v>43721</c:v>
                </c:pt>
                <c:pt idx="1515">
                  <c:v>43722</c:v>
                </c:pt>
                <c:pt idx="1516">
                  <c:v>43723</c:v>
                </c:pt>
                <c:pt idx="1517">
                  <c:v>43724</c:v>
                </c:pt>
                <c:pt idx="1518">
                  <c:v>43725</c:v>
                </c:pt>
                <c:pt idx="1519">
                  <c:v>43726</c:v>
                </c:pt>
                <c:pt idx="1520">
                  <c:v>43727</c:v>
                </c:pt>
                <c:pt idx="1521">
                  <c:v>43728</c:v>
                </c:pt>
                <c:pt idx="1522">
                  <c:v>43729</c:v>
                </c:pt>
                <c:pt idx="1523">
                  <c:v>43730</c:v>
                </c:pt>
                <c:pt idx="1524">
                  <c:v>43731</c:v>
                </c:pt>
                <c:pt idx="1525">
                  <c:v>43732</c:v>
                </c:pt>
                <c:pt idx="1526">
                  <c:v>43733</c:v>
                </c:pt>
                <c:pt idx="1527">
                  <c:v>43734</c:v>
                </c:pt>
                <c:pt idx="1528">
                  <c:v>43735</c:v>
                </c:pt>
                <c:pt idx="1529">
                  <c:v>43736</c:v>
                </c:pt>
                <c:pt idx="1530">
                  <c:v>43737</c:v>
                </c:pt>
                <c:pt idx="1531">
                  <c:v>43738</c:v>
                </c:pt>
                <c:pt idx="1532">
                  <c:v>43739</c:v>
                </c:pt>
                <c:pt idx="1533">
                  <c:v>43740</c:v>
                </c:pt>
                <c:pt idx="1534">
                  <c:v>43741</c:v>
                </c:pt>
                <c:pt idx="1535">
                  <c:v>43742</c:v>
                </c:pt>
                <c:pt idx="1536">
                  <c:v>43743</c:v>
                </c:pt>
                <c:pt idx="1537">
                  <c:v>43744</c:v>
                </c:pt>
                <c:pt idx="1538">
                  <c:v>43745</c:v>
                </c:pt>
                <c:pt idx="1539">
                  <c:v>43746</c:v>
                </c:pt>
                <c:pt idx="1540">
                  <c:v>43747</c:v>
                </c:pt>
                <c:pt idx="1541">
                  <c:v>43748</c:v>
                </c:pt>
                <c:pt idx="1542">
                  <c:v>43749</c:v>
                </c:pt>
                <c:pt idx="1543">
                  <c:v>43750</c:v>
                </c:pt>
                <c:pt idx="1544">
                  <c:v>43751</c:v>
                </c:pt>
                <c:pt idx="1545">
                  <c:v>43752</c:v>
                </c:pt>
                <c:pt idx="1546">
                  <c:v>43753</c:v>
                </c:pt>
                <c:pt idx="1547">
                  <c:v>43754</c:v>
                </c:pt>
                <c:pt idx="1548">
                  <c:v>43755</c:v>
                </c:pt>
                <c:pt idx="1549">
                  <c:v>43756</c:v>
                </c:pt>
                <c:pt idx="1550">
                  <c:v>43757</c:v>
                </c:pt>
                <c:pt idx="1551">
                  <c:v>43758</c:v>
                </c:pt>
                <c:pt idx="1552">
                  <c:v>43759</c:v>
                </c:pt>
                <c:pt idx="1553">
                  <c:v>43760</c:v>
                </c:pt>
                <c:pt idx="1554">
                  <c:v>43761</c:v>
                </c:pt>
                <c:pt idx="1555">
                  <c:v>43762</c:v>
                </c:pt>
                <c:pt idx="1556">
                  <c:v>43763</c:v>
                </c:pt>
                <c:pt idx="1557">
                  <c:v>43764</c:v>
                </c:pt>
                <c:pt idx="1558">
                  <c:v>43765</c:v>
                </c:pt>
                <c:pt idx="1559">
                  <c:v>43766</c:v>
                </c:pt>
                <c:pt idx="1560">
                  <c:v>43767</c:v>
                </c:pt>
                <c:pt idx="1561">
                  <c:v>43768</c:v>
                </c:pt>
                <c:pt idx="1562">
                  <c:v>43769</c:v>
                </c:pt>
                <c:pt idx="1563">
                  <c:v>43770</c:v>
                </c:pt>
                <c:pt idx="1564">
                  <c:v>43771</c:v>
                </c:pt>
                <c:pt idx="1565">
                  <c:v>43772</c:v>
                </c:pt>
                <c:pt idx="1566">
                  <c:v>43773</c:v>
                </c:pt>
                <c:pt idx="1567">
                  <c:v>43774</c:v>
                </c:pt>
                <c:pt idx="1568">
                  <c:v>43775</c:v>
                </c:pt>
                <c:pt idx="1569">
                  <c:v>43776</c:v>
                </c:pt>
                <c:pt idx="1570">
                  <c:v>43777</c:v>
                </c:pt>
                <c:pt idx="1571">
                  <c:v>43778</c:v>
                </c:pt>
                <c:pt idx="1572">
                  <c:v>43779</c:v>
                </c:pt>
                <c:pt idx="1573">
                  <c:v>43780</c:v>
                </c:pt>
                <c:pt idx="1574">
                  <c:v>43781</c:v>
                </c:pt>
                <c:pt idx="1575">
                  <c:v>43782</c:v>
                </c:pt>
                <c:pt idx="1576">
                  <c:v>43783</c:v>
                </c:pt>
                <c:pt idx="1577">
                  <c:v>43784</c:v>
                </c:pt>
                <c:pt idx="1578">
                  <c:v>43785</c:v>
                </c:pt>
                <c:pt idx="1579">
                  <c:v>43786</c:v>
                </c:pt>
                <c:pt idx="1580">
                  <c:v>43787</c:v>
                </c:pt>
                <c:pt idx="1581">
                  <c:v>43788</c:v>
                </c:pt>
                <c:pt idx="1582">
                  <c:v>43789</c:v>
                </c:pt>
                <c:pt idx="1583">
                  <c:v>43790</c:v>
                </c:pt>
                <c:pt idx="1584">
                  <c:v>43791</c:v>
                </c:pt>
                <c:pt idx="1585">
                  <c:v>43792</c:v>
                </c:pt>
                <c:pt idx="1586">
                  <c:v>43793</c:v>
                </c:pt>
                <c:pt idx="1587">
                  <c:v>43794</c:v>
                </c:pt>
                <c:pt idx="1588">
                  <c:v>43795</c:v>
                </c:pt>
                <c:pt idx="1589">
                  <c:v>43796</c:v>
                </c:pt>
                <c:pt idx="1590">
                  <c:v>43797</c:v>
                </c:pt>
                <c:pt idx="1591">
                  <c:v>43798</c:v>
                </c:pt>
                <c:pt idx="1592">
                  <c:v>43799</c:v>
                </c:pt>
                <c:pt idx="1593">
                  <c:v>43800</c:v>
                </c:pt>
                <c:pt idx="1594">
                  <c:v>43801</c:v>
                </c:pt>
                <c:pt idx="1595">
                  <c:v>43802</c:v>
                </c:pt>
                <c:pt idx="1596">
                  <c:v>43803</c:v>
                </c:pt>
                <c:pt idx="1597">
                  <c:v>43804</c:v>
                </c:pt>
                <c:pt idx="1598">
                  <c:v>43805</c:v>
                </c:pt>
                <c:pt idx="1599">
                  <c:v>43806</c:v>
                </c:pt>
                <c:pt idx="1600">
                  <c:v>43807</c:v>
                </c:pt>
                <c:pt idx="1601">
                  <c:v>43808</c:v>
                </c:pt>
                <c:pt idx="1602">
                  <c:v>43809</c:v>
                </c:pt>
                <c:pt idx="1603">
                  <c:v>43810</c:v>
                </c:pt>
                <c:pt idx="1604">
                  <c:v>43811</c:v>
                </c:pt>
                <c:pt idx="1605">
                  <c:v>43812</c:v>
                </c:pt>
                <c:pt idx="1606">
                  <c:v>43813</c:v>
                </c:pt>
                <c:pt idx="1607">
                  <c:v>43814</c:v>
                </c:pt>
                <c:pt idx="1608">
                  <c:v>43815</c:v>
                </c:pt>
                <c:pt idx="1609">
                  <c:v>43816</c:v>
                </c:pt>
                <c:pt idx="1610">
                  <c:v>43817</c:v>
                </c:pt>
                <c:pt idx="1611">
                  <c:v>43818</c:v>
                </c:pt>
                <c:pt idx="1612">
                  <c:v>43819</c:v>
                </c:pt>
                <c:pt idx="1613">
                  <c:v>43820</c:v>
                </c:pt>
                <c:pt idx="1614">
                  <c:v>43821</c:v>
                </c:pt>
                <c:pt idx="1615">
                  <c:v>43822</c:v>
                </c:pt>
                <c:pt idx="1616">
                  <c:v>43823</c:v>
                </c:pt>
                <c:pt idx="1617">
                  <c:v>43824</c:v>
                </c:pt>
                <c:pt idx="1618">
                  <c:v>43825</c:v>
                </c:pt>
                <c:pt idx="1619">
                  <c:v>43826</c:v>
                </c:pt>
                <c:pt idx="1620">
                  <c:v>43827</c:v>
                </c:pt>
                <c:pt idx="1621">
                  <c:v>43828</c:v>
                </c:pt>
                <c:pt idx="1622">
                  <c:v>43829</c:v>
                </c:pt>
                <c:pt idx="1623">
                  <c:v>43830</c:v>
                </c:pt>
                <c:pt idx="1624">
                  <c:v>43831</c:v>
                </c:pt>
                <c:pt idx="1625">
                  <c:v>43832</c:v>
                </c:pt>
                <c:pt idx="1626">
                  <c:v>43833</c:v>
                </c:pt>
                <c:pt idx="1627">
                  <c:v>43834</c:v>
                </c:pt>
                <c:pt idx="1628">
                  <c:v>43835</c:v>
                </c:pt>
                <c:pt idx="1629">
                  <c:v>43836</c:v>
                </c:pt>
                <c:pt idx="1630">
                  <c:v>43837</c:v>
                </c:pt>
                <c:pt idx="1631">
                  <c:v>43838</c:v>
                </c:pt>
                <c:pt idx="1632">
                  <c:v>43839</c:v>
                </c:pt>
                <c:pt idx="1633">
                  <c:v>43840</c:v>
                </c:pt>
                <c:pt idx="1634">
                  <c:v>43841</c:v>
                </c:pt>
                <c:pt idx="1635">
                  <c:v>43842</c:v>
                </c:pt>
                <c:pt idx="1636">
                  <c:v>43843</c:v>
                </c:pt>
                <c:pt idx="1637">
                  <c:v>43844</c:v>
                </c:pt>
                <c:pt idx="1638">
                  <c:v>43845</c:v>
                </c:pt>
                <c:pt idx="1639">
                  <c:v>43846</c:v>
                </c:pt>
                <c:pt idx="1640">
                  <c:v>43847</c:v>
                </c:pt>
                <c:pt idx="1641">
                  <c:v>43848</c:v>
                </c:pt>
                <c:pt idx="1642">
                  <c:v>43849</c:v>
                </c:pt>
                <c:pt idx="1643">
                  <c:v>43850</c:v>
                </c:pt>
                <c:pt idx="1644">
                  <c:v>43851</c:v>
                </c:pt>
                <c:pt idx="1645">
                  <c:v>43852</c:v>
                </c:pt>
                <c:pt idx="1646">
                  <c:v>43853</c:v>
                </c:pt>
                <c:pt idx="1647">
                  <c:v>43854</c:v>
                </c:pt>
                <c:pt idx="1648">
                  <c:v>43855</c:v>
                </c:pt>
                <c:pt idx="1649">
                  <c:v>43856</c:v>
                </c:pt>
                <c:pt idx="1650">
                  <c:v>43857</c:v>
                </c:pt>
                <c:pt idx="1651">
                  <c:v>43858</c:v>
                </c:pt>
                <c:pt idx="1652">
                  <c:v>43859</c:v>
                </c:pt>
                <c:pt idx="1653">
                  <c:v>43860</c:v>
                </c:pt>
                <c:pt idx="1654">
                  <c:v>43861</c:v>
                </c:pt>
                <c:pt idx="1655">
                  <c:v>43862</c:v>
                </c:pt>
                <c:pt idx="1656">
                  <c:v>43863</c:v>
                </c:pt>
                <c:pt idx="1657">
                  <c:v>43864</c:v>
                </c:pt>
                <c:pt idx="1658">
                  <c:v>43865</c:v>
                </c:pt>
                <c:pt idx="1659">
                  <c:v>43866</c:v>
                </c:pt>
                <c:pt idx="1660">
                  <c:v>43867</c:v>
                </c:pt>
                <c:pt idx="1661">
                  <c:v>43868</c:v>
                </c:pt>
                <c:pt idx="1662">
                  <c:v>43869</c:v>
                </c:pt>
                <c:pt idx="1663">
                  <c:v>43870</c:v>
                </c:pt>
                <c:pt idx="1664">
                  <c:v>43871</c:v>
                </c:pt>
                <c:pt idx="1665">
                  <c:v>43872</c:v>
                </c:pt>
                <c:pt idx="1666">
                  <c:v>43873</c:v>
                </c:pt>
                <c:pt idx="1667">
                  <c:v>43874</c:v>
                </c:pt>
                <c:pt idx="1668">
                  <c:v>43875</c:v>
                </c:pt>
                <c:pt idx="1669">
                  <c:v>43876</c:v>
                </c:pt>
                <c:pt idx="1670">
                  <c:v>43877</c:v>
                </c:pt>
                <c:pt idx="1671">
                  <c:v>43878</c:v>
                </c:pt>
                <c:pt idx="1672">
                  <c:v>43879</c:v>
                </c:pt>
                <c:pt idx="1673">
                  <c:v>43880</c:v>
                </c:pt>
                <c:pt idx="1674">
                  <c:v>43881</c:v>
                </c:pt>
                <c:pt idx="1675">
                  <c:v>43882</c:v>
                </c:pt>
                <c:pt idx="1676">
                  <c:v>43883</c:v>
                </c:pt>
                <c:pt idx="1677">
                  <c:v>43884</c:v>
                </c:pt>
                <c:pt idx="1678">
                  <c:v>43885</c:v>
                </c:pt>
                <c:pt idx="1679">
                  <c:v>43886</c:v>
                </c:pt>
                <c:pt idx="1680">
                  <c:v>43887</c:v>
                </c:pt>
                <c:pt idx="1681">
                  <c:v>43888</c:v>
                </c:pt>
                <c:pt idx="1682">
                  <c:v>43889</c:v>
                </c:pt>
                <c:pt idx="1683">
                  <c:v>43890</c:v>
                </c:pt>
                <c:pt idx="1684">
                  <c:v>43891</c:v>
                </c:pt>
                <c:pt idx="1685">
                  <c:v>43892</c:v>
                </c:pt>
                <c:pt idx="1686">
                  <c:v>43893</c:v>
                </c:pt>
                <c:pt idx="1687">
                  <c:v>43894</c:v>
                </c:pt>
                <c:pt idx="1688">
                  <c:v>43895</c:v>
                </c:pt>
                <c:pt idx="1689">
                  <c:v>43896</c:v>
                </c:pt>
                <c:pt idx="1690">
                  <c:v>43897</c:v>
                </c:pt>
                <c:pt idx="1691">
                  <c:v>43898</c:v>
                </c:pt>
                <c:pt idx="1692">
                  <c:v>43899</c:v>
                </c:pt>
                <c:pt idx="1693">
                  <c:v>43900</c:v>
                </c:pt>
                <c:pt idx="1694">
                  <c:v>43901</c:v>
                </c:pt>
                <c:pt idx="1695">
                  <c:v>43902</c:v>
                </c:pt>
                <c:pt idx="1696">
                  <c:v>43903</c:v>
                </c:pt>
                <c:pt idx="1697">
                  <c:v>43904</c:v>
                </c:pt>
                <c:pt idx="1698">
                  <c:v>43905</c:v>
                </c:pt>
                <c:pt idx="1699">
                  <c:v>43906</c:v>
                </c:pt>
                <c:pt idx="1700">
                  <c:v>43907</c:v>
                </c:pt>
                <c:pt idx="1701">
                  <c:v>43908</c:v>
                </c:pt>
                <c:pt idx="1702">
                  <c:v>43909</c:v>
                </c:pt>
                <c:pt idx="1703">
                  <c:v>43910</c:v>
                </c:pt>
                <c:pt idx="1704">
                  <c:v>43911</c:v>
                </c:pt>
                <c:pt idx="1705">
                  <c:v>43912</c:v>
                </c:pt>
                <c:pt idx="1706">
                  <c:v>43913</c:v>
                </c:pt>
                <c:pt idx="1707">
                  <c:v>43914</c:v>
                </c:pt>
                <c:pt idx="1708">
                  <c:v>43915</c:v>
                </c:pt>
                <c:pt idx="1709">
                  <c:v>43916</c:v>
                </c:pt>
                <c:pt idx="1710">
                  <c:v>43917</c:v>
                </c:pt>
                <c:pt idx="1711">
                  <c:v>43918</c:v>
                </c:pt>
                <c:pt idx="1712">
                  <c:v>43919</c:v>
                </c:pt>
                <c:pt idx="1713">
                  <c:v>43920</c:v>
                </c:pt>
                <c:pt idx="1714">
                  <c:v>43921</c:v>
                </c:pt>
                <c:pt idx="1715">
                  <c:v>43922</c:v>
                </c:pt>
                <c:pt idx="1716">
                  <c:v>43923</c:v>
                </c:pt>
                <c:pt idx="1717">
                  <c:v>43924</c:v>
                </c:pt>
                <c:pt idx="1718">
                  <c:v>43925</c:v>
                </c:pt>
                <c:pt idx="1719">
                  <c:v>43926</c:v>
                </c:pt>
                <c:pt idx="1720">
                  <c:v>43927</c:v>
                </c:pt>
                <c:pt idx="1721">
                  <c:v>43928</c:v>
                </c:pt>
                <c:pt idx="1722">
                  <c:v>43929</c:v>
                </c:pt>
                <c:pt idx="1723">
                  <c:v>43930</c:v>
                </c:pt>
                <c:pt idx="1724">
                  <c:v>43931</c:v>
                </c:pt>
                <c:pt idx="1725">
                  <c:v>43932</c:v>
                </c:pt>
                <c:pt idx="1726">
                  <c:v>43933</c:v>
                </c:pt>
                <c:pt idx="1727">
                  <c:v>43934</c:v>
                </c:pt>
                <c:pt idx="1728">
                  <c:v>43935</c:v>
                </c:pt>
                <c:pt idx="1729">
                  <c:v>43936</c:v>
                </c:pt>
                <c:pt idx="1730">
                  <c:v>43937</c:v>
                </c:pt>
                <c:pt idx="1731">
                  <c:v>43938</c:v>
                </c:pt>
                <c:pt idx="1732">
                  <c:v>43939</c:v>
                </c:pt>
                <c:pt idx="1733">
                  <c:v>43940</c:v>
                </c:pt>
                <c:pt idx="1734">
                  <c:v>43941</c:v>
                </c:pt>
                <c:pt idx="1735">
                  <c:v>43942</c:v>
                </c:pt>
                <c:pt idx="1736">
                  <c:v>43943</c:v>
                </c:pt>
                <c:pt idx="1737">
                  <c:v>43944</c:v>
                </c:pt>
                <c:pt idx="1738">
                  <c:v>43945</c:v>
                </c:pt>
                <c:pt idx="1739">
                  <c:v>43946</c:v>
                </c:pt>
                <c:pt idx="1740">
                  <c:v>43947</c:v>
                </c:pt>
                <c:pt idx="1741">
                  <c:v>43948</c:v>
                </c:pt>
                <c:pt idx="1742">
                  <c:v>43949</c:v>
                </c:pt>
                <c:pt idx="1743">
                  <c:v>43950</c:v>
                </c:pt>
                <c:pt idx="1744">
                  <c:v>43951</c:v>
                </c:pt>
                <c:pt idx="1745">
                  <c:v>43952</c:v>
                </c:pt>
                <c:pt idx="1746">
                  <c:v>43953</c:v>
                </c:pt>
                <c:pt idx="1747">
                  <c:v>43954</c:v>
                </c:pt>
                <c:pt idx="1748">
                  <c:v>43955</c:v>
                </c:pt>
                <c:pt idx="1749">
                  <c:v>43956</c:v>
                </c:pt>
                <c:pt idx="1750">
                  <c:v>43957</c:v>
                </c:pt>
                <c:pt idx="1751">
                  <c:v>43958</c:v>
                </c:pt>
                <c:pt idx="1752">
                  <c:v>43959</c:v>
                </c:pt>
                <c:pt idx="1753">
                  <c:v>43960</c:v>
                </c:pt>
                <c:pt idx="1754">
                  <c:v>43961</c:v>
                </c:pt>
                <c:pt idx="1755">
                  <c:v>43962</c:v>
                </c:pt>
                <c:pt idx="1756">
                  <c:v>43963</c:v>
                </c:pt>
                <c:pt idx="1757">
                  <c:v>43964</c:v>
                </c:pt>
                <c:pt idx="1758">
                  <c:v>43965</c:v>
                </c:pt>
                <c:pt idx="1759">
                  <c:v>43966</c:v>
                </c:pt>
                <c:pt idx="1760">
                  <c:v>43967</c:v>
                </c:pt>
                <c:pt idx="1761">
                  <c:v>43968</c:v>
                </c:pt>
                <c:pt idx="1762">
                  <c:v>43969</c:v>
                </c:pt>
                <c:pt idx="1763">
                  <c:v>43970</c:v>
                </c:pt>
                <c:pt idx="1764">
                  <c:v>43971</c:v>
                </c:pt>
                <c:pt idx="1765">
                  <c:v>43972</c:v>
                </c:pt>
                <c:pt idx="1766">
                  <c:v>43973</c:v>
                </c:pt>
                <c:pt idx="1767">
                  <c:v>43974</c:v>
                </c:pt>
                <c:pt idx="1768">
                  <c:v>43975</c:v>
                </c:pt>
                <c:pt idx="1769">
                  <c:v>43976</c:v>
                </c:pt>
                <c:pt idx="1770">
                  <c:v>43977</c:v>
                </c:pt>
                <c:pt idx="1771">
                  <c:v>43978</c:v>
                </c:pt>
                <c:pt idx="1772">
                  <c:v>43979</c:v>
                </c:pt>
                <c:pt idx="1773">
                  <c:v>43980</c:v>
                </c:pt>
                <c:pt idx="1774">
                  <c:v>43981</c:v>
                </c:pt>
                <c:pt idx="1775">
                  <c:v>43982</c:v>
                </c:pt>
                <c:pt idx="1776">
                  <c:v>43983</c:v>
                </c:pt>
                <c:pt idx="1777">
                  <c:v>43984</c:v>
                </c:pt>
                <c:pt idx="1778">
                  <c:v>43985</c:v>
                </c:pt>
                <c:pt idx="1779">
                  <c:v>43986</c:v>
                </c:pt>
                <c:pt idx="1780">
                  <c:v>43987</c:v>
                </c:pt>
                <c:pt idx="1781">
                  <c:v>43988</c:v>
                </c:pt>
                <c:pt idx="1782">
                  <c:v>43989</c:v>
                </c:pt>
                <c:pt idx="1783">
                  <c:v>43990</c:v>
                </c:pt>
                <c:pt idx="1784">
                  <c:v>43991</c:v>
                </c:pt>
                <c:pt idx="1785">
                  <c:v>43992</c:v>
                </c:pt>
                <c:pt idx="1786">
                  <c:v>43993</c:v>
                </c:pt>
                <c:pt idx="1787">
                  <c:v>43994</c:v>
                </c:pt>
                <c:pt idx="1788">
                  <c:v>43995</c:v>
                </c:pt>
                <c:pt idx="1789">
                  <c:v>43996</c:v>
                </c:pt>
                <c:pt idx="1790">
                  <c:v>43997</c:v>
                </c:pt>
                <c:pt idx="1791">
                  <c:v>43998</c:v>
                </c:pt>
                <c:pt idx="1792">
                  <c:v>43999</c:v>
                </c:pt>
                <c:pt idx="1793">
                  <c:v>44000</c:v>
                </c:pt>
                <c:pt idx="1794">
                  <c:v>44001</c:v>
                </c:pt>
                <c:pt idx="1795">
                  <c:v>44002</c:v>
                </c:pt>
                <c:pt idx="1796">
                  <c:v>44003</c:v>
                </c:pt>
                <c:pt idx="1797">
                  <c:v>44004</c:v>
                </c:pt>
                <c:pt idx="1798">
                  <c:v>44005</c:v>
                </c:pt>
                <c:pt idx="1799">
                  <c:v>44006</c:v>
                </c:pt>
                <c:pt idx="1800">
                  <c:v>44007</c:v>
                </c:pt>
                <c:pt idx="1801">
                  <c:v>44008</c:v>
                </c:pt>
                <c:pt idx="1802">
                  <c:v>44009</c:v>
                </c:pt>
                <c:pt idx="1803">
                  <c:v>44010</c:v>
                </c:pt>
                <c:pt idx="1804">
                  <c:v>44011</c:v>
                </c:pt>
                <c:pt idx="1805">
                  <c:v>44012</c:v>
                </c:pt>
                <c:pt idx="1806">
                  <c:v>44013</c:v>
                </c:pt>
                <c:pt idx="1807">
                  <c:v>44014</c:v>
                </c:pt>
                <c:pt idx="1808">
                  <c:v>44015</c:v>
                </c:pt>
                <c:pt idx="1809">
                  <c:v>44016</c:v>
                </c:pt>
                <c:pt idx="1810">
                  <c:v>44017</c:v>
                </c:pt>
                <c:pt idx="1811">
                  <c:v>44018</c:v>
                </c:pt>
                <c:pt idx="1812">
                  <c:v>44019</c:v>
                </c:pt>
                <c:pt idx="1813">
                  <c:v>44020</c:v>
                </c:pt>
                <c:pt idx="1814">
                  <c:v>44021</c:v>
                </c:pt>
                <c:pt idx="1815">
                  <c:v>44022</c:v>
                </c:pt>
                <c:pt idx="1816">
                  <c:v>44023</c:v>
                </c:pt>
                <c:pt idx="1817">
                  <c:v>44024</c:v>
                </c:pt>
                <c:pt idx="1818">
                  <c:v>44025</c:v>
                </c:pt>
                <c:pt idx="1819">
                  <c:v>44026</c:v>
                </c:pt>
                <c:pt idx="1820">
                  <c:v>44027</c:v>
                </c:pt>
                <c:pt idx="1821">
                  <c:v>44028</c:v>
                </c:pt>
                <c:pt idx="1822">
                  <c:v>44029</c:v>
                </c:pt>
                <c:pt idx="1823">
                  <c:v>44030</c:v>
                </c:pt>
                <c:pt idx="1824">
                  <c:v>44031</c:v>
                </c:pt>
                <c:pt idx="1825">
                  <c:v>44032</c:v>
                </c:pt>
                <c:pt idx="1826">
                  <c:v>44033</c:v>
                </c:pt>
                <c:pt idx="1827">
                  <c:v>44034</c:v>
                </c:pt>
                <c:pt idx="1828">
                  <c:v>44035</c:v>
                </c:pt>
                <c:pt idx="1829">
                  <c:v>44036</c:v>
                </c:pt>
                <c:pt idx="1830">
                  <c:v>44037</c:v>
                </c:pt>
                <c:pt idx="1831">
                  <c:v>44038</c:v>
                </c:pt>
                <c:pt idx="1832">
                  <c:v>44039</c:v>
                </c:pt>
                <c:pt idx="1833">
                  <c:v>44040</c:v>
                </c:pt>
                <c:pt idx="1834">
                  <c:v>44041</c:v>
                </c:pt>
                <c:pt idx="1835">
                  <c:v>44042</c:v>
                </c:pt>
                <c:pt idx="1836">
                  <c:v>44043</c:v>
                </c:pt>
                <c:pt idx="1837">
                  <c:v>44044</c:v>
                </c:pt>
                <c:pt idx="1838">
                  <c:v>44045</c:v>
                </c:pt>
                <c:pt idx="1839">
                  <c:v>44046</c:v>
                </c:pt>
                <c:pt idx="1840">
                  <c:v>44047</c:v>
                </c:pt>
                <c:pt idx="1841">
                  <c:v>44048</c:v>
                </c:pt>
                <c:pt idx="1842">
                  <c:v>44049</c:v>
                </c:pt>
                <c:pt idx="1843">
                  <c:v>44050</c:v>
                </c:pt>
                <c:pt idx="1844">
                  <c:v>44051</c:v>
                </c:pt>
                <c:pt idx="1845">
                  <c:v>44052</c:v>
                </c:pt>
                <c:pt idx="1846">
                  <c:v>44053</c:v>
                </c:pt>
                <c:pt idx="1847">
                  <c:v>44054</c:v>
                </c:pt>
                <c:pt idx="1848">
                  <c:v>44055</c:v>
                </c:pt>
                <c:pt idx="1849">
                  <c:v>44056</c:v>
                </c:pt>
                <c:pt idx="1850">
                  <c:v>44057</c:v>
                </c:pt>
                <c:pt idx="1851">
                  <c:v>44058</c:v>
                </c:pt>
                <c:pt idx="1852">
                  <c:v>44059</c:v>
                </c:pt>
                <c:pt idx="1853">
                  <c:v>44060</c:v>
                </c:pt>
                <c:pt idx="1854">
                  <c:v>44061</c:v>
                </c:pt>
                <c:pt idx="1855">
                  <c:v>44062</c:v>
                </c:pt>
                <c:pt idx="1856">
                  <c:v>44063</c:v>
                </c:pt>
                <c:pt idx="1857">
                  <c:v>44064</c:v>
                </c:pt>
                <c:pt idx="1858">
                  <c:v>44065</c:v>
                </c:pt>
                <c:pt idx="1859">
                  <c:v>44066</c:v>
                </c:pt>
                <c:pt idx="1860">
                  <c:v>44067</c:v>
                </c:pt>
                <c:pt idx="1861">
                  <c:v>44068</c:v>
                </c:pt>
                <c:pt idx="1862">
                  <c:v>44069</c:v>
                </c:pt>
                <c:pt idx="1863">
                  <c:v>44070</c:v>
                </c:pt>
                <c:pt idx="1864">
                  <c:v>44071</c:v>
                </c:pt>
                <c:pt idx="1865">
                  <c:v>44072</c:v>
                </c:pt>
                <c:pt idx="1866">
                  <c:v>44073</c:v>
                </c:pt>
                <c:pt idx="1867">
                  <c:v>44074</c:v>
                </c:pt>
                <c:pt idx="1868">
                  <c:v>44075</c:v>
                </c:pt>
                <c:pt idx="1869">
                  <c:v>44076</c:v>
                </c:pt>
                <c:pt idx="1870">
                  <c:v>44077</c:v>
                </c:pt>
                <c:pt idx="1871">
                  <c:v>44078</c:v>
                </c:pt>
                <c:pt idx="1872">
                  <c:v>44079</c:v>
                </c:pt>
                <c:pt idx="1873">
                  <c:v>44080</c:v>
                </c:pt>
                <c:pt idx="1874">
                  <c:v>44081</c:v>
                </c:pt>
                <c:pt idx="1875">
                  <c:v>44082</c:v>
                </c:pt>
                <c:pt idx="1876">
                  <c:v>44083</c:v>
                </c:pt>
                <c:pt idx="1877">
                  <c:v>44084</c:v>
                </c:pt>
                <c:pt idx="1878">
                  <c:v>44085</c:v>
                </c:pt>
                <c:pt idx="1879">
                  <c:v>44086</c:v>
                </c:pt>
                <c:pt idx="1880">
                  <c:v>44087</c:v>
                </c:pt>
                <c:pt idx="1881">
                  <c:v>44088</c:v>
                </c:pt>
                <c:pt idx="1882">
                  <c:v>44089</c:v>
                </c:pt>
                <c:pt idx="1883">
                  <c:v>44090</c:v>
                </c:pt>
                <c:pt idx="1884">
                  <c:v>44091</c:v>
                </c:pt>
                <c:pt idx="1885">
                  <c:v>44092</c:v>
                </c:pt>
                <c:pt idx="1886">
                  <c:v>44093</c:v>
                </c:pt>
                <c:pt idx="1887">
                  <c:v>44094</c:v>
                </c:pt>
                <c:pt idx="1888">
                  <c:v>44095</c:v>
                </c:pt>
                <c:pt idx="1889">
                  <c:v>44096</c:v>
                </c:pt>
                <c:pt idx="1890">
                  <c:v>44097</c:v>
                </c:pt>
                <c:pt idx="1891">
                  <c:v>44098</c:v>
                </c:pt>
                <c:pt idx="1892">
                  <c:v>44099</c:v>
                </c:pt>
                <c:pt idx="1893">
                  <c:v>44100</c:v>
                </c:pt>
                <c:pt idx="1894">
                  <c:v>44101</c:v>
                </c:pt>
                <c:pt idx="1895">
                  <c:v>44102</c:v>
                </c:pt>
                <c:pt idx="1896">
                  <c:v>44103</c:v>
                </c:pt>
                <c:pt idx="1897">
                  <c:v>44104</c:v>
                </c:pt>
                <c:pt idx="1898">
                  <c:v>44105</c:v>
                </c:pt>
                <c:pt idx="1899">
                  <c:v>44106</c:v>
                </c:pt>
                <c:pt idx="1900">
                  <c:v>44107</c:v>
                </c:pt>
                <c:pt idx="1901">
                  <c:v>44108</c:v>
                </c:pt>
                <c:pt idx="1902">
                  <c:v>44109</c:v>
                </c:pt>
                <c:pt idx="1903">
                  <c:v>44110</c:v>
                </c:pt>
                <c:pt idx="1904">
                  <c:v>44111</c:v>
                </c:pt>
                <c:pt idx="1905">
                  <c:v>44112</c:v>
                </c:pt>
                <c:pt idx="1906">
                  <c:v>44113</c:v>
                </c:pt>
                <c:pt idx="1907">
                  <c:v>44114</c:v>
                </c:pt>
                <c:pt idx="1908">
                  <c:v>44115</c:v>
                </c:pt>
                <c:pt idx="1909">
                  <c:v>44116</c:v>
                </c:pt>
                <c:pt idx="1910">
                  <c:v>44117</c:v>
                </c:pt>
                <c:pt idx="1911">
                  <c:v>44118</c:v>
                </c:pt>
                <c:pt idx="1912">
                  <c:v>44119</c:v>
                </c:pt>
                <c:pt idx="1913">
                  <c:v>44120</c:v>
                </c:pt>
                <c:pt idx="1914">
                  <c:v>44121</c:v>
                </c:pt>
                <c:pt idx="1915">
                  <c:v>44122</c:v>
                </c:pt>
                <c:pt idx="1916">
                  <c:v>44123</c:v>
                </c:pt>
                <c:pt idx="1917">
                  <c:v>44124</c:v>
                </c:pt>
                <c:pt idx="1918">
                  <c:v>44125</c:v>
                </c:pt>
                <c:pt idx="1919">
                  <c:v>44126</c:v>
                </c:pt>
                <c:pt idx="1920">
                  <c:v>44127</c:v>
                </c:pt>
                <c:pt idx="1921">
                  <c:v>44128</c:v>
                </c:pt>
                <c:pt idx="1922">
                  <c:v>44129</c:v>
                </c:pt>
                <c:pt idx="1923">
                  <c:v>44130</c:v>
                </c:pt>
                <c:pt idx="1924">
                  <c:v>44131</c:v>
                </c:pt>
                <c:pt idx="1925">
                  <c:v>44132</c:v>
                </c:pt>
                <c:pt idx="1926">
                  <c:v>44133</c:v>
                </c:pt>
                <c:pt idx="1927">
                  <c:v>44134</c:v>
                </c:pt>
                <c:pt idx="1928">
                  <c:v>44135</c:v>
                </c:pt>
                <c:pt idx="1929">
                  <c:v>44136</c:v>
                </c:pt>
                <c:pt idx="1930">
                  <c:v>44137</c:v>
                </c:pt>
                <c:pt idx="1931">
                  <c:v>44138</c:v>
                </c:pt>
                <c:pt idx="1932">
                  <c:v>44139</c:v>
                </c:pt>
                <c:pt idx="1933">
                  <c:v>44140</c:v>
                </c:pt>
                <c:pt idx="1934">
                  <c:v>44141</c:v>
                </c:pt>
                <c:pt idx="1935">
                  <c:v>44142</c:v>
                </c:pt>
                <c:pt idx="1936">
                  <c:v>44143</c:v>
                </c:pt>
                <c:pt idx="1937">
                  <c:v>44144</c:v>
                </c:pt>
                <c:pt idx="1938">
                  <c:v>44145</c:v>
                </c:pt>
                <c:pt idx="1939">
                  <c:v>44146</c:v>
                </c:pt>
                <c:pt idx="1940">
                  <c:v>44147</c:v>
                </c:pt>
                <c:pt idx="1941">
                  <c:v>44148</c:v>
                </c:pt>
                <c:pt idx="1942">
                  <c:v>44149</c:v>
                </c:pt>
                <c:pt idx="1943">
                  <c:v>44150</c:v>
                </c:pt>
                <c:pt idx="1944">
                  <c:v>44151</c:v>
                </c:pt>
                <c:pt idx="1945">
                  <c:v>44152</c:v>
                </c:pt>
                <c:pt idx="1946">
                  <c:v>44153</c:v>
                </c:pt>
                <c:pt idx="1947">
                  <c:v>44154</c:v>
                </c:pt>
                <c:pt idx="1948">
                  <c:v>44155</c:v>
                </c:pt>
                <c:pt idx="1949">
                  <c:v>44156</c:v>
                </c:pt>
                <c:pt idx="1950">
                  <c:v>44157</c:v>
                </c:pt>
                <c:pt idx="1951">
                  <c:v>44158</c:v>
                </c:pt>
                <c:pt idx="1952">
                  <c:v>44159</c:v>
                </c:pt>
                <c:pt idx="1953">
                  <c:v>44160</c:v>
                </c:pt>
                <c:pt idx="1954">
                  <c:v>44161</c:v>
                </c:pt>
                <c:pt idx="1955">
                  <c:v>44162</c:v>
                </c:pt>
                <c:pt idx="1956">
                  <c:v>44163</c:v>
                </c:pt>
                <c:pt idx="1957">
                  <c:v>44164</c:v>
                </c:pt>
                <c:pt idx="1958">
                  <c:v>44165</c:v>
                </c:pt>
                <c:pt idx="1959">
                  <c:v>44166</c:v>
                </c:pt>
                <c:pt idx="1960">
                  <c:v>44167</c:v>
                </c:pt>
                <c:pt idx="1961">
                  <c:v>44168</c:v>
                </c:pt>
                <c:pt idx="1962">
                  <c:v>44169</c:v>
                </c:pt>
                <c:pt idx="1963">
                  <c:v>44170</c:v>
                </c:pt>
                <c:pt idx="1964">
                  <c:v>44171</c:v>
                </c:pt>
                <c:pt idx="1965">
                  <c:v>44172</c:v>
                </c:pt>
                <c:pt idx="1966">
                  <c:v>44173</c:v>
                </c:pt>
                <c:pt idx="1967">
                  <c:v>44174</c:v>
                </c:pt>
                <c:pt idx="1968">
                  <c:v>44175</c:v>
                </c:pt>
                <c:pt idx="1969">
                  <c:v>44176</c:v>
                </c:pt>
                <c:pt idx="1970">
                  <c:v>44177</c:v>
                </c:pt>
                <c:pt idx="1971">
                  <c:v>44178</c:v>
                </c:pt>
                <c:pt idx="1972">
                  <c:v>44179</c:v>
                </c:pt>
                <c:pt idx="1973">
                  <c:v>44180</c:v>
                </c:pt>
                <c:pt idx="1974">
                  <c:v>44181</c:v>
                </c:pt>
                <c:pt idx="1975">
                  <c:v>44182</c:v>
                </c:pt>
                <c:pt idx="1976">
                  <c:v>44183</c:v>
                </c:pt>
                <c:pt idx="1977">
                  <c:v>44184</c:v>
                </c:pt>
                <c:pt idx="1978">
                  <c:v>44185</c:v>
                </c:pt>
                <c:pt idx="1979">
                  <c:v>44186</c:v>
                </c:pt>
                <c:pt idx="1980">
                  <c:v>44187</c:v>
                </c:pt>
                <c:pt idx="1981">
                  <c:v>44188</c:v>
                </c:pt>
                <c:pt idx="1982">
                  <c:v>44189</c:v>
                </c:pt>
                <c:pt idx="1983">
                  <c:v>44190</c:v>
                </c:pt>
                <c:pt idx="1984">
                  <c:v>44191</c:v>
                </c:pt>
                <c:pt idx="1985">
                  <c:v>44192</c:v>
                </c:pt>
                <c:pt idx="1986">
                  <c:v>44193</c:v>
                </c:pt>
                <c:pt idx="1987">
                  <c:v>44194</c:v>
                </c:pt>
                <c:pt idx="1988">
                  <c:v>44195</c:v>
                </c:pt>
                <c:pt idx="1989">
                  <c:v>44196</c:v>
                </c:pt>
                <c:pt idx="1990">
                  <c:v>44197</c:v>
                </c:pt>
                <c:pt idx="1991">
                  <c:v>44198</c:v>
                </c:pt>
                <c:pt idx="1992">
                  <c:v>44199</c:v>
                </c:pt>
                <c:pt idx="1993">
                  <c:v>44200</c:v>
                </c:pt>
                <c:pt idx="1994">
                  <c:v>44201</c:v>
                </c:pt>
                <c:pt idx="1995">
                  <c:v>44202</c:v>
                </c:pt>
                <c:pt idx="1996">
                  <c:v>44203</c:v>
                </c:pt>
                <c:pt idx="1997">
                  <c:v>44204</c:v>
                </c:pt>
                <c:pt idx="1998">
                  <c:v>44205</c:v>
                </c:pt>
                <c:pt idx="1999">
                  <c:v>44206</c:v>
                </c:pt>
                <c:pt idx="2000">
                  <c:v>44207</c:v>
                </c:pt>
                <c:pt idx="2001">
                  <c:v>44208</c:v>
                </c:pt>
                <c:pt idx="2002">
                  <c:v>44209</c:v>
                </c:pt>
                <c:pt idx="2003">
                  <c:v>44210</c:v>
                </c:pt>
                <c:pt idx="2004">
                  <c:v>44211</c:v>
                </c:pt>
                <c:pt idx="2005">
                  <c:v>44212</c:v>
                </c:pt>
                <c:pt idx="2006">
                  <c:v>44213</c:v>
                </c:pt>
                <c:pt idx="2007">
                  <c:v>44214</c:v>
                </c:pt>
                <c:pt idx="2008">
                  <c:v>44215</c:v>
                </c:pt>
                <c:pt idx="2009">
                  <c:v>44216</c:v>
                </c:pt>
                <c:pt idx="2010">
                  <c:v>44217</c:v>
                </c:pt>
                <c:pt idx="2011">
                  <c:v>44218</c:v>
                </c:pt>
                <c:pt idx="2012">
                  <c:v>44219</c:v>
                </c:pt>
                <c:pt idx="2013">
                  <c:v>44220</c:v>
                </c:pt>
                <c:pt idx="2014">
                  <c:v>44221</c:v>
                </c:pt>
                <c:pt idx="2015">
                  <c:v>44222</c:v>
                </c:pt>
                <c:pt idx="2016">
                  <c:v>44223</c:v>
                </c:pt>
                <c:pt idx="2017">
                  <c:v>44224</c:v>
                </c:pt>
                <c:pt idx="2018">
                  <c:v>44225</c:v>
                </c:pt>
                <c:pt idx="2019">
                  <c:v>44226</c:v>
                </c:pt>
                <c:pt idx="2020">
                  <c:v>44227</c:v>
                </c:pt>
                <c:pt idx="2021">
                  <c:v>44228</c:v>
                </c:pt>
                <c:pt idx="2022">
                  <c:v>44229</c:v>
                </c:pt>
                <c:pt idx="2023">
                  <c:v>44230</c:v>
                </c:pt>
                <c:pt idx="2024">
                  <c:v>44231</c:v>
                </c:pt>
                <c:pt idx="2025">
                  <c:v>44232</c:v>
                </c:pt>
                <c:pt idx="2026">
                  <c:v>44233</c:v>
                </c:pt>
                <c:pt idx="2027">
                  <c:v>44234</c:v>
                </c:pt>
                <c:pt idx="2028">
                  <c:v>44235</c:v>
                </c:pt>
                <c:pt idx="2029">
                  <c:v>44236</c:v>
                </c:pt>
                <c:pt idx="2030">
                  <c:v>44237</c:v>
                </c:pt>
                <c:pt idx="2031">
                  <c:v>44238</c:v>
                </c:pt>
                <c:pt idx="2032">
                  <c:v>44239</c:v>
                </c:pt>
                <c:pt idx="2033">
                  <c:v>44240</c:v>
                </c:pt>
                <c:pt idx="2034">
                  <c:v>44241</c:v>
                </c:pt>
                <c:pt idx="2035">
                  <c:v>44242</c:v>
                </c:pt>
                <c:pt idx="2036">
                  <c:v>44243</c:v>
                </c:pt>
                <c:pt idx="2037">
                  <c:v>44244</c:v>
                </c:pt>
                <c:pt idx="2038">
                  <c:v>44245</c:v>
                </c:pt>
                <c:pt idx="2039">
                  <c:v>44246</c:v>
                </c:pt>
                <c:pt idx="2040">
                  <c:v>44247</c:v>
                </c:pt>
                <c:pt idx="2041">
                  <c:v>44248</c:v>
                </c:pt>
                <c:pt idx="2042">
                  <c:v>44249</c:v>
                </c:pt>
                <c:pt idx="2043">
                  <c:v>44250</c:v>
                </c:pt>
                <c:pt idx="2044">
                  <c:v>44251</c:v>
                </c:pt>
                <c:pt idx="2045">
                  <c:v>44252</c:v>
                </c:pt>
                <c:pt idx="2046">
                  <c:v>44253</c:v>
                </c:pt>
                <c:pt idx="2047">
                  <c:v>44254</c:v>
                </c:pt>
                <c:pt idx="2048">
                  <c:v>44255</c:v>
                </c:pt>
                <c:pt idx="2049">
                  <c:v>44256</c:v>
                </c:pt>
                <c:pt idx="2050">
                  <c:v>44257</c:v>
                </c:pt>
                <c:pt idx="2051">
                  <c:v>44258</c:v>
                </c:pt>
                <c:pt idx="2052">
                  <c:v>44259</c:v>
                </c:pt>
                <c:pt idx="2053">
                  <c:v>44260</c:v>
                </c:pt>
                <c:pt idx="2054">
                  <c:v>44261</c:v>
                </c:pt>
                <c:pt idx="2055">
                  <c:v>44262</c:v>
                </c:pt>
                <c:pt idx="2056">
                  <c:v>44263</c:v>
                </c:pt>
                <c:pt idx="2057">
                  <c:v>44264</c:v>
                </c:pt>
                <c:pt idx="2058">
                  <c:v>44265</c:v>
                </c:pt>
                <c:pt idx="2059">
                  <c:v>44266</c:v>
                </c:pt>
                <c:pt idx="2060">
                  <c:v>44267</c:v>
                </c:pt>
                <c:pt idx="2061">
                  <c:v>44268</c:v>
                </c:pt>
                <c:pt idx="2062">
                  <c:v>44269</c:v>
                </c:pt>
                <c:pt idx="2063">
                  <c:v>44270</c:v>
                </c:pt>
                <c:pt idx="2064">
                  <c:v>44271</c:v>
                </c:pt>
                <c:pt idx="2065">
                  <c:v>44272</c:v>
                </c:pt>
                <c:pt idx="2066">
                  <c:v>44273</c:v>
                </c:pt>
                <c:pt idx="2067">
                  <c:v>44274</c:v>
                </c:pt>
                <c:pt idx="2068">
                  <c:v>44275</c:v>
                </c:pt>
                <c:pt idx="2069">
                  <c:v>44276</c:v>
                </c:pt>
                <c:pt idx="2070">
                  <c:v>44277</c:v>
                </c:pt>
                <c:pt idx="2071">
                  <c:v>44278</c:v>
                </c:pt>
                <c:pt idx="2072">
                  <c:v>44279</c:v>
                </c:pt>
                <c:pt idx="2073">
                  <c:v>44280</c:v>
                </c:pt>
                <c:pt idx="2074">
                  <c:v>44281</c:v>
                </c:pt>
                <c:pt idx="2075">
                  <c:v>44282</c:v>
                </c:pt>
                <c:pt idx="2076">
                  <c:v>44283</c:v>
                </c:pt>
                <c:pt idx="2077">
                  <c:v>44284</c:v>
                </c:pt>
                <c:pt idx="2078">
                  <c:v>44285</c:v>
                </c:pt>
                <c:pt idx="2079">
                  <c:v>44286</c:v>
                </c:pt>
                <c:pt idx="2080">
                  <c:v>44287</c:v>
                </c:pt>
                <c:pt idx="2081">
                  <c:v>44288</c:v>
                </c:pt>
                <c:pt idx="2082">
                  <c:v>44289</c:v>
                </c:pt>
                <c:pt idx="2083">
                  <c:v>44290</c:v>
                </c:pt>
                <c:pt idx="2084">
                  <c:v>44291</c:v>
                </c:pt>
                <c:pt idx="2085">
                  <c:v>44292</c:v>
                </c:pt>
                <c:pt idx="2086">
                  <c:v>44293</c:v>
                </c:pt>
                <c:pt idx="2087">
                  <c:v>44294</c:v>
                </c:pt>
                <c:pt idx="2088">
                  <c:v>44295</c:v>
                </c:pt>
                <c:pt idx="2089">
                  <c:v>44296</c:v>
                </c:pt>
                <c:pt idx="2090">
                  <c:v>44297</c:v>
                </c:pt>
                <c:pt idx="2091">
                  <c:v>44298</c:v>
                </c:pt>
                <c:pt idx="2092">
                  <c:v>44299</c:v>
                </c:pt>
                <c:pt idx="2093">
                  <c:v>44300</c:v>
                </c:pt>
                <c:pt idx="2094">
                  <c:v>44301</c:v>
                </c:pt>
                <c:pt idx="2095">
                  <c:v>44302</c:v>
                </c:pt>
                <c:pt idx="2096">
                  <c:v>44303</c:v>
                </c:pt>
                <c:pt idx="2097">
                  <c:v>44304</c:v>
                </c:pt>
                <c:pt idx="2098">
                  <c:v>44305</c:v>
                </c:pt>
                <c:pt idx="2099">
                  <c:v>44306</c:v>
                </c:pt>
                <c:pt idx="2100">
                  <c:v>44307</c:v>
                </c:pt>
                <c:pt idx="2101">
                  <c:v>44308</c:v>
                </c:pt>
                <c:pt idx="2102">
                  <c:v>44309</c:v>
                </c:pt>
                <c:pt idx="2103">
                  <c:v>44310</c:v>
                </c:pt>
                <c:pt idx="2104">
                  <c:v>44311</c:v>
                </c:pt>
                <c:pt idx="2105">
                  <c:v>44312</c:v>
                </c:pt>
                <c:pt idx="2106">
                  <c:v>44313</c:v>
                </c:pt>
                <c:pt idx="2107">
                  <c:v>44314</c:v>
                </c:pt>
                <c:pt idx="2108">
                  <c:v>44315</c:v>
                </c:pt>
                <c:pt idx="2109">
                  <c:v>44316</c:v>
                </c:pt>
                <c:pt idx="2110">
                  <c:v>44317</c:v>
                </c:pt>
                <c:pt idx="2111">
                  <c:v>44318</c:v>
                </c:pt>
                <c:pt idx="2112">
                  <c:v>44319</c:v>
                </c:pt>
                <c:pt idx="2113">
                  <c:v>44320</c:v>
                </c:pt>
                <c:pt idx="2114">
                  <c:v>44321</c:v>
                </c:pt>
                <c:pt idx="2115">
                  <c:v>44322</c:v>
                </c:pt>
                <c:pt idx="2116">
                  <c:v>44323</c:v>
                </c:pt>
                <c:pt idx="2117">
                  <c:v>44324</c:v>
                </c:pt>
                <c:pt idx="2118">
                  <c:v>44325</c:v>
                </c:pt>
                <c:pt idx="2119">
                  <c:v>44326</c:v>
                </c:pt>
                <c:pt idx="2120">
                  <c:v>44327</c:v>
                </c:pt>
                <c:pt idx="2121">
                  <c:v>44328</c:v>
                </c:pt>
                <c:pt idx="2122">
                  <c:v>44329</c:v>
                </c:pt>
                <c:pt idx="2123">
                  <c:v>44330</c:v>
                </c:pt>
                <c:pt idx="2124">
                  <c:v>44331</c:v>
                </c:pt>
                <c:pt idx="2125">
                  <c:v>44332</c:v>
                </c:pt>
                <c:pt idx="2126">
                  <c:v>44333</c:v>
                </c:pt>
                <c:pt idx="2127">
                  <c:v>44334</c:v>
                </c:pt>
                <c:pt idx="2128">
                  <c:v>44335</c:v>
                </c:pt>
                <c:pt idx="2129">
                  <c:v>44336</c:v>
                </c:pt>
                <c:pt idx="2130">
                  <c:v>44337</c:v>
                </c:pt>
                <c:pt idx="2131">
                  <c:v>44338</c:v>
                </c:pt>
                <c:pt idx="2132">
                  <c:v>44339</c:v>
                </c:pt>
                <c:pt idx="2133">
                  <c:v>44340</c:v>
                </c:pt>
                <c:pt idx="2134">
                  <c:v>44341</c:v>
                </c:pt>
                <c:pt idx="2135">
                  <c:v>44342</c:v>
                </c:pt>
                <c:pt idx="2136">
                  <c:v>44343</c:v>
                </c:pt>
                <c:pt idx="2137">
                  <c:v>44344</c:v>
                </c:pt>
                <c:pt idx="2138">
                  <c:v>44345</c:v>
                </c:pt>
                <c:pt idx="2139">
                  <c:v>44346</c:v>
                </c:pt>
                <c:pt idx="2140">
                  <c:v>44347</c:v>
                </c:pt>
                <c:pt idx="2141">
                  <c:v>44348</c:v>
                </c:pt>
                <c:pt idx="2142">
                  <c:v>44349</c:v>
                </c:pt>
                <c:pt idx="2143">
                  <c:v>44350</c:v>
                </c:pt>
                <c:pt idx="2144">
                  <c:v>44351</c:v>
                </c:pt>
                <c:pt idx="2145">
                  <c:v>44352</c:v>
                </c:pt>
                <c:pt idx="2146">
                  <c:v>44353</c:v>
                </c:pt>
                <c:pt idx="2147">
                  <c:v>44354</c:v>
                </c:pt>
                <c:pt idx="2148">
                  <c:v>44355</c:v>
                </c:pt>
                <c:pt idx="2149">
                  <c:v>44356</c:v>
                </c:pt>
                <c:pt idx="2150">
                  <c:v>44357</c:v>
                </c:pt>
                <c:pt idx="2151">
                  <c:v>44358</c:v>
                </c:pt>
                <c:pt idx="2152">
                  <c:v>44359</c:v>
                </c:pt>
                <c:pt idx="2153">
                  <c:v>44360</c:v>
                </c:pt>
                <c:pt idx="2154">
                  <c:v>44361</c:v>
                </c:pt>
                <c:pt idx="2155">
                  <c:v>44362</c:v>
                </c:pt>
                <c:pt idx="2156">
                  <c:v>44363</c:v>
                </c:pt>
                <c:pt idx="2157">
                  <c:v>44364</c:v>
                </c:pt>
                <c:pt idx="2158">
                  <c:v>44365</c:v>
                </c:pt>
                <c:pt idx="2159">
                  <c:v>44366</c:v>
                </c:pt>
                <c:pt idx="2160">
                  <c:v>44367</c:v>
                </c:pt>
                <c:pt idx="2161">
                  <c:v>44368</c:v>
                </c:pt>
                <c:pt idx="2162">
                  <c:v>44369</c:v>
                </c:pt>
                <c:pt idx="2163">
                  <c:v>44370</c:v>
                </c:pt>
                <c:pt idx="2164">
                  <c:v>44371</c:v>
                </c:pt>
                <c:pt idx="2165">
                  <c:v>44372</c:v>
                </c:pt>
                <c:pt idx="2166">
                  <c:v>44373</c:v>
                </c:pt>
                <c:pt idx="2167">
                  <c:v>44374</c:v>
                </c:pt>
                <c:pt idx="2168">
                  <c:v>44375</c:v>
                </c:pt>
                <c:pt idx="2169">
                  <c:v>44376</c:v>
                </c:pt>
                <c:pt idx="2170">
                  <c:v>44377</c:v>
                </c:pt>
                <c:pt idx="2171">
                  <c:v>44378</c:v>
                </c:pt>
                <c:pt idx="2172">
                  <c:v>44379</c:v>
                </c:pt>
                <c:pt idx="2173">
                  <c:v>44380</c:v>
                </c:pt>
                <c:pt idx="2174">
                  <c:v>44381</c:v>
                </c:pt>
                <c:pt idx="2175">
                  <c:v>44382</c:v>
                </c:pt>
                <c:pt idx="2176">
                  <c:v>44383</c:v>
                </c:pt>
                <c:pt idx="2177">
                  <c:v>44384</c:v>
                </c:pt>
                <c:pt idx="2178">
                  <c:v>44385</c:v>
                </c:pt>
                <c:pt idx="2179">
                  <c:v>44386</c:v>
                </c:pt>
                <c:pt idx="2180">
                  <c:v>44387</c:v>
                </c:pt>
                <c:pt idx="2181">
                  <c:v>44388</c:v>
                </c:pt>
                <c:pt idx="2182">
                  <c:v>44389</c:v>
                </c:pt>
                <c:pt idx="2183">
                  <c:v>44390</c:v>
                </c:pt>
                <c:pt idx="2184">
                  <c:v>44391</c:v>
                </c:pt>
                <c:pt idx="2185">
                  <c:v>44392</c:v>
                </c:pt>
                <c:pt idx="2186">
                  <c:v>44393</c:v>
                </c:pt>
                <c:pt idx="2187">
                  <c:v>44394</c:v>
                </c:pt>
                <c:pt idx="2188">
                  <c:v>44395</c:v>
                </c:pt>
                <c:pt idx="2189">
                  <c:v>44396</c:v>
                </c:pt>
                <c:pt idx="2190">
                  <c:v>44397</c:v>
                </c:pt>
                <c:pt idx="2191">
                  <c:v>44398</c:v>
                </c:pt>
                <c:pt idx="2192">
                  <c:v>44399</c:v>
                </c:pt>
                <c:pt idx="2193">
                  <c:v>44400</c:v>
                </c:pt>
                <c:pt idx="2194">
                  <c:v>44401</c:v>
                </c:pt>
                <c:pt idx="2195">
                  <c:v>44402</c:v>
                </c:pt>
                <c:pt idx="2196">
                  <c:v>44403</c:v>
                </c:pt>
                <c:pt idx="2197">
                  <c:v>44404</c:v>
                </c:pt>
                <c:pt idx="2198">
                  <c:v>44405</c:v>
                </c:pt>
                <c:pt idx="2199">
                  <c:v>44406</c:v>
                </c:pt>
                <c:pt idx="2200">
                  <c:v>44407</c:v>
                </c:pt>
                <c:pt idx="2201">
                  <c:v>44408</c:v>
                </c:pt>
                <c:pt idx="2202">
                  <c:v>44409</c:v>
                </c:pt>
                <c:pt idx="2203">
                  <c:v>44410</c:v>
                </c:pt>
                <c:pt idx="2204">
                  <c:v>44411</c:v>
                </c:pt>
                <c:pt idx="2205">
                  <c:v>44412</c:v>
                </c:pt>
                <c:pt idx="2206">
                  <c:v>44413</c:v>
                </c:pt>
                <c:pt idx="2207">
                  <c:v>44414</c:v>
                </c:pt>
                <c:pt idx="2208">
                  <c:v>44415</c:v>
                </c:pt>
                <c:pt idx="2209">
                  <c:v>44416</c:v>
                </c:pt>
                <c:pt idx="2210">
                  <c:v>44417</c:v>
                </c:pt>
                <c:pt idx="2211">
                  <c:v>44418</c:v>
                </c:pt>
                <c:pt idx="2212">
                  <c:v>44419</c:v>
                </c:pt>
                <c:pt idx="2213">
                  <c:v>44420</c:v>
                </c:pt>
                <c:pt idx="2214">
                  <c:v>44421</c:v>
                </c:pt>
                <c:pt idx="2215">
                  <c:v>44422</c:v>
                </c:pt>
                <c:pt idx="2216">
                  <c:v>44423</c:v>
                </c:pt>
                <c:pt idx="2217">
                  <c:v>44424</c:v>
                </c:pt>
                <c:pt idx="2218">
                  <c:v>44425</c:v>
                </c:pt>
                <c:pt idx="2219">
                  <c:v>44426</c:v>
                </c:pt>
                <c:pt idx="2220">
                  <c:v>44427</c:v>
                </c:pt>
                <c:pt idx="2221">
                  <c:v>44428</c:v>
                </c:pt>
                <c:pt idx="2222">
                  <c:v>44429</c:v>
                </c:pt>
                <c:pt idx="2223">
                  <c:v>44430</c:v>
                </c:pt>
                <c:pt idx="2224">
                  <c:v>44431</c:v>
                </c:pt>
                <c:pt idx="2225">
                  <c:v>44432</c:v>
                </c:pt>
                <c:pt idx="2226">
                  <c:v>44433</c:v>
                </c:pt>
                <c:pt idx="2227">
                  <c:v>44434</c:v>
                </c:pt>
                <c:pt idx="2228">
                  <c:v>44435</c:v>
                </c:pt>
                <c:pt idx="2229">
                  <c:v>44436</c:v>
                </c:pt>
                <c:pt idx="2230">
                  <c:v>44437</c:v>
                </c:pt>
                <c:pt idx="2231">
                  <c:v>44438</c:v>
                </c:pt>
                <c:pt idx="2232">
                  <c:v>44439</c:v>
                </c:pt>
                <c:pt idx="2233">
                  <c:v>44440</c:v>
                </c:pt>
                <c:pt idx="2234">
                  <c:v>44441</c:v>
                </c:pt>
                <c:pt idx="2235">
                  <c:v>44442</c:v>
                </c:pt>
                <c:pt idx="2236">
                  <c:v>44443</c:v>
                </c:pt>
                <c:pt idx="2237">
                  <c:v>44444</c:v>
                </c:pt>
                <c:pt idx="2238">
                  <c:v>44445</c:v>
                </c:pt>
                <c:pt idx="2239">
                  <c:v>44446</c:v>
                </c:pt>
                <c:pt idx="2240">
                  <c:v>44447</c:v>
                </c:pt>
                <c:pt idx="2241">
                  <c:v>44448</c:v>
                </c:pt>
                <c:pt idx="2242">
                  <c:v>44449</c:v>
                </c:pt>
                <c:pt idx="2243">
                  <c:v>44450</c:v>
                </c:pt>
                <c:pt idx="2244">
                  <c:v>44451</c:v>
                </c:pt>
                <c:pt idx="2245">
                  <c:v>44452</c:v>
                </c:pt>
                <c:pt idx="2246">
                  <c:v>44453</c:v>
                </c:pt>
                <c:pt idx="2247">
                  <c:v>44454</c:v>
                </c:pt>
                <c:pt idx="2248">
                  <c:v>44455</c:v>
                </c:pt>
                <c:pt idx="2249">
                  <c:v>44456</c:v>
                </c:pt>
                <c:pt idx="2250">
                  <c:v>44457</c:v>
                </c:pt>
                <c:pt idx="2251">
                  <c:v>44458</c:v>
                </c:pt>
                <c:pt idx="2252">
                  <c:v>44459</c:v>
                </c:pt>
                <c:pt idx="2253">
                  <c:v>44460</c:v>
                </c:pt>
                <c:pt idx="2254">
                  <c:v>44461</c:v>
                </c:pt>
                <c:pt idx="2255">
                  <c:v>44462</c:v>
                </c:pt>
                <c:pt idx="2256">
                  <c:v>44463</c:v>
                </c:pt>
                <c:pt idx="2257">
                  <c:v>44464</c:v>
                </c:pt>
                <c:pt idx="2258">
                  <c:v>44465</c:v>
                </c:pt>
                <c:pt idx="2259">
                  <c:v>44466</c:v>
                </c:pt>
                <c:pt idx="2260">
                  <c:v>44467</c:v>
                </c:pt>
                <c:pt idx="2261">
                  <c:v>44468</c:v>
                </c:pt>
                <c:pt idx="2262">
                  <c:v>44469</c:v>
                </c:pt>
                <c:pt idx="2263">
                  <c:v>44470</c:v>
                </c:pt>
                <c:pt idx="2264">
                  <c:v>44471</c:v>
                </c:pt>
                <c:pt idx="2265">
                  <c:v>44472</c:v>
                </c:pt>
                <c:pt idx="2266">
                  <c:v>44473</c:v>
                </c:pt>
                <c:pt idx="2267">
                  <c:v>44474</c:v>
                </c:pt>
                <c:pt idx="2268">
                  <c:v>44475</c:v>
                </c:pt>
                <c:pt idx="2269">
                  <c:v>44476</c:v>
                </c:pt>
                <c:pt idx="2270">
                  <c:v>44477</c:v>
                </c:pt>
                <c:pt idx="2271">
                  <c:v>44478</c:v>
                </c:pt>
                <c:pt idx="2272">
                  <c:v>44479</c:v>
                </c:pt>
                <c:pt idx="2273">
                  <c:v>44480</c:v>
                </c:pt>
                <c:pt idx="2274">
                  <c:v>44481</c:v>
                </c:pt>
                <c:pt idx="2275">
                  <c:v>44482</c:v>
                </c:pt>
                <c:pt idx="2276">
                  <c:v>44483</c:v>
                </c:pt>
                <c:pt idx="2277">
                  <c:v>44484</c:v>
                </c:pt>
                <c:pt idx="2278">
                  <c:v>44485</c:v>
                </c:pt>
                <c:pt idx="2279">
                  <c:v>44486</c:v>
                </c:pt>
                <c:pt idx="2280">
                  <c:v>44487</c:v>
                </c:pt>
                <c:pt idx="2281">
                  <c:v>44488</c:v>
                </c:pt>
                <c:pt idx="2282">
                  <c:v>44489</c:v>
                </c:pt>
                <c:pt idx="2283">
                  <c:v>44490</c:v>
                </c:pt>
                <c:pt idx="2284">
                  <c:v>44491</c:v>
                </c:pt>
                <c:pt idx="2285">
                  <c:v>44492</c:v>
                </c:pt>
                <c:pt idx="2286">
                  <c:v>44493</c:v>
                </c:pt>
                <c:pt idx="2287">
                  <c:v>44494</c:v>
                </c:pt>
                <c:pt idx="2288">
                  <c:v>44495</c:v>
                </c:pt>
                <c:pt idx="2289">
                  <c:v>44496</c:v>
                </c:pt>
                <c:pt idx="2290">
                  <c:v>44497</c:v>
                </c:pt>
                <c:pt idx="2291">
                  <c:v>44498</c:v>
                </c:pt>
                <c:pt idx="2292">
                  <c:v>44499</c:v>
                </c:pt>
                <c:pt idx="2293">
                  <c:v>44500</c:v>
                </c:pt>
                <c:pt idx="2294">
                  <c:v>44501</c:v>
                </c:pt>
                <c:pt idx="2295">
                  <c:v>44502</c:v>
                </c:pt>
                <c:pt idx="2296">
                  <c:v>44503</c:v>
                </c:pt>
                <c:pt idx="2297">
                  <c:v>44504</c:v>
                </c:pt>
                <c:pt idx="2298">
                  <c:v>44505</c:v>
                </c:pt>
                <c:pt idx="2299">
                  <c:v>44506</c:v>
                </c:pt>
                <c:pt idx="2300">
                  <c:v>44507</c:v>
                </c:pt>
                <c:pt idx="2301">
                  <c:v>44508</c:v>
                </c:pt>
                <c:pt idx="2302">
                  <c:v>44509</c:v>
                </c:pt>
                <c:pt idx="2303">
                  <c:v>44510</c:v>
                </c:pt>
                <c:pt idx="2304">
                  <c:v>44511</c:v>
                </c:pt>
                <c:pt idx="2305">
                  <c:v>44512</c:v>
                </c:pt>
                <c:pt idx="2306">
                  <c:v>44513</c:v>
                </c:pt>
                <c:pt idx="2307">
                  <c:v>44514</c:v>
                </c:pt>
                <c:pt idx="2308">
                  <c:v>44515</c:v>
                </c:pt>
                <c:pt idx="2309">
                  <c:v>44516</c:v>
                </c:pt>
                <c:pt idx="2310">
                  <c:v>44517</c:v>
                </c:pt>
                <c:pt idx="2311">
                  <c:v>44518</c:v>
                </c:pt>
                <c:pt idx="2312">
                  <c:v>44519</c:v>
                </c:pt>
                <c:pt idx="2313">
                  <c:v>44520</c:v>
                </c:pt>
                <c:pt idx="2314">
                  <c:v>44521</c:v>
                </c:pt>
                <c:pt idx="2315">
                  <c:v>44522</c:v>
                </c:pt>
                <c:pt idx="2316">
                  <c:v>44523</c:v>
                </c:pt>
                <c:pt idx="2317">
                  <c:v>44524</c:v>
                </c:pt>
                <c:pt idx="2318">
                  <c:v>44525</c:v>
                </c:pt>
                <c:pt idx="2319">
                  <c:v>44526</c:v>
                </c:pt>
                <c:pt idx="2320">
                  <c:v>44527</c:v>
                </c:pt>
                <c:pt idx="2321">
                  <c:v>44528</c:v>
                </c:pt>
                <c:pt idx="2322">
                  <c:v>44529</c:v>
                </c:pt>
                <c:pt idx="2323">
                  <c:v>44530</c:v>
                </c:pt>
                <c:pt idx="2324">
                  <c:v>44531</c:v>
                </c:pt>
                <c:pt idx="2325">
                  <c:v>44532</c:v>
                </c:pt>
                <c:pt idx="2326">
                  <c:v>44533</c:v>
                </c:pt>
                <c:pt idx="2327">
                  <c:v>44534</c:v>
                </c:pt>
                <c:pt idx="2328">
                  <c:v>44535</c:v>
                </c:pt>
                <c:pt idx="2329">
                  <c:v>44536</c:v>
                </c:pt>
                <c:pt idx="2330">
                  <c:v>44537</c:v>
                </c:pt>
                <c:pt idx="2331">
                  <c:v>44538</c:v>
                </c:pt>
                <c:pt idx="2332">
                  <c:v>44539</c:v>
                </c:pt>
                <c:pt idx="2333">
                  <c:v>44540</c:v>
                </c:pt>
                <c:pt idx="2334">
                  <c:v>44541</c:v>
                </c:pt>
                <c:pt idx="2335">
                  <c:v>44542</c:v>
                </c:pt>
                <c:pt idx="2336">
                  <c:v>44543</c:v>
                </c:pt>
                <c:pt idx="2337">
                  <c:v>44544</c:v>
                </c:pt>
                <c:pt idx="2338">
                  <c:v>44545</c:v>
                </c:pt>
                <c:pt idx="2339">
                  <c:v>44546</c:v>
                </c:pt>
                <c:pt idx="2340">
                  <c:v>44547</c:v>
                </c:pt>
                <c:pt idx="2341">
                  <c:v>44548</c:v>
                </c:pt>
                <c:pt idx="2342">
                  <c:v>44549</c:v>
                </c:pt>
                <c:pt idx="2343">
                  <c:v>44550</c:v>
                </c:pt>
                <c:pt idx="2344">
                  <c:v>44551</c:v>
                </c:pt>
                <c:pt idx="2345">
                  <c:v>44552</c:v>
                </c:pt>
                <c:pt idx="2346">
                  <c:v>44553</c:v>
                </c:pt>
                <c:pt idx="2347">
                  <c:v>44554</c:v>
                </c:pt>
                <c:pt idx="2348">
                  <c:v>44555</c:v>
                </c:pt>
                <c:pt idx="2349">
                  <c:v>44556</c:v>
                </c:pt>
                <c:pt idx="2350">
                  <c:v>44557</c:v>
                </c:pt>
                <c:pt idx="2351">
                  <c:v>44558</c:v>
                </c:pt>
                <c:pt idx="2352">
                  <c:v>44559</c:v>
                </c:pt>
                <c:pt idx="2353">
                  <c:v>44560</c:v>
                </c:pt>
                <c:pt idx="2354">
                  <c:v>44561</c:v>
                </c:pt>
                <c:pt idx="2355">
                  <c:v>44562</c:v>
                </c:pt>
                <c:pt idx="2356">
                  <c:v>44563</c:v>
                </c:pt>
                <c:pt idx="2357">
                  <c:v>44564</c:v>
                </c:pt>
                <c:pt idx="2358">
                  <c:v>44565</c:v>
                </c:pt>
                <c:pt idx="2359">
                  <c:v>44566</c:v>
                </c:pt>
                <c:pt idx="2360">
                  <c:v>44567</c:v>
                </c:pt>
                <c:pt idx="2361">
                  <c:v>44568</c:v>
                </c:pt>
                <c:pt idx="2362">
                  <c:v>44569</c:v>
                </c:pt>
                <c:pt idx="2363">
                  <c:v>44570</c:v>
                </c:pt>
                <c:pt idx="2364">
                  <c:v>44571</c:v>
                </c:pt>
                <c:pt idx="2365">
                  <c:v>44572</c:v>
                </c:pt>
                <c:pt idx="2366">
                  <c:v>44573</c:v>
                </c:pt>
                <c:pt idx="2367">
                  <c:v>44574</c:v>
                </c:pt>
                <c:pt idx="2368">
                  <c:v>44575</c:v>
                </c:pt>
                <c:pt idx="2369">
                  <c:v>44576</c:v>
                </c:pt>
                <c:pt idx="2370">
                  <c:v>44577</c:v>
                </c:pt>
                <c:pt idx="2371">
                  <c:v>44578</c:v>
                </c:pt>
                <c:pt idx="2372">
                  <c:v>44579</c:v>
                </c:pt>
                <c:pt idx="2373">
                  <c:v>44580</c:v>
                </c:pt>
                <c:pt idx="2374">
                  <c:v>44581</c:v>
                </c:pt>
                <c:pt idx="2375">
                  <c:v>44582</c:v>
                </c:pt>
                <c:pt idx="2376">
                  <c:v>44583</c:v>
                </c:pt>
                <c:pt idx="2377">
                  <c:v>44584</c:v>
                </c:pt>
                <c:pt idx="2378">
                  <c:v>44585</c:v>
                </c:pt>
                <c:pt idx="2379">
                  <c:v>44586</c:v>
                </c:pt>
                <c:pt idx="2380">
                  <c:v>44587</c:v>
                </c:pt>
                <c:pt idx="2381">
                  <c:v>44588</c:v>
                </c:pt>
                <c:pt idx="2382">
                  <c:v>44589</c:v>
                </c:pt>
                <c:pt idx="2383">
                  <c:v>44590</c:v>
                </c:pt>
                <c:pt idx="2384">
                  <c:v>44591</c:v>
                </c:pt>
                <c:pt idx="2385">
                  <c:v>44592</c:v>
                </c:pt>
                <c:pt idx="2386">
                  <c:v>44593</c:v>
                </c:pt>
                <c:pt idx="2387">
                  <c:v>44594</c:v>
                </c:pt>
                <c:pt idx="2388">
                  <c:v>44595</c:v>
                </c:pt>
                <c:pt idx="2389">
                  <c:v>44596</c:v>
                </c:pt>
                <c:pt idx="2390">
                  <c:v>44597</c:v>
                </c:pt>
                <c:pt idx="2391">
                  <c:v>44598</c:v>
                </c:pt>
                <c:pt idx="2392">
                  <c:v>44599</c:v>
                </c:pt>
                <c:pt idx="2393">
                  <c:v>44600</c:v>
                </c:pt>
                <c:pt idx="2394">
                  <c:v>44601</c:v>
                </c:pt>
                <c:pt idx="2395">
                  <c:v>44602</c:v>
                </c:pt>
                <c:pt idx="2396">
                  <c:v>44603</c:v>
                </c:pt>
                <c:pt idx="2397">
                  <c:v>44604</c:v>
                </c:pt>
                <c:pt idx="2398">
                  <c:v>44605</c:v>
                </c:pt>
                <c:pt idx="2399">
                  <c:v>44606</c:v>
                </c:pt>
                <c:pt idx="2400">
                  <c:v>44607</c:v>
                </c:pt>
                <c:pt idx="2401">
                  <c:v>44608</c:v>
                </c:pt>
                <c:pt idx="2402">
                  <c:v>44609</c:v>
                </c:pt>
                <c:pt idx="2403">
                  <c:v>44610</c:v>
                </c:pt>
                <c:pt idx="2404">
                  <c:v>44611</c:v>
                </c:pt>
                <c:pt idx="2405">
                  <c:v>44612</c:v>
                </c:pt>
                <c:pt idx="2406">
                  <c:v>44613</c:v>
                </c:pt>
                <c:pt idx="2407">
                  <c:v>44614</c:v>
                </c:pt>
                <c:pt idx="2408">
                  <c:v>44615</c:v>
                </c:pt>
                <c:pt idx="2409">
                  <c:v>44616</c:v>
                </c:pt>
                <c:pt idx="2410">
                  <c:v>44617</c:v>
                </c:pt>
                <c:pt idx="2411">
                  <c:v>44618</c:v>
                </c:pt>
                <c:pt idx="2412">
                  <c:v>44619</c:v>
                </c:pt>
                <c:pt idx="2413">
                  <c:v>44620</c:v>
                </c:pt>
                <c:pt idx="2414">
                  <c:v>44621</c:v>
                </c:pt>
                <c:pt idx="2415">
                  <c:v>44622</c:v>
                </c:pt>
                <c:pt idx="2416">
                  <c:v>44623</c:v>
                </c:pt>
                <c:pt idx="2417">
                  <c:v>44624</c:v>
                </c:pt>
                <c:pt idx="2418">
                  <c:v>44625</c:v>
                </c:pt>
                <c:pt idx="2419">
                  <c:v>44626</c:v>
                </c:pt>
                <c:pt idx="2420">
                  <c:v>44627</c:v>
                </c:pt>
                <c:pt idx="2421">
                  <c:v>44628</c:v>
                </c:pt>
                <c:pt idx="2422">
                  <c:v>44629</c:v>
                </c:pt>
                <c:pt idx="2423">
                  <c:v>44630</c:v>
                </c:pt>
                <c:pt idx="2424">
                  <c:v>44631</c:v>
                </c:pt>
                <c:pt idx="2425">
                  <c:v>44632</c:v>
                </c:pt>
                <c:pt idx="2426">
                  <c:v>44633</c:v>
                </c:pt>
                <c:pt idx="2427">
                  <c:v>44634</c:v>
                </c:pt>
                <c:pt idx="2428">
                  <c:v>44635</c:v>
                </c:pt>
                <c:pt idx="2429">
                  <c:v>44636</c:v>
                </c:pt>
                <c:pt idx="2430">
                  <c:v>44637</c:v>
                </c:pt>
                <c:pt idx="2431">
                  <c:v>44638</c:v>
                </c:pt>
                <c:pt idx="2432">
                  <c:v>44639</c:v>
                </c:pt>
                <c:pt idx="2433">
                  <c:v>44640</c:v>
                </c:pt>
                <c:pt idx="2434">
                  <c:v>44641</c:v>
                </c:pt>
                <c:pt idx="2435">
                  <c:v>44642</c:v>
                </c:pt>
                <c:pt idx="2436">
                  <c:v>44643</c:v>
                </c:pt>
                <c:pt idx="2437">
                  <c:v>44644</c:v>
                </c:pt>
                <c:pt idx="2438">
                  <c:v>44645</c:v>
                </c:pt>
                <c:pt idx="2439">
                  <c:v>44646</c:v>
                </c:pt>
                <c:pt idx="2440">
                  <c:v>44647</c:v>
                </c:pt>
                <c:pt idx="2441">
                  <c:v>44648</c:v>
                </c:pt>
                <c:pt idx="2442">
                  <c:v>44649</c:v>
                </c:pt>
                <c:pt idx="2443">
                  <c:v>44650</c:v>
                </c:pt>
                <c:pt idx="2444">
                  <c:v>44651</c:v>
                </c:pt>
                <c:pt idx="2445">
                  <c:v>44652</c:v>
                </c:pt>
                <c:pt idx="2446">
                  <c:v>44653</c:v>
                </c:pt>
                <c:pt idx="2447">
                  <c:v>44654</c:v>
                </c:pt>
                <c:pt idx="2448">
                  <c:v>44655</c:v>
                </c:pt>
                <c:pt idx="2449">
                  <c:v>44656</c:v>
                </c:pt>
                <c:pt idx="2450">
                  <c:v>44657</c:v>
                </c:pt>
                <c:pt idx="2451">
                  <c:v>44658</c:v>
                </c:pt>
                <c:pt idx="2452">
                  <c:v>44659</c:v>
                </c:pt>
                <c:pt idx="2453">
                  <c:v>44660</c:v>
                </c:pt>
                <c:pt idx="2454">
                  <c:v>44661</c:v>
                </c:pt>
                <c:pt idx="2455">
                  <c:v>44662</c:v>
                </c:pt>
                <c:pt idx="2456">
                  <c:v>44663</c:v>
                </c:pt>
                <c:pt idx="2457">
                  <c:v>44664</c:v>
                </c:pt>
                <c:pt idx="2458">
                  <c:v>44665</c:v>
                </c:pt>
                <c:pt idx="2459">
                  <c:v>44666</c:v>
                </c:pt>
                <c:pt idx="2460">
                  <c:v>44667</c:v>
                </c:pt>
                <c:pt idx="2461">
                  <c:v>44668</c:v>
                </c:pt>
                <c:pt idx="2462">
                  <c:v>44669</c:v>
                </c:pt>
                <c:pt idx="2463">
                  <c:v>44670</c:v>
                </c:pt>
                <c:pt idx="2464">
                  <c:v>44671</c:v>
                </c:pt>
                <c:pt idx="2465">
                  <c:v>44672</c:v>
                </c:pt>
                <c:pt idx="2466">
                  <c:v>44673</c:v>
                </c:pt>
                <c:pt idx="2467">
                  <c:v>44674</c:v>
                </c:pt>
                <c:pt idx="2468">
                  <c:v>44675</c:v>
                </c:pt>
                <c:pt idx="2469">
                  <c:v>44676</c:v>
                </c:pt>
                <c:pt idx="2470">
                  <c:v>44677</c:v>
                </c:pt>
                <c:pt idx="2471">
                  <c:v>44678</c:v>
                </c:pt>
                <c:pt idx="2472">
                  <c:v>44679</c:v>
                </c:pt>
                <c:pt idx="2473">
                  <c:v>44680</c:v>
                </c:pt>
                <c:pt idx="2474">
                  <c:v>44681</c:v>
                </c:pt>
                <c:pt idx="2475">
                  <c:v>44682</c:v>
                </c:pt>
                <c:pt idx="2476">
                  <c:v>44683</c:v>
                </c:pt>
                <c:pt idx="2477">
                  <c:v>44684</c:v>
                </c:pt>
                <c:pt idx="2478">
                  <c:v>44685</c:v>
                </c:pt>
                <c:pt idx="2479">
                  <c:v>44686</c:v>
                </c:pt>
                <c:pt idx="2480">
                  <c:v>44687</c:v>
                </c:pt>
                <c:pt idx="2481">
                  <c:v>44688</c:v>
                </c:pt>
                <c:pt idx="2482">
                  <c:v>44689</c:v>
                </c:pt>
                <c:pt idx="2483">
                  <c:v>44690</c:v>
                </c:pt>
                <c:pt idx="2484">
                  <c:v>44691</c:v>
                </c:pt>
                <c:pt idx="2485">
                  <c:v>44692</c:v>
                </c:pt>
                <c:pt idx="2486">
                  <c:v>44693</c:v>
                </c:pt>
                <c:pt idx="2487">
                  <c:v>44694</c:v>
                </c:pt>
                <c:pt idx="2488">
                  <c:v>44695</c:v>
                </c:pt>
                <c:pt idx="2489">
                  <c:v>44696</c:v>
                </c:pt>
                <c:pt idx="2490">
                  <c:v>44697</c:v>
                </c:pt>
                <c:pt idx="2491">
                  <c:v>44698</c:v>
                </c:pt>
                <c:pt idx="2492">
                  <c:v>44699</c:v>
                </c:pt>
                <c:pt idx="2493">
                  <c:v>44700</c:v>
                </c:pt>
                <c:pt idx="2494">
                  <c:v>44701</c:v>
                </c:pt>
                <c:pt idx="2495">
                  <c:v>44702</c:v>
                </c:pt>
                <c:pt idx="2496">
                  <c:v>44703</c:v>
                </c:pt>
                <c:pt idx="2497">
                  <c:v>44704</c:v>
                </c:pt>
                <c:pt idx="2498">
                  <c:v>44705</c:v>
                </c:pt>
                <c:pt idx="2499">
                  <c:v>44706</c:v>
                </c:pt>
                <c:pt idx="2500">
                  <c:v>44707</c:v>
                </c:pt>
                <c:pt idx="2501">
                  <c:v>44708</c:v>
                </c:pt>
                <c:pt idx="2502">
                  <c:v>44709</c:v>
                </c:pt>
                <c:pt idx="2503">
                  <c:v>44710</c:v>
                </c:pt>
                <c:pt idx="2504">
                  <c:v>44711</c:v>
                </c:pt>
                <c:pt idx="2505">
                  <c:v>44712</c:v>
                </c:pt>
                <c:pt idx="2506">
                  <c:v>44713</c:v>
                </c:pt>
                <c:pt idx="2507">
                  <c:v>44714</c:v>
                </c:pt>
                <c:pt idx="2508">
                  <c:v>44715</c:v>
                </c:pt>
                <c:pt idx="2509">
                  <c:v>44716</c:v>
                </c:pt>
                <c:pt idx="2510">
                  <c:v>44717</c:v>
                </c:pt>
                <c:pt idx="2511">
                  <c:v>44718</c:v>
                </c:pt>
                <c:pt idx="2512">
                  <c:v>44719</c:v>
                </c:pt>
                <c:pt idx="2513">
                  <c:v>44720</c:v>
                </c:pt>
                <c:pt idx="2514">
                  <c:v>44721</c:v>
                </c:pt>
                <c:pt idx="2515">
                  <c:v>44722</c:v>
                </c:pt>
                <c:pt idx="2516">
                  <c:v>44723</c:v>
                </c:pt>
                <c:pt idx="2517">
                  <c:v>44724</c:v>
                </c:pt>
                <c:pt idx="2518">
                  <c:v>44725</c:v>
                </c:pt>
                <c:pt idx="2519">
                  <c:v>44726</c:v>
                </c:pt>
                <c:pt idx="2520">
                  <c:v>44727</c:v>
                </c:pt>
                <c:pt idx="2521">
                  <c:v>44728</c:v>
                </c:pt>
                <c:pt idx="2522">
                  <c:v>44729</c:v>
                </c:pt>
                <c:pt idx="2523">
                  <c:v>44730</c:v>
                </c:pt>
                <c:pt idx="2524">
                  <c:v>44731</c:v>
                </c:pt>
                <c:pt idx="2525">
                  <c:v>44732</c:v>
                </c:pt>
                <c:pt idx="2526">
                  <c:v>44733</c:v>
                </c:pt>
                <c:pt idx="2527">
                  <c:v>44734</c:v>
                </c:pt>
                <c:pt idx="2528">
                  <c:v>44735</c:v>
                </c:pt>
                <c:pt idx="2529">
                  <c:v>44736</c:v>
                </c:pt>
                <c:pt idx="2530">
                  <c:v>44737</c:v>
                </c:pt>
                <c:pt idx="2531">
                  <c:v>44738</c:v>
                </c:pt>
                <c:pt idx="2532">
                  <c:v>44739</c:v>
                </c:pt>
                <c:pt idx="2533">
                  <c:v>44740</c:v>
                </c:pt>
                <c:pt idx="2534">
                  <c:v>44741</c:v>
                </c:pt>
                <c:pt idx="2535">
                  <c:v>44742</c:v>
                </c:pt>
                <c:pt idx="2536">
                  <c:v>44743</c:v>
                </c:pt>
                <c:pt idx="2537">
                  <c:v>44744</c:v>
                </c:pt>
                <c:pt idx="2538">
                  <c:v>44745</c:v>
                </c:pt>
                <c:pt idx="2539">
                  <c:v>44746</c:v>
                </c:pt>
                <c:pt idx="2540">
                  <c:v>44747</c:v>
                </c:pt>
                <c:pt idx="2541">
                  <c:v>44748</c:v>
                </c:pt>
                <c:pt idx="2542">
                  <c:v>44749</c:v>
                </c:pt>
                <c:pt idx="2543">
                  <c:v>44750</c:v>
                </c:pt>
                <c:pt idx="2544">
                  <c:v>44751</c:v>
                </c:pt>
                <c:pt idx="2545">
                  <c:v>44752</c:v>
                </c:pt>
                <c:pt idx="2546">
                  <c:v>44753</c:v>
                </c:pt>
                <c:pt idx="2547">
                  <c:v>44754</c:v>
                </c:pt>
                <c:pt idx="2548">
                  <c:v>44755</c:v>
                </c:pt>
                <c:pt idx="2549">
                  <c:v>44756</c:v>
                </c:pt>
                <c:pt idx="2550">
                  <c:v>44757</c:v>
                </c:pt>
                <c:pt idx="2551">
                  <c:v>44758</c:v>
                </c:pt>
                <c:pt idx="2552">
                  <c:v>44759</c:v>
                </c:pt>
                <c:pt idx="2553">
                  <c:v>44760</c:v>
                </c:pt>
                <c:pt idx="2554">
                  <c:v>44761</c:v>
                </c:pt>
                <c:pt idx="2555">
                  <c:v>44762</c:v>
                </c:pt>
                <c:pt idx="2556">
                  <c:v>44763</c:v>
                </c:pt>
                <c:pt idx="2557">
                  <c:v>44764</c:v>
                </c:pt>
                <c:pt idx="2558">
                  <c:v>44765</c:v>
                </c:pt>
                <c:pt idx="2559">
                  <c:v>44766</c:v>
                </c:pt>
                <c:pt idx="2560">
                  <c:v>44767</c:v>
                </c:pt>
                <c:pt idx="2561">
                  <c:v>44768</c:v>
                </c:pt>
                <c:pt idx="2562">
                  <c:v>44769</c:v>
                </c:pt>
                <c:pt idx="2563">
                  <c:v>44770</c:v>
                </c:pt>
                <c:pt idx="2564">
                  <c:v>44771</c:v>
                </c:pt>
                <c:pt idx="2565">
                  <c:v>44772</c:v>
                </c:pt>
                <c:pt idx="2566">
                  <c:v>44773</c:v>
                </c:pt>
                <c:pt idx="2567">
                  <c:v>44774</c:v>
                </c:pt>
                <c:pt idx="2568">
                  <c:v>44775</c:v>
                </c:pt>
                <c:pt idx="2569">
                  <c:v>44776</c:v>
                </c:pt>
                <c:pt idx="2570">
                  <c:v>44777</c:v>
                </c:pt>
                <c:pt idx="2571">
                  <c:v>44778</c:v>
                </c:pt>
                <c:pt idx="2572">
                  <c:v>44779</c:v>
                </c:pt>
                <c:pt idx="2573">
                  <c:v>44780</c:v>
                </c:pt>
                <c:pt idx="2574">
                  <c:v>44781</c:v>
                </c:pt>
                <c:pt idx="2575">
                  <c:v>44782</c:v>
                </c:pt>
                <c:pt idx="2576">
                  <c:v>44783</c:v>
                </c:pt>
                <c:pt idx="2577">
                  <c:v>44784</c:v>
                </c:pt>
                <c:pt idx="2578">
                  <c:v>44785</c:v>
                </c:pt>
                <c:pt idx="2579">
                  <c:v>44786</c:v>
                </c:pt>
                <c:pt idx="2580">
                  <c:v>44787</c:v>
                </c:pt>
                <c:pt idx="2581">
                  <c:v>44788</c:v>
                </c:pt>
                <c:pt idx="2582">
                  <c:v>44789</c:v>
                </c:pt>
                <c:pt idx="2583">
                  <c:v>44790</c:v>
                </c:pt>
                <c:pt idx="2584">
                  <c:v>44791</c:v>
                </c:pt>
                <c:pt idx="2585">
                  <c:v>44792</c:v>
                </c:pt>
                <c:pt idx="2586">
                  <c:v>44793</c:v>
                </c:pt>
                <c:pt idx="2587">
                  <c:v>44794</c:v>
                </c:pt>
                <c:pt idx="2588">
                  <c:v>44795</c:v>
                </c:pt>
                <c:pt idx="2589">
                  <c:v>44796</c:v>
                </c:pt>
                <c:pt idx="2590">
                  <c:v>44797</c:v>
                </c:pt>
                <c:pt idx="2591">
                  <c:v>44798</c:v>
                </c:pt>
                <c:pt idx="2592">
                  <c:v>44799</c:v>
                </c:pt>
                <c:pt idx="2593">
                  <c:v>44800</c:v>
                </c:pt>
                <c:pt idx="2594">
                  <c:v>44801</c:v>
                </c:pt>
                <c:pt idx="2595">
                  <c:v>44802</c:v>
                </c:pt>
                <c:pt idx="2596">
                  <c:v>44803</c:v>
                </c:pt>
                <c:pt idx="2597">
                  <c:v>44804</c:v>
                </c:pt>
                <c:pt idx="2598">
                  <c:v>44805</c:v>
                </c:pt>
                <c:pt idx="2599">
                  <c:v>44806</c:v>
                </c:pt>
                <c:pt idx="2600">
                  <c:v>44807</c:v>
                </c:pt>
                <c:pt idx="2601">
                  <c:v>44808</c:v>
                </c:pt>
                <c:pt idx="2602">
                  <c:v>44809</c:v>
                </c:pt>
                <c:pt idx="2603">
                  <c:v>44810</c:v>
                </c:pt>
                <c:pt idx="2604">
                  <c:v>44811</c:v>
                </c:pt>
                <c:pt idx="2605">
                  <c:v>44812</c:v>
                </c:pt>
                <c:pt idx="2606">
                  <c:v>44813</c:v>
                </c:pt>
                <c:pt idx="2607">
                  <c:v>44814</c:v>
                </c:pt>
                <c:pt idx="2608">
                  <c:v>44815</c:v>
                </c:pt>
                <c:pt idx="2609">
                  <c:v>44816</c:v>
                </c:pt>
                <c:pt idx="2610">
                  <c:v>44817</c:v>
                </c:pt>
                <c:pt idx="2611">
                  <c:v>44818</c:v>
                </c:pt>
                <c:pt idx="2612">
                  <c:v>44819</c:v>
                </c:pt>
                <c:pt idx="2613">
                  <c:v>44820</c:v>
                </c:pt>
                <c:pt idx="2614">
                  <c:v>44821</c:v>
                </c:pt>
                <c:pt idx="2615">
                  <c:v>44822</c:v>
                </c:pt>
                <c:pt idx="2616">
                  <c:v>44823</c:v>
                </c:pt>
                <c:pt idx="2617">
                  <c:v>44824</c:v>
                </c:pt>
                <c:pt idx="2618">
                  <c:v>44825</c:v>
                </c:pt>
                <c:pt idx="2619">
                  <c:v>44826</c:v>
                </c:pt>
                <c:pt idx="2620">
                  <c:v>44827</c:v>
                </c:pt>
                <c:pt idx="2621">
                  <c:v>44828</c:v>
                </c:pt>
                <c:pt idx="2622">
                  <c:v>44829</c:v>
                </c:pt>
                <c:pt idx="2623">
                  <c:v>44830</c:v>
                </c:pt>
                <c:pt idx="2624">
                  <c:v>44831</c:v>
                </c:pt>
                <c:pt idx="2625">
                  <c:v>44832</c:v>
                </c:pt>
                <c:pt idx="2626">
                  <c:v>44833</c:v>
                </c:pt>
                <c:pt idx="2627">
                  <c:v>44834</c:v>
                </c:pt>
                <c:pt idx="2628">
                  <c:v>44835</c:v>
                </c:pt>
                <c:pt idx="2629">
                  <c:v>44836</c:v>
                </c:pt>
                <c:pt idx="2630">
                  <c:v>44837</c:v>
                </c:pt>
                <c:pt idx="2631">
                  <c:v>44838</c:v>
                </c:pt>
                <c:pt idx="2632">
                  <c:v>44839</c:v>
                </c:pt>
                <c:pt idx="2633">
                  <c:v>44840</c:v>
                </c:pt>
                <c:pt idx="2634">
                  <c:v>44841</c:v>
                </c:pt>
                <c:pt idx="2635">
                  <c:v>44842</c:v>
                </c:pt>
                <c:pt idx="2636">
                  <c:v>44843</c:v>
                </c:pt>
                <c:pt idx="2637">
                  <c:v>44844</c:v>
                </c:pt>
                <c:pt idx="2638">
                  <c:v>44845</c:v>
                </c:pt>
                <c:pt idx="2639">
                  <c:v>44846</c:v>
                </c:pt>
                <c:pt idx="2640">
                  <c:v>44847</c:v>
                </c:pt>
                <c:pt idx="2641">
                  <c:v>44848</c:v>
                </c:pt>
                <c:pt idx="2642">
                  <c:v>44849</c:v>
                </c:pt>
                <c:pt idx="2643">
                  <c:v>44850</c:v>
                </c:pt>
                <c:pt idx="2644">
                  <c:v>44851</c:v>
                </c:pt>
                <c:pt idx="2645">
                  <c:v>44852</c:v>
                </c:pt>
                <c:pt idx="2646">
                  <c:v>44853</c:v>
                </c:pt>
                <c:pt idx="2647">
                  <c:v>44854</c:v>
                </c:pt>
                <c:pt idx="2648">
                  <c:v>44855</c:v>
                </c:pt>
                <c:pt idx="2649">
                  <c:v>44856</c:v>
                </c:pt>
                <c:pt idx="2650">
                  <c:v>44857</c:v>
                </c:pt>
                <c:pt idx="2651">
                  <c:v>44858</c:v>
                </c:pt>
                <c:pt idx="2652">
                  <c:v>44859</c:v>
                </c:pt>
                <c:pt idx="2653">
                  <c:v>44860</c:v>
                </c:pt>
                <c:pt idx="2654">
                  <c:v>44861</c:v>
                </c:pt>
                <c:pt idx="2655">
                  <c:v>44862</c:v>
                </c:pt>
                <c:pt idx="2656">
                  <c:v>44863</c:v>
                </c:pt>
                <c:pt idx="2657">
                  <c:v>44864</c:v>
                </c:pt>
                <c:pt idx="2658">
                  <c:v>44865</c:v>
                </c:pt>
                <c:pt idx="2659">
                  <c:v>44866</c:v>
                </c:pt>
                <c:pt idx="2660">
                  <c:v>44867</c:v>
                </c:pt>
                <c:pt idx="2661">
                  <c:v>44868</c:v>
                </c:pt>
                <c:pt idx="2662">
                  <c:v>44869</c:v>
                </c:pt>
                <c:pt idx="2663">
                  <c:v>44870</c:v>
                </c:pt>
                <c:pt idx="2664">
                  <c:v>44871</c:v>
                </c:pt>
                <c:pt idx="2665">
                  <c:v>44872</c:v>
                </c:pt>
                <c:pt idx="2666">
                  <c:v>44873</c:v>
                </c:pt>
                <c:pt idx="2667">
                  <c:v>44874</c:v>
                </c:pt>
                <c:pt idx="2668">
                  <c:v>44875</c:v>
                </c:pt>
                <c:pt idx="2669">
                  <c:v>44876</c:v>
                </c:pt>
                <c:pt idx="2670">
                  <c:v>44877</c:v>
                </c:pt>
                <c:pt idx="2671">
                  <c:v>44878</c:v>
                </c:pt>
                <c:pt idx="2672">
                  <c:v>44879</c:v>
                </c:pt>
                <c:pt idx="2673">
                  <c:v>44880</c:v>
                </c:pt>
                <c:pt idx="2674">
                  <c:v>44881</c:v>
                </c:pt>
                <c:pt idx="2675">
                  <c:v>44882</c:v>
                </c:pt>
                <c:pt idx="2676">
                  <c:v>44883</c:v>
                </c:pt>
                <c:pt idx="2677">
                  <c:v>44884</c:v>
                </c:pt>
                <c:pt idx="2678">
                  <c:v>44885</c:v>
                </c:pt>
                <c:pt idx="2679">
                  <c:v>44886</c:v>
                </c:pt>
                <c:pt idx="2680">
                  <c:v>44887</c:v>
                </c:pt>
                <c:pt idx="2681">
                  <c:v>44888</c:v>
                </c:pt>
                <c:pt idx="2682">
                  <c:v>44889</c:v>
                </c:pt>
                <c:pt idx="2683">
                  <c:v>44890</c:v>
                </c:pt>
                <c:pt idx="2684">
                  <c:v>44891</c:v>
                </c:pt>
                <c:pt idx="2685">
                  <c:v>44892</c:v>
                </c:pt>
                <c:pt idx="2686">
                  <c:v>44893</c:v>
                </c:pt>
                <c:pt idx="2687">
                  <c:v>44894</c:v>
                </c:pt>
                <c:pt idx="2688">
                  <c:v>44895</c:v>
                </c:pt>
                <c:pt idx="2689">
                  <c:v>44896</c:v>
                </c:pt>
                <c:pt idx="2690">
                  <c:v>44897</c:v>
                </c:pt>
                <c:pt idx="2691">
                  <c:v>44898</c:v>
                </c:pt>
                <c:pt idx="2692">
                  <c:v>44899</c:v>
                </c:pt>
                <c:pt idx="2693">
                  <c:v>44900</c:v>
                </c:pt>
                <c:pt idx="2694">
                  <c:v>44901</c:v>
                </c:pt>
                <c:pt idx="2695">
                  <c:v>44902</c:v>
                </c:pt>
                <c:pt idx="2696">
                  <c:v>44903</c:v>
                </c:pt>
                <c:pt idx="2697">
                  <c:v>44904</c:v>
                </c:pt>
                <c:pt idx="2698">
                  <c:v>44905</c:v>
                </c:pt>
                <c:pt idx="2699">
                  <c:v>44906</c:v>
                </c:pt>
                <c:pt idx="2700">
                  <c:v>44907</c:v>
                </c:pt>
                <c:pt idx="2701">
                  <c:v>44908</c:v>
                </c:pt>
                <c:pt idx="2702">
                  <c:v>44909</c:v>
                </c:pt>
                <c:pt idx="2703">
                  <c:v>44910</c:v>
                </c:pt>
                <c:pt idx="2704">
                  <c:v>44911</c:v>
                </c:pt>
                <c:pt idx="2705">
                  <c:v>44912</c:v>
                </c:pt>
                <c:pt idx="2706">
                  <c:v>44913</c:v>
                </c:pt>
                <c:pt idx="2707">
                  <c:v>44914</c:v>
                </c:pt>
                <c:pt idx="2708">
                  <c:v>44915</c:v>
                </c:pt>
                <c:pt idx="2709">
                  <c:v>44916</c:v>
                </c:pt>
                <c:pt idx="2710">
                  <c:v>44917</c:v>
                </c:pt>
                <c:pt idx="2711">
                  <c:v>44918</c:v>
                </c:pt>
                <c:pt idx="2712">
                  <c:v>44919</c:v>
                </c:pt>
                <c:pt idx="2713">
                  <c:v>44920</c:v>
                </c:pt>
                <c:pt idx="2714">
                  <c:v>44921</c:v>
                </c:pt>
                <c:pt idx="2715">
                  <c:v>44922</c:v>
                </c:pt>
                <c:pt idx="2716">
                  <c:v>44923</c:v>
                </c:pt>
                <c:pt idx="2717">
                  <c:v>44924</c:v>
                </c:pt>
                <c:pt idx="2718">
                  <c:v>44925</c:v>
                </c:pt>
                <c:pt idx="2719">
                  <c:v>44926</c:v>
                </c:pt>
                <c:pt idx="2720">
                  <c:v>44927</c:v>
                </c:pt>
                <c:pt idx="2721">
                  <c:v>44928</c:v>
                </c:pt>
                <c:pt idx="2722">
                  <c:v>44929</c:v>
                </c:pt>
                <c:pt idx="2723">
                  <c:v>44930</c:v>
                </c:pt>
                <c:pt idx="2724">
                  <c:v>44931</c:v>
                </c:pt>
                <c:pt idx="2725">
                  <c:v>44932</c:v>
                </c:pt>
                <c:pt idx="2726">
                  <c:v>44933</c:v>
                </c:pt>
                <c:pt idx="2727">
                  <c:v>44934</c:v>
                </c:pt>
                <c:pt idx="2728">
                  <c:v>44935</c:v>
                </c:pt>
                <c:pt idx="2729">
                  <c:v>44936</c:v>
                </c:pt>
                <c:pt idx="2730">
                  <c:v>44937</c:v>
                </c:pt>
                <c:pt idx="2731">
                  <c:v>44938</c:v>
                </c:pt>
                <c:pt idx="2732">
                  <c:v>44939</c:v>
                </c:pt>
                <c:pt idx="2733">
                  <c:v>44940</c:v>
                </c:pt>
                <c:pt idx="2734">
                  <c:v>44941</c:v>
                </c:pt>
                <c:pt idx="2735">
                  <c:v>44942</c:v>
                </c:pt>
                <c:pt idx="2736">
                  <c:v>44943</c:v>
                </c:pt>
                <c:pt idx="2737">
                  <c:v>44944</c:v>
                </c:pt>
                <c:pt idx="2738">
                  <c:v>44945</c:v>
                </c:pt>
                <c:pt idx="2739">
                  <c:v>44946</c:v>
                </c:pt>
                <c:pt idx="2740">
                  <c:v>44947</c:v>
                </c:pt>
                <c:pt idx="2741">
                  <c:v>44948</c:v>
                </c:pt>
                <c:pt idx="2742">
                  <c:v>44949</c:v>
                </c:pt>
                <c:pt idx="2743">
                  <c:v>44950</c:v>
                </c:pt>
                <c:pt idx="2744">
                  <c:v>44951</c:v>
                </c:pt>
                <c:pt idx="2745">
                  <c:v>44952</c:v>
                </c:pt>
                <c:pt idx="2746">
                  <c:v>44953</c:v>
                </c:pt>
                <c:pt idx="2747">
                  <c:v>44954</c:v>
                </c:pt>
                <c:pt idx="2748">
                  <c:v>44955</c:v>
                </c:pt>
                <c:pt idx="2749">
                  <c:v>44956</c:v>
                </c:pt>
                <c:pt idx="2750">
                  <c:v>44957</c:v>
                </c:pt>
                <c:pt idx="2751">
                  <c:v>44958</c:v>
                </c:pt>
                <c:pt idx="2752">
                  <c:v>44959</c:v>
                </c:pt>
                <c:pt idx="2753">
                  <c:v>44960</c:v>
                </c:pt>
                <c:pt idx="2754">
                  <c:v>44961</c:v>
                </c:pt>
                <c:pt idx="2755">
                  <c:v>44962</c:v>
                </c:pt>
                <c:pt idx="2756">
                  <c:v>44963</c:v>
                </c:pt>
                <c:pt idx="2757">
                  <c:v>44964</c:v>
                </c:pt>
                <c:pt idx="2758">
                  <c:v>44965</c:v>
                </c:pt>
                <c:pt idx="2759">
                  <c:v>44966</c:v>
                </c:pt>
                <c:pt idx="2760">
                  <c:v>44967</c:v>
                </c:pt>
                <c:pt idx="2761">
                  <c:v>44968</c:v>
                </c:pt>
                <c:pt idx="2762">
                  <c:v>44969</c:v>
                </c:pt>
                <c:pt idx="2763">
                  <c:v>44970</c:v>
                </c:pt>
                <c:pt idx="2764">
                  <c:v>44971</c:v>
                </c:pt>
                <c:pt idx="2765">
                  <c:v>44972</c:v>
                </c:pt>
                <c:pt idx="2766">
                  <c:v>44973</c:v>
                </c:pt>
                <c:pt idx="2767">
                  <c:v>44974</c:v>
                </c:pt>
                <c:pt idx="2768">
                  <c:v>44975</c:v>
                </c:pt>
                <c:pt idx="2769">
                  <c:v>44976</c:v>
                </c:pt>
                <c:pt idx="2770">
                  <c:v>44977</c:v>
                </c:pt>
                <c:pt idx="2771">
                  <c:v>44978</c:v>
                </c:pt>
                <c:pt idx="2772">
                  <c:v>44979</c:v>
                </c:pt>
                <c:pt idx="2773">
                  <c:v>44980</c:v>
                </c:pt>
                <c:pt idx="2774">
                  <c:v>44981</c:v>
                </c:pt>
                <c:pt idx="2775">
                  <c:v>44982</c:v>
                </c:pt>
                <c:pt idx="2776">
                  <c:v>44983</c:v>
                </c:pt>
                <c:pt idx="2777">
                  <c:v>44984</c:v>
                </c:pt>
                <c:pt idx="2778">
                  <c:v>44985</c:v>
                </c:pt>
                <c:pt idx="2779">
                  <c:v>44986</c:v>
                </c:pt>
                <c:pt idx="2780">
                  <c:v>44987</c:v>
                </c:pt>
                <c:pt idx="2781">
                  <c:v>44988</c:v>
                </c:pt>
                <c:pt idx="2782">
                  <c:v>44989</c:v>
                </c:pt>
                <c:pt idx="2783">
                  <c:v>44990</c:v>
                </c:pt>
                <c:pt idx="2784">
                  <c:v>44991</c:v>
                </c:pt>
                <c:pt idx="2785">
                  <c:v>44992</c:v>
                </c:pt>
                <c:pt idx="2786">
                  <c:v>44993</c:v>
                </c:pt>
                <c:pt idx="2787">
                  <c:v>44994</c:v>
                </c:pt>
                <c:pt idx="2788">
                  <c:v>44995</c:v>
                </c:pt>
                <c:pt idx="2789">
                  <c:v>44996</c:v>
                </c:pt>
                <c:pt idx="2790">
                  <c:v>44997</c:v>
                </c:pt>
                <c:pt idx="2791">
                  <c:v>44998</c:v>
                </c:pt>
                <c:pt idx="2792">
                  <c:v>44999</c:v>
                </c:pt>
                <c:pt idx="2793">
                  <c:v>45000</c:v>
                </c:pt>
                <c:pt idx="2794">
                  <c:v>45001</c:v>
                </c:pt>
                <c:pt idx="2795">
                  <c:v>45002</c:v>
                </c:pt>
                <c:pt idx="2796">
                  <c:v>45003</c:v>
                </c:pt>
                <c:pt idx="2797">
                  <c:v>45004</c:v>
                </c:pt>
                <c:pt idx="2798">
                  <c:v>45005</c:v>
                </c:pt>
                <c:pt idx="2799">
                  <c:v>45006</c:v>
                </c:pt>
                <c:pt idx="2800">
                  <c:v>45007</c:v>
                </c:pt>
                <c:pt idx="2801">
                  <c:v>45008</c:v>
                </c:pt>
                <c:pt idx="2802">
                  <c:v>45009</c:v>
                </c:pt>
                <c:pt idx="2803">
                  <c:v>45010</c:v>
                </c:pt>
                <c:pt idx="2804">
                  <c:v>45011</c:v>
                </c:pt>
                <c:pt idx="2805">
                  <c:v>45012</c:v>
                </c:pt>
                <c:pt idx="2806">
                  <c:v>45013</c:v>
                </c:pt>
                <c:pt idx="2807">
                  <c:v>45014</c:v>
                </c:pt>
                <c:pt idx="2808">
                  <c:v>45015</c:v>
                </c:pt>
                <c:pt idx="2809">
                  <c:v>45016</c:v>
                </c:pt>
                <c:pt idx="2810">
                  <c:v>45017</c:v>
                </c:pt>
                <c:pt idx="2811">
                  <c:v>45018</c:v>
                </c:pt>
                <c:pt idx="2812">
                  <c:v>45019</c:v>
                </c:pt>
                <c:pt idx="2813">
                  <c:v>45020</c:v>
                </c:pt>
                <c:pt idx="2814">
                  <c:v>45021</c:v>
                </c:pt>
                <c:pt idx="2815">
                  <c:v>45022</c:v>
                </c:pt>
                <c:pt idx="2816">
                  <c:v>45023</c:v>
                </c:pt>
                <c:pt idx="2817">
                  <c:v>45024</c:v>
                </c:pt>
                <c:pt idx="2818">
                  <c:v>45025</c:v>
                </c:pt>
                <c:pt idx="2819">
                  <c:v>45026</c:v>
                </c:pt>
                <c:pt idx="2820">
                  <c:v>45027</c:v>
                </c:pt>
                <c:pt idx="2821">
                  <c:v>45028</c:v>
                </c:pt>
                <c:pt idx="2822">
                  <c:v>45029</c:v>
                </c:pt>
                <c:pt idx="2823">
                  <c:v>45030</c:v>
                </c:pt>
                <c:pt idx="2824">
                  <c:v>45031</c:v>
                </c:pt>
                <c:pt idx="2825">
                  <c:v>45032</c:v>
                </c:pt>
                <c:pt idx="2826">
                  <c:v>45033</c:v>
                </c:pt>
                <c:pt idx="2827">
                  <c:v>45034</c:v>
                </c:pt>
                <c:pt idx="2828">
                  <c:v>45035</c:v>
                </c:pt>
                <c:pt idx="2829">
                  <c:v>45036</c:v>
                </c:pt>
                <c:pt idx="2830">
                  <c:v>45037</c:v>
                </c:pt>
                <c:pt idx="2831">
                  <c:v>45038</c:v>
                </c:pt>
                <c:pt idx="2832">
                  <c:v>45039</c:v>
                </c:pt>
                <c:pt idx="2833">
                  <c:v>45040</c:v>
                </c:pt>
                <c:pt idx="2834">
                  <c:v>45041</c:v>
                </c:pt>
                <c:pt idx="2835">
                  <c:v>45042</c:v>
                </c:pt>
                <c:pt idx="2836">
                  <c:v>45043</c:v>
                </c:pt>
                <c:pt idx="2837">
                  <c:v>45044</c:v>
                </c:pt>
                <c:pt idx="2838">
                  <c:v>45045</c:v>
                </c:pt>
                <c:pt idx="2839">
                  <c:v>45046</c:v>
                </c:pt>
                <c:pt idx="2840">
                  <c:v>45047</c:v>
                </c:pt>
                <c:pt idx="2841">
                  <c:v>45048</c:v>
                </c:pt>
                <c:pt idx="2842">
                  <c:v>45049</c:v>
                </c:pt>
                <c:pt idx="2843">
                  <c:v>45050</c:v>
                </c:pt>
                <c:pt idx="2844">
                  <c:v>45051</c:v>
                </c:pt>
                <c:pt idx="2845">
                  <c:v>45052</c:v>
                </c:pt>
                <c:pt idx="2846">
                  <c:v>45053</c:v>
                </c:pt>
                <c:pt idx="2847">
                  <c:v>45054</c:v>
                </c:pt>
                <c:pt idx="2848">
                  <c:v>45055</c:v>
                </c:pt>
                <c:pt idx="2849">
                  <c:v>45056</c:v>
                </c:pt>
                <c:pt idx="2850">
                  <c:v>45057</c:v>
                </c:pt>
                <c:pt idx="2851">
                  <c:v>45058</c:v>
                </c:pt>
                <c:pt idx="2852">
                  <c:v>45059</c:v>
                </c:pt>
                <c:pt idx="2853">
                  <c:v>45060</c:v>
                </c:pt>
                <c:pt idx="2854">
                  <c:v>45061</c:v>
                </c:pt>
                <c:pt idx="2855">
                  <c:v>45062</c:v>
                </c:pt>
                <c:pt idx="2856">
                  <c:v>45063</c:v>
                </c:pt>
                <c:pt idx="2857">
                  <c:v>45064</c:v>
                </c:pt>
                <c:pt idx="2858">
                  <c:v>45065</c:v>
                </c:pt>
                <c:pt idx="2859">
                  <c:v>45066</c:v>
                </c:pt>
                <c:pt idx="2860">
                  <c:v>45067</c:v>
                </c:pt>
                <c:pt idx="2861">
                  <c:v>45068</c:v>
                </c:pt>
                <c:pt idx="2862">
                  <c:v>45069</c:v>
                </c:pt>
                <c:pt idx="2863">
                  <c:v>45070</c:v>
                </c:pt>
                <c:pt idx="2864">
                  <c:v>45071</c:v>
                </c:pt>
                <c:pt idx="2865">
                  <c:v>45072</c:v>
                </c:pt>
                <c:pt idx="2866">
                  <c:v>45073</c:v>
                </c:pt>
                <c:pt idx="2867">
                  <c:v>45074</c:v>
                </c:pt>
                <c:pt idx="2868">
                  <c:v>45075</c:v>
                </c:pt>
                <c:pt idx="2869">
                  <c:v>45076</c:v>
                </c:pt>
                <c:pt idx="2870">
                  <c:v>45077</c:v>
                </c:pt>
                <c:pt idx="2871">
                  <c:v>45078</c:v>
                </c:pt>
                <c:pt idx="2872">
                  <c:v>45079</c:v>
                </c:pt>
                <c:pt idx="2873">
                  <c:v>45080</c:v>
                </c:pt>
                <c:pt idx="2874">
                  <c:v>45081</c:v>
                </c:pt>
                <c:pt idx="2875">
                  <c:v>45082</c:v>
                </c:pt>
                <c:pt idx="2876">
                  <c:v>45083</c:v>
                </c:pt>
                <c:pt idx="2877">
                  <c:v>45084</c:v>
                </c:pt>
                <c:pt idx="2878">
                  <c:v>45085</c:v>
                </c:pt>
                <c:pt idx="2879">
                  <c:v>45086</c:v>
                </c:pt>
                <c:pt idx="2880">
                  <c:v>45087</c:v>
                </c:pt>
                <c:pt idx="2881">
                  <c:v>45088</c:v>
                </c:pt>
                <c:pt idx="2882">
                  <c:v>45089</c:v>
                </c:pt>
                <c:pt idx="2883">
                  <c:v>45090</c:v>
                </c:pt>
                <c:pt idx="2884">
                  <c:v>45091</c:v>
                </c:pt>
                <c:pt idx="2885">
                  <c:v>45092</c:v>
                </c:pt>
                <c:pt idx="2886">
                  <c:v>45093</c:v>
                </c:pt>
                <c:pt idx="2887">
                  <c:v>45094</c:v>
                </c:pt>
                <c:pt idx="2888">
                  <c:v>45095</c:v>
                </c:pt>
                <c:pt idx="2889">
                  <c:v>45096</c:v>
                </c:pt>
                <c:pt idx="2890">
                  <c:v>45097</c:v>
                </c:pt>
                <c:pt idx="2891">
                  <c:v>45098</c:v>
                </c:pt>
                <c:pt idx="2892">
                  <c:v>45099</c:v>
                </c:pt>
                <c:pt idx="2893">
                  <c:v>45100</c:v>
                </c:pt>
                <c:pt idx="2894">
                  <c:v>45101</c:v>
                </c:pt>
                <c:pt idx="2895">
                  <c:v>45102</c:v>
                </c:pt>
                <c:pt idx="2896">
                  <c:v>45103</c:v>
                </c:pt>
                <c:pt idx="2897">
                  <c:v>45104</c:v>
                </c:pt>
                <c:pt idx="2898">
                  <c:v>45105</c:v>
                </c:pt>
                <c:pt idx="2899">
                  <c:v>45106</c:v>
                </c:pt>
                <c:pt idx="2900">
                  <c:v>45107</c:v>
                </c:pt>
                <c:pt idx="2901">
                  <c:v>45108</c:v>
                </c:pt>
                <c:pt idx="2902">
                  <c:v>45109</c:v>
                </c:pt>
                <c:pt idx="2903">
                  <c:v>45110</c:v>
                </c:pt>
                <c:pt idx="2904">
                  <c:v>45111</c:v>
                </c:pt>
                <c:pt idx="2905">
                  <c:v>45112</c:v>
                </c:pt>
                <c:pt idx="2906">
                  <c:v>45113</c:v>
                </c:pt>
                <c:pt idx="2907">
                  <c:v>45114</c:v>
                </c:pt>
                <c:pt idx="2908">
                  <c:v>45115</c:v>
                </c:pt>
                <c:pt idx="2909">
                  <c:v>45116</c:v>
                </c:pt>
                <c:pt idx="2910">
                  <c:v>45117</c:v>
                </c:pt>
                <c:pt idx="2911">
                  <c:v>45118</c:v>
                </c:pt>
                <c:pt idx="2912">
                  <c:v>45119</c:v>
                </c:pt>
                <c:pt idx="2913">
                  <c:v>45120</c:v>
                </c:pt>
                <c:pt idx="2914">
                  <c:v>45121</c:v>
                </c:pt>
                <c:pt idx="2915">
                  <c:v>45122</c:v>
                </c:pt>
                <c:pt idx="2916">
                  <c:v>45123</c:v>
                </c:pt>
                <c:pt idx="2917">
                  <c:v>45124</c:v>
                </c:pt>
                <c:pt idx="2918">
                  <c:v>45125</c:v>
                </c:pt>
                <c:pt idx="2919">
                  <c:v>45126</c:v>
                </c:pt>
                <c:pt idx="2920">
                  <c:v>45127</c:v>
                </c:pt>
                <c:pt idx="2921">
                  <c:v>45128</c:v>
                </c:pt>
                <c:pt idx="2922">
                  <c:v>45129</c:v>
                </c:pt>
                <c:pt idx="2923">
                  <c:v>45130</c:v>
                </c:pt>
                <c:pt idx="2924">
                  <c:v>45131</c:v>
                </c:pt>
                <c:pt idx="2925">
                  <c:v>45132</c:v>
                </c:pt>
                <c:pt idx="2926">
                  <c:v>45133</c:v>
                </c:pt>
                <c:pt idx="2927">
                  <c:v>45134</c:v>
                </c:pt>
                <c:pt idx="2928">
                  <c:v>45135</c:v>
                </c:pt>
                <c:pt idx="2929">
                  <c:v>45136</c:v>
                </c:pt>
                <c:pt idx="2930">
                  <c:v>45137</c:v>
                </c:pt>
                <c:pt idx="2931">
                  <c:v>45138</c:v>
                </c:pt>
                <c:pt idx="2932">
                  <c:v>45139</c:v>
                </c:pt>
                <c:pt idx="2933">
                  <c:v>45140</c:v>
                </c:pt>
                <c:pt idx="2934">
                  <c:v>45141</c:v>
                </c:pt>
                <c:pt idx="2935">
                  <c:v>45142</c:v>
                </c:pt>
                <c:pt idx="2936">
                  <c:v>45143</c:v>
                </c:pt>
                <c:pt idx="2937">
                  <c:v>45144</c:v>
                </c:pt>
                <c:pt idx="2938">
                  <c:v>45145</c:v>
                </c:pt>
                <c:pt idx="2939">
                  <c:v>45146</c:v>
                </c:pt>
                <c:pt idx="2940">
                  <c:v>45147</c:v>
                </c:pt>
                <c:pt idx="2941">
                  <c:v>45148</c:v>
                </c:pt>
                <c:pt idx="2942">
                  <c:v>45149</c:v>
                </c:pt>
                <c:pt idx="2943">
                  <c:v>45150</c:v>
                </c:pt>
                <c:pt idx="2944">
                  <c:v>45151</c:v>
                </c:pt>
                <c:pt idx="2945">
                  <c:v>45152</c:v>
                </c:pt>
                <c:pt idx="2946">
                  <c:v>45153</c:v>
                </c:pt>
                <c:pt idx="2947">
                  <c:v>45154</c:v>
                </c:pt>
                <c:pt idx="2948">
                  <c:v>45155</c:v>
                </c:pt>
                <c:pt idx="2949">
                  <c:v>45156</c:v>
                </c:pt>
                <c:pt idx="2950">
                  <c:v>45157</c:v>
                </c:pt>
                <c:pt idx="2951">
                  <c:v>45158</c:v>
                </c:pt>
                <c:pt idx="2952">
                  <c:v>45159</c:v>
                </c:pt>
                <c:pt idx="2953">
                  <c:v>45160</c:v>
                </c:pt>
                <c:pt idx="2954">
                  <c:v>45161</c:v>
                </c:pt>
                <c:pt idx="2955">
                  <c:v>45162</c:v>
                </c:pt>
                <c:pt idx="2956">
                  <c:v>45163</c:v>
                </c:pt>
                <c:pt idx="2957">
                  <c:v>45164</c:v>
                </c:pt>
                <c:pt idx="2958">
                  <c:v>45165</c:v>
                </c:pt>
                <c:pt idx="2959">
                  <c:v>45166</c:v>
                </c:pt>
                <c:pt idx="2960">
                  <c:v>45167</c:v>
                </c:pt>
                <c:pt idx="2961">
                  <c:v>45168</c:v>
                </c:pt>
                <c:pt idx="2962">
                  <c:v>45169</c:v>
                </c:pt>
                <c:pt idx="2963">
                  <c:v>45170</c:v>
                </c:pt>
                <c:pt idx="2964">
                  <c:v>45171</c:v>
                </c:pt>
                <c:pt idx="2965">
                  <c:v>45172</c:v>
                </c:pt>
                <c:pt idx="2966">
                  <c:v>45173</c:v>
                </c:pt>
                <c:pt idx="2967">
                  <c:v>45174</c:v>
                </c:pt>
                <c:pt idx="2968">
                  <c:v>45175</c:v>
                </c:pt>
                <c:pt idx="2969">
                  <c:v>45176</c:v>
                </c:pt>
                <c:pt idx="2970">
                  <c:v>45177</c:v>
                </c:pt>
                <c:pt idx="2971">
                  <c:v>45178</c:v>
                </c:pt>
                <c:pt idx="2972">
                  <c:v>45179</c:v>
                </c:pt>
                <c:pt idx="2973">
                  <c:v>45180</c:v>
                </c:pt>
                <c:pt idx="2974">
                  <c:v>45181</c:v>
                </c:pt>
                <c:pt idx="2975">
                  <c:v>45182</c:v>
                </c:pt>
                <c:pt idx="2976">
                  <c:v>45183</c:v>
                </c:pt>
                <c:pt idx="2977">
                  <c:v>45184</c:v>
                </c:pt>
                <c:pt idx="2978">
                  <c:v>45185</c:v>
                </c:pt>
                <c:pt idx="2979">
                  <c:v>45186</c:v>
                </c:pt>
                <c:pt idx="2980">
                  <c:v>45187</c:v>
                </c:pt>
                <c:pt idx="2981">
                  <c:v>45188</c:v>
                </c:pt>
                <c:pt idx="2982">
                  <c:v>45189</c:v>
                </c:pt>
                <c:pt idx="2983">
                  <c:v>45190</c:v>
                </c:pt>
                <c:pt idx="2984">
                  <c:v>45191</c:v>
                </c:pt>
                <c:pt idx="2985">
                  <c:v>45192</c:v>
                </c:pt>
                <c:pt idx="2986">
                  <c:v>45193</c:v>
                </c:pt>
                <c:pt idx="2987">
                  <c:v>45194</c:v>
                </c:pt>
                <c:pt idx="2988">
                  <c:v>45195</c:v>
                </c:pt>
                <c:pt idx="2989">
                  <c:v>45196</c:v>
                </c:pt>
                <c:pt idx="2990">
                  <c:v>45197</c:v>
                </c:pt>
                <c:pt idx="2991">
                  <c:v>45198</c:v>
                </c:pt>
                <c:pt idx="2992">
                  <c:v>45199</c:v>
                </c:pt>
                <c:pt idx="2993">
                  <c:v>45200</c:v>
                </c:pt>
                <c:pt idx="2994">
                  <c:v>45201</c:v>
                </c:pt>
                <c:pt idx="2995">
                  <c:v>45202</c:v>
                </c:pt>
                <c:pt idx="2996">
                  <c:v>45203</c:v>
                </c:pt>
                <c:pt idx="2997">
                  <c:v>45204</c:v>
                </c:pt>
                <c:pt idx="2998">
                  <c:v>45205</c:v>
                </c:pt>
                <c:pt idx="2999">
                  <c:v>45206</c:v>
                </c:pt>
                <c:pt idx="3000">
                  <c:v>45207</c:v>
                </c:pt>
                <c:pt idx="3001">
                  <c:v>45208</c:v>
                </c:pt>
                <c:pt idx="3002">
                  <c:v>45209</c:v>
                </c:pt>
                <c:pt idx="3003">
                  <c:v>45210</c:v>
                </c:pt>
                <c:pt idx="3004">
                  <c:v>45211</c:v>
                </c:pt>
                <c:pt idx="3005">
                  <c:v>45212</c:v>
                </c:pt>
                <c:pt idx="3006">
                  <c:v>45213</c:v>
                </c:pt>
                <c:pt idx="3007">
                  <c:v>45214</c:v>
                </c:pt>
                <c:pt idx="3008">
                  <c:v>45215</c:v>
                </c:pt>
                <c:pt idx="3009">
                  <c:v>45216</c:v>
                </c:pt>
                <c:pt idx="3010">
                  <c:v>45217</c:v>
                </c:pt>
                <c:pt idx="3011">
                  <c:v>45218</c:v>
                </c:pt>
                <c:pt idx="3012">
                  <c:v>45219</c:v>
                </c:pt>
                <c:pt idx="3013">
                  <c:v>45220</c:v>
                </c:pt>
                <c:pt idx="3014">
                  <c:v>45221</c:v>
                </c:pt>
                <c:pt idx="3015">
                  <c:v>45222</c:v>
                </c:pt>
                <c:pt idx="3016">
                  <c:v>45223</c:v>
                </c:pt>
                <c:pt idx="3017">
                  <c:v>45224</c:v>
                </c:pt>
                <c:pt idx="3018">
                  <c:v>45225</c:v>
                </c:pt>
                <c:pt idx="3019">
                  <c:v>45226</c:v>
                </c:pt>
                <c:pt idx="3020">
                  <c:v>45227</c:v>
                </c:pt>
                <c:pt idx="3021">
                  <c:v>45228</c:v>
                </c:pt>
                <c:pt idx="3022">
                  <c:v>45229</c:v>
                </c:pt>
                <c:pt idx="3023">
                  <c:v>45230</c:v>
                </c:pt>
                <c:pt idx="3024">
                  <c:v>45231</c:v>
                </c:pt>
                <c:pt idx="3025">
                  <c:v>45232</c:v>
                </c:pt>
                <c:pt idx="3026">
                  <c:v>45233</c:v>
                </c:pt>
                <c:pt idx="3027">
                  <c:v>45234</c:v>
                </c:pt>
                <c:pt idx="3028">
                  <c:v>45235</c:v>
                </c:pt>
                <c:pt idx="3029">
                  <c:v>45236</c:v>
                </c:pt>
                <c:pt idx="3030">
                  <c:v>45237</c:v>
                </c:pt>
                <c:pt idx="3031">
                  <c:v>45238</c:v>
                </c:pt>
                <c:pt idx="3032">
                  <c:v>45239</c:v>
                </c:pt>
                <c:pt idx="3033">
                  <c:v>45240</c:v>
                </c:pt>
                <c:pt idx="3034">
                  <c:v>45241</c:v>
                </c:pt>
                <c:pt idx="3035">
                  <c:v>45242</c:v>
                </c:pt>
                <c:pt idx="3036">
                  <c:v>45243</c:v>
                </c:pt>
                <c:pt idx="3037">
                  <c:v>45244</c:v>
                </c:pt>
                <c:pt idx="3038">
                  <c:v>45245</c:v>
                </c:pt>
                <c:pt idx="3039">
                  <c:v>45246</c:v>
                </c:pt>
                <c:pt idx="3040">
                  <c:v>45247</c:v>
                </c:pt>
                <c:pt idx="3041">
                  <c:v>45248</c:v>
                </c:pt>
                <c:pt idx="3042">
                  <c:v>45249</c:v>
                </c:pt>
                <c:pt idx="3043">
                  <c:v>45250</c:v>
                </c:pt>
                <c:pt idx="3044">
                  <c:v>45251</c:v>
                </c:pt>
                <c:pt idx="3045">
                  <c:v>45252</c:v>
                </c:pt>
                <c:pt idx="3046">
                  <c:v>45253</c:v>
                </c:pt>
                <c:pt idx="3047">
                  <c:v>45254</c:v>
                </c:pt>
                <c:pt idx="3048">
                  <c:v>45255</c:v>
                </c:pt>
                <c:pt idx="3049">
                  <c:v>45256</c:v>
                </c:pt>
                <c:pt idx="3050">
                  <c:v>45257</c:v>
                </c:pt>
                <c:pt idx="3051">
                  <c:v>45258</c:v>
                </c:pt>
                <c:pt idx="3052">
                  <c:v>45259</c:v>
                </c:pt>
                <c:pt idx="3053">
                  <c:v>45260</c:v>
                </c:pt>
                <c:pt idx="3054">
                  <c:v>45261</c:v>
                </c:pt>
                <c:pt idx="3055">
                  <c:v>45262</c:v>
                </c:pt>
                <c:pt idx="3056">
                  <c:v>45263</c:v>
                </c:pt>
                <c:pt idx="3057">
                  <c:v>45264</c:v>
                </c:pt>
                <c:pt idx="3058">
                  <c:v>45265</c:v>
                </c:pt>
                <c:pt idx="3059">
                  <c:v>45266</c:v>
                </c:pt>
                <c:pt idx="3060">
                  <c:v>45267</c:v>
                </c:pt>
                <c:pt idx="3061">
                  <c:v>45268</c:v>
                </c:pt>
                <c:pt idx="3062">
                  <c:v>45269</c:v>
                </c:pt>
                <c:pt idx="3063">
                  <c:v>45270</c:v>
                </c:pt>
                <c:pt idx="3064">
                  <c:v>45271</c:v>
                </c:pt>
                <c:pt idx="3065">
                  <c:v>45272</c:v>
                </c:pt>
                <c:pt idx="3066">
                  <c:v>45273</c:v>
                </c:pt>
                <c:pt idx="3067">
                  <c:v>45274</c:v>
                </c:pt>
                <c:pt idx="3068">
                  <c:v>45275</c:v>
                </c:pt>
                <c:pt idx="3069">
                  <c:v>45276</c:v>
                </c:pt>
                <c:pt idx="3070">
                  <c:v>45277</c:v>
                </c:pt>
                <c:pt idx="3071">
                  <c:v>45278</c:v>
                </c:pt>
                <c:pt idx="3072">
                  <c:v>45279</c:v>
                </c:pt>
                <c:pt idx="3073">
                  <c:v>45280</c:v>
                </c:pt>
                <c:pt idx="3074">
                  <c:v>45281</c:v>
                </c:pt>
                <c:pt idx="3075">
                  <c:v>45282</c:v>
                </c:pt>
                <c:pt idx="3076">
                  <c:v>45283</c:v>
                </c:pt>
                <c:pt idx="3077">
                  <c:v>45284</c:v>
                </c:pt>
                <c:pt idx="3078">
                  <c:v>45285</c:v>
                </c:pt>
                <c:pt idx="3079">
                  <c:v>45286</c:v>
                </c:pt>
                <c:pt idx="3080">
                  <c:v>45287</c:v>
                </c:pt>
                <c:pt idx="3081">
                  <c:v>45288</c:v>
                </c:pt>
                <c:pt idx="3082">
                  <c:v>45289</c:v>
                </c:pt>
                <c:pt idx="3083">
                  <c:v>45290</c:v>
                </c:pt>
                <c:pt idx="3084">
                  <c:v>45291</c:v>
                </c:pt>
                <c:pt idx="3085">
                  <c:v>45292</c:v>
                </c:pt>
                <c:pt idx="3086">
                  <c:v>45293</c:v>
                </c:pt>
                <c:pt idx="3087">
                  <c:v>45294</c:v>
                </c:pt>
                <c:pt idx="3088">
                  <c:v>45295</c:v>
                </c:pt>
                <c:pt idx="3089">
                  <c:v>45296</c:v>
                </c:pt>
                <c:pt idx="3090">
                  <c:v>45297</c:v>
                </c:pt>
                <c:pt idx="3091">
                  <c:v>45298</c:v>
                </c:pt>
                <c:pt idx="3092">
                  <c:v>45299</c:v>
                </c:pt>
                <c:pt idx="3093">
                  <c:v>45300</c:v>
                </c:pt>
                <c:pt idx="3094">
                  <c:v>45301</c:v>
                </c:pt>
                <c:pt idx="3095">
                  <c:v>45302</c:v>
                </c:pt>
                <c:pt idx="3096">
                  <c:v>45303</c:v>
                </c:pt>
                <c:pt idx="3097">
                  <c:v>45304</c:v>
                </c:pt>
                <c:pt idx="3098">
                  <c:v>45305</c:v>
                </c:pt>
                <c:pt idx="3099">
                  <c:v>45306</c:v>
                </c:pt>
                <c:pt idx="3100">
                  <c:v>45307</c:v>
                </c:pt>
                <c:pt idx="3101">
                  <c:v>45308</c:v>
                </c:pt>
                <c:pt idx="3102">
                  <c:v>45309</c:v>
                </c:pt>
                <c:pt idx="3103">
                  <c:v>45310</c:v>
                </c:pt>
                <c:pt idx="3104">
                  <c:v>45311</c:v>
                </c:pt>
                <c:pt idx="3105">
                  <c:v>45312</c:v>
                </c:pt>
                <c:pt idx="3106">
                  <c:v>45313</c:v>
                </c:pt>
                <c:pt idx="3107">
                  <c:v>45314</c:v>
                </c:pt>
                <c:pt idx="3108">
                  <c:v>45315</c:v>
                </c:pt>
                <c:pt idx="3109">
                  <c:v>45316</c:v>
                </c:pt>
                <c:pt idx="3110">
                  <c:v>45317</c:v>
                </c:pt>
                <c:pt idx="3111">
                  <c:v>45318</c:v>
                </c:pt>
                <c:pt idx="3112">
                  <c:v>45319</c:v>
                </c:pt>
                <c:pt idx="3113">
                  <c:v>45320</c:v>
                </c:pt>
                <c:pt idx="3114">
                  <c:v>45321</c:v>
                </c:pt>
                <c:pt idx="3115">
                  <c:v>45322</c:v>
                </c:pt>
                <c:pt idx="3116">
                  <c:v>45323</c:v>
                </c:pt>
                <c:pt idx="3117">
                  <c:v>45324</c:v>
                </c:pt>
                <c:pt idx="3118">
                  <c:v>45325</c:v>
                </c:pt>
                <c:pt idx="3119">
                  <c:v>45326</c:v>
                </c:pt>
                <c:pt idx="3120">
                  <c:v>45327</c:v>
                </c:pt>
                <c:pt idx="3121">
                  <c:v>45328</c:v>
                </c:pt>
                <c:pt idx="3122">
                  <c:v>45329</c:v>
                </c:pt>
                <c:pt idx="3123">
                  <c:v>45330</c:v>
                </c:pt>
                <c:pt idx="3124">
                  <c:v>45331</c:v>
                </c:pt>
                <c:pt idx="3125">
                  <c:v>45332</c:v>
                </c:pt>
                <c:pt idx="3126">
                  <c:v>45333</c:v>
                </c:pt>
                <c:pt idx="3127">
                  <c:v>45334</c:v>
                </c:pt>
                <c:pt idx="3128">
                  <c:v>45335</c:v>
                </c:pt>
                <c:pt idx="3129">
                  <c:v>45336</c:v>
                </c:pt>
                <c:pt idx="3130">
                  <c:v>45337</c:v>
                </c:pt>
                <c:pt idx="3131">
                  <c:v>45338</c:v>
                </c:pt>
                <c:pt idx="3132">
                  <c:v>45339</c:v>
                </c:pt>
                <c:pt idx="3133">
                  <c:v>45340</c:v>
                </c:pt>
                <c:pt idx="3134">
                  <c:v>45341</c:v>
                </c:pt>
                <c:pt idx="3135">
                  <c:v>45342</c:v>
                </c:pt>
                <c:pt idx="3136">
                  <c:v>45343</c:v>
                </c:pt>
                <c:pt idx="3137">
                  <c:v>45344</c:v>
                </c:pt>
                <c:pt idx="3138">
                  <c:v>45345</c:v>
                </c:pt>
                <c:pt idx="3139">
                  <c:v>45346</c:v>
                </c:pt>
                <c:pt idx="3140">
                  <c:v>45347</c:v>
                </c:pt>
                <c:pt idx="3141">
                  <c:v>45348</c:v>
                </c:pt>
                <c:pt idx="3142">
                  <c:v>45349</c:v>
                </c:pt>
                <c:pt idx="3143">
                  <c:v>45350</c:v>
                </c:pt>
                <c:pt idx="3144">
                  <c:v>45351</c:v>
                </c:pt>
                <c:pt idx="3145">
                  <c:v>45352</c:v>
                </c:pt>
                <c:pt idx="3146">
                  <c:v>45353</c:v>
                </c:pt>
                <c:pt idx="3147">
                  <c:v>45354</c:v>
                </c:pt>
                <c:pt idx="3148">
                  <c:v>45355</c:v>
                </c:pt>
                <c:pt idx="3149">
                  <c:v>45356</c:v>
                </c:pt>
                <c:pt idx="3150">
                  <c:v>45357</c:v>
                </c:pt>
                <c:pt idx="3151">
                  <c:v>45358</c:v>
                </c:pt>
                <c:pt idx="3152">
                  <c:v>45359</c:v>
                </c:pt>
                <c:pt idx="3153">
                  <c:v>45360</c:v>
                </c:pt>
                <c:pt idx="3154">
                  <c:v>45361</c:v>
                </c:pt>
                <c:pt idx="3155">
                  <c:v>45362</c:v>
                </c:pt>
                <c:pt idx="3156">
                  <c:v>45363</c:v>
                </c:pt>
                <c:pt idx="3157">
                  <c:v>45364</c:v>
                </c:pt>
                <c:pt idx="3158">
                  <c:v>45365</c:v>
                </c:pt>
                <c:pt idx="3159">
                  <c:v>45366</c:v>
                </c:pt>
                <c:pt idx="3160">
                  <c:v>45367</c:v>
                </c:pt>
                <c:pt idx="3161">
                  <c:v>45368</c:v>
                </c:pt>
                <c:pt idx="3162">
                  <c:v>45369</c:v>
                </c:pt>
                <c:pt idx="3163">
                  <c:v>45370</c:v>
                </c:pt>
                <c:pt idx="3164">
                  <c:v>45371</c:v>
                </c:pt>
                <c:pt idx="3165">
                  <c:v>45372</c:v>
                </c:pt>
                <c:pt idx="3166">
                  <c:v>45373</c:v>
                </c:pt>
                <c:pt idx="3167">
                  <c:v>45374</c:v>
                </c:pt>
                <c:pt idx="3168">
                  <c:v>45375</c:v>
                </c:pt>
                <c:pt idx="3169">
                  <c:v>45376</c:v>
                </c:pt>
                <c:pt idx="3170">
                  <c:v>45377</c:v>
                </c:pt>
                <c:pt idx="3171">
                  <c:v>45378</c:v>
                </c:pt>
                <c:pt idx="3172">
                  <c:v>45379</c:v>
                </c:pt>
                <c:pt idx="3173">
                  <c:v>45380</c:v>
                </c:pt>
                <c:pt idx="3174">
                  <c:v>45381</c:v>
                </c:pt>
                <c:pt idx="3175">
                  <c:v>45382</c:v>
                </c:pt>
                <c:pt idx="3176">
                  <c:v>45383</c:v>
                </c:pt>
                <c:pt idx="3177">
                  <c:v>45384</c:v>
                </c:pt>
                <c:pt idx="3178">
                  <c:v>45385</c:v>
                </c:pt>
                <c:pt idx="3179">
                  <c:v>45386</c:v>
                </c:pt>
                <c:pt idx="3180">
                  <c:v>45387</c:v>
                </c:pt>
                <c:pt idx="3181">
                  <c:v>45388</c:v>
                </c:pt>
                <c:pt idx="3182">
                  <c:v>45389</c:v>
                </c:pt>
                <c:pt idx="3183">
                  <c:v>45390</c:v>
                </c:pt>
                <c:pt idx="3184">
                  <c:v>45391</c:v>
                </c:pt>
                <c:pt idx="3185">
                  <c:v>45392</c:v>
                </c:pt>
                <c:pt idx="3186">
                  <c:v>45393</c:v>
                </c:pt>
                <c:pt idx="3187">
                  <c:v>45394</c:v>
                </c:pt>
                <c:pt idx="3188">
                  <c:v>45395</c:v>
                </c:pt>
                <c:pt idx="3189">
                  <c:v>45396</c:v>
                </c:pt>
                <c:pt idx="3190">
                  <c:v>45397</c:v>
                </c:pt>
                <c:pt idx="3191">
                  <c:v>45398</c:v>
                </c:pt>
                <c:pt idx="3192">
                  <c:v>45399</c:v>
                </c:pt>
                <c:pt idx="3193">
                  <c:v>45400</c:v>
                </c:pt>
                <c:pt idx="3194">
                  <c:v>45401</c:v>
                </c:pt>
                <c:pt idx="3195">
                  <c:v>45402</c:v>
                </c:pt>
                <c:pt idx="3196">
                  <c:v>45403</c:v>
                </c:pt>
                <c:pt idx="3197">
                  <c:v>45404</c:v>
                </c:pt>
                <c:pt idx="3198">
                  <c:v>45405</c:v>
                </c:pt>
                <c:pt idx="3199">
                  <c:v>45406</c:v>
                </c:pt>
                <c:pt idx="3200">
                  <c:v>45407</c:v>
                </c:pt>
                <c:pt idx="3201">
                  <c:v>45408</c:v>
                </c:pt>
                <c:pt idx="3202">
                  <c:v>45409</c:v>
                </c:pt>
                <c:pt idx="3203">
                  <c:v>45410</c:v>
                </c:pt>
                <c:pt idx="3204">
                  <c:v>45411</c:v>
                </c:pt>
                <c:pt idx="3205">
                  <c:v>45412</c:v>
                </c:pt>
                <c:pt idx="3206">
                  <c:v>45413</c:v>
                </c:pt>
                <c:pt idx="3207">
                  <c:v>45414</c:v>
                </c:pt>
                <c:pt idx="3208">
                  <c:v>45415</c:v>
                </c:pt>
                <c:pt idx="3209">
                  <c:v>45416</c:v>
                </c:pt>
                <c:pt idx="3210">
                  <c:v>45417</c:v>
                </c:pt>
                <c:pt idx="3211">
                  <c:v>45418</c:v>
                </c:pt>
                <c:pt idx="3212">
                  <c:v>45419</c:v>
                </c:pt>
                <c:pt idx="3213">
                  <c:v>45420</c:v>
                </c:pt>
                <c:pt idx="3214">
                  <c:v>45421</c:v>
                </c:pt>
                <c:pt idx="3215">
                  <c:v>45422</c:v>
                </c:pt>
                <c:pt idx="3216">
                  <c:v>45423</c:v>
                </c:pt>
                <c:pt idx="3217">
                  <c:v>45424</c:v>
                </c:pt>
                <c:pt idx="3218">
                  <c:v>45425</c:v>
                </c:pt>
                <c:pt idx="3219">
                  <c:v>45426</c:v>
                </c:pt>
                <c:pt idx="3220">
                  <c:v>45427</c:v>
                </c:pt>
                <c:pt idx="3221">
                  <c:v>45428</c:v>
                </c:pt>
                <c:pt idx="3222">
                  <c:v>45429</c:v>
                </c:pt>
                <c:pt idx="3223">
                  <c:v>45430</c:v>
                </c:pt>
                <c:pt idx="3224">
                  <c:v>45431</c:v>
                </c:pt>
                <c:pt idx="3225">
                  <c:v>45432</c:v>
                </c:pt>
                <c:pt idx="3226">
                  <c:v>45433</c:v>
                </c:pt>
                <c:pt idx="3227">
                  <c:v>45434</c:v>
                </c:pt>
                <c:pt idx="3228">
                  <c:v>45435</c:v>
                </c:pt>
                <c:pt idx="3229">
                  <c:v>45436</c:v>
                </c:pt>
                <c:pt idx="3230">
                  <c:v>45437</c:v>
                </c:pt>
                <c:pt idx="3231">
                  <c:v>45438</c:v>
                </c:pt>
                <c:pt idx="3232">
                  <c:v>45439</c:v>
                </c:pt>
                <c:pt idx="3233">
                  <c:v>45440</c:v>
                </c:pt>
                <c:pt idx="3234">
                  <c:v>45441</c:v>
                </c:pt>
                <c:pt idx="3235">
                  <c:v>45442</c:v>
                </c:pt>
                <c:pt idx="3236">
                  <c:v>45443</c:v>
                </c:pt>
                <c:pt idx="3237">
                  <c:v>45444</c:v>
                </c:pt>
                <c:pt idx="3238">
                  <c:v>45445</c:v>
                </c:pt>
                <c:pt idx="3239">
                  <c:v>45446</c:v>
                </c:pt>
                <c:pt idx="3240">
                  <c:v>45447</c:v>
                </c:pt>
                <c:pt idx="3241">
                  <c:v>45448</c:v>
                </c:pt>
                <c:pt idx="3242">
                  <c:v>45449</c:v>
                </c:pt>
                <c:pt idx="3243">
                  <c:v>45450</c:v>
                </c:pt>
                <c:pt idx="3244">
                  <c:v>45451</c:v>
                </c:pt>
                <c:pt idx="3245">
                  <c:v>45452</c:v>
                </c:pt>
                <c:pt idx="3246">
                  <c:v>45453</c:v>
                </c:pt>
                <c:pt idx="3247">
                  <c:v>45454</c:v>
                </c:pt>
                <c:pt idx="3248">
                  <c:v>45455</c:v>
                </c:pt>
                <c:pt idx="3249">
                  <c:v>45456</c:v>
                </c:pt>
                <c:pt idx="3250">
                  <c:v>45457</c:v>
                </c:pt>
                <c:pt idx="3251">
                  <c:v>45458</c:v>
                </c:pt>
                <c:pt idx="3252">
                  <c:v>45459</c:v>
                </c:pt>
                <c:pt idx="3253">
                  <c:v>45460</c:v>
                </c:pt>
                <c:pt idx="3254">
                  <c:v>45461</c:v>
                </c:pt>
                <c:pt idx="3255">
                  <c:v>45462</c:v>
                </c:pt>
                <c:pt idx="3256">
                  <c:v>45463</c:v>
                </c:pt>
                <c:pt idx="3257">
                  <c:v>45464</c:v>
                </c:pt>
                <c:pt idx="3258">
                  <c:v>45465</c:v>
                </c:pt>
                <c:pt idx="3259">
                  <c:v>45466</c:v>
                </c:pt>
                <c:pt idx="3260">
                  <c:v>45467</c:v>
                </c:pt>
                <c:pt idx="3261">
                  <c:v>45468</c:v>
                </c:pt>
                <c:pt idx="3262">
                  <c:v>45469</c:v>
                </c:pt>
                <c:pt idx="3263">
                  <c:v>45470</c:v>
                </c:pt>
                <c:pt idx="3264">
                  <c:v>45471</c:v>
                </c:pt>
                <c:pt idx="3265">
                  <c:v>45472</c:v>
                </c:pt>
                <c:pt idx="3266">
                  <c:v>45473</c:v>
                </c:pt>
                <c:pt idx="3267">
                  <c:v>45474</c:v>
                </c:pt>
                <c:pt idx="3268">
                  <c:v>45475</c:v>
                </c:pt>
                <c:pt idx="3269">
                  <c:v>45476</c:v>
                </c:pt>
                <c:pt idx="3270">
                  <c:v>45477</c:v>
                </c:pt>
                <c:pt idx="3271">
                  <c:v>45478</c:v>
                </c:pt>
                <c:pt idx="3272">
                  <c:v>45479</c:v>
                </c:pt>
                <c:pt idx="3273">
                  <c:v>45480</c:v>
                </c:pt>
                <c:pt idx="3274">
                  <c:v>45481</c:v>
                </c:pt>
                <c:pt idx="3275">
                  <c:v>45482</c:v>
                </c:pt>
                <c:pt idx="3276">
                  <c:v>45483</c:v>
                </c:pt>
                <c:pt idx="3277">
                  <c:v>45484</c:v>
                </c:pt>
                <c:pt idx="3278">
                  <c:v>45485</c:v>
                </c:pt>
                <c:pt idx="3279">
                  <c:v>45486</c:v>
                </c:pt>
                <c:pt idx="3280">
                  <c:v>45487</c:v>
                </c:pt>
                <c:pt idx="3281">
                  <c:v>45488</c:v>
                </c:pt>
                <c:pt idx="3282">
                  <c:v>45489</c:v>
                </c:pt>
                <c:pt idx="3283">
                  <c:v>45490</c:v>
                </c:pt>
                <c:pt idx="3284">
                  <c:v>45491</c:v>
                </c:pt>
                <c:pt idx="3285">
                  <c:v>45492</c:v>
                </c:pt>
                <c:pt idx="3286">
                  <c:v>45493</c:v>
                </c:pt>
                <c:pt idx="3287">
                  <c:v>45494</c:v>
                </c:pt>
                <c:pt idx="3288">
                  <c:v>45495</c:v>
                </c:pt>
                <c:pt idx="3289">
                  <c:v>45496</c:v>
                </c:pt>
                <c:pt idx="3290">
                  <c:v>45497</c:v>
                </c:pt>
                <c:pt idx="3291">
                  <c:v>45498</c:v>
                </c:pt>
                <c:pt idx="3292">
                  <c:v>45499</c:v>
                </c:pt>
                <c:pt idx="3293">
                  <c:v>45500</c:v>
                </c:pt>
                <c:pt idx="3294">
                  <c:v>45501</c:v>
                </c:pt>
                <c:pt idx="3295">
                  <c:v>45502</c:v>
                </c:pt>
                <c:pt idx="3296">
                  <c:v>45503</c:v>
                </c:pt>
                <c:pt idx="3297">
                  <c:v>45504</c:v>
                </c:pt>
                <c:pt idx="3298">
                  <c:v>45505</c:v>
                </c:pt>
                <c:pt idx="3299">
                  <c:v>45506</c:v>
                </c:pt>
                <c:pt idx="3300">
                  <c:v>45507</c:v>
                </c:pt>
                <c:pt idx="3301">
                  <c:v>45508</c:v>
                </c:pt>
                <c:pt idx="3302">
                  <c:v>45509</c:v>
                </c:pt>
                <c:pt idx="3303">
                  <c:v>45510</c:v>
                </c:pt>
                <c:pt idx="3304">
                  <c:v>45511</c:v>
                </c:pt>
                <c:pt idx="3305">
                  <c:v>45512</c:v>
                </c:pt>
                <c:pt idx="3306">
                  <c:v>45513</c:v>
                </c:pt>
                <c:pt idx="3307">
                  <c:v>45514</c:v>
                </c:pt>
                <c:pt idx="3308">
                  <c:v>45515</c:v>
                </c:pt>
                <c:pt idx="3309">
                  <c:v>45516</c:v>
                </c:pt>
                <c:pt idx="3310">
                  <c:v>45517</c:v>
                </c:pt>
                <c:pt idx="3311">
                  <c:v>45518</c:v>
                </c:pt>
                <c:pt idx="3312">
                  <c:v>45519</c:v>
                </c:pt>
                <c:pt idx="3313">
                  <c:v>45520</c:v>
                </c:pt>
                <c:pt idx="3314">
                  <c:v>45521</c:v>
                </c:pt>
                <c:pt idx="3315">
                  <c:v>45522</c:v>
                </c:pt>
                <c:pt idx="3316">
                  <c:v>45523</c:v>
                </c:pt>
                <c:pt idx="3317">
                  <c:v>45524</c:v>
                </c:pt>
                <c:pt idx="3318">
                  <c:v>45525</c:v>
                </c:pt>
                <c:pt idx="3319">
                  <c:v>45526</c:v>
                </c:pt>
                <c:pt idx="3320">
                  <c:v>45527</c:v>
                </c:pt>
                <c:pt idx="3321">
                  <c:v>45528</c:v>
                </c:pt>
                <c:pt idx="3322">
                  <c:v>45529</c:v>
                </c:pt>
                <c:pt idx="3323">
                  <c:v>45530</c:v>
                </c:pt>
                <c:pt idx="3324">
                  <c:v>45531</c:v>
                </c:pt>
                <c:pt idx="3325">
                  <c:v>45532</c:v>
                </c:pt>
                <c:pt idx="3326">
                  <c:v>45533</c:v>
                </c:pt>
                <c:pt idx="3327">
                  <c:v>45534</c:v>
                </c:pt>
                <c:pt idx="3328">
                  <c:v>45535</c:v>
                </c:pt>
                <c:pt idx="3329">
                  <c:v>45536</c:v>
                </c:pt>
                <c:pt idx="3330">
                  <c:v>45537</c:v>
                </c:pt>
                <c:pt idx="3331">
                  <c:v>45538</c:v>
                </c:pt>
                <c:pt idx="3332">
                  <c:v>45539</c:v>
                </c:pt>
                <c:pt idx="3333">
                  <c:v>45540</c:v>
                </c:pt>
                <c:pt idx="3334">
                  <c:v>45541</c:v>
                </c:pt>
                <c:pt idx="3335">
                  <c:v>45542</c:v>
                </c:pt>
                <c:pt idx="3336">
                  <c:v>45543</c:v>
                </c:pt>
                <c:pt idx="3337">
                  <c:v>45544</c:v>
                </c:pt>
                <c:pt idx="3338">
                  <c:v>45545</c:v>
                </c:pt>
                <c:pt idx="3339">
                  <c:v>45546</c:v>
                </c:pt>
                <c:pt idx="3340">
                  <c:v>45547</c:v>
                </c:pt>
                <c:pt idx="3341">
                  <c:v>45548</c:v>
                </c:pt>
                <c:pt idx="3342">
                  <c:v>45549</c:v>
                </c:pt>
                <c:pt idx="3343">
                  <c:v>45550</c:v>
                </c:pt>
                <c:pt idx="3344">
                  <c:v>45551</c:v>
                </c:pt>
                <c:pt idx="3345">
                  <c:v>45552</c:v>
                </c:pt>
                <c:pt idx="3346">
                  <c:v>45553</c:v>
                </c:pt>
                <c:pt idx="3347">
                  <c:v>45554</c:v>
                </c:pt>
                <c:pt idx="3348">
                  <c:v>45555</c:v>
                </c:pt>
                <c:pt idx="3349">
                  <c:v>45556</c:v>
                </c:pt>
                <c:pt idx="3350">
                  <c:v>45557</c:v>
                </c:pt>
                <c:pt idx="3351">
                  <c:v>45558</c:v>
                </c:pt>
                <c:pt idx="3352">
                  <c:v>45559</c:v>
                </c:pt>
                <c:pt idx="3353">
                  <c:v>45560</c:v>
                </c:pt>
                <c:pt idx="3354">
                  <c:v>45561</c:v>
                </c:pt>
                <c:pt idx="3355">
                  <c:v>45562</c:v>
                </c:pt>
                <c:pt idx="3356">
                  <c:v>45563</c:v>
                </c:pt>
                <c:pt idx="3357">
                  <c:v>45564</c:v>
                </c:pt>
                <c:pt idx="3358">
                  <c:v>45565</c:v>
                </c:pt>
                <c:pt idx="3359">
                  <c:v>45566</c:v>
                </c:pt>
                <c:pt idx="3360">
                  <c:v>45567</c:v>
                </c:pt>
                <c:pt idx="3361">
                  <c:v>45568</c:v>
                </c:pt>
                <c:pt idx="3362">
                  <c:v>45569</c:v>
                </c:pt>
                <c:pt idx="3363">
                  <c:v>45570</c:v>
                </c:pt>
                <c:pt idx="3364">
                  <c:v>45571</c:v>
                </c:pt>
                <c:pt idx="3365">
                  <c:v>45572</c:v>
                </c:pt>
                <c:pt idx="3366">
                  <c:v>45573</c:v>
                </c:pt>
                <c:pt idx="3367">
                  <c:v>45574</c:v>
                </c:pt>
                <c:pt idx="3368">
                  <c:v>45575</c:v>
                </c:pt>
                <c:pt idx="3369">
                  <c:v>45576</c:v>
                </c:pt>
                <c:pt idx="3370">
                  <c:v>45577</c:v>
                </c:pt>
                <c:pt idx="3371">
                  <c:v>45578</c:v>
                </c:pt>
                <c:pt idx="3372">
                  <c:v>45579</c:v>
                </c:pt>
                <c:pt idx="3373">
                  <c:v>45580</c:v>
                </c:pt>
                <c:pt idx="3374">
                  <c:v>45581</c:v>
                </c:pt>
                <c:pt idx="3375">
                  <c:v>45582</c:v>
                </c:pt>
                <c:pt idx="3376">
                  <c:v>45583</c:v>
                </c:pt>
                <c:pt idx="3377">
                  <c:v>45584</c:v>
                </c:pt>
                <c:pt idx="3378">
                  <c:v>45585</c:v>
                </c:pt>
                <c:pt idx="3379">
                  <c:v>45586</c:v>
                </c:pt>
                <c:pt idx="3380">
                  <c:v>45587</c:v>
                </c:pt>
                <c:pt idx="3381">
                  <c:v>45588</c:v>
                </c:pt>
                <c:pt idx="3382">
                  <c:v>45589</c:v>
                </c:pt>
                <c:pt idx="3383">
                  <c:v>45590</c:v>
                </c:pt>
                <c:pt idx="3384">
                  <c:v>45591</c:v>
                </c:pt>
                <c:pt idx="3385">
                  <c:v>45592</c:v>
                </c:pt>
                <c:pt idx="3386">
                  <c:v>45593</c:v>
                </c:pt>
                <c:pt idx="3387">
                  <c:v>45594</c:v>
                </c:pt>
                <c:pt idx="3388">
                  <c:v>45595</c:v>
                </c:pt>
                <c:pt idx="3389">
                  <c:v>45596</c:v>
                </c:pt>
                <c:pt idx="3390">
                  <c:v>45597</c:v>
                </c:pt>
                <c:pt idx="3391">
                  <c:v>45598</c:v>
                </c:pt>
                <c:pt idx="3392">
                  <c:v>45599</c:v>
                </c:pt>
                <c:pt idx="3393">
                  <c:v>45600</c:v>
                </c:pt>
                <c:pt idx="3394">
                  <c:v>45601</c:v>
                </c:pt>
                <c:pt idx="3395">
                  <c:v>45602</c:v>
                </c:pt>
                <c:pt idx="3396">
                  <c:v>45603</c:v>
                </c:pt>
                <c:pt idx="3397">
                  <c:v>45604</c:v>
                </c:pt>
                <c:pt idx="3398">
                  <c:v>45605</c:v>
                </c:pt>
                <c:pt idx="3399">
                  <c:v>45606</c:v>
                </c:pt>
                <c:pt idx="3400">
                  <c:v>45607</c:v>
                </c:pt>
                <c:pt idx="3401">
                  <c:v>45608</c:v>
                </c:pt>
                <c:pt idx="3402">
                  <c:v>45609</c:v>
                </c:pt>
                <c:pt idx="3403">
                  <c:v>45610</c:v>
                </c:pt>
                <c:pt idx="3404">
                  <c:v>45611</c:v>
                </c:pt>
                <c:pt idx="3405">
                  <c:v>45612</c:v>
                </c:pt>
                <c:pt idx="3406">
                  <c:v>45613</c:v>
                </c:pt>
                <c:pt idx="3407">
                  <c:v>45614</c:v>
                </c:pt>
                <c:pt idx="3408">
                  <c:v>45615</c:v>
                </c:pt>
                <c:pt idx="3409">
                  <c:v>45616</c:v>
                </c:pt>
                <c:pt idx="3410">
                  <c:v>45617</c:v>
                </c:pt>
                <c:pt idx="3411">
                  <c:v>45618</c:v>
                </c:pt>
                <c:pt idx="3412">
                  <c:v>45619</c:v>
                </c:pt>
                <c:pt idx="3413">
                  <c:v>45620</c:v>
                </c:pt>
                <c:pt idx="3414">
                  <c:v>45621</c:v>
                </c:pt>
                <c:pt idx="3415">
                  <c:v>45622</c:v>
                </c:pt>
                <c:pt idx="3416">
                  <c:v>45623</c:v>
                </c:pt>
                <c:pt idx="3417">
                  <c:v>45624</c:v>
                </c:pt>
                <c:pt idx="3418">
                  <c:v>45625</c:v>
                </c:pt>
                <c:pt idx="3419">
                  <c:v>45626</c:v>
                </c:pt>
                <c:pt idx="3420">
                  <c:v>45627</c:v>
                </c:pt>
                <c:pt idx="3421">
                  <c:v>45628</c:v>
                </c:pt>
                <c:pt idx="3422">
                  <c:v>45629</c:v>
                </c:pt>
                <c:pt idx="3423">
                  <c:v>45630</c:v>
                </c:pt>
                <c:pt idx="3424">
                  <c:v>45631</c:v>
                </c:pt>
                <c:pt idx="3425">
                  <c:v>45632</c:v>
                </c:pt>
                <c:pt idx="3426">
                  <c:v>45633</c:v>
                </c:pt>
                <c:pt idx="3427">
                  <c:v>45634</c:v>
                </c:pt>
                <c:pt idx="3428">
                  <c:v>45635</c:v>
                </c:pt>
                <c:pt idx="3429">
                  <c:v>45636</c:v>
                </c:pt>
                <c:pt idx="3430">
                  <c:v>45637</c:v>
                </c:pt>
                <c:pt idx="3431">
                  <c:v>45638</c:v>
                </c:pt>
                <c:pt idx="3432">
                  <c:v>45639</c:v>
                </c:pt>
                <c:pt idx="3433">
                  <c:v>45640</c:v>
                </c:pt>
                <c:pt idx="3434">
                  <c:v>45641</c:v>
                </c:pt>
                <c:pt idx="3435">
                  <c:v>45642</c:v>
                </c:pt>
                <c:pt idx="3436">
                  <c:v>45643</c:v>
                </c:pt>
                <c:pt idx="3437">
                  <c:v>45644</c:v>
                </c:pt>
                <c:pt idx="3438">
                  <c:v>45645</c:v>
                </c:pt>
                <c:pt idx="3439">
                  <c:v>45646</c:v>
                </c:pt>
                <c:pt idx="3440">
                  <c:v>45647</c:v>
                </c:pt>
                <c:pt idx="3441">
                  <c:v>45648</c:v>
                </c:pt>
                <c:pt idx="3442">
                  <c:v>45649</c:v>
                </c:pt>
                <c:pt idx="3443">
                  <c:v>45650</c:v>
                </c:pt>
                <c:pt idx="3444">
                  <c:v>45651</c:v>
                </c:pt>
                <c:pt idx="3445">
                  <c:v>45652</c:v>
                </c:pt>
                <c:pt idx="3446">
                  <c:v>45653</c:v>
                </c:pt>
                <c:pt idx="3447">
                  <c:v>45654</c:v>
                </c:pt>
                <c:pt idx="3448">
                  <c:v>45655</c:v>
                </c:pt>
                <c:pt idx="3449">
                  <c:v>45656</c:v>
                </c:pt>
                <c:pt idx="3450">
                  <c:v>45657</c:v>
                </c:pt>
                <c:pt idx="3451">
                  <c:v>45658</c:v>
                </c:pt>
                <c:pt idx="3452">
                  <c:v>45659</c:v>
                </c:pt>
                <c:pt idx="3453">
                  <c:v>45660</c:v>
                </c:pt>
                <c:pt idx="3454">
                  <c:v>45661</c:v>
                </c:pt>
                <c:pt idx="3455">
                  <c:v>45662</c:v>
                </c:pt>
                <c:pt idx="3456">
                  <c:v>45663</c:v>
                </c:pt>
                <c:pt idx="3457">
                  <c:v>45664</c:v>
                </c:pt>
                <c:pt idx="3458">
                  <c:v>45665</c:v>
                </c:pt>
                <c:pt idx="3459">
                  <c:v>45666</c:v>
                </c:pt>
                <c:pt idx="3460">
                  <c:v>45667</c:v>
                </c:pt>
                <c:pt idx="3461">
                  <c:v>45668</c:v>
                </c:pt>
                <c:pt idx="3462">
                  <c:v>45669</c:v>
                </c:pt>
                <c:pt idx="3463">
                  <c:v>45670</c:v>
                </c:pt>
                <c:pt idx="3464">
                  <c:v>45671</c:v>
                </c:pt>
                <c:pt idx="3465">
                  <c:v>45672</c:v>
                </c:pt>
                <c:pt idx="3466">
                  <c:v>45673</c:v>
                </c:pt>
                <c:pt idx="3467">
                  <c:v>45674</c:v>
                </c:pt>
                <c:pt idx="3468">
                  <c:v>45675</c:v>
                </c:pt>
                <c:pt idx="3469">
                  <c:v>45676</c:v>
                </c:pt>
                <c:pt idx="3470">
                  <c:v>45677</c:v>
                </c:pt>
                <c:pt idx="3471">
                  <c:v>45678</c:v>
                </c:pt>
                <c:pt idx="3472">
                  <c:v>45679</c:v>
                </c:pt>
                <c:pt idx="3473">
                  <c:v>45680</c:v>
                </c:pt>
                <c:pt idx="3474">
                  <c:v>45681</c:v>
                </c:pt>
                <c:pt idx="3475">
                  <c:v>45682</c:v>
                </c:pt>
                <c:pt idx="3476">
                  <c:v>45683</c:v>
                </c:pt>
                <c:pt idx="3477">
                  <c:v>45684</c:v>
                </c:pt>
                <c:pt idx="3478">
                  <c:v>45685</c:v>
                </c:pt>
                <c:pt idx="3479">
                  <c:v>45686</c:v>
                </c:pt>
                <c:pt idx="3480">
                  <c:v>45687</c:v>
                </c:pt>
                <c:pt idx="3481">
                  <c:v>45688</c:v>
                </c:pt>
                <c:pt idx="3482">
                  <c:v>45689</c:v>
                </c:pt>
                <c:pt idx="3483">
                  <c:v>45690</c:v>
                </c:pt>
                <c:pt idx="3484">
                  <c:v>45691</c:v>
                </c:pt>
                <c:pt idx="3485">
                  <c:v>45692</c:v>
                </c:pt>
                <c:pt idx="3486">
                  <c:v>45693</c:v>
                </c:pt>
                <c:pt idx="3487">
                  <c:v>45694</c:v>
                </c:pt>
                <c:pt idx="3488">
                  <c:v>45695</c:v>
                </c:pt>
                <c:pt idx="3489">
                  <c:v>45696</c:v>
                </c:pt>
                <c:pt idx="3490">
                  <c:v>45697</c:v>
                </c:pt>
                <c:pt idx="3491">
                  <c:v>45698</c:v>
                </c:pt>
                <c:pt idx="3492">
                  <c:v>45699</c:v>
                </c:pt>
                <c:pt idx="3493">
                  <c:v>45700</c:v>
                </c:pt>
                <c:pt idx="3494">
                  <c:v>45701</c:v>
                </c:pt>
                <c:pt idx="3495">
                  <c:v>45702</c:v>
                </c:pt>
                <c:pt idx="3496">
                  <c:v>45703</c:v>
                </c:pt>
                <c:pt idx="3497">
                  <c:v>45704</c:v>
                </c:pt>
                <c:pt idx="3498">
                  <c:v>45705</c:v>
                </c:pt>
                <c:pt idx="3499">
                  <c:v>45706</c:v>
                </c:pt>
                <c:pt idx="3500">
                  <c:v>45707</c:v>
                </c:pt>
                <c:pt idx="3501">
                  <c:v>45708</c:v>
                </c:pt>
                <c:pt idx="3502">
                  <c:v>45709</c:v>
                </c:pt>
                <c:pt idx="3503">
                  <c:v>45710</c:v>
                </c:pt>
                <c:pt idx="3504">
                  <c:v>45711</c:v>
                </c:pt>
                <c:pt idx="3505">
                  <c:v>45712</c:v>
                </c:pt>
                <c:pt idx="3506">
                  <c:v>45713</c:v>
                </c:pt>
                <c:pt idx="3507">
                  <c:v>45714</c:v>
                </c:pt>
                <c:pt idx="3508">
                  <c:v>45715</c:v>
                </c:pt>
                <c:pt idx="3509">
                  <c:v>45716</c:v>
                </c:pt>
                <c:pt idx="3510">
                  <c:v>45717</c:v>
                </c:pt>
                <c:pt idx="3511">
                  <c:v>45718</c:v>
                </c:pt>
                <c:pt idx="3512">
                  <c:v>45719</c:v>
                </c:pt>
                <c:pt idx="3513">
                  <c:v>45720</c:v>
                </c:pt>
                <c:pt idx="3514">
                  <c:v>45721</c:v>
                </c:pt>
                <c:pt idx="3515">
                  <c:v>45722</c:v>
                </c:pt>
                <c:pt idx="3516">
                  <c:v>45723</c:v>
                </c:pt>
                <c:pt idx="3517">
                  <c:v>45724</c:v>
                </c:pt>
                <c:pt idx="3518">
                  <c:v>45725</c:v>
                </c:pt>
                <c:pt idx="3519">
                  <c:v>45726</c:v>
                </c:pt>
                <c:pt idx="3520">
                  <c:v>45727</c:v>
                </c:pt>
                <c:pt idx="3521">
                  <c:v>45728</c:v>
                </c:pt>
                <c:pt idx="3522">
                  <c:v>45729</c:v>
                </c:pt>
                <c:pt idx="3523">
                  <c:v>45730</c:v>
                </c:pt>
                <c:pt idx="3524">
                  <c:v>45731</c:v>
                </c:pt>
                <c:pt idx="3525">
                  <c:v>45732</c:v>
                </c:pt>
                <c:pt idx="3526">
                  <c:v>45733</c:v>
                </c:pt>
                <c:pt idx="3527">
                  <c:v>45734</c:v>
                </c:pt>
                <c:pt idx="3528">
                  <c:v>45735</c:v>
                </c:pt>
                <c:pt idx="3529">
                  <c:v>45736</c:v>
                </c:pt>
                <c:pt idx="3530">
                  <c:v>45737</c:v>
                </c:pt>
                <c:pt idx="3531">
                  <c:v>45738</c:v>
                </c:pt>
                <c:pt idx="3532">
                  <c:v>45739</c:v>
                </c:pt>
                <c:pt idx="3533">
                  <c:v>45740</c:v>
                </c:pt>
                <c:pt idx="3534">
                  <c:v>45741</c:v>
                </c:pt>
                <c:pt idx="3535">
                  <c:v>45742</c:v>
                </c:pt>
                <c:pt idx="3536">
                  <c:v>45743</c:v>
                </c:pt>
                <c:pt idx="3537">
                  <c:v>45744</c:v>
                </c:pt>
                <c:pt idx="3538">
                  <c:v>45745</c:v>
                </c:pt>
                <c:pt idx="3539">
                  <c:v>45746</c:v>
                </c:pt>
                <c:pt idx="3540">
                  <c:v>45747</c:v>
                </c:pt>
                <c:pt idx="3541">
                  <c:v>45748</c:v>
                </c:pt>
                <c:pt idx="3542">
                  <c:v>45749</c:v>
                </c:pt>
                <c:pt idx="3543">
                  <c:v>45750</c:v>
                </c:pt>
                <c:pt idx="3544">
                  <c:v>45751</c:v>
                </c:pt>
                <c:pt idx="3545">
                  <c:v>45752</c:v>
                </c:pt>
                <c:pt idx="3546">
                  <c:v>45753</c:v>
                </c:pt>
                <c:pt idx="3547">
                  <c:v>45754</c:v>
                </c:pt>
                <c:pt idx="3548">
                  <c:v>45755</c:v>
                </c:pt>
                <c:pt idx="3549">
                  <c:v>45756</c:v>
                </c:pt>
                <c:pt idx="3550">
                  <c:v>45757</c:v>
                </c:pt>
                <c:pt idx="3551">
                  <c:v>45758</c:v>
                </c:pt>
                <c:pt idx="3552">
                  <c:v>45759</c:v>
                </c:pt>
                <c:pt idx="3553">
                  <c:v>45760</c:v>
                </c:pt>
                <c:pt idx="3554">
                  <c:v>45761</c:v>
                </c:pt>
                <c:pt idx="3555">
                  <c:v>45762</c:v>
                </c:pt>
                <c:pt idx="3556">
                  <c:v>45763</c:v>
                </c:pt>
                <c:pt idx="3557">
                  <c:v>45764</c:v>
                </c:pt>
                <c:pt idx="3558">
                  <c:v>45765</c:v>
                </c:pt>
                <c:pt idx="3559">
                  <c:v>45766</c:v>
                </c:pt>
                <c:pt idx="3560">
                  <c:v>45767</c:v>
                </c:pt>
                <c:pt idx="3561">
                  <c:v>45768</c:v>
                </c:pt>
                <c:pt idx="3562">
                  <c:v>45769</c:v>
                </c:pt>
                <c:pt idx="3563">
                  <c:v>45770</c:v>
                </c:pt>
                <c:pt idx="3564">
                  <c:v>45771</c:v>
                </c:pt>
                <c:pt idx="3565">
                  <c:v>45772</c:v>
                </c:pt>
                <c:pt idx="3566">
                  <c:v>45773</c:v>
                </c:pt>
                <c:pt idx="3567">
                  <c:v>45774</c:v>
                </c:pt>
                <c:pt idx="3568">
                  <c:v>45775</c:v>
                </c:pt>
                <c:pt idx="3569">
                  <c:v>45776</c:v>
                </c:pt>
                <c:pt idx="3570">
                  <c:v>45777</c:v>
                </c:pt>
                <c:pt idx="3571">
                  <c:v>45778</c:v>
                </c:pt>
                <c:pt idx="3572">
                  <c:v>45779</c:v>
                </c:pt>
                <c:pt idx="3573">
                  <c:v>45780</c:v>
                </c:pt>
                <c:pt idx="3574">
                  <c:v>45781</c:v>
                </c:pt>
                <c:pt idx="3575">
                  <c:v>45782</c:v>
                </c:pt>
                <c:pt idx="3576">
                  <c:v>45783</c:v>
                </c:pt>
                <c:pt idx="3577">
                  <c:v>45784</c:v>
                </c:pt>
                <c:pt idx="3578">
                  <c:v>45785</c:v>
                </c:pt>
                <c:pt idx="3579">
                  <c:v>45786</c:v>
                </c:pt>
                <c:pt idx="3580">
                  <c:v>45787</c:v>
                </c:pt>
                <c:pt idx="3581">
                  <c:v>45788</c:v>
                </c:pt>
                <c:pt idx="3582">
                  <c:v>45789</c:v>
                </c:pt>
                <c:pt idx="3583">
                  <c:v>45790</c:v>
                </c:pt>
                <c:pt idx="3584">
                  <c:v>45791</c:v>
                </c:pt>
                <c:pt idx="3585">
                  <c:v>45792</c:v>
                </c:pt>
                <c:pt idx="3586">
                  <c:v>45793</c:v>
                </c:pt>
                <c:pt idx="3587">
                  <c:v>45794</c:v>
                </c:pt>
                <c:pt idx="3588">
                  <c:v>45795</c:v>
                </c:pt>
                <c:pt idx="3589">
                  <c:v>45796</c:v>
                </c:pt>
                <c:pt idx="3590">
                  <c:v>45797</c:v>
                </c:pt>
                <c:pt idx="3591">
                  <c:v>45798</c:v>
                </c:pt>
                <c:pt idx="3592">
                  <c:v>45799</c:v>
                </c:pt>
                <c:pt idx="3593">
                  <c:v>45800</c:v>
                </c:pt>
                <c:pt idx="3594">
                  <c:v>45801</c:v>
                </c:pt>
                <c:pt idx="3595">
                  <c:v>45802</c:v>
                </c:pt>
                <c:pt idx="3596">
                  <c:v>45803</c:v>
                </c:pt>
                <c:pt idx="3597">
                  <c:v>45804</c:v>
                </c:pt>
                <c:pt idx="3598">
                  <c:v>45805</c:v>
                </c:pt>
                <c:pt idx="3599">
                  <c:v>45806</c:v>
                </c:pt>
                <c:pt idx="3600">
                  <c:v>45807</c:v>
                </c:pt>
                <c:pt idx="3601">
                  <c:v>45808</c:v>
                </c:pt>
                <c:pt idx="3602">
                  <c:v>45809</c:v>
                </c:pt>
                <c:pt idx="3603">
                  <c:v>45810</c:v>
                </c:pt>
                <c:pt idx="3604">
                  <c:v>45811</c:v>
                </c:pt>
                <c:pt idx="3605">
                  <c:v>45812</c:v>
                </c:pt>
                <c:pt idx="3606">
                  <c:v>45813</c:v>
                </c:pt>
                <c:pt idx="3607">
                  <c:v>45814</c:v>
                </c:pt>
                <c:pt idx="3608">
                  <c:v>45815</c:v>
                </c:pt>
                <c:pt idx="3609">
                  <c:v>45816</c:v>
                </c:pt>
                <c:pt idx="3610">
                  <c:v>45817</c:v>
                </c:pt>
                <c:pt idx="3611">
                  <c:v>45818</c:v>
                </c:pt>
                <c:pt idx="3612">
                  <c:v>45819</c:v>
                </c:pt>
                <c:pt idx="3613">
                  <c:v>45820</c:v>
                </c:pt>
                <c:pt idx="3614">
                  <c:v>45821</c:v>
                </c:pt>
                <c:pt idx="3615">
                  <c:v>45822</c:v>
                </c:pt>
                <c:pt idx="3616">
                  <c:v>45823</c:v>
                </c:pt>
                <c:pt idx="3617">
                  <c:v>45824</c:v>
                </c:pt>
                <c:pt idx="3618">
                  <c:v>45825</c:v>
                </c:pt>
                <c:pt idx="3619">
                  <c:v>45826</c:v>
                </c:pt>
                <c:pt idx="3620">
                  <c:v>45827</c:v>
                </c:pt>
                <c:pt idx="3621">
                  <c:v>45828</c:v>
                </c:pt>
                <c:pt idx="3622">
                  <c:v>45829</c:v>
                </c:pt>
                <c:pt idx="3623">
                  <c:v>45830</c:v>
                </c:pt>
                <c:pt idx="3624">
                  <c:v>45831</c:v>
                </c:pt>
                <c:pt idx="3625">
                  <c:v>45832</c:v>
                </c:pt>
                <c:pt idx="3626">
                  <c:v>45833</c:v>
                </c:pt>
                <c:pt idx="3627">
                  <c:v>45834</c:v>
                </c:pt>
                <c:pt idx="3628">
                  <c:v>45835</c:v>
                </c:pt>
                <c:pt idx="3629">
                  <c:v>45836</c:v>
                </c:pt>
                <c:pt idx="3630">
                  <c:v>45837</c:v>
                </c:pt>
                <c:pt idx="3631">
                  <c:v>45838</c:v>
                </c:pt>
                <c:pt idx="3632">
                  <c:v>45839</c:v>
                </c:pt>
                <c:pt idx="3633">
                  <c:v>45840</c:v>
                </c:pt>
                <c:pt idx="3634">
                  <c:v>45841</c:v>
                </c:pt>
                <c:pt idx="3635">
                  <c:v>45842</c:v>
                </c:pt>
                <c:pt idx="3636">
                  <c:v>45843</c:v>
                </c:pt>
                <c:pt idx="3637">
                  <c:v>45844</c:v>
                </c:pt>
                <c:pt idx="3638">
                  <c:v>45845</c:v>
                </c:pt>
                <c:pt idx="3639">
                  <c:v>45846</c:v>
                </c:pt>
                <c:pt idx="3640">
                  <c:v>45847</c:v>
                </c:pt>
                <c:pt idx="3641">
                  <c:v>45848</c:v>
                </c:pt>
                <c:pt idx="3642">
                  <c:v>45849</c:v>
                </c:pt>
                <c:pt idx="3643">
                  <c:v>45850</c:v>
                </c:pt>
                <c:pt idx="3644">
                  <c:v>45851</c:v>
                </c:pt>
                <c:pt idx="3645">
                  <c:v>45852</c:v>
                </c:pt>
                <c:pt idx="3646">
                  <c:v>45853</c:v>
                </c:pt>
                <c:pt idx="3647">
                  <c:v>45854</c:v>
                </c:pt>
                <c:pt idx="3648">
                  <c:v>45855</c:v>
                </c:pt>
                <c:pt idx="3649">
                  <c:v>45856</c:v>
                </c:pt>
                <c:pt idx="3650">
                  <c:v>45857</c:v>
                </c:pt>
                <c:pt idx="3651">
                  <c:v>45858</c:v>
                </c:pt>
                <c:pt idx="3652">
                  <c:v>45859</c:v>
                </c:pt>
                <c:pt idx="3653">
                  <c:v>45860</c:v>
                </c:pt>
                <c:pt idx="3654">
                  <c:v>45861</c:v>
                </c:pt>
                <c:pt idx="3655">
                  <c:v>45862</c:v>
                </c:pt>
                <c:pt idx="3656">
                  <c:v>45863</c:v>
                </c:pt>
                <c:pt idx="3657">
                  <c:v>45864</c:v>
                </c:pt>
                <c:pt idx="3658">
                  <c:v>45865</c:v>
                </c:pt>
                <c:pt idx="3659">
                  <c:v>45866</c:v>
                </c:pt>
                <c:pt idx="3660">
                  <c:v>45867</c:v>
                </c:pt>
                <c:pt idx="3661">
                  <c:v>45868</c:v>
                </c:pt>
                <c:pt idx="3662">
                  <c:v>45869</c:v>
                </c:pt>
                <c:pt idx="3663">
                  <c:v>45870</c:v>
                </c:pt>
                <c:pt idx="3664">
                  <c:v>45871</c:v>
                </c:pt>
                <c:pt idx="3665">
                  <c:v>45872</c:v>
                </c:pt>
                <c:pt idx="3666">
                  <c:v>45873</c:v>
                </c:pt>
                <c:pt idx="3667">
                  <c:v>45874</c:v>
                </c:pt>
                <c:pt idx="3668">
                  <c:v>45875</c:v>
                </c:pt>
                <c:pt idx="3669">
                  <c:v>45876</c:v>
                </c:pt>
                <c:pt idx="3670">
                  <c:v>45877</c:v>
                </c:pt>
                <c:pt idx="3671">
                  <c:v>45878</c:v>
                </c:pt>
                <c:pt idx="3672">
                  <c:v>45879</c:v>
                </c:pt>
                <c:pt idx="3673">
                  <c:v>45880</c:v>
                </c:pt>
                <c:pt idx="3674">
                  <c:v>45881</c:v>
                </c:pt>
                <c:pt idx="3675">
                  <c:v>45882</c:v>
                </c:pt>
                <c:pt idx="3676">
                  <c:v>45883</c:v>
                </c:pt>
                <c:pt idx="3677">
                  <c:v>45884</c:v>
                </c:pt>
                <c:pt idx="3678">
                  <c:v>45885</c:v>
                </c:pt>
                <c:pt idx="3679">
                  <c:v>45886</c:v>
                </c:pt>
                <c:pt idx="3680">
                  <c:v>45887</c:v>
                </c:pt>
                <c:pt idx="3681">
                  <c:v>45888</c:v>
                </c:pt>
                <c:pt idx="3682">
                  <c:v>45889</c:v>
                </c:pt>
                <c:pt idx="3683">
                  <c:v>45890</c:v>
                </c:pt>
                <c:pt idx="3684">
                  <c:v>45891</c:v>
                </c:pt>
                <c:pt idx="3685">
                  <c:v>45892</c:v>
                </c:pt>
                <c:pt idx="3686">
                  <c:v>45893</c:v>
                </c:pt>
                <c:pt idx="3687">
                  <c:v>45894</c:v>
                </c:pt>
                <c:pt idx="3688">
                  <c:v>45895</c:v>
                </c:pt>
                <c:pt idx="3689">
                  <c:v>45896</c:v>
                </c:pt>
                <c:pt idx="3690">
                  <c:v>45897</c:v>
                </c:pt>
                <c:pt idx="3691">
                  <c:v>45898</c:v>
                </c:pt>
                <c:pt idx="3692">
                  <c:v>45899</c:v>
                </c:pt>
                <c:pt idx="3693">
                  <c:v>45900</c:v>
                </c:pt>
                <c:pt idx="3694">
                  <c:v>45901</c:v>
                </c:pt>
                <c:pt idx="3695">
                  <c:v>45902</c:v>
                </c:pt>
                <c:pt idx="3696">
                  <c:v>45903</c:v>
                </c:pt>
                <c:pt idx="3697">
                  <c:v>45904</c:v>
                </c:pt>
                <c:pt idx="3698">
                  <c:v>45905</c:v>
                </c:pt>
                <c:pt idx="3699">
                  <c:v>45906</c:v>
                </c:pt>
                <c:pt idx="3700">
                  <c:v>45907</c:v>
                </c:pt>
                <c:pt idx="3701">
                  <c:v>45908</c:v>
                </c:pt>
                <c:pt idx="3702">
                  <c:v>45909</c:v>
                </c:pt>
                <c:pt idx="3703">
                  <c:v>45910</c:v>
                </c:pt>
                <c:pt idx="3704">
                  <c:v>45911</c:v>
                </c:pt>
                <c:pt idx="3705">
                  <c:v>45912</c:v>
                </c:pt>
                <c:pt idx="3706">
                  <c:v>45913</c:v>
                </c:pt>
                <c:pt idx="3707">
                  <c:v>45914</c:v>
                </c:pt>
                <c:pt idx="3708">
                  <c:v>45915</c:v>
                </c:pt>
                <c:pt idx="3709">
                  <c:v>45916</c:v>
                </c:pt>
                <c:pt idx="3710">
                  <c:v>45917</c:v>
                </c:pt>
                <c:pt idx="3711">
                  <c:v>45918</c:v>
                </c:pt>
                <c:pt idx="3712">
                  <c:v>45919</c:v>
                </c:pt>
                <c:pt idx="3713">
                  <c:v>45920</c:v>
                </c:pt>
                <c:pt idx="3714">
                  <c:v>45921</c:v>
                </c:pt>
                <c:pt idx="3715">
                  <c:v>45922</c:v>
                </c:pt>
                <c:pt idx="3716">
                  <c:v>45923</c:v>
                </c:pt>
                <c:pt idx="3717">
                  <c:v>45924</c:v>
                </c:pt>
                <c:pt idx="3718">
                  <c:v>45925</c:v>
                </c:pt>
                <c:pt idx="3719">
                  <c:v>45926</c:v>
                </c:pt>
                <c:pt idx="3720">
                  <c:v>45927</c:v>
                </c:pt>
                <c:pt idx="3721">
                  <c:v>45928</c:v>
                </c:pt>
                <c:pt idx="3722">
                  <c:v>45929</c:v>
                </c:pt>
                <c:pt idx="3723">
                  <c:v>45930</c:v>
                </c:pt>
                <c:pt idx="3724">
                  <c:v>45931</c:v>
                </c:pt>
                <c:pt idx="3725">
                  <c:v>45932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998.20072690632992</c:v>
                </c:pt>
                <c:pt idx="2">
                  <c:v>1040.4116736838319</c:v>
                </c:pt>
                <c:pt idx="3">
                  <c:v>1042.4988304724893</c:v>
                </c:pt>
                <c:pt idx="4">
                  <c:v>1057.5767389974453</c:v>
                </c:pt>
                <c:pt idx="5">
                  <c:v>1058.7282737773942</c:v>
                </c:pt>
                <c:pt idx="6">
                  <c:v>1064.3060203677717</c:v>
                </c:pt>
                <c:pt idx="7">
                  <c:v>1044.2621181042862</c:v>
                </c:pt>
                <c:pt idx="8">
                  <c:v>1038.1445895858076</c:v>
                </c:pt>
                <c:pt idx="9">
                  <c:v>1026.2693871675845</c:v>
                </c:pt>
                <c:pt idx="10">
                  <c:v>1013.0987081219188</c:v>
                </c:pt>
                <c:pt idx="11">
                  <c:v>1017.0211234661199</c:v>
                </c:pt>
                <c:pt idx="12">
                  <c:v>1011.0115513332615</c:v>
                </c:pt>
                <c:pt idx="13">
                  <c:v>1027.4209219475333</c:v>
                </c:pt>
                <c:pt idx="14">
                  <c:v>1017.5609053942208</c:v>
                </c:pt>
                <c:pt idx="15">
                  <c:v>1006.333441289719</c:v>
                </c:pt>
                <c:pt idx="16">
                  <c:v>1007.3770196840476</c:v>
                </c:pt>
                <c:pt idx="17">
                  <c:v>942.8910720069091</c:v>
                </c:pt>
                <c:pt idx="18">
                  <c:v>963.07891611788841</c:v>
                </c:pt>
                <c:pt idx="19">
                  <c:v>954.15452157328446</c:v>
                </c:pt>
                <c:pt idx="20">
                  <c:v>978.76857749469229</c:v>
                </c:pt>
                <c:pt idx="21">
                  <c:v>960.59591924862366</c:v>
                </c:pt>
                <c:pt idx="22">
                  <c:v>952.42721940336116</c:v>
                </c:pt>
                <c:pt idx="23">
                  <c:v>957.82503868437152</c:v>
                </c:pt>
                <c:pt idx="24">
                  <c:v>944.47443232933881</c:v>
                </c:pt>
                <c:pt idx="25">
                  <c:v>932.74317175860949</c:v>
                </c:pt>
                <c:pt idx="26">
                  <c:v>925.94191946453634</c:v>
                </c:pt>
                <c:pt idx="27">
                  <c:v>798.84126812767647</c:v>
                </c:pt>
                <c:pt idx="28">
                  <c:v>818.09349022994718</c:v>
                </c:pt>
                <c:pt idx="29">
                  <c:v>847.67353988988452</c:v>
                </c:pt>
                <c:pt idx="30">
                  <c:v>837.92147972219232</c:v>
                </c:pt>
                <c:pt idx="31">
                  <c:v>831.80395120371384</c:v>
                </c:pt>
                <c:pt idx="32">
                  <c:v>824.82277160027365</c:v>
                </c:pt>
                <c:pt idx="33">
                  <c:v>759.86901291878098</c:v>
                </c:pt>
                <c:pt idx="34">
                  <c:v>805.10273849364876</c:v>
                </c:pt>
                <c:pt idx="35">
                  <c:v>816.18626075065686</c:v>
                </c:pt>
                <c:pt idx="36">
                  <c:v>812.55172910144313</c:v>
                </c:pt>
                <c:pt idx="37">
                  <c:v>833.24336967864986</c:v>
                </c:pt>
                <c:pt idx="38">
                  <c:v>829.86073626254995</c:v>
                </c:pt>
                <c:pt idx="39">
                  <c:v>825.47050991399465</c:v>
                </c:pt>
                <c:pt idx="40">
                  <c:v>830.36453272877759</c:v>
                </c:pt>
                <c:pt idx="41">
                  <c:v>821.2602108748066</c:v>
                </c:pt>
                <c:pt idx="42">
                  <c:v>827.55766670265211</c:v>
                </c:pt>
                <c:pt idx="43">
                  <c:v>817.76962107308645</c:v>
                </c:pt>
                <c:pt idx="44">
                  <c:v>832.66760228867543</c:v>
                </c:pt>
                <c:pt idx="45">
                  <c:v>849.29288567418769</c:v>
                </c:pt>
                <c:pt idx="46">
                  <c:v>868.29320954334457</c:v>
                </c:pt>
                <c:pt idx="47">
                  <c:v>868.36518046709148</c:v>
                </c:pt>
                <c:pt idx="48">
                  <c:v>878.54906617726454</c:v>
                </c:pt>
                <c:pt idx="49">
                  <c:v>859.15290222750025</c:v>
                </c:pt>
                <c:pt idx="50">
                  <c:v>858.325236604412</c:v>
                </c:pt>
                <c:pt idx="51">
                  <c:v>866.88977653028201</c:v>
                </c:pt>
                <c:pt idx="52">
                  <c:v>851.05617330598466</c:v>
                </c:pt>
                <c:pt idx="53">
                  <c:v>830.61643096189164</c:v>
                </c:pt>
                <c:pt idx="54">
                  <c:v>831.30015473748631</c:v>
                </c:pt>
                <c:pt idx="55">
                  <c:v>829.82475080067672</c:v>
                </c:pt>
                <c:pt idx="56">
                  <c:v>826.69401561769064</c:v>
                </c:pt>
                <c:pt idx="57">
                  <c:v>839.68476735398929</c:v>
                </c:pt>
                <c:pt idx="58">
                  <c:v>841.26812767641911</c:v>
                </c:pt>
                <c:pt idx="59">
                  <c:v>838.02943610781278</c:v>
                </c:pt>
                <c:pt idx="60">
                  <c:v>835.72636654791506</c:v>
                </c:pt>
                <c:pt idx="61">
                  <c:v>817.98553384432728</c:v>
                </c:pt>
                <c:pt idx="62">
                  <c:v>832.27176220806825</c:v>
                </c:pt>
                <c:pt idx="63">
                  <c:v>828.60124509698107</c:v>
                </c:pt>
                <c:pt idx="64">
                  <c:v>846.62996149555613</c:v>
                </c:pt>
                <c:pt idx="65">
                  <c:v>848.86106013170695</c:v>
                </c:pt>
                <c:pt idx="66">
                  <c:v>844.54280470689855</c:v>
                </c:pt>
                <c:pt idx="67">
                  <c:v>840.54841843895088</c:v>
                </c:pt>
                <c:pt idx="68">
                  <c:v>863.61509949980234</c:v>
                </c:pt>
                <c:pt idx="69">
                  <c:v>852.45960631904734</c:v>
                </c:pt>
                <c:pt idx="70">
                  <c:v>853.35924286588238</c:v>
                </c:pt>
                <c:pt idx="71">
                  <c:v>857.67749829069078</c:v>
                </c:pt>
                <c:pt idx="72">
                  <c:v>857.4615855194503</c:v>
                </c:pt>
                <c:pt idx="73">
                  <c:v>863.36320126668841</c:v>
                </c:pt>
                <c:pt idx="74">
                  <c:v>863.18327395732149</c:v>
                </c:pt>
                <c:pt idx="75">
                  <c:v>867.06970383964892</c:v>
                </c:pt>
                <c:pt idx="76">
                  <c:v>887.54543164561539</c:v>
                </c:pt>
                <c:pt idx="77">
                  <c:v>878.04526971103701</c:v>
                </c:pt>
                <c:pt idx="78">
                  <c:v>874.23081075245625</c:v>
                </c:pt>
                <c:pt idx="79">
                  <c:v>879.30476087660611</c:v>
                </c:pt>
                <c:pt idx="80">
                  <c:v>885.49426031883138</c:v>
                </c:pt>
                <c:pt idx="81">
                  <c:v>896.1099715714854</c:v>
                </c:pt>
                <c:pt idx="82">
                  <c:v>886.64579509878035</c:v>
                </c:pt>
                <c:pt idx="83">
                  <c:v>903.19910756054594</c:v>
                </c:pt>
                <c:pt idx="84">
                  <c:v>911.40379286768189</c:v>
                </c:pt>
                <c:pt idx="85">
                  <c:v>917.59329230990727</c:v>
                </c:pt>
                <c:pt idx="86">
                  <c:v>947.96502213105964</c:v>
                </c:pt>
                <c:pt idx="87">
                  <c:v>981.93529813955217</c:v>
                </c:pt>
                <c:pt idx="88">
                  <c:v>953.61473964518393</c:v>
                </c:pt>
                <c:pt idx="89">
                  <c:v>954.22649249703181</c:v>
                </c:pt>
                <c:pt idx="90">
                  <c:v>975.70981323545334</c:v>
                </c:pt>
                <c:pt idx="91">
                  <c:v>967.18125877145678</c:v>
                </c:pt>
                <c:pt idx="92">
                  <c:v>992.62298031595287</c:v>
                </c:pt>
                <c:pt idx="93">
                  <c:v>1003.1307351829868</c:v>
                </c:pt>
                <c:pt idx="94">
                  <c:v>1023.0306955989788</c:v>
                </c:pt>
                <c:pt idx="95">
                  <c:v>1025.4777070063701</c:v>
                </c:pt>
                <c:pt idx="96">
                  <c:v>1033.1426103854049</c:v>
                </c:pt>
                <c:pt idx="97">
                  <c:v>1063.7662384396708</c:v>
                </c:pt>
                <c:pt idx="98">
                  <c:v>1094.2819101083164</c:v>
                </c:pt>
                <c:pt idx="99">
                  <c:v>1137.4284788945267</c:v>
                </c:pt>
                <c:pt idx="100">
                  <c:v>1184.3175357155712</c:v>
                </c:pt>
                <c:pt idx="101">
                  <c:v>1133.0022670840983</c:v>
                </c:pt>
                <c:pt idx="102">
                  <c:v>1185.5770268811402</c:v>
                </c:pt>
                <c:pt idx="103">
                  <c:v>1314.2250530785566</c:v>
                </c:pt>
                <c:pt idx="104">
                  <c:v>1454.1725143042217</c:v>
                </c:pt>
                <c:pt idx="105">
                  <c:v>1475.4039368095293</c:v>
                </c:pt>
                <c:pt idx="106">
                  <c:v>1393.3930692000436</c:v>
                </c:pt>
                <c:pt idx="107">
                  <c:v>1346.1801432221387</c:v>
                </c:pt>
                <c:pt idx="108">
                  <c:v>1384.756558350427</c:v>
                </c:pt>
                <c:pt idx="109">
                  <c:v>1345.2445212134303</c:v>
                </c:pt>
                <c:pt idx="110">
                  <c:v>1365.7562344812702</c:v>
                </c:pt>
                <c:pt idx="111">
                  <c:v>1213.2138615999143</c:v>
                </c:pt>
                <c:pt idx="112">
                  <c:v>1127.0646658749872</c:v>
                </c:pt>
                <c:pt idx="113">
                  <c:v>1210.8748065781433</c:v>
                </c:pt>
                <c:pt idx="114">
                  <c:v>1216.5605095541412</c:v>
                </c:pt>
                <c:pt idx="115">
                  <c:v>1204.4693943646776</c:v>
                </c:pt>
                <c:pt idx="116">
                  <c:v>1162.0785202778086</c:v>
                </c:pt>
                <c:pt idx="117">
                  <c:v>1197.9200403037182</c:v>
                </c:pt>
                <c:pt idx="118">
                  <c:v>1210.8748065781435</c:v>
                </c:pt>
                <c:pt idx="119">
                  <c:v>1207.2762603908031</c:v>
                </c:pt>
                <c:pt idx="120">
                  <c:v>1174.6014610097532</c:v>
                </c:pt>
                <c:pt idx="121">
                  <c:v>1160.1353053366449</c:v>
                </c:pt>
                <c:pt idx="122">
                  <c:v>1176.7246032602839</c:v>
                </c:pt>
                <c:pt idx="123">
                  <c:v>1164.8853863039342</c:v>
                </c:pt>
                <c:pt idx="124">
                  <c:v>1162.3304185109225</c:v>
                </c:pt>
                <c:pt idx="125">
                  <c:v>1155.133326136242</c:v>
                </c:pt>
                <c:pt idx="126">
                  <c:v>1183.8497247112177</c:v>
                </c:pt>
                <c:pt idx="127">
                  <c:v>1268.7394292705756</c:v>
                </c:pt>
                <c:pt idx="128">
                  <c:v>1288.9632588434281</c:v>
                </c:pt>
                <c:pt idx="129">
                  <c:v>1285.5446399654547</c:v>
                </c:pt>
                <c:pt idx="130">
                  <c:v>1339.5228327755597</c:v>
                </c:pt>
                <c:pt idx="131">
                  <c:v>1356.148116161072</c:v>
                </c:pt>
                <c:pt idx="132">
                  <c:v>1305.1207312245863</c:v>
                </c:pt>
                <c:pt idx="133">
                  <c:v>1295.4766274425142</c:v>
                </c:pt>
                <c:pt idx="134">
                  <c:v>1301.8460541941065</c:v>
                </c:pt>
                <c:pt idx="135">
                  <c:v>1309.7988412681289</c:v>
                </c:pt>
                <c:pt idx="136">
                  <c:v>1396.1999352261698</c:v>
                </c:pt>
                <c:pt idx="137">
                  <c:v>1394.6885458274869</c:v>
                </c:pt>
                <c:pt idx="138">
                  <c:v>1420.4541365288437</c:v>
                </c:pt>
                <c:pt idx="139">
                  <c:v>1507.5749397243526</c:v>
                </c:pt>
                <c:pt idx="140">
                  <c:v>1505.5957393213152</c:v>
                </c:pt>
                <c:pt idx="141">
                  <c:v>1495.843679153623</c:v>
                </c:pt>
                <c:pt idx="142">
                  <c:v>1629.9614955557965</c:v>
                </c:pt>
                <c:pt idx="143">
                  <c:v>1572.0968728633643</c:v>
                </c:pt>
                <c:pt idx="144">
                  <c:v>1561.1572924538498</c:v>
                </c:pt>
                <c:pt idx="145">
                  <c:v>1597.7904926409742</c:v>
                </c:pt>
                <c:pt idx="146">
                  <c:v>1670.697038396489</c:v>
                </c:pt>
                <c:pt idx="147">
                  <c:v>1633.6320126668838</c:v>
                </c:pt>
                <c:pt idx="148">
                  <c:v>1639.1377883335142</c:v>
                </c:pt>
                <c:pt idx="149">
                  <c:v>1666.7386375904146</c:v>
                </c:pt>
                <c:pt idx="150">
                  <c:v>1659.9733707582147</c:v>
                </c:pt>
                <c:pt idx="151">
                  <c:v>1591.349094965635</c:v>
                </c:pt>
                <c:pt idx="152">
                  <c:v>1571.8809600921238</c:v>
                </c:pt>
                <c:pt idx="153">
                  <c:v>1561.4811616107104</c:v>
                </c:pt>
                <c:pt idx="154">
                  <c:v>1592.1047896649764</c:v>
                </c:pt>
                <c:pt idx="155">
                  <c:v>1640.0014394184759</c:v>
                </c:pt>
                <c:pt idx="156">
                  <c:v>1640.3612940372097</c:v>
                </c:pt>
                <c:pt idx="157">
                  <c:v>1509.2662564324023</c:v>
                </c:pt>
                <c:pt idx="158">
                  <c:v>1528.3745366871794</c:v>
                </c:pt>
                <c:pt idx="159">
                  <c:v>1518.3705782863733</c:v>
                </c:pt>
                <c:pt idx="160">
                  <c:v>1561.37320522509</c:v>
                </c:pt>
                <c:pt idx="161">
                  <c:v>1539.9978408722884</c:v>
                </c:pt>
                <c:pt idx="162">
                  <c:v>1548.6343517219054</c:v>
                </c:pt>
                <c:pt idx="163">
                  <c:v>1567.7426319766826</c:v>
                </c:pt>
                <c:pt idx="164">
                  <c:v>1566.807009967974</c:v>
                </c:pt>
                <c:pt idx="165">
                  <c:v>1554.2480837741564</c:v>
                </c:pt>
                <c:pt idx="166">
                  <c:v>1561.2292633775965</c:v>
                </c:pt>
                <c:pt idx="167">
                  <c:v>1559.3940048220527</c:v>
                </c:pt>
                <c:pt idx="168">
                  <c:v>1550.5055957393222</c:v>
                </c:pt>
                <c:pt idx="169">
                  <c:v>1652.0205836841924</c:v>
                </c:pt>
                <c:pt idx="170">
                  <c:v>1635.3233293749333</c:v>
                </c:pt>
                <c:pt idx="171">
                  <c:v>1620.7132318543315</c:v>
                </c:pt>
                <c:pt idx="172">
                  <c:v>1619.3097988412687</c:v>
                </c:pt>
                <c:pt idx="173">
                  <c:v>1616.4309618913965</c:v>
                </c:pt>
                <c:pt idx="174">
                  <c:v>1561.8050307675705</c:v>
                </c:pt>
                <c:pt idx="175">
                  <c:v>1557.3068480333952</c:v>
                </c:pt>
                <c:pt idx="176">
                  <c:v>1547.4828169419561</c:v>
                </c:pt>
                <c:pt idx="177">
                  <c:v>1286.588218359783</c:v>
                </c:pt>
                <c:pt idx="178">
                  <c:v>1398.7549030191808</c:v>
                </c:pt>
                <c:pt idx="179">
                  <c:v>1361.9057900608159</c:v>
                </c:pt>
                <c:pt idx="180">
                  <c:v>1385.0444420454139</c:v>
                </c:pt>
                <c:pt idx="181">
                  <c:v>1350.4264277232</c:v>
                </c:pt>
                <c:pt idx="182">
                  <c:v>1506.1355212494157</c:v>
                </c:pt>
                <c:pt idx="183">
                  <c:v>1473.1728381733783</c:v>
                </c:pt>
                <c:pt idx="184">
                  <c:v>1377.8833351326066</c:v>
                </c:pt>
                <c:pt idx="185">
                  <c:v>1394.4366475943721</c:v>
                </c:pt>
                <c:pt idx="186">
                  <c:v>1450.3940408075139</c:v>
                </c:pt>
                <c:pt idx="187">
                  <c:v>1408.4709777249991</c:v>
                </c:pt>
                <c:pt idx="188">
                  <c:v>1408.9747741912267</c:v>
                </c:pt>
                <c:pt idx="189">
                  <c:v>1420.6700493000828</c:v>
                </c:pt>
                <c:pt idx="190">
                  <c:v>1366.0441181762569</c:v>
                </c:pt>
                <c:pt idx="191">
                  <c:v>1362.6974702220305</c:v>
                </c:pt>
                <c:pt idx="192">
                  <c:v>1361.9057900608154</c:v>
                </c:pt>
                <c:pt idx="193">
                  <c:v>1324.0850696318687</c:v>
                </c:pt>
                <c:pt idx="194">
                  <c:v>1336.248155745079</c:v>
                </c:pt>
                <c:pt idx="195">
                  <c:v>1342.0058296448235</c:v>
                </c:pt>
                <c:pt idx="196">
                  <c:v>1327.3957321242219</c:v>
                </c:pt>
                <c:pt idx="197">
                  <c:v>1396.1999352261687</c:v>
                </c:pt>
                <c:pt idx="198">
                  <c:v>1383.6410090323509</c:v>
                </c:pt>
                <c:pt idx="199">
                  <c:v>1351.0381805750476</c:v>
                </c:pt>
                <c:pt idx="200">
                  <c:v>1358.4152002590954</c:v>
                </c:pt>
                <c:pt idx="201">
                  <c:v>1335.5644319694843</c:v>
                </c:pt>
                <c:pt idx="202">
                  <c:v>1341.1061930979884</c:v>
                </c:pt>
                <c:pt idx="203">
                  <c:v>1361.8338191370685</c:v>
                </c:pt>
                <c:pt idx="204">
                  <c:v>1361.0781244377272</c:v>
                </c:pt>
                <c:pt idx="205">
                  <c:v>1374.8245708733671</c:v>
                </c:pt>
                <c:pt idx="206">
                  <c:v>1406.9955737881894</c:v>
                </c:pt>
                <c:pt idx="207">
                  <c:v>1463.1328943106982</c:v>
                </c:pt>
                <c:pt idx="208">
                  <c:v>1435.6400014394183</c:v>
                </c:pt>
                <c:pt idx="209">
                  <c:v>1466.1196876461906</c:v>
                </c:pt>
                <c:pt idx="210">
                  <c:v>1494.116376983698</c:v>
                </c:pt>
                <c:pt idx="211">
                  <c:v>1515.6716686458665</c:v>
                </c:pt>
                <c:pt idx="212">
                  <c:v>1513.9803519378167</c:v>
                </c:pt>
                <c:pt idx="213">
                  <c:v>1574.2200151138934</c:v>
                </c:pt>
                <c:pt idx="214">
                  <c:v>1578.1784159199678</c:v>
                </c:pt>
                <c:pt idx="215">
                  <c:v>1574.5438842707542</c:v>
                </c:pt>
                <c:pt idx="216">
                  <c:v>1511.2814422973117</c:v>
                </c:pt>
                <c:pt idx="217">
                  <c:v>1525.5676706610525</c:v>
                </c:pt>
                <c:pt idx="218">
                  <c:v>1524.1282521861165</c:v>
                </c:pt>
                <c:pt idx="219">
                  <c:v>1550.4336248155744</c:v>
                </c:pt>
                <c:pt idx="220">
                  <c:v>1558.6023246608368</c:v>
                </c:pt>
                <c:pt idx="221">
                  <c:v>1560.7974378351146</c:v>
                </c:pt>
                <c:pt idx="222">
                  <c:v>1570.5494980028068</c:v>
                </c:pt>
                <c:pt idx="223">
                  <c:v>1558.4583828133432</c:v>
                </c:pt>
                <c:pt idx="224">
                  <c:v>1512.7928316959944</c:v>
                </c:pt>
                <c:pt idx="225">
                  <c:v>1507.0711432581234</c:v>
                </c:pt>
                <c:pt idx="226">
                  <c:v>1465.8677894130767</c:v>
                </c:pt>
                <c:pt idx="227">
                  <c:v>1425.3121738817513</c:v>
                </c:pt>
                <c:pt idx="228">
                  <c:v>1451.0777645831079</c:v>
                </c:pt>
                <c:pt idx="229">
                  <c:v>1483.3567238835503</c:v>
                </c:pt>
                <c:pt idx="230">
                  <c:v>1479.65022131059</c:v>
                </c:pt>
                <c:pt idx="231">
                  <c:v>1485.4798661340812</c:v>
                </c:pt>
                <c:pt idx="232">
                  <c:v>1496.9232430098234</c:v>
                </c:pt>
                <c:pt idx="233">
                  <c:v>1509.1942855086538</c:v>
                </c:pt>
                <c:pt idx="234">
                  <c:v>1477.4910935981857</c:v>
                </c:pt>
                <c:pt idx="235">
                  <c:v>1484.4722732016257</c:v>
                </c:pt>
                <c:pt idx="236">
                  <c:v>1493.4686386699766</c:v>
                </c:pt>
                <c:pt idx="237">
                  <c:v>1494.8720716830394</c:v>
                </c:pt>
                <c:pt idx="238">
                  <c:v>1497.247112166684</c:v>
                </c:pt>
                <c:pt idx="239">
                  <c:v>1505.6677102450606</c:v>
                </c:pt>
                <c:pt idx="240">
                  <c:v>1474.1444456439592</c:v>
                </c:pt>
                <c:pt idx="241">
                  <c:v>1476.1236460469963</c:v>
                </c:pt>
                <c:pt idx="242">
                  <c:v>1479.9740904674504</c:v>
                </c:pt>
                <c:pt idx="243">
                  <c:v>1482.601029184209</c:v>
                </c:pt>
                <c:pt idx="244">
                  <c:v>1499.3702544172147</c:v>
                </c:pt>
                <c:pt idx="245">
                  <c:v>1502.5009896002007</c:v>
                </c:pt>
                <c:pt idx="246">
                  <c:v>1486.0196480621821</c:v>
                </c:pt>
                <c:pt idx="247">
                  <c:v>1498.4706178703796</c:v>
                </c:pt>
                <c:pt idx="248">
                  <c:v>1500.4858037352901</c:v>
                </c:pt>
                <c:pt idx="249">
                  <c:v>1530.4616934758351</c:v>
                </c:pt>
                <c:pt idx="250">
                  <c:v>1522.1850372449524</c:v>
                </c:pt>
                <c:pt idx="251">
                  <c:v>1498.3986469466329</c:v>
                </c:pt>
                <c:pt idx="252">
                  <c:v>1485.443880672208</c:v>
                </c:pt>
                <c:pt idx="253">
                  <c:v>1497.1031703191904</c:v>
                </c:pt>
                <c:pt idx="254">
                  <c:v>1503.0407715283022</c:v>
                </c:pt>
                <c:pt idx="255">
                  <c:v>1511.2094713735646</c:v>
                </c:pt>
                <c:pt idx="256">
                  <c:v>1511.9651660729062</c:v>
                </c:pt>
                <c:pt idx="257">
                  <c:v>1509.4821692036414</c:v>
                </c:pt>
                <c:pt idx="258">
                  <c:v>1519.8819676850549</c:v>
                </c:pt>
                <c:pt idx="259">
                  <c:v>1516.6432761164483</c:v>
                </c:pt>
                <c:pt idx="260">
                  <c:v>1518.5505055957387</c:v>
                </c:pt>
                <c:pt idx="261">
                  <c:v>1509.5181546655147</c:v>
                </c:pt>
                <c:pt idx="262">
                  <c:v>1509.4461837417678</c:v>
                </c:pt>
                <c:pt idx="263">
                  <c:v>1523.6244557198886</c:v>
                </c:pt>
                <c:pt idx="264">
                  <c:v>1525.5676706610525</c:v>
                </c:pt>
                <c:pt idx="265">
                  <c:v>1539.4580589441862</c:v>
                </c:pt>
                <c:pt idx="266">
                  <c:v>1531.4692864082906</c:v>
                </c:pt>
                <c:pt idx="267">
                  <c:v>1534.1322105869226</c:v>
                </c:pt>
                <c:pt idx="268">
                  <c:v>1550.7215085105615</c:v>
                </c:pt>
                <c:pt idx="269">
                  <c:v>1559.5739321314188</c:v>
                </c:pt>
                <c:pt idx="270">
                  <c:v>1550.9734067436755</c:v>
                </c:pt>
                <c:pt idx="271">
                  <c:v>1550.8654503580553</c:v>
                </c:pt>
                <c:pt idx="272">
                  <c:v>1572.7805966389578</c:v>
                </c:pt>
                <c:pt idx="273">
                  <c:v>1594.0120191442657</c:v>
                </c:pt>
                <c:pt idx="274">
                  <c:v>1627.4425132246574</c:v>
                </c:pt>
                <c:pt idx="275">
                  <c:v>1613.6240958652706</c:v>
                </c:pt>
                <c:pt idx="276">
                  <c:v>1639.8215121091082</c:v>
                </c:pt>
                <c:pt idx="277">
                  <c:v>1671.3807621720828</c:v>
                </c:pt>
                <c:pt idx="278">
                  <c:v>1677.5342761524348</c:v>
                </c:pt>
                <c:pt idx="279">
                  <c:v>1693.4398503004786</c:v>
                </c:pt>
                <c:pt idx="280">
                  <c:v>1602.4686026845156</c:v>
                </c:pt>
                <c:pt idx="281">
                  <c:v>1625.3913418978734</c:v>
                </c:pt>
                <c:pt idx="282">
                  <c:v>1651.0849616754831</c:v>
                </c:pt>
                <c:pt idx="283">
                  <c:v>1633.8119399762495</c:v>
                </c:pt>
                <c:pt idx="284">
                  <c:v>1644.4636366907771</c:v>
                </c:pt>
                <c:pt idx="285">
                  <c:v>1606.4629889524633</c:v>
                </c:pt>
                <c:pt idx="286">
                  <c:v>1627.3705423009105</c:v>
                </c:pt>
                <c:pt idx="287">
                  <c:v>1614.5957033358525</c:v>
                </c:pt>
                <c:pt idx="288">
                  <c:v>1619.2738133793951</c:v>
                </c:pt>
                <c:pt idx="289">
                  <c:v>1663.6438878693011</c:v>
                </c:pt>
                <c:pt idx="290">
                  <c:v>1662.2044693943651</c:v>
                </c:pt>
                <c:pt idx="291">
                  <c:v>1665.3711900392245</c:v>
                </c:pt>
                <c:pt idx="292">
                  <c:v>1670.3011983158808</c:v>
                </c:pt>
                <c:pt idx="293">
                  <c:v>1629.3497427039479</c:v>
                </c:pt>
                <c:pt idx="294">
                  <c:v>1635.0714311418189</c:v>
                </c:pt>
                <c:pt idx="295">
                  <c:v>1642.664363597107</c:v>
                </c:pt>
                <c:pt idx="296">
                  <c:v>1648.0621828781177</c:v>
                </c:pt>
                <c:pt idx="297">
                  <c:v>1651.3728453704707</c:v>
                </c:pt>
                <c:pt idx="298">
                  <c:v>1660.6211090719355</c:v>
                </c:pt>
                <c:pt idx="299">
                  <c:v>1639.7135557234883</c:v>
                </c:pt>
                <c:pt idx="300">
                  <c:v>1634.423692828098</c:v>
                </c:pt>
                <c:pt idx="301">
                  <c:v>1639.3537011047542</c:v>
                </c:pt>
                <c:pt idx="302">
                  <c:v>1577.5306776062475</c:v>
                </c:pt>
                <c:pt idx="303">
                  <c:v>1603.6921083882116</c:v>
                </c:pt>
                <c:pt idx="304">
                  <c:v>1605.9591924862361</c:v>
                </c:pt>
                <c:pt idx="305">
                  <c:v>1592.2847169743429</c:v>
                </c:pt>
                <c:pt idx="306">
                  <c:v>1603.7640793119583</c:v>
                </c:pt>
                <c:pt idx="307">
                  <c:v>1608.5141602792476</c:v>
                </c:pt>
                <c:pt idx="308">
                  <c:v>1624.707618122279</c:v>
                </c:pt>
                <c:pt idx="309">
                  <c:v>1637.2305588542233</c:v>
                </c:pt>
                <c:pt idx="310">
                  <c:v>1695.8868617078701</c:v>
                </c:pt>
                <c:pt idx="311">
                  <c:v>1882.9392925258196</c:v>
                </c:pt>
                <c:pt idx="312">
                  <c:v>1890.02842851488</c:v>
                </c:pt>
                <c:pt idx="313">
                  <c:v>1916.4057720680844</c:v>
                </c:pt>
                <c:pt idx="314">
                  <c:v>1912.0515311814029</c:v>
                </c:pt>
                <c:pt idx="315">
                  <c:v>1924.6464428370939</c:v>
                </c:pt>
                <c:pt idx="316">
                  <c:v>1935.5500377847347</c:v>
                </c:pt>
                <c:pt idx="317">
                  <c:v>2055.6695095181544</c:v>
                </c:pt>
                <c:pt idx="318">
                  <c:v>2073.8781532260964</c:v>
                </c:pt>
                <c:pt idx="319">
                  <c:v>2069.7758105725284</c:v>
                </c:pt>
                <c:pt idx="320">
                  <c:v>2111.5189463456759</c:v>
                </c:pt>
                <c:pt idx="321">
                  <c:v>2086.1132102630536</c:v>
                </c:pt>
                <c:pt idx="322">
                  <c:v>2098.7081219187448</c:v>
                </c:pt>
                <c:pt idx="323">
                  <c:v>2078.0164813415381</c:v>
                </c:pt>
                <c:pt idx="324">
                  <c:v>2088.272337975458</c:v>
                </c:pt>
                <c:pt idx="325">
                  <c:v>2193.3139011839216</c:v>
                </c:pt>
                <c:pt idx="326">
                  <c:v>2439.3105185505055</c:v>
                </c:pt>
                <c:pt idx="327">
                  <c:v>2540.6095937241353</c:v>
                </c:pt>
                <c:pt idx="328">
                  <c:v>2464.8242110187484</c:v>
                </c:pt>
                <c:pt idx="329">
                  <c:v>2514.592104789665</c:v>
                </c:pt>
                <c:pt idx="330">
                  <c:v>2770.0169131670805</c:v>
                </c:pt>
                <c:pt idx="331">
                  <c:v>2707.0423548886247</c:v>
                </c:pt>
                <c:pt idx="332">
                  <c:v>2731.2605707294251</c:v>
                </c:pt>
                <c:pt idx="333">
                  <c:v>2766.4183669797399</c:v>
                </c:pt>
                <c:pt idx="334">
                  <c:v>2530.2097952427216</c:v>
                </c:pt>
                <c:pt idx="335">
                  <c:v>2402.605347439634</c:v>
                </c:pt>
                <c:pt idx="336">
                  <c:v>2175.3211702472199</c:v>
                </c:pt>
                <c:pt idx="337">
                  <c:v>2271.0424988304721</c:v>
                </c:pt>
                <c:pt idx="338">
                  <c:v>2410.9539745942634</c:v>
                </c:pt>
                <c:pt idx="339">
                  <c:v>2424.3765518730429</c:v>
                </c:pt>
                <c:pt idx="340">
                  <c:v>2297.8876533880307</c:v>
                </c:pt>
                <c:pt idx="341">
                  <c:v>2367.3755802655724</c:v>
                </c:pt>
                <c:pt idx="342">
                  <c:v>2333.4053042570795</c:v>
                </c:pt>
                <c:pt idx="343">
                  <c:v>2300.9824031091434</c:v>
                </c:pt>
                <c:pt idx="344">
                  <c:v>2423.5848717118283</c:v>
                </c:pt>
                <c:pt idx="345">
                  <c:v>2440.4980387923279</c:v>
                </c:pt>
                <c:pt idx="346">
                  <c:v>2536.7951347655548</c:v>
                </c:pt>
                <c:pt idx="347">
                  <c:v>2387.8153226096656</c:v>
                </c:pt>
                <c:pt idx="348">
                  <c:v>2454.1365288423476</c:v>
                </c:pt>
                <c:pt idx="349">
                  <c:v>2410.5581345136566</c:v>
                </c:pt>
                <c:pt idx="350">
                  <c:v>2442.6571665047322</c:v>
                </c:pt>
                <c:pt idx="351">
                  <c:v>2310.158695886862</c:v>
                </c:pt>
                <c:pt idx="352">
                  <c:v>2401.4178271978121</c:v>
                </c:pt>
                <c:pt idx="353">
                  <c:v>2366.439958256864</c:v>
                </c:pt>
                <c:pt idx="354">
                  <c:v>2347.8354744683147</c:v>
                </c:pt>
                <c:pt idx="355">
                  <c:v>2342.5456115729244</c:v>
                </c:pt>
                <c:pt idx="356">
                  <c:v>2398.6469466335598</c:v>
                </c:pt>
                <c:pt idx="357">
                  <c:v>2358.2712584116016</c:v>
                </c:pt>
                <c:pt idx="358">
                  <c:v>2380.9780848537189</c:v>
                </c:pt>
                <c:pt idx="359">
                  <c:v>2401.9576091259132</c:v>
                </c:pt>
                <c:pt idx="360">
                  <c:v>2397.7832955485987</c:v>
                </c:pt>
                <c:pt idx="361">
                  <c:v>2447.0114073914142</c:v>
                </c:pt>
                <c:pt idx="362">
                  <c:v>2430.8179495483828</c:v>
                </c:pt>
                <c:pt idx="363">
                  <c:v>2425.3481593436254</c:v>
                </c:pt>
                <c:pt idx="364">
                  <c:v>2399.9424232610027</c:v>
                </c:pt>
                <c:pt idx="365">
                  <c:v>2401.2378998884451</c:v>
                </c:pt>
                <c:pt idx="366">
                  <c:v>2355.8602324660837</c:v>
                </c:pt>
                <c:pt idx="367">
                  <c:v>2366.0441181762567</c:v>
                </c:pt>
                <c:pt idx="368">
                  <c:v>2378.6390298319479</c:v>
                </c:pt>
                <c:pt idx="369">
                  <c:v>2367.0876965705852</c:v>
                </c:pt>
                <c:pt idx="370">
                  <c:v>2353.6651192918057</c:v>
                </c:pt>
                <c:pt idx="371">
                  <c:v>2365.5043362481556</c:v>
                </c:pt>
                <c:pt idx="372">
                  <c:v>2365.6842635575226</c:v>
                </c:pt>
                <c:pt idx="373">
                  <c:v>2364.2448450825868</c:v>
                </c:pt>
                <c:pt idx="374">
                  <c:v>2360.1784878908925</c:v>
                </c:pt>
                <c:pt idx="375">
                  <c:v>2256.1805030767573</c:v>
                </c:pt>
                <c:pt idx="376">
                  <c:v>2177.8401525783588</c:v>
                </c:pt>
                <c:pt idx="377">
                  <c:v>1934.1106193097992</c:v>
                </c:pt>
                <c:pt idx="378">
                  <c:v>2063.2624419734429</c:v>
                </c:pt>
                <c:pt idx="379">
                  <c:v>2114.1458850624349</c:v>
                </c:pt>
                <c:pt idx="380">
                  <c:v>2097.9524272194035</c:v>
                </c:pt>
                <c:pt idx="381">
                  <c:v>2129.2957645111378</c:v>
                </c:pt>
                <c:pt idx="382">
                  <c:v>2141.6387779337147</c:v>
                </c:pt>
                <c:pt idx="383">
                  <c:v>2128.4680988880491</c:v>
                </c:pt>
                <c:pt idx="384">
                  <c:v>2110.3674115657277</c:v>
                </c:pt>
                <c:pt idx="385">
                  <c:v>2140.919068696247</c:v>
                </c:pt>
                <c:pt idx="386">
                  <c:v>2115.6212889992444</c:v>
                </c:pt>
                <c:pt idx="387">
                  <c:v>2115.0095361473968</c:v>
                </c:pt>
                <c:pt idx="388">
                  <c:v>2110.3674115657282</c:v>
                </c:pt>
                <c:pt idx="389">
                  <c:v>2069.1280722588081</c:v>
                </c:pt>
                <c:pt idx="390">
                  <c:v>2043.2185397099577</c:v>
                </c:pt>
                <c:pt idx="391">
                  <c:v>2083.6302133937897</c:v>
                </c:pt>
                <c:pt idx="392">
                  <c:v>2067.1848573176449</c:v>
                </c:pt>
                <c:pt idx="393">
                  <c:v>2065.8893806902024</c:v>
                </c:pt>
                <c:pt idx="394">
                  <c:v>2064.3779912915193</c:v>
                </c:pt>
                <c:pt idx="395">
                  <c:v>2093.88607002771</c:v>
                </c:pt>
                <c:pt idx="396">
                  <c:v>2091.7989132390526</c:v>
                </c:pt>
                <c:pt idx="397">
                  <c:v>2105.8692288315538</c:v>
                </c:pt>
                <c:pt idx="398">
                  <c:v>2095.7573140451273</c:v>
                </c:pt>
                <c:pt idx="399">
                  <c:v>2081.6510129907533</c:v>
                </c:pt>
                <c:pt idx="400">
                  <c:v>2071.2512145093397</c:v>
                </c:pt>
                <c:pt idx="401">
                  <c:v>2084.6018208643723</c:v>
                </c:pt>
                <c:pt idx="402">
                  <c:v>2054.1941055813468</c:v>
                </c:pt>
                <c:pt idx="403">
                  <c:v>2070.6394616574921</c:v>
                </c:pt>
                <c:pt idx="404">
                  <c:v>2062.7226600453437</c:v>
                </c:pt>
                <c:pt idx="405">
                  <c:v>2068.9841304113156</c:v>
                </c:pt>
                <c:pt idx="406">
                  <c:v>2061.5711252653941</c:v>
                </c:pt>
                <c:pt idx="407">
                  <c:v>2062.0389362697483</c:v>
                </c:pt>
                <c:pt idx="408">
                  <c:v>2073.5182986073642</c:v>
                </c:pt>
                <c:pt idx="409">
                  <c:v>2162.4023894346697</c:v>
                </c:pt>
                <c:pt idx="410">
                  <c:v>2202.0223829572869</c:v>
                </c:pt>
                <c:pt idx="411">
                  <c:v>2179.6034402101573</c:v>
                </c:pt>
                <c:pt idx="412">
                  <c:v>2205.8728273777415</c:v>
                </c:pt>
                <c:pt idx="413">
                  <c:v>2213.8615999136373</c:v>
                </c:pt>
                <c:pt idx="414">
                  <c:v>2259.7790492640997</c:v>
                </c:pt>
                <c:pt idx="415">
                  <c:v>2238.5476267587919</c:v>
                </c:pt>
                <c:pt idx="416">
                  <c:v>2244.5571988916499</c:v>
                </c:pt>
                <c:pt idx="417">
                  <c:v>2187.7001691316732</c:v>
                </c:pt>
                <c:pt idx="418">
                  <c:v>2183.3819137068649</c:v>
                </c:pt>
                <c:pt idx="419">
                  <c:v>2190.1831660009379</c:v>
                </c:pt>
                <c:pt idx="420">
                  <c:v>2189.4634567634698</c:v>
                </c:pt>
                <c:pt idx="421">
                  <c:v>2178.7038036633226</c:v>
                </c:pt>
                <c:pt idx="422">
                  <c:v>2187.6641836697995</c:v>
                </c:pt>
                <c:pt idx="423">
                  <c:v>2187.6281982079263</c:v>
                </c:pt>
                <c:pt idx="424">
                  <c:v>2200.1511389398706</c:v>
                </c:pt>
                <c:pt idx="425">
                  <c:v>2190.0752096153178</c:v>
                </c:pt>
                <c:pt idx="426">
                  <c:v>2179.2795710532969</c:v>
                </c:pt>
                <c:pt idx="427">
                  <c:v>2148.3320738421703</c:v>
                </c:pt>
                <c:pt idx="428">
                  <c:v>2145.4892223541715</c:v>
                </c:pt>
                <c:pt idx="429">
                  <c:v>2169.7794091187188</c:v>
                </c:pt>
                <c:pt idx="430">
                  <c:v>2172.3703623736037</c:v>
                </c:pt>
                <c:pt idx="431">
                  <c:v>2165.1372845370497</c:v>
                </c:pt>
                <c:pt idx="432">
                  <c:v>2184.6054194105614</c:v>
                </c:pt>
                <c:pt idx="433">
                  <c:v>2179.6754111339051</c:v>
                </c:pt>
                <c:pt idx="434">
                  <c:v>2177.2643851883868</c:v>
                </c:pt>
                <c:pt idx="435">
                  <c:v>2180.6830040663604</c:v>
                </c:pt>
                <c:pt idx="436">
                  <c:v>2191.4786426283813</c:v>
                </c:pt>
                <c:pt idx="437">
                  <c:v>2215.4449602360678</c:v>
                </c:pt>
                <c:pt idx="438">
                  <c:v>2203.7496851272117</c:v>
                </c:pt>
                <c:pt idx="439">
                  <c:v>2205.8728273777429</c:v>
                </c:pt>
                <c:pt idx="440">
                  <c:v>2196.3366799812911</c:v>
                </c:pt>
                <c:pt idx="441">
                  <c:v>2206.4845802295908</c:v>
                </c:pt>
                <c:pt idx="442">
                  <c:v>2201.8784411097954</c:v>
                </c:pt>
                <c:pt idx="443">
                  <c:v>2223.8295728525718</c:v>
                </c:pt>
                <c:pt idx="444">
                  <c:v>2229.2993630573292</c:v>
                </c:pt>
                <c:pt idx="445">
                  <c:v>2221.8143869876612</c:v>
                </c:pt>
                <c:pt idx="446">
                  <c:v>2226.492497031204</c:v>
                </c:pt>
                <c:pt idx="447">
                  <c:v>2310.6984778149676</c:v>
                </c:pt>
                <c:pt idx="448">
                  <c:v>2287.9196804491035</c:v>
                </c:pt>
                <c:pt idx="449">
                  <c:v>2287.4518694447493</c:v>
                </c:pt>
                <c:pt idx="450">
                  <c:v>2295.9804239087462</c:v>
                </c:pt>
                <c:pt idx="451">
                  <c:v>2296.4482349131008</c:v>
                </c:pt>
                <c:pt idx="452">
                  <c:v>2309.9787685775004</c:v>
                </c:pt>
                <c:pt idx="453">
                  <c:v>2301.4861995753772</c:v>
                </c:pt>
                <c:pt idx="454">
                  <c:v>2285.4726690417128</c:v>
                </c:pt>
                <c:pt idx="455">
                  <c:v>2266.328403325062</c:v>
                </c:pt>
                <c:pt idx="456">
                  <c:v>2260.0669329590896</c:v>
                </c:pt>
                <c:pt idx="457">
                  <c:v>2270.070891359896</c:v>
                </c:pt>
                <c:pt idx="458">
                  <c:v>2348.9510237863956</c:v>
                </c:pt>
                <c:pt idx="459">
                  <c:v>2342.7975098060433</c:v>
                </c:pt>
                <c:pt idx="460">
                  <c:v>2338.9830508474629</c:v>
                </c:pt>
                <c:pt idx="461">
                  <c:v>2354.5287703767726</c:v>
                </c:pt>
                <c:pt idx="462">
                  <c:v>2425.4201302673773</c:v>
                </c:pt>
                <c:pt idx="463">
                  <c:v>2487.3511101515041</c:v>
                </c:pt>
                <c:pt idx="464">
                  <c:v>2482.8169419554556</c:v>
                </c:pt>
                <c:pt idx="465">
                  <c:v>2570.3695706934454</c:v>
                </c:pt>
                <c:pt idx="466">
                  <c:v>2509.6620965130141</c:v>
                </c:pt>
                <c:pt idx="467">
                  <c:v>2507.8268379574706</c:v>
                </c:pt>
                <c:pt idx="468">
                  <c:v>2629.4576990895739</c:v>
                </c:pt>
                <c:pt idx="469">
                  <c:v>2679.4774910936039</c:v>
                </c:pt>
                <c:pt idx="470">
                  <c:v>2482.9968692648222</c:v>
                </c:pt>
                <c:pt idx="471">
                  <c:v>2541.7251430422166</c:v>
                </c:pt>
                <c:pt idx="472">
                  <c:v>2544.1361689877344</c:v>
                </c:pt>
                <c:pt idx="473">
                  <c:v>2580.2295872467575</c:v>
                </c:pt>
                <c:pt idx="474">
                  <c:v>2542.0849976609502</c:v>
                </c:pt>
                <c:pt idx="475">
                  <c:v>2559.1061211270703</c:v>
                </c:pt>
                <c:pt idx="476">
                  <c:v>2594.4438446867525</c:v>
                </c:pt>
                <c:pt idx="477">
                  <c:v>2565.4395624167896</c:v>
                </c:pt>
                <c:pt idx="478">
                  <c:v>2579.7977617042775</c:v>
                </c:pt>
                <c:pt idx="479">
                  <c:v>2535.2837453668776</c:v>
                </c:pt>
                <c:pt idx="480">
                  <c:v>2533.4125013494609</c:v>
                </c:pt>
                <c:pt idx="481">
                  <c:v>2548.9222354168978</c:v>
                </c:pt>
                <c:pt idx="482">
                  <c:v>2563.2084637806383</c:v>
                </c:pt>
                <c:pt idx="483">
                  <c:v>2662.3843967037378</c:v>
                </c:pt>
                <c:pt idx="484">
                  <c:v>2629.4936845514476</c:v>
                </c:pt>
                <c:pt idx="485">
                  <c:v>2693.6557630717257</c:v>
                </c:pt>
                <c:pt idx="486">
                  <c:v>2701.6805210694947</c:v>
                </c:pt>
                <c:pt idx="487">
                  <c:v>2634.0998236712435</c:v>
                </c:pt>
                <c:pt idx="488">
                  <c:v>2649.9694123574145</c:v>
                </c:pt>
                <c:pt idx="489">
                  <c:v>2686.8904962395259</c:v>
                </c:pt>
                <c:pt idx="490">
                  <c:v>2668.3939688365967</c:v>
                </c:pt>
                <c:pt idx="491">
                  <c:v>2655.6911007952854</c:v>
                </c:pt>
                <c:pt idx="492">
                  <c:v>2661.988556623131</c:v>
                </c:pt>
                <c:pt idx="493">
                  <c:v>2647.4504300262761</c:v>
                </c:pt>
                <c:pt idx="494">
                  <c:v>2624.2038216560577</c:v>
                </c:pt>
                <c:pt idx="495">
                  <c:v>2626.1110511353477</c:v>
                </c:pt>
                <c:pt idx="496">
                  <c:v>2635.4672712224328</c:v>
                </c:pt>
                <c:pt idx="497">
                  <c:v>2672.6042678757849</c:v>
                </c:pt>
                <c:pt idx="498">
                  <c:v>2713.3038252546039</c:v>
                </c:pt>
                <c:pt idx="499">
                  <c:v>2768.1816546115438</c:v>
                </c:pt>
                <c:pt idx="500">
                  <c:v>2760.0129547662814</c:v>
                </c:pt>
                <c:pt idx="501">
                  <c:v>2763.6474864154952</c:v>
                </c:pt>
                <c:pt idx="502">
                  <c:v>2706.1067328799236</c:v>
                </c:pt>
                <c:pt idx="503">
                  <c:v>2734.1753931411777</c:v>
                </c:pt>
                <c:pt idx="504">
                  <c:v>2750.5127928317033</c:v>
                </c:pt>
                <c:pt idx="505">
                  <c:v>2763.2876317967616</c:v>
                </c:pt>
                <c:pt idx="506">
                  <c:v>2782.4678829752856</c:v>
                </c:pt>
                <c:pt idx="507">
                  <c:v>2792.0040303717374</c:v>
                </c:pt>
                <c:pt idx="508">
                  <c:v>2774.6590377487569</c:v>
                </c:pt>
                <c:pt idx="509">
                  <c:v>2803.0515671668722</c:v>
                </c:pt>
                <c:pt idx="510">
                  <c:v>2793.1195796898123</c:v>
                </c:pt>
                <c:pt idx="511">
                  <c:v>2798.4454280470759</c:v>
                </c:pt>
                <c:pt idx="512">
                  <c:v>2793.0476087660654</c:v>
                </c:pt>
                <c:pt idx="513">
                  <c:v>2810.3926013890459</c:v>
                </c:pt>
                <c:pt idx="514">
                  <c:v>2837.7055669509587</c:v>
                </c:pt>
                <c:pt idx="515">
                  <c:v>2845.4424412537401</c:v>
                </c:pt>
                <c:pt idx="516">
                  <c:v>2845.7663104106005</c:v>
                </c:pt>
                <c:pt idx="517">
                  <c:v>2875.2024182230443</c:v>
                </c:pt>
                <c:pt idx="518">
                  <c:v>3002.9867933354994</c:v>
                </c:pt>
                <c:pt idx="519">
                  <c:v>3080.4275072870632</c:v>
                </c:pt>
                <c:pt idx="520">
                  <c:v>3300.8024757997841</c:v>
                </c:pt>
                <c:pt idx="521">
                  <c:v>3208.1039260138973</c:v>
                </c:pt>
                <c:pt idx="522">
                  <c:v>3224.7292093994097</c:v>
                </c:pt>
                <c:pt idx="523">
                  <c:v>3246.2125301378314</c:v>
                </c:pt>
                <c:pt idx="524">
                  <c:v>3329.3749325272665</c:v>
                </c:pt>
                <c:pt idx="525">
                  <c:v>3534.3841088200447</c:v>
                </c:pt>
                <c:pt idx="526">
                  <c:v>3493.1807549749983</c:v>
                </c:pt>
                <c:pt idx="527">
                  <c:v>3457.5191622584553</c:v>
                </c:pt>
                <c:pt idx="528">
                  <c:v>3502.7169023714505</c:v>
                </c:pt>
                <c:pt idx="529">
                  <c:v>3573.1764367195742</c:v>
                </c:pt>
                <c:pt idx="530">
                  <c:v>3639.7495411853702</c:v>
                </c:pt>
                <c:pt idx="531">
                  <c:v>3672.928137032648</c:v>
                </c:pt>
                <c:pt idx="532">
                  <c:v>4067.4367555507674</c:v>
                </c:pt>
                <c:pt idx="533">
                  <c:v>3623.7360106517053</c:v>
                </c:pt>
                <c:pt idx="534">
                  <c:v>3223.2538054626011</c:v>
                </c:pt>
                <c:pt idx="535">
                  <c:v>3271.078484292354</c:v>
                </c:pt>
                <c:pt idx="536">
                  <c:v>3322.6456511569409</c:v>
                </c:pt>
                <c:pt idx="537">
                  <c:v>3248.2637014646161</c:v>
                </c:pt>
                <c:pt idx="538">
                  <c:v>3263.8813919176732</c:v>
                </c:pt>
                <c:pt idx="539">
                  <c:v>2863.6150994998088</c:v>
                </c:pt>
                <c:pt idx="540">
                  <c:v>2922.9191406671775</c:v>
                </c:pt>
                <c:pt idx="541">
                  <c:v>2991.9032710784913</c:v>
                </c:pt>
                <c:pt idx="542">
                  <c:v>2979.5962431177877</c:v>
                </c:pt>
                <c:pt idx="543">
                  <c:v>2998.7045233725644</c:v>
                </c:pt>
                <c:pt idx="544">
                  <c:v>3002.6629241786386</c:v>
                </c:pt>
                <c:pt idx="545">
                  <c:v>3260.2828457303326</c:v>
                </c:pt>
                <c:pt idx="546">
                  <c:v>3195.4730288963333</c:v>
                </c:pt>
                <c:pt idx="547">
                  <c:v>3249.1993234733245</c:v>
                </c:pt>
                <c:pt idx="548">
                  <c:v>3218.2158408003243</c:v>
                </c:pt>
                <c:pt idx="549">
                  <c:v>3328.8711360610396</c:v>
                </c:pt>
                <c:pt idx="550">
                  <c:v>3351.0381805750562</c:v>
                </c:pt>
                <c:pt idx="551">
                  <c:v>3277.1960128108331</c:v>
                </c:pt>
                <c:pt idx="552">
                  <c:v>3191.9104681708673</c:v>
                </c:pt>
                <c:pt idx="553">
                  <c:v>3224.3333693188033</c:v>
                </c:pt>
                <c:pt idx="554">
                  <c:v>3299.9388247148231</c:v>
                </c:pt>
                <c:pt idx="555">
                  <c:v>3320.1266688258029</c:v>
                </c:pt>
                <c:pt idx="556">
                  <c:v>3328.5832523660529</c:v>
                </c:pt>
                <c:pt idx="557">
                  <c:v>3298.2115225449002</c:v>
                </c:pt>
                <c:pt idx="558">
                  <c:v>3322.2857965382073</c:v>
                </c:pt>
                <c:pt idx="559">
                  <c:v>3490.6257871819871</c:v>
                </c:pt>
                <c:pt idx="560">
                  <c:v>3571.1612508546636</c:v>
                </c:pt>
                <c:pt idx="561">
                  <c:v>3628.7020043902357</c:v>
                </c:pt>
                <c:pt idx="562">
                  <c:v>3663.3560041743226</c:v>
                </c:pt>
                <c:pt idx="563">
                  <c:v>3726.4385188383985</c:v>
                </c:pt>
                <c:pt idx="564">
                  <c:v>3657.2744611177181</c:v>
                </c:pt>
                <c:pt idx="565">
                  <c:v>3679.8013602504689</c:v>
                </c:pt>
                <c:pt idx="566">
                  <c:v>3792.687754147335</c:v>
                </c:pt>
                <c:pt idx="567">
                  <c:v>3802.5837561625203</c:v>
                </c:pt>
                <c:pt idx="568">
                  <c:v>3577.8185613012438</c:v>
                </c:pt>
                <c:pt idx="569">
                  <c:v>3605.6713087912581</c:v>
                </c:pt>
                <c:pt idx="570">
                  <c:v>3665.6590737342212</c:v>
                </c:pt>
                <c:pt idx="571">
                  <c:v>3634.5316492137276</c:v>
                </c:pt>
                <c:pt idx="572">
                  <c:v>3608.6940875886244</c:v>
                </c:pt>
                <c:pt idx="573">
                  <c:v>3648.637950268102</c:v>
                </c:pt>
                <c:pt idx="574">
                  <c:v>3650.8330634423801</c:v>
                </c:pt>
                <c:pt idx="575">
                  <c:v>3738.6735758753575</c:v>
                </c:pt>
                <c:pt idx="576">
                  <c:v>3804.7428838749252</c:v>
                </c:pt>
                <c:pt idx="577">
                  <c:v>3822.1958328835262</c:v>
                </c:pt>
                <c:pt idx="578">
                  <c:v>3814.0271330382639</c:v>
                </c:pt>
                <c:pt idx="579">
                  <c:v>3921.7676058872321</c:v>
                </c:pt>
                <c:pt idx="580">
                  <c:v>4060.2756486379617</c:v>
                </c:pt>
                <c:pt idx="581">
                  <c:v>4061.7510525747721</c:v>
                </c:pt>
                <c:pt idx="582">
                  <c:v>4271.1144697542322</c:v>
                </c:pt>
                <c:pt idx="583">
                  <c:v>4271.1504552161059</c:v>
                </c:pt>
                <c:pt idx="584">
                  <c:v>4167.1164849400966</c:v>
                </c:pt>
                <c:pt idx="585">
                  <c:v>4263.9533628414247</c:v>
                </c:pt>
                <c:pt idx="586">
                  <c:v>4303.1775162834338</c:v>
                </c:pt>
                <c:pt idx="587">
                  <c:v>4300.5505775666752</c:v>
                </c:pt>
                <c:pt idx="588">
                  <c:v>4426.2118104285992</c:v>
                </c:pt>
                <c:pt idx="589">
                  <c:v>4567.1668645867194</c:v>
                </c:pt>
                <c:pt idx="590">
                  <c:v>4652.4164237648101</c:v>
                </c:pt>
                <c:pt idx="591">
                  <c:v>4584.4398862859516</c:v>
                </c:pt>
                <c:pt idx="592">
                  <c:v>4602.4326172226538</c:v>
                </c:pt>
                <c:pt idx="593">
                  <c:v>4624.095865270443</c:v>
                </c:pt>
                <c:pt idx="594">
                  <c:v>4452.6971103674232</c:v>
                </c:pt>
                <c:pt idx="595">
                  <c:v>4139.1197956025881</c:v>
                </c:pt>
                <c:pt idx="596">
                  <c:v>4308.5393501025701</c:v>
                </c:pt>
                <c:pt idx="597">
                  <c:v>3990.859692684166</c:v>
                </c:pt>
                <c:pt idx="598">
                  <c:v>4275.3607542552918</c:v>
                </c:pt>
                <c:pt idx="599">
                  <c:v>4446.2557126920838</c:v>
                </c:pt>
                <c:pt idx="600">
                  <c:v>4481.9532908705005</c:v>
                </c:pt>
                <c:pt idx="601">
                  <c:v>4490.3379034870031</c:v>
                </c:pt>
                <c:pt idx="602">
                  <c:v>4544.9998200727032</c:v>
                </c:pt>
                <c:pt idx="603">
                  <c:v>4228.6876102054885</c:v>
                </c:pt>
                <c:pt idx="604">
                  <c:v>3848.8970455935905</c:v>
                </c:pt>
                <c:pt idx="605">
                  <c:v>3490.5898017201143</c:v>
                </c:pt>
                <c:pt idx="606">
                  <c:v>3668.6818525315871</c:v>
                </c:pt>
                <c:pt idx="607">
                  <c:v>3760.3728093850191</c:v>
                </c:pt>
                <c:pt idx="608">
                  <c:v>4010.2918420958054</c:v>
                </c:pt>
                <c:pt idx="609">
                  <c:v>3722.9479290366799</c:v>
                </c:pt>
                <c:pt idx="610">
                  <c:v>3689.0136384900611</c:v>
                </c:pt>
                <c:pt idx="611">
                  <c:v>3364.1728741588499</c:v>
                </c:pt>
                <c:pt idx="612">
                  <c:v>3468.6026845154656</c:v>
                </c:pt>
                <c:pt idx="613">
                  <c:v>3501.6733239771238</c:v>
                </c:pt>
                <c:pt idx="614">
                  <c:v>3749.9730109036059</c:v>
                </c:pt>
                <c:pt idx="615">
                  <c:v>3761.8841987837031</c:v>
                </c:pt>
                <c:pt idx="616">
                  <c:v>3754.2552808665409</c:v>
                </c:pt>
                <c:pt idx="617">
                  <c:v>3750.9086329123143</c:v>
                </c:pt>
                <c:pt idx="618">
                  <c:v>3918.7808125517408</c:v>
                </c:pt>
                <c:pt idx="619">
                  <c:v>3929.612436575635</c:v>
                </c:pt>
                <c:pt idx="620">
                  <c:v>4008.744467235249</c:v>
                </c:pt>
                <c:pt idx="621">
                  <c:v>4147.1085681384848</c:v>
                </c:pt>
                <c:pt idx="622">
                  <c:v>4116.7008528554588</c:v>
                </c:pt>
                <c:pt idx="623">
                  <c:v>4077.1168447947152</c:v>
                </c:pt>
                <c:pt idx="624">
                  <c:v>4290.5466191658697</c:v>
                </c:pt>
                <c:pt idx="625">
                  <c:v>4296.6281622224751</c:v>
                </c:pt>
                <c:pt idx="626">
                  <c:v>4262.4779589046157</c:v>
                </c:pt>
                <c:pt idx="627">
                  <c:v>4357.7314764835146</c:v>
                </c:pt>
                <c:pt idx="628">
                  <c:v>4354.2408866817941</c:v>
                </c:pt>
                <c:pt idx="629">
                  <c:v>4404.5845478426845</c:v>
                </c:pt>
                <c:pt idx="630">
                  <c:v>4369.2468242830028</c:v>
                </c:pt>
                <c:pt idx="631">
                  <c:v>4235.6687898089294</c:v>
                </c:pt>
                <c:pt idx="632">
                  <c:v>4223.7576019288335</c:v>
                </c:pt>
                <c:pt idx="633">
                  <c:v>4242.1461729461425</c:v>
                </c:pt>
                <c:pt idx="634">
                  <c:v>4239.0514232250307</c:v>
                </c:pt>
                <c:pt idx="635">
                  <c:v>4281.9460937781278</c:v>
                </c:pt>
                <c:pt idx="636">
                  <c:v>4325.2366044118316</c:v>
                </c:pt>
                <c:pt idx="637">
                  <c:v>4369.3907661304966</c:v>
                </c:pt>
                <c:pt idx="638">
                  <c:v>4448.3428694807435</c:v>
                </c:pt>
                <c:pt idx="639">
                  <c:v>4498.1467487135333</c:v>
                </c:pt>
                <c:pt idx="640">
                  <c:v>4487.387095613386</c:v>
                </c:pt>
                <c:pt idx="641">
                  <c:v>4505.3078556263408</c:v>
                </c:pt>
                <c:pt idx="642">
                  <c:v>4524.416135881118</c:v>
                </c:pt>
                <c:pt idx="643">
                  <c:v>4610.3134333729322</c:v>
                </c:pt>
                <c:pt idx="644">
                  <c:v>4672.496311490173</c:v>
                </c:pt>
                <c:pt idx="645">
                  <c:v>4855.3744287308082</c:v>
                </c:pt>
                <c:pt idx="646">
                  <c:v>4870.0564971751573</c:v>
                </c:pt>
                <c:pt idx="647">
                  <c:v>4913.5629205801024</c:v>
                </c:pt>
                <c:pt idx="648">
                  <c:v>4982.3671236820483</c:v>
                </c:pt>
                <c:pt idx="649">
                  <c:v>5169.3115981143783</c:v>
                </c:pt>
                <c:pt idx="650">
                  <c:v>5297.0240023030865</c:v>
                </c:pt>
                <c:pt idx="651">
                  <c:v>5516.5713051927196</c:v>
                </c:pt>
                <c:pt idx="652">
                  <c:v>5625.9311238259925</c:v>
                </c:pt>
                <c:pt idx="653">
                  <c:v>5582.4247004210474</c:v>
                </c:pt>
                <c:pt idx="654">
                  <c:v>5705.0991399474797</c:v>
                </c:pt>
                <c:pt idx="655">
                  <c:v>5792.1119867573689</c:v>
                </c:pt>
                <c:pt idx="656">
                  <c:v>6164.3096189139787</c:v>
                </c:pt>
                <c:pt idx="657">
                  <c:v>6191.0468170859185</c:v>
                </c:pt>
                <c:pt idx="658">
                  <c:v>6459.3544208140138</c:v>
                </c:pt>
                <c:pt idx="659">
                  <c:v>6613.8759940984082</c:v>
                </c:pt>
                <c:pt idx="660">
                  <c:v>6101.7309007161321</c:v>
                </c:pt>
                <c:pt idx="661">
                  <c:v>6451.2217064306251</c:v>
                </c:pt>
                <c:pt idx="662">
                  <c:v>6477.3471517507169</c:v>
                </c:pt>
                <c:pt idx="663">
                  <c:v>6289.5750116952977</c:v>
                </c:pt>
                <c:pt idx="664">
                  <c:v>6396.3438770736857</c:v>
                </c:pt>
                <c:pt idx="665">
                  <c:v>6524.9919032711023</c:v>
                </c:pt>
                <c:pt idx="666">
                  <c:v>6834.2149771492568</c:v>
                </c:pt>
                <c:pt idx="667">
                  <c:v>7111.5549318075755</c:v>
                </c:pt>
                <c:pt idx="668">
                  <c:v>7409.0827305768726</c:v>
                </c:pt>
                <c:pt idx="669">
                  <c:v>7402.2095073590535</c:v>
                </c:pt>
                <c:pt idx="670">
                  <c:v>7640.7571341178445</c:v>
                </c:pt>
                <c:pt idx="671">
                  <c:v>8178.5958472777302</c:v>
                </c:pt>
                <c:pt idx="672">
                  <c:v>8755.1549174133961</c:v>
                </c:pt>
                <c:pt idx="673">
                  <c:v>8474.5762711864718</c:v>
                </c:pt>
                <c:pt idx="674">
                  <c:v>8178.4159199683627</c:v>
                </c:pt>
                <c:pt idx="675">
                  <c:v>7556.9110079528145</c:v>
                </c:pt>
                <c:pt idx="676">
                  <c:v>8034.7619561697384</c:v>
                </c:pt>
                <c:pt idx="677">
                  <c:v>8202.8140631185306</c:v>
                </c:pt>
                <c:pt idx="678">
                  <c:v>7886.5018532513159</c:v>
                </c:pt>
                <c:pt idx="679">
                  <c:v>8288.4954478391046</c:v>
                </c:pt>
                <c:pt idx="680">
                  <c:v>8708.4457879017191</c:v>
                </c:pt>
                <c:pt idx="681">
                  <c:v>8920.7600129547991</c:v>
                </c:pt>
                <c:pt idx="682">
                  <c:v>9169.2756126525237</c:v>
                </c:pt>
                <c:pt idx="683">
                  <c:v>9073.2304149124102</c:v>
                </c:pt>
                <c:pt idx="684">
                  <c:v>9708.8776134442051</c:v>
                </c:pt>
                <c:pt idx="685">
                  <c:v>10332.469682248409</c:v>
                </c:pt>
                <c:pt idx="686">
                  <c:v>9664.3995825686761</c:v>
                </c:pt>
                <c:pt idx="687">
                  <c:v>10074.957717082334</c:v>
                </c:pt>
                <c:pt idx="688">
                  <c:v>10116.91676562672</c:v>
                </c:pt>
                <c:pt idx="689">
                  <c:v>10547.878657022597</c:v>
                </c:pt>
                <c:pt idx="690">
                  <c:v>10791.968044909891</c:v>
                </c:pt>
                <c:pt idx="691">
                  <c:v>9556.6950951815779</c:v>
                </c:pt>
                <c:pt idx="692">
                  <c:v>9748.4976069668173</c:v>
                </c:pt>
                <c:pt idx="693">
                  <c:v>8752.4200223110147</c:v>
                </c:pt>
                <c:pt idx="694">
                  <c:v>8672.4243405664383</c:v>
                </c:pt>
                <c:pt idx="695">
                  <c:v>8925.9419194645652</c:v>
                </c:pt>
                <c:pt idx="696">
                  <c:v>9481.9532908705205</c:v>
                </c:pt>
                <c:pt idx="697">
                  <c:v>9051.2432977077569</c:v>
                </c:pt>
                <c:pt idx="698">
                  <c:v>9345.3524775990827</c:v>
                </c:pt>
                <c:pt idx="699">
                  <c:v>9806.3262441973784</c:v>
                </c:pt>
                <c:pt idx="700">
                  <c:v>9512.2170643060526</c:v>
                </c:pt>
                <c:pt idx="701">
                  <c:v>9644.067796610203</c:v>
                </c:pt>
                <c:pt idx="702">
                  <c:v>9682.8241390478615</c:v>
                </c:pt>
                <c:pt idx="703">
                  <c:v>9265.6806650113704</c:v>
                </c:pt>
                <c:pt idx="704">
                  <c:v>9016.5533124617996</c:v>
                </c:pt>
                <c:pt idx="705">
                  <c:v>8664.9753499586477</c:v>
                </c:pt>
                <c:pt idx="706">
                  <c:v>9268.9553420418488</c:v>
                </c:pt>
                <c:pt idx="707">
                  <c:v>9187.5202418223362</c:v>
                </c:pt>
                <c:pt idx="708">
                  <c:v>9104.3218539710288</c:v>
                </c:pt>
                <c:pt idx="709">
                  <c:v>8835.1146136960979</c:v>
                </c:pt>
                <c:pt idx="710">
                  <c:v>8721.5444960236364</c:v>
                </c:pt>
                <c:pt idx="711">
                  <c:v>9056.3172478319048</c:v>
                </c:pt>
                <c:pt idx="712">
                  <c:v>9148.9798121559197</c:v>
                </c:pt>
                <c:pt idx="713">
                  <c:v>9363.4171794595313</c:v>
                </c:pt>
                <c:pt idx="714">
                  <c:v>9417.251430422144</c:v>
                </c:pt>
                <c:pt idx="715">
                  <c:v>9373.6370506315798</c:v>
                </c:pt>
                <c:pt idx="716">
                  <c:v>9000.5037964662606</c:v>
                </c:pt>
                <c:pt idx="717">
                  <c:v>9216.2726258591865</c:v>
                </c:pt>
                <c:pt idx="718">
                  <c:v>9028.7163985750067</c:v>
                </c:pt>
                <c:pt idx="719">
                  <c:v>8388.3910899996699</c:v>
                </c:pt>
                <c:pt idx="720">
                  <c:v>8312.6776782180295</c:v>
                </c:pt>
                <c:pt idx="721">
                  <c:v>8576.8469538306817</c:v>
                </c:pt>
                <c:pt idx="722">
                  <c:v>8420.5980783763644</c:v>
                </c:pt>
                <c:pt idx="723">
                  <c:v>7978.840548418465</c:v>
                </c:pt>
                <c:pt idx="724">
                  <c:v>7068.6602612544766</c:v>
                </c:pt>
                <c:pt idx="725">
                  <c:v>6879.6286300334896</c:v>
                </c:pt>
                <c:pt idx="726">
                  <c:v>8043.434452481225</c:v>
                </c:pt>
                <c:pt idx="727">
                  <c:v>8305.9843823095762</c:v>
                </c:pt>
                <c:pt idx="728">
                  <c:v>8129.0798517399253</c:v>
                </c:pt>
                <c:pt idx="729">
                  <c:v>10340.350498398684</c:v>
                </c:pt>
                <c:pt idx="730">
                  <c:v>9562.9565655475526</c:v>
                </c:pt>
                <c:pt idx="731">
                  <c:v>10166.864586707008</c:v>
                </c:pt>
                <c:pt idx="732">
                  <c:v>9911.4037928677189</c:v>
                </c:pt>
                <c:pt idx="733">
                  <c:v>9940.1201914426947</c:v>
                </c:pt>
                <c:pt idx="734">
                  <c:v>9226.6724243406006</c:v>
                </c:pt>
                <c:pt idx="735">
                  <c:v>9089.8916837597935</c:v>
                </c:pt>
                <c:pt idx="736">
                  <c:v>9590.0896038000974</c:v>
                </c:pt>
                <c:pt idx="737">
                  <c:v>10025.801576163265</c:v>
                </c:pt>
                <c:pt idx="738">
                  <c:v>9716.8304005182235</c:v>
                </c:pt>
                <c:pt idx="739">
                  <c:v>9802.4038288531756</c:v>
                </c:pt>
                <c:pt idx="740">
                  <c:v>10280.614631688833</c:v>
                </c:pt>
                <c:pt idx="741">
                  <c:v>9833.3513260643049</c:v>
                </c:pt>
                <c:pt idx="742">
                  <c:v>9715.7148512001495</c:v>
                </c:pt>
                <c:pt idx="743">
                  <c:v>10029.220195041238</c:v>
                </c:pt>
                <c:pt idx="744">
                  <c:v>10282.26996293501</c:v>
                </c:pt>
                <c:pt idx="745">
                  <c:v>11671.848573176476</c:v>
                </c:pt>
                <c:pt idx="746">
                  <c:v>11595.307495771747</c:v>
                </c:pt>
                <c:pt idx="747">
                  <c:v>12228.687610205518</c:v>
                </c:pt>
                <c:pt idx="748">
                  <c:v>12315.772427939151</c:v>
                </c:pt>
                <c:pt idx="749">
                  <c:v>12029.220195041242</c:v>
                </c:pt>
                <c:pt idx="750">
                  <c:v>12396.919644463676</c:v>
                </c:pt>
                <c:pt idx="751">
                  <c:v>13156.824642844333</c:v>
                </c:pt>
                <c:pt idx="752">
                  <c:v>13940.767929756423</c:v>
                </c:pt>
                <c:pt idx="753">
                  <c:v>14611.788837309772</c:v>
                </c:pt>
                <c:pt idx="754">
                  <c:v>15547.878657022613</c:v>
                </c:pt>
                <c:pt idx="755">
                  <c:v>14969.700241102642</c:v>
                </c:pt>
                <c:pt idx="756">
                  <c:v>15725.682824139096</c:v>
                </c:pt>
                <c:pt idx="757">
                  <c:v>15401.813667278466</c:v>
                </c:pt>
                <c:pt idx="758">
                  <c:v>14760.22886753756</c:v>
                </c:pt>
                <c:pt idx="759">
                  <c:v>14960.631904710541</c:v>
                </c:pt>
                <c:pt idx="760">
                  <c:v>14577.674619453783</c:v>
                </c:pt>
                <c:pt idx="761">
                  <c:v>14401.381841735982</c:v>
                </c:pt>
                <c:pt idx="762">
                  <c:v>14725.25099859661</c:v>
                </c:pt>
                <c:pt idx="763">
                  <c:v>14910.540141782762</c:v>
                </c:pt>
                <c:pt idx="764">
                  <c:v>15517.039116197098</c:v>
                </c:pt>
                <c:pt idx="765">
                  <c:v>15689.661376803813</c:v>
                </c:pt>
                <c:pt idx="766">
                  <c:v>15633.236172586316</c:v>
                </c:pt>
                <c:pt idx="767">
                  <c:v>15618.086293137612</c:v>
                </c:pt>
                <c:pt idx="768">
                  <c:v>15779.589046025447</c:v>
                </c:pt>
                <c:pt idx="769">
                  <c:v>16549.713915578152</c:v>
                </c:pt>
                <c:pt idx="770">
                  <c:v>16488.466659469617</c:v>
                </c:pt>
                <c:pt idx="771">
                  <c:v>17071.287199971255</c:v>
                </c:pt>
                <c:pt idx="772">
                  <c:v>17805.570549498047</c:v>
                </c:pt>
                <c:pt idx="773">
                  <c:v>16733.20378567063</c:v>
                </c:pt>
                <c:pt idx="774">
                  <c:v>16647.054589945703</c:v>
                </c:pt>
                <c:pt idx="775">
                  <c:v>16187.160387203608</c:v>
                </c:pt>
                <c:pt idx="776">
                  <c:v>15950.591960847856</c:v>
                </c:pt>
                <c:pt idx="777">
                  <c:v>16611.536939076654</c:v>
                </c:pt>
                <c:pt idx="778">
                  <c:v>16640.325308575375</c:v>
                </c:pt>
                <c:pt idx="779">
                  <c:v>15653.675914930403</c:v>
                </c:pt>
                <c:pt idx="780">
                  <c:v>15597.394652560399</c:v>
                </c:pt>
                <c:pt idx="781">
                  <c:v>15298.715319011153</c:v>
                </c:pt>
                <c:pt idx="782">
                  <c:v>15152.470401957644</c:v>
                </c:pt>
                <c:pt idx="783">
                  <c:v>14986.217568102522</c:v>
                </c:pt>
                <c:pt idx="784">
                  <c:v>13873.547086976892</c:v>
                </c:pt>
                <c:pt idx="785">
                  <c:v>11696.714527330983</c:v>
                </c:pt>
                <c:pt idx="786">
                  <c:v>13458.634711576551</c:v>
                </c:pt>
                <c:pt idx="787">
                  <c:v>13410.018352585585</c:v>
                </c:pt>
                <c:pt idx="788">
                  <c:v>13386.483860520377</c:v>
                </c:pt>
                <c:pt idx="789">
                  <c:v>14754.03936809532</c:v>
                </c:pt>
                <c:pt idx="790">
                  <c:v>14070.711432581267</c:v>
                </c:pt>
                <c:pt idx="791">
                  <c:v>13933.786750152967</c:v>
                </c:pt>
                <c:pt idx="792">
                  <c:v>13017.632876317994</c:v>
                </c:pt>
                <c:pt idx="793">
                  <c:v>13023.174637446498</c:v>
                </c:pt>
                <c:pt idx="794">
                  <c:v>13628.88193169962</c:v>
                </c:pt>
                <c:pt idx="795">
                  <c:v>13203.101946813513</c:v>
                </c:pt>
                <c:pt idx="796">
                  <c:v>14105.509374212845</c:v>
                </c:pt>
                <c:pt idx="797">
                  <c:v>13980.675806974008</c:v>
                </c:pt>
                <c:pt idx="798">
                  <c:v>15113.893986829349</c:v>
                </c:pt>
                <c:pt idx="799">
                  <c:v>15075.821368167288</c:v>
                </c:pt>
                <c:pt idx="800">
                  <c:v>14959.120515311841</c:v>
                </c:pt>
                <c:pt idx="801">
                  <c:v>15614.091906869655</c:v>
                </c:pt>
                <c:pt idx="802">
                  <c:v>15814.926769585119</c:v>
                </c:pt>
                <c:pt idx="803">
                  <c:v>15807.369822591703</c:v>
                </c:pt>
                <c:pt idx="804">
                  <c:v>15502.50098960023</c:v>
                </c:pt>
                <c:pt idx="805">
                  <c:v>15167.296412249481</c:v>
                </c:pt>
                <c:pt idx="806">
                  <c:v>15545.863471157681</c:v>
                </c:pt>
                <c:pt idx="807">
                  <c:v>15700.421029903946</c:v>
                </c:pt>
                <c:pt idx="808">
                  <c:v>15923.566878980919</c:v>
                </c:pt>
                <c:pt idx="809">
                  <c:v>16565.871387959294</c:v>
                </c:pt>
                <c:pt idx="810">
                  <c:v>17163.44596782903</c:v>
                </c:pt>
                <c:pt idx="811">
                  <c:v>17093.094389866528</c:v>
                </c:pt>
                <c:pt idx="812">
                  <c:v>17326.963906581776</c:v>
                </c:pt>
                <c:pt idx="813">
                  <c:v>19576.091259131354</c:v>
                </c:pt>
                <c:pt idx="814">
                  <c:v>20241.102594551845</c:v>
                </c:pt>
                <c:pt idx="815">
                  <c:v>20940.40807513769</c:v>
                </c:pt>
                <c:pt idx="816">
                  <c:v>20489.042426859593</c:v>
                </c:pt>
                <c:pt idx="817">
                  <c:v>20709.27345352482</c:v>
                </c:pt>
                <c:pt idx="818">
                  <c:v>20130.267371981765</c:v>
                </c:pt>
                <c:pt idx="819">
                  <c:v>20059.879808557387</c:v>
                </c:pt>
                <c:pt idx="820">
                  <c:v>20526.143438051076</c:v>
                </c:pt>
                <c:pt idx="821">
                  <c:v>21552.052970599929</c:v>
                </c:pt>
                <c:pt idx="822">
                  <c:v>21680.736982259215</c:v>
                </c:pt>
                <c:pt idx="823">
                  <c:v>21609.449782288008</c:v>
                </c:pt>
                <c:pt idx="824">
                  <c:v>21252.977796970074</c:v>
                </c:pt>
                <c:pt idx="825">
                  <c:v>19883.515059915844</c:v>
                </c:pt>
                <c:pt idx="826">
                  <c:v>20655.547158947837</c:v>
                </c:pt>
                <c:pt idx="827">
                  <c:v>21201.230702796121</c:v>
                </c:pt>
                <c:pt idx="828">
                  <c:v>20799.596962827069</c:v>
                </c:pt>
                <c:pt idx="829">
                  <c:v>20698.873655043415</c:v>
                </c:pt>
                <c:pt idx="830">
                  <c:v>22095.109575731462</c:v>
                </c:pt>
                <c:pt idx="831">
                  <c:v>22038.072618662114</c:v>
                </c:pt>
                <c:pt idx="832">
                  <c:v>23192.666162870257</c:v>
                </c:pt>
                <c:pt idx="833">
                  <c:v>24411.421785598675</c:v>
                </c:pt>
                <c:pt idx="834">
                  <c:v>25333.693187952125</c:v>
                </c:pt>
                <c:pt idx="835">
                  <c:v>25801.612148691987</c:v>
                </c:pt>
                <c:pt idx="836">
                  <c:v>26674.40354096951</c:v>
                </c:pt>
                <c:pt idx="837">
                  <c:v>26600.453416819666</c:v>
                </c:pt>
                <c:pt idx="838">
                  <c:v>25081.003274677088</c:v>
                </c:pt>
                <c:pt idx="839">
                  <c:v>25645.507215085163</c:v>
                </c:pt>
                <c:pt idx="840">
                  <c:v>26873.798985210036</c:v>
                </c:pt>
                <c:pt idx="841">
                  <c:v>25751.19651660735</c:v>
                </c:pt>
                <c:pt idx="842">
                  <c:v>23669.869372773454</c:v>
                </c:pt>
                <c:pt idx="843">
                  <c:v>22838.893087192824</c:v>
                </c:pt>
                <c:pt idx="844">
                  <c:v>21182.302349850706</c:v>
                </c:pt>
                <c:pt idx="845">
                  <c:v>23519.630069451989</c:v>
                </c:pt>
                <c:pt idx="846">
                  <c:v>23768.397567382828</c:v>
                </c:pt>
                <c:pt idx="847">
                  <c:v>26247.795890460311</c:v>
                </c:pt>
                <c:pt idx="848">
                  <c:v>28207.312245852736</c:v>
                </c:pt>
                <c:pt idx="849">
                  <c:v>27761.740256936257</c:v>
                </c:pt>
                <c:pt idx="850">
                  <c:v>27985.929684407562</c:v>
                </c:pt>
                <c:pt idx="851">
                  <c:v>28902.875238403747</c:v>
                </c:pt>
                <c:pt idx="852">
                  <c:v>29709.633308143573</c:v>
                </c:pt>
                <c:pt idx="853">
                  <c:v>29180.611033142672</c:v>
                </c:pt>
                <c:pt idx="854">
                  <c:v>29688.006045557653</c:v>
                </c:pt>
                <c:pt idx="855">
                  <c:v>28900.500197920097</c:v>
                </c:pt>
                <c:pt idx="856">
                  <c:v>29562.092914462617</c:v>
                </c:pt>
                <c:pt idx="857">
                  <c:v>31651.012990751798</c:v>
                </c:pt>
                <c:pt idx="858">
                  <c:v>33830.328547266967</c:v>
                </c:pt>
                <c:pt idx="859">
                  <c:v>35153.154125733265</c:v>
                </c:pt>
                <c:pt idx="860">
                  <c:v>35801.936017848857</c:v>
                </c:pt>
                <c:pt idx="861">
                  <c:v>35755.082946489681</c:v>
                </c:pt>
                <c:pt idx="862">
                  <c:v>35636.402893231199</c:v>
                </c:pt>
                <c:pt idx="863">
                  <c:v>39115.621288999311</c:v>
                </c:pt>
                <c:pt idx="864">
                  <c:v>39332.973478714666</c:v>
                </c:pt>
                <c:pt idx="865">
                  <c:v>40627.586455072218</c:v>
                </c:pt>
                <c:pt idx="866">
                  <c:v>41901.399834466945</c:v>
                </c:pt>
                <c:pt idx="867">
                  <c:v>42169.023714419454</c:v>
                </c:pt>
                <c:pt idx="868">
                  <c:v>50703.51577962513</c:v>
                </c:pt>
                <c:pt idx="869">
                  <c:v>62578.754183310062</c:v>
                </c:pt>
                <c:pt idx="870">
                  <c:v>58897.513404584664</c:v>
                </c:pt>
                <c:pt idx="871">
                  <c:v>55093.670157256573</c:v>
                </c:pt>
                <c:pt idx="872">
                  <c:v>55021.807189895386</c:v>
                </c:pt>
                <c:pt idx="873">
                  <c:v>60764.187268343703</c:v>
                </c:pt>
                <c:pt idx="874">
                  <c:v>63802.655727086385</c:v>
                </c:pt>
                <c:pt idx="875">
                  <c:v>60058.332433696916</c:v>
                </c:pt>
                <c:pt idx="876">
                  <c:v>60274.856957789176</c:v>
                </c:pt>
                <c:pt idx="877">
                  <c:v>63833.423296988149</c:v>
                </c:pt>
                <c:pt idx="878">
                  <c:v>70711.468566699201</c:v>
                </c:pt>
                <c:pt idx="879">
                  <c:v>69736.190579006245</c:v>
                </c:pt>
                <c:pt idx="880">
                  <c:v>68512.756846234275</c:v>
                </c:pt>
                <c:pt idx="881">
                  <c:v>64193.49382849344</c:v>
                </c:pt>
                <c:pt idx="882">
                  <c:v>59364.8206124727</c:v>
                </c:pt>
                <c:pt idx="883">
                  <c:v>56708.769657058678</c:v>
                </c:pt>
                <c:pt idx="884">
                  <c:v>51137.392493432773</c:v>
                </c:pt>
                <c:pt idx="885">
                  <c:v>54251.286480262097</c:v>
                </c:pt>
                <c:pt idx="886">
                  <c:v>51178.307963582833</c:v>
                </c:pt>
                <c:pt idx="887">
                  <c:v>50998.524596063304</c:v>
                </c:pt>
                <c:pt idx="888">
                  <c:v>56824.211018748545</c:v>
                </c:pt>
                <c:pt idx="889">
                  <c:v>55299.147144553717</c:v>
                </c:pt>
                <c:pt idx="890">
                  <c:v>51999.02839252953</c:v>
                </c:pt>
                <c:pt idx="891">
                  <c:v>52413.005145921154</c:v>
                </c:pt>
                <c:pt idx="892">
                  <c:v>46205.297059987861</c:v>
                </c:pt>
                <c:pt idx="893">
                  <c:v>49887.11360610323</c:v>
                </c:pt>
                <c:pt idx="894">
                  <c:v>48508.438590809405</c:v>
                </c:pt>
                <c:pt idx="895">
                  <c:v>53191.946453632838</c:v>
                </c:pt>
                <c:pt idx="896">
                  <c:v>54331.354132930406</c:v>
                </c:pt>
                <c:pt idx="897">
                  <c:v>54499.9460218073</c:v>
                </c:pt>
                <c:pt idx="898">
                  <c:v>61031.379322753732</c:v>
                </c:pt>
                <c:pt idx="899">
                  <c:v>61531.505271870301</c:v>
                </c:pt>
                <c:pt idx="900">
                  <c:v>58203.677714203579</c:v>
                </c:pt>
                <c:pt idx="901">
                  <c:v>53955.665910972079</c:v>
                </c:pt>
                <c:pt idx="902">
                  <c:v>52110.511353413334</c:v>
                </c:pt>
                <c:pt idx="903">
                  <c:v>53529.022275001022</c:v>
                </c:pt>
                <c:pt idx="904">
                  <c:v>47889.668573896255</c:v>
                </c:pt>
                <c:pt idx="905">
                  <c:v>49731.908309043261</c:v>
                </c:pt>
                <c:pt idx="906">
                  <c:v>51055.993378675135</c:v>
                </c:pt>
                <c:pt idx="907">
                  <c:v>49142.574399942532</c:v>
                </c:pt>
                <c:pt idx="908">
                  <c:v>48904.242685954989</c:v>
                </c:pt>
                <c:pt idx="909">
                  <c:v>41635.215372989405</c:v>
                </c:pt>
                <c:pt idx="910">
                  <c:v>40303.753283673483</c:v>
                </c:pt>
                <c:pt idx="911">
                  <c:v>40683.471877361633</c:v>
                </c:pt>
                <c:pt idx="912">
                  <c:v>41379.646622764492</c:v>
                </c:pt>
                <c:pt idx="913">
                  <c:v>45927.525279787063</c:v>
                </c:pt>
                <c:pt idx="914">
                  <c:v>41448.666738637679</c:v>
                </c:pt>
                <c:pt idx="915">
                  <c:v>38744.467235237047</c:v>
                </c:pt>
                <c:pt idx="916">
                  <c:v>38954.046565187746</c:v>
                </c:pt>
                <c:pt idx="917">
                  <c:v>40867.933354924702</c:v>
                </c:pt>
                <c:pt idx="918">
                  <c:v>40008.636510849705</c:v>
                </c:pt>
                <c:pt idx="919">
                  <c:v>39896.685738961547</c:v>
                </c:pt>
                <c:pt idx="920">
                  <c:v>40731.944294505112</c:v>
                </c:pt>
                <c:pt idx="921">
                  <c:v>41512.828817157962</c:v>
                </c:pt>
                <c:pt idx="922">
                  <c:v>40026.665227248282</c:v>
                </c:pt>
                <c:pt idx="923">
                  <c:v>35967.469142466522</c:v>
                </c:pt>
                <c:pt idx="924">
                  <c:v>36345.280506675379</c:v>
                </c:pt>
                <c:pt idx="925">
                  <c:v>32438.122998308751</c:v>
                </c:pt>
                <c:pt idx="926">
                  <c:v>31622.29659217683</c:v>
                </c:pt>
                <c:pt idx="927">
                  <c:v>33250.566771024576</c:v>
                </c:pt>
                <c:pt idx="928">
                  <c:v>29392.601389038889</c:v>
                </c:pt>
                <c:pt idx="929">
                  <c:v>24848.645147360516</c:v>
                </c:pt>
                <c:pt idx="930">
                  <c:v>27667.27841951857</c:v>
                </c:pt>
                <c:pt idx="931">
                  <c:v>27261.68627874344</c:v>
                </c:pt>
                <c:pt idx="932">
                  <c:v>29573.212422181496</c:v>
                </c:pt>
                <c:pt idx="933">
                  <c:v>31203.0299758898</c:v>
                </c:pt>
                <c:pt idx="934">
                  <c:v>30758.537550829522</c:v>
                </c:pt>
                <c:pt idx="935">
                  <c:v>29051.02738493654</c:v>
                </c:pt>
                <c:pt idx="936">
                  <c:v>31927.309367015787</c:v>
                </c:pt>
                <c:pt idx="937">
                  <c:v>30659.649501601412</c:v>
                </c:pt>
                <c:pt idx="938">
                  <c:v>34088.956061751116</c:v>
                </c:pt>
                <c:pt idx="939">
                  <c:v>36097.84447083385</c:v>
                </c:pt>
                <c:pt idx="940">
                  <c:v>36588.182374320837</c:v>
                </c:pt>
                <c:pt idx="941">
                  <c:v>40021.231422505378</c:v>
                </c:pt>
                <c:pt idx="942">
                  <c:v>37353.053366440028</c:v>
                </c:pt>
                <c:pt idx="943">
                  <c:v>40087.804526971173</c:v>
                </c:pt>
                <c:pt idx="944">
                  <c:v>40431.717586095285</c:v>
                </c:pt>
                <c:pt idx="945">
                  <c:v>37620.173449926297</c:v>
                </c:pt>
                <c:pt idx="946">
                  <c:v>35373.709021555354</c:v>
                </c:pt>
                <c:pt idx="947">
                  <c:v>36507.215085105679</c:v>
                </c:pt>
                <c:pt idx="948">
                  <c:v>34864.946561589182</c:v>
                </c:pt>
                <c:pt idx="949">
                  <c:v>34538.810320630524</c:v>
                </c:pt>
                <c:pt idx="950">
                  <c:v>37065.025729605302</c:v>
                </c:pt>
                <c:pt idx="951">
                  <c:v>38024.290186764614</c:v>
                </c:pt>
                <c:pt idx="952">
                  <c:v>37091.187160387271</c:v>
                </c:pt>
                <c:pt idx="953">
                  <c:v>39209.471373565146</c:v>
                </c:pt>
                <c:pt idx="954">
                  <c:v>39584.00806074353</c:v>
                </c:pt>
                <c:pt idx="955">
                  <c:v>41140.37928676822</c:v>
                </c:pt>
                <c:pt idx="956">
                  <c:v>41274.96491417475</c:v>
                </c:pt>
                <c:pt idx="957">
                  <c:v>40942.603188312001</c:v>
                </c:pt>
                <c:pt idx="958">
                  <c:v>38504.44420454144</c:v>
                </c:pt>
                <c:pt idx="959">
                  <c:v>35697.578178415992</c:v>
                </c:pt>
                <c:pt idx="960">
                  <c:v>33484.112418582961</c:v>
                </c:pt>
                <c:pt idx="961">
                  <c:v>33304.544963834676</c:v>
                </c:pt>
                <c:pt idx="962">
                  <c:v>31650.797077980558</c:v>
                </c:pt>
                <c:pt idx="963">
                  <c:v>34308.107524560139</c:v>
                </c:pt>
                <c:pt idx="964">
                  <c:v>32818.741228543731</c:v>
                </c:pt>
                <c:pt idx="965">
                  <c:v>32910.180287164047</c:v>
                </c:pt>
                <c:pt idx="966">
                  <c:v>29533.376515887638</c:v>
                </c:pt>
                <c:pt idx="967">
                  <c:v>29723.955521969179</c:v>
                </c:pt>
                <c:pt idx="968">
                  <c:v>29777.969700241159</c:v>
                </c:pt>
                <c:pt idx="969">
                  <c:v>28302.637734355376</c:v>
                </c:pt>
                <c:pt idx="970">
                  <c:v>29479.290366691912</c:v>
                </c:pt>
                <c:pt idx="971">
                  <c:v>30907.913203066018</c:v>
                </c:pt>
                <c:pt idx="972">
                  <c:v>32027.061067328854</c:v>
                </c:pt>
                <c:pt idx="973">
                  <c:v>31997.588974054535</c:v>
                </c:pt>
                <c:pt idx="974">
                  <c:v>31361.653891827758</c:v>
                </c:pt>
                <c:pt idx="975">
                  <c:v>32124.58166900578</c:v>
                </c:pt>
                <c:pt idx="976">
                  <c:v>30700.421029903973</c:v>
                </c:pt>
                <c:pt idx="977">
                  <c:v>30418.366979740233</c:v>
                </c:pt>
                <c:pt idx="978">
                  <c:v>29310.158695886908</c:v>
                </c:pt>
                <c:pt idx="979">
                  <c:v>28045.665551117392</c:v>
                </c:pt>
                <c:pt idx="980">
                  <c:v>28582.24477311171</c:v>
                </c:pt>
                <c:pt idx="981">
                  <c:v>25477.671020907594</c:v>
                </c:pt>
                <c:pt idx="982">
                  <c:v>24642.880276368385</c:v>
                </c:pt>
                <c:pt idx="983">
                  <c:v>24932.527258987408</c:v>
                </c:pt>
                <c:pt idx="984">
                  <c:v>24527.726798373496</c:v>
                </c:pt>
                <c:pt idx="985">
                  <c:v>25351.79387527443</c:v>
                </c:pt>
                <c:pt idx="986">
                  <c:v>26718.84558638314</c:v>
                </c:pt>
                <c:pt idx="987">
                  <c:v>24440.174169635506</c:v>
                </c:pt>
                <c:pt idx="988">
                  <c:v>24419.194645363314</c:v>
                </c:pt>
                <c:pt idx="989">
                  <c:v>23818.813199467455</c:v>
                </c:pt>
                <c:pt idx="990">
                  <c:v>24808.413400986046</c:v>
                </c:pt>
                <c:pt idx="991">
                  <c:v>25261.830220590924</c:v>
                </c:pt>
                <c:pt idx="992">
                  <c:v>24366.224045485666</c:v>
                </c:pt>
                <c:pt idx="993">
                  <c:v>24560.041743135811</c:v>
                </c:pt>
                <c:pt idx="994">
                  <c:v>24984.670193241967</c:v>
                </c:pt>
                <c:pt idx="995">
                  <c:v>28486.091618985974</c:v>
                </c:pt>
                <c:pt idx="996">
                  <c:v>28404.008780452739</c:v>
                </c:pt>
                <c:pt idx="997">
                  <c:v>28799.560977365189</c:v>
                </c:pt>
                <c:pt idx="998">
                  <c:v>30066.753031775213</c:v>
                </c:pt>
                <c:pt idx="999">
                  <c:v>28964.446363669129</c:v>
                </c:pt>
                <c:pt idx="1000">
                  <c:v>28400.086365108546</c:v>
                </c:pt>
                <c:pt idx="1001">
                  <c:v>29335.528446507662</c:v>
                </c:pt>
                <c:pt idx="1002">
                  <c:v>29774.371154053813</c:v>
                </c:pt>
                <c:pt idx="1003">
                  <c:v>31905.682104429867</c:v>
                </c:pt>
                <c:pt idx="1004">
                  <c:v>32082.550649537643</c:v>
                </c:pt>
                <c:pt idx="1005">
                  <c:v>31649.249703119993</c:v>
                </c:pt>
                <c:pt idx="1006">
                  <c:v>32139.695562992598</c:v>
                </c:pt>
                <c:pt idx="1007">
                  <c:v>34708.337831516117</c:v>
                </c:pt>
                <c:pt idx="1008">
                  <c:v>31904.638526035527</c:v>
                </c:pt>
                <c:pt idx="1009">
                  <c:v>33366.152074561927</c:v>
                </c:pt>
                <c:pt idx="1010">
                  <c:v>32108.208283853368</c:v>
                </c:pt>
                <c:pt idx="1011">
                  <c:v>33574.399942423312</c:v>
                </c:pt>
                <c:pt idx="1012">
                  <c:v>33786.786138400137</c:v>
                </c:pt>
                <c:pt idx="1013">
                  <c:v>33264.349202922065</c:v>
                </c:pt>
                <c:pt idx="1014">
                  <c:v>32647.05458994571</c:v>
                </c:pt>
                <c:pt idx="1015">
                  <c:v>33072.366763827456</c:v>
                </c:pt>
                <c:pt idx="1016">
                  <c:v>34998.524596063238</c:v>
                </c:pt>
                <c:pt idx="1017">
                  <c:v>34851.919824390992</c:v>
                </c:pt>
                <c:pt idx="1018">
                  <c:v>35265.752635935132</c:v>
                </c:pt>
                <c:pt idx="1019">
                  <c:v>34546.043398467067</c:v>
                </c:pt>
                <c:pt idx="1020">
                  <c:v>33668.897765302863</c:v>
                </c:pt>
                <c:pt idx="1021">
                  <c:v>33026.77318363385</c:v>
                </c:pt>
                <c:pt idx="1022">
                  <c:v>33466.767425959952</c:v>
                </c:pt>
                <c:pt idx="1023">
                  <c:v>32424.736406491818</c:v>
                </c:pt>
                <c:pt idx="1024">
                  <c:v>30239.771132462523</c:v>
                </c:pt>
                <c:pt idx="1025">
                  <c:v>30497.678937709203</c:v>
                </c:pt>
                <c:pt idx="1026">
                  <c:v>31257.332037856744</c:v>
                </c:pt>
                <c:pt idx="1027">
                  <c:v>31199.395444240567</c:v>
                </c:pt>
                <c:pt idx="1028">
                  <c:v>30506.531361330057</c:v>
                </c:pt>
                <c:pt idx="1029">
                  <c:v>30026.305372629493</c:v>
                </c:pt>
                <c:pt idx="1030">
                  <c:v>29000.683723775626</c:v>
                </c:pt>
                <c:pt idx="1031">
                  <c:v>29646.658749865084</c:v>
                </c:pt>
                <c:pt idx="1032">
                  <c:v>29636.186980459923</c:v>
                </c:pt>
                <c:pt idx="1033">
                  <c:v>30648.314081111257</c:v>
                </c:pt>
                <c:pt idx="1034">
                  <c:v>30204.181510669718</c:v>
                </c:pt>
                <c:pt idx="1035">
                  <c:v>28744.107380618254</c:v>
                </c:pt>
                <c:pt idx="1036">
                  <c:v>27007.089135989081</c:v>
                </c:pt>
                <c:pt idx="1037">
                  <c:v>27291.914066717065</c:v>
                </c:pt>
                <c:pt idx="1038">
                  <c:v>26841.951851452031</c:v>
                </c:pt>
                <c:pt idx="1039">
                  <c:v>26405.95199539388</c:v>
                </c:pt>
                <c:pt idx="1040">
                  <c:v>26437.223361761869</c:v>
                </c:pt>
                <c:pt idx="1041">
                  <c:v>25578.250386843731</c:v>
                </c:pt>
                <c:pt idx="1042">
                  <c:v>26845.154557558766</c:v>
                </c:pt>
                <c:pt idx="1043">
                  <c:v>26557.306848033415</c:v>
                </c:pt>
                <c:pt idx="1044">
                  <c:v>26935.118212242276</c:v>
                </c:pt>
                <c:pt idx="1045">
                  <c:v>27040.627586455095</c:v>
                </c:pt>
                <c:pt idx="1046">
                  <c:v>27480.010075929353</c:v>
                </c:pt>
                <c:pt idx="1047">
                  <c:v>27731.728381733807</c:v>
                </c:pt>
                <c:pt idx="1048">
                  <c:v>26943.646766706275</c:v>
                </c:pt>
                <c:pt idx="1049">
                  <c:v>27393.96883659004</c:v>
                </c:pt>
                <c:pt idx="1050">
                  <c:v>27546.871064090134</c:v>
                </c:pt>
                <c:pt idx="1051">
                  <c:v>27654.575551477228</c:v>
                </c:pt>
                <c:pt idx="1052">
                  <c:v>27416.603692108412</c:v>
                </c:pt>
                <c:pt idx="1053">
                  <c:v>26976.141638777954</c:v>
                </c:pt>
                <c:pt idx="1054">
                  <c:v>24363.273237612026</c:v>
                </c:pt>
                <c:pt idx="1055">
                  <c:v>24761.596315088726</c:v>
                </c:pt>
                <c:pt idx="1056">
                  <c:v>23552.448810680504</c:v>
                </c:pt>
                <c:pt idx="1057">
                  <c:v>22679.189607398628</c:v>
                </c:pt>
                <c:pt idx="1058">
                  <c:v>23888.912879196825</c:v>
                </c:pt>
                <c:pt idx="1059">
                  <c:v>22999.100363453184</c:v>
                </c:pt>
                <c:pt idx="1060">
                  <c:v>23334.017057108947</c:v>
                </c:pt>
                <c:pt idx="1061">
                  <c:v>23200.403037173</c:v>
                </c:pt>
                <c:pt idx="1062">
                  <c:v>24142.718341789936</c:v>
                </c:pt>
                <c:pt idx="1063">
                  <c:v>24241.282521861187</c:v>
                </c:pt>
                <c:pt idx="1064">
                  <c:v>24312.137896289922</c:v>
                </c:pt>
                <c:pt idx="1065">
                  <c:v>24178.667818201469</c:v>
                </c:pt>
                <c:pt idx="1066">
                  <c:v>21806.542156968604</c:v>
                </c:pt>
                <c:pt idx="1067">
                  <c:v>22232.861923782813</c:v>
                </c:pt>
                <c:pt idx="1068">
                  <c:v>22131.023066681082</c:v>
                </c:pt>
                <c:pt idx="1069">
                  <c:v>22476.519486127629</c:v>
                </c:pt>
                <c:pt idx="1070">
                  <c:v>21860.988160783065</c:v>
                </c:pt>
                <c:pt idx="1071">
                  <c:v>22066.896973622679</c:v>
                </c:pt>
                <c:pt idx="1072">
                  <c:v>21057.468782611846</c:v>
                </c:pt>
                <c:pt idx="1073">
                  <c:v>22319.478930512094</c:v>
                </c:pt>
                <c:pt idx="1074">
                  <c:v>22970.204037568841</c:v>
                </c:pt>
                <c:pt idx="1075">
                  <c:v>22848.969016517345</c:v>
                </c:pt>
                <c:pt idx="1076">
                  <c:v>23792.831695994835</c:v>
                </c:pt>
                <c:pt idx="1077">
                  <c:v>23399.978408722891</c:v>
                </c:pt>
                <c:pt idx="1078">
                  <c:v>23705.315052718717</c:v>
                </c:pt>
                <c:pt idx="1079">
                  <c:v>23509.122314584922</c:v>
                </c:pt>
                <c:pt idx="1080">
                  <c:v>23750.404836446087</c:v>
                </c:pt>
                <c:pt idx="1081">
                  <c:v>24301.989996041608</c:v>
                </c:pt>
                <c:pt idx="1082">
                  <c:v>24117.348591169179</c:v>
                </c:pt>
                <c:pt idx="1083">
                  <c:v>23980.747777897741</c:v>
                </c:pt>
                <c:pt idx="1084">
                  <c:v>22684.15560113715</c:v>
                </c:pt>
                <c:pt idx="1085">
                  <c:v>22994.854078952114</c:v>
                </c:pt>
                <c:pt idx="1086">
                  <c:v>22490.014034330143</c:v>
                </c:pt>
                <c:pt idx="1087">
                  <c:v>22369.606678901735</c:v>
                </c:pt>
                <c:pt idx="1088">
                  <c:v>22486.055633524065</c:v>
                </c:pt>
                <c:pt idx="1089">
                  <c:v>22846.198135953084</c:v>
                </c:pt>
                <c:pt idx="1090">
                  <c:v>24213.933570837391</c:v>
                </c:pt>
                <c:pt idx="1091">
                  <c:v>26323.401345856284</c:v>
                </c:pt>
                <c:pt idx="1092">
                  <c:v>26553.63633092232</c:v>
                </c:pt>
                <c:pt idx="1093">
                  <c:v>26881.176004894038</c:v>
                </c:pt>
                <c:pt idx="1094">
                  <c:v>26393.393069200054</c:v>
                </c:pt>
                <c:pt idx="1095">
                  <c:v>26658.030155817061</c:v>
                </c:pt>
                <c:pt idx="1096">
                  <c:v>26621.324984706189</c:v>
                </c:pt>
                <c:pt idx="1097">
                  <c:v>27781.100435424098</c:v>
                </c:pt>
                <c:pt idx="1098">
                  <c:v>30175.609053942218</c:v>
                </c:pt>
                <c:pt idx="1099">
                  <c:v>29353.881032063058</c:v>
                </c:pt>
                <c:pt idx="1100">
                  <c:v>28543.632372521515</c:v>
                </c:pt>
                <c:pt idx="1101">
                  <c:v>29451.25769189249</c:v>
                </c:pt>
                <c:pt idx="1102">
                  <c:v>29612.076721004731</c:v>
                </c:pt>
                <c:pt idx="1103">
                  <c:v>29566.878980891739</c:v>
                </c:pt>
                <c:pt idx="1104">
                  <c:v>29400.158336032262</c:v>
                </c:pt>
                <c:pt idx="1105">
                  <c:v>27806.937997049212</c:v>
                </c:pt>
                <c:pt idx="1106">
                  <c:v>27363.309223073895</c:v>
                </c:pt>
                <c:pt idx="1107">
                  <c:v>27111.15909172696</c:v>
                </c:pt>
                <c:pt idx="1108">
                  <c:v>26679.909316636098</c:v>
                </c:pt>
                <c:pt idx="1109">
                  <c:v>25207.816042318922</c:v>
                </c:pt>
                <c:pt idx="1110">
                  <c:v>25297.815682464301</c:v>
                </c:pt>
                <c:pt idx="1111">
                  <c:v>24966.713447767121</c:v>
                </c:pt>
                <c:pt idx="1112">
                  <c:v>24175.824966713466</c:v>
                </c:pt>
                <c:pt idx="1113">
                  <c:v>22607.866421965544</c:v>
                </c:pt>
                <c:pt idx="1114">
                  <c:v>23557.702688114019</c:v>
                </c:pt>
                <c:pt idx="1115">
                  <c:v>22116.700852855465</c:v>
                </c:pt>
                <c:pt idx="1116">
                  <c:v>22438.950663931791</c:v>
                </c:pt>
                <c:pt idx="1117">
                  <c:v>22728.453704703323</c:v>
                </c:pt>
                <c:pt idx="1118">
                  <c:v>22504.120335384527</c:v>
                </c:pt>
                <c:pt idx="1119">
                  <c:v>22293.029616035146</c:v>
                </c:pt>
                <c:pt idx="1120">
                  <c:v>22559.32203389833</c:v>
                </c:pt>
                <c:pt idx="1121">
                  <c:v>22728.057864622719</c:v>
                </c:pt>
                <c:pt idx="1122">
                  <c:v>23698.189931267796</c:v>
                </c:pt>
                <c:pt idx="1123">
                  <c:v>23018.604483788578</c:v>
                </c:pt>
                <c:pt idx="1124">
                  <c:v>23352.873439130617</c:v>
                </c:pt>
                <c:pt idx="1125">
                  <c:v>22522.364964554345</c:v>
                </c:pt>
                <c:pt idx="1126">
                  <c:v>23303.789269135294</c:v>
                </c:pt>
                <c:pt idx="1127">
                  <c:v>22886.71776602255</c:v>
                </c:pt>
                <c:pt idx="1128">
                  <c:v>23485.407895210355</c:v>
                </c:pt>
                <c:pt idx="1129">
                  <c:v>24077.440713951586</c:v>
                </c:pt>
                <c:pt idx="1130">
                  <c:v>24245.276908129137</c:v>
                </c:pt>
                <c:pt idx="1131">
                  <c:v>24146.17294612978</c:v>
                </c:pt>
                <c:pt idx="1132">
                  <c:v>24872.791392277533</c:v>
                </c:pt>
                <c:pt idx="1133">
                  <c:v>25445.356076145254</c:v>
                </c:pt>
                <c:pt idx="1134">
                  <c:v>25301.018388571032</c:v>
                </c:pt>
                <c:pt idx="1135">
                  <c:v>25128.648026197432</c:v>
                </c:pt>
                <c:pt idx="1136">
                  <c:v>25243.837489654197</c:v>
                </c:pt>
                <c:pt idx="1137">
                  <c:v>25877.433516859204</c:v>
                </c:pt>
                <c:pt idx="1138">
                  <c:v>26251.39443664761</c:v>
                </c:pt>
                <c:pt idx="1139">
                  <c:v>26114.577710604928</c:v>
                </c:pt>
                <c:pt idx="1140">
                  <c:v>26485.29993882473</c:v>
                </c:pt>
                <c:pt idx="1141">
                  <c:v>24066.932959084545</c:v>
                </c:pt>
                <c:pt idx="1142">
                  <c:v>23372.557486775357</c:v>
                </c:pt>
                <c:pt idx="1143">
                  <c:v>23012.738853503201</c:v>
                </c:pt>
                <c:pt idx="1144">
                  <c:v>22267.80380726188</c:v>
                </c:pt>
                <c:pt idx="1145">
                  <c:v>22436.971463528749</c:v>
                </c:pt>
                <c:pt idx="1146">
                  <c:v>22670.840980243993</c:v>
                </c:pt>
                <c:pt idx="1147">
                  <c:v>22607.974378351155</c:v>
                </c:pt>
                <c:pt idx="1148">
                  <c:v>22764.403181114838</c:v>
                </c:pt>
                <c:pt idx="1149">
                  <c:v>23340.134585627413</c:v>
                </c:pt>
                <c:pt idx="1150">
                  <c:v>23311.526143438055</c:v>
                </c:pt>
                <c:pt idx="1151">
                  <c:v>23457.771060491566</c:v>
                </c:pt>
                <c:pt idx="1152">
                  <c:v>23383.353125337366</c:v>
                </c:pt>
                <c:pt idx="1153">
                  <c:v>22493.432653208103</c:v>
                </c:pt>
                <c:pt idx="1154">
                  <c:v>22799.309079132028</c:v>
                </c:pt>
                <c:pt idx="1155">
                  <c:v>22983.698585771344</c:v>
                </c:pt>
                <c:pt idx="1156">
                  <c:v>23365.756234481265</c:v>
                </c:pt>
                <c:pt idx="1157">
                  <c:v>24290.186764547121</c:v>
                </c:pt>
                <c:pt idx="1158">
                  <c:v>24136.636798733311</c:v>
                </c:pt>
                <c:pt idx="1159">
                  <c:v>24099.427831156212</c:v>
                </c:pt>
                <c:pt idx="1160">
                  <c:v>23685.954874230811</c:v>
                </c:pt>
                <c:pt idx="1161">
                  <c:v>23163.445967828997</c:v>
                </c:pt>
                <c:pt idx="1162">
                  <c:v>23230.990679765371</c:v>
                </c:pt>
                <c:pt idx="1163">
                  <c:v>24038.324516895173</c:v>
                </c:pt>
                <c:pt idx="1164">
                  <c:v>23822.411745654754</c:v>
                </c:pt>
                <c:pt idx="1165">
                  <c:v>23682.032458886606</c:v>
                </c:pt>
                <c:pt idx="1166">
                  <c:v>23768.397567382777</c:v>
                </c:pt>
                <c:pt idx="1167">
                  <c:v>23652.63233653604</c:v>
                </c:pt>
                <c:pt idx="1168">
                  <c:v>23385.008456583542</c:v>
                </c:pt>
                <c:pt idx="1169">
                  <c:v>23268.307603728095</c:v>
                </c:pt>
                <c:pt idx="1170">
                  <c:v>23561.301234301343</c:v>
                </c:pt>
                <c:pt idx="1171">
                  <c:v>23728.597646550792</c:v>
                </c:pt>
                <c:pt idx="1172">
                  <c:v>23579.221994314299</c:v>
                </c:pt>
                <c:pt idx="1173">
                  <c:v>23642.448450825865</c:v>
                </c:pt>
                <c:pt idx="1174">
                  <c:v>23779.44510417791</c:v>
                </c:pt>
                <c:pt idx="1175">
                  <c:v>23712.548130555253</c:v>
                </c:pt>
                <c:pt idx="1176">
                  <c:v>23478.930512073122</c:v>
                </c:pt>
                <c:pt idx="1177">
                  <c:v>22147.936233761557</c:v>
                </c:pt>
                <c:pt idx="1178">
                  <c:v>22267.839792723735</c:v>
                </c:pt>
                <c:pt idx="1179">
                  <c:v>22296.592176760583</c:v>
                </c:pt>
                <c:pt idx="1180">
                  <c:v>22251.574363956955</c:v>
                </c:pt>
                <c:pt idx="1181">
                  <c:v>23176.148835870306</c:v>
                </c:pt>
                <c:pt idx="1182">
                  <c:v>23236.208571737014</c:v>
                </c:pt>
                <c:pt idx="1183">
                  <c:v>23187.952067364782</c:v>
                </c:pt>
                <c:pt idx="1184">
                  <c:v>23012.558926193815</c:v>
                </c:pt>
                <c:pt idx="1185">
                  <c:v>22969.484328331349</c:v>
                </c:pt>
                <c:pt idx="1186">
                  <c:v>23081.075245600772</c:v>
                </c:pt>
                <c:pt idx="1187">
                  <c:v>23087.840512432969</c:v>
                </c:pt>
                <c:pt idx="1188">
                  <c:v>23058.224477311156</c:v>
                </c:pt>
                <c:pt idx="1189">
                  <c:v>23013.206664507532</c:v>
                </c:pt>
                <c:pt idx="1190">
                  <c:v>23088.200367051701</c:v>
                </c:pt>
                <c:pt idx="1191">
                  <c:v>23014.790024829959</c:v>
                </c:pt>
                <c:pt idx="1192">
                  <c:v>23048.220518910348</c:v>
                </c:pt>
                <c:pt idx="1193">
                  <c:v>23063.514340206544</c:v>
                </c:pt>
                <c:pt idx="1194">
                  <c:v>23043.722336176172</c:v>
                </c:pt>
                <c:pt idx="1195">
                  <c:v>22548.490409874397</c:v>
                </c:pt>
                <c:pt idx="1196">
                  <c:v>22554.356040159761</c:v>
                </c:pt>
                <c:pt idx="1197">
                  <c:v>22685.882903307051</c:v>
                </c:pt>
                <c:pt idx="1198">
                  <c:v>22829.17701248694</c:v>
                </c:pt>
                <c:pt idx="1199">
                  <c:v>22850.048580373514</c:v>
                </c:pt>
                <c:pt idx="1200">
                  <c:v>22785.850516391361</c:v>
                </c:pt>
                <c:pt idx="1201">
                  <c:v>23114.469754219277</c:v>
                </c:pt>
                <c:pt idx="1202">
                  <c:v>23045.089783727359</c:v>
                </c:pt>
                <c:pt idx="1203">
                  <c:v>23205.225089064006</c:v>
                </c:pt>
                <c:pt idx="1204">
                  <c:v>23401.777681816533</c:v>
                </c:pt>
                <c:pt idx="1205">
                  <c:v>23053.150527187001</c:v>
                </c:pt>
                <c:pt idx="1206">
                  <c:v>22796.394256720272</c:v>
                </c:pt>
                <c:pt idx="1207">
                  <c:v>22841.484040447642</c:v>
                </c:pt>
                <c:pt idx="1208">
                  <c:v>22878.117240634765</c:v>
                </c:pt>
                <c:pt idx="1209">
                  <c:v>22771.132462485137</c:v>
                </c:pt>
                <c:pt idx="1210">
                  <c:v>22524.524092266704</c:v>
                </c:pt>
                <c:pt idx="1211">
                  <c:v>20171.506711288621</c:v>
                </c:pt>
                <c:pt idx="1212">
                  <c:v>20078.160423189016</c:v>
                </c:pt>
                <c:pt idx="1213">
                  <c:v>19836.050235704755</c:v>
                </c:pt>
                <c:pt idx="1214">
                  <c:v>19807.009967972921</c:v>
                </c:pt>
                <c:pt idx="1215">
                  <c:v>20007.916801612129</c:v>
                </c:pt>
                <c:pt idx="1216">
                  <c:v>17033.718377775363</c:v>
                </c:pt>
                <c:pt idx="1217">
                  <c:v>15650.9050343661</c:v>
                </c:pt>
                <c:pt idx="1218">
                  <c:v>16355.78826154232</c:v>
                </c:pt>
                <c:pt idx="1219">
                  <c:v>15349.094965633869</c:v>
                </c:pt>
                <c:pt idx="1220">
                  <c:v>15415.452157328427</c:v>
                </c:pt>
                <c:pt idx="1221">
                  <c:v>13584.475871747803</c:v>
                </c:pt>
                <c:pt idx="1222">
                  <c:v>14166.360790240733</c:v>
                </c:pt>
                <c:pt idx="1223">
                  <c:v>13427.327359746652</c:v>
                </c:pt>
                <c:pt idx="1224">
                  <c:v>13584.511857209676</c:v>
                </c:pt>
                <c:pt idx="1225">
                  <c:v>15203.965597898436</c:v>
                </c:pt>
                <c:pt idx="1226">
                  <c:v>15286.624203821644</c:v>
                </c:pt>
                <c:pt idx="1227">
                  <c:v>14307.81964086508</c:v>
                </c:pt>
                <c:pt idx="1228">
                  <c:v>14905.214293425448</c:v>
                </c:pt>
                <c:pt idx="1229">
                  <c:v>14765.518730432894</c:v>
                </c:pt>
                <c:pt idx="1230">
                  <c:v>13794.918852783465</c:v>
                </c:pt>
                <c:pt idx="1231">
                  <c:v>14040.951455611925</c:v>
                </c:pt>
                <c:pt idx="1232">
                  <c:v>13294.433049048177</c:v>
                </c:pt>
                <c:pt idx="1233">
                  <c:v>12354.744683148003</c:v>
                </c:pt>
                <c:pt idx="1234">
                  <c:v>12163.122098672131</c:v>
                </c:pt>
                <c:pt idx="1235">
                  <c:v>12238.655583144404</c:v>
                </c:pt>
                <c:pt idx="1236">
                  <c:v>12707.114325812367</c:v>
                </c:pt>
                <c:pt idx="1237">
                  <c:v>12271.58228075857</c:v>
                </c:pt>
                <c:pt idx="1238">
                  <c:v>12052.826658030152</c:v>
                </c:pt>
                <c:pt idx="1239">
                  <c:v>12343.877073662234</c:v>
                </c:pt>
                <c:pt idx="1240">
                  <c:v>11749.253301666122</c:v>
                </c:pt>
                <c:pt idx="1241">
                  <c:v>11499.910036345313</c:v>
                </c:pt>
                <c:pt idx="1242">
                  <c:v>11454.172514304217</c:v>
                </c:pt>
                <c:pt idx="1243">
                  <c:v>11497.355068552301</c:v>
                </c:pt>
                <c:pt idx="1244">
                  <c:v>12583.468278815355</c:v>
                </c:pt>
                <c:pt idx="1245">
                  <c:v>13198.639749541182</c:v>
                </c:pt>
                <c:pt idx="1246">
                  <c:v>13251.682320342579</c:v>
                </c:pt>
                <c:pt idx="1247">
                  <c:v>14665.299219115475</c:v>
                </c:pt>
                <c:pt idx="1248">
                  <c:v>13815.034725970705</c:v>
                </c:pt>
                <c:pt idx="1249">
                  <c:v>14323.869156860626</c:v>
                </c:pt>
                <c:pt idx="1250">
                  <c:v>14196.012810824424</c:v>
                </c:pt>
                <c:pt idx="1251">
                  <c:v>14516.535319730825</c:v>
                </c:pt>
                <c:pt idx="1252">
                  <c:v>13602.504588146385</c:v>
                </c:pt>
                <c:pt idx="1253">
                  <c:v>13710.029148224112</c:v>
                </c:pt>
                <c:pt idx="1254">
                  <c:v>12918.384972471116</c:v>
                </c:pt>
                <c:pt idx="1255">
                  <c:v>13991.363489150379</c:v>
                </c:pt>
                <c:pt idx="1256">
                  <c:v>13420.094281910106</c:v>
                </c:pt>
                <c:pt idx="1257">
                  <c:v>13778.833351326062</c:v>
                </c:pt>
                <c:pt idx="1258">
                  <c:v>13285.328727194212</c:v>
                </c:pt>
                <c:pt idx="1259">
                  <c:v>13768.397567382774</c:v>
                </c:pt>
                <c:pt idx="1260">
                  <c:v>14001.18752024182</c:v>
                </c:pt>
                <c:pt idx="1261">
                  <c:v>13629.745582784553</c:v>
                </c:pt>
                <c:pt idx="1262">
                  <c:v>13747.346072186834</c:v>
                </c:pt>
                <c:pt idx="1263">
                  <c:v>13669.509518154662</c:v>
                </c:pt>
                <c:pt idx="1264">
                  <c:v>14541.689157580333</c:v>
                </c:pt>
                <c:pt idx="1265">
                  <c:v>14415.812011947171</c:v>
                </c:pt>
                <c:pt idx="1266">
                  <c:v>14372.089675770985</c:v>
                </c:pt>
                <c:pt idx="1267">
                  <c:v>14409.010759653096</c:v>
                </c:pt>
                <c:pt idx="1268">
                  <c:v>13048.760300838458</c:v>
                </c:pt>
                <c:pt idx="1269">
                  <c:v>13083.198387851306</c:v>
                </c:pt>
                <c:pt idx="1270">
                  <c:v>13024.614055921405</c:v>
                </c:pt>
                <c:pt idx="1271">
                  <c:v>12646.154953398825</c:v>
                </c:pt>
                <c:pt idx="1272">
                  <c:v>13185.756954190507</c:v>
                </c:pt>
                <c:pt idx="1273">
                  <c:v>12885.530245780705</c:v>
                </c:pt>
                <c:pt idx="1274">
                  <c:v>12989.708157904206</c:v>
                </c:pt>
                <c:pt idx="1275">
                  <c:v>13101.047176940514</c:v>
                </c:pt>
                <c:pt idx="1276">
                  <c:v>12983.014861995751</c:v>
                </c:pt>
                <c:pt idx="1277">
                  <c:v>13252.186116808809</c:v>
                </c:pt>
                <c:pt idx="1278">
                  <c:v>12725.143042210946</c:v>
                </c:pt>
                <c:pt idx="1279">
                  <c:v>12709.201482601029</c:v>
                </c:pt>
                <c:pt idx="1280">
                  <c:v>12872.107668501925</c:v>
                </c:pt>
                <c:pt idx="1281">
                  <c:v>12785.67058908201</c:v>
                </c:pt>
                <c:pt idx="1282">
                  <c:v>12843.10338623196</c:v>
                </c:pt>
                <c:pt idx="1283">
                  <c:v>12818.633272158047</c:v>
                </c:pt>
                <c:pt idx="1284">
                  <c:v>12796.682140415272</c:v>
                </c:pt>
                <c:pt idx="1285">
                  <c:v>12706.538558422397</c:v>
                </c:pt>
                <c:pt idx="1286">
                  <c:v>12342.833495267911</c:v>
                </c:pt>
                <c:pt idx="1287">
                  <c:v>12225.772787793732</c:v>
                </c:pt>
                <c:pt idx="1288">
                  <c:v>12370.182446291699</c:v>
                </c:pt>
                <c:pt idx="1289">
                  <c:v>12276.440318111483</c:v>
                </c:pt>
                <c:pt idx="1290">
                  <c:v>12370.002518982332</c:v>
                </c:pt>
                <c:pt idx="1291">
                  <c:v>12481.305552556769</c:v>
                </c:pt>
                <c:pt idx="1292">
                  <c:v>12288.243549605962</c:v>
                </c:pt>
                <c:pt idx="1293">
                  <c:v>12269.495123969918</c:v>
                </c:pt>
                <c:pt idx="1294">
                  <c:v>12337.255748677535</c:v>
                </c:pt>
                <c:pt idx="1295">
                  <c:v>12117.600489402283</c:v>
                </c:pt>
                <c:pt idx="1296">
                  <c:v>12087.516643276116</c:v>
                </c:pt>
                <c:pt idx="1297">
                  <c:v>13033.898305084746</c:v>
                </c:pt>
                <c:pt idx="1298">
                  <c:v>13040.15977545072</c:v>
                </c:pt>
                <c:pt idx="1299">
                  <c:v>13130.519270214836</c:v>
                </c:pt>
                <c:pt idx="1300">
                  <c:v>12920.076289179175</c:v>
                </c:pt>
                <c:pt idx="1301">
                  <c:v>12911.79963294829</c:v>
                </c:pt>
                <c:pt idx="1302">
                  <c:v>12870.848177336356</c:v>
                </c:pt>
                <c:pt idx="1303">
                  <c:v>12816.22224621253</c:v>
                </c:pt>
                <c:pt idx="1304">
                  <c:v>12834.538846306094</c:v>
                </c:pt>
                <c:pt idx="1305">
                  <c:v>12891.323905142322</c:v>
                </c:pt>
                <c:pt idx="1306">
                  <c:v>13045.017812803626</c:v>
                </c:pt>
                <c:pt idx="1307">
                  <c:v>13915.578106444997</c:v>
                </c:pt>
                <c:pt idx="1308">
                  <c:v>13991.183561841019</c:v>
                </c:pt>
                <c:pt idx="1309">
                  <c:v>14174.637446471625</c:v>
                </c:pt>
                <c:pt idx="1310">
                  <c:v>14026.089459858218</c:v>
                </c:pt>
                <c:pt idx="1311">
                  <c:v>14185.541041419267</c:v>
                </c:pt>
                <c:pt idx="1312">
                  <c:v>14790.024829968694</c:v>
                </c:pt>
                <c:pt idx="1313">
                  <c:v>13437.76314368995</c:v>
                </c:pt>
                <c:pt idx="1314">
                  <c:v>13742.092194753321</c:v>
                </c:pt>
                <c:pt idx="1315">
                  <c:v>13672.604267875779</c:v>
                </c:pt>
                <c:pt idx="1316">
                  <c:v>13674.151642736335</c:v>
                </c:pt>
                <c:pt idx="1317">
                  <c:v>13646.1909388607</c:v>
                </c:pt>
                <c:pt idx="1318">
                  <c:v>13696.678541869085</c:v>
                </c:pt>
                <c:pt idx="1319">
                  <c:v>13709.381409910395</c:v>
                </c:pt>
                <c:pt idx="1320">
                  <c:v>13627.442513224656</c:v>
                </c:pt>
                <c:pt idx="1321">
                  <c:v>13317.211846414048</c:v>
                </c:pt>
                <c:pt idx="1322">
                  <c:v>13834.934686386699</c:v>
                </c:pt>
                <c:pt idx="1323">
                  <c:v>13861.204073554283</c:v>
                </c:pt>
                <c:pt idx="1324">
                  <c:v>13879.77257188096</c:v>
                </c:pt>
                <c:pt idx="1325">
                  <c:v>13829.64482349131</c:v>
                </c:pt>
                <c:pt idx="1326">
                  <c:v>14095.505415812013</c:v>
                </c:pt>
                <c:pt idx="1327">
                  <c:v>14037.676778581454</c:v>
                </c:pt>
                <c:pt idx="1328">
                  <c:v>13853.251286480263</c:v>
                </c:pt>
                <c:pt idx="1329">
                  <c:v>13890.388283133616</c:v>
                </c:pt>
                <c:pt idx="1330">
                  <c:v>13858.0733383713</c:v>
                </c:pt>
                <c:pt idx="1331">
                  <c:v>13868.617078700205</c:v>
                </c:pt>
                <c:pt idx="1332">
                  <c:v>14044.40605995178</c:v>
                </c:pt>
                <c:pt idx="1333">
                  <c:v>14358.199287487856</c:v>
                </c:pt>
                <c:pt idx="1334">
                  <c:v>14275.468710640902</c:v>
                </c:pt>
                <c:pt idx="1335">
                  <c:v>14288.02763683472</c:v>
                </c:pt>
                <c:pt idx="1336">
                  <c:v>14397.2435136205</c:v>
                </c:pt>
                <c:pt idx="1337">
                  <c:v>14508.79844542805</c:v>
                </c:pt>
                <c:pt idx="1338">
                  <c:v>14296.160351218112</c:v>
                </c:pt>
                <c:pt idx="1339">
                  <c:v>14335.816330202602</c:v>
                </c:pt>
                <c:pt idx="1340">
                  <c:v>14334.556839037032</c:v>
                </c:pt>
                <c:pt idx="1341">
                  <c:v>14284.501061571129</c:v>
                </c:pt>
                <c:pt idx="1342">
                  <c:v>14061.427183417904</c:v>
                </c:pt>
                <c:pt idx="1343">
                  <c:v>14111.518946345681</c:v>
                </c:pt>
                <c:pt idx="1344">
                  <c:v>14489.654179711402</c:v>
                </c:pt>
                <c:pt idx="1345">
                  <c:v>14434.380510273855</c:v>
                </c:pt>
                <c:pt idx="1346">
                  <c:v>14721.688437871106</c:v>
                </c:pt>
                <c:pt idx="1347">
                  <c:v>14732.951887437479</c:v>
                </c:pt>
                <c:pt idx="1348">
                  <c:v>14736.010651696717</c:v>
                </c:pt>
                <c:pt idx="1349">
                  <c:v>14887.185577026883</c:v>
                </c:pt>
                <c:pt idx="1350">
                  <c:v>17639.821512109109</c:v>
                </c:pt>
                <c:pt idx="1351">
                  <c:v>17906.257871819784</c:v>
                </c:pt>
                <c:pt idx="1352">
                  <c:v>17656.230882723379</c:v>
                </c:pt>
                <c:pt idx="1353">
                  <c:v>18139.04782467883</c:v>
                </c:pt>
                <c:pt idx="1354">
                  <c:v>18169.851380042466</c:v>
                </c:pt>
                <c:pt idx="1355">
                  <c:v>18693.691748533598</c:v>
                </c:pt>
                <c:pt idx="1356">
                  <c:v>19020.259815034729</c:v>
                </c:pt>
                <c:pt idx="1357">
                  <c:v>18666.414768433558</c:v>
                </c:pt>
                <c:pt idx="1358">
                  <c:v>19139.155781064455</c:v>
                </c:pt>
                <c:pt idx="1359">
                  <c:v>18141.350894238734</c:v>
                </c:pt>
                <c:pt idx="1360">
                  <c:v>18274.101263089717</c:v>
                </c:pt>
                <c:pt idx="1361">
                  <c:v>18231.026665227255</c:v>
                </c:pt>
                <c:pt idx="1362">
                  <c:v>18583.864118895974</c:v>
                </c:pt>
                <c:pt idx="1363">
                  <c:v>18100.651336859912</c:v>
                </c:pt>
                <c:pt idx="1364">
                  <c:v>18722.875958112923</c:v>
                </c:pt>
                <c:pt idx="1365">
                  <c:v>18809.600921227826</c:v>
                </c:pt>
                <c:pt idx="1366">
                  <c:v>19002.087156788657</c:v>
                </c:pt>
                <c:pt idx="1367">
                  <c:v>19037.604807657703</c:v>
                </c:pt>
                <c:pt idx="1368">
                  <c:v>19143.869876569865</c:v>
                </c:pt>
                <c:pt idx="1369">
                  <c:v>19063.802223901544</c:v>
                </c:pt>
                <c:pt idx="1370">
                  <c:v>19387.52743891468</c:v>
                </c:pt>
                <c:pt idx="1371">
                  <c:v>19909.856418007126</c:v>
                </c:pt>
                <c:pt idx="1372">
                  <c:v>19582.928496887256</c:v>
                </c:pt>
                <c:pt idx="1373">
                  <c:v>18477.850948216921</c:v>
                </c:pt>
                <c:pt idx="1374">
                  <c:v>18566.735039044226</c:v>
                </c:pt>
                <c:pt idx="1375">
                  <c:v>18606.64291626183</c:v>
                </c:pt>
                <c:pt idx="1376">
                  <c:v>18550.50559573932</c:v>
                </c:pt>
                <c:pt idx="1377">
                  <c:v>18526.215408974771</c:v>
                </c:pt>
                <c:pt idx="1378">
                  <c:v>18966.821404152721</c:v>
                </c:pt>
                <c:pt idx="1379">
                  <c:v>19148.404044765914</c:v>
                </c:pt>
                <c:pt idx="1380">
                  <c:v>19396.19993522617</c:v>
                </c:pt>
                <c:pt idx="1381">
                  <c:v>20358.415200259096</c:v>
                </c:pt>
                <c:pt idx="1382">
                  <c:v>20763.647486415492</c:v>
                </c:pt>
                <c:pt idx="1383">
                  <c:v>20568.786210371014</c:v>
                </c:pt>
                <c:pt idx="1384">
                  <c:v>20468.170858972979</c:v>
                </c:pt>
                <c:pt idx="1385">
                  <c:v>20686.062830616433</c:v>
                </c:pt>
                <c:pt idx="1386">
                  <c:v>21405.628126237003</c:v>
                </c:pt>
                <c:pt idx="1387">
                  <c:v>22142.178559861819</c:v>
                </c:pt>
                <c:pt idx="1388">
                  <c:v>22826.082262765845</c:v>
                </c:pt>
                <c:pt idx="1389">
                  <c:v>25981.323545287702</c:v>
                </c:pt>
                <c:pt idx="1390">
                  <c:v>25116.988736550433</c:v>
                </c:pt>
                <c:pt idx="1391">
                  <c:v>28158.372017704845</c:v>
                </c:pt>
                <c:pt idx="1392">
                  <c:v>28755.69469934146</c:v>
                </c:pt>
                <c:pt idx="1393">
                  <c:v>29520.025909532542</c:v>
                </c:pt>
                <c:pt idx="1394">
                  <c:v>28352.801468206839</c:v>
                </c:pt>
                <c:pt idx="1395">
                  <c:v>26498.578574255993</c:v>
                </c:pt>
                <c:pt idx="1396">
                  <c:v>26134.081830940293</c:v>
                </c:pt>
                <c:pt idx="1397">
                  <c:v>29508.078736190571</c:v>
                </c:pt>
                <c:pt idx="1398">
                  <c:v>28786.714167476333</c:v>
                </c:pt>
                <c:pt idx="1399">
                  <c:v>28614.559717873974</c:v>
                </c:pt>
                <c:pt idx="1400">
                  <c:v>27444.240526827154</c:v>
                </c:pt>
                <c:pt idx="1401">
                  <c:v>28363.669077692604</c:v>
                </c:pt>
                <c:pt idx="1402">
                  <c:v>28794.48702724099</c:v>
                </c:pt>
                <c:pt idx="1403">
                  <c:v>29017.992730936698</c:v>
                </c:pt>
                <c:pt idx="1404">
                  <c:v>31421.497714923164</c:v>
                </c:pt>
                <c:pt idx="1405">
                  <c:v>31567.490733743569</c:v>
                </c:pt>
                <c:pt idx="1406">
                  <c:v>31362.625499298287</c:v>
                </c:pt>
                <c:pt idx="1407">
                  <c:v>31172.190435064236</c:v>
                </c:pt>
                <c:pt idx="1408">
                  <c:v>29794.846881859728</c:v>
                </c:pt>
                <c:pt idx="1409">
                  <c:v>30782.179999280288</c:v>
                </c:pt>
                <c:pt idx="1410">
                  <c:v>30799.776890136385</c:v>
                </c:pt>
                <c:pt idx="1411">
                  <c:v>31438.878693008017</c:v>
                </c:pt>
                <c:pt idx="1412">
                  <c:v>29176.868545107773</c:v>
                </c:pt>
                <c:pt idx="1413">
                  <c:v>27604.303861240056</c:v>
                </c:pt>
                <c:pt idx="1414">
                  <c:v>28030.803555363629</c:v>
                </c:pt>
                <c:pt idx="1415">
                  <c:v>28086.652992191153</c:v>
                </c:pt>
                <c:pt idx="1416">
                  <c:v>28781.640217352189</c:v>
                </c:pt>
                <c:pt idx="1417">
                  <c:v>28536.975062074922</c:v>
                </c:pt>
                <c:pt idx="1418">
                  <c:v>27473.388750944618</c:v>
                </c:pt>
                <c:pt idx="1419">
                  <c:v>28844.830688401886</c:v>
                </c:pt>
                <c:pt idx="1420">
                  <c:v>28493.90046421246</c:v>
                </c:pt>
                <c:pt idx="1421">
                  <c:v>29421.78559861816</c:v>
                </c:pt>
                <c:pt idx="1422">
                  <c:v>29648.565979344348</c:v>
                </c:pt>
                <c:pt idx="1423">
                  <c:v>31298.211522544887</c:v>
                </c:pt>
                <c:pt idx="1424">
                  <c:v>31883.94688545827</c:v>
                </c:pt>
                <c:pt idx="1425">
                  <c:v>32296.952031379318</c:v>
                </c:pt>
                <c:pt idx="1426">
                  <c:v>33585.73536291338</c:v>
                </c:pt>
                <c:pt idx="1427">
                  <c:v>32669.329590845296</c:v>
                </c:pt>
                <c:pt idx="1428">
                  <c:v>33385.656194897259</c:v>
                </c:pt>
                <c:pt idx="1429">
                  <c:v>34298.499406239869</c:v>
                </c:pt>
                <c:pt idx="1430">
                  <c:v>36835.438482852922</c:v>
                </c:pt>
                <c:pt idx="1431">
                  <c:v>38385.188383892899</c:v>
                </c:pt>
                <c:pt idx="1432">
                  <c:v>38983.122818381366</c:v>
                </c:pt>
                <c:pt idx="1433">
                  <c:v>39700.313073518293</c:v>
                </c:pt>
                <c:pt idx="1434">
                  <c:v>42302.817661664689</c:v>
                </c:pt>
                <c:pt idx="1435">
                  <c:v>46519.98992407068</c:v>
                </c:pt>
                <c:pt idx="1436">
                  <c:v>40157.220482924902</c:v>
                </c:pt>
                <c:pt idx="1437">
                  <c:v>44479.650221310592</c:v>
                </c:pt>
                <c:pt idx="1438">
                  <c:v>42697.794091187163</c:v>
                </c:pt>
                <c:pt idx="1439">
                  <c:v>38724.891143977839</c:v>
                </c:pt>
                <c:pt idx="1440">
                  <c:v>38064.09010759653</c:v>
                </c:pt>
                <c:pt idx="1441">
                  <c:v>38969.304401021989</c:v>
                </c:pt>
                <c:pt idx="1442">
                  <c:v>43097.700528986294</c:v>
                </c:pt>
                <c:pt idx="1443">
                  <c:v>40073.410342221745</c:v>
                </c:pt>
                <c:pt idx="1444">
                  <c:v>39600.237504048368</c:v>
                </c:pt>
                <c:pt idx="1445">
                  <c:v>40439.634387707374</c:v>
                </c:pt>
                <c:pt idx="1446">
                  <c:v>41291.230342941453</c:v>
                </c:pt>
                <c:pt idx="1447">
                  <c:v>44238.835510453784</c:v>
                </c:pt>
                <c:pt idx="1448">
                  <c:v>45237.719961135714</c:v>
                </c:pt>
                <c:pt idx="1449">
                  <c:v>43535.06783259564</c:v>
                </c:pt>
                <c:pt idx="1450">
                  <c:v>40839.90068012524</c:v>
                </c:pt>
                <c:pt idx="1451">
                  <c:v>42470.042102990403</c:v>
                </c:pt>
                <c:pt idx="1452">
                  <c:v>40915.758033754377</c:v>
                </c:pt>
                <c:pt idx="1453">
                  <c:v>36651.300874446737</c:v>
                </c:pt>
                <c:pt idx="1454">
                  <c:v>39060.311634099831</c:v>
                </c:pt>
                <c:pt idx="1455">
                  <c:v>33908.093130375339</c:v>
                </c:pt>
                <c:pt idx="1456">
                  <c:v>34892.619381769771</c:v>
                </c:pt>
                <c:pt idx="1457">
                  <c:v>38321.170247220136</c:v>
                </c:pt>
                <c:pt idx="1458">
                  <c:v>37921.695634963486</c:v>
                </c:pt>
                <c:pt idx="1459">
                  <c:v>38724.063478354758</c:v>
                </c:pt>
                <c:pt idx="1460">
                  <c:v>38111.123106265084</c:v>
                </c:pt>
                <c:pt idx="1461">
                  <c:v>37149.195724927136</c:v>
                </c:pt>
                <c:pt idx="1462">
                  <c:v>35410.126308971187</c:v>
                </c:pt>
                <c:pt idx="1463">
                  <c:v>35167.152470401968</c:v>
                </c:pt>
                <c:pt idx="1464">
                  <c:v>35565.619489726159</c:v>
                </c:pt>
                <c:pt idx="1465">
                  <c:v>35420.490121990726</c:v>
                </c:pt>
                <c:pt idx="1466">
                  <c:v>34114.14588506244</c:v>
                </c:pt>
                <c:pt idx="1467">
                  <c:v>34304.940803915226</c:v>
                </c:pt>
                <c:pt idx="1468">
                  <c:v>34168.232034258166</c:v>
                </c:pt>
                <c:pt idx="1469">
                  <c:v>34506.495375868159</c:v>
                </c:pt>
                <c:pt idx="1470">
                  <c:v>36299.614955557961</c:v>
                </c:pt>
                <c:pt idx="1471">
                  <c:v>37446.25571269208</c:v>
                </c:pt>
                <c:pt idx="1472">
                  <c:v>37903.522976717417</c:v>
                </c:pt>
                <c:pt idx="1473">
                  <c:v>38939.004642124586</c:v>
                </c:pt>
                <c:pt idx="1474">
                  <c:v>39503.07675699018</c:v>
                </c:pt>
                <c:pt idx="1475">
                  <c:v>42532.980675806975</c:v>
                </c:pt>
                <c:pt idx="1476">
                  <c:v>41259.095325488503</c:v>
                </c:pt>
                <c:pt idx="1477">
                  <c:v>43092.698549785884</c:v>
                </c:pt>
                <c:pt idx="1478">
                  <c:v>43114.181870524306</c:v>
                </c:pt>
                <c:pt idx="1479">
                  <c:v>42664.723451725506</c:v>
                </c:pt>
                <c:pt idx="1480">
                  <c:v>40595.019612076729</c:v>
                </c:pt>
                <c:pt idx="1481">
                  <c:v>41529.957897009612</c:v>
                </c:pt>
                <c:pt idx="1482">
                  <c:v>40984.850120551302</c:v>
                </c:pt>
                <c:pt idx="1483">
                  <c:v>39061.930979884128</c:v>
                </c:pt>
                <c:pt idx="1484">
                  <c:v>36078.520277807766</c:v>
                </c:pt>
                <c:pt idx="1485">
                  <c:v>37065.06171506711</c:v>
                </c:pt>
                <c:pt idx="1486">
                  <c:v>37254.956997373054</c:v>
                </c:pt>
                <c:pt idx="1487">
                  <c:v>36769.189247543989</c:v>
                </c:pt>
                <c:pt idx="1488">
                  <c:v>37120.731224585259</c:v>
                </c:pt>
                <c:pt idx="1489">
                  <c:v>39296.12436575623</c:v>
                </c:pt>
                <c:pt idx="1490">
                  <c:v>38753.067760624705</c:v>
                </c:pt>
                <c:pt idx="1491">
                  <c:v>36453.272877757387</c:v>
                </c:pt>
                <c:pt idx="1492">
                  <c:v>36371.04609737666</c:v>
                </c:pt>
                <c:pt idx="1493">
                  <c:v>37463.924574471916</c:v>
                </c:pt>
                <c:pt idx="1494">
                  <c:v>36517.902767282016</c:v>
                </c:pt>
                <c:pt idx="1495">
                  <c:v>36484.652200510995</c:v>
                </c:pt>
                <c:pt idx="1496">
                  <c:v>37286.876102054775</c:v>
                </c:pt>
                <c:pt idx="1497">
                  <c:v>36603.872035697583</c:v>
                </c:pt>
                <c:pt idx="1498">
                  <c:v>34957.393213141891</c:v>
                </c:pt>
                <c:pt idx="1499">
                  <c:v>34168.196048796286</c:v>
                </c:pt>
                <c:pt idx="1500">
                  <c:v>34482.780956493574</c:v>
                </c:pt>
                <c:pt idx="1501">
                  <c:v>34549.138148188133</c:v>
                </c:pt>
                <c:pt idx="1502">
                  <c:v>35145.273309582932</c:v>
                </c:pt>
                <c:pt idx="1503">
                  <c:v>37357.443592788521</c:v>
                </c:pt>
                <c:pt idx="1504">
                  <c:v>38247.076181222794</c:v>
                </c:pt>
                <c:pt idx="1505">
                  <c:v>38079.239987045243</c:v>
                </c:pt>
                <c:pt idx="1506">
                  <c:v>38053.654323653253</c:v>
                </c:pt>
                <c:pt idx="1507">
                  <c:v>37097.124761596329</c:v>
                </c:pt>
                <c:pt idx="1508">
                  <c:v>37728.489690165188</c:v>
                </c:pt>
                <c:pt idx="1509">
                  <c:v>37421.173845766323</c:v>
                </c:pt>
                <c:pt idx="1510">
                  <c:v>37101.011191478661</c:v>
                </c:pt>
                <c:pt idx="1511">
                  <c:v>36320.162654287691</c:v>
                </c:pt>
                <c:pt idx="1512">
                  <c:v>36561.948972615093</c:v>
                </c:pt>
                <c:pt idx="1513">
                  <c:v>37510.237863903007</c:v>
                </c:pt>
                <c:pt idx="1514">
                  <c:v>37302.277879736612</c:v>
                </c:pt>
                <c:pt idx="1515">
                  <c:v>37281.838137392515</c:v>
                </c:pt>
                <c:pt idx="1516">
                  <c:v>37081.075245600798</c:v>
                </c:pt>
                <c:pt idx="1517">
                  <c:v>36930.224189427499</c:v>
                </c:pt>
                <c:pt idx="1518">
                  <c:v>36652.596351074186</c:v>
                </c:pt>
                <c:pt idx="1519">
                  <c:v>36544.172154449625</c:v>
                </c:pt>
                <c:pt idx="1520">
                  <c:v>36975.098060383629</c:v>
                </c:pt>
                <c:pt idx="1521">
                  <c:v>36593.076397135585</c:v>
                </c:pt>
                <c:pt idx="1522">
                  <c:v>35891.86368707045</c:v>
                </c:pt>
                <c:pt idx="1523">
                  <c:v>36081.902911223893</c:v>
                </c:pt>
                <c:pt idx="1524">
                  <c:v>34883.371118068331</c:v>
                </c:pt>
                <c:pt idx="1525">
                  <c:v>30695.634963474786</c:v>
                </c:pt>
                <c:pt idx="1526">
                  <c:v>30365.79221994317</c:v>
                </c:pt>
                <c:pt idx="1527">
                  <c:v>29004.282269962961</c:v>
                </c:pt>
                <c:pt idx="1528">
                  <c:v>29486.451473604691</c:v>
                </c:pt>
                <c:pt idx="1529">
                  <c:v>29570.945338083442</c:v>
                </c:pt>
                <c:pt idx="1530">
                  <c:v>28976.933318939176</c:v>
                </c:pt>
                <c:pt idx="1531">
                  <c:v>29885.782144013847</c:v>
                </c:pt>
                <c:pt idx="1532">
                  <c:v>29945.374068876205</c:v>
                </c:pt>
                <c:pt idx="1533">
                  <c:v>30162.006549354086</c:v>
                </c:pt>
                <c:pt idx="1534">
                  <c:v>29653.495987621027</c:v>
                </c:pt>
                <c:pt idx="1535">
                  <c:v>29352.153729893151</c:v>
                </c:pt>
                <c:pt idx="1536">
                  <c:v>29319.622872359592</c:v>
                </c:pt>
                <c:pt idx="1537">
                  <c:v>28283.817337795557</c:v>
                </c:pt>
                <c:pt idx="1538">
                  <c:v>29540.465651876668</c:v>
                </c:pt>
                <c:pt idx="1539">
                  <c:v>29436.107812443799</c:v>
                </c:pt>
                <c:pt idx="1540">
                  <c:v>30911.511749253328</c:v>
                </c:pt>
                <c:pt idx="1541">
                  <c:v>30902.515383784979</c:v>
                </c:pt>
                <c:pt idx="1542">
                  <c:v>29750.368850984229</c:v>
                </c:pt>
                <c:pt idx="1543">
                  <c:v>29900.428226996322</c:v>
                </c:pt>
                <c:pt idx="1544">
                  <c:v>29806.65011335423</c:v>
                </c:pt>
                <c:pt idx="1545">
                  <c:v>30065.853395228354</c:v>
                </c:pt>
                <c:pt idx="1546">
                  <c:v>29372.917341394103</c:v>
                </c:pt>
                <c:pt idx="1547">
                  <c:v>28765.122890352322</c:v>
                </c:pt>
                <c:pt idx="1548">
                  <c:v>29062.578718197874</c:v>
                </c:pt>
                <c:pt idx="1549">
                  <c:v>28623.412141494864</c:v>
                </c:pt>
                <c:pt idx="1550">
                  <c:v>28663.42797509809</c:v>
                </c:pt>
                <c:pt idx="1551">
                  <c:v>29638.058224477343</c:v>
                </c:pt>
                <c:pt idx="1552">
                  <c:v>29543.776314369024</c:v>
                </c:pt>
                <c:pt idx="1553">
                  <c:v>28877.325560473597</c:v>
                </c:pt>
                <c:pt idx="1554">
                  <c:v>26898.592968440775</c:v>
                </c:pt>
                <c:pt idx="1555">
                  <c:v>26740.328907121544</c:v>
                </c:pt>
                <c:pt idx="1556">
                  <c:v>31192.198351865874</c:v>
                </c:pt>
                <c:pt idx="1557">
                  <c:v>33321.746014610129</c:v>
                </c:pt>
                <c:pt idx="1558">
                  <c:v>34361.941775522719</c:v>
                </c:pt>
                <c:pt idx="1559">
                  <c:v>33201.986397495442</c:v>
                </c:pt>
                <c:pt idx="1560">
                  <c:v>33937.169383569068</c:v>
                </c:pt>
                <c:pt idx="1561">
                  <c:v>32978.660621109106</c:v>
                </c:pt>
                <c:pt idx="1562">
                  <c:v>32960.811832019892</c:v>
                </c:pt>
                <c:pt idx="1563">
                  <c:v>33297.779697002443</c:v>
                </c:pt>
                <c:pt idx="1564">
                  <c:v>33497.1391557811</c:v>
                </c:pt>
                <c:pt idx="1565">
                  <c:v>33130.08744467239</c:v>
                </c:pt>
                <c:pt idx="1566">
                  <c:v>33871.423944726368</c:v>
                </c:pt>
                <c:pt idx="1567">
                  <c:v>33545.971427543307</c:v>
                </c:pt>
                <c:pt idx="1568">
                  <c:v>33614.991543416494</c:v>
                </c:pt>
                <c:pt idx="1569">
                  <c:v>33102.450609953608</c:v>
                </c:pt>
                <c:pt idx="1570">
                  <c:v>31534.096225125078</c:v>
                </c:pt>
                <c:pt idx="1571">
                  <c:v>31695.598978012913</c:v>
                </c:pt>
                <c:pt idx="1572">
                  <c:v>32502.896829680838</c:v>
                </c:pt>
                <c:pt idx="1573">
                  <c:v>31384.86451473608</c:v>
                </c:pt>
                <c:pt idx="1574">
                  <c:v>31703.191910468202</c:v>
                </c:pt>
                <c:pt idx="1575">
                  <c:v>31517.2910144302</c:v>
                </c:pt>
                <c:pt idx="1576">
                  <c:v>31055.453596746942</c:v>
                </c:pt>
                <c:pt idx="1577">
                  <c:v>30434.632408506986</c:v>
                </c:pt>
                <c:pt idx="1578">
                  <c:v>30519.270214833232</c:v>
                </c:pt>
                <c:pt idx="1579">
                  <c:v>30587.678577854571</c:v>
                </c:pt>
                <c:pt idx="1580">
                  <c:v>29395.948036993075</c:v>
                </c:pt>
                <c:pt idx="1581">
                  <c:v>29232.286156392835</c:v>
                </c:pt>
                <c:pt idx="1582">
                  <c:v>29086.904890424285</c:v>
                </c:pt>
                <c:pt idx="1583">
                  <c:v>27408.183094030024</c:v>
                </c:pt>
                <c:pt idx="1584">
                  <c:v>26208.319838785144</c:v>
                </c:pt>
                <c:pt idx="1585">
                  <c:v>26374.788585411508</c:v>
                </c:pt>
                <c:pt idx="1586">
                  <c:v>24861.060131706807</c:v>
                </c:pt>
                <c:pt idx="1587">
                  <c:v>25646.874662636314</c:v>
                </c:pt>
                <c:pt idx="1588">
                  <c:v>25775.198819676869</c:v>
                </c:pt>
                <c:pt idx="1589">
                  <c:v>27074.453920616092</c:v>
                </c:pt>
                <c:pt idx="1590">
                  <c:v>26745.870668250045</c:v>
                </c:pt>
                <c:pt idx="1591">
                  <c:v>27924.718413760856</c:v>
                </c:pt>
                <c:pt idx="1592">
                  <c:v>27190.327107848447</c:v>
                </c:pt>
                <c:pt idx="1593">
                  <c:v>26644.607578538289</c:v>
                </c:pt>
                <c:pt idx="1594">
                  <c:v>26287.415883982889</c:v>
                </c:pt>
                <c:pt idx="1595">
                  <c:v>26279.966893375095</c:v>
                </c:pt>
                <c:pt idx="1596">
                  <c:v>25905.898017201067</c:v>
                </c:pt>
                <c:pt idx="1597">
                  <c:v>26605.995177948127</c:v>
                </c:pt>
                <c:pt idx="1598">
                  <c:v>27133.326136240976</c:v>
                </c:pt>
                <c:pt idx="1599">
                  <c:v>26996.977221202651</c:v>
                </c:pt>
                <c:pt idx="1600">
                  <c:v>27061.067328799185</c:v>
                </c:pt>
                <c:pt idx="1601">
                  <c:v>26404.368635071452</c:v>
                </c:pt>
                <c:pt idx="1602">
                  <c:v>25979.236388499066</c:v>
                </c:pt>
                <c:pt idx="1603">
                  <c:v>25913.958760660709</c:v>
                </c:pt>
                <c:pt idx="1604">
                  <c:v>25858.829033070655</c:v>
                </c:pt>
                <c:pt idx="1605">
                  <c:v>26089.10000359856</c:v>
                </c:pt>
                <c:pt idx="1606">
                  <c:v>25416.207852027797</c:v>
                </c:pt>
                <c:pt idx="1607">
                  <c:v>25589.261938176991</c:v>
                </c:pt>
                <c:pt idx="1608">
                  <c:v>24747.310086724974</c:v>
                </c:pt>
                <c:pt idx="1609">
                  <c:v>23810.212674079685</c:v>
                </c:pt>
                <c:pt idx="1610">
                  <c:v>26217.316204253493</c:v>
                </c:pt>
                <c:pt idx="1611">
                  <c:v>25726.4385188384</c:v>
                </c:pt>
                <c:pt idx="1612">
                  <c:v>25873.547086976872</c:v>
                </c:pt>
                <c:pt idx="1613">
                  <c:v>25704.451401633753</c:v>
                </c:pt>
                <c:pt idx="1614">
                  <c:v>27036.093418259035</c:v>
                </c:pt>
                <c:pt idx="1615">
                  <c:v>26308.21548094571</c:v>
                </c:pt>
                <c:pt idx="1616">
                  <c:v>26107.488574615869</c:v>
                </c:pt>
                <c:pt idx="1617">
                  <c:v>25881.176004894034</c:v>
                </c:pt>
                <c:pt idx="1618">
                  <c:v>25888.409082730588</c:v>
                </c:pt>
                <c:pt idx="1619">
                  <c:v>26074.453920616081</c:v>
                </c:pt>
                <c:pt idx="1620">
                  <c:v>26278.995285904504</c:v>
                </c:pt>
                <c:pt idx="1621">
                  <c:v>26574.867753427625</c:v>
                </c:pt>
                <c:pt idx="1622">
                  <c:v>25974.306380222399</c:v>
                </c:pt>
                <c:pt idx="1623">
                  <c:v>25786.174385548249</c:v>
                </c:pt>
                <c:pt idx="1624">
                  <c:v>25817.157868221249</c:v>
                </c:pt>
                <c:pt idx="1625">
                  <c:v>24991.975242002245</c:v>
                </c:pt>
                <c:pt idx="1626">
                  <c:v>26393.357083738181</c:v>
                </c:pt>
                <c:pt idx="1627">
                  <c:v>26444.384468674663</c:v>
                </c:pt>
                <c:pt idx="1628">
                  <c:v>26468.746626362954</c:v>
                </c:pt>
                <c:pt idx="1629">
                  <c:v>27941.379682608229</c:v>
                </c:pt>
                <c:pt idx="1630">
                  <c:v>29358.811040339708</c:v>
                </c:pt>
                <c:pt idx="1631">
                  <c:v>28952.139335708376</c:v>
                </c:pt>
                <c:pt idx="1632">
                  <c:v>28118.248227716002</c:v>
                </c:pt>
                <c:pt idx="1633">
                  <c:v>29501.205512972756</c:v>
                </c:pt>
                <c:pt idx="1634">
                  <c:v>28860.340422469319</c:v>
                </c:pt>
                <c:pt idx="1635">
                  <c:v>29439.022634855512</c:v>
                </c:pt>
                <c:pt idx="1636">
                  <c:v>29164.417575299569</c:v>
                </c:pt>
                <c:pt idx="1637">
                  <c:v>31723.667638274128</c:v>
                </c:pt>
                <c:pt idx="1638">
                  <c:v>31698.909640505222</c:v>
                </c:pt>
                <c:pt idx="1639">
                  <c:v>31360.46637158587</c:v>
                </c:pt>
                <c:pt idx="1640">
                  <c:v>32024.973910540131</c:v>
                </c:pt>
                <c:pt idx="1641">
                  <c:v>32060.599517794799</c:v>
                </c:pt>
                <c:pt idx="1642">
                  <c:v>31298.463420777996</c:v>
                </c:pt>
                <c:pt idx="1643">
                  <c:v>31051.459210478955</c:v>
                </c:pt>
                <c:pt idx="1644">
                  <c:v>31386.627802367839</c:v>
                </c:pt>
                <c:pt idx="1645">
                  <c:v>31164.7774299183</c:v>
                </c:pt>
                <c:pt idx="1646">
                  <c:v>30174.601461009741</c:v>
                </c:pt>
                <c:pt idx="1647">
                  <c:v>30325.884342725531</c:v>
                </c:pt>
                <c:pt idx="1648">
                  <c:v>29964.410378207194</c:v>
                </c:pt>
                <c:pt idx="1649">
                  <c:v>30929.504480189997</c:v>
                </c:pt>
                <c:pt idx="1650">
                  <c:v>32012.522940731935</c:v>
                </c:pt>
                <c:pt idx="1651">
                  <c:v>33806.542156968579</c:v>
                </c:pt>
                <c:pt idx="1652">
                  <c:v>33424.880348339269</c:v>
                </c:pt>
                <c:pt idx="1653">
                  <c:v>34197.272301989993</c:v>
                </c:pt>
                <c:pt idx="1654">
                  <c:v>33592.356687898086</c:v>
                </c:pt>
                <c:pt idx="1655">
                  <c:v>33755.01097556587</c:v>
                </c:pt>
                <c:pt idx="1656">
                  <c:v>33551.045377667419</c:v>
                </c:pt>
                <c:pt idx="1657">
                  <c:v>33396.271906149908</c:v>
                </c:pt>
                <c:pt idx="1658">
                  <c:v>32978.264781028462</c:v>
                </c:pt>
                <c:pt idx="1659">
                  <c:v>34595.775306776057</c:v>
                </c:pt>
                <c:pt idx="1660">
                  <c:v>35132.642412465357</c:v>
                </c:pt>
                <c:pt idx="1661">
                  <c:v>35294.720932743156</c:v>
                </c:pt>
                <c:pt idx="1662">
                  <c:v>35645.903055165698</c:v>
                </c:pt>
                <c:pt idx="1663">
                  <c:v>36591.277124041881</c:v>
                </c:pt>
                <c:pt idx="1664">
                  <c:v>35452.085357515563</c:v>
                </c:pt>
                <c:pt idx="1665">
                  <c:v>36957.105329446902</c:v>
                </c:pt>
                <c:pt idx="1666">
                  <c:v>37249.019396163945</c:v>
                </c:pt>
                <c:pt idx="1667">
                  <c:v>36836.482061247254</c:v>
                </c:pt>
                <c:pt idx="1668">
                  <c:v>37321.71002914822</c:v>
                </c:pt>
                <c:pt idx="1669">
                  <c:v>35665.982942891067</c:v>
                </c:pt>
                <c:pt idx="1670">
                  <c:v>35701.176724603261</c:v>
                </c:pt>
                <c:pt idx="1671">
                  <c:v>34905.898017201049</c:v>
                </c:pt>
                <c:pt idx="1672">
                  <c:v>36662.132498470623</c:v>
                </c:pt>
                <c:pt idx="1673">
                  <c:v>34546.331282162013</c:v>
                </c:pt>
                <c:pt idx="1674">
                  <c:v>34582.208787649797</c:v>
                </c:pt>
                <c:pt idx="1675">
                  <c:v>34890.280326747998</c:v>
                </c:pt>
                <c:pt idx="1676">
                  <c:v>34791.572204829252</c:v>
                </c:pt>
                <c:pt idx="1677">
                  <c:v>35859.548742308114</c:v>
                </c:pt>
                <c:pt idx="1678">
                  <c:v>34761.956169707446</c:v>
                </c:pt>
                <c:pt idx="1679">
                  <c:v>33484.472273201631</c:v>
                </c:pt>
                <c:pt idx="1680">
                  <c:v>31589.117996329485</c:v>
                </c:pt>
                <c:pt idx="1681">
                  <c:v>31712.152290474656</c:v>
                </c:pt>
                <c:pt idx="1682">
                  <c:v>31339.342905466197</c:v>
                </c:pt>
                <c:pt idx="1683">
                  <c:v>30677.858145309303</c:v>
                </c:pt>
                <c:pt idx="1684">
                  <c:v>30667.92615783224</c:v>
                </c:pt>
                <c:pt idx="1685">
                  <c:v>32081.03926013891</c:v>
                </c:pt>
                <c:pt idx="1686">
                  <c:v>31515.491741336507</c:v>
                </c:pt>
                <c:pt idx="1687">
                  <c:v>31525.639641584803</c:v>
                </c:pt>
                <c:pt idx="1688">
                  <c:v>32639.425672028505</c:v>
                </c:pt>
                <c:pt idx="1689">
                  <c:v>32957.321242218146</c:v>
                </c:pt>
                <c:pt idx="1690">
                  <c:v>32031.99107560546</c:v>
                </c:pt>
                <c:pt idx="1691">
                  <c:v>28924.250602756489</c:v>
                </c:pt>
                <c:pt idx="1692">
                  <c:v>28552.736694375475</c:v>
                </c:pt>
                <c:pt idx="1693">
                  <c:v>28409.370614271837</c:v>
                </c:pt>
                <c:pt idx="1694">
                  <c:v>28565.439562416788</c:v>
                </c:pt>
                <c:pt idx="1695">
                  <c:v>17478.498686530646</c:v>
                </c:pt>
                <c:pt idx="1696">
                  <c:v>20287.163985749761</c:v>
                </c:pt>
                <c:pt idx="1697">
                  <c:v>18587.390694159563</c:v>
                </c:pt>
                <c:pt idx="1698">
                  <c:v>19235.488862499558</c:v>
                </c:pt>
                <c:pt idx="1699">
                  <c:v>18128.07225880745</c:v>
                </c:pt>
                <c:pt idx="1700">
                  <c:v>19186.404692504238</c:v>
                </c:pt>
                <c:pt idx="1701">
                  <c:v>19481.233581633034</c:v>
                </c:pt>
                <c:pt idx="1702">
                  <c:v>22261.542336895913</c:v>
                </c:pt>
                <c:pt idx="1703">
                  <c:v>22332.937493252743</c:v>
                </c:pt>
                <c:pt idx="1704">
                  <c:v>22306.59613516141</c:v>
                </c:pt>
                <c:pt idx="1705">
                  <c:v>20937.241354492799</c:v>
                </c:pt>
                <c:pt idx="1706">
                  <c:v>23356.83183993668</c:v>
                </c:pt>
                <c:pt idx="1707">
                  <c:v>24350.066573104483</c:v>
                </c:pt>
                <c:pt idx="1708">
                  <c:v>24077.728597646565</c:v>
                </c:pt>
                <c:pt idx="1709">
                  <c:v>24319.622872359581</c:v>
                </c:pt>
                <c:pt idx="1710">
                  <c:v>22931.231782359941</c:v>
                </c:pt>
                <c:pt idx="1711">
                  <c:v>22497.463024937937</c:v>
                </c:pt>
                <c:pt idx="1712">
                  <c:v>21149.411637698384</c:v>
                </c:pt>
                <c:pt idx="1713">
                  <c:v>23053.726294577005</c:v>
                </c:pt>
                <c:pt idx="1714">
                  <c:v>23118.320198639765</c:v>
                </c:pt>
                <c:pt idx="1715">
                  <c:v>23988.304724891161</c:v>
                </c:pt>
                <c:pt idx="1716">
                  <c:v>24486.379502680935</c:v>
                </c:pt>
                <c:pt idx="1717">
                  <c:v>24261.362409586542</c:v>
                </c:pt>
                <c:pt idx="1718">
                  <c:v>24739.17737234159</c:v>
                </c:pt>
                <c:pt idx="1719">
                  <c:v>24391.845694339499</c:v>
                </c:pt>
                <c:pt idx="1720">
                  <c:v>26418.942747130175</c:v>
                </c:pt>
                <c:pt idx="1721">
                  <c:v>25909.568534312151</c:v>
                </c:pt>
                <c:pt idx="1722">
                  <c:v>26521.681240778737</c:v>
                </c:pt>
                <c:pt idx="1723">
                  <c:v>26245.060995357886</c:v>
                </c:pt>
                <c:pt idx="1724">
                  <c:v>24728.885530245789</c:v>
                </c:pt>
                <c:pt idx="1725">
                  <c:v>24792.723739609206</c:v>
                </c:pt>
                <c:pt idx="1726">
                  <c:v>24859.224873151255</c:v>
                </c:pt>
                <c:pt idx="1727">
                  <c:v>24690.381086041245</c:v>
                </c:pt>
                <c:pt idx="1728">
                  <c:v>24748.533592428666</c:v>
                </c:pt>
                <c:pt idx="1729">
                  <c:v>23837.201770484731</c:v>
                </c:pt>
                <c:pt idx="1730">
                  <c:v>25595.163553924223</c:v>
                </c:pt>
                <c:pt idx="1731">
                  <c:v>25324.624851559976</c:v>
                </c:pt>
                <c:pt idx="1732">
                  <c:v>26131.77876138041</c:v>
                </c:pt>
                <c:pt idx="1733">
                  <c:v>25660.18928352946</c:v>
                </c:pt>
                <c:pt idx="1734">
                  <c:v>24607.542552808671</c:v>
                </c:pt>
                <c:pt idx="1735">
                  <c:v>24663.284033250577</c:v>
                </c:pt>
                <c:pt idx="1736">
                  <c:v>25682.248371657861</c:v>
                </c:pt>
                <c:pt idx="1737">
                  <c:v>26948.900644139776</c:v>
                </c:pt>
                <c:pt idx="1738">
                  <c:v>27041.779121235031</c:v>
                </c:pt>
                <c:pt idx="1739">
                  <c:v>27160.423189031641</c:v>
                </c:pt>
                <c:pt idx="1740">
                  <c:v>27731.836338119407</c:v>
                </c:pt>
                <c:pt idx="1741">
                  <c:v>28031.847133757972</c:v>
                </c:pt>
                <c:pt idx="1742">
                  <c:v>27906.761668286024</c:v>
                </c:pt>
                <c:pt idx="1743">
                  <c:v>31644.7155349239</c:v>
                </c:pt>
                <c:pt idx="1744">
                  <c:v>31034.869912555339</c:v>
                </c:pt>
                <c:pt idx="1745">
                  <c:v>31773.075677426328</c:v>
                </c:pt>
                <c:pt idx="1746">
                  <c:v>32335.024650041389</c:v>
                </c:pt>
                <c:pt idx="1747">
                  <c:v>32062.866601892845</c:v>
                </c:pt>
                <c:pt idx="1748">
                  <c:v>31967.793011623315</c:v>
                </c:pt>
                <c:pt idx="1749">
                  <c:v>32490.517830796369</c:v>
                </c:pt>
                <c:pt idx="1750">
                  <c:v>32947.533196588585</c:v>
                </c:pt>
                <c:pt idx="1751">
                  <c:v>36002.626938716763</c:v>
                </c:pt>
                <c:pt idx="1752">
                  <c:v>35301.738097808491</c:v>
                </c:pt>
                <c:pt idx="1753">
                  <c:v>34320.090683363924</c:v>
                </c:pt>
                <c:pt idx="1754">
                  <c:v>31414.804419014723</c:v>
                </c:pt>
                <c:pt idx="1755">
                  <c:v>30848.177336356115</c:v>
                </c:pt>
                <c:pt idx="1756">
                  <c:v>31744.2873079276</c:v>
                </c:pt>
                <c:pt idx="1757">
                  <c:v>33542.984634207787</c:v>
                </c:pt>
                <c:pt idx="1758">
                  <c:v>35248.983410702087</c:v>
                </c:pt>
                <c:pt idx="1759">
                  <c:v>33510.021951131755</c:v>
                </c:pt>
                <c:pt idx="1760">
                  <c:v>33765.734643204152</c:v>
                </c:pt>
                <c:pt idx="1761">
                  <c:v>34821.799992802909</c:v>
                </c:pt>
                <c:pt idx="1762">
                  <c:v>35008.528554463999</c:v>
                </c:pt>
                <c:pt idx="1763">
                  <c:v>35207.312245852678</c:v>
                </c:pt>
                <c:pt idx="1764">
                  <c:v>34220.051099355864</c:v>
                </c:pt>
                <c:pt idx="1765">
                  <c:v>32609.881607830437</c:v>
                </c:pt>
                <c:pt idx="1766">
                  <c:v>32994.494224333372</c:v>
                </c:pt>
                <c:pt idx="1767">
                  <c:v>33040.987441073812</c:v>
                </c:pt>
                <c:pt idx="1768">
                  <c:v>31363.956961387601</c:v>
                </c:pt>
                <c:pt idx="1769">
                  <c:v>32024.578070459535</c:v>
                </c:pt>
                <c:pt idx="1770">
                  <c:v>31827.053870236428</c:v>
                </c:pt>
                <c:pt idx="1771">
                  <c:v>33137.320522508911</c:v>
                </c:pt>
                <c:pt idx="1772">
                  <c:v>34474.756198495816</c:v>
                </c:pt>
                <c:pt idx="1773">
                  <c:v>33912.123502105154</c:v>
                </c:pt>
                <c:pt idx="1774">
                  <c:v>34907.085537442879</c:v>
                </c:pt>
                <c:pt idx="1775">
                  <c:v>33993.9184569434</c:v>
                </c:pt>
                <c:pt idx="1776">
                  <c:v>36737.414084709781</c:v>
                </c:pt>
                <c:pt idx="1777">
                  <c:v>34267.012127100657</c:v>
                </c:pt>
                <c:pt idx="1778">
                  <c:v>34790.996437439288</c:v>
                </c:pt>
                <c:pt idx="1779">
                  <c:v>35222.678038072634</c:v>
                </c:pt>
                <c:pt idx="1780">
                  <c:v>34593.580193601796</c:v>
                </c:pt>
                <c:pt idx="1781">
                  <c:v>34804.059160099336</c:v>
                </c:pt>
                <c:pt idx="1782">
                  <c:v>35086.257152110564</c:v>
                </c:pt>
                <c:pt idx="1783">
                  <c:v>35199.215516931174</c:v>
                </c:pt>
                <c:pt idx="1784">
                  <c:v>35191.658569937754</c:v>
                </c:pt>
                <c:pt idx="1785">
                  <c:v>35604.159919392579</c:v>
                </c:pt>
                <c:pt idx="1786">
                  <c:v>33351.90183166002</c:v>
                </c:pt>
                <c:pt idx="1787">
                  <c:v>34057.252869840595</c:v>
                </c:pt>
                <c:pt idx="1788">
                  <c:v>34096.225125049488</c:v>
                </c:pt>
                <c:pt idx="1789">
                  <c:v>33556.443196948443</c:v>
                </c:pt>
                <c:pt idx="1790">
                  <c:v>33943.394868473151</c:v>
                </c:pt>
                <c:pt idx="1791">
                  <c:v>34280.650617150684</c:v>
                </c:pt>
                <c:pt idx="1792">
                  <c:v>34033.286552232908</c:v>
                </c:pt>
                <c:pt idx="1793">
                  <c:v>33740.472848969024</c:v>
                </c:pt>
                <c:pt idx="1794">
                  <c:v>33473.352765482756</c:v>
                </c:pt>
                <c:pt idx="1795">
                  <c:v>33667.062506747287</c:v>
                </c:pt>
                <c:pt idx="1796">
                  <c:v>33416.603692108401</c:v>
                </c:pt>
                <c:pt idx="1797">
                  <c:v>34872.575479506289</c:v>
                </c:pt>
                <c:pt idx="1798">
                  <c:v>34630.825146640767</c:v>
                </c:pt>
                <c:pt idx="1799">
                  <c:v>33415.776026485313</c:v>
                </c:pt>
                <c:pt idx="1800">
                  <c:v>33263.197668142086</c:v>
                </c:pt>
                <c:pt idx="1801">
                  <c:v>32946.201734499278</c:v>
                </c:pt>
                <c:pt idx="1802">
                  <c:v>32395.7681096837</c:v>
                </c:pt>
                <c:pt idx="1803">
                  <c:v>32794.415056317266</c:v>
                </c:pt>
                <c:pt idx="1804">
                  <c:v>33050.667530317776</c:v>
                </c:pt>
                <c:pt idx="1805">
                  <c:v>32877.037676778607</c:v>
                </c:pt>
                <c:pt idx="1806">
                  <c:v>33250.458814638907</c:v>
                </c:pt>
                <c:pt idx="1807">
                  <c:v>32716.290618590116</c:v>
                </c:pt>
                <c:pt idx="1808">
                  <c:v>32616.754831048282</c:v>
                </c:pt>
                <c:pt idx="1809">
                  <c:v>32885.350318471363</c:v>
                </c:pt>
                <c:pt idx="1810">
                  <c:v>32654.611536939101</c:v>
                </c:pt>
                <c:pt idx="1811">
                  <c:v>33622.332577638655</c:v>
                </c:pt>
                <c:pt idx="1812">
                  <c:v>33300.730504876054</c:v>
                </c:pt>
                <c:pt idx="1813">
                  <c:v>33953.290870488345</c:v>
                </c:pt>
                <c:pt idx="1814">
                  <c:v>33239.591205153141</c:v>
                </c:pt>
                <c:pt idx="1815">
                  <c:v>33434.272553888251</c:v>
                </c:pt>
                <c:pt idx="1816">
                  <c:v>33232.574040087828</c:v>
                </c:pt>
                <c:pt idx="1817">
                  <c:v>33478.606642916289</c:v>
                </c:pt>
                <c:pt idx="1818">
                  <c:v>33239.483248767523</c:v>
                </c:pt>
                <c:pt idx="1819">
                  <c:v>33311.526143438081</c:v>
                </c:pt>
                <c:pt idx="1820">
                  <c:v>33071.215229047491</c:v>
                </c:pt>
                <c:pt idx="1821">
                  <c:v>32855.122530497705</c:v>
                </c:pt>
                <c:pt idx="1822">
                  <c:v>32942.135377307597</c:v>
                </c:pt>
                <c:pt idx="1823">
                  <c:v>33019.720033106649</c:v>
                </c:pt>
                <c:pt idx="1824">
                  <c:v>33152.938212961992</c:v>
                </c:pt>
                <c:pt idx="1825">
                  <c:v>32966.461549534011</c:v>
                </c:pt>
                <c:pt idx="1826">
                  <c:v>33805.246680341166</c:v>
                </c:pt>
                <c:pt idx="1827">
                  <c:v>34316.384180790992</c:v>
                </c:pt>
                <c:pt idx="1828">
                  <c:v>34593.688149987436</c:v>
                </c:pt>
                <c:pt idx="1829">
                  <c:v>34370.470329986718</c:v>
                </c:pt>
                <c:pt idx="1830">
                  <c:v>34946.669545503653</c:v>
                </c:pt>
                <c:pt idx="1831">
                  <c:v>35773.147648350103</c:v>
                </c:pt>
                <c:pt idx="1832">
                  <c:v>39760.012954766316</c:v>
                </c:pt>
                <c:pt idx="1833">
                  <c:v>39347.331678002127</c:v>
                </c:pt>
                <c:pt idx="1834">
                  <c:v>39980.279966893417</c:v>
                </c:pt>
                <c:pt idx="1835">
                  <c:v>40001.259491165612</c:v>
                </c:pt>
                <c:pt idx="1836">
                  <c:v>40849.328871136109</c:v>
                </c:pt>
                <c:pt idx="1837">
                  <c:v>42499.082370722281</c:v>
                </c:pt>
                <c:pt idx="1838">
                  <c:v>39830.652416423814</c:v>
                </c:pt>
                <c:pt idx="1839">
                  <c:v>40422.937133398147</c:v>
                </c:pt>
                <c:pt idx="1840">
                  <c:v>40293.065601497037</c:v>
                </c:pt>
                <c:pt idx="1841">
                  <c:v>42307.207888013276</c:v>
                </c:pt>
                <c:pt idx="1842">
                  <c:v>42368.886969664287</c:v>
                </c:pt>
                <c:pt idx="1843">
                  <c:v>41766.598294289142</c:v>
                </c:pt>
                <c:pt idx="1844">
                  <c:v>42372.809385008492</c:v>
                </c:pt>
                <c:pt idx="1845">
                  <c:v>42061.535139803556</c:v>
                </c:pt>
                <c:pt idx="1846">
                  <c:v>42821.728021879193</c:v>
                </c:pt>
                <c:pt idx="1847">
                  <c:v>40982.15121091083</c:v>
                </c:pt>
                <c:pt idx="1848">
                  <c:v>41622.404548562416</c:v>
                </c:pt>
                <c:pt idx="1849">
                  <c:v>42448.270898557021</c:v>
                </c:pt>
                <c:pt idx="1850">
                  <c:v>42387.2755406816</c:v>
                </c:pt>
                <c:pt idx="1851">
                  <c:v>42676.022886753788</c:v>
                </c:pt>
                <c:pt idx="1852">
                  <c:v>42890.496239519278</c:v>
                </c:pt>
                <c:pt idx="1853">
                  <c:v>44277.447911043986</c:v>
                </c:pt>
                <c:pt idx="1854">
                  <c:v>43002.626938716807</c:v>
                </c:pt>
                <c:pt idx="1855">
                  <c:v>42314.836805930456</c:v>
                </c:pt>
                <c:pt idx="1856">
                  <c:v>42694.087588614253</c:v>
                </c:pt>
                <c:pt idx="1857">
                  <c:v>41488.430674007745</c:v>
                </c:pt>
                <c:pt idx="1858">
                  <c:v>42005.577746590425</c:v>
                </c:pt>
                <c:pt idx="1859">
                  <c:v>41923.099067976582</c:v>
                </c:pt>
                <c:pt idx="1860">
                  <c:v>42296.772104070005</c:v>
                </c:pt>
                <c:pt idx="1861">
                  <c:v>40753.247687934119</c:v>
                </c:pt>
                <c:pt idx="1862">
                  <c:v>41251.106552952653</c:v>
                </c:pt>
                <c:pt idx="1863">
                  <c:v>40771.744215337043</c:v>
                </c:pt>
                <c:pt idx="1864">
                  <c:v>41509.230270970569</c:v>
                </c:pt>
                <c:pt idx="1865">
                  <c:v>41290.834502860882</c:v>
                </c:pt>
                <c:pt idx="1866">
                  <c:v>42160.603116341037</c:v>
                </c:pt>
                <c:pt idx="1867">
                  <c:v>41941.055813451399</c:v>
                </c:pt>
                <c:pt idx="1868">
                  <c:v>42909.856418007163</c:v>
                </c:pt>
                <c:pt idx="1869">
                  <c:v>41007.161106912841</c:v>
                </c:pt>
                <c:pt idx="1870">
                  <c:v>36606.283061643131</c:v>
                </c:pt>
                <c:pt idx="1871">
                  <c:v>37784.914894382702</c:v>
                </c:pt>
                <c:pt idx="1872">
                  <c:v>36591.313109503797</c:v>
                </c:pt>
                <c:pt idx="1873">
                  <c:v>36913.382993270759</c:v>
                </c:pt>
                <c:pt idx="1874">
                  <c:v>37334.916693655803</c:v>
                </c:pt>
                <c:pt idx="1875">
                  <c:v>36437.76314368999</c:v>
                </c:pt>
                <c:pt idx="1876">
                  <c:v>36793.55140523232</c:v>
                </c:pt>
                <c:pt idx="1877">
                  <c:v>37220.590881283999</c:v>
                </c:pt>
                <c:pt idx="1878">
                  <c:v>37404.764475152078</c:v>
                </c:pt>
                <c:pt idx="1879">
                  <c:v>37592.284716974384</c:v>
                </c:pt>
                <c:pt idx="1880">
                  <c:v>37197.30828745191</c:v>
                </c:pt>
                <c:pt idx="1881">
                  <c:v>38432.293353485235</c:v>
                </c:pt>
                <c:pt idx="1882">
                  <c:v>38805.82244773116</c:v>
                </c:pt>
                <c:pt idx="1883">
                  <c:v>39438.662780236831</c:v>
                </c:pt>
                <c:pt idx="1884">
                  <c:v>39381.086041239389</c:v>
                </c:pt>
                <c:pt idx="1885">
                  <c:v>39359.170894958486</c:v>
                </c:pt>
                <c:pt idx="1886">
                  <c:v>39871.891755730729</c:v>
                </c:pt>
                <c:pt idx="1887">
                  <c:v>39299.327071863008</c:v>
                </c:pt>
                <c:pt idx="1888">
                  <c:v>37485.407895210374</c:v>
                </c:pt>
                <c:pt idx="1889">
                  <c:v>37896.757709885249</c:v>
                </c:pt>
                <c:pt idx="1890">
                  <c:v>36831.480082046895</c:v>
                </c:pt>
                <c:pt idx="1891">
                  <c:v>38648.422037496894</c:v>
                </c:pt>
                <c:pt idx="1892">
                  <c:v>38470.365972147294</c:v>
                </c:pt>
                <c:pt idx="1893">
                  <c:v>38612.400590161611</c:v>
                </c:pt>
                <c:pt idx="1894">
                  <c:v>38785.850516391416</c:v>
                </c:pt>
                <c:pt idx="1895">
                  <c:v>38488.43067400773</c:v>
                </c:pt>
                <c:pt idx="1896">
                  <c:v>39010.867609485802</c:v>
                </c:pt>
                <c:pt idx="1897">
                  <c:v>38790.996437439309</c:v>
                </c:pt>
                <c:pt idx="1898">
                  <c:v>38208.031955090177</c:v>
                </c:pt>
                <c:pt idx="1899">
                  <c:v>38047.860664291664</c:v>
                </c:pt>
                <c:pt idx="1900">
                  <c:v>37970.599877649467</c:v>
                </c:pt>
                <c:pt idx="1901">
                  <c:v>38400.482205189146</c:v>
                </c:pt>
                <c:pt idx="1902">
                  <c:v>38846.306092338731</c:v>
                </c:pt>
                <c:pt idx="1903">
                  <c:v>38154.161718665695</c:v>
                </c:pt>
                <c:pt idx="1904">
                  <c:v>38398.179135629238</c:v>
                </c:pt>
                <c:pt idx="1905">
                  <c:v>39343.229335348558</c:v>
                </c:pt>
                <c:pt idx="1906">
                  <c:v>39789.377091655013</c:v>
                </c:pt>
                <c:pt idx="1907">
                  <c:v>40661.772643851931</c:v>
                </c:pt>
                <c:pt idx="1908">
                  <c:v>40929.900320270659</c:v>
                </c:pt>
                <c:pt idx="1909">
                  <c:v>41510.885602216746</c:v>
                </c:pt>
                <c:pt idx="1910">
                  <c:v>41124.97750908637</c:v>
                </c:pt>
                <c:pt idx="1911">
                  <c:v>41123.106265068956</c:v>
                </c:pt>
                <c:pt idx="1912">
                  <c:v>41416.891575803413</c:v>
                </c:pt>
                <c:pt idx="1913">
                  <c:v>40767.749829069093</c:v>
                </c:pt>
                <c:pt idx="1914">
                  <c:v>40907.877217604117</c:v>
                </c:pt>
                <c:pt idx="1915">
                  <c:v>41434.380510273884</c:v>
                </c:pt>
                <c:pt idx="1916">
                  <c:v>42320.522508906441</c:v>
                </c:pt>
                <c:pt idx="1917">
                  <c:v>42908.452984994103</c:v>
                </c:pt>
                <c:pt idx="1918">
                  <c:v>46090.17956745479</c:v>
                </c:pt>
                <c:pt idx="1919">
                  <c:v>46734.391305912461</c:v>
                </c:pt>
                <c:pt idx="1920">
                  <c:v>46554.715894778557</c:v>
                </c:pt>
                <c:pt idx="1921">
                  <c:v>47235.380906113984</c:v>
                </c:pt>
                <c:pt idx="1922">
                  <c:v>46943.03501385446</c:v>
                </c:pt>
                <c:pt idx="1923">
                  <c:v>47028.644427651292</c:v>
                </c:pt>
                <c:pt idx="1924">
                  <c:v>49293.533412501412</c:v>
                </c:pt>
                <c:pt idx="1925">
                  <c:v>47792.471841376137</c:v>
                </c:pt>
                <c:pt idx="1926">
                  <c:v>48436.43168160069</c:v>
                </c:pt>
                <c:pt idx="1927">
                  <c:v>48837.705566951008</c:v>
                </c:pt>
                <c:pt idx="1928">
                  <c:v>49677.246392457506</c:v>
                </c:pt>
                <c:pt idx="1929">
                  <c:v>49557.702688114063</c:v>
                </c:pt>
                <c:pt idx="1930">
                  <c:v>48807.873619057958</c:v>
                </c:pt>
                <c:pt idx="1931">
                  <c:v>50508.474576271248</c:v>
                </c:pt>
                <c:pt idx="1932">
                  <c:v>50960.739861096183</c:v>
                </c:pt>
                <c:pt idx="1933">
                  <c:v>56166.864586707037</c:v>
                </c:pt>
                <c:pt idx="1934">
                  <c:v>56137.140595199613</c:v>
                </c:pt>
                <c:pt idx="1935">
                  <c:v>53381.158012163156</c:v>
                </c:pt>
                <c:pt idx="1936">
                  <c:v>55715.930763971424</c:v>
                </c:pt>
                <c:pt idx="1937">
                  <c:v>55209.795242722015</c:v>
                </c:pt>
                <c:pt idx="1938">
                  <c:v>55111.842815502619</c:v>
                </c:pt>
                <c:pt idx="1939">
                  <c:v>56518.010723667721</c:v>
                </c:pt>
                <c:pt idx="1940">
                  <c:v>58695.20313793236</c:v>
                </c:pt>
                <c:pt idx="1941">
                  <c:v>58798.661340818391</c:v>
                </c:pt>
                <c:pt idx="1942">
                  <c:v>57871.855770268892</c:v>
                </c:pt>
                <c:pt idx="1943">
                  <c:v>57457.591133182272</c:v>
                </c:pt>
                <c:pt idx="1944">
                  <c:v>60191.586599014074</c:v>
                </c:pt>
                <c:pt idx="1945">
                  <c:v>63619.99352261694</c:v>
                </c:pt>
                <c:pt idx="1946">
                  <c:v>63992.622980316024</c:v>
                </c:pt>
                <c:pt idx="1947">
                  <c:v>64131.778761380476</c:v>
                </c:pt>
                <c:pt idx="1948">
                  <c:v>67203.749685127274</c:v>
                </c:pt>
                <c:pt idx="1949">
                  <c:v>67369.138867897433</c:v>
                </c:pt>
                <c:pt idx="1950">
                  <c:v>66348.771096477081</c:v>
                </c:pt>
                <c:pt idx="1951">
                  <c:v>66158.62391593802</c:v>
                </c:pt>
                <c:pt idx="1952">
                  <c:v>68994.350282485946</c:v>
                </c:pt>
                <c:pt idx="1953">
                  <c:v>67371.729821152316</c:v>
                </c:pt>
                <c:pt idx="1954">
                  <c:v>61787.038036633254</c:v>
                </c:pt>
                <c:pt idx="1955">
                  <c:v>61729.281370326447</c:v>
                </c:pt>
                <c:pt idx="1956">
                  <c:v>63837.669581489128</c:v>
                </c:pt>
                <c:pt idx="1957">
                  <c:v>65500.881643815956</c:v>
                </c:pt>
                <c:pt idx="1958">
                  <c:v>70941.523624455775</c:v>
                </c:pt>
                <c:pt idx="1959">
                  <c:v>67591.385080427572</c:v>
                </c:pt>
                <c:pt idx="1960">
                  <c:v>69184.317535715643</c:v>
                </c:pt>
                <c:pt idx="1961">
                  <c:v>69986.829320954406</c:v>
                </c:pt>
                <c:pt idx="1962">
                  <c:v>67142.034618014397</c:v>
                </c:pt>
                <c:pt idx="1963">
                  <c:v>68944.402461405683</c:v>
                </c:pt>
                <c:pt idx="1964">
                  <c:v>69723.991507431099</c:v>
                </c:pt>
                <c:pt idx="1965">
                  <c:v>69011.87520241832</c:v>
                </c:pt>
                <c:pt idx="1966">
                  <c:v>65911.763647486514</c:v>
                </c:pt>
                <c:pt idx="1967">
                  <c:v>66740.616790816595</c:v>
                </c:pt>
                <c:pt idx="1968">
                  <c:v>65685.846917845265</c:v>
                </c:pt>
                <c:pt idx="1969">
                  <c:v>64925.510093922137</c:v>
                </c:pt>
                <c:pt idx="1970">
                  <c:v>67729.245384864582</c:v>
                </c:pt>
                <c:pt idx="1971">
                  <c:v>68972.075281586323</c:v>
                </c:pt>
                <c:pt idx="1972">
                  <c:v>69352.513584511922</c:v>
                </c:pt>
                <c:pt idx="1973">
                  <c:v>69972.291194357545</c:v>
                </c:pt>
                <c:pt idx="1974">
                  <c:v>76863.687070423635</c:v>
                </c:pt>
                <c:pt idx="1975">
                  <c:v>82142.14257440003</c:v>
                </c:pt>
                <c:pt idx="1976">
                  <c:v>83262.298031595317</c:v>
                </c:pt>
                <c:pt idx="1977">
                  <c:v>85825.290582604721</c:v>
                </c:pt>
                <c:pt idx="1978">
                  <c:v>84481.305552556849</c:v>
                </c:pt>
                <c:pt idx="1979">
                  <c:v>81792.795710533042</c:v>
                </c:pt>
                <c:pt idx="1980">
                  <c:v>85729.137428478993</c:v>
                </c:pt>
                <c:pt idx="1981">
                  <c:v>83588.290330706484</c:v>
                </c:pt>
                <c:pt idx="1982">
                  <c:v>85350.174529490178</c:v>
                </c:pt>
                <c:pt idx="1983">
                  <c:v>88901.039979848239</c:v>
                </c:pt>
                <c:pt idx="1984">
                  <c:v>95272.769801000512</c:v>
                </c:pt>
                <c:pt idx="1985">
                  <c:v>94492.964842203874</c:v>
                </c:pt>
                <c:pt idx="1986">
                  <c:v>97305.984382309674</c:v>
                </c:pt>
                <c:pt idx="1987">
                  <c:v>98479.074453920752</c:v>
                </c:pt>
                <c:pt idx="1988">
                  <c:v>103988.70056497189</c:v>
                </c:pt>
                <c:pt idx="1989">
                  <c:v>104322.14185469087</c:v>
                </c:pt>
                <c:pt idx="1990">
                  <c:v>105843.46324085085</c:v>
                </c:pt>
                <c:pt idx="1991">
                  <c:v>115966.42556407228</c:v>
                </c:pt>
                <c:pt idx="1992">
                  <c:v>119042.28291770142</c:v>
                </c:pt>
                <c:pt idx="1993">
                  <c:v>115225.41293317516</c:v>
                </c:pt>
                <c:pt idx="1994">
                  <c:v>122460.82982475097</c:v>
                </c:pt>
                <c:pt idx="1995">
                  <c:v>132639.74954118556</c:v>
                </c:pt>
                <c:pt idx="1996">
                  <c:v>142162.58231674426</c:v>
                </c:pt>
                <c:pt idx="1997">
                  <c:v>146335.42049012223</c:v>
                </c:pt>
                <c:pt idx="1998">
                  <c:v>144868.22123861982</c:v>
                </c:pt>
                <c:pt idx="1999">
                  <c:v>137362.15768829413</c:v>
                </c:pt>
                <c:pt idx="2000">
                  <c:v>127577.78257583953</c:v>
                </c:pt>
                <c:pt idx="2001">
                  <c:v>122490.84169995341</c:v>
                </c:pt>
                <c:pt idx="2002">
                  <c:v>134562.81262370021</c:v>
                </c:pt>
                <c:pt idx="2003">
                  <c:v>140793.6233761562</c:v>
                </c:pt>
                <c:pt idx="2004">
                  <c:v>132263.3775954516</c:v>
                </c:pt>
                <c:pt idx="2005">
                  <c:v>129572.63665479164</c:v>
                </c:pt>
                <c:pt idx="2006">
                  <c:v>128899.92443053023</c:v>
                </c:pt>
                <c:pt idx="2007">
                  <c:v>131793.98323077496</c:v>
                </c:pt>
                <c:pt idx="2008">
                  <c:v>129249.99100363471</c:v>
                </c:pt>
                <c:pt idx="2009">
                  <c:v>127759.50915830022</c:v>
                </c:pt>
                <c:pt idx="2010">
                  <c:v>111036.56122926353</c:v>
                </c:pt>
                <c:pt idx="2011">
                  <c:v>118697.79409118732</c:v>
                </c:pt>
                <c:pt idx="2012">
                  <c:v>115556.55115333419</c:v>
                </c:pt>
                <c:pt idx="2013">
                  <c:v>116191.87448270914</c:v>
                </c:pt>
                <c:pt idx="2014">
                  <c:v>116095.82928496902</c:v>
                </c:pt>
                <c:pt idx="2015">
                  <c:v>116991.68735830739</c:v>
                </c:pt>
                <c:pt idx="2016">
                  <c:v>109421.46172946144</c:v>
                </c:pt>
                <c:pt idx="2017">
                  <c:v>120511.67728237806</c:v>
                </c:pt>
                <c:pt idx="2018">
                  <c:v>123293.78531073462</c:v>
                </c:pt>
                <c:pt idx="2019">
                  <c:v>123486.37950268107</c:v>
                </c:pt>
                <c:pt idx="2020">
                  <c:v>119247.68793407478</c:v>
                </c:pt>
                <c:pt idx="2021">
                  <c:v>120670.73302385854</c:v>
                </c:pt>
                <c:pt idx="2022">
                  <c:v>127793.98323077493</c:v>
                </c:pt>
                <c:pt idx="2023">
                  <c:v>135587.35470869788</c:v>
                </c:pt>
                <c:pt idx="2024">
                  <c:v>133056.2452769083</c:v>
                </c:pt>
                <c:pt idx="2025">
                  <c:v>137865.66627082677</c:v>
                </c:pt>
                <c:pt idx="2026">
                  <c:v>141298.46342077822</c:v>
                </c:pt>
                <c:pt idx="2027">
                  <c:v>139880.60023750426</c:v>
                </c:pt>
                <c:pt idx="2028">
                  <c:v>167145.63316420189</c:v>
                </c:pt>
                <c:pt idx="2029">
                  <c:v>167385.40429666438</c:v>
                </c:pt>
                <c:pt idx="2030">
                  <c:v>161394.79650221331</c:v>
                </c:pt>
                <c:pt idx="2031">
                  <c:v>172722.69603080378</c:v>
                </c:pt>
                <c:pt idx="2032">
                  <c:v>170601.10115513354</c:v>
                </c:pt>
                <c:pt idx="2033">
                  <c:v>169968.15286624225</c:v>
                </c:pt>
                <c:pt idx="2034">
                  <c:v>175179.71139659599</c:v>
                </c:pt>
                <c:pt idx="2035">
                  <c:v>172501.24149843483</c:v>
                </c:pt>
                <c:pt idx="2036">
                  <c:v>176899.88844506838</c:v>
                </c:pt>
                <c:pt idx="2037">
                  <c:v>187736.1905790063</c:v>
                </c:pt>
                <c:pt idx="2038">
                  <c:v>185691.20875166456</c:v>
                </c:pt>
                <c:pt idx="2039">
                  <c:v>201459.42639173797</c:v>
                </c:pt>
                <c:pt idx="2040">
                  <c:v>201243.36967865005</c:v>
                </c:pt>
                <c:pt idx="2041">
                  <c:v>206877.39753139758</c:v>
                </c:pt>
                <c:pt idx="2042">
                  <c:v>194832.9554859839</c:v>
                </c:pt>
                <c:pt idx="2043">
                  <c:v>175968.87257547971</c:v>
                </c:pt>
                <c:pt idx="2044">
                  <c:v>178983.84252761904</c:v>
                </c:pt>
                <c:pt idx="2045">
                  <c:v>169342.11378603065</c:v>
                </c:pt>
                <c:pt idx="2046">
                  <c:v>166706.97038396506</c:v>
                </c:pt>
                <c:pt idx="2047">
                  <c:v>166183.56184101643</c:v>
                </c:pt>
                <c:pt idx="2048">
                  <c:v>162768.54150923048</c:v>
                </c:pt>
                <c:pt idx="2049">
                  <c:v>178629.67361186104</c:v>
                </c:pt>
                <c:pt idx="2050">
                  <c:v>174571.23322177862</c:v>
                </c:pt>
                <c:pt idx="2051">
                  <c:v>181222.78599445848</c:v>
                </c:pt>
                <c:pt idx="2052">
                  <c:v>174056.35323329398</c:v>
                </c:pt>
                <c:pt idx="2053">
                  <c:v>175499.19032710811</c:v>
                </c:pt>
                <c:pt idx="2054">
                  <c:v>176004.31825542505</c:v>
                </c:pt>
                <c:pt idx="2055">
                  <c:v>183448.88265140911</c:v>
                </c:pt>
                <c:pt idx="2056">
                  <c:v>188618.62607506596</c:v>
                </c:pt>
                <c:pt idx="2057">
                  <c:v>197619.12987153218</c:v>
                </c:pt>
                <c:pt idx="2058">
                  <c:v>201125.22940731974</c:v>
                </c:pt>
                <c:pt idx="2059">
                  <c:v>208051.63913778865</c:v>
                </c:pt>
                <c:pt idx="2060">
                  <c:v>205930.08024758031</c:v>
                </c:pt>
                <c:pt idx="2061">
                  <c:v>220153.65792219978</c:v>
                </c:pt>
                <c:pt idx="2062">
                  <c:v>212215.9847421645</c:v>
                </c:pt>
                <c:pt idx="2063">
                  <c:v>200209.25546079417</c:v>
                </c:pt>
                <c:pt idx="2064">
                  <c:v>204854.83464680301</c:v>
                </c:pt>
                <c:pt idx="2065">
                  <c:v>212046.27730396955</c:v>
                </c:pt>
                <c:pt idx="2066">
                  <c:v>207438.01504192338</c:v>
                </c:pt>
                <c:pt idx="2067">
                  <c:v>208858.39720752853</c:v>
                </c:pt>
                <c:pt idx="2068">
                  <c:v>209135.6292058012</c:v>
                </c:pt>
                <c:pt idx="2069">
                  <c:v>206424.55647918276</c:v>
                </c:pt>
                <c:pt idx="2070">
                  <c:v>194717.58609521788</c:v>
                </c:pt>
                <c:pt idx="2071">
                  <c:v>195564.93576595088</c:v>
                </c:pt>
                <c:pt idx="2072">
                  <c:v>188118.17625679259</c:v>
                </c:pt>
                <c:pt idx="2073">
                  <c:v>184695.41905070384</c:v>
                </c:pt>
                <c:pt idx="2074">
                  <c:v>198180.71898952857</c:v>
                </c:pt>
                <c:pt idx="2075">
                  <c:v>201002.30306956024</c:v>
                </c:pt>
                <c:pt idx="2076">
                  <c:v>200722.66004534203</c:v>
                </c:pt>
                <c:pt idx="2077">
                  <c:v>207324.76879340783</c:v>
                </c:pt>
                <c:pt idx="2078">
                  <c:v>211545.79150023425</c:v>
                </c:pt>
                <c:pt idx="2079">
                  <c:v>211594.51581561085</c:v>
                </c:pt>
                <c:pt idx="2080">
                  <c:v>211329.95069991759</c:v>
                </c:pt>
                <c:pt idx="2081">
                  <c:v>212245.99661736697</c:v>
                </c:pt>
                <c:pt idx="2082">
                  <c:v>205456.61952571198</c:v>
                </c:pt>
                <c:pt idx="2083">
                  <c:v>209492.74892943291</c:v>
                </c:pt>
                <c:pt idx="2084">
                  <c:v>212756.91820504554</c:v>
                </c:pt>
                <c:pt idx="2085">
                  <c:v>208787.57781856169</c:v>
                </c:pt>
                <c:pt idx="2086">
                  <c:v>201359.35082226817</c:v>
                </c:pt>
                <c:pt idx="2087">
                  <c:v>209014.7180539066</c:v>
                </c:pt>
                <c:pt idx="2088">
                  <c:v>209049.1921263813</c:v>
                </c:pt>
                <c:pt idx="2089">
                  <c:v>215116.05311454207</c:v>
                </c:pt>
                <c:pt idx="2090">
                  <c:v>215859.72866961785</c:v>
                </c:pt>
                <c:pt idx="2091">
                  <c:v>215336.35611213106</c:v>
                </c:pt>
                <c:pt idx="2092">
                  <c:v>228825.14664075751</c:v>
                </c:pt>
                <c:pt idx="2093">
                  <c:v>226606.93079995719</c:v>
                </c:pt>
                <c:pt idx="2094">
                  <c:v>227532.62082118858</c:v>
                </c:pt>
                <c:pt idx="2095">
                  <c:v>221048.86825722441</c:v>
                </c:pt>
                <c:pt idx="2096">
                  <c:v>216124.58166900606</c:v>
                </c:pt>
                <c:pt idx="2097">
                  <c:v>202506.06355032601</c:v>
                </c:pt>
                <c:pt idx="2098">
                  <c:v>200427.61524344198</c:v>
                </c:pt>
                <c:pt idx="2099">
                  <c:v>203315.30461693511</c:v>
                </c:pt>
                <c:pt idx="2100">
                  <c:v>193604.87962863038</c:v>
                </c:pt>
                <c:pt idx="2101">
                  <c:v>186050.55957393243</c:v>
                </c:pt>
                <c:pt idx="2102">
                  <c:v>184199.75529885956</c:v>
                </c:pt>
                <c:pt idx="2103">
                  <c:v>180248.11975961743</c:v>
                </c:pt>
                <c:pt idx="2104">
                  <c:v>176764.1872683439</c:v>
                </c:pt>
                <c:pt idx="2105">
                  <c:v>194514.37619201877</c:v>
                </c:pt>
                <c:pt idx="2106">
                  <c:v>198170.5710892803</c:v>
                </c:pt>
                <c:pt idx="2107">
                  <c:v>197538.7023642452</c:v>
                </c:pt>
                <c:pt idx="2108">
                  <c:v>192810.1047176944</c:v>
                </c:pt>
                <c:pt idx="2109">
                  <c:v>207991.54341646013</c:v>
                </c:pt>
                <c:pt idx="2110">
                  <c:v>208209.2914462561</c:v>
                </c:pt>
                <c:pt idx="2111">
                  <c:v>203768.39756738316</c:v>
                </c:pt>
                <c:pt idx="2112">
                  <c:v>205882.65140883124</c:v>
                </c:pt>
                <c:pt idx="2113">
                  <c:v>191593.50822267839</c:v>
                </c:pt>
                <c:pt idx="2114">
                  <c:v>206972.86696174784</c:v>
                </c:pt>
                <c:pt idx="2115">
                  <c:v>203104.32185397137</c:v>
                </c:pt>
                <c:pt idx="2116">
                  <c:v>206485.98366260066</c:v>
                </c:pt>
                <c:pt idx="2117">
                  <c:v>212163.26604051999</c:v>
                </c:pt>
                <c:pt idx="2118">
                  <c:v>209840.47644751554</c:v>
                </c:pt>
                <c:pt idx="2119">
                  <c:v>201037.85670589114</c:v>
                </c:pt>
                <c:pt idx="2120">
                  <c:v>204228.97549390077</c:v>
                </c:pt>
                <c:pt idx="2121">
                  <c:v>178123.61006153541</c:v>
                </c:pt>
                <c:pt idx="2122">
                  <c:v>178812.15588902112</c:v>
                </c:pt>
                <c:pt idx="2123">
                  <c:v>179543.99222714055</c:v>
                </c:pt>
                <c:pt idx="2124">
                  <c:v>168323.83317139905</c:v>
                </c:pt>
                <c:pt idx="2125">
                  <c:v>167155.3132534459</c:v>
                </c:pt>
                <c:pt idx="2126">
                  <c:v>156826.44211738484</c:v>
                </c:pt>
                <c:pt idx="2127">
                  <c:v>154223.43373277222</c:v>
                </c:pt>
                <c:pt idx="2128">
                  <c:v>132180.89891683782</c:v>
                </c:pt>
                <c:pt idx="2129">
                  <c:v>146184.92928856766</c:v>
                </c:pt>
                <c:pt idx="2130">
                  <c:v>134372.48551585179</c:v>
                </c:pt>
                <c:pt idx="2131">
                  <c:v>134862.10371010134</c:v>
                </c:pt>
                <c:pt idx="2132">
                  <c:v>125080.67940552036</c:v>
                </c:pt>
                <c:pt idx="2133">
                  <c:v>139906.29385728188</c:v>
                </c:pt>
                <c:pt idx="2134">
                  <c:v>138046.74511497378</c:v>
                </c:pt>
                <c:pt idx="2135">
                  <c:v>141398.50300478633</c:v>
                </c:pt>
                <c:pt idx="2136">
                  <c:v>138748.71351973826</c:v>
                </c:pt>
                <c:pt idx="2137">
                  <c:v>128397.8192810107</c:v>
                </c:pt>
                <c:pt idx="2138">
                  <c:v>124609.80963690691</c:v>
                </c:pt>
                <c:pt idx="2139">
                  <c:v>128358.12731656434</c:v>
                </c:pt>
                <c:pt idx="2140">
                  <c:v>134151.31886717791</c:v>
                </c:pt>
                <c:pt idx="2141">
                  <c:v>132012.66688257968</c:v>
                </c:pt>
                <c:pt idx="2142">
                  <c:v>135225.84475871772</c:v>
                </c:pt>
                <c:pt idx="2143">
                  <c:v>141237.71996113597</c:v>
                </c:pt>
                <c:pt idx="2144">
                  <c:v>132629.88952463228</c:v>
                </c:pt>
                <c:pt idx="2145">
                  <c:v>127890.49623951946</c:v>
                </c:pt>
                <c:pt idx="2146">
                  <c:v>128829.68080895345</c:v>
                </c:pt>
                <c:pt idx="2147">
                  <c:v>120824.46291698179</c:v>
                </c:pt>
                <c:pt idx="2148">
                  <c:v>120199.10756054577</c:v>
                </c:pt>
                <c:pt idx="2149">
                  <c:v>134599.51779481117</c:v>
                </c:pt>
                <c:pt idx="2150">
                  <c:v>132045.23372557515</c:v>
                </c:pt>
                <c:pt idx="2151">
                  <c:v>134364.10090323538</c:v>
                </c:pt>
                <c:pt idx="2152">
                  <c:v>127954.69430350166</c:v>
                </c:pt>
                <c:pt idx="2153">
                  <c:v>140398.1431501676</c:v>
                </c:pt>
                <c:pt idx="2154">
                  <c:v>145883.15520529734</c:v>
                </c:pt>
                <c:pt idx="2155">
                  <c:v>144526.14343805131</c:v>
                </c:pt>
                <c:pt idx="2156">
                  <c:v>138007.84483068867</c:v>
                </c:pt>
                <c:pt idx="2157">
                  <c:v>137087.2287595814</c:v>
                </c:pt>
                <c:pt idx="2158">
                  <c:v>128978.40872287622</c:v>
                </c:pt>
                <c:pt idx="2159">
                  <c:v>127693.65576307199</c:v>
                </c:pt>
                <c:pt idx="2160">
                  <c:v>128057.07294253148</c:v>
                </c:pt>
                <c:pt idx="2161">
                  <c:v>113749.39724351386</c:v>
                </c:pt>
                <c:pt idx="2162">
                  <c:v>117090.82730576872</c:v>
                </c:pt>
                <c:pt idx="2163">
                  <c:v>121229.08345028633</c:v>
                </c:pt>
                <c:pt idx="2164">
                  <c:v>124706.10673288017</c:v>
                </c:pt>
                <c:pt idx="2165">
                  <c:v>113694.73532692816</c:v>
                </c:pt>
                <c:pt idx="2166">
                  <c:v>116143.76192018446</c:v>
                </c:pt>
                <c:pt idx="2167">
                  <c:v>124902.76728201832</c:v>
                </c:pt>
                <c:pt idx="2168">
                  <c:v>124125.44532009093</c:v>
                </c:pt>
                <c:pt idx="2169">
                  <c:v>129203.20990319937</c:v>
                </c:pt>
                <c:pt idx="2170">
                  <c:v>126165.02932815168</c:v>
                </c:pt>
                <c:pt idx="2171">
                  <c:v>120609.26985497883</c:v>
                </c:pt>
                <c:pt idx="2172">
                  <c:v>121648.92583396329</c:v>
                </c:pt>
                <c:pt idx="2173">
                  <c:v>124805.354636727</c:v>
                </c:pt>
                <c:pt idx="2174">
                  <c:v>126971.28360142527</c:v>
                </c:pt>
                <c:pt idx="2175">
                  <c:v>121263.01774083292</c:v>
                </c:pt>
                <c:pt idx="2176">
                  <c:v>123162.87020043925</c:v>
                </c:pt>
                <c:pt idx="2177">
                  <c:v>121913.5629205803</c:v>
                </c:pt>
                <c:pt idx="2178">
                  <c:v>118305.62452769102</c:v>
                </c:pt>
                <c:pt idx="2179">
                  <c:v>121718.16186260773</c:v>
                </c:pt>
                <c:pt idx="2180">
                  <c:v>120606.53495987642</c:v>
                </c:pt>
                <c:pt idx="2181">
                  <c:v>123283.42149771514</c:v>
                </c:pt>
                <c:pt idx="2182">
                  <c:v>119079.85173989728</c:v>
                </c:pt>
                <c:pt idx="2183">
                  <c:v>117795.31469286428</c:v>
                </c:pt>
                <c:pt idx="2184">
                  <c:v>118091.29511677304</c:v>
                </c:pt>
                <c:pt idx="2185">
                  <c:v>114680.91690956874</c:v>
                </c:pt>
                <c:pt idx="2186">
                  <c:v>112951.38364100923</c:v>
                </c:pt>
                <c:pt idx="2187">
                  <c:v>113476.23160243282</c:v>
                </c:pt>
                <c:pt idx="2188">
                  <c:v>114391.48583972095</c:v>
                </c:pt>
                <c:pt idx="2189">
                  <c:v>110986.4694663358</c:v>
                </c:pt>
                <c:pt idx="2190">
                  <c:v>107222.85796538218</c:v>
                </c:pt>
                <c:pt idx="2191">
                  <c:v>115639.9654539568</c:v>
                </c:pt>
                <c:pt idx="2192">
                  <c:v>116188.92367483558</c:v>
                </c:pt>
                <c:pt idx="2193">
                  <c:v>121081.21918744849</c:v>
                </c:pt>
                <c:pt idx="2194">
                  <c:v>123368.99492605009</c:v>
                </c:pt>
                <c:pt idx="2195">
                  <c:v>127490.22994710159</c:v>
                </c:pt>
                <c:pt idx="2196">
                  <c:v>134091.79891323924</c:v>
                </c:pt>
                <c:pt idx="2197">
                  <c:v>142036.34531649237</c:v>
                </c:pt>
                <c:pt idx="2198">
                  <c:v>144068.15646478845</c:v>
                </c:pt>
                <c:pt idx="2199">
                  <c:v>144083.77415524152</c:v>
                </c:pt>
                <c:pt idx="2200">
                  <c:v>151995.21393357107</c:v>
                </c:pt>
                <c:pt idx="2201">
                  <c:v>149321.71002914847</c:v>
                </c:pt>
                <c:pt idx="2202">
                  <c:v>143457.51916225869</c:v>
                </c:pt>
                <c:pt idx="2203">
                  <c:v>140881.6078304367</c:v>
                </c:pt>
                <c:pt idx="2204">
                  <c:v>137433.6608010366</c:v>
                </c:pt>
                <c:pt idx="2205">
                  <c:v>142942.92705746903</c:v>
                </c:pt>
                <c:pt idx="2206">
                  <c:v>147140.01943214962</c:v>
                </c:pt>
                <c:pt idx="2207">
                  <c:v>154268.16366188083</c:v>
                </c:pt>
                <c:pt idx="2208">
                  <c:v>160629.52967001352</c:v>
                </c:pt>
                <c:pt idx="2209">
                  <c:v>157721.18464140507</c:v>
                </c:pt>
                <c:pt idx="2210">
                  <c:v>166560.43758321661</c:v>
                </c:pt>
                <c:pt idx="2211">
                  <c:v>164078.08845226551</c:v>
                </c:pt>
                <c:pt idx="2212">
                  <c:v>163926.33775954536</c:v>
                </c:pt>
                <c:pt idx="2213">
                  <c:v>159855.1225304979</c:v>
                </c:pt>
                <c:pt idx="2214">
                  <c:v>172131.56284860941</c:v>
                </c:pt>
                <c:pt idx="2215">
                  <c:v>169526.2513944369</c:v>
                </c:pt>
                <c:pt idx="2216">
                  <c:v>169183.81373924957</c:v>
                </c:pt>
                <c:pt idx="2217">
                  <c:v>165182.12242254152</c:v>
                </c:pt>
                <c:pt idx="2218">
                  <c:v>160752.74389146807</c:v>
                </c:pt>
                <c:pt idx="2219">
                  <c:v>160883.73097268725</c:v>
                </c:pt>
                <c:pt idx="2220">
                  <c:v>168289.143186153</c:v>
                </c:pt>
                <c:pt idx="2221">
                  <c:v>177560.90539422096</c:v>
                </c:pt>
                <c:pt idx="2222">
                  <c:v>175850.22850768309</c:v>
                </c:pt>
                <c:pt idx="2223">
                  <c:v>177353.0173809783</c:v>
                </c:pt>
                <c:pt idx="2224">
                  <c:v>178151.42682356352</c:v>
                </c:pt>
                <c:pt idx="2225">
                  <c:v>171587.4986505454</c:v>
                </c:pt>
                <c:pt idx="2226">
                  <c:v>176283.16959948203</c:v>
                </c:pt>
                <c:pt idx="2227">
                  <c:v>168597.17873978935</c:v>
                </c:pt>
                <c:pt idx="2228">
                  <c:v>176607.90240742764</c:v>
                </c:pt>
                <c:pt idx="2229">
                  <c:v>176123.43013422602</c:v>
                </c:pt>
                <c:pt idx="2230">
                  <c:v>175618.33819137092</c:v>
                </c:pt>
                <c:pt idx="2231">
                  <c:v>169109.03594947662</c:v>
                </c:pt>
                <c:pt idx="2232">
                  <c:v>169536.50725107075</c:v>
                </c:pt>
                <c:pt idx="2233">
                  <c:v>175752.49199323493</c:v>
                </c:pt>
                <c:pt idx="2234">
                  <c:v>177334.0890280329</c:v>
                </c:pt>
                <c:pt idx="2235">
                  <c:v>180017.27302169948</c:v>
                </c:pt>
                <c:pt idx="2236">
                  <c:v>179722.12026341385</c:v>
                </c:pt>
                <c:pt idx="2237">
                  <c:v>186365.72024901968</c:v>
                </c:pt>
                <c:pt idx="2238">
                  <c:v>189639.10180287194</c:v>
                </c:pt>
                <c:pt idx="2239">
                  <c:v>168752.02418223067</c:v>
                </c:pt>
                <c:pt idx="2240">
                  <c:v>165750.33286552262</c:v>
                </c:pt>
                <c:pt idx="2241">
                  <c:v>166972.5430925909</c:v>
                </c:pt>
                <c:pt idx="2242">
                  <c:v>161400.01439418504</c:v>
                </c:pt>
                <c:pt idx="2243">
                  <c:v>162552.91662168514</c:v>
                </c:pt>
                <c:pt idx="2244">
                  <c:v>165620.31739177404</c:v>
                </c:pt>
                <c:pt idx="2245">
                  <c:v>161746.4464356403</c:v>
                </c:pt>
                <c:pt idx="2246">
                  <c:v>169589.47785094852</c:v>
                </c:pt>
                <c:pt idx="2247">
                  <c:v>173263.23365360429</c:v>
                </c:pt>
                <c:pt idx="2248">
                  <c:v>171841.95185145235</c:v>
                </c:pt>
                <c:pt idx="2249">
                  <c:v>170223.82957285288</c:v>
                </c:pt>
                <c:pt idx="2250">
                  <c:v>173862.17568102517</c:v>
                </c:pt>
                <c:pt idx="2251">
                  <c:v>170052.61074525921</c:v>
                </c:pt>
                <c:pt idx="2252">
                  <c:v>154784.15919968361</c:v>
                </c:pt>
                <c:pt idx="2253">
                  <c:v>146531.36133002292</c:v>
                </c:pt>
                <c:pt idx="2254">
                  <c:v>156807.00996797319</c:v>
                </c:pt>
                <c:pt idx="2255">
                  <c:v>161566.05131526888</c:v>
                </c:pt>
                <c:pt idx="2256">
                  <c:v>154193.8176976504</c:v>
                </c:pt>
                <c:pt idx="2257">
                  <c:v>153677.75018892394</c:v>
                </c:pt>
                <c:pt idx="2258">
                  <c:v>155378.09924790412</c:v>
                </c:pt>
                <c:pt idx="2259">
                  <c:v>151757.02616143104</c:v>
                </c:pt>
                <c:pt idx="2260">
                  <c:v>147634.2077800571</c:v>
                </c:pt>
                <c:pt idx="2261">
                  <c:v>149419.41055813478</c:v>
                </c:pt>
                <c:pt idx="2262">
                  <c:v>157704.23548886279</c:v>
                </c:pt>
                <c:pt idx="2263">
                  <c:v>173326.71200834896</c:v>
                </c:pt>
                <c:pt idx="2264">
                  <c:v>171498.39864694697</c:v>
                </c:pt>
                <c:pt idx="2265">
                  <c:v>173572.24081471117</c:v>
                </c:pt>
                <c:pt idx="2266">
                  <c:v>177212.35021051529</c:v>
                </c:pt>
                <c:pt idx="2267">
                  <c:v>185303.50138544064</c:v>
                </c:pt>
                <c:pt idx="2268">
                  <c:v>199141.674763396</c:v>
                </c:pt>
                <c:pt idx="2269">
                  <c:v>193593.94004822089</c:v>
                </c:pt>
                <c:pt idx="2270">
                  <c:v>194191.2987153194</c:v>
                </c:pt>
                <c:pt idx="2271">
                  <c:v>197784.33912699312</c:v>
                </c:pt>
                <c:pt idx="2272">
                  <c:v>196806.3982151215</c:v>
                </c:pt>
                <c:pt idx="2273">
                  <c:v>206871.20803195552</c:v>
                </c:pt>
                <c:pt idx="2274">
                  <c:v>201536.93907661346</c:v>
                </c:pt>
                <c:pt idx="2275">
                  <c:v>206438.95066393222</c:v>
                </c:pt>
                <c:pt idx="2276">
                  <c:v>206410.84601820909</c:v>
                </c:pt>
                <c:pt idx="2277">
                  <c:v>222013.71046097425</c:v>
                </c:pt>
                <c:pt idx="2278">
                  <c:v>219070.20763611546</c:v>
                </c:pt>
                <c:pt idx="2279">
                  <c:v>221408.14710856858</c:v>
                </c:pt>
                <c:pt idx="2280">
                  <c:v>223262.47795890507</c:v>
                </c:pt>
                <c:pt idx="2281">
                  <c:v>231397.81928101092</c:v>
                </c:pt>
                <c:pt idx="2282">
                  <c:v>237599.55378027321</c:v>
                </c:pt>
                <c:pt idx="2283">
                  <c:v>223844.03900824109</c:v>
                </c:pt>
                <c:pt idx="2284">
                  <c:v>218387.27554068196</c:v>
                </c:pt>
                <c:pt idx="2285">
                  <c:v>220590.91726942355</c:v>
                </c:pt>
                <c:pt idx="2286">
                  <c:v>218987.65698657781</c:v>
                </c:pt>
                <c:pt idx="2287">
                  <c:v>227009.03235093062</c:v>
                </c:pt>
                <c:pt idx="2288">
                  <c:v>217127.71240418908</c:v>
                </c:pt>
                <c:pt idx="2289">
                  <c:v>210354.7086976865</c:v>
                </c:pt>
                <c:pt idx="2290">
                  <c:v>218041.85109215914</c:v>
                </c:pt>
                <c:pt idx="2291">
                  <c:v>224105.65331606069</c:v>
                </c:pt>
                <c:pt idx="2292">
                  <c:v>222722.69603080396</c:v>
                </c:pt>
                <c:pt idx="2293">
                  <c:v>220748.0657814247</c:v>
                </c:pt>
                <c:pt idx="2294">
                  <c:v>219329.73478714639</c:v>
                </c:pt>
                <c:pt idx="2295">
                  <c:v>227667.45834682827</c:v>
                </c:pt>
                <c:pt idx="2296">
                  <c:v>226475.97970419988</c:v>
                </c:pt>
                <c:pt idx="2297">
                  <c:v>221110.8712080323</c:v>
                </c:pt>
                <c:pt idx="2298">
                  <c:v>219533.44848681169</c:v>
                </c:pt>
                <c:pt idx="2299">
                  <c:v>221452.04937205403</c:v>
                </c:pt>
                <c:pt idx="2300">
                  <c:v>227820.82838533269</c:v>
                </c:pt>
                <c:pt idx="2301">
                  <c:v>243099.21191838535</c:v>
                </c:pt>
                <c:pt idx="2302">
                  <c:v>240903.45100579405</c:v>
                </c:pt>
                <c:pt idx="2303">
                  <c:v>233589.54982187232</c:v>
                </c:pt>
                <c:pt idx="2304">
                  <c:v>233213.10590521464</c:v>
                </c:pt>
                <c:pt idx="2305">
                  <c:v>230839.18097088815</c:v>
                </c:pt>
                <c:pt idx="2306">
                  <c:v>231746.41045017849</c:v>
                </c:pt>
                <c:pt idx="2307">
                  <c:v>235722.83997265139</c:v>
                </c:pt>
                <c:pt idx="2308">
                  <c:v>228956.02576559104</c:v>
                </c:pt>
                <c:pt idx="2309">
                  <c:v>216301.34225772822</c:v>
                </c:pt>
                <c:pt idx="2310">
                  <c:v>217177.6962107312</c:v>
                </c:pt>
                <c:pt idx="2311">
                  <c:v>204750.08096728954</c:v>
                </c:pt>
                <c:pt idx="2312">
                  <c:v>209155.27726798409</c:v>
                </c:pt>
                <c:pt idx="2313">
                  <c:v>215051.85505055991</c:v>
                </c:pt>
                <c:pt idx="2314">
                  <c:v>211131.05905214325</c:v>
                </c:pt>
                <c:pt idx="2315">
                  <c:v>202529.09424592493</c:v>
                </c:pt>
                <c:pt idx="2316">
                  <c:v>207156.96858469211</c:v>
                </c:pt>
                <c:pt idx="2317">
                  <c:v>205702.47220123105</c:v>
                </c:pt>
                <c:pt idx="2318">
                  <c:v>212268.41556011405</c:v>
                </c:pt>
                <c:pt idx="2319">
                  <c:v>193449.4584187991</c:v>
                </c:pt>
                <c:pt idx="2320">
                  <c:v>197052.97059987797</c:v>
                </c:pt>
                <c:pt idx="2321">
                  <c:v>206258.48357263699</c:v>
                </c:pt>
                <c:pt idx="2322">
                  <c:v>208132.93029616069</c:v>
                </c:pt>
                <c:pt idx="2323">
                  <c:v>205073.84216776455</c:v>
                </c:pt>
                <c:pt idx="2324">
                  <c:v>205932.20338983086</c:v>
                </c:pt>
                <c:pt idx="2325">
                  <c:v>203395.08438590844</c:v>
                </c:pt>
                <c:pt idx="2326">
                  <c:v>193018.96433840762</c:v>
                </c:pt>
                <c:pt idx="2327">
                  <c:v>177196.4446363672</c:v>
                </c:pt>
                <c:pt idx="2328">
                  <c:v>178071.25121450963</c:v>
                </c:pt>
                <c:pt idx="2329">
                  <c:v>181832.95548598396</c:v>
                </c:pt>
                <c:pt idx="2330">
                  <c:v>182178.12803627367</c:v>
                </c:pt>
                <c:pt idx="2331">
                  <c:v>181797.40184965305</c:v>
                </c:pt>
                <c:pt idx="2332">
                  <c:v>171177.19241426492</c:v>
                </c:pt>
                <c:pt idx="2333">
                  <c:v>169746.80629025903</c:v>
                </c:pt>
                <c:pt idx="2334">
                  <c:v>177796.07038756373</c:v>
                </c:pt>
                <c:pt idx="2335">
                  <c:v>180249.88304724923</c:v>
                </c:pt>
                <c:pt idx="2336">
                  <c:v>168152.47040195789</c:v>
                </c:pt>
                <c:pt idx="2337">
                  <c:v>174052.43081794988</c:v>
                </c:pt>
                <c:pt idx="2338">
                  <c:v>175914.13868797038</c:v>
                </c:pt>
                <c:pt idx="2339">
                  <c:v>171413.94076793006</c:v>
                </c:pt>
                <c:pt idx="2340">
                  <c:v>166132.28255784692</c:v>
                </c:pt>
                <c:pt idx="2341">
                  <c:v>168625.93112382627</c:v>
                </c:pt>
                <c:pt idx="2342">
                  <c:v>168006.00957213316</c:v>
                </c:pt>
                <c:pt idx="2343">
                  <c:v>168865.63028536498</c:v>
                </c:pt>
                <c:pt idx="2344">
                  <c:v>176021.80718989557</c:v>
                </c:pt>
                <c:pt idx="2345">
                  <c:v>174920.36417287446</c:v>
                </c:pt>
                <c:pt idx="2346">
                  <c:v>182958.00496599401</c:v>
                </c:pt>
                <c:pt idx="2347">
                  <c:v>182991.0396199938</c:v>
                </c:pt>
                <c:pt idx="2348">
                  <c:v>181468.60268451573</c:v>
                </c:pt>
                <c:pt idx="2349">
                  <c:v>182812.58771456359</c:v>
                </c:pt>
                <c:pt idx="2350">
                  <c:v>182510.23786390322</c:v>
                </c:pt>
                <c:pt idx="2351">
                  <c:v>171086.00525387767</c:v>
                </c:pt>
                <c:pt idx="2352">
                  <c:v>167228.90352297694</c:v>
                </c:pt>
                <c:pt idx="2353">
                  <c:v>169570.98132354554</c:v>
                </c:pt>
                <c:pt idx="2354">
                  <c:v>166293.28151426846</c:v>
                </c:pt>
                <c:pt idx="2355">
                  <c:v>171770.95253517604</c:v>
                </c:pt>
                <c:pt idx="2356">
                  <c:v>170207.88801324289</c:v>
                </c:pt>
                <c:pt idx="2357">
                  <c:v>167186.87250350881</c:v>
                </c:pt>
                <c:pt idx="2358">
                  <c:v>164865.99013998368</c:v>
                </c:pt>
                <c:pt idx="2359">
                  <c:v>156306.59613516161</c:v>
                </c:pt>
                <c:pt idx="2360">
                  <c:v>155038.90028428537</c:v>
                </c:pt>
                <c:pt idx="2361">
                  <c:v>149574.22001511409</c:v>
                </c:pt>
                <c:pt idx="2362">
                  <c:v>150004.82205189121</c:v>
                </c:pt>
                <c:pt idx="2363">
                  <c:v>150694.5913850806</c:v>
                </c:pt>
                <c:pt idx="2364">
                  <c:v>150505.8476375546</c:v>
                </c:pt>
                <c:pt idx="2365">
                  <c:v>153850.22850768309</c:v>
                </c:pt>
                <c:pt idx="2366">
                  <c:v>158049.48001007613</c:v>
                </c:pt>
                <c:pt idx="2367">
                  <c:v>153232.0342581599</c:v>
                </c:pt>
                <c:pt idx="2368">
                  <c:v>155063.94616574925</c:v>
                </c:pt>
                <c:pt idx="2369">
                  <c:v>155090.86329123055</c:v>
                </c:pt>
                <c:pt idx="2370">
                  <c:v>155112.95836482084</c:v>
                </c:pt>
                <c:pt idx="2371">
                  <c:v>151923.45892259551</c:v>
                </c:pt>
                <c:pt idx="2372">
                  <c:v>152469.46633560065</c:v>
                </c:pt>
                <c:pt idx="2373">
                  <c:v>149966.78541869108</c:v>
                </c:pt>
                <c:pt idx="2374">
                  <c:v>146356.36402893256</c:v>
                </c:pt>
                <c:pt idx="2375">
                  <c:v>131191.98243909483</c:v>
                </c:pt>
                <c:pt idx="2376">
                  <c:v>126188.16798013623</c:v>
                </c:pt>
                <c:pt idx="2377">
                  <c:v>130564.14408578956</c:v>
                </c:pt>
                <c:pt idx="2378">
                  <c:v>132042.60678685835</c:v>
                </c:pt>
                <c:pt idx="2379">
                  <c:v>133074.23800784507</c:v>
                </c:pt>
                <c:pt idx="2380">
                  <c:v>132572.70862571543</c:v>
                </c:pt>
                <c:pt idx="2381">
                  <c:v>133824.06707690115</c:v>
                </c:pt>
                <c:pt idx="2382">
                  <c:v>135815.97034797963</c:v>
                </c:pt>
                <c:pt idx="2383">
                  <c:v>137432.4372953329</c:v>
                </c:pt>
                <c:pt idx="2384">
                  <c:v>136389.75853755104</c:v>
                </c:pt>
                <c:pt idx="2385">
                  <c:v>138514.98794487049</c:v>
                </c:pt>
                <c:pt idx="2386">
                  <c:v>139324.48090971267</c:v>
                </c:pt>
                <c:pt idx="2387">
                  <c:v>132870.52430817968</c:v>
                </c:pt>
                <c:pt idx="2388">
                  <c:v>134333.40530425729</c:v>
                </c:pt>
                <c:pt idx="2389">
                  <c:v>149752.20410953995</c:v>
                </c:pt>
                <c:pt idx="2390">
                  <c:v>148997.26510489782</c:v>
                </c:pt>
                <c:pt idx="2391">
                  <c:v>152632.91230342965</c:v>
                </c:pt>
                <c:pt idx="2392">
                  <c:v>157861.27604447826</c:v>
                </c:pt>
                <c:pt idx="2393">
                  <c:v>158644.03181114851</c:v>
                </c:pt>
                <c:pt idx="2394">
                  <c:v>159834.28694807322</c:v>
                </c:pt>
                <c:pt idx="2395">
                  <c:v>156636.47486415511</c:v>
                </c:pt>
                <c:pt idx="2396">
                  <c:v>152529.67001331484</c:v>
                </c:pt>
                <c:pt idx="2397">
                  <c:v>152020.47572780619</c:v>
                </c:pt>
                <c:pt idx="2398">
                  <c:v>151408.79484688205</c:v>
                </c:pt>
                <c:pt idx="2399">
                  <c:v>153113.4981467489</c:v>
                </c:pt>
                <c:pt idx="2400">
                  <c:v>160435.85591421084</c:v>
                </c:pt>
                <c:pt idx="2401">
                  <c:v>157960.20007916819</c:v>
                </c:pt>
                <c:pt idx="2402">
                  <c:v>145873.29518874391</c:v>
                </c:pt>
                <c:pt idx="2403">
                  <c:v>143882.68739429285</c:v>
                </c:pt>
                <c:pt idx="2404">
                  <c:v>144308.6832919502</c:v>
                </c:pt>
                <c:pt idx="2405">
                  <c:v>138144.69754219308</c:v>
                </c:pt>
                <c:pt idx="2406">
                  <c:v>133228.97549390059</c:v>
                </c:pt>
                <c:pt idx="2407">
                  <c:v>137649.71751412444</c:v>
                </c:pt>
                <c:pt idx="2408">
                  <c:v>134111.30303357457</c:v>
                </c:pt>
                <c:pt idx="2409">
                  <c:v>137994.5302097954</c:v>
                </c:pt>
                <c:pt idx="2410">
                  <c:v>141201.48260102933</c:v>
                </c:pt>
                <c:pt idx="2411">
                  <c:v>140839.18097088792</c:v>
                </c:pt>
                <c:pt idx="2412">
                  <c:v>135726.65443160979</c:v>
                </c:pt>
                <c:pt idx="2413">
                  <c:v>155430.78196408669</c:v>
                </c:pt>
                <c:pt idx="2414">
                  <c:v>159919.21263809438</c:v>
                </c:pt>
                <c:pt idx="2415">
                  <c:v>158020.58368419175</c:v>
                </c:pt>
                <c:pt idx="2416">
                  <c:v>152810.1407031561</c:v>
                </c:pt>
                <c:pt idx="2417">
                  <c:v>140942.49523192644</c:v>
                </c:pt>
                <c:pt idx="2418">
                  <c:v>141791.46424844375</c:v>
                </c:pt>
                <c:pt idx="2419">
                  <c:v>138214.32941091809</c:v>
                </c:pt>
                <c:pt idx="2420">
                  <c:v>136723.16384180801</c:v>
                </c:pt>
                <c:pt idx="2421">
                  <c:v>139441.43366080115</c:v>
                </c:pt>
                <c:pt idx="2422">
                  <c:v>150973.29878729008</c:v>
                </c:pt>
                <c:pt idx="2423">
                  <c:v>141904.02677318378</c:v>
                </c:pt>
                <c:pt idx="2424">
                  <c:v>139379.03486991269</c:v>
                </c:pt>
                <c:pt idx="2425">
                  <c:v>139670.4451401635</c:v>
                </c:pt>
                <c:pt idx="2426">
                  <c:v>135999.89204361453</c:v>
                </c:pt>
                <c:pt idx="2427">
                  <c:v>142769.33318939162</c:v>
                </c:pt>
                <c:pt idx="2428">
                  <c:v>141416.02792471854</c:v>
                </c:pt>
                <c:pt idx="2429">
                  <c:v>148000.89963654696</c:v>
                </c:pt>
                <c:pt idx="2430">
                  <c:v>147361.65389182785</c:v>
                </c:pt>
                <c:pt idx="2431">
                  <c:v>150329.19500521806</c:v>
                </c:pt>
                <c:pt idx="2432">
                  <c:v>151974.73820576502</c:v>
                </c:pt>
                <c:pt idx="2433">
                  <c:v>148574.04008780466</c:v>
                </c:pt>
                <c:pt idx="2434">
                  <c:v>147604.12393393085</c:v>
                </c:pt>
                <c:pt idx="2435">
                  <c:v>152500.12594911671</c:v>
                </c:pt>
                <c:pt idx="2436">
                  <c:v>154376.58785850531</c:v>
                </c:pt>
                <c:pt idx="2437">
                  <c:v>158380.25837561639</c:v>
                </c:pt>
                <c:pt idx="2438">
                  <c:v>159530.20979524284</c:v>
                </c:pt>
                <c:pt idx="2439">
                  <c:v>160277.16002734905</c:v>
                </c:pt>
                <c:pt idx="2440">
                  <c:v>168591.92486235575</c:v>
                </c:pt>
                <c:pt idx="2441">
                  <c:v>169653.17211846428</c:v>
                </c:pt>
                <c:pt idx="2442">
                  <c:v>170766.09449782304</c:v>
                </c:pt>
                <c:pt idx="2443">
                  <c:v>169412.46536399311</c:v>
                </c:pt>
                <c:pt idx="2444">
                  <c:v>163836.23016301429</c:v>
                </c:pt>
                <c:pt idx="2445">
                  <c:v>166599.51779481105</c:v>
                </c:pt>
                <c:pt idx="2446">
                  <c:v>164907.949188528</c:v>
                </c:pt>
                <c:pt idx="2447">
                  <c:v>167052.28687610224</c:v>
                </c:pt>
                <c:pt idx="2448">
                  <c:v>167680.84493864496</c:v>
                </c:pt>
                <c:pt idx="2449">
                  <c:v>163757.24207420219</c:v>
                </c:pt>
                <c:pt idx="2450">
                  <c:v>155337.36370506333</c:v>
                </c:pt>
                <c:pt idx="2451">
                  <c:v>156364.67667062525</c:v>
                </c:pt>
                <c:pt idx="2452">
                  <c:v>152081.83094030028</c:v>
                </c:pt>
                <c:pt idx="2453">
                  <c:v>153898.7728957503</c:v>
                </c:pt>
                <c:pt idx="2454">
                  <c:v>151736.1545935444</c:v>
                </c:pt>
                <c:pt idx="2455">
                  <c:v>142271.65425168251</c:v>
                </c:pt>
                <c:pt idx="2456">
                  <c:v>144252.15013134712</c:v>
                </c:pt>
                <c:pt idx="2457">
                  <c:v>148068.22843571217</c:v>
                </c:pt>
                <c:pt idx="2458">
                  <c:v>143776.60225269009</c:v>
                </c:pt>
                <c:pt idx="2459">
                  <c:v>145937.52923818794</c:v>
                </c:pt>
                <c:pt idx="2460">
                  <c:v>145336.64399582584</c:v>
                </c:pt>
                <c:pt idx="2461">
                  <c:v>142803.05156716701</c:v>
                </c:pt>
                <c:pt idx="2462">
                  <c:v>146833.56723883568</c:v>
                </c:pt>
                <c:pt idx="2463">
                  <c:v>149353.52117744446</c:v>
                </c:pt>
                <c:pt idx="2464">
                  <c:v>148899.24070675464</c:v>
                </c:pt>
                <c:pt idx="2465">
                  <c:v>145672.06448594783</c:v>
                </c:pt>
                <c:pt idx="2466">
                  <c:v>142906.36582820557</c:v>
                </c:pt>
                <c:pt idx="2467">
                  <c:v>142019.75601856867</c:v>
                </c:pt>
                <c:pt idx="2468">
                  <c:v>142015.04192306325</c:v>
                </c:pt>
                <c:pt idx="2469">
                  <c:v>145522.40095001637</c:v>
                </c:pt>
                <c:pt idx="2470">
                  <c:v>137154.34164597519</c:v>
                </c:pt>
                <c:pt idx="2471">
                  <c:v>141246.93223937548</c:v>
                </c:pt>
                <c:pt idx="2472">
                  <c:v>143017.81280362752</c:v>
                </c:pt>
                <c:pt idx="2473">
                  <c:v>138879.05286264364</c:v>
                </c:pt>
                <c:pt idx="2474">
                  <c:v>135464.03253085769</c:v>
                </c:pt>
                <c:pt idx="2475">
                  <c:v>138447.04739285348</c:v>
                </c:pt>
                <c:pt idx="2476">
                  <c:v>138583.21638058242</c:v>
                </c:pt>
                <c:pt idx="2477">
                  <c:v>135735.68678254</c:v>
                </c:pt>
                <c:pt idx="2478">
                  <c:v>142752.74389146798</c:v>
                </c:pt>
                <c:pt idx="2479">
                  <c:v>131480.87372701443</c:v>
                </c:pt>
                <c:pt idx="2480">
                  <c:v>129544.42405268285</c:v>
                </c:pt>
                <c:pt idx="2481">
                  <c:v>127597.25071071301</c:v>
                </c:pt>
                <c:pt idx="2482">
                  <c:v>122451.0057936595</c:v>
                </c:pt>
                <c:pt idx="2483">
                  <c:v>108238.04383029266</c:v>
                </c:pt>
                <c:pt idx="2484">
                  <c:v>111563.53233293758</c:v>
                </c:pt>
                <c:pt idx="2485">
                  <c:v>104258.30364532737</c:v>
                </c:pt>
                <c:pt idx="2486">
                  <c:v>104148.9438266941</c:v>
                </c:pt>
                <c:pt idx="2487">
                  <c:v>105193.34988664587</c:v>
                </c:pt>
                <c:pt idx="2488">
                  <c:v>108107.09273453533</c:v>
                </c:pt>
                <c:pt idx="2489">
                  <c:v>112598.69012918789</c:v>
                </c:pt>
                <c:pt idx="2490">
                  <c:v>107380.22239015445</c:v>
                </c:pt>
                <c:pt idx="2491">
                  <c:v>109439.4184749362</c:v>
                </c:pt>
                <c:pt idx="2492">
                  <c:v>103180.89891683767</c:v>
                </c:pt>
                <c:pt idx="2493">
                  <c:v>108944.5104177913</c:v>
                </c:pt>
                <c:pt idx="2494">
                  <c:v>104918.31300154746</c:v>
                </c:pt>
                <c:pt idx="2495">
                  <c:v>105826.98189931276</c:v>
                </c:pt>
                <c:pt idx="2496">
                  <c:v>108895.13836410099</c:v>
                </c:pt>
                <c:pt idx="2497">
                  <c:v>104654.79146424853</c:v>
                </c:pt>
                <c:pt idx="2498">
                  <c:v>106612.11270646668</c:v>
                </c:pt>
                <c:pt idx="2499">
                  <c:v>106169.67145273319</c:v>
                </c:pt>
                <c:pt idx="2500">
                  <c:v>104955.41401273894</c:v>
                </c:pt>
                <c:pt idx="2501">
                  <c:v>102912.33941487648</c:v>
                </c:pt>
                <c:pt idx="2502">
                  <c:v>104390.19036309341</c:v>
                </c:pt>
                <c:pt idx="2503">
                  <c:v>105966.64147684346</c:v>
                </c:pt>
                <c:pt idx="2504">
                  <c:v>114115.00953614751</c:v>
                </c:pt>
                <c:pt idx="2505">
                  <c:v>114376.37194573403</c:v>
                </c:pt>
                <c:pt idx="2506">
                  <c:v>107196.3366799814</c:v>
                </c:pt>
                <c:pt idx="2507">
                  <c:v>109517.2550289684</c:v>
                </c:pt>
                <c:pt idx="2508">
                  <c:v>106771.92414264647</c:v>
                </c:pt>
                <c:pt idx="2509">
                  <c:v>107392.06160711084</c:v>
                </c:pt>
                <c:pt idx="2510">
                  <c:v>107602.07276260402</c:v>
                </c:pt>
                <c:pt idx="2511">
                  <c:v>112791.42826298186</c:v>
                </c:pt>
                <c:pt idx="2512">
                  <c:v>111939.61639497653</c:v>
                </c:pt>
                <c:pt idx="2513">
                  <c:v>108593.32829536877</c:v>
                </c:pt>
                <c:pt idx="2514">
                  <c:v>108242.90186764557</c:v>
                </c:pt>
                <c:pt idx="2515">
                  <c:v>104584.94368275227</c:v>
                </c:pt>
                <c:pt idx="2516">
                  <c:v>102157.79625031498</c:v>
                </c:pt>
                <c:pt idx="2517">
                  <c:v>95560.113714059611</c:v>
                </c:pt>
                <c:pt idx="2518">
                  <c:v>80826.837957465264</c:v>
                </c:pt>
                <c:pt idx="2519">
                  <c:v>79600.741300514666</c:v>
                </c:pt>
                <c:pt idx="2520">
                  <c:v>81191.586599014088</c:v>
                </c:pt>
                <c:pt idx="2521">
                  <c:v>73309.582928496966</c:v>
                </c:pt>
                <c:pt idx="2522">
                  <c:v>73582.568642268598</c:v>
                </c:pt>
                <c:pt idx="2523">
                  <c:v>68188.455863831085</c:v>
                </c:pt>
                <c:pt idx="2524">
                  <c:v>73958.904602540657</c:v>
                </c:pt>
                <c:pt idx="2525">
                  <c:v>73949.224513296722</c:v>
                </c:pt>
                <c:pt idx="2526">
                  <c:v>74478.96649753509</c:v>
                </c:pt>
                <c:pt idx="2527">
                  <c:v>71857.425600057672</c:v>
                </c:pt>
                <c:pt idx="2528">
                  <c:v>75945.338083414419</c:v>
                </c:pt>
                <c:pt idx="2529">
                  <c:v>76374.536687178494</c:v>
                </c:pt>
                <c:pt idx="2530">
                  <c:v>77289.718953542877</c:v>
                </c:pt>
                <c:pt idx="2531">
                  <c:v>75669.941343697239</c:v>
                </c:pt>
                <c:pt idx="2532">
                  <c:v>74580.481485479962</c:v>
                </c:pt>
                <c:pt idx="2533">
                  <c:v>72880.960092122885</c:v>
                </c:pt>
                <c:pt idx="2534">
                  <c:v>72312.029939904387</c:v>
                </c:pt>
                <c:pt idx="2535">
                  <c:v>71919.176652632435</c:v>
                </c:pt>
                <c:pt idx="2536">
                  <c:v>69281.946093778213</c:v>
                </c:pt>
                <c:pt idx="2537">
                  <c:v>69178.559861815927</c:v>
                </c:pt>
                <c:pt idx="2538">
                  <c:v>69420.74202022393</c:v>
                </c:pt>
                <c:pt idx="2539">
                  <c:v>72731.476483500766</c:v>
                </c:pt>
                <c:pt idx="2540">
                  <c:v>72523.336572025</c:v>
                </c:pt>
                <c:pt idx="2541">
                  <c:v>73923.746806290364</c:v>
                </c:pt>
                <c:pt idx="2542">
                  <c:v>77781.136420886076</c:v>
                </c:pt>
                <c:pt idx="2543">
                  <c:v>77664.543524416251</c:v>
                </c:pt>
                <c:pt idx="2544">
                  <c:v>77670.984922091593</c:v>
                </c:pt>
                <c:pt idx="2545">
                  <c:v>75032.027061067434</c:v>
                </c:pt>
                <c:pt idx="2546">
                  <c:v>71763.755442801208</c:v>
                </c:pt>
                <c:pt idx="2547">
                  <c:v>69465.076109251968</c:v>
                </c:pt>
                <c:pt idx="2548">
                  <c:v>72763.431573644353</c:v>
                </c:pt>
                <c:pt idx="2549">
                  <c:v>74047.356867825511</c:v>
                </c:pt>
                <c:pt idx="2550">
                  <c:v>74948.900644139867</c:v>
                </c:pt>
                <c:pt idx="2551">
                  <c:v>76252.042174961418</c:v>
                </c:pt>
                <c:pt idx="2552">
                  <c:v>74820.036705171209</c:v>
                </c:pt>
                <c:pt idx="2553">
                  <c:v>80706.610529346261</c:v>
                </c:pt>
                <c:pt idx="2554">
                  <c:v>84188.203965598019</c:v>
                </c:pt>
                <c:pt idx="2555">
                  <c:v>83583.39630789173</c:v>
                </c:pt>
                <c:pt idx="2556">
                  <c:v>83320.594479830266</c:v>
                </c:pt>
                <c:pt idx="2557">
                  <c:v>81642.664363597229</c:v>
                </c:pt>
                <c:pt idx="2558">
                  <c:v>80789.844902659446</c:v>
                </c:pt>
                <c:pt idx="2559">
                  <c:v>81267.515923567014</c:v>
                </c:pt>
                <c:pt idx="2560">
                  <c:v>76697.290294721053</c:v>
                </c:pt>
                <c:pt idx="2561">
                  <c:v>76510.741660369327</c:v>
                </c:pt>
                <c:pt idx="2562">
                  <c:v>82631.940695958954</c:v>
                </c:pt>
                <c:pt idx="2563">
                  <c:v>85831.444096585095</c:v>
                </c:pt>
                <c:pt idx="2564">
                  <c:v>85589.621792795821</c:v>
                </c:pt>
                <c:pt idx="2565">
                  <c:v>85106.085141602904</c:v>
                </c:pt>
                <c:pt idx="2566">
                  <c:v>83872.899348663239</c:v>
                </c:pt>
                <c:pt idx="2567">
                  <c:v>83752.060167692354</c:v>
                </c:pt>
                <c:pt idx="2568">
                  <c:v>82728.417719241537</c:v>
                </c:pt>
                <c:pt idx="2569">
                  <c:v>82136.816726042787</c:v>
                </c:pt>
                <c:pt idx="2570">
                  <c:v>81413.293029616136</c:v>
                </c:pt>
                <c:pt idx="2571">
                  <c:v>83921.01191118799</c:v>
                </c:pt>
                <c:pt idx="2572">
                  <c:v>82625.967109287958</c:v>
                </c:pt>
                <c:pt idx="2573">
                  <c:v>83404.908416999635</c:v>
                </c:pt>
                <c:pt idx="2574">
                  <c:v>85701.716506531462</c:v>
                </c:pt>
                <c:pt idx="2575">
                  <c:v>83336.104213897677</c:v>
                </c:pt>
                <c:pt idx="2576">
                  <c:v>86229.011479362423</c:v>
                </c:pt>
                <c:pt idx="2577">
                  <c:v>86166.684659397695</c:v>
                </c:pt>
                <c:pt idx="2578">
                  <c:v>87859.152902227594</c:v>
                </c:pt>
                <c:pt idx="2579">
                  <c:v>88007.808845226624</c:v>
                </c:pt>
                <c:pt idx="2580">
                  <c:v>87504.804059160189</c:v>
                </c:pt>
                <c:pt idx="2581">
                  <c:v>86717.118284213269</c:v>
                </c:pt>
                <c:pt idx="2582">
                  <c:v>85853.863039332195</c:v>
                </c:pt>
                <c:pt idx="2583">
                  <c:v>83994.278311562201</c:v>
                </c:pt>
                <c:pt idx="2584">
                  <c:v>83448.34286948081</c:v>
                </c:pt>
                <c:pt idx="2585">
                  <c:v>74975.49390046428</c:v>
                </c:pt>
                <c:pt idx="2586">
                  <c:v>76070.495519810065</c:v>
                </c:pt>
                <c:pt idx="2587">
                  <c:v>77435.747957825108</c:v>
                </c:pt>
                <c:pt idx="2588">
                  <c:v>77002.590953254956</c:v>
                </c:pt>
                <c:pt idx="2589">
                  <c:v>77470.725826766065</c:v>
                </c:pt>
                <c:pt idx="2590">
                  <c:v>76890.56821044306</c:v>
                </c:pt>
                <c:pt idx="2591">
                  <c:v>77591.349094965728</c:v>
                </c:pt>
                <c:pt idx="2592">
                  <c:v>72837.165785022939</c:v>
                </c:pt>
                <c:pt idx="2593">
                  <c:v>72102.954406419885</c:v>
                </c:pt>
                <c:pt idx="2594">
                  <c:v>70366.080103638204</c:v>
                </c:pt>
                <c:pt idx="2595">
                  <c:v>73003.598546187422</c:v>
                </c:pt>
                <c:pt idx="2596">
                  <c:v>71298.607362625567</c:v>
                </c:pt>
                <c:pt idx="2597">
                  <c:v>72144.589585807393</c:v>
                </c:pt>
                <c:pt idx="2598">
                  <c:v>72451.8694447444</c:v>
                </c:pt>
                <c:pt idx="2599">
                  <c:v>71804.455000180009</c:v>
                </c:pt>
                <c:pt idx="2600">
                  <c:v>71378.85494260327</c:v>
                </c:pt>
                <c:pt idx="2601">
                  <c:v>71987.944870272477</c:v>
                </c:pt>
                <c:pt idx="2602">
                  <c:v>71231.710389002925</c:v>
                </c:pt>
                <c:pt idx="2603">
                  <c:v>67619.95753715506</c:v>
                </c:pt>
                <c:pt idx="2604">
                  <c:v>69428.622836374168</c:v>
                </c:pt>
                <c:pt idx="2605">
                  <c:v>69530.64162078526</c:v>
                </c:pt>
                <c:pt idx="2606">
                  <c:v>76881.14001943222</c:v>
                </c:pt>
                <c:pt idx="2607">
                  <c:v>77913.99474612264</c:v>
                </c:pt>
                <c:pt idx="2608">
                  <c:v>78562.45276908137</c:v>
                </c:pt>
                <c:pt idx="2609">
                  <c:v>80617.186656590813</c:v>
                </c:pt>
                <c:pt idx="2610">
                  <c:v>72599.877649429705</c:v>
                </c:pt>
                <c:pt idx="2611">
                  <c:v>72790.564611896873</c:v>
                </c:pt>
                <c:pt idx="2612">
                  <c:v>70904.5665551118</c:v>
                </c:pt>
                <c:pt idx="2613">
                  <c:v>71254.956997373127</c:v>
                </c:pt>
                <c:pt idx="2614">
                  <c:v>72378.890928065128</c:v>
                </c:pt>
                <c:pt idx="2615">
                  <c:v>69875.274389146856</c:v>
                </c:pt>
                <c:pt idx="2616">
                  <c:v>70316.959948181015</c:v>
                </c:pt>
                <c:pt idx="2617">
                  <c:v>67929.43250926632</c:v>
                </c:pt>
                <c:pt idx="2618">
                  <c:v>66438.662780236846</c:v>
                </c:pt>
                <c:pt idx="2619">
                  <c:v>69816.294217136339</c:v>
                </c:pt>
                <c:pt idx="2620">
                  <c:v>69401.597754507238</c:v>
                </c:pt>
                <c:pt idx="2621">
                  <c:v>68096.00921227831</c:v>
                </c:pt>
                <c:pt idx="2622">
                  <c:v>67683.651804670983</c:v>
                </c:pt>
                <c:pt idx="2623">
                  <c:v>69192.846090179635</c:v>
                </c:pt>
                <c:pt idx="2624">
                  <c:v>68651.516787218032</c:v>
                </c:pt>
                <c:pt idx="2625">
                  <c:v>69855.230486883374</c:v>
                </c:pt>
                <c:pt idx="2626">
                  <c:v>70515.563712260322</c:v>
                </c:pt>
                <c:pt idx="2627">
                  <c:v>69905.75407535363</c:v>
                </c:pt>
                <c:pt idx="2628">
                  <c:v>69506.891215948825</c:v>
                </c:pt>
                <c:pt idx="2629">
                  <c:v>68585.303537370957</c:v>
                </c:pt>
                <c:pt idx="2630">
                  <c:v>70651.912627298632</c:v>
                </c:pt>
                <c:pt idx="2631">
                  <c:v>73213.105905214354</c:v>
                </c:pt>
                <c:pt idx="2632">
                  <c:v>72552.520781604297</c:v>
                </c:pt>
                <c:pt idx="2633">
                  <c:v>71847.277699809347</c:v>
                </c:pt>
                <c:pt idx="2634">
                  <c:v>70290.582604627794</c:v>
                </c:pt>
                <c:pt idx="2635">
                  <c:v>69881.571844974693</c:v>
                </c:pt>
                <c:pt idx="2636">
                  <c:v>69968.22483716585</c:v>
                </c:pt>
                <c:pt idx="2637">
                  <c:v>68850.372449530463</c:v>
                </c:pt>
                <c:pt idx="2638">
                  <c:v>68581.489078412385</c:v>
                </c:pt>
                <c:pt idx="2639">
                  <c:v>68933.462880996129</c:v>
                </c:pt>
                <c:pt idx="2640">
                  <c:v>69734.96707330244</c:v>
                </c:pt>
                <c:pt idx="2641">
                  <c:v>69012.918780812601</c:v>
                </c:pt>
                <c:pt idx="2642">
                  <c:v>68625.139443664812</c:v>
                </c:pt>
                <c:pt idx="2643">
                  <c:v>69323.977113246292</c:v>
                </c:pt>
                <c:pt idx="2644">
                  <c:v>70353.017380978141</c:v>
                </c:pt>
                <c:pt idx="2645">
                  <c:v>69555.43560401602</c:v>
                </c:pt>
                <c:pt idx="2646">
                  <c:v>68819.24502500995</c:v>
                </c:pt>
                <c:pt idx="2647">
                  <c:v>68525.243801504243</c:v>
                </c:pt>
                <c:pt idx="2648">
                  <c:v>68971.355572348824</c:v>
                </c:pt>
                <c:pt idx="2649">
                  <c:v>69124.833567238878</c:v>
                </c:pt>
                <c:pt idx="2650">
                  <c:v>70432.329338947107</c:v>
                </c:pt>
                <c:pt idx="2651">
                  <c:v>69561.373205225129</c:v>
                </c:pt>
                <c:pt idx="2652">
                  <c:v>72281.406311850064</c:v>
                </c:pt>
                <c:pt idx="2653">
                  <c:v>74761.236460470027</c:v>
                </c:pt>
                <c:pt idx="2654">
                  <c:v>73039.584008060803</c:v>
                </c:pt>
                <c:pt idx="2655">
                  <c:v>74122.530497678992</c:v>
                </c:pt>
                <c:pt idx="2656">
                  <c:v>74934.434488466708</c:v>
                </c:pt>
                <c:pt idx="2657">
                  <c:v>74240.454856238139</c:v>
                </c:pt>
                <c:pt idx="2658">
                  <c:v>73733.99546583186</c:v>
                </c:pt>
                <c:pt idx="2659">
                  <c:v>73696.89445464038</c:v>
                </c:pt>
                <c:pt idx="2660">
                  <c:v>72515.743639569671</c:v>
                </c:pt>
                <c:pt idx="2661">
                  <c:v>72715.390982043304</c:v>
                </c:pt>
                <c:pt idx="2662">
                  <c:v>76088.380294361137</c:v>
                </c:pt>
                <c:pt idx="2663">
                  <c:v>76650.653136133071</c:v>
                </c:pt>
                <c:pt idx="2664">
                  <c:v>75242.613983950534</c:v>
                </c:pt>
                <c:pt idx="2665">
                  <c:v>74106.624923530951</c:v>
                </c:pt>
                <c:pt idx="2666">
                  <c:v>66753.931411709709</c:v>
                </c:pt>
                <c:pt idx="2667">
                  <c:v>57187.952067364815</c:v>
                </c:pt>
                <c:pt idx="2668">
                  <c:v>63168.483932491305</c:v>
                </c:pt>
                <c:pt idx="2669">
                  <c:v>61224.297383856952</c:v>
                </c:pt>
                <c:pt idx="2670">
                  <c:v>60395.588182374362</c:v>
                </c:pt>
                <c:pt idx="2671">
                  <c:v>58661.304832847563</c:v>
                </c:pt>
                <c:pt idx="2672">
                  <c:v>59702.508186692605</c:v>
                </c:pt>
                <c:pt idx="2673">
                  <c:v>60736.01065169675</c:v>
                </c:pt>
                <c:pt idx="2674">
                  <c:v>59898.664939364535</c:v>
                </c:pt>
                <c:pt idx="2675">
                  <c:v>60025.441721544528</c:v>
                </c:pt>
                <c:pt idx="2676">
                  <c:v>60025.873547087001</c:v>
                </c:pt>
                <c:pt idx="2677">
                  <c:v>60034.618014322245</c:v>
                </c:pt>
                <c:pt idx="2678">
                  <c:v>58485.479866134112</c:v>
                </c:pt>
                <c:pt idx="2679">
                  <c:v>56713.591708949614</c:v>
                </c:pt>
                <c:pt idx="2680">
                  <c:v>58295.404656518796</c:v>
                </c:pt>
                <c:pt idx="2681">
                  <c:v>59689.085609413829</c:v>
                </c:pt>
                <c:pt idx="2682">
                  <c:v>59691.280722588112</c:v>
                </c:pt>
                <c:pt idx="2683">
                  <c:v>59415.236244557243</c:v>
                </c:pt>
                <c:pt idx="2684">
                  <c:v>59199.431429702439</c:v>
                </c:pt>
                <c:pt idx="2685">
                  <c:v>59087.696570585525</c:v>
                </c:pt>
                <c:pt idx="2686">
                  <c:v>58319.119075893374</c:v>
                </c:pt>
                <c:pt idx="2687">
                  <c:v>59152.902227500119</c:v>
                </c:pt>
                <c:pt idx="2688">
                  <c:v>61777.429918313042</c:v>
                </c:pt>
                <c:pt idx="2689">
                  <c:v>61103.602144733566</c:v>
                </c:pt>
                <c:pt idx="2690">
                  <c:v>61516.103494188377</c:v>
                </c:pt>
                <c:pt idx="2691">
                  <c:v>60774.155241282548</c:v>
                </c:pt>
                <c:pt idx="2692">
                  <c:v>61567.166864586747</c:v>
                </c:pt>
                <c:pt idx="2693">
                  <c:v>61053.114541725176</c:v>
                </c:pt>
                <c:pt idx="2694">
                  <c:v>61495.73572276804</c:v>
                </c:pt>
                <c:pt idx="2695">
                  <c:v>60599.517794810934</c:v>
                </c:pt>
                <c:pt idx="2696">
                  <c:v>61988.592608586157</c:v>
                </c:pt>
                <c:pt idx="2697">
                  <c:v>61645.219331390152</c:v>
                </c:pt>
                <c:pt idx="2698">
                  <c:v>61636.258951383672</c:v>
                </c:pt>
                <c:pt idx="2699">
                  <c:v>61481.91730540865</c:v>
                </c:pt>
                <c:pt idx="2700">
                  <c:v>61936.953470797838</c:v>
                </c:pt>
                <c:pt idx="2701">
                  <c:v>63957.609125913172</c:v>
                </c:pt>
                <c:pt idx="2702">
                  <c:v>64072.006909208729</c:v>
                </c:pt>
                <c:pt idx="2703">
                  <c:v>62463.420778005726</c:v>
                </c:pt>
                <c:pt idx="2704">
                  <c:v>59853.323257404045</c:v>
                </c:pt>
                <c:pt idx="2705">
                  <c:v>60391.70175249203</c:v>
                </c:pt>
                <c:pt idx="2706">
                  <c:v>60243.837489654215</c:v>
                </c:pt>
                <c:pt idx="2707">
                  <c:v>59159.163697866104</c:v>
                </c:pt>
                <c:pt idx="2708">
                  <c:v>60806.97398251111</c:v>
                </c:pt>
                <c:pt idx="2709">
                  <c:v>60551.153334053088</c:v>
                </c:pt>
                <c:pt idx="2710">
                  <c:v>60511.389398682964</c:v>
                </c:pt>
                <c:pt idx="2711">
                  <c:v>60373.565079707834</c:v>
                </c:pt>
                <c:pt idx="2712">
                  <c:v>60589.153981791394</c:v>
                </c:pt>
                <c:pt idx="2713">
                  <c:v>60560.005757673942</c:v>
                </c:pt>
                <c:pt idx="2714">
                  <c:v>60880.060455575986</c:v>
                </c:pt>
                <c:pt idx="2715">
                  <c:v>60091.15117492537</c:v>
                </c:pt>
                <c:pt idx="2716">
                  <c:v>59518.730432905148</c:v>
                </c:pt>
                <c:pt idx="2717">
                  <c:v>59834.97067184862</c:v>
                </c:pt>
                <c:pt idx="2718">
                  <c:v>59736.226564467994</c:v>
                </c:pt>
                <c:pt idx="2719">
                  <c:v>59485.22796790101</c:v>
                </c:pt>
                <c:pt idx="2720">
                  <c:v>59777.537874698675</c:v>
                </c:pt>
                <c:pt idx="2721">
                  <c:v>59976.789377091707</c:v>
                </c:pt>
                <c:pt idx="2722">
                  <c:v>59985.857713483805</c:v>
                </c:pt>
                <c:pt idx="2723">
                  <c:v>60615.423368958982</c:v>
                </c:pt>
                <c:pt idx="2724">
                  <c:v>60548.022598870106</c:v>
                </c:pt>
                <c:pt idx="2725">
                  <c:v>60988.37669581495</c:v>
                </c:pt>
                <c:pt idx="2726">
                  <c:v>60967.900968008973</c:v>
                </c:pt>
                <c:pt idx="2727">
                  <c:v>61625.751196516663</c:v>
                </c:pt>
                <c:pt idx="2728">
                  <c:v>61815.754435208233</c:v>
                </c:pt>
                <c:pt idx="2729">
                  <c:v>62771.240418870831</c:v>
                </c:pt>
                <c:pt idx="2730">
                  <c:v>64573.284393105248</c:v>
                </c:pt>
                <c:pt idx="2731">
                  <c:v>67824.498902443476</c:v>
                </c:pt>
                <c:pt idx="2732">
                  <c:v>71736.586419086758</c:v>
                </c:pt>
                <c:pt idx="2733">
                  <c:v>75414.804419014792</c:v>
                </c:pt>
                <c:pt idx="2734">
                  <c:v>75136.564827809634</c:v>
                </c:pt>
                <c:pt idx="2735">
                  <c:v>76244.19734427298</c:v>
                </c:pt>
                <c:pt idx="2736">
                  <c:v>76060.059735866787</c:v>
                </c:pt>
                <c:pt idx="2737">
                  <c:v>74397.387455468066</c:v>
                </c:pt>
                <c:pt idx="2738">
                  <c:v>75872.539494044482</c:v>
                </c:pt>
                <c:pt idx="2739">
                  <c:v>81578.358343229411</c:v>
                </c:pt>
                <c:pt idx="2740">
                  <c:v>82008.60052538781</c:v>
                </c:pt>
                <c:pt idx="2741">
                  <c:v>81740.508834430962</c:v>
                </c:pt>
                <c:pt idx="2742">
                  <c:v>82479.722192234418</c:v>
                </c:pt>
                <c:pt idx="2743">
                  <c:v>81457.303249487275</c:v>
                </c:pt>
                <c:pt idx="2744">
                  <c:v>82990.967649069862</c:v>
                </c:pt>
                <c:pt idx="2745">
                  <c:v>82804.239087408772</c:v>
                </c:pt>
                <c:pt idx="2746">
                  <c:v>83070.279607038843</c:v>
                </c:pt>
                <c:pt idx="2747">
                  <c:v>82870.740220950829</c:v>
                </c:pt>
                <c:pt idx="2748">
                  <c:v>85450.358055345729</c:v>
                </c:pt>
                <c:pt idx="2749">
                  <c:v>82176.508690489121</c:v>
                </c:pt>
                <c:pt idx="2750">
                  <c:v>83230.270970527999</c:v>
                </c:pt>
                <c:pt idx="2751">
                  <c:v>85414.98434632417</c:v>
                </c:pt>
                <c:pt idx="2752">
                  <c:v>84543.66835798345</c:v>
                </c:pt>
                <c:pt idx="2753">
                  <c:v>84326.676022886822</c:v>
                </c:pt>
                <c:pt idx="2754">
                  <c:v>83950.016193457908</c:v>
                </c:pt>
                <c:pt idx="2755">
                  <c:v>82537.478858541217</c:v>
                </c:pt>
                <c:pt idx="2756">
                  <c:v>81917.557306848103</c:v>
                </c:pt>
                <c:pt idx="2757">
                  <c:v>83647.018604483848</c:v>
                </c:pt>
                <c:pt idx="2758">
                  <c:v>82638.382093634238</c:v>
                </c:pt>
                <c:pt idx="2759">
                  <c:v>78450.573968116951</c:v>
                </c:pt>
                <c:pt idx="2760">
                  <c:v>77832.847529598119</c:v>
                </c:pt>
                <c:pt idx="2761">
                  <c:v>78677.642232538114</c:v>
                </c:pt>
                <c:pt idx="2762">
                  <c:v>78411.601712908043</c:v>
                </c:pt>
                <c:pt idx="2763">
                  <c:v>78409.226672424396</c:v>
                </c:pt>
                <c:pt idx="2764">
                  <c:v>79910.288243549672</c:v>
                </c:pt>
                <c:pt idx="2765">
                  <c:v>87549.174133650071</c:v>
                </c:pt>
                <c:pt idx="2766">
                  <c:v>84623.951923422996</c:v>
                </c:pt>
                <c:pt idx="2767">
                  <c:v>88443.628773975361</c:v>
                </c:pt>
                <c:pt idx="2768">
                  <c:v>88654.611536939134</c:v>
                </c:pt>
                <c:pt idx="2769">
                  <c:v>87377.415524128315</c:v>
                </c:pt>
                <c:pt idx="2770">
                  <c:v>89405.772068084552</c:v>
                </c:pt>
                <c:pt idx="2771">
                  <c:v>88000.395840080659</c:v>
                </c:pt>
                <c:pt idx="2772">
                  <c:v>87028.824354960641</c:v>
                </c:pt>
                <c:pt idx="2773">
                  <c:v>86161.142898269143</c:v>
                </c:pt>
                <c:pt idx="2774">
                  <c:v>83439.058620317432</c:v>
                </c:pt>
                <c:pt idx="2775">
                  <c:v>83341.286120407385</c:v>
                </c:pt>
                <c:pt idx="2776">
                  <c:v>84770.340782323983</c:v>
                </c:pt>
                <c:pt idx="2777">
                  <c:v>84528.122638454093</c:v>
                </c:pt>
                <c:pt idx="2778">
                  <c:v>83289.503040771553</c:v>
                </c:pt>
                <c:pt idx="2779">
                  <c:v>85039.116197056414</c:v>
                </c:pt>
                <c:pt idx="2780">
                  <c:v>84451.545575587486</c:v>
                </c:pt>
                <c:pt idx="2781">
                  <c:v>80456.943394868489</c:v>
                </c:pt>
                <c:pt idx="2782">
                  <c:v>80430.925905934026</c:v>
                </c:pt>
                <c:pt idx="2783">
                  <c:v>80725.07107128721</c:v>
                </c:pt>
                <c:pt idx="2784">
                  <c:v>80644.53560761454</c:v>
                </c:pt>
                <c:pt idx="2785">
                  <c:v>79882.255568750246</c:v>
                </c:pt>
                <c:pt idx="2786">
                  <c:v>78082.586634999476</c:v>
                </c:pt>
                <c:pt idx="2787">
                  <c:v>73291.626183022076</c:v>
                </c:pt>
                <c:pt idx="2788">
                  <c:v>72798.877253589584</c:v>
                </c:pt>
                <c:pt idx="2789">
                  <c:v>74203.965597898481</c:v>
                </c:pt>
                <c:pt idx="2790">
                  <c:v>79956.385620209476</c:v>
                </c:pt>
                <c:pt idx="2791">
                  <c:v>87156.788657382451</c:v>
                </c:pt>
                <c:pt idx="2792">
                  <c:v>89109.539745942675</c:v>
                </c:pt>
                <c:pt idx="2793">
                  <c:v>87722.33617618485</c:v>
                </c:pt>
                <c:pt idx="2794">
                  <c:v>90150.239303321476</c:v>
                </c:pt>
                <c:pt idx="2795">
                  <c:v>98793.11957968981</c:v>
                </c:pt>
                <c:pt idx="2796">
                  <c:v>97090.035625607255</c:v>
                </c:pt>
                <c:pt idx="2797">
                  <c:v>100955.27007089136</c:v>
                </c:pt>
                <c:pt idx="2798">
                  <c:v>100123.50210514953</c:v>
                </c:pt>
                <c:pt idx="2799">
                  <c:v>101505.37982655008</c:v>
                </c:pt>
                <c:pt idx="2800">
                  <c:v>98330.814351002191</c:v>
                </c:pt>
                <c:pt idx="2801">
                  <c:v>102029.36413688869</c:v>
                </c:pt>
                <c:pt idx="2802">
                  <c:v>98921.299794882871</c:v>
                </c:pt>
                <c:pt idx="2803">
                  <c:v>98917.485335924284</c:v>
                </c:pt>
                <c:pt idx="2804">
                  <c:v>100733.74356759869</c:v>
                </c:pt>
                <c:pt idx="2805">
                  <c:v>97674.871351973794</c:v>
                </c:pt>
                <c:pt idx="2806">
                  <c:v>98147.288495447836</c:v>
                </c:pt>
                <c:pt idx="2807">
                  <c:v>102053.11454172514</c:v>
                </c:pt>
                <c:pt idx="2808">
                  <c:v>100886.96966425564</c:v>
                </c:pt>
                <c:pt idx="2809">
                  <c:v>102466.44355680306</c:v>
                </c:pt>
                <c:pt idx="2810">
                  <c:v>102455.86383101228</c:v>
                </c:pt>
                <c:pt idx="2811">
                  <c:v>101437.0434344525</c:v>
                </c:pt>
                <c:pt idx="2812">
                  <c:v>100081.93889668577</c:v>
                </c:pt>
                <c:pt idx="2813">
                  <c:v>101405.73608262265</c:v>
                </c:pt>
                <c:pt idx="2814">
                  <c:v>101390.3702904027</c:v>
                </c:pt>
                <c:pt idx="2815">
                  <c:v>100951.67152470404</c:v>
                </c:pt>
                <c:pt idx="2816">
                  <c:v>100514.37619201845</c:v>
                </c:pt>
                <c:pt idx="2817">
                  <c:v>100611.0691280723</c:v>
                </c:pt>
                <c:pt idx="2818">
                  <c:v>101986.36150995002</c:v>
                </c:pt>
                <c:pt idx="2819">
                  <c:v>106734.35532045056</c:v>
                </c:pt>
                <c:pt idx="2820">
                  <c:v>108773.93932851129</c:v>
                </c:pt>
                <c:pt idx="2821">
                  <c:v>107640.43326496097</c:v>
                </c:pt>
                <c:pt idx="2822">
                  <c:v>109420.20223829574</c:v>
                </c:pt>
                <c:pt idx="2823">
                  <c:v>109730.18100687323</c:v>
                </c:pt>
                <c:pt idx="2824">
                  <c:v>109122.71042498833</c:v>
                </c:pt>
                <c:pt idx="2825">
                  <c:v>109129.83554643927</c:v>
                </c:pt>
                <c:pt idx="2826">
                  <c:v>105976.86134801543</c:v>
                </c:pt>
                <c:pt idx="2827">
                  <c:v>109372.05369030914</c:v>
                </c:pt>
                <c:pt idx="2828">
                  <c:v>103673.10806434203</c:v>
                </c:pt>
                <c:pt idx="2829">
                  <c:v>101652.38043830295</c:v>
                </c:pt>
                <c:pt idx="2830">
                  <c:v>98074.238007844848</c:v>
                </c:pt>
                <c:pt idx="2831">
                  <c:v>100116.62888193173</c:v>
                </c:pt>
                <c:pt idx="2832">
                  <c:v>99294.612976357574</c:v>
                </c:pt>
                <c:pt idx="2833">
                  <c:v>99014.178271978148</c:v>
                </c:pt>
                <c:pt idx="2834">
                  <c:v>101854.76267587897</c:v>
                </c:pt>
                <c:pt idx="2835">
                  <c:v>102292.56180503081</c:v>
                </c:pt>
                <c:pt idx="2836">
                  <c:v>106098.52819460943</c:v>
                </c:pt>
                <c:pt idx="2837">
                  <c:v>105576.41512828822</c:v>
                </c:pt>
                <c:pt idx="2838">
                  <c:v>105255.13692468248</c:v>
                </c:pt>
                <c:pt idx="2839">
                  <c:v>105247.18413760846</c:v>
                </c:pt>
                <c:pt idx="2840">
                  <c:v>101037.35290942465</c:v>
                </c:pt>
                <c:pt idx="2841">
                  <c:v>103222.13825614459</c:v>
                </c:pt>
                <c:pt idx="2842">
                  <c:v>104497.28309762864</c:v>
                </c:pt>
                <c:pt idx="2843">
                  <c:v>103844.07499370261</c:v>
                </c:pt>
                <c:pt idx="2844">
                  <c:v>106289.39508438598</c:v>
                </c:pt>
                <c:pt idx="2845">
                  <c:v>104007.55694699349</c:v>
                </c:pt>
                <c:pt idx="2846">
                  <c:v>102466.91136780746</c:v>
                </c:pt>
                <c:pt idx="2847">
                  <c:v>99661.952571161324</c:v>
                </c:pt>
                <c:pt idx="2848">
                  <c:v>99490.050019792077</c:v>
                </c:pt>
                <c:pt idx="2849">
                  <c:v>99406.275864550786</c:v>
                </c:pt>
                <c:pt idx="2850">
                  <c:v>97112.382597430711</c:v>
                </c:pt>
                <c:pt idx="2851">
                  <c:v>96472.848969016588</c:v>
                </c:pt>
                <c:pt idx="2852">
                  <c:v>96403.181114829684</c:v>
                </c:pt>
                <c:pt idx="2853">
                  <c:v>96908.776854151001</c:v>
                </c:pt>
                <c:pt idx="2854">
                  <c:v>97776.566267228118</c:v>
                </c:pt>
                <c:pt idx="2855">
                  <c:v>97296.340278527554</c:v>
                </c:pt>
                <c:pt idx="2856">
                  <c:v>98628.126237000339</c:v>
                </c:pt>
                <c:pt idx="2857">
                  <c:v>96514.772032099121</c:v>
                </c:pt>
                <c:pt idx="2858">
                  <c:v>96765.878585051731</c:v>
                </c:pt>
                <c:pt idx="2859">
                  <c:v>97569.577890532324</c:v>
                </c:pt>
                <c:pt idx="2860">
                  <c:v>96270.646658749974</c:v>
                </c:pt>
                <c:pt idx="2861">
                  <c:v>96637.986253553667</c:v>
                </c:pt>
                <c:pt idx="2862">
                  <c:v>97964.014538126721</c:v>
                </c:pt>
                <c:pt idx="2863">
                  <c:v>94718.773615459475</c:v>
                </c:pt>
                <c:pt idx="2864">
                  <c:v>95286.120407355556</c:v>
                </c:pt>
                <c:pt idx="2865">
                  <c:v>96134.657598330406</c:v>
                </c:pt>
                <c:pt idx="2866">
                  <c:v>96685.702975997832</c:v>
                </c:pt>
                <c:pt idx="2867">
                  <c:v>101011.33542049026</c:v>
                </c:pt>
                <c:pt idx="2868">
                  <c:v>99841.016229443441</c:v>
                </c:pt>
                <c:pt idx="2869">
                  <c:v>99680.269171254957</c:v>
                </c:pt>
                <c:pt idx="2870">
                  <c:v>97963.510741660517</c:v>
                </c:pt>
                <c:pt idx="2871">
                  <c:v>96543.30850336478</c:v>
                </c:pt>
                <c:pt idx="2872">
                  <c:v>98062.86660189298</c:v>
                </c:pt>
                <c:pt idx="2873">
                  <c:v>97439.99424232624</c:v>
                </c:pt>
                <c:pt idx="2874">
                  <c:v>97599.913634891665</c:v>
                </c:pt>
                <c:pt idx="2875">
                  <c:v>92631.976681420856</c:v>
                </c:pt>
                <c:pt idx="2876">
                  <c:v>98037.460865810383</c:v>
                </c:pt>
                <c:pt idx="2877">
                  <c:v>94808.773255604901</c:v>
                </c:pt>
                <c:pt idx="2878">
                  <c:v>95391.413868797157</c:v>
                </c:pt>
                <c:pt idx="2879">
                  <c:v>95299.614955558107</c:v>
                </c:pt>
                <c:pt idx="2880">
                  <c:v>93044.370074490042</c:v>
                </c:pt>
                <c:pt idx="2881">
                  <c:v>93335.564431969629</c:v>
                </c:pt>
                <c:pt idx="2882">
                  <c:v>93223.289790924609</c:v>
                </c:pt>
                <c:pt idx="2883">
                  <c:v>93311.130303357582</c:v>
                </c:pt>
                <c:pt idx="2884">
                  <c:v>90407.499370254547</c:v>
                </c:pt>
                <c:pt idx="2885">
                  <c:v>92014.790024830101</c:v>
                </c:pt>
                <c:pt idx="2886">
                  <c:v>94748.28169419567</c:v>
                </c:pt>
                <c:pt idx="2887">
                  <c:v>95385.080427507419</c:v>
                </c:pt>
                <c:pt idx="2888">
                  <c:v>94772.967721040826</c:v>
                </c:pt>
                <c:pt idx="2889">
                  <c:v>96576.990895678275</c:v>
                </c:pt>
                <c:pt idx="2890">
                  <c:v>101912.37540033841</c:v>
                </c:pt>
                <c:pt idx="2891">
                  <c:v>107938.68077296788</c:v>
                </c:pt>
                <c:pt idx="2892">
                  <c:v>107547.26690417087</c:v>
                </c:pt>
                <c:pt idx="2893">
                  <c:v>110502.75288783349</c:v>
                </c:pt>
                <c:pt idx="2894">
                  <c:v>109925.43812299847</c:v>
                </c:pt>
                <c:pt idx="2895">
                  <c:v>109684.55144121792</c:v>
                </c:pt>
                <c:pt idx="2896">
                  <c:v>108935.83792147989</c:v>
                </c:pt>
                <c:pt idx="2897">
                  <c:v>110465.93976033699</c:v>
                </c:pt>
                <c:pt idx="2898">
                  <c:v>108226.06067148887</c:v>
                </c:pt>
                <c:pt idx="2899">
                  <c:v>109563.02853647142</c:v>
                </c:pt>
                <c:pt idx="2900">
                  <c:v>109635.89909676508</c:v>
                </c:pt>
                <c:pt idx="2901">
                  <c:v>110069.4879268777</c:v>
                </c:pt>
                <c:pt idx="2902">
                  <c:v>110164.12969160474</c:v>
                </c:pt>
                <c:pt idx="2903">
                  <c:v>112137.17658066156</c:v>
                </c:pt>
                <c:pt idx="2904">
                  <c:v>110731.76436719581</c:v>
                </c:pt>
                <c:pt idx="2905">
                  <c:v>109753.03177516299</c:v>
                </c:pt>
                <c:pt idx="2906">
                  <c:v>107594.29990283941</c:v>
                </c:pt>
                <c:pt idx="2907">
                  <c:v>109223.36176184837</c:v>
                </c:pt>
                <c:pt idx="2908">
                  <c:v>109006.04555759487</c:v>
                </c:pt>
                <c:pt idx="2909">
                  <c:v>108562.30882723395</c:v>
                </c:pt>
                <c:pt idx="2910">
                  <c:v>109467.37917881191</c:v>
                </c:pt>
                <c:pt idx="2911">
                  <c:v>110211.05473388765</c:v>
                </c:pt>
                <c:pt idx="2912">
                  <c:v>109330.34653999799</c:v>
                </c:pt>
                <c:pt idx="2913">
                  <c:v>113252.83385512269</c:v>
                </c:pt>
                <c:pt idx="2914">
                  <c:v>109145.77710604931</c:v>
                </c:pt>
                <c:pt idx="2915">
                  <c:v>109041.88707762079</c:v>
                </c:pt>
                <c:pt idx="2916">
                  <c:v>108847.52959804253</c:v>
                </c:pt>
                <c:pt idx="2917">
                  <c:v>108471.26560869424</c:v>
                </c:pt>
                <c:pt idx="2918">
                  <c:v>107459.5343481235</c:v>
                </c:pt>
                <c:pt idx="2919">
                  <c:v>107656.69869372789</c:v>
                </c:pt>
                <c:pt idx="2920">
                  <c:v>107269.53110943193</c:v>
                </c:pt>
                <c:pt idx="2921">
                  <c:v>107625.24740005053</c:v>
                </c:pt>
                <c:pt idx="2922">
                  <c:v>107218.79160819044</c:v>
                </c:pt>
                <c:pt idx="2923">
                  <c:v>108250.06297455843</c:v>
                </c:pt>
                <c:pt idx="2924">
                  <c:v>104994.71013710475</c:v>
                </c:pt>
                <c:pt idx="2925">
                  <c:v>105168.01612148706</c:v>
                </c:pt>
                <c:pt idx="2926">
                  <c:v>105628.95390262349</c:v>
                </c:pt>
                <c:pt idx="2927">
                  <c:v>105131.23897945245</c:v>
                </c:pt>
                <c:pt idx="2928">
                  <c:v>105495.51980999693</c:v>
                </c:pt>
                <c:pt idx="2929">
                  <c:v>105637.87829716809</c:v>
                </c:pt>
                <c:pt idx="2930">
                  <c:v>105370.43434452495</c:v>
                </c:pt>
                <c:pt idx="2931">
                  <c:v>105187.91608190305</c:v>
                </c:pt>
                <c:pt idx="2932">
                  <c:v>106866.99773291605</c:v>
                </c:pt>
                <c:pt idx="2933">
                  <c:v>104948.79268775429</c:v>
                </c:pt>
                <c:pt idx="2934">
                  <c:v>104984.6342077802</c:v>
                </c:pt>
                <c:pt idx="2935">
                  <c:v>104633.05624527704</c:v>
                </c:pt>
                <c:pt idx="2936">
                  <c:v>104527.40292921673</c:v>
                </c:pt>
                <c:pt idx="2937">
                  <c:v>104501.81726582473</c:v>
                </c:pt>
                <c:pt idx="2938">
                  <c:v>105002.73489510251</c:v>
                </c:pt>
                <c:pt idx="2939">
                  <c:v>107128.75598258316</c:v>
                </c:pt>
                <c:pt idx="2940">
                  <c:v>106382.95728525687</c:v>
                </c:pt>
                <c:pt idx="2941">
                  <c:v>105883.73097268715</c:v>
                </c:pt>
                <c:pt idx="2942">
                  <c:v>105798.87725358966</c:v>
                </c:pt>
                <c:pt idx="2943">
                  <c:v>105858.28925114265</c:v>
                </c:pt>
                <c:pt idx="2944">
                  <c:v>105350.82226780392</c:v>
                </c:pt>
                <c:pt idx="2945">
                  <c:v>105817.01392637387</c:v>
                </c:pt>
                <c:pt idx="2946">
                  <c:v>104970.09608118332</c:v>
                </c:pt>
                <c:pt idx="2947">
                  <c:v>103280.11083522269</c:v>
                </c:pt>
                <c:pt idx="2948">
                  <c:v>95820.540501637457</c:v>
                </c:pt>
                <c:pt idx="2949">
                  <c:v>93738.13379394736</c:v>
                </c:pt>
                <c:pt idx="2950">
                  <c:v>93909.172694231631</c:v>
                </c:pt>
                <c:pt idx="2951">
                  <c:v>94242.829896721829</c:v>
                </c:pt>
                <c:pt idx="2952">
                  <c:v>94012.66688257955</c:v>
                </c:pt>
                <c:pt idx="2953">
                  <c:v>93713.735650797185</c:v>
                </c:pt>
                <c:pt idx="2954">
                  <c:v>95100.723307783774</c:v>
                </c:pt>
                <c:pt idx="2955">
                  <c:v>94150.52718701656</c:v>
                </c:pt>
                <c:pt idx="2956">
                  <c:v>93739.933067041013</c:v>
                </c:pt>
                <c:pt idx="2957">
                  <c:v>93596.782899708618</c:v>
                </c:pt>
                <c:pt idx="2958">
                  <c:v>93890.244341286219</c:v>
                </c:pt>
                <c:pt idx="2959">
                  <c:v>93925.797977617156</c:v>
                </c:pt>
                <c:pt idx="2960">
                  <c:v>99744.431249775211</c:v>
                </c:pt>
                <c:pt idx="2961">
                  <c:v>98262.118104285997</c:v>
                </c:pt>
                <c:pt idx="2962">
                  <c:v>93319.119075893454</c:v>
                </c:pt>
                <c:pt idx="2963">
                  <c:v>92824.067076901047</c:v>
                </c:pt>
                <c:pt idx="2964">
                  <c:v>93086.581021267513</c:v>
                </c:pt>
                <c:pt idx="2965">
                  <c:v>93453.632732376223</c:v>
                </c:pt>
                <c:pt idx="2966">
                  <c:v>92900.536183382006</c:v>
                </c:pt>
                <c:pt idx="2967">
                  <c:v>92784.591025225891</c:v>
                </c:pt>
                <c:pt idx="2968">
                  <c:v>92654.035769549184</c:v>
                </c:pt>
                <c:pt idx="2969">
                  <c:v>94556.479182410389</c:v>
                </c:pt>
                <c:pt idx="2970">
                  <c:v>93225.161034941964</c:v>
                </c:pt>
                <c:pt idx="2971">
                  <c:v>93194.501421425826</c:v>
                </c:pt>
                <c:pt idx="2972">
                  <c:v>92956.78146029012</c:v>
                </c:pt>
                <c:pt idx="2973">
                  <c:v>90511.137500449899</c:v>
                </c:pt>
                <c:pt idx="2974">
                  <c:v>92988.628594048103</c:v>
                </c:pt>
                <c:pt idx="2975">
                  <c:v>94377.811364208974</c:v>
                </c:pt>
                <c:pt idx="2976">
                  <c:v>95479.362337615705</c:v>
                </c:pt>
                <c:pt idx="2977">
                  <c:v>95730.037065025826</c:v>
                </c:pt>
                <c:pt idx="2978">
                  <c:v>95612.256648314185</c:v>
                </c:pt>
                <c:pt idx="2979">
                  <c:v>95472.848969016632</c:v>
                </c:pt>
                <c:pt idx="2980">
                  <c:v>96313.25344560809</c:v>
                </c:pt>
                <c:pt idx="2981">
                  <c:v>97938.500845658462</c:v>
                </c:pt>
                <c:pt idx="2982">
                  <c:v>97606.75087264755</c:v>
                </c:pt>
                <c:pt idx="2983">
                  <c:v>95593.724135449389</c:v>
                </c:pt>
                <c:pt idx="2984">
                  <c:v>95643.599985605921</c:v>
                </c:pt>
                <c:pt idx="2985">
                  <c:v>95647.918241030726</c:v>
                </c:pt>
                <c:pt idx="2986">
                  <c:v>94462.701068768336</c:v>
                </c:pt>
                <c:pt idx="2987">
                  <c:v>94627.658425996022</c:v>
                </c:pt>
                <c:pt idx="2988">
                  <c:v>94312.281838137511</c:v>
                </c:pt>
                <c:pt idx="2989">
                  <c:v>94849.112958364945</c:v>
                </c:pt>
                <c:pt idx="2990">
                  <c:v>97258.411601713044</c:v>
                </c:pt>
                <c:pt idx="2991">
                  <c:v>96826.08226276598</c:v>
                </c:pt>
                <c:pt idx="2992">
                  <c:v>97020.40375688237</c:v>
                </c:pt>
                <c:pt idx="2993">
                  <c:v>100742.95584583843</c:v>
                </c:pt>
                <c:pt idx="2994">
                  <c:v>98974.558278455661</c:v>
                </c:pt>
                <c:pt idx="2995">
                  <c:v>98704.379430710134</c:v>
                </c:pt>
                <c:pt idx="2996">
                  <c:v>99991.903271078627</c:v>
                </c:pt>
                <c:pt idx="2997">
                  <c:v>98646.802691712684</c:v>
                </c:pt>
                <c:pt idx="2998">
                  <c:v>100561.98495807707</c:v>
                </c:pt>
                <c:pt idx="2999">
                  <c:v>100674.47551189334</c:v>
                </c:pt>
                <c:pt idx="3000">
                  <c:v>100520.16985138018</c:v>
                </c:pt>
                <c:pt idx="3001">
                  <c:v>99307.89161178896</c:v>
                </c:pt>
                <c:pt idx="3002">
                  <c:v>98576.019288207695</c:v>
                </c:pt>
                <c:pt idx="3003">
                  <c:v>96690.021231422623</c:v>
                </c:pt>
                <c:pt idx="3004">
                  <c:v>96262.945769909071</c:v>
                </c:pt>
                <c:pt idx="3005">
                  <c:v>96669.653460002286</c:v>
                </c:pt>
                <c:pt idx="3006">
                  <c:v>96627.11864406793</c:v>
                </c:pt>
                <c:pt idx="3007">
                  <c:v>97830.544460038276</c:v>
                </c:pt>
                <c:pt idx="3008">
                  <c:v>102631.40091403086</c:v>
                </c:pt>
                <c:pt idx="3009">
                  <c:v>102230.48688329928</c:v>
                </c:pt>
                <c:pt idx="3010">
                  <c:v>101934.25456115742</c:v>
                </c:pt>
                <c:pt idx="3011">
                  <c:v>103405.44819892777</c:v>
                </c:pt>
                <c:pt idx="3012">
                  <c:v>106821.87196372678</c:v>
                </c:pt>
                <c:pt idx="3013">
                  <c:v>107685.91888876907</c:v>
                </c:pt>
                <c:pt idx="3014">
                  <c:v>107971.31958688704</c:v>
                </c:pt>
                <c:pt idx="3015">
                  <c:v>119067.18485731781</c:v>
                </c:pt>
                <c:pt idx="3016">
                  <c:v>122071.75501097571</c:v>
                </c:pt>
                <c:pt idx="3017">
                  <c:v>124172.69423153062</c:v>
                </c:pt>
                <c:pt idx="3018">
                  <c:v>122907.30145021428</c:v>
                </c:pt>
                <c:pt idx="3019">
                  <c:v>122012.63089711772</c:v>
                </c:pt>
                <c:pt idx="3020">
                  <c:v>122657.95818489346</c:v>
                </c:pt>
                <c:pt idx="3021">
                  <c:v>124273.92133578051</c:v>
                </c:pt>
                <c:pt idx="3022">
                  <c:v>124127.49649141764</c:v>
                </c:pt>
                <c:pt idx="3023">
                  <c:v>124712.65608694103</c:v>
                </c:pt>
                <c:pt idx="3024">
                  <c:v>127532.83673395963</c:v>
                </c:pt>
                <c:pt idx="3025">
                  <c:v>125769.18924754414</c:v>
                </c:pt>
                <c:pt idx="3026">
                  <c:v>124982.07923998717</c:v>
                </c:pt>
                <c:pt idx="3027">
                  <c:v>126262.22606067164</c:v>
                </c:pt>
                <c:pt idx="3028">
                  <c:v>126076.57706286675</c:v>
                </c:pt>
                <c:pt idx="3029">
                  <c:v>126163.08611321042</c:v>
                </c:pt>
                <c:pt idx="3030">
                  <c:v>127447.11936377719</c:v>
                </c:pt>
                <c:pt idx="3031">
                  <c:v>128249.05538162596</c:v>
                </c:pt>
                <c:pt idx="3032">
                  <c:v>132090.35949476424</c:v>
                </c:pt>
                <c:pt idx="3033">
                  <c:v>134315.12468962552</c:v>
                </c:pt>
                <c:pt idx="3034">
                  <c:v>133646.83867717456</c:v>
                </c:pt>
                <c:pt idx="3035">
                  <c:v>133455.79186008865</c:v>
                </c:pt>
                <c:pt idx="3036">
                  <c:v>131259.38320918361</c:v>
                </c:pt>
                <c:pt idx="3037">
                  <c:v>127943.03501385452</c:v>
                </c:pt>
                <c:pt idx="3038">
                  <c:v>136332.1817985535</c:v>
                </c:pt>
                <c:pt idx="3039">
                  <c:v>130127.56846234134</c:v>
                </c:pt>
                <c:pt idx="3040">
                  <c:v>131816.11428982703</c:v>
                </c:pt>
                <c:pt idx="3041">
                  <c:v>131688.40188563833</c:v>
                </c:pt>
                <c:pt idx="3042">
                  <c:v>134553.92421461744</c:v>
                </c:pt>
                <c:pt idx="3043">
                  <c:v>134857.8214401383</c:v>
                </c:pt>
                <c:pt idx="3044">
                  <c:v>128654.82744971043</c:v>
                </c:pt>
                <c:pt idx="3045">
                  <c:v>134673.10806434212</c:v>
                </c:pt>
                <c:pt idx="3046">
                  <c:v>134240.34689985259</c:v>
                </c:pt>
                <c:pt idx="3047">
                  <c:v>135830.14861995765</c:v>
                </c:pt>
                <c:pt idx="3048">
                  <c:v>136046.60117312617</c:v>
                </c:pt>
                <c:pt idx="3049">
                  <c:v>134811.58012163098</c:v>
                </c:pt>
                <c:pt idx="3050">
                  <c:v>134015.72564683878</c:v>
                </c:pt>
                <c:pt idx="3051">
                  <c:v>136162.72625859163</c:v>
                </c:pt>
                <c:pt idx="3052">
                  <c:v>136254.77707006378</c:v>
                </c:pt>
                <c:pt idx="3053">
                  <c:v>135781.3163481954</c:v>
                </c:pt>
                <c:pt idx="3054">
                  <c:v>139276.47630357344</c:v>
                </c:pt>
                <c:pt idx="3055">
                  <c:v>142066.82500269898</c:v>
                </c:pt>
                <c:pt idx="3056">
                  <c:v>143887.18557702695</c:v>
                </c:pt>
                <c:pt idx="3057">
                  <c:v>151093.02241894283</c:v>
                </c:pt>
                <c:pt idx="3058">
                  <c:v>158639.71355572357</c:v>
                </c:pt>
                <c:pt idx="3059">
                  <c:v>157486.95527007099</c:v>
                </c:pt>
                <c:pt idx="3060">
                  <c:v>155748.49760696688</c:v>
                </c:pt>
                <c:pt idx="3061">
                  <c:v>159030.08384612628</c:v>
                </c:pt>
                <c:pt idx="3062">
                  <c:v>157340.1345856275</c:v>
                </c:pt>
                <c:pt idx="3063">
                  <c:v>157593.58019360187</c:v>
                </c:pt>
                <c:pt idx="3064">
                  <c:v>148366.6558710282</c:v>
                </c:pt>
                <c:pt idx="3065">
                  <c:v>149258.30364532737</c:v>
                </c:pt>
                <c:pt idx="3066">
                  <c:v>154325.59645903064</c:v>
                </c:pt>
                <c:pt idx="3067">
                  <c:v>154837.41768325606</c:v>
                </c:pt>
                <c:pt idx="3068">
                  <c:v>150901.03997984825</c:v>
                </c:pt>
                <c:pt idx="3069">
                  <c:v>151992.83889308729</c:v>
                </c:pt>
                <c:pt idx="3070">
                  <c:v>148798.40944258528</c:v>
                </c:pt>
                <c:pt idx="3071">
                  <c:v>153478.0308755264</c:v>
                </c:pt>
                <c:pt idx="3072">
                  <c:v>152096.94483428705</c:v>
                </c:pt>
                <c:pt idx="3073">
                  <c:v>157165.67706646523</c:v>
                </c:pt>
                <c:pt idx="3074">
                  <c:v>157887.36550433634</c:v>
                </c:pt>
                <c:pt idx="3075">
                  <c:v>158385.44028212613</c:v>
                </c:pt>
                <c:pt idx="3076">
                  <c:v>157351.29007880826</c:v>
                </c:pt>
                <c:pt idx="3077">
                  <c:v>154827.55766670275</c:v>
                </c:pt>
                <c:pt idx="3078">
                  <c:v>156859.4407859226</c:v>
                </c:pt>
                <c:pt idx="3079">
                  <c:v>152994.09838425287</c:v>
                </c:pt>
                <c:pt idx="3080">
                  <c:v>156444.63636690789</c:v>
                </c:pt>
                <c:pt idx="3081">
                  <c:v>153230.52286876115</c:v>
                </c:pt>
                <c:pt idx="3082">
                  <c:v>151367.26762388006</c:v>
                </c:pt>
                <c:pt idx="3083">
                  <c:v>151646.44283709393</c:v>
                </c:pt>
                <c:pt idx="3084">
                  <c:v>152175.53708301857</c:v>
                </c:pt>
                <c:pt idx="3085">
                  <c:v>159130.51927021495</c:v>
                </c:pt>
                <c:pt idx="3086">
                  <c:v>161836.69797401861</c:v>
                </c:pt>
                <c:pt idx="3087">
                  <c:v>154242.47004210309</c:v>
                </c:pt>
                <c:pt idx="3088">
                  <c:v>159031.59523552493</c:v>
                </c:pt>
                <c:pt idx="3089">
                  <c:v>159007.48497606974</c:v>
                </c:pt>
                <c:pt idx="3090">
                  <c:v>158308.82723379764</c:v>
                </c:pt>
                <c:pt idx="3091">
                  <c:v>158157.11252653936</c:v>
                </c:pt>
                <c:pt idx="3092">
                  <c:v>169114.0379286769</c:v>
                </c:pt>
                <c:pt idx="3093">
                  <c:v>165979.63222857975</c:v>
                </c:pt>
                <c:pt idx="3094">
                  <c:v>167930.15221850379</c:v>
                </c:pt>
                <c:pt idx="3095">
                  <c:v>166766.20245420857</c:v>
                </c:pt>
                <c:pt idx="3096">
                  <c:v>153920.72402749295</c:v>
                </c:pt>
                <c:pt idx="3097">
                  <c:v>154159.30763971363</c:v>
                </c:pt>
                <c:pt idx="3098">
                  <c:v>150049.767893771</c:v>
                </c:pt>
                <c:pt idx="3099">
                  <c:v>152902.80326748005</c:v>
                </c:pt>
                <c:pt idx="3100">
                  <c:v>155206.91640577218</c:v>
                </c:pt>
                <c:pt idx="3101">
                  <c:v>153800.02878836961</c:v>
                </c:pt>
                <c:pt idx="3102">
                  <c:v>148596.5669869374</c:v>
                </c:pt>
                <c:pt idx="3103">
                  <c:v>149786.13840008649</c:v>
                </c:pt>
                <c:pt idx="3104">
                  <c:v>149939.4364676672</c:v>
                </c:pt>
                <c:pt idx="3105">
                  <c:v>149534.16819604894</c:v>
                </c:pt>
                <c:pt idx="3106">
                  <c:v>142229.91111590929</c:v>
                </c:pt>
                <c:pt idx="3107">
                  <c:v>143503.90442261341</c:v>
                </c:pt>
                <c:pt idx="3108">
                  <c:v>144221.74241606402</c:v>
                </c:pt>
                <c:pt idx="3109">
                  <c:v>143731.90830904327</c:v>
                </c:pt>
                <c:pt idx="3110">
                  <c:v>150472.4891143979</c:v>
                </c:pt>
                <c:pt idx="3111">
                  <c:v>151594.33588830126</c:v>
                </c:pt>
                <c:pt idx="3112">
                  <c:v>151263.41358091342</c:v>
                </c:pt>
                <c:pt idx="3113">
                  <c:v>155839.2889272735</c:v>
                </c:pt>
                <c:pt idx="3114">
                  <c:v>154531.57724279404</c:v>
                </c:pt>
                <c:pt idx="3115">
                  <c:v>153111.23106265083</c:v>
                </c:pt>
                <c:pt idx="3116">
                  <c:v>155021.08748065794</c:v>
                </c:pt>
                <c:pt idx="3117">
                  <c:v>155391.19795602589</c:v>
                </c:pt>
                <c:pt idx="3118">
                  <c:v>154775.88254345255</c:v>
                </c:pt>
                <c:pt idx="3119">
                  <c:v>153184.89330310567</c:v>
                </c:pt>
                <c:pt idx="3120">
                  <c:v>153505.59573932143</c:v>
                </c:pt>
                <c:pt idx="3121">
                  <c:v>155082.19079491898</c:v>
                </c:pt>
                <c:pt idx="3122">
                  <c:v>159572.52869840598</c:v>
                </c:pt>
                <c:pt idx="3123">
                  <c:v>163032.85472669054</c:v>
                </c:pt>
                <c:pt idx="3124">
                  <c:v>169708.91359890622</c:v>
                </c:pt>
                <c:pt idx="3125">
                  <c:v>171891.9716434562</c:v>
                </c:pt>
                <c:pt idx="3126">
                  <c:v>173868.43715139103</c:v>
                </c:pt>
                <c:pt idx="3127">
                  <c:v>179717.90996437459</c:v>
                </c:pt>
                <c:pt idx="3128">
                  <c:v>178939.00464212478</c:v>
                </c:pt>
                <c:pt idx="3129">
                  <c:v>186615.53132534475</c:v>
                </c:pt>
                <c:pt idx="3130">
                  <c:v>186887.94127172645</c:v>
                </c:pt>
                <c:pt idx="3131">
                  <c:v>187709.66929360564</c:v>
                </c:pt>
                <c:pt idx="3132">
                  <c:v>185923.27899528618</c:v>
                </c:pt>
                <c:pt idx="3133">
                  <c:v>187677.24639245769</c:v>
                </c:pt>
                <c:pt idx="3134">
                  <c:v>186358.09133110251</c:v>
                </c:pt>
                <c:pt idx="3135">
                  <c:v>188123.07027960729</c:v>
                </c:pt>
                <c:pt idx="3136">
                  <c:v>186590.62938572842</c:v>
                </c:pt>
                <c:pt idx="3137">
                  <c:v>184456.79945302123</c:v>
                </c:pt>
                <c:pt idx="3138">
                  <c:v>182615.60329626859</c:v>
                </c:pt>
                <c:pt idx="3139">
                  <c:v>185579.3659361621</c:v>
                </c:pt>
                <c:pt idx="3140">
                  <c:v>186156.39281730211</c:v>
                </c:pt>
                <c:pt idx="3141">
                  <c:v>196241.24653639965</c:v>
                </c:pt>
                <c:pt idx="3142">
                  <c:v>205394.4726330566</c:v>
                </c:pt>
                <c:pt idx="3143">
                  <c:v>224977.14923171079</c:v>
                </c:pt>
                <c:pt idx="3144">
                  <c:v>220155.5651516791</c:v>
                </c:pt>
                <c:pt idx="3145">
                  <c:v>224681.42070603516</c:v>
                </c:pt>
                <c:pt idx="3146">
                  <c:v>223274.60505955631</c:v>
                </c:pt>
                <c:pt idx="3147">
                  <c:v>227264.3492029224</c:v>
                </c:pt>
                <c:pt idx="3148">
                  <c:v>245997.12116305053</c:v>
                </c:pt>
                <c:pt idx="3149">
                  <c:v>229590.05361833854</c:v>
                </c:pt>
                <c:pt idx="3150">
                  <c:v>237944.0785922491</c:v>
                </c:pt>
                <c:pt idx="3151">
                  <c:v>240880.24038288571</c:v>
                </c:pt>
                <c:pt idx="3152">
                  <c:v>245741.69635467313</c:v>
                </c:pt>
                <c:pt idx="3153">
                  <c:v>246428.44290906514</c:v>
                </c:pt>
                <c:pt idx="3154">
                  <c:v>248415.27223001944</c:v>
                </c:pt>
                <c:pt idx="3155">
                  <c:v>259494.69214437407</c:v>
                </c:pt>
                <c:pt idx="3156">
                  <c:v>257209.43538810359</c:v>
                </c:pt>
                <c:pt idx="3157">
                  <c:v>263179.81935298181</c:v>
                </c:pt>
                <c:pt idx="3158">
                  <c:v>256808.73727014329</c:v>
                </c:pt>
                <c:pt idx="3159">
                  <c:v>250123.71801792117</c:v>
                </c:pt>
                <c:pt idx="3160">
                  <c:v>234820.32458886647</c:v>
                </c:pt>
                <c:pt idx="3161">
                  <c:v>245937.74515095938</c:v>
                </c:pt>
                <c:pt idx="3162">
                  <c:v>243308.64730648854</c:v>
                </c:pt>
                <c:pt idx="3163">
                  <c:v>222772.57188096043</c:v>
                </c:pt>
                <c:pt idx="3164">
                  <c:v>244193.02601748932</c:v>
                </c:pt>
                <c:pt idx="3165">
                  <c:v>235649.71751412464</c:v>
                </c:pt>
                <c:pt idx="3166">
                  <c:v>229639.64158480009</c:v>
                </c:pt>
                <c:pt idx="3167">
                  <c:v>230302.85364712693</c:v>
                </c:pt>
                <c:pt idx="3168">
                  <c:v>241840.04462197307</c:v>
                </c:pt>
                <c:pt idx="3169">
                  <c:v>251503.4006261474</c:v>
                </c:pt>
                <c:pt idx="3170">
                  <c:v>251870.88416279855</c:v>
                </c:pt>
                <c:pt idx="3171">
                  <c:v>249868.50912231495</c:v>
                </c:pt>
                <c:pt idx="3172">
                  <c:v>254781.31634819563</c:v>
                </c:pt>
                <c:pt idx="3173">
                  <c:v>251551.87304329083</c:v>
                </c:pt>
                <c:pt idx="3174">
                  <c:v>250555.50757494004</c:v>
                </c:pt>
                <c:pt idx="3175">
                  <c:v>256536.39929468528</c:v>
                </c:pt>
                <c:pt idx="3176">
                  <c:v>250753.24768793446</c:v>
                </c:pt>
                <c:pt idx="3177">
                  <c:v>235575.73140451289</c:v>
                </c:pt>
                <c:pt idx="3178">
                  <c:v>237460.57792651802</c:v>
                </c:pt>
                <c:pt idx="3179">
                  <c:v>246591.20515311847</c:v>
                </c:pt>
                <c:pt idx="3180">
                  <c:v>244184.78534672022</c:v>
                </c:pt>
                <c:pt idx="3181">
                  <c:v>248011.40739141419</c:v>
                </c:pt>
                <c:pt idx="3182">
                  <c:v>249560.40159775483</c:v>
                </c:pt>
                <c:pt idx="3183">
                  <c:v>257736.98225916762</c:v>
                </c:pt>
                <c:pt idx="3184">
                  <c:v>248720.75281586268</c:v>
                </c:pt>
                <c:pt idx="3185">
                  <c:v>254179.85533844357</c:v>
                </c:pt>
                <c:pt idx="3186">
                  <c:v>251972.83097628588</c:v>
                </c:pt>
                <c:pt idx="3187">
                  <c:v>241637.37450070202</c:v>
                </c:pt>
                <c:pt idx="3188">
                  <c:v>230396.09197884082</c:v>
                </c:pt>
                <c:pt idx="3189">
                  <c:v>236701.75249199354</c:v>
                </c:pt>
                <c:pt idx="3190">
                  <c:v>228335.60041743162</c:v>
                </c:pt>
                <c:pt idx="3191">
                  <c:v>229641.0090323512</c:v>
                </c:pt>
                <c:pt idx="3192">
                  <c:v>220516.60729065482</c:v>
                </c:pt>
                <c:pt idx="3193">
                  <c:v>228557.52276080492</c:v>
                </c:pt>
                <c:pt idx="3194">
                  <c:v>229761.30843139399</c:v>
                </c:pt>
                <c:pt idx="3195">
                  <c:v>233793.47943430883</c:v>
                </c:pt>
                <c:pt idx="3196">
                  <c:v>233736.08262262074</c:v>
                </c:pt>
                <c:pt idx="3197">
                  <c:v>240595.81129223821</c:v>
                </c:pt>
                <c:pt idx="3198">
                  <c:v>238994.42225340992</c:v>
                </c:pt>
                <c:pt idx="3199">
                  <c:v>231227.39213357831</c:v>
                </c:pt>
                <c:pt idx="3200">
                  <c:v>232050.23570477555</c:v>
                </c:pt>
                <c:pt idx="3201">
                  <c:v>229379.93450645966</c:v>
                </c:pt>
                <c:pt idx="3202">
                  <c:v>228226.99629349771</c:v>
                </c:pt>
                <c:pt idx="3203">
                  <c:v>227100.43542408897</c:v>
                </c:pt>
                <c:pt idx="3204">
                  <c:v>229748.64154881457</c:v>
                </c:pt>
                <c:pt idx="3205">
                  <c:v>218151.42682356355</c:v>
                </c:pt>
                <c:pt idx="3206">
                  <c:v>209671.41674763421</c:v>
                </c:pt>
                <c:pt idx="3207">
                  <c:v>212572.92453848672</c:v>
                </c:pt>
                <c:pt idx="3208">
                  <c:v>226395.44424052711</c:v>
                </c:pt>
                <c:pt idx="3209">
                  <c:v>229957.46518406592</c:v>
                </c:pt>
                <c:pt idx="3210">
                  <c:v>230391.34189787356</c:v>
                </c:pt>
                <c:pt idx="3211">
                  <c:v>227292.2379358742</c:v>
                </c:pt>
                <c:pt idx="3212">
                  <c:v>224246.1405592144</c:v>
                </c:pt>
                <c:pt idx="3213">
                  <c:v>220121.3789628993</c:v>
                </c:pt>
                <c:pt idx="3214">
                  <c:v>226973.15484544274</c:v>
                </c:pt>
                <c:pt idx="3215">
                  <c:v>218746.51840656405</c:v>
                </c:pt>
                <c:pt idx="3216">
                  <c:v>218844.25492101221</c:v>
                </c:pt>
                <c:pt idx="3217">
                  <c:v>221141.5308215484</c:v>
                </c:pt>
                <c:pt idx="3218">
                  <c:v>226465.0401237903</c:v>
                </c:pt>
                <c:pt idx="3219">
                  <c:v>221453.95660153325</c:v>
                </c:pt>
                <c:pt idx="3220">
                  <c:v>238384.57663104139</c:v>
                </c:pt>
                <c:pt idx="3221">
                  <c:v>234812.98355464425</c:v>
                </c:pt>
                <c:pt idx="3222">
                  <c:v>241269.31519666087</c:v>
                </c:pt>
                <c:pt idx="3223">
                  <c:v>240828.63723055916</c:v>
                </c:pt>
                <c:pt idx="3224">
                  <c:v>238445.50001799304</c:v>
                </c:pt>
                <c:pt idx="3225">
                  <c:v>257051.96300694553</c:v>
                </c:pt>
                <c:pt idx="3226">
                  <c:v>252412.24945122204</c:v>
                </c:pt>
                <c:pt idx="3227">
                  <c:v>248695.27510885632</c:v>
                </c:pt>
                <c:pt idx="3228">
                  <c:v>244486.84731368558</c:v>
                </c:pt>
                <c:pt idx="3229">
                  <c:v>246672.42434056674</c:v>
                </c:pt>
                <c:pt idx="3230">
                  <c:v>249342.07780056886</c:v>
                </c:pt>
                <c:pt idx="3231">
                  <c:v>246405.84403900855</c:v>
                </c:pt>
                <c:pt idx="3232">
                  <c:v>249626.54287667811</c:v>
                </c:pt>
                <c:pt idx="3233">
                  <c:v>245859.80064054148</c:v>
                </c:pt>
                <c:pt idx="3234">
                  <c:v>243151.78667818228</c:v>
                </c:pt>
                <c:pt idx="3235">
                  <c:v>245919.53650725138</c:v>
                </c:pt>
                <c:pt idx="3236">
                  <c:v>242802.58375616281</c:v>
                </c:pt>
                <c:pt idx="3237">
                  <c:v>243690.99283889332</c:v>
                </c:pt>
                <c:pt idx="3238">
                  <c:v>243749.39724351393</c:v>
                </c:pt>
                <c:pt idx="3239">
                  <c:v>247547.59077332786</c:v>
                </c:pt>
                <c:pt idx="3240">
                  <c:v>253849.79668214073</c:v>
                </c:pt>
                <c:pt idx="3241">
                  <c:v>255932.59922991143</c:v>
                </c:pt>
                <c:pt idx="3242">
                  <c:v>254682.2123861963</c:v>
                </c:pt>
                <c:pt idx="3243">
                  <c:v>249467.52312065958</c:v>
                </c:pt>
                <c:pt idx="3244">
                  <c:v>249393.82489474287</c:v>
                </c:pt>
                <c:pt idx="3245">
                  <c:v>250595.09158300079</c:v>
                </c:pt>
                <c:pt idx="3246">
                  <c:v>250090.79132030692</c:v>
                </c:pt>
                <c:pt idx="3247">
                  <c:v>242241.64237648022</c:v>
                </c:pt>
                <c:pt idx="3248">
                  <c:v>245595.73932131453</c:v>
                </c:pt>
                <c:pt idx="3249">
                  <c:v>240162.83421497745</c:v>
                </c:pt>
                <c:pt idx="3250">
                  <c:v>237519.84598222346</c:v>
                </c:pt>
                <c:pt idx="3251">
                  <c:v>238194.96923243039</c:v>
                </c:pt>
                <c:pt idx="3252">
                  <c:v>239766.63427975131</c:v>
                </c:pt>
                <c:pt idx="3253">
                  <c:v>239237.86390298352</c:v>
                </c:pt>
                <c:pt idx="3254">
                  <c:v>234455.36003454638</c:v>
                </c:pt>
                <c:pt idx="3255">
                  <c:v>233703.22789593038</c:v>
                </c:pt>
                <c:pt idx="3256">
                  <c:v>233332.90150779116</c:v>
                </c:pt>
                <c:pt idx="3257">
                  <c:v>230739.78912519373</c:v>
                </c:pt>
                <c:pt idx="3258">
                  <c:v>231152.65032926726</c:v>
                </c:pt>
                <c:pt idx="3259">
                  <c:v>227325.30857533583</c:v>
                </c:pt>
                <c:pt idx="3260">
                  <c:v>216859.18888768961</c:v>
                </c:pt>
                <c:pt idx="3261">
                  <c:v>222353.12533736395</c:v>
                </c:pt>
                <c:pt idx="3262">
                  <c:v>218851.63194069621</c:v>
                </c:pt>
                <c:pt idx="3263">
                  <c:v>221725.8267659868</c:v>
                </c:pt>
                <c:pt idx="3264">
                  <c:v>217040.37568822221</c:v>
                </c:pt>
                <c:pt idx="3265">
                  <c:v>219099.89564216082</c:v>
                </c:pt>
                <c:pt idx="3266">
                  <c:v>225514.62809025179</c:v>
                </c:pt>
                <c:pt idx="3267">
                  <c:v>226097.12476159658</c:v>
                </c:pt>
                <c:pt idx="3268">
                  <c:v>223254.59714275459</c:v>
                </c:pt>
                <c:pt idx="3269">
                  <c:v>216434.59642304535</c:v>
                </c:pt>
                <c:pt idx="3270">
                  <c:v>205268.77541473269</c:v>
                </c:pt>
                <c:pt idx="3271">
                  <c:v>203819.6048796289</c:v>
                </c:pt>
                <c:pt idx="3272">
                  <c:v>209596.42304509005</c:v>
                </c:pt>
                <c:pt idx="3273">
                  <c:v>200993.52261686302</c:v>
                </c:pt>
                <c:pt idx="3274">
                  <c:v>204035.5176508693</c:v>
                </c:pt>
                <c:pt idx="3275">
                  <c:v>208887.90528626463</c:v>
                </c:pt>
                <c:pt idx="3276">
                  <c:v>207681.42070603502</c:v>
                </c:pt>
                <c:pt idx="3277">
                  <c:v>206343.40926265813</c:v>
                </c:pt>
                <c:pt idx="3278">
                  <c:v>208388.31911907613</c:v>
                </c:pt>
                <c:pt idx="3279">
                  <c:v>213122.3865558317</c:v>
                </c:pt>
                <c:pt idx="3280">
                  <c:v>218821.90794918878</c:v>
                </c:pt>
                <c:pt idx="3281">
                  <c:v>233031.63122098704</c:v>
                </c:pt>
                <c:pt idx="3282">
                  <c:v>234225.73680233216</c:v>
                </c:pt>
                <c:pt idx="3283">
                  <c:v>230615.74723811611</c:v>
                </c:pt>
                <c:pt idx="3284">
                  <c:v>230245.27690812942</c:v>
                </c:pt>
                <c:pt idx="3285">
                  <c:v>240050.41563208497</c:v>
                </c:pt>
                <c:pt idx="3286">
                  <c:v>241692.14437367336</c:v>
                </c:pt>
                <c:pt idx="3287">
                  <c:v>245353.48519198279</c:v>
                </c:pt>
                <c:pt idx="3288">
                  <c:v>243111.37500449852</c:v>
                </c:pt>
                <c:pt idx="3289">
                  <c:v>237285.40069811832</c:v>
                </c:pt>
                <c:pt idx="3290">
                  <c:v>235224.00950016227</c:v>
                </c:pt>
                <c:pt idx="3291">
                  <c:v>236767.85778545501</c:v>
                </c:pt>
                <c:pt idx="3292">
                  <c:v>244427.93911259889</c:v>
                </c:pt>
                <c:pt idx="3293">
                  <c:v>244339.1629781572</c:v>
                </c:pt>
                <c:pt idx="3294">
                  <c:v>245580.26557270897</c:v>
                </c:pt>
                <c:pt idx="3295">
                  <c:v>240280.14682068478</c:v>
                </c:pt>
                <c:pt idx="3296">
                  <c:v>238114.64968152897</c:v>
                </c:pt>
                <c:pt idx="3297">
                  <c:v>232500.70171650685</c:v>
                </c:pt>
                <c:pt idx="3298">
                  <c:v>234942.53121738852</c:v>
                </c:pt>
                <c:pt idx="3299">
                  <c:v>221015.72564683898</c:v>
                </c:pt>
                <c:pt idx="3300">
                  <c:v>218341.53801864077</c:v>
                </c:pt>
                <c:pt idx="3301">
                  <c:v>209186.90848897074</c:v>
                </c:pt>
                <c:pt idx="3302">
                  <c:v>194426.2837813526</c:v>
                </c:pt>
                <c:pt idx="3303">
                  <c:v>201691.60459174521</c:v>
                </c:pt>
                <c:pt idx="3304">
                  <c:v>198452.98499406266</c:v>
                </c:pt>
                <c:pt idx="3305">
                  <c:v>222050.3796466231</c:v>
                </c:pt>
                <c:pt idx="3306">
                  <c:v>219015.18586491089</c:v>
                </c:pt>
                <c:pt idx="3307">
                  <c:v>219277.48389650614</c:v>
                </c:pt>
                <c:pt idx="3308">
                  <c:v>211315.59250063007</c:v>
                </c:pt>
                <c:pt idx="3309">
                  <c:v>213605.31145417283</c:v>
                </c:pt>
                <c:pt idx="3310">
                  <c:v>218083.37831516101</c:v>
                </c:pt>
                <c:pt idx="3311">
                  <c:v>211200.90683363954</c:v>
                </c:pt>
                <c:pt idx="3312">
                  <c:v>207073.3383712983</c:v>
                </c:pt>
                <c:pt idx="3313">
                  <c:v>211914.75044082224</c:v>
                </c:pt>
                <c:pt idx="3314">
                  <c:v>214104.4657958188</c:v>
                </c:pt>
                <c:pt idx="3315">
                  <c:v>210291.48224117488</c:v>
                </c:pt>
                <c:pt idx="3316">
                  <c:v>213943.17895570223</c:v>
                </c:pt>
                <c:pt idx="3317">
                  <c:v>212377.52348051418</c:v>
                </c:pt>
                <c:pt idx="3318">
                  <c:v>220098.88804922841</c:v>
                </c:pt>
                <c:pt idx="3319">
                  <c:v>217292.05800856484</c:v>
                </c:pt>
                <c:pt idx="3320">
                  <c:v>230619.02191514662</c:v>
                </c:pt>
                <c:pt idx="3321">
                  <c:v>230953.3628414124</c:v>
                </c:pt>
                <c:pt idx="3322">
                  <c:v>231213.53773075709</c:v>
                </c:pt>
                <c:pt idx="3323">
                  <c:v>226132.64241246568</c:v>
                </c:pt>
                <c:pt idx="3324">
                  <c:v>213896.28989888114</c:v>
                </c:pt>
                <c:pt idx="3325">
                  <c:v>212479.32635215402</c:v>
                </c:pt>
                <c:pt idx="3326">
                  <c:v>213625.78718197878</c:v>
                </c:pt>
                <c:pt idx="3327">
                  <c:v>212720.03310662523</c:v>
                </c:pt>
                <c:pt idx="3328">
                  <c:v>212200.4030371733</c:v>
                </c:pt>
                <c:pt idx="3329">
                  <c:v>206193.09798841298</c:v>
                </c:pt>
                <c:pt idx="3330">
                  <c:v>212817.40976645469</c:v>
                </c:pt>
                <c:pt idx="3331">
                  <c:v>206804.27507287086</c:v>
                </c:pt>
                <c:pt idx="3332">
                  <c:v>208611.32102630567</c:v>
                </c:pt>
                <c:pt idx="3333">
                  <c:v>202082.91050415661</c:v>
                </c:pt>
                <c:pt idx="3334">
                  <c:v>194141.60279247211</c:v>
                </c:pt>
                <c:pt idx="3335">
                  <c:v>194884.05484184416</c:v>
                </c:pt>
                <c:pt idx="3336">
                  <c:v>197492.20914750468</c:v>
                </c:pt>
                <c:pt idx="3337">
                  <c:v>205311.09431789586</c:v>
                </c:pt>
                <c:pt idx="3338">
                  <c:v>207440.31811148324</c:v>
                </c:pt>
                <c:pt idx="3339">
                  <c:v>206386.66378783001</c:v>
                </c:pt>
                <c:pt idx="3340">
                  <c:v>209210.62290834534</c:v>
                </c:pt>
                <c:pt idx="3341">
                  <c:v>217868.04131131052</c:v>
                </c:pt>
                <c:pt idx="3342">
                  <c:v>215957.21328583281</c:v>
                </c:pt>
                <c:pt idx="3343">
                  <c:v>212754.43520817618</c:v>
                </c:pt>
                <c:pt idx="3344">
                  <c:v>209466.87538234581</c:v>
                </c:pt>
                <c:pt idx="3345">
                  <c:v>217037.67677858172</c:v>
                </c:pt>
                <c:pt idx="3346">
                  <c:v>222279.2471841379</c:v>
                </c:pt>
                <c:pt idx="3347">
                  <c:v>226564.97175141273</c:v>
                </c:pt>
                <c:pt idx="3348">
                  <c:v>227466.58749865086</c:v>
                </c:pt>
                <c:pt idx="3349">
                  <c:v>228013.74644643595</c:v>
                </c:pt>
                <c:pt idx="3350">
                  <c:v>228787.14599301916</c:v>
                </c:pt>
                <c:pt idx="3351">
                  <c:v>227927.84914894417</c:v>
                </c:pt>
                <c:pt idx="3352">
                  <c:v>231289.10720069124</c:v>
                </c:pt>
                <c:pt idx="3353">
                  <c:v>227179.42351290109</c:v>
                </c:pt>
                <c:pt idx="3354">
                  <c:v>234543.20054697935</c:v>
                </c:pt>
                <c:pt idx="3355">
                  <c:v>236744.75511893231</c:v>
                </c:pt>
                <c:pt idx="3356">
                  <c:v>236996.61736658428</c:v>
                </c:pt>
                <c:pt idx="3357">
                  <c:v>236064.66587498682</c:v>
                </c:pt>
                <c:pt idx="3358">
                  <c:v>227792.47184137639</c:v>
                </c:pt>
                <c:pt idx="3359">
                  <c:v>218755.62272841801</c:v>
                </c:pt>
                <c:pt idx="3360">
                  <c:v>218184.78534672022</c:v>
                </c:pt>
                <c:pt idx="3361">
                  <c:v>218593.65216452582</c:v>
                </c:pt>
                <c:pt idx="3362">
                  <c:v>223436.28773975346</c:v>
                </c:pt>
                <c:pt idx="3363">
                  <c:v>223294.4330490485</c:v>
                </c:pt>
                <c:pt idx="3364">
                  <c:v>226027.78077656656</c:v>
                </c:pt>
                <c:pt idx="3365">
                  <c:v>223830.58044550029</c:v>
                </c:pt>
                <c:pt idx="3366">
                  <c:v>223548.95822087902</c:v>
                </c:pt>
                <c:pt idx="3367">
                  <c:v>217993.73852963428</c:v>
                </c:pt>
                <c:pt idx="3368">
                  <c:v>216918.67285616638</c:v>
                </c:pt>
                <c:pt idx="3369">
                  <c:v>224976.60944978255</c:v>
                </c:pt>
                <c:pt idx="3370">
                  <c:v>227383.02925618077</c:v>
                </c:pt>
                <c:pt idx="3371">
                  <c:v>226151.71470725854</c:v>
                </c:pt>
                <c:pt idx="3372">
                  <c:v>237740.29292165989</c:v>
                </c:pt>
                <c:pt idx="3373">
                  <c:v>241306.27226600482</c:v>
                </c:pt>
                <c:pt idx="3374">
                  <c:v>243292.09399402668</c:v>
                </c:pt>
                <c:pt idx="3375">
                  <c:v>242550.39763935396</c:v>
                </c:pt>
                <c:pt idx="3376">
                  <c:v>246234.5172550292</c:v>
                </c:pt>
                <c:pt idx="3377">
                  <c:v>246010.03994386288</c:v>
                </c:pt>
                <c:pt idx="3378">
                  <c:v>248353.16132282579</c:v>
                </c:pt>
                <c:pt idx="3379">
                  <c:v>242348.23131454911</c:v>
                </c:pt>
                <c:pt idx="3380">
                  <c:v>242470.3299866856</c:v>
                </c:pt>
                <c:pt idx="3381">
                  <c:v>239667.17046313308</c:v>
                </c:pt>
                <c:pt idx="3382">
                  <c:v>245265.53672316403</c:v>
                </c:pt>
                <c:pt idx="3383">
                  <c:v>239535.46367267641</c:v>
                </c:pt>
                <c:pt idx="3384">
                  <c:v>241147.79229191426</c:v>
                </c:pt>
                <c:pt idx="3385">
                  <c:v>244496.7073302388</c:v>
                </c:pt>
                <c:pt idx="3386">
                  <c:v>251626.54287667805</c:v>
                </c:pt>
                <c:pt idx="3387">
                  <c:v>261701.93241930284</c:v>
                </c:pt>
                <c:pt idx="3388">
                  <c:v>260257.33203785695</c:v>
                </c:pt>
                <c:pt idx="3389">
                  <c:v>252610.13350606378</c:v>
                </c:pt>
                <c:pt idx="3390">
                  <c:v>249981.25157436417</c:v>
                </c:pt>
                <c:pt idx="3391">
                  <c:v>249591.34909496587</c:v>
                </c:pt>
                <c:pt idx="3392">
                  <c:v>247357.51556371246</c:v>
                </c:pt>
                <c:pt idx="3393">
                  <c:v>244008.34862715483</c:v>
                </c:pt>
                <c:pt idx="3394">
                  <c:v>249669.76141638801</c:v>
                </c:pt>
                <c:pt idx="3395">
                  <c:v>272217.60408794874</c:v>
                </c:pt>
                <c:pt idx="3396">
                  <c:v>273201.62654287694</c:v>
                </c:pt>
                <c:pt idx="3397">
                  <c:v>275528.91431861551</c:v>
                </c:pt>
                <c:pt idx="3398">
                  <c:v>276066.28522077104</c:v>
                </c:pt>
                <c:pt idx="3399">
                  <c:v>289427.18341789942</c:v>
                </c:pt>
                <c:pt idx="3400">
                  <c:v>319445.57198891672</c:v>
                </c:pt>
                <c:pt idx="3401">
                  <c:v>316799.56097736541</c:v>
                </c:pt>
                <c:pt idx="3402">
                  <c:v>325646.19093886105</c:v>
                </c:pt>
                <c:pt idx="3403">
                  <c:v>314298.46342077828</c:v>
                </c:pt>
                <c:pt idx="3404">
                  <c:v>327677.71420346212</c:v>
                </c:pt>
                <c:pt idx="3405">
                  <c:v>326158.69588686206</c:v>
                </c:pt>
                <c:pt idx="3406">
                  <c:v>323461.40559214115</c:v>
                </c:pt>
                <c:pt idx="3407">
                  <c:v>325741.48044190189</c:v>
                </c:pt>
                <c:pt idx="3408">
                  <c:v>332634.81953290908</c:v>
                </c:pt>
                <c:pt idx="3409">
                  <c:v>339678.11004354281</c:v>
                </c:pt>
                <c:pt idx="3410">
                  <c:v>354237.61200475052</c:v>
                </c:pt>
                <c:pt idx="3411">
                  <c:v>356342.54561157338</c:v>
                </c:pt>
                <c:pt idx="3412">
                  <c:v>351861.41998632601</c:v>
                </c:pt>
                <c:pt idx="3413">
                  <c:v>352758.9333909105</c:v>
                </c:pt>
                <c:pt idx="3414">
                  <c:v>334664.83140811155</c:v>
                </c:pt>
                <c:pt idx="3415">
                  <c:v>330812.69567094935</c:v>
                </c:pt>
                <c:pt idx="3416">
                  <c:v>345284.78894526663</c:v>
                </c:pt>
                <c:pt idx="3417">
                  <c:v>344256.82824139099</c:v>
                </c:pt>
                <c:pt idx="3418">
                  <c:v>350824.28298967268</c:v>
                </c:pt>
                <c:pt idx="3419">
                  <c:v>347135.26935118262</c:v>
                </c:pt>
                <c:pt idx="3420">
                  <c:v>350006.04555759527</c:v>
                </c:pt>
                <c:pt idx="3421">
                  <c:v>344967.03731692454</c:v>
                </c:pt>
                <c:pt idx="3422">
                  <c:v>345188.81571845035</c:v>
                </c:pt>
                <c:pt idx="3423">
                  <c:v>355342.90546619229</c:v>
                </c:pt>
                <c:pt idx="3424">
                  <c:v>349218.14386987715</c:v>
                </c:pt>
                <c:pt idx="3425">
                  <c:v>359463.63669077755</c:v>
                </c:pt>
                <c:pt idx="3426">
                  <c:v>359600.27348951087</c:v>
                </c:pt>
                <c:pt idx="3427">
                  <c:v>364082.87451869511</c:v>
                </c:pt>
                <c:pt idx="3428">
                  <c:v>350227.82395912113</c:v>
                </c:pt>
                <c:pt idx="3429">
                  <c:v>347838.20936341782</c:v>
                </c:pt>
                <c:pt idx="3430">
                  <c:v>364180.46709129581</c:v>
                </c:pt>
                <c:pt idx="3431">
                  <c:v>359964.26643636043</c:v>
                </c:pt>
                <c:pt idx="3432">
                  <c:v>364996.04159919469</c:v>
                </c:pt>
                <c:pt idx="3433">
                  <c:v>364892.5474108468</c:v>
                </c:pt>
                <c:pt idx="3434">
                  <c:v>375860.08852423698</c:v>
                </c:pt>
                <c:pt idx="3435">
                  <c:v>381805.06675303256</c:v>
                </c:pt>
                <c:pt idx="3436">
                  <c:v>381938.8607002779</c:v>
                </c:pt>
                <c:pt idx="3437">
                  <c:v>360397.02760084998</c:v>
                </c:pt>
                <c:pt idx="3438">
                  <c:v>350398.39504840114</c:v>
                </c:pt>
                <c:pt idx="3439">
                  <c:v>351811.86800532648</c:v>
                </c:pt>
                <c:pt idx="3440">
                  <c:v>349886.93367879442</c:v>
                </c:pt>
                <c:pt idx="3441">
                  <c:v>342177.66022526962</c:v>
                </c:pt>
                <c:pt idx="3442">
                  <c:v>341014.64608298306</c:v>
                </c:pt>
                <c:pt idx="3443">
                  <c:v>354796.75411133963</c:v>
                </c:pt>
                <c:pt idx="3444">
                  <c:v>357502.17712044396</c:v>
                </c:pt>
                <c:pt idx="3445">
                  <c:v>344271.07848429296</c:v>
                </c:pt>
                <c:pt idx="3446">
                  <c:v>338881.89571413206</c:v>
                </c:pt>
                <c:pt idx="3447">
                  <c:v>342332.64960955834</c:v>
                </c:pt>
                <c:pt idx="3448">
                  <c:v>336692.03641728801</c:v>
                </c:pt>
                <c:pt idx="3449">
                  <c:v>333299.90283925354</c:v>
                </c:pt>
                <c:pt idx="3450">
                  <c:v>335939.47245312954</c:v>
                </c:pt>
                <c:pt idx="3451">
                  <c:v>339643.70794199203</c:v>
                </c:pt>
                <c:pt idx="3452">
                  <c:v>348710.60491561471</c:v>
                </c:pt>
                <c:pt idx="3453">
                  <c:v>353148.76389938529</c:v>
                </c:pt>
                <c:pt idx="3454">
                  <c:v>353412.68127676484</c:v>
                </c:pt>
                <c:pt idx="3455">
                  <c:v>353900.21231422568</c:v>
                </c:pt>
                <c:pt idx="3456">
                  <c:v>368057.18089891749</c:v>
                </c:pt>
                <c:pt idx="3457">
                  <c:v>348850.19252222159</c:v>
                </c:pt>
                <c:pt idx="3458">
                  <c:v>341993.70254417276</c:v>
                </c:pt>
                <c:pt idx="3459">
                  <c:v>333036.23736010707</c:v>
                </c:pt>
                <c:pt idx="3460">
                  <c:v>340786.57022562937</c:v>
                </c:pt>
                <c:pt idx="3461">
                  <c:v>340296.59217676119</c:v>
                </c:pt>
                <c:pt idx="3462">
                  <c:v>340097.23271798249</c:v>
                </c:pt>
                <c:pt idx="3463">
                  <c:v>340085.82532656862</c:v>
                </c:pt>
                <c:pt idx="3464">
                  <c:v>347385.51225305034</c:v>
                </c:pt>
                <c:pt idx="3465">
                  <c:v>361690.70495519863</c:v>
                </c:pt>
                <c:pt idx="3466">
                  <c:v>359789.05322249862</c:v>
                </c:pt>
                <c:pt idx="3467">
                  <c:v>374633.84792543866</c:v>
                </c:pt>
                <c:pt idx="3468">
                  <c:v>375814.17107488634</c:v>
                </c:pt>
                <c:pt idx="3469">
                  <c:v>364212.92597790551</c:v>
                </c:pt>
                <c:pt idx="3470">
                  <c:v>367575.04768073751</c:v>
                </c:pt>
                <c:pt idx="3471">
                  <c:v>382019.0003238697</c:v>
                </c:pt>
                <c:pt idx="3472">
                  <c:v>373050.88344308955</c:v>
                </c:pt>
                <c:pt idx="3473">
                  <c:v>373983.80654215754</c:v>
                </c:pt>
                <c:pt idx="3474">
                  <c:v>377308.53935010318</c:v>
                </c:pt>
                <c:pt idx="3475">
                  <c:v>376888.55302457866</c:v>
                </c:pt>
                <c:pt idx="3476">
                  <c:v>369077.69261218526</c:v>
                </c:pt>
                <c:pt idx="3477">
                  <c:v>367276.33236172644</c:v>
                </c:pt>
                <c:pt idx="3478">
                  <c:v>364496.74331570102</c:v>
                </c:pt>
                <c:pt idx="3479">
                  <c:v>373339.27093454305</c:v>
                </c:pt>
                <c:pt idx="3480">
                  <c:v>376921.22782395972</c:v>
                </c:pt>
                <c:pt idx="3481">
                  <c:v>368531.64921371819</c:v>
                </c:pt>
                <c:pt idx="3482">
                  <c:v>362099.57177300425</c:v>
                </c:pt>
                <c:pt idx="3483">
                  <c:v>351493.46863867051</c:v>
                </c:pt>
                <c:pt idx="3484">
                  <c:v>365109.21587678633</c:v>
                </c:pt>
                <c:pt idx="3485">
                  <c:v>351920.00431825599</c:v>
                </c:pt>
                <c:pt idx="3486">
                  <c:v>347757.49397243565</c:v>
                </c:pt>
                <c:pt idx="3487">
                  <c:v>347492.24513296678</c:v>
                </c:pt>
                <c:pt idx="3488">
                  <c:v>347393.14117096743</c:v>
                </c:pt>
                <c:pt idx="3489">
                  <c:v>347174.2416063915</c:v>
                </c:pt>
                <c:pt idx="3490">
                  <c:v>347172.69423153094</c:v>
                </c:pt>
                <c:pt idx="3491">
                  <c:v>350658.21008312691</c:v>
                </c:pt>
                <c:pt idx="3492">
                  <c:v>344647.45043002674</c:v>
                </c:pt>
                <c:pt idx="3493">
                  <c:v>352162.83421497763</c:v>
                </c:pt>
                <c:pt idx="3494">
                  <c:v>347710.56893015269</c:v>
                </c:pt>
                <c:pt idx="3495">
                  <c:v>350890.74813775287</c:v>
                </c:pt>
                <c:pt idx="3496">
                  <c:v>351207.09633308201</c:v>
                </c:pt>
                <c:pt idx="3497">
                  <c:v>345891.82770160912</c:v>
                </c:pt>
                <c:pt idx="3498">
                  <c:v>344675.2312065931</c:v>
                </c:pt>
                <c:pt idx="3499">
                  <c:v>344047.64475152089</c:v>
                </c:pt>
                <c:pt idx="3500">
                  <c:v>347734.82313145546</c:v>
                </c:pt>
                <c:pt idx="3501">
                  <c:v>353906.94159559597</c:v>
                </c:pt>
                <c:pt idx="3502">
                  <c:v>346025.51369246881</c:v>
                </c:pt>
                <c:pt idx="3503">
                  <c:v>347555.21969124535</c:v>
                </c:pt>
                <c:pt idx="3504">
                  <c:v>346417.57529957959</c:v>
                </c:pt>
                <c:pt idx="3505">
                  <c:v>329305.91241138644</c:v>
                </c:pt>
                <c:pt idx="3506">
                  <c:v>318772.67983734637</c:v>
                </c:pt>
                <c:pt idx="3507">
                  <c:v>302680.12522940792</c:v>
                </c:pt>
                <c:pt idx="3508">
                  <c:v>304527.65482745034</c:v>
                </c:pt>
                <c:pt idx="3509">
                  <c:v>303349.27489294385</c:v>
                </c:pt>
                <c:pt idx="3510">
                  <c:v>309542.48083774222</c:v>
                </c:pt>
                <c:pt idx="3511">
                  <c:v>339218.68365180539</c:v>
                </c:pt>
                <c:pt idx="3512">
                  <c:v>310054.69790204824</c:v>
                </c:pt>
                <c:pt idx="3513">
                  <c:v>313973.01090359566</c:v>
                </c:pt>
                <c:pt idx="3514">
                  <c:v>326041.70715031197</c:v>
                </c:pt>
                <c:pt idx="3515">
                  <c:v>323587.93047608837</c:v>
                </c:pt>
                <c:pt idx="3516">
                  <c:v>312198.99960416055</c:v>
                </c:pt>
                <c:pt idx="3517">
                  <c:v>310218.75562272908</c:v>
                </c:pt>
                <c:pt idx="3518">
                  <c:v>290399.69052502851</c:v>
                </c:pt>
                <c:pt idx="3519">
                  <c:v>282646.76670625131</c:v>
                </c:pt>
                <c:pt idx="3520">
                  <c:v>298371.69383569103</c:v>
                </c:pt>
                <c:pt idx="3521">
                  <c:v>301052.32286156458</c:v>
                </c:pt>
                <c:pt idx="3522">
                  <c:v>291746.48242110253</c:v>
                </c:pt>
                <c:pt idx="3523">
                  <c:v>302207.67210047209</c:v>
                </c:pt>
                <c:pt idx="3524">
                  <c:v>303542.62477958977</c:v>
                </c:pt>
                <c:pt idx="3525">
                  <c:v>297105.22149051854</c:v>
                </c:pt>
                <c:pt idx="3526">
                  <c:v>302318.90316312277</c:v>
                </c:pt>
                <c:pt idx="3527">
                  <c:v>297595.30749577237</c:v>
                </c:pt>
                <c:pt idx="3528">
                  <c:v>312634.35172190506</c:v>
                </c:pt>
                <c:pt idx="3529">
                  <c:v>302937.92507826904</c:v>
                </c:pt>
                <c:pt idx="3530">
                  <c:v>302500.84565835469</c:v>
                </c:pt>
                <c:pt idx="3531">
                  <c:v>301745.40285724628</c:v>
                </c:pt>
                <c:pt idx="3532">
                  <c:v>309809.42099391908</c:v>
                </c:pt>
                <c:pt idx="3533">
                  <c:v>314957.78905322315</c:v>
                </c:pt>
                <c:pt idx="3534">
                  <c:v>314613.26424124721</c:v>
                </c:pt>
                <c:pt idx="3535">
                  <c:v>312807.26186620671</c:v>
                </c:pt>
                <c:pt idx="3536">
                  <c:v>313856.1301234308</c:v>
                </c:pt>
                <c:pt idx="3537">
                  <c:v>303651.80467091361</c:v>
                </c:pt>
                <c:pt idx="3538">
                  <c:v>297300.47860664356</c:v>
                </c:pt>
                <c:pt idx="3539">
                  <c:v>296448.16294217197</c:v>
                </c:pt>
                <c:pt idx="3540">
                  <c:v>297003.56256072607</c:v>
                </c:pt>
                <c:pt idx="3541">
                  <c:v>306489.51023786451</c:v>
                </c:pt>
                <c:pt idx="3542">
                  <c:v>296844.36287739815</c:v>
                </c:pt>
                <c:pt idx="3543">
                  <c:v>299306.6681060858</c:v>
                </c:pt>
                <c:pt idx="3544">
                  <c:v>301774.65903774946</c:v>
                </c:pt>
                <c:pt idx="3545">
                  <c:v>300472.30918708909</c:v>
                </c:pt>
                <c:pt idx="3546">
                  <c:v>282020.76361150161</c:v>
                </c:pt>
                <c:pt idx="3547">
                  <c:v>284788.98125157499</c:v>
                </c:pt>
                <c:pt idx="3548">
                  <c:v>274395.04840044683</c:v>
                </c:pt>
                <c:pt idx="3549">
                  <c:v>297221.02270682715</c:v>
                </c:pt>
                <c:pt idx="3550">
                  <c:v>286272.76980100106</c:v>
                </c:pt>
                <c:pt idx="3551">
                  <c:v>300048.47241714416</c:v>
                </c:pt>
                <c:pt idx="3552">
                  <c:v>306851.66792615852</c:v>
                </c:pt>
                <c:pt idx="3553">
                  <c:v>301317.31980280043</c:v>
                </c:pt>
                <c:pt idx="3554">
                  <c:v>304402.31746374536</c:v>
                </c:pt>
                <c:pt idx="3555">
                  <c:v>300945.62596710998</c:v>
                </c:pt>
                <c:pt idx="3556">
                  <c:v>302381.22998308757</c:v>
                </c:pt>
                <c:pt idx="3557">
                  <c:v>305739.57321242295</c:v>
                </c:pt>
                <c:pt idx="3558">
                  <c:v>303956.49357659585</c:v>
                </c:pt>
                <c:pt idx="3559">
                  <c:v>306146.28090251616</c:v>
                </c:pt>
                <c:pt idx="3560">
                  <c:v>306514.59210479044</c:v>
                </c:pt>
                <c:pt idx="3561">
                  <c:v>314952.21130663296</c:v>
                </c:pt>
                <c:pt idx="3562">
                  <c:v>336424.8443628783</c:v>
                </c:pt>
                <c:pt idx="3563">
                  <c:v>337331.03026377433</c:v>
                </c:pt>
                <c:pt idx="3564">
                  <c:v>338342.36568426446</c:v>
                </c:pt>
                <c:pt idx="3565">
                  <c:v>340813.95516211534</c:v>
                </c:pt>
                <c:pt idx="3566">
                  <c:v>340662.27644031896</c:v>
                </c:pt>
                <c:pt idx="3567">
                  <c:v>337473.71262010233</c:v>
                </c:pt>
                <c:pt idx="3568">
                  <c:v>342015.07790852583</c:v>
                </c:pt>
                <c:pt idx="3569">
                  <c:v>339238.87149591651</c:v>
                </c:pt>
                <c:pt idx="3570">
                  <c:v>338920.22023102752</c:v>
                </c:pt>
                <c:pt idx="3571">
                  <c:v>347349.59876210097</c:v>
                </c:pt>
                <c:pt idx="3572">
                  <c:v>348806.39821512194</c:v>
                </c:pt>
                <c:pt idx="3573">
                  <c:v>344961.42358487257</c:v>
                </c:pt>
                <c:pt idx="3574">
                  <c:v>339244.12537334999</c:v>
                </c:pt>
                <c:pt idx="3575">
                  <c:v>340904.63852603629</c:v>
                </c:pt>
                <c:pt idx="3576">
                  <c:v>348480.22598870139</c:v>
                </c:pt>
                <c:pt idx="3577">
                  <c:v>349268.84738565708</c:v>
                </c:pt>
                <c:pt idx="3578">
                  <c:v>371562.45276908227</c:v>
                </c:pt>
                <c:pt idx="3579">
                  <c:v>370603.33225377044</c:v>
                </c:pt>
                <c:pt idx="3580">
                  <c:v>377203.89362697565</c:v>
                </c:pt>
                <c:pt idx="3581">
                  <c:v>374744.03540969541</c:v>
                </c:pt>
                <c:pt idx="3582">
                  <c:v>369931.30375328462</c:v>
                </c:pt>
                <c:pt idx="3583">
                  <c:v>374720.42894670641</c:v>
                </c:pt>
                <c:pt idx="3584">
                  <c:v>372612.83241570496</c:v>
                </c:pt>
                <c:pt idx="3585">
                  <c:v>373480.2619741633</c:v>
                </c:pt>
                <c:pt idx="3586">
                  <c:v>372449.63834610902</c:v>
                </c:pt>
                <c:pt idx="3587">
                  <c:v>371229.87513044814</c:v>
                </c:pt>
                <c:pt idx="3588">
                  <c:v>383149.66353593237</c:v>
                </c:pt>
                <c:pt idx="3589">
                  <c:v>380064.70186044922</c:v>
                </c:pt>
                <c:pt idx="3590">
                  <c:v>384624.27579258074</c:v>
                </c:pt>
                <c:pt idx="3591">
                  <c:v>394758.86141998722</c:v>
                </c:pt>
                <c:pt idx="3592">
                  <c:v>402038.68437151483</c:v>
                </c:pt>
                <c:pt idx="3593">
                  <c:v>386230.55885422381</c:v>
                </c:pt>
                <c:pt idx="3594">
                  <c:v>387901.72370362462</c:v>
                </c:pt>
                <c:pt idx="3595">
                  <c:v>392416.71164849494</c:v>
                </c:pt>
                <c:pt idx="3596">
                  <c:v>393912.4113858011</c:v>
                </c:pt>
                <c:pt idx="3597">
                  <c:v>392164.02173521993</c:v>
                </c:pt>
                <c:pt idx="3598">
                  <c:v>387992.69495124061</c:v>
                </c:pt>
                <c:pt idx="3599">
                  <c:v>379907.80524668127</c:v>
                </c:pt>
                <c:pt idx="3600">
                  <c:v>374368.49112958455</c:v>
                </c:pt>
                <c:pt idx="3601">
                  <c:v>376572.99650941114</c:v>
                </c:pt>
                <c:pt idx="3602">
                  <c:v>380358.91899672634</c:v>
                </c:pt>
                <c:pt idx="3603">
                  <c:v>381103.81805750576</c:v>
                </c:pt>
                <c:pt idx="3604">
                  <c:v>379458.85062434874</c:v>
                </c:pt>
                <c:pt idx="3605">
                  <c:v>376959.87621001212</c:v>
                </c:pt>
                <c:pt idx="3606">
                  <c:v>365505.05595739413</c:v>
                </c:pt>
                <c:pt idx="3607">
                  <c:v>375680.98888049321</c:v>
                </c:pt>
                <c:pt idx="3608">
                  <c:v>380074.92173162132</c:v>
                </c:pt>
                <c:pt idx="3609">
                  <c:v>380670.0493000836</c:v>
                </c:pt>
                <c:pt idx="3610">
                  <c:v>396923.78279175301</c:v>
                </c:pt>
                <c:pt idx="3611">
                  <c:v>396920.50811472262</c:v>
                </c:pt>
                <c:pt idx="3612">
                  <c:v>391051.74709417485</c:v>
                </c:pt>
                <c:pt idx="3613">
                  <c:v>380442.08139911568</c:v>
                </c:pt>
                <c:pt idx="3614">
                  <c:v>381873.04329051147</c:v>
                </c:pt>
                <c:pt idx="3615">
                  <c:v>379522.1850372458</c:v>
                </c:pt>
                <c:pt idx="3616">
                  <c:v>380003.77847349754</c:v>
                </c:pt>
                <c:pt idx="3617">
                  <c:v>384516.82320342673</c:v>
                </c:pt>
                <c:pt idx="3618">
                  <c:v>376373.5290942468</c:v>
                </c:pt>
                <c:pt idx="3619">
                  <c:v>377543.63237252244</c:v>
                </c:pt>
                <c:pt idx="3620">
                  <c:v>376666.66666666756</c:v>
                </c:pt>
                <c:pt idx="3621">
                  <c:v>371793.87527439004</c:v>
                </c:pt>
                <c:pt idx="3622">
                  <c:v>367627.58645507303</c:v>
                </c:pt>
                <c:pt idx="3623">
                  <c:v>363441.90147180622</c:v>
                </c:pt>
                <c:pt idx="3624">
                  <c:v>379356.54395624256</c:v>
                </c:pt>
                <c:pt idx="3625">
                  <c:v>381953.2908704892</c:v>
                </c:pt>
                <c:pt idx="3626">
                  <c:v>386484.65220051189</c:v>
                </c:pt>
                <c:pt idx="3627">
                  <c:v>385151.10295440734</c:v>
                </c:pt>
                <c:pt idx="3628">
                  <c:v>385452.44521213521</c:v>
                </c:pt>
                <c:pt idx="3629">
                  <c:v>386311.85001259577</c:v>
                </c:pt>
                <c:pt idx="3630">
                  <c:v>390033.61042139062</c:v>
                </c:pt>
                <c:pt idx="3631">
                  <c:v>385667.74623052374</c:v>
                </c:pt>
                <c:pt idx="3632">
                  <c:v>380408.72287595895</c:v>
                </c:pt>
                <c:pt idx="3633">
                  <c:v>391839.64878189302</c:v>
                </c:pt>
                <c:pt idx="3634">
                  <c:v>394504.40821908042</c:v>
                </c:pt>
                <c:pt idx="3635">
                  <c:v>388745.90665371279</c:v>
                </c:pt>
                <c:pt idx="3636">
                  <c:v>389530.5696498623</c:v>
                </c:pt>
                <c:pt idx="3637">
                  <c:v>393025.94551801163</c:v>
                </c:pt>
                <c:pt idx="3638">
                  <c:v>389614.0199359468</c:v>
                </c:pt>
                <c:pt idx="3639">
                  <c:v>392090.53942207439</c:v>
                </c:pt>
                <c:pt idx="3640">
                  <c:v>400456.47558386507</c:v>
                </c:pt>
                <c:pt idx="3641">
                  <c:v>417543.99222714122</c:v>
                </c:pt>
                <c:pt idx="3642">
                  <c:v>423124.83356723981</c:v>
                </c:pt>
                <c:pt idx="3643">
                  <c:v>422730.7567742641</c:v>
                </c:pt>
                <c:pt idx="3644">
                  <c:v>428697.72212026437</c:v>
                </c:pt>
                <c:pt idx="3645">
                  <c:v>431335.09662096616</c:v>
                </c:pt>
                <c:pt idx="3646">
                  <c:v>423842.67156069045</c:v>
                </c:pt>
                <c:pt idx="3647">
                  <c:v>427081.50707114424</c:v>
                </c:pt>
                <c:pt idx="3648">
                  <c:v>429211.88239951164</c:v>
                </c:pt>
                <c:pt idx="3649">
                  <c:v>424711.39659577631</c:v>
                </c:pt>
                <c:pt idx="3650">
                  <c:v>424319.58688689867</c:v>
                </c:pt>
                <c:pt idx="3651">
                  <c:v>422155.16931159911</c:v>
                </c:pt>
                <c:pt idx="3652">
                  <c:v>422572.92453848739</c:v>
                </c:pt>
                <c:pt idx="3653">
                  <c:v>431920.61607110826</c:v>
                </c:pt>
                <c:pt idx="3654">
                  <c:v>427544.85587822617</c:v>
                </c:pt>
                <c:pt idx="3655">
                  <c:v>426057.21688437962</c:v>
                </c:pt>
                <c:pt idx="3656">
                  <c:v>423308.75526287471</c:v>
                </c:pt>
                <c:pt idx="3657">
                  <c:v>424519.16225844849</c:v>
                </c:pt>
                <c:pt idx="3658">
                  <c:v>429902.191514629</c:v>
                </c:pt>
                <c:pt idx="3659">
                  <c:v>424882.47148152237</c:v>
                </c:pt>
                <c:pt idx="3660">
                  <c:v>424388.7509446193</c:v>
                </c:pt>
                <c:pt idx="3661">
                  <c:v>424017.23703623825</c:v>
                </c:pt>
                <c:pt idx="3662">
                  <c:v>416571.77300370741</c:v>
                </c:pt>
                <c:pt idx="3663">
                  <c:v>407530.78556263359</c:v>
                </c:pt>
                <c:pt idx="3664">
                  <c:v>404990.24793983321</c:v>
                </c:pt>
                <c:pt idx="3665">
                  <c:v>411010.5797257917</c:v>
                </c:pt>
                <c:pt idx="3666">
                  <c:v>414019.39616395073</c:v>
                </c:pt>
                <c:pt idx="3667">
                  <c:v>410640.72114865691</c:v>
                </c:pt>
                <c:pt idx="3668">
                  <c:v>413936.55763071822</c:v>
                </c:pt>
                <c:pt idx="3669">
                  <c:v>422884.91849292989</c:v>
                </c:pt>
                <c:pt idx="3670">
                  <c:v>419892.00762891892</c:v>
                </c:pt>
                <c:pt idx="3671">
                  <c:v>419203.67771420447</c:v>
                </c:pt>
                <c:pt idx="3672">
                  <c:v>429340.27852747595</c:v>
                </c:pt>
                <c:pt idx="3673">
                  <c:v>427154.05376228108</c:v>
                </c:pt>
                <c:pt idx="3674">
                  <c:v>432232.82593832194</c:v>
                </c:pt>
                <c:pt idx="3675">
                  <c:v>443936.91748533706</c:v>
                </c:pt>
                <c:pt idx="3676">
                  <c:v>426031.12742452155</c:v>
                </c:pt>
                <c:pt idx="3677">
                  <c:v>422602.32466083812</c:v>
                </c:pt>
                <c:pt idx="3678">
                  <c:v>422669.68944546505</c:v>
                </c:pt>
                <c:pt idx="3679">
                  <c:v>422788.1535859523</c:v>
                </c:pt>
                <c:pt idx="3680">
                  <c:v>418463.27683615917</c:v>
                </c:pt>
                <c:pt idx="3681">
                  <c:v>406118.2122422551</c:v>
                </c:pt>
                <c:pt idx="3682">
                  <c:v>411227.46410450275</c:v>
                </c:pt>
                <c:pt idx="3683">
                  <c:v>404765.55471589573</c:v>
                </c:pt>
                <c:pt idx="3684">
                  <c:v>420701.28468098986</c:v>
                </c:pt>
                <c:pt idx="3685">
                  <c:v>415214.18546907144</c:v>
                </c:pt>
                <c:pt idx="3686">
                  <c:v>408355.82424700516</c:v>
                </c:pt>
                <c:pt idx="3687">
                  <c:v>396299.7588974064</c:v>
                </c:pt>
                <c:pt idx="3688">
                  <c:v>402274.31717586191</c:v>
                </c:pt>
                <c:pt idx="3689">
                  <c:v>400349.81467487232</c:v>
                </c:pt>
                <c:pt idx="3690">
                  <c:v>405105.79725790879</c:v>
                </c:pt>
                <c:pt idx="3691">
                  <c:v>390004.39022634953</c:v>
                </c:pt>
                <c:pt idx="3692">
                  <c:v>391622.33257763955</c:v>
                </c:pt>
                <c:pt idx="3693">
                  <c:v>389535.24775990593</c:v>
                </c:pt>
                <c:pt idx="3694">
                  <c:v>393107.1647054599</c:v>
                </c:pt>
                <c:pt idx="3695">
                  <c:v>400330.850336465</c:v>
                </c:pt>
                <c:pt idx="3696">
                  <c:v>402160.60311634192</c:v>
                </c:pt>
                <c:pt idx="3697">
                  <c:v>398433.87671380851</c:v>
                </c:pt>
                <c:pt idx="3698">
                  <c:v>398251.17852387729</c:v>
                </c:pt>
                <c:pt idx="3699">
                  <c:v>396605.13152686408</c:v>
                </c:pt>
                <c:pt idx="3700">
                  <c:v>399905.03436611698</c:v>
                </c:pt>
                <c:pt idx="3701">
                  <c:v>403298.31947893143</c:v>
                </c:pt>
                <c:pt idx="3702">
                  <c:v>401415.38018640561</c:v>
                </c:pt>
                <c:pt idx="3703">
                  <c:v>410176.58066141367</c:v>
                </c:pt>
                <c:pt idx="3704">
                  <c:v>415776.02648530086</c:v>
                </c:pt>
                <c:pt idx="3705">
                  <c:v>417812.91158372111</c:v>
                </c:pt>
                <c:pt idx="3706">
                  <c:v>417317.46374464815</c:v>
                </c:pt>
                <c:pt idx="3707">
                  <c:v>414963.22285796638</c:v>
                </c:pt>
                <c:pt idx="3708">
                  <c:v>415204.14552520885</c:v>
                </c:pt>
                <c:pt idx="3709">
                  <c:v>420427.36334520957</c:v>
                </c:pt>
                <c:pt idx="3710">
                  <c:v>419174.4935046251</c:v>
                </c:pt>
                <c:pt idx="3711">
                  <c:v>421454.4963834621</c:v>
                </c:pt>
                <c:pt idx="3712">
                  <c:v>416317.78761380498</c:v>
                </c:pt>
                <c:pt idx="3713">
                  <c:v>416540.35769549198</c:v>
                </c:pt>
                <c:pt idx="3714">
                  <c:v>414848.5731764377</c:v>
                </c:pt>
                <c:pt idx="3715">
                  <c:v>405687.82611824916</c:v>
                </c:pt>
                <c:pt idx="3716">
                  <c:v>403099.10396200028</c:v>
                </c:pt>
                <c:pt idx="3717">
                  <c:v>407888.6249955027</c:v>
                </c:pt>
                <c:pt idx="3718">
                  <c:v>392370.07448990695</c:v>
                </c:pt>
                <c:pt idx="3719">
                  <c:v>394750.76469106571</c:v>
                </c:pt>
                <c:pt idx="3720">
                  <c:v>394692.72014106397</c:v>
                </c:pt>
                <c:pt idx="3721">
                  <c:v>403748.49760696769</c:v>
                </c:pt>
                <c:pt idx="3722">
                  <c:v>411547.98661340913</c:v>
                </c:pt>
                <c:pt idx="3723">
                  <c:v>410477.92291914159</c:v>
                </c:pt>
                <c:pt idx="3724">
                  <c:v>427003.38263341709</c:v>
                </c:pt>
                <c:pt idx="3725">
                  <c:v>426614.30781964184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F7-4BE8-BAE3-0F62B22409E8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FF0000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42207</c:v>
                </c:pt>
                <c:pt idx="1">
                  <c:v>42208</c:v>
                </c:pt>
                <c:pt idx="2">
                  <c:v>42209</c:v>
                </c:pt>
                <c:pt idx="3">
                  <c:v>42210</c:v>
                </c:pt>
                <c:pt idx="4">
                  <c:v>42211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42217</c:v>
                </c:pt>
                <c:pt idx="11">
                  <c:v>42218</c:v>
                </c:pt>
                <c:pt idx="12">
                  <c:v>42219</c:v>
                </c:pt>
                <c:pt idx="13">
                  <c:v>42220</c:v>
                </c:pt>
                <c:pt idx="14">
                  <c:v>42221</c:v>
                </c:pt>
                <c:pt idx="15">
                  <c:v>42222</c:v>
                </c:pt>
                <c:pt idx="16">
                  <c:v>42223</c:v>
                </c:pt>
                <c:pt idx="17">
                  <c:v>42224</c:v>
                </c:pt>
                <c:pt idx="18">
                  <c:v>42225</c:v>
                </c:pt>
                <c:pt idx="19">
                  <c:v>42226</c:v>
                </c:pt>
                <c:pt idx="20">
                  <c:v>42227</c:v>
                </c:pt>
                <c:pt idx="21">
                  <c:v>42228</c:v>
                </c:pt>
                <c:pt idx="22">
                  <c:v>42229</c:v>
                </c:pt>
                <c:pt idx="23">
                  <c:v>42230</c:v>
                </c:pt>
                <c:pt idx="24">
                  <c:v>42231</c:v>
                </c:pt>
                <c:pt idx="25">
                  <c:v>42232</c:v>
                </c:pt>
                <c:pt idx="26">
                  <c:v>42233</c:v>
                </c:pt>
                <c:pt idx="27">
                  <c:v>42234</c:v>
                </c:pt>
                <c:pt idx="28">
                  <c:v>42235</c:v>
                </c:pt>
                <c:pt idx="29">
                  <c:v>42236</c:v>
                </c:pt>
                <c:pt idx="30">
                  <c:v>42237</c:v>
                </c:pt>
                <c:pt idx="31">
                  <c:v>42238</c:v>
                </c:pt>
                <c:pt idx="32">
                  <c:v>42239</c:v>
                </c:pt>
                <c:pt idx="33">
                  <c:v>42240</c:v>
                </c:pt>
                <c:pt idx="34">
                  <c:v>42241</c:v>
                </c:pt>
                <c:pt idx="35">
                  <c:v>42242</c:v>
                </c:pt>
                <c:pt idx="36">
                  <c:v>42243</c:v>
                </c:pt>
                <c:pt idx="37">
                  <c:v>42244</c:v>
                </c:pt>
                <c:pt idx="38">
                  <c:v>42245</c:v>
                </c:pt>
                <c:pt idx="39">
                  <c:v>42246</c:v>
                </c:pt>
                <c:pt idx="40">
                  <c:v>42247</c:v>
                </c:pt>
                <c:pt idx="41">
                  <c:v>42248</c:v>
                </c:pt>
                <c:pt idx="42">
                  <c:v>42249</c:v>
                </c:pt>
                <c:pt idx="43">
                  <c:v>42250</c:v>
                </c:pt>
                <c:pt idx="44">
                  <c:v>42251</c:v>
                </c:pt>
                <c:pt idx="45">
                  <c:v>42252</c:v>
                </c:pt>
                <c:pt idx="46">
                  <c:v>42253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42259</c:v>
                </c:pt>
                <c:pt idx="53">
                  <c:v>42260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42266</c:v>
                </c:pt>
                <c:pt idx="60">
                  <c:v>42267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42273</c:v>
                </c:pt>
                <c:pt idx="67">
                  <c:v>42274</c:v>
                </c:pt>
                <c:pt idx="68">
                  <c:v>42275</c:v>
                </c:pt>
                <c:pt idx="69">
                  <c:v>42276</c:v>
                </c:pt>
                <c:pt idx="70">
                  <c:v>42277</c:v>
                </c:pt>
                <c:pt idx="71">
                  <c:v>42278</c:v>
                </c:pt>
                <c:pt idx="72">
                  <c:v>42279</c:v>
                </c:pt>
                <c:pt idx="73">
                  <c:v>42280</c:v>
                </c:pt>
                <c:pt idx="74">
                  <c:v>42281</c:v>
                </c:pt>
                <c:pt idx="75">
                  <c:v>42282</c:v>
                </c:pt>
                <c:pt idx="76">
                  <c:v>42283</c:v>
                </c:pt>
                <c:pt idx="77">
                  <c:v>42284</c:v>
                </c:pt>
                <c:pt idx="78">
                  <c:v>42285</c:v>
                </c:pt>
                <c:pt idx="79">
                  <c:v>42286</c:v>
                </c:pt>
                <c:pt idx="80">
                  <c:v>42287</c:v>
                </c:pt>
                <c:pt idx="81">
                  <c:v>42288</c:v>
                </c:pt>
                <c:pt idx="82">
                  <c:v>42289</c:v>
                </c:pt>
                <c:pt idx="83">
                  <c:v>42290</c:v>
                </c:pt>
                <c:pt idx="84">
                  <c:v>42291</c:v>
                </c:pt>
                <c:pt idx="85">
                  <c:v>42292</c:v>
                </c:pt>
                <c:pt idx="86">
                  <c:v>42293</c:v>
                </c:pt>
                <c:pt idx="87">
                  <c:v>42294</c:v>
                </c:pt>
                <c:pt idx="88">
                  <c:v>42295</c:v>
                </c:pt>
                <c:pt idx="89">
                  <c:v>42296</c:v>
                </c:pt>
                <c:pt idx="90">
                  <c:v>42297</c:v>
                </c:pt>
                <c:pt idx="91">
                  <c:v>42298</c:v>
                </c:pt>
                <c:pt idx="92">
                  <c:v>42299</c:v>
                </c:pt>
                <c:pt idx="93">
                  <c:v>42300</c:v>
                </c:pt>
                <c:pt idx="94">
                  <c:v>42301</c:v>
                </c:pt>
                <c:pt idx="95">
                  <c:v>42302</c:v>
                </c:pt>
                <c:pt idx="96">
                  <c:v>42303</c:v>
                </c:pt>
                <c:pt idx="97">
                  <c:v>42304</c:v>
                </c:pt>
                <c:pt idx="98">
                  <c:v>42305</c:v>
                </c:pt>
                <c:pt idx="99">
                  <c:v>42306</c:v>
                </c:pt>
                <c:pt idx="100">
                  <c:v>42307</c:v>
                </c:pt>
                <c:pt idx="101">
                  <c:v>42308</c:v>
                </c:pt>
                <c:pt idx="102">
                  <c:v>42309</c:v>
                </c:pt>
                <c:pt idx="103">
                  <c:v>42310</c:v>
                </c:pt>
                <c:pt idx="104">
                  <c:v>42311</c:v>
                </c:pt>
                <c:pt idx="105">
                  <c:v>42312</c:v>
                </c:pt>
                <c:pt idx="106">
                  <c:v>42313</c:v>
                </c:pt>
                <c:pt idx="107">
                  <c:v>42314</c:v>
                </c:pt>
                <c:pt idx="108">
                  <c:v>42315</c:v>
                </c:pt>
                <c:pt idx="109">
                  <c:v>42316</c:v>
                </c:pt>
                <c:pt idx="110">
                  <c:v>42317</c:v>
                </c:pt>
                <c:pt idx="111">
                  <c:v>42318</c:v>
                </c:pt>
                <c:pt idx="112">
                  <c:v>42319</c:v>
                </c:pt>
                <c:pt idx="113">
                  <c:v>42320</c:v>
                </c:pt>
                <c:pt idx="114">
                  <c:v>42321</c:v>
                </c:pt>
                <c:pt idx="115">
                  <c:v>42322</c:v>
                </c:pt>
                <c:pt idx="116">
                  <c:v>42323</c:v>
                </c:pt>
                <c:pt idx="117">
                  <c:v>42324</c:v>
                </c:pt>
                <c:pt idx="118">
                  <c:v>42325</c:v>
                </c:pt>
                <c:pt idx="119">
                  <c:v>42326</c:v>
                </c:pt>
                <c:pt idx="120">
                  <c:v>42327</c:v>
                </c:pt>
                <c:pt idx="121">
                  <c:v>42328</c:v>
                </c:pt>
                <c:pt idx="122">
                  <c:v>42329</c:v>
                </c:pt>
                <c:pt idx="123">
                  <c:v>42330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42336</c:v>
                </c:pt>
                <c:pt idx="130">
                  <c:v>42337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42343</c:v>
                </c:pt>
                <c:pt idx="137">
                  <c:v>42344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42350</c:v>
                </c:pt>
                <c:pt idx="144">
                  <c:v>42351</c:v>
                </c:pt>
                <c:pt idx="145">
                  <c:v>42352</c:v>
                </c:pt>
                <c:pt idx="146">
                  <c:v>42353</c:v>
                </c:pt>
                <c:pt idx="147">
                  <c:v>42354</c:v>
                </c:pt>
                <c:pt idx="148">
                  <c:v>42355</c:v>
                </c:pt>
                <c:pt idx="149">
                  <c:v>42356</c:v>
                </c:pt>
                <c:pt idx="150">
                  <c:v>42357</c:v>
                </c:pt>
                <c:pt idx="151">
                  <c:v>42358</c:v>
                </c:pt>
                <c:pt idx="152">
                  <c:v>42359</c:v>
                </c:pt>
                <c:pt idx="153">
                  <c:v>42360</c:v>
                </c:pt>
                <c:pt idx="154">
                  <c:v>42361</c:v>
                </c:pt>
                <c:pt idx="155">
                  <c:v>42362</c:v>
                </c:pt>
                <c:pt idx="156">
                  <c:v>42363</c:v>
                </c:pt>
                <c:pt idx="157">
                  <c:v>42364</c:v>
                </c:pt>
                <c:pt idx="158">
                  <c:v>42365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42370</c:v>
                </c:pt>
                <c:pt idx="164">
                  <c:v>42371</c:v>
                </c:pt>
                <c:pt idx="165">
                  <c:v>42372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42378</c:v>
                </c:pt>
                <c:pt idx="172">
                  <c:v>42379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42385</c:v>
                </c:pt>
                <c:pt idx="179">
                  <c:v>42386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42392</c:v>
                </c:pt>
                <c:pt idx="186">
                  <c:v>42393</c:v>
                </c:pt>
                <c:pt idx="187">
                  <c:v>42394</c:v>
                </c:pt>
                <c:pt idx="188">
                  <c:v>42395</c:v>
                </c:pt>
                <c:pt idx="189">
                  <c:v>42396</c:v>
                </c:pt>
                <c:pt idx="190">
                  <c:v>42397</c:v>
                </c:pt>
                <c:pt idx="191">
                  <c:v>42398</c:v>
                </c:pt>
                <c:pt idx="192">
                  <c:v>42399</c:v>
                </c:pt>
                <c:pt idx="193">
                  <c:v>42400</c:v>
                </c:pt>
                <c:pt idx="194">
                  <c:v>42401</c:v>
                </c:pt>
                <c:pt idx="195">
                  <c:v>42402</c:v>
                </c:pt>
                <c:pt idx="196">
                  <c:v>42403</c:v>
                </c:pt>
                <c:pt idx="197">
                  <c:v>42404</c:v>
                </c:pt>
                <c:pt idx="198">
                  <c:v>42405</c:v>
                </c:pt>
                <c:pt idx="199">
                  <c:v>42406</c:v>
                </c:pt>
                <c:pt idx="200">
                  <c:v>42407</c:v>
                </c:pt>
                <c:pt idx="201">
                  <c:v>42408</c:v>
                </c:pt>
                <c:pt idx="202">
                  <c:v>42409</c:v>
                </c:pt>
                <c:pt idx="203">
                  <c:v>42410</c:v>
                </c:pt>
                <c:pt idx="204">
                  <c:v>42411</c:v>
                </c:pt>
                <c:pt idx="205">
                  <c:v>42412</c:v>
                </c:pt>
                <c:pt idx="206">
                  <c:v>42413</c:v>
                </c:pt>
                <c:pt idx="207">
                  <c:v>42414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42420</c:v>
                </c:pt>
                <c:pt idx="214">
                  <c:v>42421</c:v>
                </c:pt>
                <c:pt idx="215">
                  <c:v>42422</c:v>
                </c:pt>
                <c:pt idx="216">
                  <c:v>42423</c:v>
                </c:pt>
                <c:pt idx="217">
                  <c:v>42424</c:v>
                </c:pt>
                <c:pt idx="218">
                  <c:v>42425</c:v>
                </c:pt>
                <c:pt idx="219">
                  <c:v>42426</c:v>
                </c:pt>
                <c:pt idx="220">
                  <c:v>42427</c:v>
                </c:pt>
                <c:pt idx="221">
                  <c:v>42428</c:v>
                </c:pt>
                <c:pt idx="222">
                  <c:v>42429</c:v>
                </c:pt>
                <c:pt idx="223">
                  <c:v>42430</c:v>
                </c:pt>
                <c:pt idx="224">
                  <c:v>42431</c:v>
                </c:pt>
                <c:pt idx="225">
                  <c:v>42432</c:v>
                </c:pt>
                <c:pt idx="226">
                  <c:v>42433</c:v>
                </c:pt>
                <c:pt idx="227">
                  <c:v>42434</c:v>
                </c:pt>
                <c:pt idx="228">
                  <c:v>42435</c:v>
                </c:pt>
                <c:pt idx="229">
                  <c:v>42436</c:v>
                </c:pt>
                <c:pt idx="230">
                  <c:v>42437</c:v>
                </c:pt>
                <c:pt idx="231">
                  <c:v>42438</c:v>
                </c:pt>
                <c:pt idx="232">
                  <c:v>42439</c:v>
                </c:pt>
                <c:pt idx="233">
                  <c:v>42440</c:v>
                </c:pt>
                <c:pt idx="234">
                  <c:v>42441</c:v>
                </c:pt>
                <c:pt idx="235">
                  <c:v>42442</c:v>
                </c:pt>
                <c:pt idx="236">
                  <c:v>42443</c:v>
                </c:pt>
                <c:pt idx="237">
                  <c:v>42444</c:v>
                </c:pt>
                <c:pt idx="238">
                  <c:v>42445</c:v>
                </c:pt>
                <c:pt idx="239">
                  <c:v>42446</c:v>
                </c:pt>
                <c:pt idx="240">
                  <c:v>42447</c:v>
                </c:pt>
                <c:pt idx="241">
                  <c:v>42448</c:v>
                </c:pt>
                <c:pt idx="242">
                  <c:v>42449</c:v>
                </c:pt>
                <c:pt idx="243">
                  <c:v>42450</c:v>
                </c:pt>
                <c:pt idx="244">
                  <c:v>42451</c:v>
                </c:pt>
                <c:pt idx="245">
                  <c:v>42452</c:v>
                </c:pt>
                <c:pt idx="246">
                  <c:v>42453</c:v>
                </c:pt>
                <c:pt idx="247">
                  <c:v>42454</c:v>
                </c:pt>
                <c:pt idx="248">
                  <c:v>42455</c:v>
                </c:pt>
                <c:pt idx="249">
                  <c:v>42456</c:v>
                </c:pt>
                <c:pt idx="250">
                  <c:v>42457</c:v>
                </c:pt>
                <c:pt idx="251">
                  <c:v>42458</c:v>
                </c:pt>
                <c:pt idx="252">
                  <c:v>42459</c:v>
                </c:pt>
                <c:pt idx="253">
                  <c:v>42460</c:v>
                </c:pt>
                <c:pt idx="254">
                  <c:v>42461</c:v>
                </c:pt>
                <c:pt idx="255">
                  <c:v>42462</c:v>
                </c:pt>
                <c:pt idx="256">
                  <c:v>42463</c:v>
                </c:pt>
                <c:pt idx="257">
                  <c:v>42464</c:v>
                </c:pt>
                <c:pt idx="258">
                  <c:v>42465</c:v>
                </c:pt>
                <c:pt idx="259">
                  <c:v>42466</c:v>
                </c:pt>
                <c:pt idx="260">
                  <c:v>42467</c:v>
                </c:pt>
                <c:pt idx="261">
                  <c:v>42468</c:v>
                </c:pt>
                <c:pt idx="262">
                  <c:v>42469</c:v>
                </c:pt>
                <c:pt idx="263">
                  <c:v>42470</c:v>
                </c:pt>
                <c:pt idx="264">
                  <c:v>42471</c:v>
                </c:pt>
                <c:pt idx="265">
                  <c:v>42472</c:v>
                </c:pt>
                <c:pt idx="266">
                  <c:v>42473</c:v>
                </c:pt>
                <c:pt idx="267">
                  <c:v>42474</c:v>
                </c:pt>
                <c:pt idx="268">
                  <c:v>42475</c:v>
                </c:pt>
                <c:pt idx="269">
                  <c:v>42476</c:v>
                </c:pt>
                <c:pt idx="270">
                  <c:v>42477</c:v>
                </c:pt>
                <c:pt idx="271">
                  <c:v>42478</c:v>
                </c:pt>
                <c:pt idx="272">
                  <c:v>42479</c:v>
                </c:pt>
                <c:pt idx="273">
                  <c:v>42480</c:v>
                </c:pt>
                <c:pt idx="274">
                  <c:v>42481</c:v>
                </c:pt>
                <c:pt idx="275">
                  <c:v>42482</c:v>
                </c:pt>
                <c:pt idx="276">
                  <c:v>42483</c:v>
                </c:pt>
                <c:pt idx="277">
                  <c:v>42484</c:v>
                </c:pt>
                <c:pt idx="278">
                  <c:v>42485</c:v>
                </c:pt>
                <c:pt idx="279">
                  <c:v>42486</c:v>
                </c:pt>
                <c:pt idx="280">
                  <c:v>42487</c:v>
                </c:pt>
                <c:pt idx="281">
                  <c:v>42488</c:v>
                </c:pt>
                <c:pt idx="282">
                  <c:v>42489</c:v>
                </c:pt>
                <c:pt idx="283">
                  <c:v>42490</c:v>
                </c:pt>
                <c:pt idx="284">
                  <c:v>42491</c:v>
                </c:pt>
                <c:pt idx="285">
                  <c:v>42492</c:v>
                </c:pt>
                <c:pt idx="286">
                  <c:v>42493</c:v>
                </c:pt>
                <c:pt idx="287">
                  <c:v>42494</c:v>
                </c:pt>
                <c:pt idx="288">
                  <c:v>42495</c:v>
                </c:pt>
                <c:pt idx="289">
                  <c:v>42496</c:v>
                </c:pt>
                <c:pt idx="290">
                  <c:v>42497</c:v>
                </c:pt>
                <c:pt idx="291">
                  <c:v>42498</c:v>
                </c:pt>
                <c:pt idx="292">
                  <c:v>42499</c:v>
                </c:pt>
                <c:pt idx="293">
                  <c:v>42500</c:v>
                </c:pt>
                <c:pt idx="294">
                  <c:v>42501</c:v>
                </c:pt>
                <c:pt idx="295">
                  <c:v>42502</c:v>
                </c:pt>
                <c:pt idx="296">
                  <c:v>42503</c:v>
                </c:pt>
                <c:pt idx="297">
                  <c:v>42504</c:v>
                </c:pt>
                <c:pt idx="298">
                  <c:v>42505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42511</c:v>
                </c:pt>
                <c:pt idx="305">
                  <c:v>42512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42518</c:v>
                </c:pt>
                <c:pt idx="312">
                  <c:v>42519</c:v>
                </c:pt>
                <c:pt idx="313">
                  <c:v>42520</c:v>
                </c:pt>
                <c:pt idx="314">
                  <c:v>42521</c:v>
                </c:pt>
                <c:pt idx="315">
                  <c:v>42522</c:v>
                </c:pt>
                <c:pt idx="316">
                  <c:v>42523</c:v>
                </c:pt>
                <c:pt idx="317">
                  <c:v>42524</c:v>
                </c:pt>
                <c:pt idx="318">
                  <c:v>42525</c:v>
                </c:pt>
                <c:pt idx="319">
                  <c:v>42526</c:v>
                </c:pt>
                <c:pt idx="320">
                  <c:v>42527</c:v>
                </c:pt>
                <c:pt idx="321">
                  <c:v>42528</c:v>
                </c:pt>
                <c:pt idx="322">
                  <c:v>42529</c:v>
                </c:pt>
                <c:pt idx="323">
                  <c:v>42530</c:v>
                </c:pt>
                <c:pt idx="324">
                  <c:v>42531</c:v>
                </c:pt>
                <c:pt idx="325">
                  <c:v>42532</c:v>
                </c:pt>
                <c:pt idx="326">
                  <c:v>42533</c:v>
                </c:pt>
                <c:pt idx="327">
                  <c:v>42534</c:v>
                </c:pt>
                <c:pt idx="328">
                  <c:v>42535</c:v>
                </c:pt>
                <c:pt idx="329">
                  <c:v>42536</c:v>
                </c:pt>
                <c:pt idx="330">
                  <c:v>42537</c:v>
                </c:pt>
                <c:pt idx="331">
                  <c:v>42538</c:v>
                </c:pt>
                <c:pt idx="332">
                  <c:v>42539</c:v>
                </c:pt>
                <c:pt idx="333">
                  <c:v>42540</c:v>
                </c:pt>
                <c:pt idx="334">
                  <c:v>42541</c:v>
                </c:pt>
                <c:pt idx="335">
                  <c:v>42542</c:v>
                </c:pt>
                <c:pt idx="336">
                  <c:v>42543</c:v>
                </c:pt>
                <c:pt idx="337">
                  <c:v>42544</c:v>
                </c:pt>
                <c:pt idx="338">
                  <c:v>42545</c:v>
                </c:pt>
                <c:pt idx="339">
                  <c:v>42546</c:v>
                </c:pt>
                <c:pt idx="340">
                  <c:v>42547</c:v>
                </c:pt>
                <c:pt idx="341">
                  <c:v>42548</c:v>
                </c:pt>
                <c:pt idx="342">
                  <c:v>42549</c:v>
                </c:pt>
                <c:pt idx="343">
                  <c:v>42550</c:v>
                </c:pt>
                <c:pt idx="344">
                  <c:v>42551</c:v>
                </c:pt>
                <c:pt idx="345">
                  <c:v>42552</c:v>
                </c:pt>
                <c:pt idx="346">
                  <c:v>42553</c:v>
                </c:pt>
                <c:pt idx="347">
                  <c:v>42554</c:v>
                </c:pt>
                <c:pt idx="348">
                  <c:v>42555</c:v>
                </c:pt>
                <c:pt idx="349">
                  <c:v>42556</c:v>
                </c:pt>
                <c:pt idx="350">
                  <c:v>42557</c:v>
                </c:pt>
                <c:pt idx="351">
                  <c:v>42558</c:v>
                </c:pt>
                <c:pt idx="352">
                  <c:v>42559</c:v>
                </c:pt>
                <c:pt idx="353">
                  <c:v>42560</c:v>
                </c:pt>
                <c:pt idx="354">
                  <c:v>42561</c:v>
                </c:pt>
                <c:pt idx="355">
                  <c:v>42562</c:v>
                </c:pt>
                <c:pt idx="356">
                  <c:v>42563</c:v>
                </c:pt>
                <c:pt idx="357">
                  <c:v>42564</c:v>
                </c:pt>
                <c:pt idx="358">
                  <c:v>42565</c:v>
                </c:pt>
                <c:pt idx="359">
                  <c:v>42566</c:v>
                </c:pt>
                <c:pt idx="360">
                  <c:v>42567</c:v>
                </c:pt>
                <c:pt idx="361">
                  <c:v>42568</c:v>
                </c:pt>
                <c:pt idx="362">
                  <c:v>42569</c:v>
                </c:pt>
                <c:pt idx="363">
                  <c:v>42570</c:v>
                </c:pt>
                <c:pt idx="364">
                  <c:v>42571</c:v>
                </c:pt>
                <c:pt idx="365">
                  <c:v>42572</c:v>
                </c:pt>
                <c:pt idx="366">
                  <c:v>42573</c:v>
                </c:pt>
                <c:pt idx="367">
                  <c:v>42574</c:v>
                </c:pt>
                <c:pt idx="368">
                  <c:v>42575</c:v>
                </c:pt>
                <c:pt idx="369">
                  <c:v>42576</c:v>
                </c:pt>
                <c:pt idx="370">
                  <c:v>42577</c:v>
                </c:pt>
                <c:pt idx="371">
                  <c:v>42578</c:v>
                </c:pt>
                <c:pt idx="372">
                  <c:v>42579</c:v>
                </c:pt>
                <c:pt idx="373">
                  <c:v>42580</c:v>
                </c:pt>
                <c:pt idx="374">
                  <c:v>42581</c:v>
                </c:pt>
                <c:pt idx="375">
                  <c:v>42582</c:v>
                </c:pt>
                <c:pt idx="376">
                  <c:v>42583</c:v>
                </c:pt>
                <c:pt idx="377">
                  <c:v>42584</c:v>
                </c:pt>
                <c:pt idx="378">
                  <c:v>42585</c:v>
                </c:pt>
                <c:pt idx="379">
                  <c:v>42586</c:v>
                </c:pt>
                <c:pt idx="380">
                  <c:v>42587</c:v>
                </c:pt>
                <c:pt idx="381">
                  <c:v>42588</c:v>
                </c:pt>
                <c:pt idx="382">
                  <c:v>42589</c:v>
                </c:pt>
                <c:pt idx="383">
                  <c:v>42590</c:v>
                </c:pt>
                <c:pt idx="384">
                  <c:v>42591</c:v>
                </c:pt>
                <c:pt idx="385">
                  <c:v>42592</c:v>
                </c:pt>
                <c:pt idx="386">
                  <c:v>42593</c:v>
                </c:pt>
                <c:pt idx="387">
                  <c:v>42594</c:v>
                </c:pt>
                <c:pt idx="388">
                  <c:v>42595</c:v>
                </c:pt>
                <c:pt idx="389">
                  <c:v>42596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42602</c:v>
                </c:pt>
                <c:pt idx="396">
                  <c:v>42603</c:v>
                </c:pt>
                <c:pt idx="397">
                  <c:v>42604</c:v>
                </c:pt>
                <c:pt idx="398">
                  <c:v>42605</c:v>
                </c:pt>
                <c:pt idx="399">
                  <c:v>42606</c:v>
                </c:pt>
                <c:pt idx="400">
                  <c:v>42607</c:v>
                </c:pt>
                <c:pt idx="401">
                  <c:v>42608</c:v>
                </c:pt>
                <c:pt idx="402">
                  <c:v>42609</c:v>
                </c:pt>
                <c:pt idx="403">
                  <c:v>42610</c:v>
                </c:pt>
                <c:pt idx="404">
                  <c:v>42611</c:v>
                </c:pt>
                <c:pt idx="405">
                  <c:v>42612</c:v>
                </c:pt>
                <c:pt idx="406">
                  <c:v>42613</c:v>
                </c:pt>
                <c:pt idx="407">
                  <c:v>42614</c:v>
                </c:pt>
                <c:pt idx="408">
                  <c:v>42615</c:v>
                </c:pt>
                <c:pt idx="409">
                  <c:v>42616</c:v>
                </c:pt>
                <c:pt idx="410">
                  <c:v>42617</c:v>
                </c:pt>
                <c:pt idx="411">
                  <c:v>42618</c:v>
                </c:pt>
                <c:pt idx="412">
                  <c:v>42619</c:v>
                </c:pt>
                <c:pt idx="413">
                  <c:v>42620</c:v>
                </c:pt>
                <c:pt idx="414">
                  <c:v>42621</c:v>
                </c:pt>
                <c:pt idx="415">
                  <c:v>42622</c:v>
                </c:pt>
                <c:pt idx="416">
                  <c:v>42623</c:v>
                </c:pt>
                <c:pt idx="417">
                  <c:v>42624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42629</c:v>
                </c:pt>
                <c:pt idx="423">
                  <c:v>42630</c:v>
                </c:pt>
                <c:pt idx="424">
                  <c:v>42631</c:v>
                </c:pt>
                <c:pt idx="425">
                  <c:v>42632</c:v>
                </c:pt>
                <c:pt idx="426">
                  <c:v>42633</c:v>
                </c:pt>
                <c:pt idx="427">
                  <c:v>42634</c:v>
                </c:pt>
                <c:pt idx="428">
                  <c:v>42635</c:v>
                </c:pt>
                <c:pt idx="429">
                  <c:v>42636</c:v>
                </c:pt>
                <c:pt idx="430">
                  <c:v>42637</c:v>
                </c:pt>
                <c:pt idx="431">
                  <c:v>42638</c:v>
                </c:pt>
                <c:pt idx="432">
                  <c:v>42639</c:v>
                </c:pt>
                <c:pt idx="433">
                  <c:v>42640</c:v>
                </c:pt>
                <c:pt idx="434">
                  <c:v>42641</c:v>
                </c:pt>
                <c:pt idx="435">
                  <c:v>42642</c:v>
                </c:pt>
                <c:pt idx="436">
                  <c:v>42643</c:v>
                </c:pt>
                <c:pt idx="437">
                  <c:v>42644</c:v>
                </c:pt>
                <c:pt idx="438">
                  <c:v>42645</c:v>
                </c:pt>
                <c:pt idx="439">
                  <c:v>42646</c:v>
                </c:pt>
                <c:pt idx="440">
                  <c:v>42647</c:v>
                </c:pt>
                <c:pt idx="441">
                  <c:v>42648</c:v>
                </c:pt>
                <c:pt idx="442">
                  <c:v>42649</c:v>
                </c:pt>
                <c:pt idx="443">
                  <c:v>42650</c:v>
                </c:pt>
                <c:pt idx="444">
                  <c:v>42651</c:v>
                </c:pt>
                <c:pt idx="445">
                  <c:v>42652</c:v>
                </c:pt>
                <c:pt idx="446">
                  <c:v>42653</c:v>
                </c:pt>
                <c:pt idx="447">
                  <c:v>42654</c:v>
                </c:pt>
                <c:pt idx="448">
                  <c:v>42655</c:v>
                </c:pt>
                <c:pt idx="449">
                  <c:v>42656</c:v>
                </c:pt>
                <c:pt idx="450">
                  <c:v>42657</c:v>
                </c:pt>
                <c:pt idx="451">
                  <c:v>42658</c:v>
                </c:pt>
                <c:pt idx="452">
                  <c:v>42659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42665</c:v>
                </c:pt>
                <c:pt idx="459">
                  <c:v>42666</c:v>
                </c:pt>
                <c:pt idx="460">
                  <c:v>42667</c:v>
                </c:pt>
                <c:pt idx="461">
                  <c:v>42668</c:v>
                </c:pt>
                <c:pt idx="462">
                  <c:v>42669</c:v>
                </c:pt>
                <c:pt idx="463">
                  <c:v>42670</c:v>
                </c:pt>
                <c:pt idx="464">
                  <c:v>42671</c:v>
                </c:pt>
                <c:pt idx="465">
                  <c:v>42672</c:v>
                </c:pt>
                <c:pt idx="466">
                  <c:v>42673</c:v>
                </c:pt>
                <c:pt idx="467">
                  <c:v>42674</c:v>
                </c:pt>
                <c:pt idx="468">
                  <c:v>42675</c:v>
                </c:pt>
                <c:pt idx="469">
                  <c:v>42676</c:v>
                </c:pt>
                <c:pt idx="470">
                  <c:v>42677</c:v>
                </c:pt>
                <c:pt idx="471">
                  <c:v>42678</c:v>
                </c:pt>
                <c:pt idx="472">
                  <c:v>42679</c:v>
                </c:pt>
                <c:pt idx="473">
                  <c:v>42680</c:v>
                </c:pt>
                <c:pt idx="474">
                  <c:v>42681</c:v>
                </c:pt>
                <c:pt idx="475">
                  <c:v>42682</c:v>
                </c:pt>
                <c:pt idx="476">
                  <c:v>42683</c:v>
                </c:pt>
                <c:pt idx="477">
                  <c:v>42684</c:v>
                </c:pt>
                <c:pt idx="478">
                  <c:v>42685</c:v>
                </c:pt>
                <c:pt idx="479">
                  <c:v>42686</c:v>
                </c:pt>
                <c:pt idx="480">
                  <c:v>42687</c:v>
                </c:pt>
                <c:pt idx="481">
                  <c:v>42688</c:v>
                </c:pt>
                <c:pt idx="482">
                  <c:v>42689</c:v>
                </c:pt>
                <c:pt idx="483">
                  <c:v>42690</c:v>
                </c:pt>
                <c:pt idx="484">
                  <c:v>42691</c:v>
                </c:pt>
                <c:pt idx="485">
                  <c:v>42692</c:v>
                </c:pt>
                <c:pt idx="486">
                  <c:v>42693</c:v>
                </c:pt>
                <c:pt idx="487">
                  <c:v>42694</c:v>
                </c:pt>
                <c:pt idx="488">
                  <c:v>42695</c:v>
                </c:pt>
                <c:pt idx="489">
                  <c:v>42696</c:v>
                </c:pt>
                <c:pt idx="490">
                  <c:v>42697</c:v>
                </c:pt>
                <c:pt idx="491">
                  <c:v>42698</c:v>
                </c:pt>
                <c:pt idx="492">
                  <c:v>42699</c:v>
                </c:pt>
                <c:pt idx="493">
                  <c:v>42700</c:v>
                </c:pt>
                <c:pt idx="494">
                  <c:v>42701</c:v>
                </c:pt>
                <c:pt idx="495">
                  <c:v>42702</c:v>
                </c:pt>
                <c:pt idx="496">
                  <c:v>42703</c:v>
                </c:pt>
                <c:pt idx="497">
                  <c:v>42704</c:v>
                </c:pt>
                <c:pt idx="498">
                  <c:v>42705</c:v>
                </c:pt>
                <c:pt idx="499">
                  <c:v>42706</c:v>
                </c:pt>
                <c:pt idx="500">
                  <c:v>42707</c:v>
                </c:pt>
                <c:pt idx="501">
                  <c:v>42708</c:v>
                </c:pt>
                <c:pt idx="502">
                  <c:v>42709</c:v>
                </c:pt>
                <c:pt idx="503">
                  <c:v>42710</c:v>
                </c:pt>
                <c:pt idx="504">
                  <c:v>42711</c:v>
                </c:pt>
                <c:pt idx="505">
                  <c:v>42712</c:v>
                </c:pt>
                <c:pt idx="506">
                  <c:v>42713</c:v>
                </c:pt>
                <c:pt idx="507">
                  <c:v>42714</c:v>
                </c:pt>
                <c:pt idx="508">
                  <c:v>42715</c:v>
                </c:pt>
                <c:pt idx="509">
                  <c:v>42716</c:v>
                </c:pt>
                <c:pt idx="510">
                  <c:v>42717</c:v>
                </c:pt>
                <c:pt idx="511">
                  <c:v>42718</c:v>
                </c:pt>
                <c:pt idx="512">
                  <c:v>42719</c:v>
                </c:pt>
                <c:pt idx="513">
                  <c:v>42720</c:v>
                </c:pt>
                <c:pt idx="514">
                  <c:v>42721</c:v>
                </c:pt>
                <c:pt idx="515">
                  <c:v>42722</c:v>
                </c:pt>
                <c:pt idx="516">
                  <c:v>42723</c:v>
                </c:pt>
                <c:pt idx="517">
                  <c:v>42724</c:v>
                </c:pt>
                <c:pt idx="518">
                  <c:v>42725</c:v>
                </c:pt>
                <c:pt idx="519">
                  <c:v>42726</c:v>
                </c:pt>
                <c:pt idx="520">
                  <c:v>42727</c:v>
                </c:pt>
                <c:pt idx="521">
                  <c:v>42728</c:v>
                </c:pt>
                <c:pt idx="522">
                  <c:v>42729</c:v>
                </c:pt>
                <c:pt idx="523">
                  <c:v>42730</c:v>
                </c:pt>
                <c:pt idx="524">
                  <c:v>42731</c:v>
                </c:pt>
                <c:pt idx="525">
                  <c:v>42732</c:v>
                </c:pt>
                <c:pt idx="526">
                  <c:v>42733</c:v>
                </c:pt>
                <c:pt idx="527">
                  <c:v>42734</c:v>
                </c:pt>
                <c:pt idx="528">
                  <c:v>42735</c:v>
                </c:pt>
                <c:pt idx="529">
                  <c:v>42736</c:v>
                </c:pt>
                <c:pt idx="530">
                  <c:v>42737</c:v>
                </c:pt>
                <c:pt idx="531">
                  <c:v>42738</c:v>
                </c:pt>
                <c:pt idx="532">
                  <c:v>42739</c:v>
                </c:pt>
                <c:pt idx="533">
                  <c:v>42740</c:v>
                </c:pt>
                <c:pt idx="534">
                  <c:v>42741</c:v>
                </c:pt>
                <c:pt idx="535">
                  <c:v>42742</c:v>
                </c:pt>
                <c:pt idx="536">
                  <c:v>42743</c:v>
                </c:pt>
                <c:pt idx="537">
                  <c:v>42744</c:v>
                </c:pt>
                <c:pt idx="538">
                  <c:v>42745</c:v>
                </c:pt>
                <c:pt idx="539">
                  <c:v>42746</c:v>
                </c:pt>
                <c:pt idx="540">
                  <c:v>42747</c:v>
                </c:pt>
                <c:pt idx="541">
                  <c:v>42748</c:v>
                </c:pt>
                <c:pt idx="542">
                  <c:v>42749</c:v>
                </c:pt>
                <c:pt idx="543">
                  <c:v>42750</c:v>
                </c:pt>
                <c:pt idx="544">
                  <c:v>42751</c:v>
                </c:pt>
                <c:pt idx="545">
                  <c:v>42752</c:v>
                </c:pt>
                <c:pt idx="546">
                  <c:v>42753</c:v>
                </c:pt>
                <c:pt idx="547">
                  <c:v>42754</c:v>
                </c:pt>
                <c:pt idx="548">
                  <c:v>42755</c:v>
                </c:pt>
                <c:pt idx="549">
                  <c:v>42756</c:v>
                </c:pt>
                <c:pt idx="550">
                  <c:v>42757</c:v>
                </c:pt>
                <c:pt idx="551">
                  <c:v>42758</c:v>
                </c:pt>
                <c:pt idx="552">
                  <c:v>42759</c:v>
                </c:pt>
                <c:pt idx="553">
                  <c:v>42760</c:v>
                </c:pt>
                <c:pt idx="554">
                  <c:v>42761</c:v>
                </c:pt>
                <c:pt idx="555">
                  <c:v>42762</c:v>
                </c:pt>
                <c:pt idx="556">
                  <c:v>42763</c:v>
                </c:pt>
                <c:pt idx="557">
                  <c:v>42764</c:v>
                </c:pt>
                <c:pt idx="558">
                  <c:v>42765</c:v>
                </c:pt>
                <c:pt idx="559">
                  <c:v>42766</c:v>
                </c:pt>
                <c:pt idx="560">
                  <c:v>42767</c:v>
                </c:pt>
                <c:pt idx="561">
                  <c:v>42768</c:v>
                </c:pt>
                <c:pt idx="562">
                  <c:v>42769</c:v>
                </c:pt>
                <c:pt idx="563">
                  <c:v>42770</c:v>
                </c:pt>
                <c:pt idx="564">
                  <c:v>42771</c:v>
                </c:pt>
                <c:pt idx="565">
                  <c:v>42772</c:v>
                </c:pt>
                <c:pt idx="566">
                  <c:v>42773</c:v>
                </c:pt>
                <c:pt idx="567">
                  <c:v>42774</c:v>
                </c:pt>
                <c:pt idx="568">
                  <c:v>42775</c:v>
                </c:pt>
                <c:pt idx="569">
                  <c:v>42776</c:v>
                </c:pt>
                <c:pt idx="570">
                  <c:v>42777</c:v>
                </c:pt>
                <c:pt idx="571">
                  <c:v>42778</c:v>
                </c:pt>
                <c:pt idx="572">
                  <c:v>42779</c:v>
                </c:pt>
                <c:pt idx="573">
                  <c:v>42780</c:v>
                </c:pt>
                <c:pt idx="574">
                  <c:v>42781</c:v>
                </c:pt>
                <c:pt idx="575">
                  <c:v>42782</c:v>
                </c:pt>
                <c:pt idx="576">
                  <c:v>42783</c:v>
                </c:pt>
                <c:pt idx="577">
                  <c:v>42784</c:v>
                </c:pt>
                <c:pt idx="578">
                  <c:v>42785</c:v>
                </c:pt>
                <c:pt idx="579">
                  <c:v>42786</c:v>
                </c:pt>
                <c:pt idx="580">
                  <c:v>42787</c:v>
                </c:pt>
                <c:pt idx="581">
                  <c:v>42788</c:v>
                </c:pt>
                <c:pt idx="582">
                  <c:v>42789</c:v>
                </c:pt>
                <c:pt idx="583">
                  <c:v>42790</c:v>
                </c:pt>
                <c:pt idx="584">
                  <c:v>42791</c:v>
                </c:pt>
                <c:pt idx="585">
                  <c:v>42792</c:v>
                </c:pt>
                <c:pt idx="586">
                  <c:v>42793</c:v>
                </c:pt>
                <c:pt idx="587">
                  <c:v>42794</c:v>
                </c:pt>
                <c:pt idx="588">
                  <c:v>42795</c:v>
                </c:pt>
                <c:pt idx="589">
                  <c:v>42796</c:v>
                </c:pt>
                <c:pt idx="590">
                  <c:v>42797</c:v>
                </c:pt>
                <c:pt idx="591">
                  <c:v>42798</c:v>
                </c:pt>
                <c:pt idx="592">
                  <c:v>42799</c:v>
                </c:pt>
                <c:pt idx="593">
                  <c:v>42800</c:v>
                </c:pt>
                <c:pt idx="594">
                  <c:v>42801</c:v>
                </c:pt>
                <c:pt idx="595">
                  <c:v>42802</c:v>
                </c:pt>
                <c:pt idx="596">
                  <c:v>42803</c:v>
                </c:pt>
                <c:pt idx="597">
                  <c:v>42804</c:v>
                </c:pt>
                <c:pt idx="598">
                  <c:v>42805</c:v>
                </c:pt>
                <c:pt idx="599">
                  <c:v>42806</c:v>
                </c:pt>
                <c:pt idx="600">
                  <c:v>42807</c:v>
                </c:pt>
                <c:pt idx="601">
                  <c:v>42808</c:v>
                </c:pt>
                <c:pt idx="602">
                  <c:v>42809</c:v>
                </c:pt>
                <c:pt idx="603">
                  <c:v>42810</c:v>
                </c:pt>
                <c:pt idx="604">
                  <c:v>42811</c:v>
                </c:pt>
                <c:pt idx="605">
                  <c:v>42812</c:v>
                </c:pt>
                <c:pt idx="606">
                  <c:v>42813</c:v>
                </c:pt>
                <c:pt idx="607">
                  <c:v>42814</c:v>
                </c:pt>
                <c:pt idx="608">
                  <c:v>42815</c:v>
                </c:pt>
                <c:pt idx="609">
                  <c:v>42816</c:v>
                </c:pt>
                <c:pt idx="610">
                  <c:v>42817</c:v>
                </c:pt>
                <c:pt idx="611">
                  <c:v>42818</c:v>
                </c:pt>
                <c:pt idx="612">
                  <c:v>42819</c:v>
                </c:pt>
                <c:pt idx="613">
                  <c:v>42820</c:v>
                </c:pt>
                <c:pt idx="614">
                  <c:v>42821</c:v>
                </c:pt>
                <c:pt idx="615">
                  <c:v>42822</c:v>
                </c:pt>
                <c:pt idx="616">
                  <c:v>42823</c:v>
                </c:pt>
                <c:pt idx="617">
                  <c:v>42824</c:v>
                </c:pt>
                <c:pt idx="618">
                  <c:v>42825</c:v>
                </c:pt>
                <c:pt idx="619">
                  <c:v>42826</c:v>
                </c:pt>
                <c:pt idx="620">
                  <c:v>42827</c:v>
                </c:pt>
                <c:pt idx="621">
                  <c:v>42828</c:v>
                </c:pt>
                <c:pt idx="622">
                  <c:v>42829</c:v>
                </c:pt>
                <c:pt idx="623">
                  <c:v>42830</c:v>
                </c:pt>
                <c:pt idx="624">
                  <c:v>42831</c:v>
                </c:pt>
                <c:pt idx="625">
                  <c:v>42832</c:v>
                </c:pt>
                <c:pt idx="626">
                  <c:v>42833</c:v>
                </c:pt>
                <c:pt idx="627">
                  <c:v>42834</c:v>
                </c:pt>
                <c:pt idx="628">
                  <c:v>42835</c:v>
                </c:pt>
                <c:pt idx="629">
                  <c:v>42836</c:v>
                </c:pt>
                <c:pt idx="630">
                  <c:v>42837</c:v>
                </c:pt>
                <c:pt idx="631">
                  <c:v>42838</c:v>
                </c:pt>
                <c:pt idx="632">
                  <c:v>42839</c:v>
                </c:pt>
                <c:pt idx="633">
                  <c:v>42840</c:v>
                </c:pt>
                <c:pt idx="634">
                  <c:v>42841</c:v>
                </c:pt>
                <c:pt idx="635">
                  <c:v>42842</c:v>
                </c:pt>
                <c:pt idx="636">
                  <c:v>42843</c:v>
                </c:pt>
                <c:pt idx="637">
                  <c:v>42844</c:v>
                </c:pt>
                <c:pt idx="638">
                  <c:v>42845</c:v>
                </c:pt>
                <c:pt idx="639">
                  <c:v>42846</c:v>
                </c:pt>
                <c:pt idx="640">
                  <c:v>42847</c:v>
                </c:pt>
                <c:pt idx="641">
                  <c:v>42848</c:v>
                </c:pt>
                <c:pt idx="642">
                  <c:v>42849</c:v>
                </c:pt>
                <c:pt idx="643">
                  <c:v>42850</c:v>
                </c:pt>
                <c:pt idx="644">
                  <c:v>42851</c:v>
                </c:pt>
                <c:pt idx="645">
                  <c:v>42852</c:v>
                </c:pt>
                <c:pt idx="646">
                  <c:v>42853</c:v>
                </c:pt>
                <c:pt idx="647">
                  <c:v>42854</c:v>
                </c:pt>
                <c:pt idx="648">
                  <c:v>42855</c:v>
                </c:pt>
                <c:pt idx="649">
                  <c:v>42856</c:v>
                </c:pt>
                <c:pt idx="650">
                  <c:v>42857</c:v>
                </c:pt>
                <c:pt idx="651">
                  <c:v>42858</c:v>
                </c:pt>
                <c:pt idx="652">
                  <c:v>42859</c:v>
                </c:pt>
                <c:pt idx="653">
                  <c:v>42860</c:v>
                </c:pt>
                <c:pt idx="654">
                  <c:v>42861</c:v>
                </c:pt>
                <c:pt idx="655">
                  <c:v>42862</c:v>
                </c:pt>
                <c:pt idx="656">
                  <c:v>42863</c:v>
                </c:pt>
                <c:pt idx="657">
                  <c:v>42864</c:v>
                </c:pt>
                <c:pt idx="658">
                  <c:v>42865</c:v>
                </c:pt>
                <c:pt idx="659">
                  <c:v>42866</c:v>
                </c:pt>
                <c:pt idx="660">
                  <c:v>42867</c:v>
                </c:pt>
                <c:pt idx="661">
                  <c:v>42868</c:v>
                </c:pt>
                <c:pt idx="662">
                  <c:v>42869</c:v>
                </c:pt>
                <c:pt idx="663">
                  <c:v>42870</c:v>
                </c:pt>
                <c:pt idx="664">
                  <c:v>42871</c:v>
                </c:pt>
                <c:pt idx="665">
                  <c:v>42872</c:v>
                </c:pt>
                <c:pt idx="666">
                  <c:v>42873</c:v>
                </c:pt>
                <c:pt idx="667">
                  <c:v>42874</c:v>
                </c:pt>
                <c:pt idx="668">
                  <c:v>42875</c:v>
                </c:pt>
                <c:pt idx="669">
                  <c:v>42876</c:v>
                </c:pt>
                <c:pt idx="670">
                  <c:v>42877</c:v>
                </c:pt>
                <c:pt idx="671">
                  <c:v>42878</c:v>
                </c:pt>
                <c:pt idx="672">
                  <c:v>42879</c:v>
                </c:pt>
                <c:pt idx="673">
                  <c:v>42880</c:v>
                </c:pt>
                <c:pt idx="674">
                  <c:v>42881</c:v>
                </c:pt>
                <c:pt idx="675">
                  <c:v>42882</c:v>
                </c:pt>
                <c:pt idx="676">
                  <c:v>42883</c:v>
                </c:pt>
                <c:pt idx="677">
                  <c:v>42884</c:v>
                </c:pt>
                <c:pt idx="678">
                  <c:v>42885</c:v>
                </c:pt>
                <c:pt idx="679">
                  <c:v>42886</c:v>
                </c:pt>
                <c:pt idx="680">
                  <c:v>42887</c:v>
                </c:pt>
                <c:pt idx="681">
                  <c:v>42888</c:v>
                </c:pt>
                <c:pt idx="682">
                  <c:v>42889</c:v>
                </c:pt>
                <c:pt idx="683">
                  <c:v>42890</c:v>
                </c:pt>
                <c:pt idx="684">
                  <c:v>42891</c:v>
                </c:pt>
                <c:pt idx="685">
                  <c:v>42892</c:v>
                </c:pt>
                <c:pt idx="686">
                  <c:v>42893</c:v>
                </c:pt>
                <c:pt idx="687">
                  <c:v>42894</c:v>
                </c:pt>
                <c:pt idx="688">
                  <c:v>42895</c:v>
                </c:pt>
                <c:pt idx="689">
                  <c:v>42896</c:v>
                </c:pt>
                <c:pt idx="690">
                  <c:v>42897</c:v>
                </c:pt>
                <c:pt idx="691">
                  <c:v>42898</c:v>
                </c:pt>
                <c:pt idx="692">
                  <c:v>42899</c:v>
                </c:pt>
                <c:pt idx="693">
                  <c:v>42900</c:v>
                </c:pt>
                <c:pt idx="694">
                  <c:v>42901</c:v>
                </c:pt>
                <c:pt idx="695">
                  <c:v>42902</c:v>
                </c:pt>
                <c:pt idx="696">
                  <c:v>42903</c:v>
                </c:pt>
                <c:pt idx="697">
                  <c:v>42904</c:v>
                </c:pt>
                <c:pt idx="698">
                  <c:v>42905</c:v>
                </c:pt>
                <c:pt idx="699">
                  <c:v>42906</c:v>
                </c:pt>
                <c:pt idx="700">
                  <c:v>42907</c:v>
                </c:pt>
                <c:pt idx="701">
                  <c:v>42908</c:v>
                </c:pt>
                <c:pt idx="702">
                  <c:v>42909</c:v>
                </c:pt>
                <c:pt idx="703">
                  <c:v>42910</c:v>
                </c:pt>
                <c:pt idx="704">
                  <c:v>42911</c:v>
                </c:pt>
                <c:pt idx="705">
                  <c:v>42912</c:v>
                </c:pt>
                <c:pt idx="706">
                  <c:v>42913</c:v>
                </c:pt>
                <c:pt idx="707">
                  <c:v>42914</c:v>
                </c:pt>
                <c:pt idx="708">
                  <c:v>42915</c:v>
                </c:pt>
                <c:pt idx="709">
                  <c:v>42916</c:v>
                </c:pt>
                <c:pt idx="710">
                  <c:v>42917</c:v>
                </c:pt>
                <c:pt idx="711">
                  <c:v>42918</c:v>
                </c:pt>
                <c:pt idx="712">
                  <c:v>42919</c:v>
                </c:pt>
                <c:pt idx="713">
                  <c:v>42920</c:v>
                </c:pt>
                <c:pt idx="714">
                  <c:v>42921</c:v>
                </c:pt>
                <c:pt idx="715">
                  <c:v>42922</c:v>
                </c:pt>
                <c:pt idx="716">
                  <c:v>42923</c:v>
                </c:pt>
                <c:pt idx="717">
                  <c:v>42924</c:v>
                </c:pt>
                <c:pt idx="718">
                  <c:v>42925</c:v>
                </c:pt>
                <c:pt idx="719">
                  <c:v>42926</c:v>
                </c:pt>
                <c:pt idx="720">
                  <c:v>42927</c:v>
                </c:pt>
                <c:pt idx="721">
                  <c:v>42928</c:v>
                </c:pt>
                <c:pt idx="722">
                  <c:v>42929</c:v>
                </c:pt>
                <c:pt idx="723">
                  <c:v>42930</c:v>
                </c:pt>
                <c:pt idx="724">
                  <c:v>42931</c:v>
                </c:pt>
                <c:pt idx="725">
                  <c:v>42932</c:v>
                </c:pt>
                <c:pt idx="726">
                  <c:v>42933</c:v>
                </c:pt>
                <c:pt idx="727">
                  <c:v>42934</c:v>
                </c:pt>
                <c:pt idx="728">
                  <c:v>42935</c:v>
                </c:pt>
                <c:pt idx="729">
                  <c:v>42936</c:v>
                </c:pt>
                <c:pt idx="730">
                  <c:v>42937</c:v>
                </c:pt>
                <c:pt idx="731">
                  <c:v>42938</c:v>
                </c:pt>
                <c:pt idx="732">
                  <c:v>42939</c:v>
                </c:pt>
                <c:pt idx="733">
                  <c:v>42940</c:v>
                </c:pt>
                <c:pt idx="734">
                  <c:v>42941</c:v>
                </c:pt>
                <c:pt idx="735">
                  <c:v>42942</c:v>
                </c:pt>
                <c:pt idx="736">
                  <c:v>42943</c:v>
                </c:pt>
                <c:pt idx="737">
                  <c:v>42944</c:v>
                </c:pt>
                <c:pt idx="738">
                  <c:v>42945</c:v>
                </c:pt>
                <c:pt idx="739">
                  <c:v>42946</c:v>
                </c:pt>
                <c:pt idx="740">
                  <c:v>42947</c:v>
                </c:pt>
                <c:pt idx="741">
                  <c:v>42948</c:v>
                </c:pt>
                <c:pt idx="742">
                  <c:v>42949</c:v>
                </c:pt>
                <c:pt idx="743">
                  <c:v>42950</c:v>
                </c:pt>
                <c:pt idx="744">
                  <c:v>42951</c:v>
                </c:pt>
                <c:pt idx="745">
                  <c:v>42952</c:v>
                </c:pt>
                <c:pt idx="746">
                  <c:v>42953</c:v>
                </c:pt>
                <c:pt idx="747">
                  <c:v>42954</c:v>
                </c:pt>
                <c:pt idx="748">
                  <c:v>42955</c:v>
                </c:pt>
                <c:pt idx="749">
                  <c:v>42956</c:v>
                </c:pt>
                <c:pt idx="750">
                  <c:v>42957</c:v>
                </c:pt>
                <c:pt idx="751">
                  <c:v>42958</c:v>
                </c:pt>
                <c:pt idx="752">
                  <c:v>42959</c:v>
                </c:pt>
                <c:pt idx="753">
                  <c:v>42960</c:v>
                </c:pt>
                <c:pt idx="754">
                  <c:v>42961</c:v>
                </c:pt>
                <c:pt idx="755">
                  <c:v>42962</c:v>
                </c:pt>
                <c:pt idx="756">
                  <c:v>42963</c:v>
                </c:pt>
                <c:pt idx="757">
                  <c:v>42964</c:v>
                </c:pt>
                <c:pt idx="758">
                  <c:v>42965</c:v>
                </c:pt>
                <c:pt idx="759">
                  <c:v>42966</c:v>
                </c:pt>
                <c:pt idx="760">
                  <c:v>42967</c:v>
                </c:pt>
                <c:pt idx="761">
                  <c:v>42968</c:v>
                </c:pt>
                <c:pt idx="762">
                  <c:v>42969</c:v>
                </c:pt>
                <c:pt idx="763">
                  <c:v>42970</c:v>
                </c:pt>
                <c:pt idx="764">
                  <c:v>42971</c:v>
                </c:pt>
                <c:pt idx="765">
                  <c:v>42972</c:v>
                </c:pt>
                <c:pt idx="766">
                  <c:v>42973</c:v>
                </c:pt>
                <c:pt idx="767">
                  <c:v>42974</c:v>
                </c:pt>
                <c:pt idx="768">
                  <c:v>42975</c:v>
                </c:pt>
                <c:pt idx="769">
                  <c:v>42976</c:v>
                </c:pt>
                <c:pt idx="770">
                  <c:v>42977</c:v>
                </c:pt>
                <c:pt idx="771">
                  <c:v>42978</c:v>
                </c:pt>
                <c:pt idx="772">
                  <c:v>42979</c:v>
                </c:pt>
                <c:pt idx="773">
                  <c:v>42980</c:v>
                </c:pt>
                <c:pt idx="774">
                  <c:v>42981</c:v>
                </c:pt>
                <c:pt idx="775">
                  <c:v>42982</c:v>
                </c:pt>
                <c:pt idx="776">
                  <c:v>42983</c:v>
                </c:pt>
                <c:pt idx="777">
                  <c:v>42984</c:v>
                </c:pt>
                <c:pt idx="778">
                  <c:v>42985</c:v>
                </c:pt>
                <c:pt idx="779">
                  <c:v>42986</c:v>
                </c:pt>
                <c:pt idx="780">
                  <c:v>42987</c:v>
                </c:pt>
                <c:pt idx="781">
                  <c:v>42988</c:v>
                </c:pt>
                <c:pt idx="782">
                  <c:v>42989</c:v>
                </c:pt>
                <c:pt idx="783">
                  <c:v>42990</c:v>
                </c:pt>
                <c:pt idx="784">
                  <c:v>42991</c:v>
                </c:pt>
                <c:pt idx="785">
                  <c:v>42992</c:v>
                </c:pt>
                <c:pt idx="786">
                  <c:v>42993</c:v>
                </c:pt>
                <c:pt idx="787">
                  <c:v>42994</c:v>
                </c:pt>
                <c:pt idx="788">
                  <c:v>42995</c:v>
                </c:pt>
                <c:pt idx="789">
                  <c:v>42996</c:v>
                </c:pt>
                <c:pt idx="790">
                  <c:v>42997</c:v>
                </c:pt>
                <c:pt idx="791">
                  <c:v>42998</c:v>
                </c:pt>
                <c:pt idx="792">
                  <c:v>42999</c:v>
                </c:pt>
                <c:pt idx="793">
                  <c:v>43000</c:v>
                </c:pt>
                <c:pt idx="794">
                  <c:v>43001</c:v>
                </c:pt>
                <c:pt idx="795">
                  <c:v>43002</c:v>
                </c:pt>
                <c:pt idx="796">
                  <c:v>43003</c:v>
                </c:pt>
                <c:pt idx="797">
                  <c:v>43004</c:v>
                </c:pt>
                <c:pt idx="798">
                  <c:v>43005</c:v>
                </c:pt>
                <c:pt idx="799">
                  <c:v>43006</c:v>
                </c:pt>
                <c:pt idx="800">
                  <c:v>43007</c:v>
                </c:pt>
                <c:pt idx="801">
                  <c:v>43008</c:v>
                </c:pt>
                <c:pt idx="802">
                  <c:v>43009</c:v>
                </c:pt>
                <c:pt idx="803">
                  <c:v>43010</c:v>
                </c:pt>
                <c:pt idx="804">
                  <c:v>43011</c:v>
                </c:pt>
                <c:pt idx="805">
                  <c:v>43012</c:v>
                </c:pt>
                <c:pt idx="806">
                  <c:v>43013</c:v>
                </c:pt>
                <c:pt idx="807">
                  <c:v>43014</c:v>
                </c:pt>
                <c:pt idx="808">
                  <c:v>43015</c:v>
                </c:pt>
                <c:pt idx="809">
                  <c:v>43016</c:v>
                </c:pt>
                <c:pt idx="810">
                  <c:v>43017</c:v>
                </c:pt>
                <c:pt idx="811">
                  <c:v>43018</c:v>
                </c:pt>
                <c:pt idx="812">
                  <c:v>43019</c:v>
                </c:pt>
                <c:pt idx="813">
                  <c:v>43020</c:v>
                </c:pt>
                <c:pt idx="814">
                  <c:v>43021</c:v>
                </c:pt>
                <c:pt idx="815">
                  <c:v>43022</c:v>
                </c:pt>
                <c:pt idx="816">
                  <c:v>43023</c:v>
                </c:pt>
                <c:pt idx="817">
                  <c:v>43024</c:v>
                </c:pt>
                <c:pt idx="818">
                  <c:v>43025</c:v>
                </c:pt>
                <c:pt idx="819">
                  <c:v>43026</c:v>
                </c:pt>
                <c:pt idx="820">
                  <c:v>43027</c:v>
                </c:pt>
                <c:pt idx="821">
                  <c:v>43028</c:v>
                </c:pt>
                <c:pt idx="822">
                  <c:v>43029</c:v>
                </c:pt>
                <c:pt idx="823">
                  <c:v>43030</c:v>
                </c:pt>
                <c:pt idx="824">
                  <c:v>43031</c:v>
                </c:pt>
                <c:pt idx="825">
                  <c:v>43032</c:v>
                </c:pt>
                <c:pt idx="826">
                  <c:v>43033</c:v>
                </c:pt>
                <c:pt idx="827">
                  <c:v>43034</c:v>
                </c:pt>
                <c:pt idx="828">
                  <c:v>43035</c:v>
                </c:pt>
                <c:pt idx="829">
                  <c:v>43036</c:v>
                </c:pt>
                <c:pt idx="830">
                  <c:v>43037</c:v>
                </c:pt>
                <c:pt idx="831">
                  <c:v>43038</c:v>
                </c:pt>
                <c:pt idx="832">
                  <c:v>43039</c:v>
                </c:pt>
                <c:pt idx="833">
                  <c:v>43040</c:v>
                </c:pt>
                <c:pt idx="834">
                  <c:v>43041</c:v>
                </c:pt>
                <c:pt idx="835">
                  <c:v>43042</c:v>
                </c:pt>
                <c:pt idx="836">
                  <c:v>43043</c:v>
                </c:pt>
                <c:pt idx="837">
                  <c:v>43044</c:v>
                </c:pt>
                <c:pt idx="838">
                  <c:v>43045</c:v>
                </c:pt>
                <c:pt idx="839">
                  <c:v>43046</c:v>
                </c:pt>
                <c:pt idx="840">
                  <c:v>43047</c:v>
                </c:pt>
                <c:pt idx="841">
                  <c:v>43048</c:v>
                </c:pt>
                <c:pt idx="842">
                  <c:v>43049</c:v>
                </c:pt>
                <c:pt idx="843">
                  <c:v>43050</c:v>
                </c:pt>
                <c:pt idx="844">
                  <c:v>43051</c:v>
                </c:pt>
                <c:pt idx="845">
                  <c:v>43052</c:v>
                </c:pt>
                <c:pt idx="846">
                  <c:v>43053</c:v>
                </c:pt>
                <c:pt idx="847">
                  <c:v>43054</c:v>
                </c:pt>
                <c:pt idx="848">
                  <c:v>43055</c:v>
                </c:pt>
                <c:pt idx="849">
                  <c:v>43056</c:v>
                </c:pt>
                <c:pt idx="850">
                  <c:v>43057</c:v>
                </c:pt>
                <c:pt idx="851">
                  <c:v>43058</c:v>
                </c:pt>
                <c:pt idx="852">
                  <c:v>43059</c:v>
                </c:pt>
                <c:pt idx="853">
                  <c:v>43060</c:v>
                </c:pt>
                <c:pt idx="854">
                  <c:v>43061</c:v>
                </c:pt>
                <c:pt idx="855">
                  <c:v>43062</c:v>
                </c:pt>
                <c:pt idx="856">
                  <c:v>43063</c:v>
                </c:pt>
                <c:pt idx="857">
                  <c:v>43064</c:v>
                </c:pt>
                <c:pt idx="858">
                  <c:v>43065</c:v>
                </c:pt>
                <c:pt idx="859">
                  <c:v>43066</c:v>
                </c:pt>
                <c:pt idx="860">
                  <c:v>43067</c:v>
                </c:pt>
                <c:pt idx="861">
                  <c:v>43068</c:v>
                </c:pt>
                <c:pt idx="862">
                  <c:v>43069</c:v>
                </c:pt>
                <c:pt idx="863">
                  <c:v>43070</c:v>
                </c:pt>
                <c:pt idx="864">
                  <c:v>43071</c:v>
                </c:pt>
                <c:pt idx="865">
                  <c:v>43072</c:v>
                </c:pt>
                <c:pt idx="866">
                  <c:v>43073</c:v>
                </c:pt>
                <c:pt idx="867">
                  <c:v>43074</c:v>
                </c:pt>
                <c:pt idx="868">
                  <c:v>43075</c:v>
                </c:pt>
                <c:pt idx="869">
                  <c:v>43076</c:v>
                </c:pt>
                <c:pt idx="870">
                  <c:v>43077</c:v>
                </c:pt>
                <c:pt idx="871">
                  <c:v>43078</c:v>
                </c:pt>
                <c:pt idx="872">
                  <c:v>43079</c:v>
                </c:pt>
                <c:pt idx="873">
                  <c:v>43080</c:v>
                </c:pt>
                <c:pt idx="874">
                  <c:v>43081</c:v>
                </c:pt>
                <c:pt idx="875">
                  <c:v>43082</c:v>
                </c:pt>
                <c:pt idx="876">
                  <c:v>43083</c:v>
                </c:pt>
                <c:pt idx="877">
                  <c:v>43084</c:v>
                </c:pt>
                <c:pt idx="878">
                  <c:v>43085</c:v>
                </c:pt>
                <c:pt idx="879">
                  <c:v>43086</c:v>
                </c:pt>
                <c:pt idx="880">
                  <c:v>43087</c:v>
                </c:pt>
                <c:pt idx="881">
                  <c:v>43088</c:v>
                </c:pt>
                <c:pt idx="882">
                  <c:v>43089</c:v>
                </c:pt>
                <c:pt idx="883">
                  <c:v>43090</c:v>
                </c:pt>
                <c:pt idx="884">
                  <c:v>43091</c:v>
                </c:pt>
                <c:pt idx="885">
                  <c:v>43092</c:v>
                </c:pt>
                <c:pt idx="886">
                  <c:v>43093</c:v>
                </c:pt>
                <c:pt idx="887">
                  <c:v>43094</c:v>
                </c:pt>
                <c:pt idx="888">
                  <c:v>43095</c:v>
                </c:pt>
                <c:pt idx="889">
                  <c:v>43096</c:v>
                </c:pt>
                <c:pt idx="890">
                  <c:v>43097</c:v>
                </c:pt>
                <c:pt idx="891">
                  <c:v>43098</c:v>
                </c:pt>
                <c:pt idx="892">
                  <c:v>43099</c:v>
                </c:pt>
                <c:pt idx="893">
                  <c:v>43100</c:v>
                </c:pt>
                <c:pt idx="894">
                  <c:v>43101</c:v>
                </c:pt>
                <c:pt idx="895">
                  <c:v>43102</c:v>
                </c:pt>
                <c:pt idx="896">
                  <c:v>43103</c:v>
                </c:pt>
                <c:pt idx="897">
                  <c:v>43104</c:v>
                </c:pt>
                <c:pt idx="898">
                  <c:v>43105</c:v>
                </c:pt>
                <c:pt idx="899">
                  <c:v>43106</c:v>
                </c:pt>
                <c:pt idx="900">
                  <c:v>43107</c:v>
                </c:pt>
                <c:pt idx="901">
                  <c:v>43108</c:v>
                </c:pt>
                <c:pt idx="902">
                  <c:v>43109</c:v>
                </c:pt>
                <c:pt idx="903">
                  <c:v>43110</c:v>
                </c:pt>
                <c:pt idx="904">
                  <c:v>43111</c:v>
                </c:pt>
                <c:pt idx="905">
                  <c:v>43112</c:v>
                </c:pt>
                <c:pt idx="906">
                  <c:v>43113</c:v>
                </c:pt>
                <c:pt idx="907">
                  <c:v>43114</c:v>
                </c:pt>
                <c:pt idx="908">
                  <c:v>43115</c:v>
                </c:pt>
                <c:pt idx="909">
                  <c:v>43116</c:v>
                </c:pt>
                <c:pt idx="910">
                  <c:v>43117</c:v>
                </c:pt>
                <c:pt idx="911">
                  <c:v>43118</c:v>
                </c:pt>
                <c:pt idx="912">
                  <c:v>43119</c:v>
                </c:pt>
                <c:pt idx="913">
                  <c:v>43120</c:v>
                </c:pt>
                <c:pt idx="914">
                  <c:v>43121</c:v>
                </c:pt>
                <c:pt idx="915">
                  <c:v>43122</c:v>
                </c:pt>
                <c:pt idx="916">
                  <c:v>43123</c:v>
                </c:pt>
                <c:pt idx="917">
                  <c:v>43124</c:v>
                </c:pt>
                <c:pt idx="918">
                  <c:v>43125</c:v>
                </c:pt>
                <c:pt idx="919">
                  <c:v>43126</c:v>
                </c:pt>
                <c:pt idx="920">
                  <c:v>43127</c:v>
                </c:pt>
                <c:pt idx="921">
                  <c:v>43128</c:v>
                </c:pt>
                <c:pt idx="922">
                  <c:v>43129</c:v>
                </c:pt>
                <c:pt idx="923">
                  <c:v>43130</c:v>
                </c:pt>
                <c:pt idx="924">
                  <c:v>43131</c:v>
                </c:pt>
                <c:pt idx="925">
                  <c:v>43132</c:v>
                </c:pt>
                <c:pt idx="926">
                  <c:v>43133</c:v>
                </c:pt>
                <c:pt idx="927">
                  <c:v>43134</c:v>
                </c:pt>
                <c:pt idx="928">
                  <c:v>43135</c:v>
                </c:pt>
                <c:pt idx="929">
                  <c:v>43136</c:v>
                </c:pt>
                <c:pt idx="930">
                  <c:v>43137</c:v>
                </c:pt>
                <c:pt idx="931">
                  <c:v>43138</c:v>
                </c:pt>
                <c:pt idx="932">
                  <c:v>43139</c:v>
                </c:pt>
                <c:pt idx="933">
                  <c:v>43140</c:v>
                </c:pt>
                <c:pt idx="934">
                  <c:v>43141</c:v>
                </c:pt>
                <c:pt idx="935">
                  <c:v>43142</c:v>
                </c:pt>
                <c:pt idx="936">
                  <c:v>43143</c:v>
                </c:pt>
                <c:pt idx="937">
                  <c:v>43144</c:v>
                </c:pt>
                <c:pt idx="938">
                  <c:v>43145</c:v>
                </c:pt>
                <c:pt idx="939">
                  <c:v>43146</c:v>
                </c:pt>
                <c:pt idx="940">
                  <c:v>43147</c:v>
                </c:pt>
                <c:pt idx="941">
                  <c:v>43148</c:v>
                </c:pt>
                <c:pt idx="942">
                  <c:v>43149</c:v>
                </c:pt>
                <c:pt idx="943">
                  <c:v>43150</c:v>
                </c:pt>
                <c:pt idx="944">
                  <c:v>43151</c:v>
                </c:pt>
                <c:pt idx="945">
                  <c:v>43152</c:v>
                </c:pt>
                <c:pt idx="946">
                  <c:v>43153</c:v>
                </c:pt>
                <c:pt idx="947">
                  <c:v>43154</c:v>
                </c:pt>
                <c:pt idx="948">
                  <c:v>43155</c:v>
                </c:pt>
                <c:pt idx="949">
                  <c:v>43156</c:v>
                </c:pt>
                <c:pt idx="950">
                  <c:v>43157</c:v>
                </c:pt>
                <c:pt idx="951">
                  <c:v>43158</c:v>
                </c:pt>
                <c:pt idx="952">
                  <c:v>43159</c:v>
                </c:pt>
                <c:pt idx="953">
                  <c:v>43160</c:v>
                </c:pt>
                <c:pt idx="954">
                  <c:v>43161</c:v>
                </c:pt>
                <c:pt idx="955">
                  <c:v>43162</c:v>
                </c:pt>
                <c:pt idx="956">
                  <c:v>43163</c:v>
                </c:pt>
                <c:pt idx="957">
                  <c:v>43164</c:v>
                </c:pt>
                <c:pt idx="958">
                  <c:v>43165</c:v>
                </c:pt>
                <c:pt idx="959">
                  <c:v>43166</c:v>
                </c:pt>
                <c:pt idx="960">
                  <c:v>43167</c:v>
                </c:pt>
                <c:pt idx="961">
                  <c:v>43168</c:v>
                </c:pt>
                <c:pt idx="962">
                  <c:v>43169</c:v>
                </c:pt>
                <c:pt idx="963">
                  <c:v>43170</c:v>
                </c:pt>
                <c:pt idx="964">
                  <c:v>43171</c:v>
                </c:pt>
                <c:pt idx="965">
                  <c:v>43172</c:v>
                </c:pt>
                <c:pt idx="966">
                  <c:v>43173</c:v>
                </c:pt>
                <c:pt idx="967">
                  <c:v>43174</c:v>
                </c:pt>
                <c:pt idx="968">
                  <c:v>43175</c:v>
                </c:pt>
                <c:pt idx="969">
                  <c:v>43176</c:v>
                </c:pt>
                <c:pt idx="970">
                  <c:v>43177</c:v>
                </c:pt>
                <c:pt idx="971">
                  <c:v>43178</c:v>
                </c:pt>
                <c:pt idx="972">
                  <c:v>43179</c:v>
                </c:pt>
                <c:pt idx="973">
                  <c:v>43180</c:v>
                </c:pt>
                <c:pt idx="974">
                  <c:v>43181</c:v>
                </c:pt>
                <c:pt idx="975">
                  <c:v>43182</c:v>
                </c:pt>
                <c:pt idx="976">
                  <c:v>43183</c:v>
                </c:pt>
                <c:pt idx="977">
                  <c:v>43184</c:v>
                </c:pt>
                <c:pt idx="978">
                  <c:v>43185</c:v>
                </c:pt>
                <c:pt idx="979">
                  <c:v>43186</c:v>
                </c:pt>
                <c:pt idx="980">
                  <c:v>43187</c:v>
                </c:pt>
                <c:pt idx="981">
                  <c:v>43188</c:v>
                </c:pt>
                <c:pt idx="982">
                  <c:v>43189</c:v>
                </c:pt>
                <c:pt idx="983">
                  <c:v>43190</c:v>
                </c:pt>
                <c:pt idx="984">
                  <c:v>43191</c:v>
                </c:pt>
                <c:pt idx="985">
                  <c:v>43192</c:v>
                </c:pt>
                <c:pt idx="986">
                  <c:v>43193</c:v>
                </c:pt>
                <c:pt idx="987">
                  <c:v>43194</c:v>
                </c:pt>
                <c:pt idx="988">
                  <c:v>43195</c:v>
                </c:pt>
                <c:pt idx="989">
                  <c:v>43196</c:v>
                </c:pt>
                <c:pt idx="990">
                  <c:v>43197</c:v>
                </c:pt>
                <c:pt idx="991">
                  <c:v>43198</c:v>
                </c:pt>
                <c:pt idx="992">
                  <c:v>43199</c:v>
                </c:pt>
                <c:pt idx="993">
                  <c:v>43200</c:v>
                </c:pt>
                <c:pt idx="994">
                  <c:v>43201</c:v>
                </c:pt>
                <c:pt idx="995">
                  <c:v>43202</c:v>
                </c:pt>
                <c:pt idx="996">
                  <c:v>43203</c:v>
                </c:pt>
                <c:pt idx="997">
                  <c:v>43204</c:v>
                </c:pt>
                <c:pt idx="998">
                  <c:v>43205</c:v>
                </c:pt>
                <c:pt idx="999">
                  <c:v>43206</c:v>
                </c:pt>
                <c:pt idx="1000">
                  <c:v>43207</c:v>
                </c:pt>
                <c:pt idx="1001">
                  <c:v>43208</c:v>
                </c:pt>
                <c:pt idx="1002">
                  <c:v>43209</c:v>
                </c:pt>
                <c:pt idx="1003">
                  <c:v>43210</c:v>
                </c:pt>
                <c:pt idx="1004">
                  <c:v>43211</c:v>
                </c:pt>
                <c:pt idx="1005">
                  <c:v>43212</c:v>
                </c:pt>
                <c:pt idx="1006">
                  <c:v>43213</c:v>
                </c:pt>
                <c:pt idx="1007">
                  <c:v>43214</c:v>
                </c:pt>
                <c:pt idx="1008">
                  <c:v>43215</c:v>
                </c:pt>
                <c:pt idx="1009">
                  <c:v>43216</c:v>
                </c:pt>
                <c:pt idx="1010">
                  <c:v>43217</c:v>
                </c:pt>
                <c:pt idx="1011">
                  <c:v>43218</c:v>
                </c:pt>
                <c:pt idx="1012">
                  <c:v>43219</c:v>
                </c:pt>
                <c:pt idx="1013">
                  <c:v>43220</c:v>
                </c:pt>
                <c:pt idx="1014">
                  <c:v>43221</c:v>
                </c:pt>
                <c:pt idx="1015">
                  <c:v>43222</c:v>
                </c:pt>
                <c:pt idx="1016">
                  <c:v>43223</c:v>
                </c:pt>
                <c:pt idx="1017">
                  <c:v>43224</c:v>
                </c:pt>
                <c:pt idx="1018">
                  <c:v>43225</c:v>
                </c:pt>
                <c:pt idx="1019">
                  <c:v>43226</c:v>
                </c:pt>
                <c:pt idx="1020">
                  <c:v>43227</c:v>
                </c:pt>
                <c:pt idx="1021">
                  <c:v>43228</c:v>
                </c:pt>
                <c:pt idx="1022">
                  <c:v>43229</c:v>
                </c:pt>
                <c:pt idx="1023">
                  <c:v>43230</c:v>
                </c:pt>
                <c:pt idx="1024">
                  <c:v>43231</c:v>
                </c:pt>
                <c:pt idx="1025">
                  <c:v>43232</c:v>
                </c:pt>
                <c:pt idx="1026">
                  <c:v>43233</c:v>
                </c:pt>
                <c:pt idx="1027">
                  <c:v>43234</c:v>
                </c:pt>
                <c:pt idx="1028">
                  <c:v>43235</c:v>
                </c:pt>
                <c:pt idx="1029">
                  <c:v>43236</c:v>
                </c:pt>
                <c:pt idx="1030">
                  <c:v>43237</c:v>
                </c:pt>
                <c:pt idx="1031">
                  <c:v>43238</c:v>
                </c:pt>
                <c:pt idx="1032">
                  <c:v>43239</c:v>
                </c:pt>
                <c:pt idx="1033">
                  <c:v>43240</c:v>
                </c:pt>
                <c:pt idx="1034">
                  <c:v>43241</c:v>
                </c:pt>
                <c:pt idx="1035">
                  <c:v>43242</c:v>
                </c:pt>
                <c:pt idx="1036">
                  <c:v>43243</c:v>
                </c:pt>
                <c:pt idx="1037">
                  <c:v>43244</c:v>
                </c:pt>
                <c:pt idx="1038">
                  <c:v>43245</c:v>
                </c:pt>
                <c:pt idx="1039">
                  <c:v>43246</c:v>
                </c:pt>
                <c:pt idx="1040">
                  <c:v>43247</c:v>
                </c:pt>
                <c:pt idx="1041">
                  <c:v>43248</c:v>
                </c:pt>
                <c:pt idx="1042">
                  <c:v>43249</c:v>
                </c:pt>
                <c:pt idx="1043">
                  <c:v>43250</c:v>
                </c:pt>
                <c:pt idx="1044">
                  <c:v>43251</c:v>
                </c:pt>
                <c:pt idx="1045">
                  <c:v>43252</c:v>
                </c:pt>
                <c:pt idx="1046">
                  <c:v>43253</c:v>
                </c:pt>
                <c:pt idx="1047">
                  <c:v>43254</c:v>
                </c:pt>
                <c:pt idx="1048">
                  <c:v>43255</c:v>
                </c:pt>
                <c:pt idx="1049">
                  <c:v>43256</c:v>
                </c:pt>
                <c:pt idx="1050">
                  <c:v>43257</c:v>
                </c:pt>
                <c:pt idx="1051">
                  <c:v>43258</c:v>
                </c:pt>
                <c:pt idx="1052">
                  <c:v>43259</c:v>
                </c:pt>
                <c:pt idx="1053">
                  <c:v>43260</c:v>
                </c:pt>
                <c:pt idx="1054">
                  <c:v>43261</c:v>
                </c:pt>
                <c:pt idx="1055">
                  <c:v>43262</c:v>
                </c:pt>
                <c:pt idx="1056">
                  <c:v>43263</c:v>
                </c:pt>
                <c:pt idx="1057">
                  <c:v>43264</c:v>
                </c:pt>
                <c:pt idx="1058">
                  <c:v>43265</c:v>
                </c:pt>
                <c:pt idx="1059">
                  <c:v>43266</c:v>
                </c:pt>
                <c:pt idx="1060">
                  <c:v>43267</c:v>
                </c:pt>
                <c:pt idx="1061">
                  <c:v>43268</c:v>
                </c:pt>
                <c:pt idx="1062">
                  <c:v>43269</c:v>
                </c:pt>
                <c:pt idx="1063">
                  <c:v>43270</c:v>
                </c:pt>
                <c:pt idx="1064">
                  <c:v>43271</c:v>
                </c:pt>
                <c:pt idx="1065">
                  <c:v>43272</c:v>
                </c:pt>
                <c:pt idx="1066">
                  <c:v>43273</c:v>
                </c:pt>
                <c:pt idx="1067">
                  <c:v>43274</c:v>
                </c:pt>
                <c:pt idx="1068">
                  <c:v>43275</c:v>
                </c:pt>
                <c:pt idx="1069">
                  <c:v>43276</c:v>
                </c:pt>
                <c:pt idx="1070">
                  <c:v>43277</c:v>
                </c:pt>
                <c:pt idx="1071">
                  <c:v>43278</c:v>
                </c:pt>
                <c:pt idx="1072">
                  <c:v>43279</c:v>
                </c:pt>
                <c:pt idx="1073">
                  <c:v>43280</c:v>
                </c:pt>
                <c:pt idx="1074">
                  <c:v>43281</c:v>
                </c:pt>
                <c:pt idx="1075">
                  <c:v>43282</c:v>
                </c:pt>
                <c:pt idx="1076">
                  <c:v>43283</c:v>
                </c:pt>
                <c:pt idx="1077">
                  <c:v>43284</c:v>
                </c:pt>
                <c:pt idx="1078">
                  <c:v>43285</c:v>
                </c:pt>
                <c:pt idx="1079">
                  <c:v>43286</c:v>
                </c:pt>
                <c:pt idx="1080">
                  <c:v>43287</c:v>
                </c:pt>
                <c:pt idx="1081">
                  <c:v>43288</c:v>
                </c:pt>
                <c:pt idx="1082">
                  <c:v>43289</c:v>
                </c:pt>
                <c:pt idx="1083">
                  <c:v>43290</c:v>
                </c:pt>
                <c:pt idx="1084">
                  <c:v>43291</c:v>
                </c:pt>
                <c:pt idx="1085">
                  <c:v>43292</c:v>
                </c:pt>
                <c:pt idx="1086">
                  <c:v>43293</c:v>
                </c:pt>
                <c:pt idx="1087">
                  <c:v>43294</c:v>
                </c:pt>
                <c:pt idx="1088">
                  <c:v>43295</c:v>
                </c:pt>
                <c:pt idx="1089">
                  <c:v>43296</c:v>
                </c:pt>
                <c:pt idx="1090">
                  <c:v>43297</c:v>
                </c:pt>
                <c:pt idx="1091">
                  <c:v>43298</c:v>
                </c:pt>
                <c:pt idx="1092">
                  <c:v>43299</c:v>
                </c:pt>
                <c:pt idx="1093">
                  <c:v>43300</c:v>
                </c:pt>
                <c:pt idx="1094">
                  <c:v>43301</c:v>
                </c:pt>
                <c:pt idx="1095">
                  <c:v>43302</c:v>
                </c:pt>
                <c:pt idx="1096">
                  <c:v>43303</c:v>
                </c:pt>
                <c:pt idx="1097">
                  <c:v>43304</c:v>
                </c:pt>
                <c:pt idx="1098">
                  <c:v>43305</c:v>
                </c:pt>
                <c:pt idx="1099">
                  <c:v>43306</c:v>
                </c:pt>
                <c:pt idx="1100">
                  <c:v>43307</c:v>
                </c:pt>
                <c:pt idx="1101">
                  <c:v>43308</c:v>
                </c:pt>
                <c:pt idx="1102">
                  <c:v>43309</c:v>
                </c:pt>
                <c:pt idx="1103">
                  <c:v>43310</c:v>
                </c:pt>
                <c:pt idx="1104">
                  <c:v>43311</c:v>
                </c:pt>
                <c:pt idx="1105">
                  <c:v>43312</c:v>
                </c:pt>
                <c:pt idx="1106">
                  <c:v>43313</c:v>
                </c:pt>
                <c:pt idx="1107">
                  <c:v>43314</c:v>
                </c:pt>
                <c:pt idx="1108">
                  <c:v>43315</c:v>
                </c:pt>
                <c:pt idx="1109">
                  <c:v>43316</c:v>
                </c:pt>
                <c:pt idx="1110">
                  <c:v>43317</c:v>
                </c:pt>
                <c:pt idx="1111">
                  <c:v>43318</c:v>
                </c:pt>
                <c:pt idx="1112">
                  <c:v>43319</c:v>
                </c:pt>
                <c:pt idx="1113">
                  <c:v>43320</c:v>
                </c:pt>
                <c:pt idx="1114">
                  <c:v>43321</c:v>
                </c:pt>
                <c:pt idx="1115">
                  <c:v>43322</c:v>
                </c:pt>
                <c:pt idx="1116">
                  <c:v>43323</c:v>
                </c:pt>
                <c:pt idx="1117">
                  <c:v>43324</c:v>
                </c:pt>
                <c:pt idx="1118">
                  <c:v>43325</c:v>
                </c:pt>
                <c:pt idx="1119">
                  <c:v>43326</c:v>
                </c:pt>
                <c:pt idx="1120">
                  <c:v>43327</c:v>
                </c:pt>
                <c:pt idx="1121">
                  <c:v>43328</c:v>
                </c:pt>
                <c:pt idx="1122">
                  <c:v>43329</c:v>
                </c:pt>
                <c:pt idx="1123">
                  <c:v>43330</c:v>
                </c:pt>
                <c:pt idx="1124">
                  <c:v>43331</c:v>
                </c:pt>
                <c:pt idx="1125">
                  <c:v>43332</c:v>
                </c:pt>
                <c:pt idx="1126">
                  <c:v>43333</c:v>
                </c:pt>
                <c:pt idx="1127">
                  <c:v>43334</c:v>
                </c:pt>
                <c:pt idx="1128">
                  <c:v>43335</c:v>
                </c:pt>
                <c:pt idx="1129">
                  <c:v>43336</c:v>
                </c:pt>
                <c:pt idx="1130">
                  <c:v>43337</c:v>
                </c:pt>
                <c:pt idx="1131">
                  <c:v>43338</c:v>
                </c:pt>
                <c:pt idx="1132">
                  <c:v>43339</c:v>
                </c:pt>
                <c:pt idx="1133">
                  <c:v>43340</c:v>
                </c:pt>
                <c:pt idx="1134">
                  <c:v>43341</c:v>
                </c:pt>
                <c:pt idx="1135">
                  <c:v>43342</c:v>
                </c:pt>
                <c:pt idx="1136">
                  <c:v>43343</c:v>
                </c:pt>
                <c:pt idx="1137">
                  <c:v>43344</c:v>
                </c:pt>
                <c:pt idx="1138">
                  <c:v>43345</c:v>
                </c:pt>
                <c:pt idx="1139">
                  <c:v>43346</c:v>
                </c:pt>
                <c:pt idx="1140">
                  <c:v>43347</c:v>
                </c:pt>
                <c:pt idx="1141">
                  <c:v>43348</c:v>
                </c:pt>
                <c:pt idx="1142">
                  <c:v>43349</c:v>
                </c:pt>
                <c:pt idx="1143">
                  <c:v>43350</c:v>
                </c:pt>
                <c:pt idx="1144">
                  <c:v>43351</c:v>
                </c:pt>
                <c:pt idx="1145">
                  <c:v>43352</c:v>
                </c:pt>
                <c:pt idx="1146">
                  <c:v>43353</c:v>
                </c:pt>
                <c:pt idx="1147">
                  <c:v>43354</c:v>
                </c:pt>
                <c:pt idx="1148">
                  <c:v>43355</c:v>
                </c:pt>
                <c:pt idx="1149">
                  <c:v>43356</c:v>
                </c:pt>
                <c:pt idx="1150">
                  <c:v>43357</c:v>
                </c:pt>
                <c:pt idx="1151">
                  <c:v>43358</c:v>
                </c:pt>
                <c:pt idx="1152">
                  <c:v>43359</c:v>
                </c:pt>
                <c:pt idx="1153">
                  <c:v>43360</c:v>
                </c:pt>
                <c:pt idx="1154">
                  <c:v>43361</c:v>
                </c:pt>
                <c:pt idx="1155">
                  <c:v>43362</c:v>
                </c:pt>
                <c:pt idx="1156">
                  <c:v>43363</c:v>
                </c:pt>
                <c:pt idx="1157">
                  <c:v>43364</c:v>
                </c:pt>
                <c:pt idx="1158">
                  <c:v>43365</c:v>
                </c:pt>
                <c:pt idx="1159">
                  <c:v>43366</c:v>
                </c:pt>
                <c:pt idx="1160">
                  <c:v>43367</c:v>
                </c:pt>
                <c:pt idx="1161">
                  <c:v>43368</c:v>
                </c:pt>
                <c:pt idx="1162">
                  <c:v>43369</c:v>
                </c:pt>
                <c:pt idx="1163">
                  <c:v>43370</c:v>
                </c:pt>
                <c:pt idx="1164">
                  <c:v>43371</c:v>
                </c:pt>
                <c:pt idx="1165">
                  <c:v>43372</c:v>
                </c:pt>
                <c:pt idx="1166">
                  <c:v>43373</c:v>
                </c:pt>
                <c:pt idx="1167">
                  <c:v>43374</c:v>
                </c:pt>
                <c:pt idx="1168">
                  <c:v>43375</c:v>
                </c:pt>
                <c:pt idx="1169">
                  <c:v>43376</c:v>
                </c:pt>
                <c:pt idx="1170">
                  <c:v>43377</c:v>
                </c:pt>
                <c:pt idx="1171">
                  <c:v>43378</c:v>
                </c:pt>
                <c:pt idx="1172">
                  <c:v>43379</c:v>
                </c:pt>
                <c:pt idx="1173">
                  <c:v>43380</c:v>
                </c:pt>
                <c:pt idx="1174">
                  <c:v>43381</c:v>
                </c:pt>
                <c:pt idx="1175">
                  <c:v>43382</c:v>
                </c:pt>
                <c:pt idx="1176">
                  <c:v>43383</c:v>
                </c:pt>
                <c:pt idx="1177">
                  <c:v>43384</c:v>
                </c:pt>
                <c:pt idx="1178">
                  <c:v>43385</c:v>
                </c:pt>
                <c:pt idx="1179">
                  <c:v>43386</c:v>
                </c:pt>
                <c:pt idx="1180">
                  <c:v>43387</c:v>
                </c:pt>
                <c:pt idx="1181">
                  <c:v>43388</c:v>
                </c:pt>
                <c:pt idx="1182">
                  <c:v>43389</c:v>
                </c:pt>
                <c:pt idx="1183">
                  <c:v>43390</c:v>
                </c:pt>
                <c:pt idx="1184">
                  <c:v>43391</c:v>
                </c:pt>
                <c:pt idx="1185">
                  <c:v>43392</c:v>
                </c:pt>
                <c:pt idx="1186">
                  <c:v>43393</c:v>
                </c:pt>
                <c:pt idx="1187">
                  <c:v>43394</c:v>
                </c:pt>
                <c:pt idx="1188">
                  <c:v>43395</c:v>
                </c:pt>
                <c:pt idx="1189">
                  <c:v>43396</c:v>
                </c:pt>
                <c:pt idx="1190">
                  <c:v>43397</c:v>
                </c:pt>
                <c:pt idx="1191">
                  <c:v>43398</c:v>
                </c:pt>
                <c:pt idx="1192">
                  <c:v>43399</c:v>
                </c:pt>
                <c:pt idx="1193">
                  <c:v>43400</c:v>
                </c:pt>
                <c:pt idx="1194">
                  <c:v>43401</c:v>
                </c:pt>
                <c:pt idx="1195">
                  <c:v>43402</c:v>
                </c:pt>
                <c:pt idx="1196">
                  <c:v>43403</c:v>
                </c:pt>
                <c:pt idx="1197">
                  <c:v>43404</c:v>
                </c:pt>
                <c:pt idx="1198">
                  <c:v>43405</c:v>
                </c:pt>
                <c:pt idx="1199">
                  <c:v>43406</c:v>
                </c:pt>
                <c:pt idx="1200">
                  <c:v>43407</c:v>
                </c:pt>
                <c:pt idx="1201">
                  <c:v>43408</c:v>
                </c:pt>
                <c:pt idx="1202">
                  <c:v>43409</c:v>
                </c:pt>
                <c:pt idx="1203">
                  <c:v>43410</c:v>
                </c:pt>
                <c:pt idx="1204">
                  <c:v>43411</c:v>
                </c:pt>
                <c:pt idx="1205">
                  <c:v>43412</c:v>
                </c:pt>
                <c:pt idx="1206">
                  <c:v>43413</c:v>
                </c:pt>
                <c:pt idx="1207">
                  <c:v>43414</c:v>
                </c:pt>
                <c:pt idx="1208">
                  <c:v>43415</c:v>
                </c:pt>
                <c:pt idx="1209">
                  <c:v>43416</c:v>
                </c:pt>
                <c:pt idx="1210">
                  <c:v>43417</c:v>
                </c:pt>
                <c:pt idx="1211">
                  <c:v>43418</c:v>
                </c:pt>
                <c:pt idx="1212">
                  <c:v>43419</c:v>
                </c:pt>
                <c:pt idx="1213">
                  <c:v>43420</c:v>
                </c:pt>
                <c:pt idx="1214">
                  <c:v>43421</c:v>
                </c:pt>
                <c:pt idx="1215">
                  <c:v>43422</c:v>
                </c:pt>
                <c:pt idx="1216">
                  <c:v>43423</c:v>
                </c:pt>
                <c:pt idx="1217">
                  <c:v>43424</c:v>
                </c:pt>
                <c:pt idx="1218">
                  <c:v>43425</c:v>
                </c:pt>
                <c:pt idx="1219">
                  <c:v>43426</c:v>
                </c:pt>
                <c:pt idx="1220">
                  <c:v>43427</c:v>
                </c:pt>
                <c:pt idx="1221">
                  <c:v>43428</c:v>
                </c:pt>
                <c:pt idx="1222">
                  <c:v>43429</c:v>
                </c:pt>
                <c:pt idx="1223">
                  <c:v>43430</c:v>
                </c:pt>
                <c:pt idx="1224">
                  <c:v>43431</c:v>
                </c:pt>
                <c:pt idx="1225">
                  <c:v>43432</c:v>
                </c:pt>
                <c:pt idx="1226">
                  <c:v>43433</c:v>
                </c:pt>
                <c:pt idx="1227">
                  <c:v>43434</c:v>
                </c:pt>
                <c:pt idx="1228">
                  <c:v>43435</c:v>
                </c:pt>
                <c:pt idx="1229">
                  <c:v>43436</c:v>
                </c:pt>
                <c:pt idx="1230">
                  <c:v>43437</c:v>
                </c:pt>
                <c:pt idx="1231">
                  <c:v>43438</c:v>
                </c:pt>
                <c:pt idx="1232">
                  <c:v>43439</c:v>
                </c:pt>
                <c:pt idx="1233">
                  <c:v>43440</c:v>
                </c:pt>
                <c:pt idx="1234">
                  <c:v>43441</c:v>
                </c:pt>
                <c:pt idx="1235">
                  <c:v>43442</c:v>
                </c:pt>
                <c:pt idx="1236">
                  <c:v>43443</c:v>
                </c:pt>
                <c:pt idx="1237">
                  <c:v>43444</c:v>
                </c:pt>
                <c:pt idx="1238">
                  <c:v>43445</c:v>
                </c:pt>
                <c:pt idx="1239">
                  <c:v>43446</c:v>
                </c:pt>
                <c:pt idx="1240">
                  <c:v>43447</c:v>
                </c:pt>
                <c:pt idx="1241">
                  <c:v>43448</c:v>
                </c:pt>
                <c:pt idx="1242">
                  <c:v>43449</c:v>
                </c:pt>
                <c:pt idx="1243">
                  <c:v>43450</c:v>
                </c:pt>
                <c:pt idx="1244">
                  <c:v>43451</c:v>
                </c:pt>
                <c:pt idx="1245">
                  <c:v>43452</c:v>
                </c:pt>
                <c:pt idx="1246">
                  <c:v>43453</c:v>
                </c:pt>
                <c:pt idx="1247">
                  <c:v>43454</c:v>
                </c:pt>
                <c:pt idx="1248">
                  <c:v>43455</c:v>
                </c:pt>
                <c:pt idx="1249">
                  <c:v>43456</c:v>
                </c:pt>
                <c:pt idx="1250">
                  <c:v>43457</c:v>
                </c:pt>
                <c:pt idx="1251">
                  <c:v>43458</c:v>
                </c:pt>
                <c:pt idx="1252">
                  <c:v>43459</c:v>
                </c:pt>
                <c:pt idx="1253">
                  <c:v>43460</c:v>
                </c:pt>
                <c:pt idx="1254">
                  <c:v>43461</c:v>
                </c:pt>
                <c:pt idx="1255">
                  <c:v>43462</c:v>
                </c:pt>
                <c:pt idx="1256">
                  <c:v>43463</c:v>
                </c:pt>
                <c:pt idx="1257">
                  <c:v>43464</c:v>
                </c:pt>
                <c:pt idx="1258">
                  <c:v>43465</c:v>
                </c:pt>
                <c:pt idx="1259">
                  <c:v>43466</c:v>
                </c:pt>
                <c:pt idx="1260">
                  <c:v>43467</c:v>
                </c:pt>
                <c:pt idx="1261">
                  <c:v>43468</c:v>
                </c:pt>
                <c:pt idx="1262">
                  <c:v>43469</c:v>
                </c:pt>
                <c:pt idx="1263">
                  <c:v>43470</c:v>
                </c:pt>
                <c:pt idx="1264">
                  <c:v>43471</c:v>
                </c:pt>
                <c:pt idx="1265">
                  <c:v>43472</c:v>
                </c:pt>
                <c:pt idx="1266">
                  <c:v>43473</c:v>
                </c:pt>
                <c:pt idx="1267">
                  <c:v>43474</c:v>
                </c:pt>
                <c:pt idx="1268">
                  <c:v>43475</c:v>
                </c:pt>
                <c:pt idx="1269">
                  <c:v>43476</c:v>
                </c:pt>
                <c:pt idx="1270">
                  <c:v>43477</c:v>
                </c:pt>
                <c:pt idx="1271">
                  <c:v>43478</c:v>
                </c:pt>
                <c:pt idx="1272">
                  <c:v>43479</c:v>
                </c:pt>
                <c:pt idx="1273">
                  <c:v>43480</c:v>
                </c:pt>
                <c:pt idx="1274">
                  <c:v>43481</c:v>
                </c:pt>
                <c:pt idx="1275">
                  <c:v>43482</c:v>
                </c:pt>
                <c:pt idx="1276">
                  <c:v>43483</c:v>
                </c:pt>
                <c:pt idx="1277">
                  <c:v>43484</c:v>
                </c:pt>
                <c:pt idx="1278">
                  <c:v>43485</c:v>
                </c:pt>
                <c:pt idx="1279">
                  <c:v>43486</c:v>
                </c:pt>
                <c:pt idx="1280">
                  <c:v>43487</c:v>
                </c:pt>
                <c:pt idx="1281">
                  <c:v>43488</c:v>
                </c:pt>
                <c:pt idx="1282">
                  <c:v>43489</c:v>
                </c:pt>
                <c:pt idx="1283">
                  <c:v>43490</c:v>
                </c:pt>
                <c:pt idx="1284">
                  <c:v>43491</c:v>
                </c:pt>
                <c:pt idx="1285">
                  <c:v>43492</c:v>
                </c:pt>
                <c:pt idx="1286">
                  <c:v>43493</c:v>
                </c:pt>
                <c:pt idx="1287">
                  <c:v>43494</c:v>
                </c:pt>
                <c:pt idx="1288">
                  <c:v>43495</c:v>
                </c:pt>
                <c:pt idx="1289">
                  <c:v>43496</c:v>
                </c:pt>
                <c:pt idx="1290">
                  <c:v>43497</c:v>
                </c:pt>
                <c:pt idx="1291">
                  <c:v>43498</c:v>
                </c:pt>
                <c:pt idx="1292">
                  <c:v>43499</c:v>
                </c:pt>
                <c:pt idx="1293">
                  <c:v>43500</c:v>
                </c:pt>
                <c:pt idx="1294">
                  <c:v>43501</c:v>
                </c:pt>
                <c:pt idx="1295">
                  <c:v>43502</c:v>
                </c:pt>
                <c:pt idx="1296">
                  <c:v>43503</c:v>
                </c:pt>
                <c:pt idx="1297">
                  <c:v>43504</c:v>
                </c:pt>
                <c:pt idx="1298">
                  <c:v>43505</c:v>
                </c:pt>
                <c:pt idx="1299">
                  <c:v>43506</c:v>
                </c:pt>
                <c:pt idx="1300">
                  <c:v>43507</c:v>
                </c:pt>
                <c:pt idx="1301">
                  <c:v>43508</c:v>
                </c:pt>
                <c:pt idx="1302">
                  <c:v>43509</c:v>
                </c:pt>
                <c:pt idx="1303">
                  <c:v>43510</c:v>
                </c:pt>
                <c:pt idx="1304">
                  <c:v>43511</c:v>
                </c:pt>
                <c:pt idx="1305">
                  <c:v>43512</c:v>
                </c:pt>
                <c:pt idx="1306">
                  <c:v>43513</c:v>
                </c:pt>
                <c:pt idx="1307">
                  <c:v>43514</c:v>
                </c:pt>
                <c:pt idx="1308">
                  <c:v>43515</c:v>
                </c:pt>
                <c:pt idx="1309">
                  <c:v>43516</c:v>
                </c:pt>
                <c:pt idx="1310">
                  <c:v>43517</c:v>
                </c:pt>
                <c:pt idx="1311">
                  <c:v>43518</c:v>
                </c:pt>
                <c:pt idx="1312">
                  <c:v>43519</c:v>
                </c:pt>
                <c:pt idx="1313">
                  <c:v>43520</c:v>
                </c:pt>
                <c:pt idx="1314">
                  <c:v>43521</c:v>
                </c:pt>
                <c:pt idx="1315">
                  <c:v>43522</c:v>
                </c:pt>
                <c:pt idx="1316">
                  <c:v>43523</c:v>
                </c:pt>
                <c:pt idx="1317">
                  <c:v>43524</c:v>
                </c:pt>
                <c:pt idx="1318">
                  <c:v>43525</c:v>
                </c:pt>
                <c:pt idx="1319">
                  <c:v>43526</c:v>
                </c:pt>
                <c:pt idx="1320">
                  <c:v>43527</c:v>
                </c:pt>
                <c:pt idx="1321">
                  <c:v>43528</c:v>
                </c:pt>
                <c:pt idx="1322">
                  <c:v>43529</c:v>
                </c:pt>
                <c:pt idx="1323">
                  <c:v>43530</c:v>
                </c:pt>
                <c:pt idx="1324">
                  <c:v>43531</c:v>
                </c:pt>
                <c:pt idx="1325">
                  <c:v>43532</c:v>
                </c:pt>
                <c:pt idx="1326">
                  <c:v>43533</c:v>
                </c:pt>
                <c:pt idx="1327">
                  <c:v>43534</c:v>
                </c:pt>
                <c:pt idx="1328">
                  <c:v>43535</c:v>
                </c:pt>
                <c:pt idx="1329">
                  <c:v>43536</c:v>
                </c:pt>
                <c:pt idx="1330">
                  <c:v>43537</c:v>
                </c:pt>
                <c:pt idx="1331">
                  <c:v>43538</c:v>
                </c:pt>
                <c:pt idx="1332">
                  <c:v>43539</c:v>
                </c:pt>
                <c:pt idx="1333">
                  <c:v>43540</c:v>
                </c:pt>
                <c:pt idx="1334">
                  <c:v>43541</c:v>
                </c:pt>
                <c:pt idx="1335">
                  <c:v>43542</c:v>
                </c:pt>
                <c:pt idx="1336">
                  <c:v>43543</c:v>
                </c:pt>
                <c:pt idx="1337">
                  <c:v>43544</c:v>
                </c:pt>
                <c:pt idx="1338">
                  <c:v>43545</c:v>
                </c:pt>
                <c:pt idx="1339">
                  <c:v>43546</c:v>
                </c:pt>
                <c:pt idx="1340">
                  <c:v>43547</c:v>
                </c:pt>
                <c:pt idx="1341">
                  <c:v>43548</c:v>
                </c:pt>
                <c:pt idx="1342">
                  <c:v>43549</c:v>
                </c:pt>
                <c:pt idx="1343">
                  <c:v>43550</c:v>
                </c:pt>
                <c:pt idx="1344">
                  <c:v>43551</c:v>
                </c:pt>
                <c:pt idx="1345">
                  <c:v>43552</c:v>
                </c:pt>
                <c:pt idx="1346">
                  <c:v>43553</c:v>
                </c:pt>
                <c:pt idx="1347">
                  <c:v>43554</c:v>
                </c:pt>
                <c:pt idx="1348">
                  <c:v>43555</c:v>
                </c:pt>
                <c:pt idx="1349">
                  <c:v>43556</c:v>
                </c:pt>
                <c:pt idx="1350">
                  <c:v>43557</c:v>
                </c:pt>
                <c:pt idx="1351">
                  <c:v>43558</c:v>
                </c:pt>
                <c:pt idx="1352">
                  <c:v>43559</c:v>
                </c:pt>
                <c:pt idx="1353">
                  <c:v>43560</c:v>
                </c:pt>
                <c:pt idx="1354">
                  <c:v>43561</c:v>
                </c:pt>
                <c:pt idx="1355">
                  <c:v>43562</c:v>
                </c:pt>
                <c:pt idx="1356">
                  <c:v>43563</c:v>
                </c:pt>
                <c:pt idx="1357">
                  <c:v>43564</c:v>
                </c:pt>
                <c:pt idx="1358">
                  <c:v>43565</c:v>
                </c:pt>
                <c:pt idx="1359">
                  <c:v>43566</c:v>
                </c:pt>
                <c:pt idx="1360">
                  <c:v>43567</c:v>
                </c:pt>
                <c:pt idx="1361">
                  <c:v>43568</c:v>
                </c:pt>
                <c:pt idx="1362">
                  <c:v>43569</c:v>
                </c:pt>
                <c:pt idx="1363">
                  <c:v>43570</c:v>
                </c:pt>
                <c:pt idx="1364">
                  <c:v>43571</c:v>
                </c:pt>
                <c:pt idx="1365">
                  <c:v>43572</c:v>
                </c:pt>
                <c:pt idx="1366">
                  <c:v>43573</c:v>
                </c:pt>
                <c:pt idx="1367">
                  <c:v>43574</c:v>
                </c:pt>
                <c:pt idx="1368">
                  <c:v>43575</c:v>
                </c:pt>
                <c:pt idx="1369">
                  <c:v>43576</c:v>
                </c:pt>
                <c:pt idx="1370">
                  <c:v>43577</c:v>
                </c:pt>
                <c:pt idx="1371">
                  <c:v>43578</c:v>
                </c:pt>
                <c:pt idx="1372">
                  <c:v>43579</c:v>
                </c:pt>
                <c:pt idx="1373">
                  <c:v>43580</c:v>
                </c:pt>
                <c:pt idx="1374">
                  <c:v>43581</c:v>
                </c:pt>
                <c:pt idx="1375">
                  <c:v>43582</c:v>
                </c:pt>
                <c:pt idx="1376">
                  <c:v>43583</c:v>
                </c:pt>
                <c:pt idx="1377">
                  <c:v>43584</c:v>
                </c:pt>
                <c:pt idx="1378">
                  <c:v>43585</c:v>
                </c:pt>
                <c:pt idx="1379">
                  <c:v>43586</c:v>
                </c:pt>
                <c:pt idx="1380">
                  <c:v>43587</c:v>
                </c:pt>
                <c:pt idx="1381">
                  <c:v>43588</c:v>
                </c:pt>
                <c:pt idx="1382">
                  <c:v>43589</c:v>
                </c:pt>
                <c:pt idx="1383">
                  <c:v>43590</c:v>
                </c:pt>
                <c:pt idx="1384">
                  <c:v>43591</c:v>
                </c:pt>
                <c:pt idx="1385">
                  <c:v>43592</c:v>
                </c:pt>
                <c:pt idx="1386">
                  <c:v>43593</c:v>
                </c:pt>
                <c:pt idx="1387">
                  <c:v>43594</c:v>
                </c:pt>
                <c:pt idx="1388">
                  <c:v>43595</c:v>
                </c:pt>
                <c:pt idx="1389">
                  <c:v>43596</c:v>
                </c:pt>
                <c:pt idx="1390">
                  <c:v>43597</c:v>
                </c:pt>
                <c:pt idx="1391">
                  <c:v>43598</c:v>
                </c:pt>
                <c:pt idx="1392">
                  <c:v>43599</c:v>
                </c:pt>
                <c:pt idx="1393">
                  <c:v>43600</c:v>
                </c:pt>
                <c:pt idx="1394">
                  <c:v>43601</c:v>
                </c:pt>
                <c:pt idx="1395">
                  <c:v>43602</c:v>
                </c:pt>
                <c:pt idx="1396">
                  <c:v>43603</c:v>
                </c:pt>
                <c:pt idx="1397">
                  <c:v>43604</c:v>
                </c:pt>
                <c:pt idx="1398">
                  <c:v>43605</c:v>
                </c:pt>
                <c:pt idx="1399">
                  <c:v>43606</c:v>
                </c:pt>
                <c:pt idx="1400">
                  <c:v>43607</c:v>
                </c:pt>
                <c:pt idx="1401">
                  <c:v>43608</c:v>
                </c:pt>
                <c:pt idx="1402">
                  <c:v>43609</c:v>
                </c:pt>
                <c:pt idx="1403">
                  <c:v>43610</c:v>
                </c:pt>
                <c:pt idx="1404">
                  <c:v>43611</c:v>
                </c:pt>
                <c:pt idx="1405">
                  <c:v>43612</c:v>
                </c:pt>
                <c:pt idx="1406">
                  <c:v>43613</c:v>
                </c:pt>
                <c:pt idx="1407">
                  <c:v>43614</c:v>
                </c:pt>
                <c:pt idx="1408">
                  <c:v>43615</c:v>
                </c:pt>
                <c:pt idx="1409">
                  <c:v>43616</c:v>
                </c:pt>
                <c:pt idx="1410">
                  <c:v>43617</c:v>
                </c:pt>
                <c:pt idx="1411">
                  <c:v>43618</c:v>
                </c:pt>
                <c:pt idx="1412">
                  <c:v>43619</c:v>
                </c:pt>
                <c:pt idx="1413">
                  <c:v>43620</c:v>
                </c:pt>
                <c:pt idx="1414">
                  <c:v>43621</c:v>
                </c:pt>
                <c:pt idx="1415">
                  <c:v>43622</c:v>
                </c:pt>
                <c:pt idx="1416">
                  <c:v>43623</c:v>
                </c:pt>
                <c:pt idx="1417">
                  <c:v>43624</c:v>
                </c:pt>
                <c:pt idx="1418">
                  <c:v>43625</c:v>
                </c:pt>
                <c:pt idx="1419">
                  <c:v>43626</c:v>
                </c:pt>
                <c:pt idx="1420">
                  <c:v>43627</c:v>
                </c:pt>
                <c:pt idx="1421">
                  <c:v>43628</c:v>
                </c:pt>
                <c:pt idx="1422">
                  <c:v>43629</c:v>
                </c:pt>
                <c:pt idx="1423">
                  <c:v>43630</c:v>
                </c:pt>
                <c:pt idx="1424">
                  <c:v>43631</c:v>
                </c:pt>
                <c:pt idx="1425">
                  <c:v>43632</c:v>
                </c:pt>
                <c:pt idx="1426">
                  <c:v>43633</c:v>
                </c:pt>
                <c:pt idx="1427">
                  <c:v>43634</c:v>
                </c:pt>
                <c:pt idx="1428">
                  <c:v>43635</c:v>
                </c:pt>
                <c:pt idx="1429">
                  <c:v>43636</c:v>
                </c:pt>
                <c:pt idx="1430">
                  <c:v>43637</c:v>
                </c:pt>
                <c:pt idx="1431">
                  <c:v>43638</c:v>
                </c:pt>
                <c:pt idx="1432">
                  <c:v>43639</c:v>
                </c:pt>
                <c:pt idx="1433">
                  <c:v>43640</c:v>
                </c:pt>
                <c:pt idx="1434">
                  <c:v>43641</c:v>
                </c:pt>
                <c:pt idx="1435">
                  <c:v>43642</c:v>
                </c:pt>
                <c:pt idx="1436">
                  <c:v>43643</c:v>
                </c:pt>
                <c:pt idx="1437">
                  <c:v>43644</c:v>
                </c:pt>
                <c:pt idx="1438">
                  <c:v>43645</c:v>
                </c:pt>
                <c:pt idx="1439">
                  <c:v>43646</c:v>
                </c:pt>
                <c:pt idx="1440">
                  <c:v>43647</c:v>
                </c:pt>
                <c:pt idx="1441">
                  <c:v>43648</c:v>
                </c:pt>
                <c:pt idx="1442">
                  <c:v>43649</c:v>
                </c:pt>
                <c:pt idx="1443">
                  <c:v>43650</c:v>
                </c:pt>
                <c:pt idx="1444">
                  <c:v>43651</c:v>
                </c:pt>
                <c:pt idx="1445">
                  <c:v>43652</c:v>
                </c:pt>
                <c:pt idx="1446">
                  <c:v>43653</c:v>
                </c:pt>
                <c:pt idx="1447">
                  <c:v>43654</c:v>
                </c:pt>
                <c:pt idx="1448">
                  <c:v>43655</c:v>
                </c:pt>
                <c:pt idx="1449">
                  <c:v>43656</c:v>
                </c:pt>
                <c:pt idx="1450">
                  <c:v>43657</c:v>
                </c:pt>
                <c:pt idx="1451">
                  <c:v>43658</c:v>
                </c:pt>
                <c:pt idx="1452">
                  <c:v>43659</c:v>
                </c:pt>
                <c:pt idx="1453">
                  <c:v>43660</c:v>
                </c:pt>
                <c:pt idx="1454">
                  <c:v>43661</c:v>
                </c:pt>
                <c:pt idx="1455">
                  <c:v>43662</c:v>
                </c:pt>
                <c:pt idx="1456">
                  <c:v>43663</c:v>
                </c:pt>
                <c:pt idx="1457">
                  <c:v>43664</c:v>
                </c:pt>
                <c:pt idx="1458">
                  <c:v>43665</c:v>
                </c:pt>
                <c:pt idx="1459">
                  <c:v>43666</c:v>
                </c:pt>
                <c:pt idx="1460">
                  <c:v>43667</c:v>
                </c:pt>
                <c:pt idx="1461">
                  <c:v>43668</c:v>
                </c:pt>
                <c:pt idx="1462">
                  <c:v>43669</c:v>
                </c:pt>
                <c:pt idx="1463">
                  <c:v>43670</c:v>
                </c:pt>
                <c:pt idx="1464">
                  <c:v>43671</c:v>
                </c:pt>
                <c:pt idx="1465">
                  <c:v>43672</c:v>
                </c:pt>
                <c:pt idx="1466">
                  <c:v>43673</c:v>
                </c:pt>
                <c:pt idx="1467">
                  <c:v>43674</c:v>
                </c:pt>
                <c:pt idx="1468">
                  <c:v>43675</c:v>
                </c:pt>
                <c:pt idx="1469">
                  <c:v>43676</c:v>
                </c:pt>
                <c:pt idx="1470">
                  <c:v>43677</c:v>
                </c:pt>
                <c:pt idx="1471">
                  <c:v>43678</c:v>
                </c:pt>
                <c:pt idx="1472">
                  <c:v>43679</c:v>
                </c:pt>
                <c:pt idx="1473">
                  <c:v>43680</c:v>
                </c:pt>
                <c:pt idx="1474">
                  <c:v>43681</c:v>
                </c:pt>
                <c:pt idx="1475">
                  <c:v>43682</c:v>
                </c:pt>
                <c:pt idx="1476">
                  <c:v>43683</c:v>
                </c:pt>
                <c:pt idx="1477">
                  <c:v>43684</c:v>
                </c:pt>
                <c:pt idx="1478">
                  <c:v>43685</c:v>
                </c:pt>
                <c:pt idx="1479">
                  <c:v>43686</c:v>
                </c:pt>
                <c:pt idx="1480">
                  <c:v>43687</c:v>
                </c:pt>
                <c:pt idx="1481">
                  <c:v>43688</c:v>
                </c:pt>
                <c:pt idx="1482">
                  <c:v>43689</c:v>
                </c:pt>
                <c:pt idx="1483">
                  <c:v>43690</c:v>
                </c:pt>
                <c:pt idx="1484">
                  <c:v>43691</c:v>
                </c:pt>
                <c:pt idx="1485">
                  <c:v>43692</c:v>
                </c:pt>
                <c:pt idx="1486">
                  <c:v>43693</c:v>
                </c:pt>
                <c:pt idx="1487">
                  <c:v>43694</c:v>
                </c:pt>
                <c:pt idx="1488">
                  <c:v>43695</c:v>
                </c:pt>
                <c:pt idx="1489">
                  <c:v>43696</c:v>
                </c:pt>
                <c:pt idx="1490">
                  <c:v>43697</c:v>
                </c:pt>
                <c:pt idx="1491">
                  <c:v>43698</c:v>
                </c:pt>
                <c:pt idx="1492">
                  <c:v>43699</c:v>
                </c:pt>
                <c:pt idx="1493">
                  <c:v>43700</c:v>
                </c:pt>
                <c:pt idx="1494">
                  <c:v>43701</c:v>
                </c:pt>
                <c:pt idx="1495">
                  <c:v>43702</c:v>
                </c:pt>
                <c:pt idx="1496">
                  <c:v>43703</c:v>
                </c:pt>
                <c:pt idx="1497">
                  <c:v>43704</c:v>
                </c:pt>
                <c:pt idx="1498">
                  <c:v>43705</c:v>
                </c:pt>
                <c:pt idx="1499">
                  <c:v>43706</c:v>
                </c:pt>
                <c:pt idx="1500">
                  <c:v>43707</c:v>
                </c:pt>
                <c:pt idx="1501">
                  <c:v>43708</c:v>
                </c:pt>
                <c:pt idx="1502">
                  <c:v>43709</c:v>
                </c:pt>
                <c:pt idx="1503">
                  <c:v>43710</c:v>
                </c:pt>
                <c:pt idx="1504">
                  <c:v>43711</c:v>
                </c:pt>
                <c:pt idx="1505">
                  <c:v>43712</c:v>
                </c:pt>
                <c:pt idx="1506">
                  <c:v>43713</c:v>
                </c:pt>
                <c:pt idx="1507">
                  <c:v>43714</c:v>
                </c:pt>
                <c:pt idx="1508">
                  <c:v>43715</c:v>
                </c:pt>
                <c:pt idx="1509">
                  <c:v>43716</c:v>
                </c:pt>
                <c:pt idx="1510">
                  <c:v>43717</c:v>
                </c:pt>
                <c:pt idx="1511">
                  <c:v>43718</c:v>
                </c:pt>
                <c:pt idx="1512">
                  <c:v>43719</c:v>
                </c:pt>
                <c:pt idx="1513">
                  <c:v>43720</c:v>
                </c:pt>
                <c:pt idx="1514">
                  <c:v>43721</c:v>
                </c:pt>
                <c:pt idx="1515">
                  <c:v>43722</c:v>
                </c:pt>
                <c:pt idx="1516">
                  <c:v>43723</c:v>
                </c:pt>
                <c:pt idx="1517">
                  <c:v>43724</c:v>
                </c:pt>
                <c:pt idx="1518">
                  <c:v>43725</c:v>
                </c:pt>
                <c:pt idx="1519">
                  <c:v>43726</c:v>
                </c:pt>
                <c:pt idx="1520">
                  <c:v>43727</c:v>
                </c:pt>
                <c:pt idx="1521">
                  <c:v>43728</c:v>
                </c:pt>
                <c:pt idx="1522">
                  <c:v>43729</c:v>
                </c:pt>
                <c:pt idx="1523">
                  <c:v>43730</c:v>
                </c:pt>
                <c:pt idx="1524">
                  <c:v>43731</c:v>
                </c:pt>
                <c:pt idx="1525">
                  <c:v>43732</c:v>
                </c:pt>
                <c:pt idx="1526">
                  <c:v>43733</c:v>
                </c:pt>
                <c:pt idx="1527">
                  <c:v>43734</c:v>
                </c:pt>
                <c:pt idx="1528">
                  <c:v>43735</c:v>
                </c:pt>
                <c:pt idx="1529">
                  <c:v>43736</c:v>
                </c:pt>
                <c:pt idx="1530">
                  <c:v>43737</c:v>
                </c:pt>
                <c:pt idx="1531">
                  <c:v>43738</c:v>
                </c:pt>
                <c:pt idx="1532">
                  <c:v>43739</c:v>
                </c:pt>
                <c:pt idx="1533">
                  <c:v>43740</c:v>
                </c:pt>
                <c:pt idx="1534">
                  <c:v>43741</c:v>
                </c:pt>
                <c:pt idx="1535">
                  <c:v>43742</c:v>
                </c:pt>
                <c:pt idx="1536">
                  <c:v>43743</c:v>
                </c:pt>
                <c:pt idx="1537">
                  <c:v>43744</c:v>
                </c:pt>
                <c:pt idx="1538">
                  <c:v>43745</c:v>
                </c:pt>
                <c:pt idx="1539">
                  <c:v>43746</c:v>
                </c:pt>
                <c:pt idx="1540">
                  <c:v>43747</c:v>
                </c:pt>
                <c:pt idx="1541">
                  <c:v>43748</c:v>
                </c:pt>
                <c:pt idx="1542">
                  <c:v>43749</c:v>
                </c:pt>
                <c:pt idx="1543">
                  <c:v>43750</c:v>
                </c:pt>
                <c:pt idx="1544">
                  <c:v>43751</c:v>
                </c:pt>
                <c:pt idx="1545">
                  <c:v>43752</c:v>
                </c:pt>
                <c:pt idx="1546">
                  <c:v>43753</c:v>
                </c:pt>
                <c:pt idx="1547">
                  <c:v>43754</c:v>
                </c:pt>
                <c:pt idx="1548">
                  <c:v>43755</c:v>
                </c:pt>
                <c:pt idx="1549">
                  <c:v>43756</c:v>
                </c:pt>
                <c:pt idx="1550">
                  <c:v>43757</c:v>
                </c:pt>
                <c:pt idx="1551">
                  <c:v>43758</c:v>
                </c:pt>
                <c:pt idx="1552">
                  <c:v>43759</c:v>
                </c:pt>
                <c:pt idx="1553">
                  <c:v>43760</c:v>
                </c:pt>
                <c:pt idx="1554">
                  <c:v>43761</c:v>
                </c:pt>
                <c:pt idx="1555">
                  <c:v>43762</c:v>
                </c:pt>
                <c:pt idx="1556">
                  <c:v>43763</c:v>
                </c:pt>
                <c:pt idx="1557">
                  <c:v>43764</c:v>
                </c:pt>
                <c:pt idx="1558">
                  <c:v>43765</c:v>
                </c:pt>
                <c:pt idx="1559">
                  <c:v>43766</c:v>
                </c:pt>
                <c:pt idx="1560">
                  <c:v>43767</c:v>
                </c:pt>
                <c:pt idx="1561">
                  <c:v>43768</c:v>
                </c:pt>
                <c:pt idx="1562">
                  <c:v>43769</c:v>
                </c:pt>
                <c:pt idx="1563">
                  <c:v>43770</c:v>
                </c:pt>
                <c:pt idx="1564">
                  <c:v>43771</c:v>
                </c:pt>
                <c:pt idx="1565">
                  <c:v>43772</c:v>
                </c:pt>
                <c:pt idx="1566">
                  <c:v>43773</c:v>
                </c:pt>
                <c:pt idx="1567">
                  <c:v>43774</c:v>
                </c:pt>
                <c:pt idx="1568">
                  <c:v>43775</c:v>
                </c:pt>
                <c:pt idx="1569">
                  <c:v>43776</c:v>
                </c:pt>
                <c:pt idx="1570">
                  <c:v>43777</c:v>
                </c:pt>
                <c:pt idx="1571">
                  <c:v>43778</c:v>
                </c:pt>
                <c:pt idx="1572">
                  <c:v>43779</c:v>
                </c:pt>
                <c:pt idx="1573">
                  <c:v>43780</c:v>
                </c:pt>
                <c:pt idx="1574">
                  <c:v>43781</c:v>
                </c:pt>
                <c:pt idx="1575">
                  <c:v>43782</c:v>
                </c:pt>
                <c:pt idx="1576">
                  <c:v>43783</c:v>
                </c:pt>
                <c:pt idx="1577">
                  <c:v>43784</c:v>
                </c:pt>
                <c:pt idx="1578">
                  <c:v>43785</c:v>
                </c:pt>
                <c:pt idx="1579">
                  <c:v>43786</c:v>
                </c:pt>
                <c:pt idx="1580">
                  <c:v>43787</c:v>
                </c:pt>
                <c:pt idx="1581">
                  <c:v>43788</c:v>
                </c:pt>
                <c:pt idx="1582">
                  <c:v>43789</c:v>
                </c:pt>
                <c:pt idx="1583">
                  <c:v>43790</c:v>
                </c:pt>
                <c:pt idx="1584">
                  <c:v>43791</c:v>
                </c:pt>
                <c:pt idx="1585">
                  <c:v>43792</c:v>
                </c:pt>
                <c:pt idx="1586">
                  <c:v>43793</c:v>
                </c:pt>
                <c:pt idx="1587">
                  <c:v>43794</c:v>
                </c:pt>
                <c:pt idx="1588">
                  <c:v>43795</c:v>
                </c:pt>
                <c:pt idx="1589">
                  <c:v>43796</c:v>
                </c:pt>
                <c:pt idx="1590">
                  <c:v>43797</c:v>
                </c:pt>
                <c:pt idx="1591">
                  <c:v>43798</c:v>
                </c:pt>
                <c:pt idx="1592">
                  <c:v>43799</c:v>
                </c:pt>
                <c:pt idx="1593">
                  <c:v>43800</c:v>
                </c:pt>
                <c:pt idx="1594">
                  <c:v>43801</c:v>
                </c:pt>
                <c:pt idx="1595">
                  <c:v>43802</c:v>
                </c:pt>
                <c:pt idx="1596">
                  <c:v>43803</c:v>
                </c:pt>
                <c:pt idx="1597">
                  <c:v>43804</c:v>
                </c:pt>
                <c:pt idx="1598">
                  <c:v>43805</c:v>
                </c:pt>
                <c:pt idx="1599">
                  <c:v>43806</c:v>
                </c:pt>
                <c:pt idx="1600">
                  <c:v>43807</c:v>
                </c:pt>
                <c:pt idx="1601">
                  <c:v>43808</c:v>
                </c:pt>
                <c:pt idx="1602">
                  <c:v>43809</c:v>
                </c:pt>
                <c:pt idx="1603">
                  <c:v>43810</c:v>
                </c:pt>
                <c:pt idx="1604">
                  <c:v>43811</c:v>
                </c:pt>
                <c:pt idx="1605">
                  <c:v>43812</c:v>
                </c:pt>
                <c:pt idx="1606">
                  <c:v>43813</c:v>
                </c:pt>
                <c:pt idx="1607">
                  <c:v>43814</c:v>
                </c:pt>
                <c:pt idx="1608">
                  <c:v>43815</c:v>
                </c:pt>
                <c:pt idx="1609">
                  <c:v>43816</c:v>
                </c:pt>
                <c:pt idx="1610">
                  <c:v>43817</c:v>
                </c:pt>
                <c:pt idx="1611">
                  <c:v>43818</c:v>
                </c:pt>
                <c:pt idx="1612">
                  <c:v>43819</c:v>
                </c:pt>
                <c:pt idx="1613">
                  <c:v>43820</c:v>
                </c:pt>
                <c:pt idx="1614">
                  <c:v>43821</c:v>
                </c:pt>
                <c:pt idx="1615">
                  <c:v>43822</c:v>
                </c:pt>
                <c:pt idx="1616">
                  <c:v>43823</c:v>
                </c:pt>
                <c:pt idx="1617">
                  <c:v>43824</c:v>
                </c:pt>
                <c:pt idx="1618">
                  <c:v>43825</c:v>
                </c:pt>
                <c:pt idx="1619">
                  <c:v>43826</c:v>
                </c:pt>
                <c:pt idx="1620">
                  <c:v>43827</c:v>
                </c:pt>
                <c:pt idx="1621">
                  <c:v>43828</c:v>
                </c:pt>
                <c:pt idx="1622">
                  <c:v>43829</c:v>
                </c:pt>
                <c:pt idx="1623">
                  <c:v>43830</c:v>
                </c:pt>
                <c:pt idx="1624">
                  <c:v>43831</c:v>
                </c:pt>
                <c:pt idx="1625">
                  <c:v>43832</c:v>
                </c:pt>
                <c:pt idx="1626">
                  <c:v>43833</c:v>
                </c:pt>
                <c:pt idx="1627">
                  <c:v>43834</c:v>
                </c:pt>
                <c:pt idx="1628">
                  <c:v>43835</c:v>
                </c:pt>
                <c:pt idx="1629">
                  <c:v>43836</c:v>
                </c:pt>
                <c:pt idx="1630">
                  <c:v>43837</c:v>
                </c:pt>
                <c:pt idx="1631">
                  <c:v>43838</c:v>
                </c:pt>
                <c:pt idx="1632">
                  <c:v>43839</c:v>
                </c:pt>
                <c:pt idx="1633">
                  <c:v>43840</c:v>
                </c:pt>
                <c:pt idx="1634">
                  <c:v>43841</c:v>
                </c:pt>
                <c:pt idx="1635">
                  <c:v>43842</c:v>
                </c:pt>
                <c:pt idx="1636">
                  <c:v>43843</c:v>
                </c:pt>
                <c:pt idx="1637">
                  <c:v>43844</c:v>
                </c:pt>
                <c:pt idx="1638">
                  <c:v>43845</c:v>
                </c:pt>
                <c:pt idx="1639">
                  <c:v>43846</c:v>
                </c:pt>
                <c:pt idx="1640">
                  <c:v>43847</c:v>
                </c:pt>
                <c:pt idx="1641">
                  <c:v>43848</c:v>
                </c:pt>
                <c:pt idx="1642">
                  <c:v>43849</c:v>
                </c:pt>
                <c:pt idx="1643">
                  <c:v>43850</c:v>
                </c:pt>
                <c:pt idx="1644">
                  <c:v>43851</c:v>
                </c:pt>
                <c:pt idx="1645">
                  <c:v>43852</c:v>
                </c:pt>
                <c:pt idx="1646">
                  <c:v>43853</c:v>
                </c:pt>
                <c:pt idx="1647">
                  <c:v>43854</c:v>
                </c:pt>
                <c:pt idx="1648">
                  <c:v>43855</c:v>
                </c:pt>
                <c:pt idx="1649">
                  <c:v>43856</c:v>
                </c:pt>
                <c:pt idx="1650">
                  <c:v>43857</c:v>
                </c:pt>
                <c:pt idx="1651">
                  <c:v>43858</c:v>
                </c:pt>
                <c:pt idx="1652">
                  <c:v>43859</c:v>
                </c:pt>
                <c:pt idx="1653">
                  <c:v>43860</c:v>
                </c:pt>
                <c:pt idx="1654">
                  <c:v>43861</c:v>
                </c:pt>
                <c:pt idx="1655">
                  <c:v>43862</c:v>
                </c:pt>
                <c:pt idx="1656">
                  <c:v>43863</c:v>
                </c:pt>
                <c:pt idx="1657">
                  <c:v>43864</c:v>
                </c:pt>
                <c:pt idx="1658">
                  <c:v>43865</c:v>
                </c:pt>
                <c:pt idx="1659">
                  <c:v>43866</c:v>
                </c:pt>
                <c:pt idx="1660">
                  <c:v>43867</c:v>
                </c:pt>
                <c:pt idx="1661">
                  <c:v>43868</c:v>
                </c:pt>
                <c:pt idx="1662">
                  <c:v>43869</c:v>
                </c:pt>
                <c:pt idx="1663">
                  <c:v>43870</c:v>
                </c:pt>
                <c:pt idx="1664">
                  <c:v>43871</c:v>
                </c:pt>
                <c:pt idx="1665">
                  <c:v>43872</c:v>
                </c:pt>
                <c:pt idx="1666">
                  <c:v>43873</c:v>
                </c:pt>
                <c:pt idx="1667">
                  <c:v>43874</c:v>
                </c:pt>
                <c:pt idx="1668">
                  <c:v>43875</c:v>
                </c:pt>
                <c:pt idx="1669">
                  <c:v>43876</c:v>
                </c:pt>
                <c:pt idx="1670">
                  <c:v>43877</c:v>
                </c:pt>
                <c:pt idx="1671">
                  <c:v>43878</c:v>
                </c:pt>
                <c:pt idx="1672">
                  <c:v>43879</c:v>
                </c:pt>
                <c:pt idx="1673">
                  <c:v>43880</c:v>
                </c:pt>
                <c:pt idx="1674">
                  <c:v>43881</c:v>
                </c:pt>
                <c:pt idx="1675">
                  <c:v>43882</c:v>
                </c:pt>
                <c:pt idx="1676">
                  <c:v>43883</c:v>
                </c:pt>
                <c:pt idx="1677">
                  <c:v>43884</c:v>
                </c:pt>
                <c:pt idx="1678">
                  <c:v>43885</c:v>
                </c:pt>
                <c:pt idx="1679">
                  <c:v>43886</c:v>
                </c:pt>
                <c:pt idx="1680">
                  <c:v>43887</c:v>
                </c:pt>
                <c:pt idx="1681">
                  <c:v>43888</c:v>
                </c:pt>
                <c:pt idx="1682">
                  <c:v>43889</c:v>
                </c:pt>
                <c:pt idx="1683">
                  <c:v>43890</c:v>
                </c:pt>
                <c:pt idx="1684">
                  <c:v>43891</c:v>
                </c:pt>
                <c:pt idx="1685">
                  <c:v>43892</c:v>
                </c:pt>
                <c:pt idx="1686">
                  <c:v>43893</c:v>
                </c:pt>
                <c:pt idx="1687">
                  <c:v>43894</c:v>
                </c:pt>
                <c:pt idx="1688">
                  <c:v>43895</c:v>
                </c:pt>
                <c:pt idx="1689">
                  <c:v>43896</c:v>
                </c:pt>
                <c:pt idx="1690">
                  <c:v>43897</c:v>
                </c:pt>
                <c:pt idx="1691">
                  <c:v>43898</c:v>
                </c:pt>
                <c:pt idx="1692">
                  <c:v>43899</c:v>
                </c:pt>
                <c:pt idx="1693">
                  <c:v>43900</c:v>
                </c:pt>
                <c:pt idx="1694">
                  <c:v>43901</c:v>
                </c:pt>
                <c:pt idx="1695">
                  <c:v>43902</c:v>
                </c:pt>
                <c:pt idx="1696">
                  <c:v>43903</c:v>
                </c:pt>
                <c:pt idx="1697">
                  <c:v>43904</c:v>
                </c:pt>
                <c:pt idx="1698">
                  <c:v>43905</c:v>
                </c:pt>
                <c:pt idx="1699">
                  <c:v>43906</c:v>
                </c:pt>
                <c:pt idx="1700">
                  <c:v>43907</c:v>
                </c:pt>
                <c:pt idx="1701">
                  <c:v>43908</c:v>
                </c:pt>
                <c:pt idx="1702">
                  <c:v>43909</c:v>
                </c:pt>
                <c:pt idx="1703">
                  <c:v>43910</c:v>
                </c:pt>
                <c:pt idx="1704">
                  <c:v>43911</c:v>
                </c:pt>
                <c:pt idx="1705">
                  <c:v>43912</c:v>
                </c:pt>
                <c:pt idx="1706">
                  <c:v>43913</c:v>
                </c:pt>
                <c:pt idx="1707">
                  <c:v>43914</c:v>
                </c:pt>
                <c:pt idx="1708">
                  <c:v>43915</c:v>
                </c:pt>
                <c:pt idx="1709">
                  <c:v>43916</c:v>
                </c:pt>
                <c:pt idx="1710">
                  <c:v>43917</c:v>
                </c:pt>
                <c:pt idx="1711">
                  <c:v>43918</c:v>
                </c:pt>
                <c:pt idx="1712">
                  <c:v>43919</c:v>
                </c:pt>
                <c:pt idx="1713">
                  <c:v>43920</c:v>
                </c:pt>
                <c:pt idx="1714">
                  <c:v>43921</c:v>
                </c:pt>
                <c:pt idx="1715">
                  <c:v>43922</c:v>
                </c:pt>
                <c:pt idx="1716">
                  <c:v>43923</c:v>
                </c:pt>
                <c:pt idx="1717">
                  <c:v>43924</c:v>
                </c:pt>
                <c:pt idx="1718">
                  <c:v>43925</c:v>
                </c:pt>
                <c:pt idx="1719">
                  <c:v>43926</c:v>
                </c:pt>
                <c:pt idx="1720">
                  <c:v>43927</c:v>
                </c:pt>
                <c:pt idx="1721">
                  <c:v>43928</c:v>
                </c:pt>
                <c:pt idx="1722">
                  <c:v>43929</c:v>
                </c:pt>
                <c:pt idx="1723">
                  <c:v>43930</c:v>
                </c:pt>
                <c:pt idx="1724">
                  <c:v>43931</c:v>
                </c:pt>
                <c:pt idx="1725">
                  <c:v>43932</c:v>
                </c:pt>
                <c:pt idx="1726">
                  <c:v>43933</c:v>
                </c:pt>
                <c:pt idx="1727">
                  <c:v>43934</c:v>
                </c:pt>
                <c:pt idx="1728">
                  <c:v>43935</c:v>
                </c:pt>
                <c:pt idx="1729">
                  <c:v>43936</c:v>
                </c:pt>
                <c:pt idx="1730">
                  <c:v>43937</c:v>
                </c:pt>
                <c:pt idx="1731">
                  <c:v>43938</c:v>
                </c:pt>
                <c:pt idx="1732">
                  <c:v>43939</c:v>
                </c:pt>
                <c:pt idx="1733">
                  <c:v>43940</c:v>
                </c:pt>
                <c:pt idx="1734">
                  <c:v>43941</c:v>
                </c:pt>
                <c:pt idx="1735">
                  <c:v>43942</c:v>
                </c:pt>
                <c:pt idx="1736">
                  <c:v>43943</c:v>
                </c:pt>
                <c:pt idx="1737">
                  <c:v>43944</c:v>
                </c:pt>
                <c:pt idx="1738">
                  <c:v>43945</c:v>
                </c:pt>
                <c:pt idx="1739">
                  <c:v>43946</c:v>
                </c:pt>
                <c:pt idx="1740">
                  <c:v>43947</c:v>
                </c:pt>
                <c:pt idx="1741">
                  <c:v>43948</c:v>
                </c:pt>
                <c:pt idx="1742">
                  <c:v>43949</c:v>
                </c:pt>
                <c:pt idx="1743">
                  <c:v>43950</c:v>
                </c:pt>
                <c:pt idx="1744">
                  <c:v>43951</c:v>
                </c:pt>
                <c:pt idx="1745">
                  <c:v>43952</c:v>
                </c:pt>
                <c:pt idx="1746">
                  <c:v>43953</c:v>
                </c:pt>
                <c:pt idx="1747">
                  <c:v>43954</c:v>
                </c:pt>
                <c:pt idx="1748">
                  <c:v>43955</c:v>
                </c:pt>
                <c:pt idx="1749">
                  <c:v>43956</c:v>
                </c:pt>
                <c:pt idx="1750">
                  <c:v>43957</c:v>
                </c:pt>
                <c:pt idx="1751">
                  <c:v>43958</c:v>
                </c:pt>
                <c:pt idx="1752">
                  <c:v>43959</c:v>
                </c:pt>
                <c:pt idx="1753">
                  <c:v>43960</c:v>
                </c:pt>
                <c:pt idx="1754">
                  <c:v>43961</c:v>
                </c:pt>
                <c:pt idx="1755">
                  <c:v>43962</c:v>
                </c:pt>
                <c:pt idx="1756">
                  <c:v>43963</c:v>
                </c:pt>
                <c:pt idx="1757">
                  <c:v>43964</c:v>
                </c:pt>
                <c:pt idx="1758">
                  <c:v>43965</c:v>
                </c:pt>
                <c:pt idx="1759">
                  <c:v>43966</c:v>
                </c:pt>
                <c:pt idx="1760">
                  <c:v>43967</c:v>
                </c:pt>
                <c:pt idx="1761">
                  <c:v>43968</c:v>
                </c:pt>
                <c:pt idx="1762">
                  <c:v>43969</c:v>
                </c:pt>
                <c:pt idx="1763">
                  <c:v>43970</c:v>
                </c:pt>
                <c:pt idx="1764">
                  <c:v>43971</c:v>
                </c:pt>
                <c:pt idx="1765">
                  <c:v>43972</c:v>
                </c:pt>
                <c:pt idx="1766">
                  <c:v>43973</c:v>
                </c:pt>
                <c:pt idx="1767">
                  <c:v>43974</c:v>
                </c:pt>
                <c:pt idx="1768">
                  <c:v>43975</c:v>
                </c:pt>
                <c:pt idx="1769">
                  <c:v>43976</c:v>
                </c:pt>
                <c:pt idx="1770">
                  <c:v>43977</c:v>
                </c:pt>
                <c:pt idx="1771">
                  <c:v>43978</c:v>
                </c:pt>
                <c:pt idx="1772">
                  <c:v>43979</c:v>
                </c:pt>
                <c:pt idx="1773">
                  <c:v>43980</c:v>
                </c:pt>
                <c:pt idx="1774">
                  <c:v>43981</c:v>
                </c:pt>
                <c:pt idx="1775">
                  <c:v>43982</c:v>
                </c:pt>
                <c:pt idx="1776">
                  <c:v>43983</c:v>
                </c:pt>
                <c:pt idx="1777">
                  <c:v>43984</c:v>
                </c:pt>
                <c:pt idx="1778">
                  <c:v>43985</c:v>
                </c:pt>
                <c:pt idx="1779">
                  <c:v>43986</c:v>
                </c:pt>
                <c:pt idx="1780">
                  <c:v>43987</c:v>
                </c:pt>
                <c:pt idx="1781">
                  <c:v>43988</c:v>
                </c:pt>
                <c:pt idx="1782">
                  <c:v>43989</c:v>
                </c:pt>
                <c:pt idx="1783">
                  <c:v>43990</c:v>
                </c:pt>
                <c:pt idx="1784">
                  <c:v>43991</c:v>
                </c:pt>
                <c:pt idx="1785">
                  <c:v>43992</c:v>
                </c:pt>
                <c:pt idx="1786">
                  <c:v>43993</c:v>
                </c:pt>
                <c:pt idx="1787">
                  <c:v>43994</c:v>
                </c:pt>
                <c:pt idx="1788">
                  <c:v>43995</c:v>
                </c:pt>
                <c:pt idx="1789">
                  <c:v>43996</c:v>
                </c:pt>
                <c:pt idx="1790">
                  <c:v>43997</c:v>
                </c:pt>
                <c:pt idx="1791">
                  <c:v>43998</c:v>
                </c:pt>
                <c:pt idx="1792">
                  <c:v>43999</c:v>
                </c:pt>
                <c:pt idx="1793">
                  <c:v>44000</c:v>
                </c:pt>
                <c:pt idx="1794">
                  <c:v>44001</c:v>
                </c:pt>
                <c:pt idx="1795">
                  <c:v>44002</c:v>
                </c:pt>
                <c:pt idx="1796">
                  <c:v>44003</c:v>
                </c:pt>
                <c:pt idx="1797">
                  <c:v>44004</c:v>
                </c:pt>
                <c:pt idx="1798">
                  <c:v>44005</c:v>
                </c:pt>
                <c:pt idx="1799">
                  <c:v>44006</c:v>
                </c:pt>
                <c:pt idx="1800">
                  <c:v>44007</c:v>
                </c:pt>
                <c:pt idx="1801">
                  <c:v>44008</c:v>
                </c:pt>
                <c:pt idx="1802">
                  <c:v>44009</c:v>
                </c:pt>
                <c:pt idx="1803">
                  <c:v>44010</c:v>
                </c:pt>
                <c:pt idx="1804">
                  <c:v>44011</c:v>
                </c:pt>
                <c:pt idx="1805">
                  <c:v>44012</c:v>
                </c:pt>
                <c:pt idx="1806">
                  <c:v>44013</c:v>
                </c:pt>
                <c:pt idx="1807">
                  <c:v>44014</c:v>
                </c:pt>
                <c:pt idx="1808">
                  <c:v>44015</c:v>
                </c:pt>
                <c:pt idx="1809">
                  <c:v>44016</c:v>
                </c:pt>
                <c:pt idx="1810">
                  <c:v>44017</c:v>
                </c:pt>
                <c:pt idx="1811">
                  <c:v>44018</c:v>
                </c:pt>
                <c:pt idx="1812">
                  <c:v>44019</c:v>
                </c:pt>
                <c:pt idx="1813">
                  <c:v>44020</c:v>
                </c:pt>
                <c:pt idx="1814">
                  <c:v>44021</c:v>
                </c:pt>
                <c:pt idx="1815">
                  <c:v>44022</c:v>
                </c:pt>
                <c:pt idx="1816">
                  <c:v>44023</c:v>
                </c:pt>
                <c:pt idx="1817">
                  <c:v>44024</c:v>
                </c:pt>
                <c:pt idx="1818">
                  <c:v>44025</c:v>
                </c:pt>
                <c:pt idx="1819">
                  <c:v>44026</c:v>
                </c:pt>
                <c:pt idx="1820">
                  <c:v>44027</c:v>
                </c:pt>
                <c:pt idx="1821">
                  <c:v>44028</c:v>
                </c:pt>
                <c:pt idx="1822">
                  <c:v>44029</c:v>
                </c:pt>
                <c:pt idx="1823">
                  <c:v>44030</c:v>
                </c:pt>
                <c:pt idx="1824">
                  <c:v>44031</c:v>
                </c:pt>
                <c:pt idx="1825">
                  <c:v>44032</c:v>
                </c:pt>
                <c:pt idx="1826">
                  <c:v>44033</c:v>
                </c:pt>
                <c:pt idx="1827">
                  <c:v>44034</c:v>
                </c:pt>
                <c:pt idx="1828">
                  <c:v>44035</c:v>
                </c:pt>
                <c:pt idx="1829">
                  <c:v>44036</c:v>
                </c:pt>
                <c:pt idx="1830">
                  <c:v>44037</c:v>
                </c:pt>
                <c:pt idx="1831">
                  <c:v>44038</c:v>
                </c:pt>
                <c:pt idx="1832">
                  <c:v>44039</c:v>
                </c:pt>
                <c:pt idx="1833">
                  <c:v>44040</c:v>
                </c:pt>
                <c:pt idx="1834">
                  <c:v>44041</c:v>
                </c:pt>
                <c:pt idx="1835">
                  <c:v>44042</c:v>
                </c:pt>
                <c:pt idx="1836">
                  <c:v>44043</c:v>
                </c:pt>
                <c:pt idx="1837">
                  <c:v>44044</c:v>
                </c:pt>
                <c:pt idx="1838">
                  <c:v>44045</c:v>
                </c:pt>
                <c:pt idx="1839">
                  <c:v>44046</c:v>
                </c:pt>
                <c:pt idx="1840">
                  <c:v>44047</c:v>
                </c:pt>
                <c:pt idx="1841">
                  <c:v>44048</c:v>
                </c:pt>
                <c:pt idx="1842">
                  <c:v>44049</c:v>
                </c:pt>
                <c:pt idx="1843">
                  <c:v>44050</c:v>
                </c:pt>
                <c:pt idx="1844">
                  <c:v>44051</c:v>
                </c:pt>
                <c:pt idx="1845">
                  <c:v>44052</c:v>
                </c:pt>
                <c:pt idx="1846">
                  <c:v>44053</c:v>
                </c:pt>
                <c:pt idx="1847">
                  <c:v>44054</c:v>
                </c:pt>
                <c:pt idx="1848">
                  <c:v>44055</c:v>
                </c:pt>
                <c:pt idx="1849">
                  <c:v>44056</c:v>
                </c:pt>
                <c:pt idx="1850">
                  <c:v>44057</c:v>
                </c:pt>
                <c:pt idx="1851">
                  <c:v>44058</c:v>
                </c:pt>
                <c:pt idx="1852">
                  <c:v>44059</c:v>
                </c:pt>
                <c:pt idx="1853">
                  <c:v>44060</c:v>
                </c:pt>
                <c:pt idx="1854">
                  <c:v>44061</c:v>
                </c:pt>
                <c:pt idx="1855">
                  <c:v>44062</c:v>
                </c:pt>
                <c:pt idx="1856">
                  <c:v>44063</c:v>
                </c:pt>
                <c:pt idx="1857">
                  <c:v>44064</c:v>
                </c:pt>
                <c:pt idx="1858">
                  <c:v>44065</c:v>
                </c:pt>
                <c:pt idx="1859">
                  <c:v>44066</c:v>
                </c:pt>
                <c:pt idx="1860">
                  <c:v>44067</c:v>
                </c:pt>
                <c:pt idx="1861">
                  <c:v>44068</c:v>
                </c:pt>
                <c:pt idx="1862">
                  <c:v>44069</c:v>
                </c:pt>
                <c:pt idx="1863">
                  <c:v>44070</c:v>
                </c:pt>
                <c:pt idx="1864">
                  <c:v>44071</c:v>
                </c:pt>
                <c:pt idx="1865">
                  <c:v>44072</c:v>
                </c:pt>
                <c:pt idx="1866">
                  <c:v>44073</c:v>
                </c:pt>
                <c:pt idx="1867">
                  <c:v>44074</c:v>
                </c:pt>
                <c:pt idx="1868">
                  <c:v>44075</c:v>
                </c:pt>
                <c:pt idx="1869">
                  <c:v>44076</c:v>
                </c:pt>
                <c:pt idx="1870">
                  <c:v>44077</c:v>
                </c:pt>
                <c:pt idx="1871">
                  <c:v>44078</c:v>
                </c:pt>
                <c:pt idx="1872">
                  <c:v>44079</c:v>
                </c:pt>
                <c:pt idx="1873">
                  <c:v>44080</c:v>
                </c:pt>
                <c:pt idx="1874">
                  <c:v>44081</c:v>
                </c:pt>
                <c:pt idx="1875">
                  <c:v>44082</c:v>
                </c:pt>
                <c:pt idx="1876">
                  <c:v>44083</c:v>
                </c:pt>
                <c:pt idx="1877">
                  <c:v>44084</c:v>
                </c:pt>
                <c:pt idx="1878">
                  <c:v>44085</c:v>
                </c:pt>
                <c:pt idx="1879">
                  <c:v>44086</c:v>
                </c:pt>
                <c:pt idx="1880">
                  <c:v>44087</c:v>
                </c:pt>
                <c:pt idx="1881">
                  <c:v>44088</c:v>
                </c:pt>
                <c:pt idx="1882">
                  <c:v>44089</c:v>
                </c:pt>
                <c:pt idx="1883">
                  <c:v>44090</c:v>
                </c:pt>
                <c:pt idx="1884">
                  <c:v>44091</c:v>
                </c:pt>
                <c:pt idx="1885">
                  <c:v>44092</c:v>
                </c:pt>
                <c:pt idx="1886">
                  <c:v>44093</c:v>
                </c:pt>
                <c:pt idx="1887">
                  <c:v>44094</c:v>
                </c:pt>
                <c:pt idx="1888">
                  <c:v>44095</c:v>
                </c:pt>
                <c:pt idx="1889">
                  <c:v>44096</c:v>
                </c:pt>
                <c:pt idx="1890">
                  <c:v>44097</c:v>
                </c:pt>
                <c:pt idx="1891">
                  <c:v>44098</c:v>
                </c:pt>
                <c:pt idx="1892">
                  <c:v>44099</c:v>
                </c:pt>
                <c:pt idx="1893">
                  <c:v>44100</c:v>
                </c:pt>
                <c:pt idx="1894">
                  <c:v>44101</c:v>
                </c:pt>
                <c:pt idx="1895">
                  <c:v>44102</c:v>
                </c:pt>
                <c:pt idx="1896">
                  <c:v>44103</c:v>
                </c:pt>
                <c:pt idx="1897">
                  <c:v>44104</c:v>
                </c:pt>
                <c:pt idx="1898">
                  <c:v>44105</c:v>
                </c:pt>
                <c:pt idx="1899">
                  <c:v>44106</c:v>
                </c:pt>
                <c:pt idx="1900">
                  <c:v>44107</c:v>
                </c:pt>
                <c:pt idx="1901">
                  <c:v>44108</c:v>
                </c:pt>
                <c:pt idx="1902">
                  <c:v>44109</c:v>
                </c:pt>
                <c:pt idx="1903">
                  <c:v>44110</c:v>
                </c:pt>
                <c:pt idx="1904">
                  <c:v>44111</c:v>
                </c:pt>
                <c:pt idx="1905">
                  <c:v>44112</c:v>
                </c:pt>
                <c:pt idx="1906">
                  <c:v>44113</c:v>
                </c:pt>
                <c:pt idx="1907">
                  <c:v>44114</c:v>
                </c:pt>
                <c:pt idx="1908">
                  <c:v>44115</c:v>
                </c:pt>
                <c:pt idx="1909">
                  <c:v>44116</c:v>
                </c:pt>
                <c:pt idx="1910">
                  <c:v>44117</c:v>
                </c:pt>
                <c:pt idx="1911">
                  <c:v>44118</c:v>
                </c:pt>
                <c:pt idx="1912">
                  <c:v>44119</c:v>
                </c:pt>
                <c:pt idx="1913">
                  <c:v>44120</c:v>
                </c:pt>
                <c:pt idx="1914">
                  <c:v>44121</c:v>
                </c:pt>
                <c:pt idx="1915">
                  <c:v>44122</c:v>
                </c:pt>
                <c:pt idx="1916">
                  <c:v>44123</c:v>
                </c:pt>
                <c:pt idx="1917">
                  <c:v>44124</c:v>
                </c:pt>
                <c:pt idx="1918">
                  <c:v>44125</c:v>
                </c:pt>
                <c:pt idx="1919">
                  <c:v>44126</c:v>
                </c:pt>
                <c:pt idx="1920">
                  <c:v>44127</c:v>
                </c:pt>
                <c:pt idx="1921">
                  <c:v>44128</c:v>
                </c:pt>
                <c:pt idx="1922">
                  <c:v>44129</c:v>
                </c:pt>
                <c:pt idx="1923">
                  <c:v>44130</c:v>
                </c:pt>
                <c:pt idx="1924">
                  <c:v>44131</c:v>
                </c:pt>
                <c:pt idx="1925">
                  <c:v>44132</c:v>
                </c:pt>
                <c:pt idx="1926">
                  <c:v>44133</c:v>
                </c:pt>
                <c:pt idx="1927">
                  <c:v>44134</c:v>
                </c:pt>
                <c:pt idx="1928">
                  <c:v>44135</c:v>
                </c:pt>
                <c:pt idx="1929">
                  <c:v>44136</c:v>
                </c:pt>
                <c:pt idx="1930">
                  <c:v>44137</c:v>
                </c:pt>
                <c:pt idx="1931">
                  <c:v>44138</c:v>
                </c:pt>
                <c:pt idx="1932">
                  <c:v>44139</c:v>
                </c:pt>
                <c:pt idx="1933">
                  <c:v>44140</c:v>
                </c:pt>
                <c:pt idx="1934">
                  <c:v>44141</c:v>
                </c:pt>
                <c:pt idx="1935">
                  <c:v>44142</c:v>
                </c:pt>
                <c:pt idx="1936">
                  <c:v>44143</c:v>
                </c:pt>
                <c:pt idx="1937">
                  <c:v>44144</c:v>
                </c:pt>
                <c:pt idx="1938">
                  <c:v>44145</c:v>
                </c:pt>
                <c:pt idx="1939">
                  <c:v>44146</c:v>
                </c:pt>
                <c:pt idx="1940">
                  <c:v>44147</c:v>
                </c:pt>
                <c:pt idx="1941">
                  <c:v>44148</c:v>
                </c:pt>
                <c:pt idx="1942">
                  <c:v>44149</c:v>
                </c:pt>
                <c:pt idx="1943">
                  <c:v>44150</c:v>
                </c:pt>
                <c:pt idx="1944">
                  <c:v>44151</c:v>
                </c:pt>
                <c:pt idx="1945">
                  <c:v>44152</c:v>
                </c:pt>
                <c:pt idx="1946">
                  <c:v>44153</c:v>
                </c:pt>
                <c:pt idx="1947">
                  <c:v>44154</c:v>
                </c:pt>
                <c:pt idx="1948">
                  <c:v>44155</c:v>
                </c:pt>
                <c:pt idx="1949">
                  <c:v>44156</c:v>
                </c:pt>
                <c:pt idx="1950">
                  <c:v>44157</c:v>
                </c:pt>
                <c:pt idx="1951">
                  <c:v>44158</c:v>
                </c:pt>
                <c:pt idx="1952">
                  <c:v>44159</c:v>
                </c:pt>
                <c:pt idx="1953">
                  <c:v>44160</c:v>
                </c:pt>
                <c:pt idx="1954">
                  <c:v>44161</c:v>
                </c:pt>
                <c:pt idx="1955">
                  <c:v>44162</c:v>
                </c:pt>
                <c:pt idx="1956">
                  <c:v>44163</c:v>
                </c:pt>
                <c:pt idx="1957">
                  <c:v>44164</c:v>
                </c:pt>
                <c:pt idx="1958">
                  <c:v>44165</c:v>
                </c:pt>
                <c:pt idx="1959">
                  <c:v>44166</c:v>
                </c:pt>
                <c:pt idx="1960">
                  <c:v>44167</c:v>
                </c:pt>
                <c:pt idx="1961">
                  <c:v>44168</c:v>
                </c:pt>
                <c:pt idx="1962">
                  <c:v>44169</c:v>
                </c:pt>
                <c:pt idx="1963">
                  <c:v>44170</c:v>
                </c:pt>
                <c:pt idx="1964">
                  <c:v>44171</c:v>
                </c:pt>
                <c:pt idx="1965">
                  <c:v>44172</c:v>
                </c:pt>
                <c:pt idx="1966">
                  <c:v>44173</c:v>
                </c:pt>
                <c:pt idx="1967">
                  <c:v>44174</c:v>
                </c:pt>
                <c:pt idx="1968">
                  <c:v>44175</c:v>
                </c:pt>
                <c:pt idx="1969">
                  <c:v>44176</c:v>
                </c:pt>
                <c:pt idx="1970">
                  <c:v>44177</c:v>
                </c:pt>
                <c:pt idx="1971">
                  <c:v>44178</c:v>
                </c:pt>
                <c:pt idx="1972">
                  <c:v>44179</c:v>
                </c:pt>
                <c:pt idx="1973">
                  <c:v>44180</c:v>
                </c:pt>
                <c:pt idx="1974">
                  <c:v>44181</c:v>
                </c:pt>
                <c:pt idx="1975">
                  <c:v>44182</c:v>
                </c:pt>
                <c:pt idx="1976">
                  <c:v>44183</c:v>
                </c:pt>
                <c:pt idx="1977">
                  <c:v>44184</c:v>
                </c:pt>
                <c:pt idx="1978">
                  <c:v>44185</c:v>
                </c:pt>
                <c:pt idx="1979">
                  <c:v>44186</c:v>
                </c:pt>
                <c:pt idx="1980">
                  <c:v>44187</c:v>
                </c:pt>
                <c:pt idx="1981">
                  <c:v>44188</c:v>
                </c:pt>
                <c:pt idx="1982">
                  <c:v>44189</c:v>
                </c:pt>
                <c:pt idx="1983">
                  <c:v>44190</c:v>
                </c:pt>
                <c:pt idx="1984">
                  <c:v>44191</c:v>
                </c:pt>
                <c:pt idx="1985">
                  <c:v>44192</c:v>
                </c:pt>
                <c:pt idx="1986">
                  <c:v>44193</c:v>
                </c:pt>
                <c:pt idx="1987">
                  <c:v>44194</c:v>
                </c:pt>
                <c:pt idx="1988">
                  <c:v>44195</c:v>
                </c:pt>
                <c:pt idx="1989">
                  <c:v>44196</c:v>
                </c:pt>
                <c:pt idx="1990">
                  <c:v>44197</c:v>
                </c:pt>
                <c:pt idx="1991">
                  <c:v>44198</c:v>
                </c:pt>
                <c:pt idx="1992">
                  <c:v>44199</c:v>
                </c:pt>
                <c:pt idx="1993">
                  <c:v>44200</c:v>
                </c:pt>
                <c:pt idx="1994">
                  <c:v>44201</c:v>
                </c:pt>
                <c:pt idx="1995">
                  <c:v>44202</c:v>
                </c:pt>
                <c:pt idx="1996">
                  <c:v>44203</c:v>
                </c:pt>
                <c:pt idx="1997">
                  <c:v>44204</c:v>
                </c:pt>
                <c:pt idx="1998">
                  <c:v>44205</c:v>
                </c:pt>
                <c:pt idx="1999">
                  <c:v>44206</c:v>
                </c:pt>
                <c:pt idx="2000">
                  <c:v>44207</c:v>
                </c:pt>
                <c:pt idx="2001">
                  <c:v>44208</c:v>
                </c:pt>
                <c:pt idx="2002">
                  <c:v>44209</c:v>
                </c:pt>
                <c:pt idx="2003">
                  <c:v>44210</c:v>
                </c:pt>
                <c:pt idx="2004">
                  <c:v>44211</c:v>
                </c:pt>
                <c:pt idx="2005">
                  <c:v>44212</c:v>
                </c:pt>
                <c:pt idx="2006">
                  <c:v>44213</c:v>
                </c:pt>
                <c:pt idx="2007">
                  <c:v>44214</c:v>
                </c:pt>
                <c:pt idx="2008">
                  <c:v>44215</c:v>
                </c:pt>
                <c:pt idx="2009">
                  <c:v>44216</c:v>
                </c:pt>
                <c:pt idx="2010">
                  <c:v>44217</c:v>
                </c:pt>
                <c:pt idx="2011">
                  <c:v>44218</c:v>
                </c:pt>
                <c:pt idx="2012">
                  <c:v>44219</c:v>
                </c:pt>
                <c:pt idx="2013">
                  <c:v>44220</c:v>
                </c:pt>
                <c:pt idx="2014">
                  <c:v>44221</c:v>
                </c:pt>
                <c:pt idx="2015">
                  <c:v>44222</c:v>
                </c:pt>
                <c:pt idx="2016">
                  <c:v>44223</c:v>
                </c:pt>
                <c:pt idx="2017">
                  <c:v>44224</c:v>
                </c:pt>
                <c:pt idx="2018">
                  <c:v>44225</c:v>
                </c:pt>
                <c:pt idx="2019">
                  <c:v>44226</c:v>
                </c:pt>
                <c:pt idx="2020">
                  <c:v>44227</c:v>
                </c:pt>
                <c:pt idx="2021">
                  <c:v>44228</c:v>
                </c:pt>
                <c:pt idx="2022">
                  <c:v>44229</c:v>
                </c:pt>
                <c:pt idx="2023">
                  <c:v>44230</c:v>
                </c:pt>
                <c:pt idx="2024">
                  <c:v>44231</c:v>
                </c:pt>
                <c:pt idx="2025">
                  <c:v>44232</c:v>
                </c:pt>
                <c:pt idx="2026">
                  <c:v>44233</c:v>
                </c:pt>
                <c:pt idx="2027">
                  <c:v>44234</c:v>
                </c:pt>
                <c:pt idx="2028">
                  <c:v>44235</c:v>
                </c:pt>
                <c:pt idx="2029">
                  <c:v>44236</c:v>
                </c:pt>
                <c:pt idx="2030">
                  <c:v>44237</c:v>
                </c:pt>
                <c:pt idx="2031">
                  <c:v>44238</c:v>
                </c:pt>
                <c:pt idx="2032">
                  <c:v>44239</c:v>
                </c:pt>
                <c:pt idx="2033">
                  <c:v>44240</c:v>
                </c:pt>
                <c:pt idx="2034">
                  <c:v>44241</c:v>
                </c:pt>
                <c:pt idx="2035">
                  <c:v>44242</c:v>
                </c:pt>
                <c:pt idx="2036">
                  <c:v>44243</c:v>
                </c:pt>
                <c:pt idx="2037">
                  <c:v>44244</c:v>
                </c:pt>
                <c:pt idx="2038">
                  <c:v>44245</c:v>
                </c:pt>
                <c:pt idx="2039">
                  <c:v>44246</c:v>
                </c:pt>
                <c:pt idx="2040">
                  <c:v>44247</c:v>
                </c:pt>
                <c:pt idx="2041">
                  <c:v>44248</c:v>
                </c:pt>
                <c:pt idx="2042">
                  <c:v>44249</c:v>
                </c:pt>
                <c:pt idx="2043">
                  <c:v>44250</c:v>
                </c:pt>
                <c:pt idx="2044">
                  <c:v>44251</c:v>
                </c:pt>
                <c:pt idx="2045">
                  <c:v>44252</c:v>
                </c:pt>
                <c:pt idx="2046">
                  <c:v>44253</c:v>
                </c:pt>
                <c:pt idx="2047">
                  <c:v>44254</c:v>
                </c:pt>
                <c:pt idx="2048">
                  <c:v>44255</c:v>
                </c:pt>
                <c:pt idx="2049">
                  <c:v>44256</c:v>
                </c:pt>
                <c:pt idx="2050">
                  <c:v>44257</c:v>
                </c:pt>
                <c:pt idx="2051">
                  <c:v>44258</c:v>
                </c:pt>
                <c:pt idx="2052">
                  <c:v>44259</c:v>
                </c:pt>
                <c:pt idx="2053">
                  <c:v>44260</c:v>
                </c:pt>
                <c:pt idx="2054">
                  <c:v>44261</c:v>
                </c:pt>
                <c:pt idx="2055">
                  <c:v>44262</c:v>
                </c:pt>
                <c:pt idx="2056">
                  <c:v>44263</c:v>
                </c:pt>
                <c:pt idx="2057">
                  <c:v>44264</c:v>
                </c:pt>
                <c:pt idx="2058">
                  <c:v>44265</c:v>
                </c:pt>
                <c:pt idx="2059">
                  <c:v>44266</c:v>
                </c:pt>
                <c:pt idx="2060">
                  <c:v>44267</c:v>
                </c:pt>
                <c:pt idx="2061">
                  <c:v>44268</c:v>
                </c:pt>
                <c:pt idx="2062">
                  <c:v>44269</c:v>
                </c:pt>
                <c:pt idx="2063">
                  <c:v>44270</c:v>
                </c:pt>
                <c:pt idx="2064">
                  <c:v>44271</c:v>
                </c:pt>
                <c:pt idx="2065">
                  <c:v>44272</c:v>
                </c:pt>
                <c:pt idx="2066">
                  <c:v>44273</c:v>
                </c:pt>
                <c:pt idx="2067">
                  <c:v>44274</c:v>
                </c:pt>
                <c:pt idx="2068">
                  <c:v>44275</c:v>
                </c:pt>
                <c:pt idx="2069">
                  <c:v>44276</c:v>
                </c:pt>
                <c:pt idx="2070">
                  <c:v>44277</c:v>
                </c:pt>
                <c:pt idx="2071">
                  <c:v>44278</c:v>
                </c:pt>
                <c:pt idx="2072">
                  <c:v>44279</c:v>
                </c:pt>
                <c:pt idx="2073">
                  <c:v>44280</c:v>
                </c:pt>
                <c:pt idx="2074">
                  <c:v>44281</c:v>
                </c:pt>
                <c:pt idx="2075">
                  <c:v>44282</c:v>
                </c:pt>
                <c:pt idx="2076">
                  <c:v>44283</c:v>
                </c:pt>
                <c:pt idx="2077">
                  <c:v>44284</c:v>
                </c:pt>
                <c:pt idx="2078">
                  <c:v>44285</c:v>
                </c:pt>
                <c:pt idx="2079">
                  <c:v>44286</c:v>
                </c:pt>
                <c:pt idx="2080">
                  <c:v>44287</c:v>
                </c:pt>
                <c:pt idx="2081">
                  <c:v>44288</c:v>
                </c:pt>
                <c:pt idx="2082">
                  <c:v>44289</c:v>
                </c:pt>
                <c:pt idx="2083">
                  <c:v>44290</c:v>
                </c:pt>
                <c:pt idx="2084">
                  <c:v>44291</c:v>
                </c:pt>
                <c:pt idx="2085">
                  <c:v>44292</c:v>
                </c:pt>
                <c:pt idx="2086">
                  <c:v>44293</c:v>
                </c:pt>
                <c:pt idx="2087">
                  <c:v>44294</c:v>
                </c:pt>
                <c:pt idx="2088">
                  <c:v>44295</c:v>
                </c:pt>
                <c:pt idx="2089">
                  <c:v>44296</c:v>
                </c:pt>
                <c:pt idx="2090">
                  <c:v>44297</c:v>
                </c:pt>
                <c:pt idx="2091">
                  <c:v>44298</c:v>
                </c:pt>
                <c:pt idx="2092">
                  <c:v>44299</c:v>
                </c:pt>
                <c:pt idx="2093">
                  <c:v>44300</c:v>
                </c:pt>
                <c:pt idx="2094">
                  <c:v>44301</c:v>
                </c:pt>
                <c:pt idx="2095">
                  <c:v>44302</c:v>
                </c:pt>
                <c:pt idx="2096">
                  <c:v>44303</c:v>
                </c:pt>
                <c:pt idx="2097">
                  <c:v>44304</c:v>
                </c:pt>
                <c:pt idx="2098">
                  <c:v>44305</c:v>
                </c:pt>
                <c:pt idx="2099">
                  <c:v>44306</c:v>
                </c:pt>
                <c:pt idx="2100">
                  <c:v>44307</c:v>
                </c:pt>
                <c:pt idx="2101">
                  <c:v>44308</c:v>
                </c:pt>
                <c:pt idx="2102">
                  <c:v>44309</c:v>
                </c:pt>
                <c:pt idx="2103">
                  <c:v>44310</c:v>
                </c:pt>
                <c:pt idx="2104">
                  <c:v>44311</c:v>
                </c:pt>
                <c:pt idx="2105">
                  <c:v>44312</c:v>
                </c:pt>
                <c:pt idx="2106">
                  <c:v>44313</c:v>
                </c:pt>
                <c:pt idx="2107">
                  <c:v>44314</c:v>
                </c:pt>
                <c:pt idx="2108">
                  <c:v>44315</c:v>
                </c:pt>
                <c:pt idx="2109">
                  <c:v>44316</c:v>
                </c:pt>
                <c:pt idx="2110">
                  <c:v>44317</c:v>
                </c:pt>
                <c:pt idx="2111">
                  <c:v>44318</c:v>
                </c:pt>
                <c:pt idx="2112">
                  <c:v>44319</c:v>
                </c:pt>
                <c:pt idx="2113">
                  <c:v>44320</c:v>
                </c:pt>
                <c:pt idx="2114">
                  <c:v>44321</c:v>
                </c:pt>
                <c:pt idx="2115">
                  <c:v>44322</c:v>
                </c:pt>
                <c:pt idx="2116">
                  <c:v>44323</c:v>
                </c:pt>
                <c:pt idx="2117">
                  <c:v>44324</c:v>
                </c:pt>
                <c:pt idx="2118">
                  <c:v>44325</c:v>
                </c:pt>
                <c:pt idx="2119">
                  <c:v>44326</c:v>
                </c:pt>
                <c:pt idx="2120">
                  <c:v>44327</c:v>
                </c:pt>
                <c:pt idx="2121">
                  <c:v>44328</c:v>
                </c:pt>
                <c:pt idx="2122">
                  <c:v>44329</c:v>
                </c:pt>
                <c:pt idx="2123">
                  <c:v>44330</c:v>
                </c:pt>
                <c:pt idx="2124">
                  <c:v>44331</c:v>
                </c:pt>
                <c:pt idx="2125">
                  <c:v>44332</c:v>
                </c:pt>
                <c:pt idx="2126">
                  <c:v>44333</c:v>
                </c:pt>
                <c:pt idx="2127">
                  <c:v>44334</c:v>
                </c:pt>
                <c:pt idx="2128">
                  <c:v>44335</c:v>
                </c:pt>
                <c:pt idx="2129">
                  <c:v>44336</c:v>
                </c:pt>
                <c:pt idx="2130">
                  <c:v>44337</c:v>
                </c:pt>
                <c:pt idx="2131">
                  <c:v>44338</c:v>
                </c:pt>
                <c:pt idx="2132">
                  <c:v>44339</c:v>
                </c:pt>
                <c:pt idx="2133">
                  <c:v>44340</c:v>
                </c:pt>
                <c:pt idx="2134">
                  <c:v>44341</c:v>
                </c:pt>
                <c:pt idx="2135">
                  <c:v>44342</c:v>
                </c:pt>
                <c:pt idx="2136">
                  <c:v>44343</c:v>
                </c:pt>
                <c:pt idx="2137">
                  <c:v>44344</c:v>
                </c:pt>
                <c:pt idx="2138">
                  <c:v>44345</c:v>
                </c:pt>
                <c:pt idx="2139">
                  <c:v>44346</c:v>
                </c:pt>
                <c:pt idx="2140">
                  <c:v>44347</c:v>
                </c:pt>
                <c:pt idx="2141">
                  <c:v>44348</c:v>
                </c:pt>
                <c:pt idx="2142">
                  <c:v>44349</c:v>
                </c:pt>
                <c:pt idx="2143">
                  <c:v>44350</c:v>
                </c:pt>
                <c:pt idx="2144">
                  <c:v>44351</c:v>
                </c:pt>
                <c:pt idx="2145">
                  <c:v>44352</c:v>
                </c:pt>
                <c:pt idx="2146">
                  <c:v>44353</c:v>
                </c:pt>
                <c:pt idx="2147">
                  <c:v>44354</c:v>
                </c:pt>
                <c:pt idx="2148">
                  <c:v>44355</c:v>
                </c:pt>
                <c:pt idx="2149">
                  <c:v>44356</c:v>
                </c:pt>
                <c:pt idx="2150">
                  <c:v>44357</c:v>
                </c:pt>
                <c:pt idx="2151">
                  <c:v>44358</c:v>
                </c:pt>
                <c:pt idx="2152">
                  <c:v>44359</c:v>
                </c:pt>
                <c:pt idx="2153">
                  <c:v>44360</c:v>
                </c:pt>
                <c:pt idx="2154">
                  <c:v>44361</c:v>
                </c:pt>
                <c:pt idx="2155">
                  <c:v>44362</c:v>
                </c:pt>
                <c:pt idx="2156">
                  <c:v>44363</c:v>
                </c:pt>
                <c:pt idx="2157">
                  <c:v>44364</c:v>
                </c:pt>
                <c:pt idx="2158">
                  <c:v>44365</c:v>
                </c:pt>
                <c:pt idx="2159">
                  <c:v>44366</c:v>
                </c:pt>
                <c:pt idx="2160">
                  <c:v>44367</c:v>
                </c:pt>
                <c:pt idx="2161">
                  <c:v>44368</c:v>
                </c:pt>
                <c:pt idx="2162">
                  <c:v>44369</c:v>
                </c:pt>
                <c:pt idx="2163">
                  <c:v>44370</c:v>
                </c:pt>
                <c:pt idx="2164">
                  <c:v>44371</c:v>
                </c:pt>
                <c:pt idx="2165">
                  <c:v>44372</c:v>
                </c:pt>
                <c:pt idx="2166">
                  <c:v>44373</c:v>
                </c:pt>
                <c:pt idx="2167">
                  <c:v>44374</c:v>
                </c:pt>
                <c:pt idx="2168">
                  <c:v>44375</c:v>
                </c:pt>
                <c:pt idx="2169">
                  <c:v>44376</c:v>
                </c:pt>
                <c:pt idx="2170">
                  <c:v>44377</c:v>
                </c:pt>
                <c:pt idx="2171">
                  <c:v>44378</c:v>
                </c:pt>
                <c:pt idx="2172">
                  <c:v>44379</c:v>
                </c:pt>
                <c:pt idx="2173">
                  <c:v>44380</c:v>
                </c:pt>
                <c:pt idx="2174">
                  <c:v>44381</c:v>
                </c:pt>
                <c:pt idx="2175">
                  <c:v>44382</c:v>
                </c:pt>
                <c:pt idx="2176">
                  <c:v>44383</c:v>
                </c:pt>
                <c:pt idx="2177">
                  <c:v>44384</c:v>
                </c:pt>
                <c:pt idx="2178">
                  <c:v>44385</c:v>
                </c:pt>
                <c:pt idx="2179">
                  <c:v>44386</c:v>
                </c:pt>
                <c:pt idx="2180">
                  <c:v>44387</c:v>
                </c:pt>
                <c:pt idx="2181">
                  <c:v>44388</c:v>
                </c:pt>
                <c:pt idx="2182">
                  <c:v>44389</c:v>
                </c:pt>
                <c:pt idx="2183">
                  <c:v>44390</c:v>
                </c:pt>
                <c:pt idx="2184">
                  <c:v>44391</c:v>
                </c:pt>
                <c:pt idx="2185">
                  <c:v>44392</c:v>
                </c:pt>
                <c:pt idx="2186">
                  <c:v>44393</c:v>
                </c:pt>
                <c:pt idx="2187">
                  <c:v>44394</c:v>
                </c:pt>
                <c:pt idx="2188">
                  <c:v>44395</c:v>
                </c:pt>
                <c:pt idx="2189">
                  <c:v>44396</c:v>
                </c:pt>
                <c:pt idx="2190">
                  <c:v>44397</c:v>
                </c:pt>
                <c:pt idx="2191">
                  <c:v>44398</c:v>
                </c:pt>
                <c:pt idx="2192">
                  <c:v>44399</c:v>
                </c:pt>
                <c:pt idx="2193">
                  <c:v>44400</c:v>
                </c:pt>
                <c:pt idx="2194">
                  <c:v>44401</c:v>
                </c:pt>
                <c:pt idx="2195">
                  <c:v>44402</c:v>
                </c:pt>
                <c:pt idx="2196">
                  <c:v>44403</c:v>
                </c:pt>
                <c:pt idx="2197">
                  <c:v>44404</c:v>
                </c:pt>
                <c:pt idx="2198">
                  <c:v>44405</c:v>
                </c:pt>
                <c:pt idx="2199">
                  <c:v>44406</c:v>
                </c:pt>
                <c:pt idx="2200">
                  <c:v>44407</c:v>
                </c:pt>
                <c:pt idx="2201">
                  <c:v>44408</c:v>
                </c:pt>
                <c:pt idx="2202">
                  <c:v>44409</c:v>
                </c:pt>
                <c:pt idx="2203">
                  <c:v>44410</c:v>
                </c:pt>
                <c:pt idx="2204">
                  <c:v>44411</c:v>
                </c:pt>
                <c:pt idx="2205">
                  <c:v>44412</c:v>
                </c:pt>
                <c:pt idx="2206">
                  <c:v>44413</c:v>
                </c:pt>
                <c:pt idx="2207">
                  <c:v>44414</c:v>
                </c:pt>
                <c:pt idx="2208">
                  <c:v>44415</c:v>
                </c:pt>
                <c:pt idx="2209">
                  <c:v>44416</c:v>
                </c:pt>
                <c:pt idx="2210">
                  <c:v>44417</c:v>
                </c:pt>
                <c:pt idx="2211">
                  <c:v>44418</c:v>
                </c:pt>
                <c:pt idx="2212">
                  <c:v>44419</c:v>
                </c:pt>
                <c:pt idx="2213">
                  <c:v>44420</c:v>
                </c:pt>
                <c:pt idx="2214">
                  <c:v>44421</c:v>
                </c:pt>
                <c:pt idx="2215">
                  <c:v>44422</c:v>
                </c:pt>
                <c:pt idx="2216">
                  <c:v>44423</c:v>
                </c:pt>
                <c:pt idx="2217">
                  <c:v>44424</c:v>
                </c:pt>
                <c:pt idx="2218">
                  <c:v>44425</c:v>
                </c:pt>
                <c:pt idx="2219">
                  <c:v>44426</c:v>
                </c:pt>
                <c:pt idx="2220">
                  <c:v>44427</c:v>
                </c:pt>
                <c:pt idx="2221">
                  <c:v>44428</c:v>
                </c:pt>
                <c:pt idx="2222">
                  <c:v>44429</c:v>
                </c:pt>
                <c:pt idx="2223">
                  <c:v>44430</c:v>
                </c:pt>
                <c:pt idx="2224">
                  <c:v>44431</c:v>
                </c:pt>
                <c:pt idx="2225">
                  <c:v>44432</c:v>
                </c:pt>
                <c:pt idx="2226">
                  <c:v>44433</c:v>
                </c:pt>
                <c:pt idx="2227">
                  <c:v>44434</c:v>
                </c:pt>
                <c:pt idx="2228">
                  <c:v>44435</c:v>
                </c:pt>
                <c:pt idx="2229">
                  <c:v>44436</c:v>
                </c:pt>
                <c:pt idx="2230">
                  <c:v>44437</c:v>
                </c:pt>
                <c:pt idx="2231">
                  <c:v>44438</c:v>
                </c:pt>
                <c:pt idx="2232">
                  <c:v>44439</c:v>
                </c:pt>
                <c:pt idx="2233">
                  <c:v>44440</c:v>
                </c:pt>
                <c:pt idx="2234">
                  <c:v>44441</c:v>
                </c:pt>
                <c:pt idx="2235">
                  <c:v>44442</c:v>
                </c:pt>
                <c:pt idx="2236">
                  <c:v>44443</c:v>
                </c:pt>
                <c:pt idx="2237">
                  <c:v>44444</c:v>
                </c:pt>
                <c:pt idx="2238">
                  <c:v>44445</c:v>
                </c:pt>
                <c:pt idx="2239">
                  <c:v>44446</c:v>
                </c:pt>
                <c:pt idx="2240">
                  <c:v>44447</c:v>
                </c:pt>
                <c:pt idx="2241">
                  <c:v>44448</c:v>
                </c:pt>
                <c:pt idx="2242">
                  <c:v>44449</c:v>
                </c:pt>
                <c:pt idx="2243">
                  <c:v>44450</c:v>
                </c:pt>
                <c:pt idx="2244">
                  <c:v>44451</c:v>
                </c:pt>
                <c:pt idx="2245">
                  <c:v>44452</c:v>
                </c:pt>
                <c:pt idx="2246">
                  <c:v>44453</c:v>
                </c:pt>
                <c:pt idx="2247">
                  <c:v>44454</c:v>
                </c:pt>
                <c:pt idx="2248">
                  <c:v>44455</c:v>
                </c:pt>
                <c:pt idx="2249">
                  <c:v>44456</c:v>
                </c:pt>
                <c:pt idx="2250">
                  <c:v>44457</c:v>
                </c:pt>
                <c:pt idx="2251">
                  <c:v>44458</c:v>
                </c:pt>
                <c:pt idx="2252">
                  <c:v>44459</c:v>
                </c:pt>
                <c:pt idx="2253">
                  <c:v>44460</c:v>
                </c:pt>
                <c:pt idx="2254">
                  <c:v>44461</c:v>
                </c:pt>
                <c:pt idx="2255">
                  <c:v>44462</c:v>
                </c:pt>
                <c:pt idx="2256">
                  <c:v>44463</c:v>
                </c:pt>
                <c:pt idx="2257">
                  <c:v>44464</c:v>
                </c:pt>
                <c:pt idx="2258">
                  <c:v>44465</c:v>
                </c:pt>
                <c:pt idx="2259">
                  <c:v>44466</c:v>
                </c:pt>
                <c:pt idx="2260">
                  <c:v>44467</c:v>
                </c:pt>
                <c:pt idx="2261">
                  <c:v>44468</c:v>
                </c:pt>
                <c:pt idx="2262">
                  <c:v>44469</c:v>
                </c:pt>
                <c:pt idx="2263">
                  <c:v>44470</c:v>
                </c:pt>
                <c:pt idx="2264">
                  <c:v>44471</c:v>
                </c:pt>
                <c:pt idx="2265">
                  <c:v>44472</c:v>
                </c:pt>
                <c:pt idx="2266">
                  <c:v>44473</c:v>
                </c:pt>
                <c:pt idx="2267">
                  <c:v>44474</c:v>
                </c:pt>
                <c:pt idx="2268">
                  <c:v>44475</c:v>
                </c:pt>
                <c:pt idx="2269">
                  <c:v>44476</c:v>
                </c:pt>
                <c:pt idx="2270">
                  <c:v>44477</c:v>
                </c:pt>
                <c:pt idx="2271">
                  <c:v>44478</c:v>
                </c:pt>
                <c:pt idx="2272">
                  <c:v>44479</c:v>
                </c:pt>
                <c:pt idx="2273">
                  <c:v>44480</c:v>
                </c:pt>
                <c:pt idx="2274">
                  <c:v>44481</c:v>
                </c:pt>
                <c:pt idx="2275">
                  <c:v>44482</c:v>
                </c:pt>
                <c:pt idx="2276">
                  <c:v>44483</c:v>
                </c:pt>
                <c:pt idx="2277">
                  <c:v>44484</c:v>
                </c:pt>
                <c:pt idx="2278">
                  <c:v>44485</c:v>
                </c:pt>
                <c:pt idx="2279">
                  <c:v>44486</c:v>
                </c:pt>
                <c:pt idx="2280">
                  <c:v>44487</c:v>
                </c:pt>
                <c:pt idx="2281">
                  <c:v>44488</c:v>
                </c:pt>
                <c:pt idx="2282">
                  <c:v>44489</c:v>
                </c:pt>
                <c:pt idx="2283">
                  <c:v>44490</c:v>
                </c:pt>
                <c:pt idx="2284">
                  <c:v>44491</c:v>
                </c:pt>
                <c:pt idx="2285">
                  <c:v>44492</c:v>
                </c:pt>
                <c:pt idx="2286">
                  <c:v>44493</c:v>
                </c:pt>
                <c:pt idx="2287">
                  <c:v>44494</c:v>
                </c:pt>
                <c:pt idx="2288">
                  <c:v>44495</c:v>
                </c:pt>
                <c:pt idx="2289">
                  <c:v>44496</c:v>
                </c:pt>
                <c:pt idx="2290">
                  <c:v>44497</c:v>
                </c:pt>
                <c:pt idx="2291">
                  <c:v>44498</c:v>
                </c:pt>
                <c:pt idx="2292">
                  <c:v>44499</c:v>
                </c:pt>
                <c:pt idx="2293">
                  <c:v>44500</c:v>
                </c:pt>
                <c:pt idx="2294">
                  <c:v>44501</c:v>
                </c:pt>
                <c:pt idx="2295">
                  <c:v>44502</c:v>
                </c:pt>
                <c:pt idx="2296">
                  <c:v>44503</c:v>
                </c:pt>
                <c:pt idx="2297">
                  <c:v>44504</c:v>
                </c:pt>
                <c:pt idx="2298">
                  <c:v>44505</c:v>
                </c:pt>
                <c:pt idx="2299">
                  <c:v>44506</c:v>
                </c:pt>
                <c:pt idx="2300">
                  <c:v>44507</c:v>
                </c:pt>
                <c:pt idx="2301">
                  <c:v>44508</c:v>
                </c:pt>
                <c:pt idx="2302">
                  <c:v>44509</c:v>
                </c:pt>
                <c:pt idx="2303">
                  <c:v>44510</c:v>
                </c:pt>
                <c:pt idx="2304">
                  <c:v>44511</c:v>
                </c:pt>
                <c:pt idx="2305">
                  <c:v>44512</c:v>
                </c:pt>
                <c:pt idx="2306">
                  <c:v>44513</c:v>
                </c:pt>
                <c:pt idx="2307">
                  <c:v>44514</c:v>
                </c:pt>
                <c:pt idx="2308">
                  <c:v>44515</c:v>
                </c:pt>
                <c:pt idx="2309">
                  <c:v>44516</c:v>
                </c:pt>
                <c:pt idx="2310">
                  <c:v>44517</c:v>
                </c:pt>
                <c:pt idx="2311">
                  <c:v>44518</c:v>
                </c:pt>
                <c:pt idx="2312">
                  <c:v>44519</c:v>
                </c:pt>
                <c:pt idx="2313">
                  <c:v>44520</c:v>
                </c:pt>
                <c:pt idx="2314">
                  <c:v>44521</c:v>
                </c:pt>
                <c:pt idx="2315">
                  <c:v>44522</c:v>
                </c:pt>
                <c:pt idx="2316">
                  <c:v>44523</c:v>
                </c:pt>
                <c:pt idx="2317">
                  <c:v>44524</c:v>
                </c:pt>
                <c:pt idx="2318">
                  <c:v>44525</c:v>
                </c:pt>
                <c:pt idx="2319">
                  <c:v>44526</c:v>
                </c:pt>
                <c:pt idx="2320">
                  <c:v>44527</c:v>
                </c:pt>
                <c:pt idx="2321">
                  <c:v>44528</c:v>
                </c:pt>
                <c:pt idx="2322">
                  <c:v>44529</c:v>
                </c:pt>
                <c:pt idx="2323">
                  <c:v>44530</c:v>
                </c:pt>
                <c:pt idx="2324">
                  <c:v>44531</c:v>
                </c:pt>
                <c:pt idx="2325">
                  <c:v>44532</c:v>
                </c:pt>
                <c:pt idx="2326">
                  <c:v>44533</c:v>
                </c:pt>
                <c:pt idx="2327">
                  <c:v>44534</c:v>
                </c:pt>
                <c:pt idx="2328">
                  <c:v>44535</c:v>
                </c:pt>
                <c:pt idx="2329">
                  <c:v>44536</c:v>
                </c:pt>
                <c:pt idx="2330">
                  <c:v>44537</c:v>
                </c:pt>
                <c:pt idx="2331">
                  <c:v>44538</c:v>
                </c:pt>
                <c:pt idx="2332">
                  <c:v>44539</c:v>
                </c:pt>
                <c:pt idx="2333">
                  <c:v>44540</c:v>
                </c:pt>
                <c:pt idx="2334">
                  <c:v>44541</c:v>
                </c:pt>
                <c:pt idx="2335">
                  <c:v>44542</c:v>
                </c:pt>
                <c:pt idx="2336">
                  <c:v>44543</c:v>
                </c:pt>
                <c:pt idx="2337">
                  <c:v>44544</c:v>
                </c:pt>
                <c:pt idx="2338">
                  <c:v>44545</c:v>
                </c:pt>
                <c:pt idx="2339">
                  <c:v>44546</c:v>
                </c:pt>
                <c:pt idx="2340">
                  <c:v>44547</c:v>
                </c:pt>
                <c:pt idx="2341">
                  <c:v>44548</c:v>
                </c:pt>
                <c:pt idx="2342">
                  <c:v>44549</c:v>
                </c:pt>
                <c:pt idx="2343">
                  <c:v>44550</c:v>
                </c:pt>
                <c:pt idx="2344">
                  <c:v>44551</c:v>
                </c:pt>
                <c:pt idx="2345">
                  <c:v>44552</c:v>
                </c:pt>
                <c:pt idx="2346">
                  <c:v>44553</c:v>
                </c:pt>
                <c:pt idx="2347">
                  <c:v>44554</c:v>
                </c:pt>
                <c:pt idx="2348">
                  <c:v>44555</c:v>
                </c:pt>
                <c:pt idx="2349">
                  <c:v>44556</c:v>
                </c:pt>
                <c:pt idx="2350">
                  <c:v>44557</c:v>
                </c:pt>
                <c:pt idx="2351">
                  <c:v>44558</c:v>
                </c:pt>
                <c:pt idx="2352">
                  <c:v>44559</c:v>
                </c:pt>
                <c:pt idx="2353">
                  <c:v>44560</c:v>
                </c:pt>
                <c:pt idx="2354">
                  <c:v>44561</c:v>
                </c:pt>
                <c:pt idx="2355">
                  <c:v>44562</c:v>
                </c:pt>
                <c:pt idx="2356">
                  <c:v>44563</c:v>
                </c:pt>
                <c:pt idx="2357">
                  <c:v>44564</c:v>
                </c:pt>
                <c:pt idx="2358">
                  <c:v>44565</c:v>
                </c:pt>
                <c:pt idx="2359">
                  <c:v>44566</c:v>
                </c:pt>
                <c:pt idx="2360">
                  <c:v>44567</c:v>
                </c:pt>
                <c:pt idx="2361">
                  <c:v>44568</c:v>
                </c:pt>
                <c:pt idx="2362">
                  <c:v>44569</c:v>
                </c:pt>
                <c:pt idx="2363">
                  <c:v>44570</c:v>
                </c:pt>
                <c:pt idx="2364">
                  <c:v>44571</c:v>
                </c:pt>
                <c:pt idx="2365">
                  <c:v>44572</c:v>
                </c:pt>
                <c:pt idx="2366">
                  <c:v>44573</c:v>
                </c:pt>
                <c:pt idx="2367">
                  <c:v>44574</c:v>
                </c:pt>
                <c:pt idx="2368">
                  <c:v>44575</c:v>
                </c:pt>
                <c:pt idx="2369">
                  <c:v>44576</c:v>
                </c:pt>
                <c:pt idx="2370">
                  <c:v>44577</c:v>
                </c:pt>
                <c:pt idx="2371">
                  <c:v>44578</c:v>
                </c:pt>
                <c:pt idx="2372">
                  <c:v>44579</c:v>
                </c:pt>
                <c:pt idx="2373">
                  <c:v>44580</c:v>
                </c:pt>
                <c:pt idx="2374">
                  <c:v>44581</c:v>
                </c:pt>
                <c:pt idx="2375">
                  <c:v>44582</c:v>
                </c:pt>
                <c:pt idx="2376">
                  <c:v>44583</c:v>
                </c:pt>
                <c:pt idx="2377">
                  <c:v>44584</c:v>
                </c:pt>
                <c:pt idx="2378">
                  <c:v>44585</c:v>
                </c:pt>
                <c:pt idx="2379">
                  <c:v>44586</c:v>
                </c:pt>
                <c:pt idx="2380">
                  <c:v>44587</c:v>
                </c:pt>
                <c:pt idx="2381">
                  <c:v>44588</c:v>
                </c:pt>
                <c:pt idx="2382">
                  <c:v>44589</c:v>
                </c:pt>
                <c:pt idx="2383">
                  <c:v>44590</c:v>
                </c:pt>
                <c:pt idx="2384">
                  <c:v>44591</c:v>
                </c:pt>
                <c:pt idx="2385">
                  <c:v>44592</c:v>
                </c:pt>
                <c:pt idx="2386">
                  <c:v>44593</c:v>
                </c:pt>
                <c:pt idx="2387">
                  <c:v>44594</c:v>
                </c:pt>
                <c:pt idx="2388">
                  <c:v>44595</c:v>
                </c:pt>
                <c:pt idx="2389">
                  <c:v>44596</c:v>
                </c:pt>
                <c:pt idx="2390">
                  <c:v>44597</c:v>
                </c:pt>
                <c:pt idx="2391">
                  <c:v>44598</c:v>
                </c:pt>
                <c:pt idx="2392">
                  <c:v>44599</c:v>
                </c:pt>
                <c:pt idx="2393">
                  <c:v>44600</c:v>
                </c:pt>
                <c:pt idx="2394">
                  <c:v>44601</c:v>
                </c:pt>
                <c:pt idx="2395">
                  <c:v>44602</c:v>
                </c:pt>
                <c:pt idx="2396">
                  <c:v>44603</c:v>
                </c:pt>
                <c:pt idx="2397">
                  <c:v>44604</c:v>
                </c:pt>
                <c:pt idx="2398">
                  <c:v>44605</c:v>
                </c:pt>
                <c:pt idx="2399">
                  <c:v>44606</c:v>
                </c:pt>
                <c:pt idx="2400">
                  <c:v>44607</c:v>
                </c:pt>
                <c:pt idx="2401">
                  <c:v>44608</c:v>
                </c:pt>
                <c:pt idx="2402">
                  <c:v>44609</c:v>
                </c:pt>
                <c:pt idx="2403">
                  <c:v>44610</c:v>
                </c:pt>
                <c:pt idx="2404">
                  <c:v>44611</c:v>
                </c:pt>
                <c:pt idx="2405">
                  <c:v>44612</c:v>
                </c:pt>
                <c:pt idx="2406">
                  <c:v>44613</c:v>
                </c:pt>
                <c:pt idx="2407">
                  <c:v>44614</c:v>
                </c:pt>
                <c:pt idx="2408">
                  <c:v>44615</c:v>
                </c:pt>
                <c:pt idx="2409">
                  <c:v>44616</c:v>
                </c:pt>
                <c:pt idx="2410">
                  <c:v>44617</c:v>
                </c:pt>
                <c:pt idx="2411">
                  <c:v>44618</c:v>
                </c:pt>
                <c:pt idx="2412">
                  <c:v>44619</c:v>
                </c:pt>
                <c:pt idx="2413">
                  <c:v>44620</c:v>
                </c:pt>
                <c:pt idx="2414">
                  <c:v>44621</c:v>
                </c:pt>
                <c:pt idx="2415">
                  <c:v>44622</c:v>
                </c:pt>
                <c:pt idx="2416">
                  <c:v>44623</c:v>
                </c:pt>
                <c:pt idx="2417">
                  <c:v>44624</c:v>
                </c:pt>
                <c:pt idx="2418">
                  <c:v>44625</c:v>
                </c:pt>
                <c:pt idx="2419">
                  <c:v>44626</c:v>
                </c:pt>
                <c:pt idx="2420">
                  <c:v>44627</c:v>
                </c:pt>
                <c:pt idx="2421">
                  <c:v>44628</c:v>
                </c:pt>
                <c:pt idx="2422">
                  <c:v>44629</c:v>
                </c:pt>
                <c:pt idx="2423">
                  <c:v>44630</c:v>
                </c:pt>
                <c:pt idx="2424">
                  <c:v>44631</c:v>
                </c:pt>
                <c:pt idx="2425">
                  <c:v>44632</c:v>
                </c:pt>
                <c:pt idx="2426">
                  <c:v>44633</c:v>
                </c:pt>
                <c:pt idx="2427">
                  <c:v>44634</c:v>
                </c:pt>
                <c:pt idx="2428">
                  <c:v>44635</c:v>
                </c:pt>
                <c:pt idx="2429">
                  <c:v>44636</c:v>
                </c:pt>
                <c:pt idx="2430">
                  <c:v>44637</c:v>
                </c:pt>
                <c:pt idx="2431">
                  <c:v>44638</c:v>
                </c:pt>
                <c:pt idx="2432">
                  <c:v>44639</c:v>
                </c:pt>
                <c:pt idx="2433">
                  <c:v>44640</c:v>
                </c:pt>
                <c:pt idx="2434">
                  <c:v>44641</c:v>
                </c:pt>
                <c:pt idx="2435">
                  <c:v>44642</c:v>
                </c:pt>
                <c:pt idx="2436">
                  <c:v>44643</c:v>
                </c:pt>
                <c:pt idx="2437">
                  <c:v>44644</c:v>
                </c:pt>
                <c:pt idx="2438">
                  <c:v>44645</c:v>
                </c:pt>
                <c:pt idx="2439">
                  <c:v>44646</c:v>
                </c:pt>
                <c:pt idx="2440">
                  <c:v>44647</c:v>
                </c:pt>
                <c:pt idx="2441">
                  <c:v>44648</c:v>
                </c:pt>
                <c:pt idx="2442">
                  <c:v>44649</c:v>
                </c:pt>
                <c:pt idx="2443">
                  <c:v>44650</c:v>
                </c:pt>
                <c:pt idx="2444">
                  <c:v>44651</c:v>
                </c:pt>
                <c:pt idx="2445">
                  <c:v>44652</c:v>
                </c:pt>
                <c:pt idx="2446">
                  <c:v>44653</c:v>
                </c:pt>
                <c:pt idx="2447">
                  <c:v>44654</c:v>
                </c:pt>
                <c:pt idx="2448">
                  <c:v>44655</c:v>
                </c:pt>
                <c:pt idx="2449">
                  <c:v>44656</c:v>
                </c:pt>
                <c:pt idx="2450">
                  <c:v>44657</c:v>
                </c:pt>
                <c:pt idx="2451">
                  <c:v>44658</c:v>
                </c:pt>
                <c:pt idx="2452">
                  <c:v>44659</c:v>
                </c:pt>
                <c:pt idx="2453">
                  <c:v>44660</c:v>
                </c:pt>
                <c:pt idx="2454">
                  <c:v>44661</c:v>
                </c:pt>
                <c:pt idx="2455">
                  <c:v>44662</c:v>
                </c:pt>
                <c:pt idx="2456">
                  <c:v>44663</c:v>
                </c:pt>
                <c:pt idx="2457">
                  <c:v>44664</c:v>
                </c:pt>
                <c:pt idx="2458">
                  <c:v>44665</c:v>
                </c:pt>
                <c:pt idx="2459">
                  <c:v>44666</c:v>
                </c:pt>
                <c:pt idx="2460">
                  <c:v>44667</c:v>
                </c:pt>
                <c:pt idx="2461">
                  <c:v>44668</c:v>
                </c:pt>
                <c:pt idx="2462">
                  <c:v>44669</c:v>
                </c:pt>
                <c:pt idx="2463">
                  <c:v>44670</c:v>
                </c:pt>
                <c:pt idx="2464">
                  <c:v>44671</c:v>
                </c:pt>
                <c:pt idx="2465">
                  <c:v>44672</c:v>
                </c:pt>
                <c:pt idx="2466">
                  <c:v>44673</c:v>
                </c:pt>
                <c:pt idx="2467">
                  <c:v>44674</c:v>
                </c:pt>
                <c:pt idx="2468">
                  <c:v>44675</c:v>
                </c:pt>
                <c:pt idx="2469">
                  <c:v>44676</c:v>
                </c:pt>
                <c:pt idx="2470">
                  <c:v>44677</c:v>
                </c:pt>
                <c:pt idx="2471">
                  <c:v>44678</c:v>
                </c:pt>
                <c:pt idx="2472">
                  <c:v>44679</c:v>
                </c:pt>
                <c:pt idx="2473">
                  <c:v>44680</c:v>
                </c:pt>
                <c:pt idx="2474">
                  <c:v>44681</c:v>
                </c:pt>
                <c:pt idx="2475">
                  <c:v>44682</c:v>
                </c:pt>
                <c:pt idx="2476">
                  <c:v>44683</c:v>
                </c:pt>
                <c:pt idx="2477">
                  <c:v>44684</c:v>
                </c:pt>
                <c:pt idx="2478">
                  <c:v>44685</c:v>
                </c:pt>
                <c:pt idx="2479">
                  <c:v>44686</c:v>
                </c:pt>
                <c:pt idx="2480">
                  <c:v>44687</c:v>
                </c:pt>
                <c:pt idx="2481">
                  <c:v>44688</c:v>
                </c:pt>
                <c:pt idx="2482">
                  <c:v>44689</c:v>
                </c:pt>
                <c:pt idx="2483">
                  <c:v>44690</c:v>
                </c:pt>
                <c:pt idx="2484">
                  <c:v>44691</c:v>
                </c:pt>
                <c:pt idx="2485">
                  <c:v>44692</c:v>
                </c:pt>
                <c:pt idx="2486">
                  <c:v>44693</c:v>
                </c:pt>
                <c:pt idx="2487">
                  <c:v>44694</c:v>
                </c:pt>
                <c:pt idx="2488">
                  <c:v>44695</c:v>
                </c:pt>
                <c:pt idx="2489">
                  <c:v>44696</c:v>
                </c:pt>
                <c:pt idx="2490">
                  <c:v>44697</c:v>
                </c:pt>
                <c:pt idx="2491">
                  <c:v>44698</c:v>
                </c:pt>
                <c:pt idx="2492">
                  <c:v>44699</c:v>
                </c:pt>
                <c:pt idx="2493">
                  <c:v>44700</c:v>
                </c:pt>
                <c:pt idx="2494">
                  <c:v>44701</c:v>
                </c:pt>
                <c:pt idx="2495">
                  <c:v>44702</c:v>
                </c:pt>
                <c:pt idx="2496">
                  <c:v>44703</c:v>
                </c:pt>
                <c:pt idx="2497">
                  <c:v>44704</c:v>
                </c:pt>
                <c:pt idx="2498">
                  <c:v>44705</c:v>
                </c:pt>
                <c:pt idx="2499">
                  <c:v>44706</c:v>
                </c:pt>
                <c:pt idx="2500">
                  <c:v>44707</c:v>
                </c:pt>
                <c:pt idx="2501">
                  <c:v>44708</c:v>
                </c:pt>
                <c:pt idx="2502">
                  <c:v>44709</c:v>
                </c:pt>
                <c:pt idx="2503">
                  <c:v>44710</c:v>
                </c:pt>
                <c:pt idx="2504">
                  <c:v>44711</c:v>
                </c:pt>
                <c:pt idx="2505">
                  <c:v>44712</c:v>
                </c:pt>
                <c:pt idx="2506">
                  <c:v>44713</c:v>
                </c:pt>
                <c:pt idx="2507">
                  <c:v>44714</c:v>
                </c:pt>
                <c:pt idx="2508">
                  <c:v>44715</c:v>
                </c:pt>
                <c:pt idx="2509">
                  <c:v>44716</c:v>
                </c:pt>
                <c:pt idx="2510">
                  <c:v>44717</c:v>
                </c:pt>
                <c:pt idx="2511">
                  <c:v>44718</c:v>
                </c:pt>
                <c:pt idx="2512">
                  <c:v>44719</c:v>
                </c:pt>
                <c:pt idx="2513">
                  <c:v>44720</c:v>
                </c:pt>
                <c:pt idx="2514">
                  <c:v>44721</c:v>
                </c:pt>
                <c:pt idx="2515">
                  <c:v>44722</c:v>
                </c:pt>
                <c:pt idx="2516">
                  <c:v>44723</c:v>
                </c:pt>
                <c:pt idx="2517">
                  <c:v>44724</c:v>
                </c:pt>
                <c:pt idx="2518">
                  <c:v>44725</c:v>
                </c:pt>
                <c:pt idx="2519">
                  <c:v>44726</c:v>
                </c:pt>
                <c:pt idx="2520">
                  <c:v>44727</c:v>
                </c:pt>
                <c:pt idx="2521">
                  <c:v>44728</c:v>
                </c:pt>
                <c:pt idx="2522">
                  <c:v>44729</c:v>
                </c:pt>
                <c:pt idx="2523">
                  <c:v>44730</c:v>
                </c:pt>
                <c:pt idx="2524">
                  <c:v>44731</c:v>
                </c:pt>
                <c:pt idx="2525">
                  <c:v>44732</c:v>
                </c:pt>
                <c:pt idx="2526">
                  <c:v>44733</c:v>
                </c:pt>
                <c:pt idx="2527">
                  <c:v>44734</c:v>
                </c:pt>
                <c:pt idx="2528">
                  <c:v>44735</c:v>
                </c:pt>
                <c:pt idx="2529">
                  <c:v>44736</c:v>
                </c:pt>
                <c:pt idx="2530">
                  <c:v>44737</c:v>
                </c:pt>
                <c:pt idx="2531">
                  <c:v>44738</c:v>
                </c:pt>
                <c:pt idx="2532">
                  <c:v>44739</c:v>
                </c:pt>
                <c:pt idx="2533">
                  <c:v>44740</c:v>
                </c:pt>
                <c:pt idx="2534">
                  <c:v>44741</c:v>
                </c:pt>
                <c:pt idx="2535">
                  <c:v>44742</c:v>
                </c:pt>
                <c:pt idx="2536">
                  <c:v>44743</c:v>
                </c:pt>
                <c:pt idx="2537">
                  <c:v>44744</c:v>
                </c:pt>
                <c:pt idx="2538">
                  <c:v>44745</c:v>
                </c:pt>
                <c:pt idx="2539">
                  <c:v>44746</c:v>
                </c:pt>
                <c:pt idx="2540">
                  <c:v>44747</c:v>
                </c:pt>
                <c:pt idx="2541">
                  <c:v>44748</c:v>
                </c:pt>
                <c:pt idx="2542">
                  <c:v>44749</c:v>
                </c:pt>
                <c:pt idx="2543">
                  <c:v>44750</c:v>
                </c:pt>
                <c:pt idx="2544">
                  <c:v>44751</c:v>
                </c:pt>
                <c:pt idx="2545">
                  <c:v>44752</c:v>
                </c:pt>
                <c:pt idx="2546">
                  <c:v>44753</c:v>
                </c:pt>
                <c:pt idx="2547">
                  <c:v>44754</c:v>
                </c:pt>
                <c:pt idx="2548">
                  <c:v>44755</c:v>
                </c:pt>
                <c:pt idx="2549">
                  <c:v>44756</c:v>
                </c:pt>
                <c:pt idx="2550">
                  <c:v>44757</c:v>
                </c:pt>
                <c:pt idx="2551">
                  <c:v>44758</c:v>
                </c:pt>
                <c:pt idx="2552">
                  <c:v>44759</c:v>
                </c:pt>
                <c:pt idx="2553">
                  <c:v>44760</c:v>
                </c:pt>
                <c:pt idx="2554">
                  <c:v>44761</c:v>
                </c:pt>
                <c:pt idx="2555">
                  <c:v>44762</c:v>
                </c:pt>
                <c:pt idx="2556">
                  <c:v>44763</c:v>
                </c:pt>
                <c:pt idx="2557">
                  <c:v>44764</c:v>
                </c:pt>
                <c:pt idx="2558">
                  <c:v>44765</c:v>
                </c:pt>
                <c:pt idx="2559">
                  <c:v>44766</c:v>
                </c:pt>
                <c:pt idx="2560">
                  <c:v>44767</c:v>
                </c:pt>
                <c:pt idx="2561">
                  <c:v>44768</c:v>
                </c:pt>
                <c:pt idx="2562">
                  <c:v>44769</c:v>
                </c:pt>
                <c:pt idx="2563">
                  <c:v>44770</c:v>
                </c:pt>
                <c:pt idx="2564">
                  <c:v>44771</c:v>
                </c:pt>
                <c:pt idx="2565">
                  <c:v>44772</c:v>
                </c:pt>
                <c:pt idx="2566">
                  <c:v>44773</c:v>
                </c:pt>
                <c:pt idx="2567">
                  <c:v>44774</c:v>
                </c:pt>
                <c:pt idx="2568">
                  <c:v>44775</c:v>
                </c:pt>
                <c:pt idx="2569">
                  <c:v>44776</c:v>
                </c:pt>
                <c:pt idx="2570">
                  <c:v>44777</c:v>
                </c:pt>
                <c:pt idx="2571">
                  <c:v>44778</c:v>
                </c:pt>
                <c:pt idx="2572">
                  <c:v>44779</c:v>
                </c:pt>
                <c:pt idx="2573">
                  <c:v>44780</c:v>
                </c:pt>
                <c:pt idx="2574">
                  <c:v>44781</c:v>
                </c:pt>
                <c:pt idx="2575">
                  <c:v>44782</c:v>
                </c:pt>
                <c:pt idx="2576">
                  <c:v>44783</c:v>
                </c:pt>
                <c:pt idx="2577">
                  <c:v>44784</c:v>
                </c:pt>
                <c:pt idx="2578">
                  <c:v>44785</c:v>
                </c:pt>
                <c:pt idx="2579">
                  <c:v>44786</c:v>
                </c:pt>
                <c:pt idx="2580">
                  <c:v>44787</c:v>
                </c:pt>
                <c:pt idx="2581">
                  <c:v>44788</c:v>
                </c:pt>
                <c:pt idx="2582">
                  <c:v>44789</c:v>
                </c:pt>
                <c:pt idx="2583">
                  <c:v>44790</c:v>
                </c:pt>
                <c:pt idx="2584">
                  <c:v>44791</c:v>
                </c:pt>
                <c:pt idx="2585">
                  <c:v>44792</c:v>
                </c:pt>
                <c:pt idx="2586">
                  <c:v>44793</c:v>
                </c:pt>
                <c:pt idx="2587">
                  <c:v>44794</c:v>
                </c:pt>
                <c:pt idx="2588">
                  <c:v>44795</c:v>
                </c:pt>
                <c:pt idx="2589">
                  <c:v>44796</c:v>
                </c:pt>
                <c:pt idx="2590">
                  <c:v>44797</c:v>
                </c:pt>
                <c:pt idx="2591">
                  <c:v>44798</c:v>
                </c:pt>
                <c:pt idx="2592">
                  <c:v>44799</c:v>
                </c:pt>
                <c:pt idx="2593">
                  <c:v>44800</c:v>
                </c:pt>
                <c:pt idx="2594">
                  <c:v>44801</c:v>
                </c:pt>
                <c:pt idx="2595">
                  <c:v>44802</c:v>
                </c:pt>
                <c:pt idx="2596">
                  <c:v>44803</c:v>
                </c:pt>
                <c:pt idx="2597">
                  <c:v>44804</c:v>
                </c:pt>
                <c:pt idx="2598">
                  <c:v>44805</c:v>
                </c:pt>
                <c:pt idx="2599">
                  <c:v>44806</c:v>
                </c:pt>
                <c:pt idx="2600">
                  <c:v>44807</c:v>
                </c:pt>
                <c:pt idx="2601">
                  <c:v>44808</c:v>
                </c:pt>
                <c:pt idx="2602">
                  <c:v>44809</c:v>
                </c:pt>
                <c:pt idx="2603">
                  <c:v>44810</c:v>
                </c:pt>
                <c:pt idx="2604">
                  <c:v>44811</c:v>
                </c:pt>
                <c:pt idx="2605">
                  <c:v>44812</c:v>
                </c:pt>
                <c:pt idx="2606">
                  <c:v>44813</c:v>
                </c:pt>
                <c:pt idx="2607">
                  <c:v>44814</c:v>
                </c:pt>
                <c:pt idx="2608">
                  <c:v>44815</c:v>
                </c:pt>
                <c:pt idx="2609">
                  <c:v>44816</c:v>
                </c:pt>
                <c:pt idx="2610">
                  <c:v>44817</c:v>
                </c:pt>
                <c:pt idx="2611">
                  <c:v>44818</c:v>
                </c:pt>
                <c:pt idx="2612">
                  <c:v>44819</c:v>
                </c:pt>
                <c:pt idx="2613">
                  <c:v>44820</c:v>
                </c:pt>
                <c:pt idx="2614">
                  <c:v>44821</c:v>
                </c:pt>
                <c:pt idx="2615">
                  <c:v>44822</c:v>
                </c:pt>
                <c:pt idx="2616">
                  <c:v>44823</c:v>
                </c:pt>
                <c:pt idx="2617">
                  <c:v>44824</c:v>
                </c:pt>
                <c:pt idx="2618">
                  <c:v>44825</c:v>
                </c:pt>
                <c:pt idx="2619">
                  <c:v>44826</c:v>
                </c:pt>
                <c:pt idx="2620">
                  <c:v>44827</c:v>
                </c:pt>
                <c:pt idx="2621">
                  <c:v>44828</c:v>
                </c:pt>
                <c:pt idx="2622">
                  <c:v>44829</c:v>
                </c:pt>
                <c:pt idx="2623">
                  <c:v>44830</c:v>
                </c:pt>
                <c:pt idx="2624">
                  <c:v>44831</c:v>
                </c:pt>
                <c:pt idx="2625">
                  <c:v>44832</c:v>
                </c:pt>
                <c:pt idx="2626">
                  <c:v>44833</c:v>
                </c:pt>
                <c:pt idx="2627">
                  <c:v>44834</c:v>
                </c:pt>
                <c:pt idx="2628">
                  <c:v>44835</c:v>
                </c:pt>
                <c:pt idx="2629">
                  <c:v>44836</c:v>
                </c:pt>
                <c:pt idx="2630">
                  <c:v>44837</c:v>
                </c:pt>
                <c:pt idx="2631">
                  <c:v>44838</c:v>
                </c:pt>
                <c:pt idx="2632">
                  <c:v>44839</c:v>
                </c:pt>
                <c:pt idx="2633">
                  <c:v>44840</c:v>
                </c:pt>
                <c:pt idx="2634">
                  <c:v>44841</c:v>
                </c:pt>
                <c:pt idx="2635">
                  <c:v>44842</c:v>
                </c:pt>
                <c:pt idx="2636">
                  <c:v>44843</c:v>
                </c:pt>
                <c:pt idx="2637">
                  <c:v>44844</c:v>
                </c:pt>
                <c:pt idx="2638">
                  <c:v>44845</c:v>
                </c:pt>
                <c:pt idx="2639">
                  <c:v>44846</c:v>
                </c:pt>
                <c:pt idx="2640">
                  <c:v>44847</c:v>
                </c:pt>
                <c:pt idx="2641">
                  <c:v>44848</c:v>
                </c:pt>
                <c:pt idx="2642">
                  <c:v>44849</c:v>
                </c:pt>
                <c:pt idx="2643">
                  <c:v>44850</c:v>
                </c:pt>
                <c:pt idx="2644">
                  <c:v>44851</c:v>
                </c:pt>
                <c:pt idx="2645">
                  <c:v>44852</c:v>
                </c:pt>
                <c:pt idx="2646">
                  <c:v>44853</c:v>
                </c:pt>
                <c:pt idx="2647">
                  <c:v>44854</c:v>
                </c:pt>
                <c:pt idx="2648">
                  <c:v>44855</c:v>
                </c:pt>
                <c:pt idx="2649">
                  <c:v>44856</c:v>
                </c:pt>
                <c:pt idx="2650">
                  <c:v>44857</c:v>
                </c:pt>
                <c:pt idx="2651">
                  <c:v>44858</c:v>
                </c:pt>
                <c:pt idx="2652">
                  <c:v>44859</c:v>
                </c:pt>
                <c:pt idx="2653">
                  <c:v>44860</c:v>
                </c:pt>
                <c:pt idx="2654">
                  <c:v>44861</c:v>
                </c:pt>
                <c:pt idx="2655">
                  <c:v>44862</c:v>
                </c:pt>
                <c:pt idx="2656">
                  <c:v>44863</c:v>
                </c:pt>
                <c:pt idx="2657">
                  <c:v>44864</c:v>
                </c:pt>
                <c:pt idx="2658">
                  <c:v>44865</c:v>
                </c:pt>
                <c:pt idx="2659">
                  <c:v>44866</c:v>
                </c:pt>
                <c:pt idx="2660">
                  <c:v>44867</c:v>
                </c:pt>
                <c:pt idx="2661">
                  <c:v>44868</c:v>
                </c:pt>
                <c:pt idx="2662">
                  <c:v>44869</c:v>
                </c:pt>
                <c:pt idx="2663">
                  <c:v>44870</c:v>
                </c:pt>
                <c:pt idx="2664">
                  <c:v>44871</c:v>
                </c:pt>
                <c:pt idx="2665">
                  <c:v>44872</c:v>
                </c:pt>
                <c:pt idx="2666">
                  <c:v>44873</c:v>
                </c:pt>
                <c:pt idx="2667">
                  <c:v>44874</c:v>
                </c:pt>
                <c:pt idx="2668">
                  <c:v>44875</c:v>
                </c:pt>
                <c:pt idx="2669">
                  <c:v>44876</c:v>
                </c:pt>
                <c:pt idx="2670">
                  <c:v>44877</c:v>
                </c:pt>
                <c:pt idx="2671">
                  <c:v>44878</c:v>
                </c:pt>
                <c:pt idx="2672">
                  <c:v>44879</c:v>
                </c:pt>
                <c:pt idx="2673">
                  <c:v>44880</c:v>
                </c:pt>
                <c:pt idx="2674">
                  <c:v>44881</c:v>
                </c:pt>
                <c:pt idx="2675">
                  <c:v>44882</c:v>
                </c:pt>
                <c:pt idx="2676">
                  <c:v>44883</c:v>
                </c:pt>
                <c:pt idx="2677">
                  <c:v>44884</c:v>
                </c:pt>
                <c:pt idx="2678">
                  <c:v>44885</c:v>
                </c:pt>
                <c:pt idx="2679">
                  <c:v>44886</c:v>
                </c:pt>
                <c:pt idx="2680">
                  <c:v>44887</c:v>
                </c:pt>
                <c:pt idx="2681">
                  <c:v>44888</c:v>
                </c:pt>
                <c:pt idx="2682">
                  <c:v>44889</c:v>
                </c:pt>
                <c:pt idx="2683">
                  <c:v>44890</c:v>
                </c:pt>
                <c:pt idx="2684">
                  <c:v>44891</c:v>
                </c:pt>
                <c:pt idx="2685">
                  <c:v>44892</c:v>
                </c:pt>
                <c:pt idx="2686">
                  <c:v>44893</c:v>
                </c:pt>
                <c:pt idx="2687">
                  <c:v>44894</c:v>
                </c:pt>
                <c:pt idx="2688">
                  <c:v>44895</c:v>
                </c:pt>
                <c:pt idx="2689">
                  <c:v>44896</c:v>
                </c:pt>
                <c:pt idx="2690">
                  <c:v>44897</c:v>
                </c:pt>
                <c:pt idx="2691">
                  <c:v>44898</c:v>
                </c:pt>
                <c:pt idx="2692">
                  <c:v>44899</c:v>
                </c:pt>
                <c:pt idx="2693">
                  <c:v>44900</c:v>
                </c:pt>
                <c:pt idx="2694">
                  <c:v>44901</c:v>
                </c:pt>
                <c:pt idx="2695">
                  <c:v>44902</c:v>
                </c:pt>
                <c:pt idx="2696">
                  <c:v>44903</c:v>
                </c:pt>
                <c:pt idx="2697">
                  <c:v>44904</c:v>
                </c:pt>
                <c:pt idx="2698">
                  <c:v>44905</c:v>
                </c:pt>
                <c:pt idx="2699">
                  <c:v>44906</c:v>
                </c:pt>
                <c:pt idx="2700">
                  <c:v>44907</c:v>
                </c:pt>
                <c:pt idx="2701">
                  <c:v>44908</c:v>
                </c:pt>
                <c:pt idx="2702">
                  <c:v>44909</c:v>
                </c:pt>
                <c:pt idx="2703">
                  <c:v>44910</c:v>
                </c:pt>
                <c:pt idx="2704">
                  <c:v>44911</c:v>
                </c:pt>
                <c:pt idx="2705">
                  <c:v>44912</c:v>
                </c:pt>
                <c:pt idx="2706">
                  <c:v>44913</c:v>
                </c:pt>
                <c:pt idx="2707">
                  <c:v>44914</c:v>
                </c:pt>
                <c:pt idx="2708">
                  <c:v>44915</c:v>
                </c:pt>
                <c:pt idx="2709">
                  <c:v>44916</c:v>
                </c:pt>
                <c:pt idx="2710">
                  <c:v>44917</c:v>
                </c:pt>
                <c:pt idx="2711">
                  <c:v>44918</c:v>
                </c:pt>
                <c:pt idx="2712">
                  <c:v>44919</c:v>
                </c:pt>
                <c:pt idx="2713">
                  <c:v>44920</c:v>
                </c:pt>
                <c:pt idx="2714">
                  <c:v>44921</c:v>
                </c:pt>
                <c:pt idx="2715">
                  <c:v>44922</c:v>
                </c:pt>
                <c:pt idx="2716">
                  <c:v>44923</c:v>
                </c:pt>
                <c:pt idx="2717">
                  <c:v>44924</c:v>
                </c:pt>
                <c:pt idx="2718">
                  <c:v>44925</c:v>
                </c:pt>
                <c:pt idx="2719">
                  <c:v>44926</c:v>
                </c:pt>
                <c:pt idx="2720">
                  <c:v>44927</c:v>
                </c:pt>
                <c:pt idx="2721">
                  <c:v>44928</c:v>
                </c:pt>
                <c:pt idx="2722">
                  <c:v>44929</c:v>
                </c:pt>
                <c:pt idx="2723">
                  <c:v>44930</c:v>
                </c:pt>
                <c:pt idx="2724">
                  <c:v>44931</c:v>
                </c:pt>
                <c:pt idx="2725">
                  <c:v>44932</c:v>
                </c:pt>
                <c:pt idx="2726">
                  <c:v>44933</c:v>
                </c:pt>
                <c:pt idx="2727">
                  <c:v>44934</c:v>
                </c:pt>
                <c:pt idx="2728">
                  <c:v>44935</c:v>
                </c:pt>
                <c:pt idx="2729">
                  <c:v>44936</c:v>
                </c:pt>
                <c:pt idx="2730">
                  <c:v>44937</c:v>
                </c:pt>
                <c:pt idx="2731">
                  <c:v>44938</c:v>
                </c:pt>
                <c:pt idx="2732">
                  <c:v>44939</c:v>
                </c:pt>
                <c:pt idx="2733">
                  <c:v>44940</c:v>
                </c:pt>
                <c:pt idx="2734">
                  <c:v>44941</c:v>
                </c:pt>
                <c:pt idx="2735">
                  <c:v>44942</c:v>
                </c:pt>
                <c:pt idx="2736">
                  <c:v>44943</c:v>
                </c:pt>
                <c:pt idx="2737">
                  <c:v>44944</c:v>
                </c:pt>
                <c:pt idx="2738">
                  <c:v>44945</c:v>
                </c:pt>
                <c:pt idx="2739">
                  <c:v>44946</c:v>
                </c:pt>
                <c:pt idx="2740">
                  <c:v>44947</c:v>
                </c:pt>
                <c:pt idx="2741">
                  <c:v>44948</c:v>
                </c:pt>
                <c:pt idx="2742">
                  <c:v>44949</c:v>
                </c:pt>
                <c:pt idx="2743">
                  <c:v>44950</c:v>
                </c:pt>
                <c:pt idx="2744">
                  <c:v>44951</c:v>
                </c:pt>
                <c:pt idx="2745">
                  <c:v>44952</c:v>
                </c:pt>
                <c:pt idx="2746">
                  <c:v>44953</c:v>
                </c:pt>
                <c:pt idx="2747">
                  <c:v>44954</c:v>
                </c:pt>
                <c:pt idx="2748">
                  <c:v>44955</c:v>
                </c:pt>
                <c:pt idx="2749">
                  <c:v>44956</c:v>
                </c:pt>
                <c:pt idx="2750">
                  <c:v>44957</c:v>
                </c:pt>
                <c:pt idx="2751">
                  <c:v>44958</c:v>
                </c:pt>
                <c:pt idx="2752">
                  <c:v>44959</c:v>
                </c:pt>
                <c:pt idx="2753">
                  <c:v>44960</c:v>
                </c:pt>
                <c:pt idx="2754">
                  <c:v>44961</c:v>
                </c:pt>
                <c:pt idx="2755">
                  <c:v>44962</c:v>
                </c:pt>
                <c:pt idx="2756">
                  <c:v>44963</c:v>
                </c:pt>
                <c:pt idx="2757">
                  <c:v>44964</c:v>
                </c:pt>
                <c:pt idx="2758">
                  <c:v>44965</c:v>
                </c:pt>
                <c:pt idx="2759">
                  <c:v>44966</c:v>
                </c:pt>
                <c:pt idx="2760">
                  <c:v>44967</c:v>
                </c:pt>
                <c:pt idx="2761">
                  <c:v>44968</c:v>
                </c:pt>
                <c:pt idx="2762">
                  <c:v>44969</c:v>
                </c:pt>
                <c:pt idx="2763">
                  <c:v>44970</c:v>
                </c:pt>
                <c:pt idx="2764">
                  <c:v>44971</c:v>
                </c:pt>
                <c:pt idx="2765">
                  <c:v>44972</c:v>
                </c:pt>
                <c:pt idx="2766">
                  <c:v>44973</c:v>
                </c:pt>
                <c:pt idx="2767">
                  <c:v>44974</c:v>
                </c:pt>
                <c:pt idx="2768">
                  <c:v>44975</c:v>
                </c:pt>
                <c:pt idx="2769">
                  <c:v>44976</c:v>
                </c:pt>
                <c:pt idx="2770">
                  <c:v>44977</c:v>
                </c:pt>
                <c:pt idx="2771">
                  <c:v>44978</c:v>
                </c:pt>
                <c:pt idx="2772">
                  <c:v>44979</c:v>
                </c:pt>
                <c:pt idx="2773">
                  <c:v>44980</c:v>
                </c:pt>
                <c:pt idx="2774">
                  <c:v>44981</c:v>
                </c:pt>
                <c:pt idx="2775">
                  <c:v>44982</c:v>
                </c:pt>
                <c:pt idx="2776">
                  <c:v>44983</c:v>
                </c:pt>
                <c:pt idx="2777">
                  <c:v>44984</c:v>
                </c:pt>
                <c:pt idx="2778">
                  <c:v>44985</c:v>
                </c:pt>
                <c:pt idx="2779">
                  <c:v>44986</c:v>
                </c:pt>
                <c:pt idx="2780">
                  <c:v>44987</c:v>
                </c:pt>
                <c:pt idx="2781">
                  <c:v>44988</c:v>
                </c:pt>
                <c:pt idx="2782">
                  <c:v>44989</c:v>
                </c:pt>
                <c:pt idx="2783">
                  <c:v>44990</c:v>
                </c:pt>
                <c:pt idx="2784">
                  <c:v>44991</c:v>
                </c:pt>
                <c:pt idx="2785">
                  <c:v>44992</c:v>
                </c:pt>
                <c:pt idx="2786">
                  <c:v>44993</c:v>
                </c:pt>
                <c:pt idx="2787">
                  <c:v>44994</c:v>
                </c:pt>
                <c:pt idx="2788">
                  <c:v>44995</c:v>
                </c:pt>
                <c:pt idx="2789">
                  <c:v>44996</c:v>
                </c:pt>
                <c:pt idx="2790">
                  <c:v>44997</c:v>
                </c:pt>
                <c:pt idx="2791">
                  <c:v>44998</c:v>
                </c:pt>
                <c:pt idx="2792">
                  <c:v>44999</c:v>
                </c:pt>
                <c:pt idx="2793">
                  <c:v>45000</c:v>
                </c:pt>
                <c:pt idx="2794">
                  <c:v>45001</c:v>
                </c:pt>
                <c:pt idx="2795">
                  <c:v>45002</c:v>
                </c:pt>
                <c:pt idx="2796">
                  <c:v>45003</c:v>
                </c:pt>
                <c:pt idx="2797">
                  <c:v>45004</c:v>
                </c:pt>
                <c:pt idx="2798">
                  <c:v>45005</c:v>
                </c:pt>
                <c:pt idx="2799">
                  <c:v>45006</c:v>
                </c:pt>
                <c:pt idx="2800">
                  <c:v>45007</c:v>
                </c:pt>
                <c:pt idx="2801">
                  <c:v>45008</c:v>
                </c:pt>
                <c:pt idx="2802">
                  <c:v>45009</c:v>
                </c:pt>
                <c:pt idx="2803">
                  <c:v>45010</c:v>
                </c:pt>
                <c:pt idx="2804">
                  <c:v>45011</c:v>
                </c:pt>
                <c:pt idx="2805">
                  <c:v>45012</c:v>
                </c:pt>
                <c:pt idx="2806">
                  <c:v>45013</c:v>
                </c:pt>
                <c:pt idx="2807">
                  <c:v>45014</c:v>
                </c:pt>
                <c:pt idx="2808">
                  <c:v>45015</c:v>
                </c:pt>
                <c:pt idx="2809">
                  <c:v>45016</c:v>
                </c:pt>
                <c:pt idx="2810">
                  <c:v>45017</c:v>
                </c:pt>
                <c:pt idx="2811">
                  <c:v>45018</c:v>
                </c:pt>
                <c:pt idx="2812">
                  <c:v>45019</c:v>
                </c:pt>
                <c:pt idx="2813">
                  <c:v>45020</c:v>
                </c:pt>
                <c:pt idx="2814">
                  <c:v>45021</c:v>
                </c:pt>
                <c:pt idx="2815">
                  <c:v>45022</c:v>
                </c:pt>
                <c:pt idx="2816">
                  <c:v>45023</c:v>
                </c:pt>
                <c:pt idx="2817">
                  <c:v>45024</c:v>
                </c:pt>
                <c:pt idx="2818">
                  <c:v>45025</c:v>
                </c:pt>
                <c:pt idx="2819">
                  <c:v>45026</c:v>
                </c:pt>
                <c:pt idx="2820">
                  <c:v>45027</c:v>
                </c:pt>
                <c:pt idx="2821">
                  <c:v>45028</c:v>
                </c:pt>
                <c:pt idx="2822">
                  <c:v>45029</c:v>
                </c:pt>
                <c:pt idx="2823">
                  <c:v>45030</c:v>
                </c:pt>
                <c:pt idx="2824">
                  <c:v>45031</c:v>
                </c:pt>
                <c:pt idx="2825">
                  <c:v>45032</c:v>
                </c:pt>
                <c:pt idx="2826">
                  <c:v>45033</c:v>
                </c:pt>
                <c:pt idx="2827">
                  <c:v>45034</c:v>
                </c:pt>
                <c:pt idx="2828">
                  <c:v>45035</c:v>
                </c:pt>
                <c:pt idx="2829">
                  <c:v>45036</c:v>
                </c:pt>
                <c:pt idx="2830">
                  <c:v>45037</c:v>
                </c:pt>
                <c:pt idx="2831">
                  <c:v>45038</c:v>
                </c:pt>
                <c:pt idx="2832">
                  <c:v>45039</c:v>
                </c:pt>
                <c:pt idx="2833">
                  <c:v>45040</c:v>
                </c:pt>
                <c:pt idx="2834">
                  <c:v>45041</c:v>
                </c:pt>
                <c:pt idx="2835">
                  <c:v>45042</c:v>
                </c:pt>
                <c:pt idx="2836">
                  <c:v>45043</c:v>
                </c:pt>
                <c:pt idx="2837">
                  <c:v>45044</c:v>
                </c:pt>
                <c:pt idx="2838">
                  <c:v>45045</c:v>
                </c:pt>
                <c:pt idx="2839">
                  <c:v>45046</c:v>
                </c:pt>
                <c:pt idx="2840">
                  <c:v>45047</c:v>
                </c:pt>
                <c:pt idx="2841">
                  <c:v>45048</c:v>
                </c:pt>
                <c:pt idx="2842">
                  <c:v>45049</c:v>
                </c:pt>
                <c:pt idx="2843">
                  <c:v>45050</c:v>
                </c:pt>
                <c:pt idx="2844">
                  <c:v>45051</c:v>
                </c:pt>
                <c:pt idx="2845">
                  <c:v>45052</c:v>
                </c:pt>
                <c:pt idx="2846">
                  <c:v>45053</c:v>
                </c:pt>
                <c:pt idx="2847">
                  <c:v>45054</c:v>
                </c:pt>
                <c:pt idx="2848">
                  <c:v>45055</c:v>
                </c:pt>
                <c:pt idx="2849">
                  <c:v>45056</c:v>
                </c:pt>
                <c:pt idx="2850">
                  <c:v>45057</c:v>
                </c:pt>
                <c:pt idx="2851">
                  <c:v>45058</c:v>
                </c:pt>
                <c:pt idx="2852">
                  <c:v>45059</c:v>
                </c:pt>
                <c:pt idx="2853">
                  <c:v>45060</c:v>
                </c:pt>
                <c:pt idx="2854">
                  <c:v>45061</c:v>
                </c:pt>
                <c:pt idx="2855">
                  <c:v>45062</c:v>
                </c:pt>
                <c:pt idx="2856">
                  <c:v>45063</c:v>
                </c:pt>
                <c:pt idx="2857">
                  <c:v>45064</c:v>
                </c:pt>
                <c:pt idx="2858">
                  <c:v>45065</c:v>
                </c:pt>
                <c:pt idx="2859">
                  <c:v>45066</c:v>
                </c:pt>
                <c:pt idx="2860">
                  <c:v>45067</c:v>
                </c:pt>
                <c:pt idx="2861">
                  <c:v>45068</c:v>
                </c:pt>
                <c:pt idx="2862">
                  <c:v>45069</c:v>
                </c:pt>
                <c:pt idx="2863">
                  <c:v>45070</c:v>
                </c:pt>
                <c:pt idx="2864">
                  <c:v>45071</c:v>
                </c:pt>
                <c:pt idx="2865">
                  <c:v>45072</c:v>
                </c:pt>
                <c:pt idx="2866">
                  <c:v>45073</c:v>
                </c:pt>
                <c:pt idx="2867">
                  <c:v>45074</c:v>
                </c:pt>
                <c:pt idx="2868">
                  <c:v>45075</c:v>
                </c:pt>
                <c:pt idx="2869">
                  <c:v>45076</c:v>
                </c:pt>
                <c:pt idx="2870">
                  <c:v>45077</c:v>
                </c:pt>
                <c:pt idx="2871">
                  <c:v>45078</c:v>
                </c:pt>
                <c:pt idx="2872">
                  <c:v>45079</c:v>
                </c:pt>
                <c:pt idx="2873">
                  <c:v>45080</c:v>
                </c:pt>
                <c:pt idx="2874">
                  <c:v>45081</c:v>
                </c:pt>
                <c:pt idx="2875">
                  <c:v>45082</c:v>
                </c:pt>
                <c:pt idx="2876">
                  <c:v>45083</c:v>
                </c:pt>
                <c:pt idx="2877">
                  <c:v>45084</c:v>
                </c:pt>
                <c:pt idx="2878">
                  <c:v>45085</c:v>
                </c:pt>
                <c:pt idx="2879">
                  <c:v>45086</c:v>
                </c:pt>
                <c:pt idx="2880">
                  <c:v>45087</c:v>
                </c:pt>
                <c:pt idx="2881">
                  <c:v>45088</c:v>
                </c:pt>
                <c:pt idx="2882">
                  <c:v>45089</c:v>
                </c:pt>
                <c:pt idx="2883">
                  <c:v>45090</c:v>
                </c:pt>
                <c:pt idx="2884">
                  <c:v>45091</c:v>
                </c:pt>
                <c:pt idx="2885">
                  <c:v>45092</c:v>
                </c:pt>
                <c:pt idx="2886">
                  <c:v>45093</c:v>
                </c:pt>
                <c:pt idx="2887">
                  <c:v>45094</c:v>
                </c:pt>
                <c:pt idx="2888">
                  <c:v>45095</c:v>
                </c:pt>
                <c:pt idx="2889">
                  <c:v>45096</c:v>
                </c:pt>
                <c:pt idx="2890">
                  <c:v>45097</c:v>
                </c:pt>
                <c:pt idx="2891">
                  <c:v>45098</c:v>
                </c:pt>
                <c:pt idx="2892">
                  <c:v>45099</c:v>
                </c:pt>
                <c:pt idx="2893">
                  <c:v>45100</c:v>
                </c:pt>
                <c:pt idx="2894">
                  <c:v>45101</c:v>
                </c:pt>
                <c:pt idx="2895">
                  <c:v>45102</c:v>
                </c:pt>
                <c:pt idx="2896">
                  <c:v>45103</c:v>
                </c:pt>
                <c:pt idx="2897">
                  <c:v>45104</c:v>
                </c:pt>
                <c:pt idx="2898">
                  <c:v>45105</c:v>
                </c:pt>
                <c:pt idx="2899">
                  <c:v>45106</c:v>
                </c:pt>
                <c:pt idx="2900">
                  <c:v>45107</c:v>
                </c:pt>
                <c:pt idx="2901">
                  <c:v>45108</c:v>
                </c:pt>
                <c:pt idx="2902">
                  <c:v>45109</c:v>
                </c:pt>
                <c:pt idx="2903">
                  <c:v>45110</c:v>
                </c:pt>
                <c:pt idx="2904">
                  <c:v>45111</c:v>
                </c:pt>
                <c:pt idx="2905">
                  <c:v>45112</c:v>
                </c:pt>
                <c:pt idx="2906">
                  <c:v>45113</c:v>
                </c:pt>
                <c:pt idx="2907">
                  <c:v>45114</c:v>
                </c:pt>
                <c:pt idx="2908">
                  <c:v>45115</c:v>
                </c:pt>
                <c:pt idx="2909">
                  <c:v>45116</c:v>
                </c:pt>
                <c:pt idx="2910">
                  <c:v>45117</c:v>
                </c:pt>
                <c:pt idx="2911">
                  <c:v>45118</c:v>
                </c:pt>
                <c:pt idx="2912">
                  <c:v>45119</c:v>
                </c:pt>
                <c:pt idx="2913">
                  <c:v>45120</c:v>
                </c:pt>
                <c:pt idx="2914">
                  <c:v>45121</c:v>
                </c:pt>
                <c:pt idx="2915">
                  <c:v>45122</c:v>
                </c:pt>
                <c:pt idx="2916">
                  <c:v>45123</c:v>
                </c:pt>
                <c:pt idx="2917">
                  <c:v>45124</c:v>
                </c:pt>
                <c:pt idx="2918">
                  <c:v>45125</c:v>
                </c:pt>
                <c:pt idx="2919">
                  <c:v>45126</c:v>
                </c:pt>
                <c:pt idx="2920">
                  <c:v>45127</c:v>
                </c:pt>
                <c:pt idx="2921">
                  <c:v>45128</c:v>
                </c:pt>
                <c:pt idx="2922">
                  <c:v>45129</c:v>
                </c:pt>
                <c:pt idx="2923">
                  <c:v>45130</c:v>
                </c:pt>
                <c:pt idx="2924">
                  <c:v>45131</c:v>
                </c:pt>
                <c:pt idx="2925">
                  <c:v>45132</c:v>
                </c:pt>
                <c:pt idx="2926">
                  <c:v>45133</c:v>
                </c:pt>
                <c:pt idx="2927">
                  <c:v>45134</c:v>
                </c:pt>
                <c:pt idx="2928">
                  <c:v>45135</c:v>
                </c:pt>
                <c:pt idx="2929">
                  <c:v>45136</c:v>
                </c:pt>
                <c:pt idx="2930">
                  <c:v>45137</c:v>
                </c:pt>
                <c:pt idx="2931">
                  <c:v>45138</c:v>
                </c:pt>
                <c:pt idx="2932">
                  <c:v>45139</c:v>
                </c:pt>
                <c:pt idx="2933">
                  <c:v>45140</c:v>
                </c:pt>
                <c:pt idx="2934">
                  <c:v>45141</c:v>
                </c:pt>
                <c:pt idx="2935">
                  <c:v>45142</c:v>
                </c:pt>
                <c:pt idx="2936">
                  <c:v>45143</c:v>
                </c:pt>
                <c:pt idx="2937">
                  <c:v>45144</c:v>
                </c:pt>
                <c:pt idx="2938">
                  <c:v>45145</c:v>
                </c:pt>
                <c:pt idx="2939">
                  <c:v>45146</c:v>
                </c:pt>
                <c:pt idx="2940">
                  <c:v>45147</c:v>
                </c:pt>
                <c:pt idx="2941">
                  <c:v>45148</c:v>
                </c:pt>
                <c:pt idx="2942">
                  <c:v>45149</c:v>
                </c:pt>
                <c:pt idx="2943">
                  <c:v>45150</c:v>
                </c:pt>
                <c:pt idx="2944">
                  <c:v>45151</c:v>
                </c:pt>
                <c:pt idx="2945">
                  <c:v>45152</c:v>
                </c:pt>
                <c:pt idx="2946">
                  <c:v>45153</c:v>
                </c:pt>
                <c:pt idx="2947">
                  <c:v>45154</c:v>
                </c:pt>
                <c:pt idx="2948">
                  <c:v>45155</c:v>
                </c:pt>
                <c:pt idx="2949">
                  <c:v>45156</c:v>
                </c:pt>
                <c:pt idx="2950">
                  <c:v>45157</c:v>
                </c:pt>
                <c:pt idx="2951">
                  <c:v>45158</c:v>
                </c:pt>
                <c:pt idx="2952">
                  <c:v>45159</c:v>
                </c:pt>
                <c:pt idx="2953">
                  <c:v>45160</c:v>
                </c:pt>
                <c:pt idx="2954">
                  <c:v>45161</c:v>
                </c:pt>
                <c:pt idx="2955">
                  <c:v>45162</c:v>
                </c:pt>
                <c:pt idx="2956">
                  <c:v>45163</c:v>
                </c:pt>
                <c:pt idx="2957">
                  <c:v>45164</c:v>
                </c:pt>
                <c:pt idx="2958">
                  <c:v>45165</c:v>
                </c:pt>
                <c:pt idx="2959">
                  <c:v>45166</c:v>
                </c:pt>
                <c:pt idx="2960">
                  <c:v>45167</c:v>
                </c:pt>
                <c:pt idx="2961">
                  <c:v>45168</c:v>
                </c:pt>
                <c:pt idx="2962">
                  <c:v>45169</c:v>
                </c:pt>
                <c:pt idx="2963">
                  <c:v>45170</c:v>
                </c:pt>
                <c:pt idx="2964">
                  <c:v>45171</c:v>
                </c:pt>
                <c:pt idx="2965">
                  <c:v>45172</c:v>
                </c:pt>
                <c:pt idx="2966">
                  <c:v>45173</c:v>
                </c:pt>
                <c:pt idx="2967">
                  <c:v>45174</c:v>
                </c:pt>
                <c:pt idx="2968">
                  <c:v>45175</c:v>
                </c:pt>
                <c:pt idx="2969">
                  <c:v>45176</c:v>
                </c:pt>
                <c:pt idx="2970">
                  <c:v>45177</c:v>
                </c:pt>
                <c:pt idx="2971">
                  <c:v>45178</c:v>
                </c:pt>
                <c:pt idx="2972">
                  <c:v>45179</c:v>
                </c:pt>
                <c:pt idx="2973">
                  <c:v>45180</c:v>
                </c:pt>
                <c:pt idx="2974">
                  <c:v>45181</c:v>
                </c:pt>
                <c:pt idx="2975">
                  <c:v>45182</c:v>
                </c:pt>
                <c:pt idx="2976">
                  <c:v>45183</c:v>
                </c:pt>
                <c:pt idx="2977">
                  <c:v>45184</c:v>
                </c:pt>
                <c:pt idx="2978">
                  <c:v>45185</c:v>
                </c:pt>
                <c:pt idx="2979">
                  <c:v>45186</c:v>
                </c:pt>
                <c:pt idx="2980">
                  <c:v>45187</c:v>
                </c:pt>
                <c:pt idx="2981">
                  <c:v>45188</c:v>
                </c:pt>
                <c:pt idx="2982">
                  <c:v>45189</c:v>
                </c:pt>
                <c:pt idx="2983">
                  <c:v>45190</c:v>
                </c:pt>
                <c:pt idx="2984">
                  <c:v>45191</c:v>
                </c:pt>
                <c:pt idx="2985">
                  <c:v>45192</c:v>
                </c:pt>
                <c:pt idx="2986">
                  <c:v>45193</c:v>
                </c:pt>
                <c:pt idx="2987">
                  <c:v>45194</c:v>
                </c:pt>
                <c:pt idx="2988">
                  <c:v>45195</c:v>
                </c:pt>
                <c:pt idx="2989">
                  <c:v>45196</c:v>
                </c:pt>
                <c:pt idx="2990">
                  <c:v>45197</c:v>
                </c:pt>
                <c:pt idx="2991">
                  <c:v>45198</c:v>
                </c:pt>
                <c:pt idx="2992">
                  <c:v>45199</c:v>
                </c:pt>
                <c:pt idx="2993">
                  <c:v>45200</c:v>
                </c:pt>
                <c:pt idx="2994">
                  <c:v>45201</c:v>
                </c:pt>
                <c:pt idx="2995">
                  <c:v>45202</c:v>
                </c:pt>
                <c:pt idx="2996">
                  <c:v>45203</c:v>
                </c:pt>
                <c:pt idx="2997">
                  <c:v>45204</c:v>
                </c:pt>
                <c:pt idx="2998">
                  <c:v>45205</c:v>
                </c:pt>
                <c:pt idx="2999">
                  <c:v>45206</c:v>
                </c:pt>
                <c:pt idx="3000">
                  <c:v>45207</c:v>
                </c:pt>
                <c:pt idx="3001">
                  <c:v>45208</c:v>
                </c:pt>
                <c:pt idx="3002">
                  <c:v>45209</c:v>
                </c:pt>
                <c:pt idx="3003">
                  <c:v>45210</c:v>
                </c:pt>
                <c:pt idx="3004">
                  <c:v>45211</c:v>
                </c:pt>
                <c:pt idx="3005">
                  <c:v>45212</c:v>
                </c:pt>
                <c:pt idx="3006">
                  <c:v>45213</c:v>
                </c:pt>
                <c:pt idx="3007">
                  <c:v>45214</c:v>
                </c:pt>
                <c:pt idx="3008">
                  <c:v>45215</c:v>
                </c:pt>
                <c:pt idx="3009">
                  <c:v>45216</c:v>
                </c:pt>
                <c:pt idx="3010">
                  <c:v>45217</c:v>
                </c:pt>
                <c:pt idx="3011">
                  <c:v>45218</c:v>
                </c:pt>
                <c:pt idx="3012">
                  <c:v>45219</c:v>
                </c:pt>
                <c:pt idx="3013">
                  <c:v>45220</c:v>
                </c:pt>
                <c:pt idx="3014">
                  <c:v>45221</c:v>
                </c:pt>
                <c:pt idx="3015">
                  <c:v>45222</c:v>
                </c:pt>
                <c:pt idx="3016">
                  <c:v>45223</c:v>
                </c:pt>
                <c:pt idx="3017">
                  <c:v>45224</c:v>
                </c:pt>
                <c:pt idx="3018">
                  <c:v>45225</c:v>
                </c:pt>
                <c:pt idx="3019">
                  <c:v>45226</c:v>
                </c:pt>
                <c:pt idx="3020">
                  <c:v>45227</c:v>
                </c:pt>
                <c:pt idx="3021">
                  <c:v>45228</c:v>
                </c:pt>
                <c:pt idx="3022">
                  <c:v>45229</c:v>
                </c:pt>
                <c:pt idx="3023">
                  <c:v>45230</c:v>
                </c:pt>
                <c:pt idx="3024">
                  <c:v>45231</c:v>
                </c:pt>
                <c:pt idx="3025">
                  <c:v>45232</c:v>
                </c:pt>
                <c:pt idx="3026">
                  <c:v>45233</c:v>
                </c:pt>
                <c:pt idx="3027">
                  <c:v>45234</c:v>
                </c:pt>
                <c:pt idx="3028">
                  <c:v>45235</c:v>
                </c:pt>
                <c:pt idx="3029">
                  <c:v>45236</c:v>
                </c:pt>
                <c:pt idx="3030">
                  <c:v>45237</c:v>
                </c:pt>
                <c:pt idx="3031">
                  <c:v>45238</c:v>
                </c:pt>
                <c:pt idx="3032">
                  <c:v>45239</c:v>
                </c:pt>
                <c:pt idx="3033">
                  <c:v>45240</c:v>
                </c:pt>
                <c:pt idx="3034">
                  <c:v>45241</c:v>
                </c:pt>
                <c:pt idx="3035">
                  <c:v>45242</c:v>
                </c:pt>
                <c:pt idx="3036">
                  <c:v>45243</c:v>
                </c:pt>
                <c:pt idx="3037">
                  <c:v>45244</c:v>
                </c:pt>
                <c:pt idx="3038">
                  <c:v>45245</c:v>
                </c:pt>
                <c:pt idx="3039">
                  <c:v>45246</c:v>
                </c:pt>
                <c:pt idx="3040">
                  <c:v>45247</c:v>
                </c:pt>
                <c:pt idx="3041">
                  <c:v>45248</c:v>
                </c:pt>
                <c:pt idx="3042">
                  <c:v>45249</c:v>
                </c:pt>
                <c:pt idx="3043">
                  <c:v>45250</c:v>
                </c:pt>
                <c:pt idx="3044">
                  <c:v>45251</c:v>
                </c:pt>
                <c:pt idx="3045">
                  <c:v>45252</c:v>
                </c:pt>
                <c:pt idx="3046">
                  <c:v>45253</c:v>
                </c:pt>
                <c:pt idx="3047">
                  <c:v>45254</c:v>
                </c:pt>
                <c:pt idx="3048">
                  <c:v>45255</c:v>
                </c:pt>
                <c:pt idx="3049">
                  <c:v>45256</c:v>
                </c:pt>
                <c:pt idx="3050">
                  <c:v>45257</c:v>
                </c:pt>
                <c:pt idx="3051">
                  <c:v>45258</c:v>
                </c:pt>
                <c:pt idx="3052">
                  <c:v>45259</c:v>
                </c:pt>
                <c:pt idx="3053">
                  <c:v>45260</c:v>
                </c:pt>
                <c:pt idx="3054">
                  <c:v>45261</c:v>
                </c:pt>
                <c:pt idx="3055">
                  <c:v>45262</c:v>
                </c:pt>
                <c:pt idx="3056">
                  <c:v>45263</c:v>
                </c:pt>
                <c:pt idx="3057">
                  <c:v>45264</c:v>
                </c:pt>
                <c:pt idx="3058">
                  <c:v>45265</c:v>
                </c:pt>
                <c:pt idx="3059">
                  <c:v>45266</c:v>
                </c:pt>
                <c:pt idx="3060">
                  <c:v>45267</c:v>
                </c:pt>
                <c:pt idx="3061">
                  <c:v>45268</c:v>
                </c:pt>
                <c:pt idx="3062">
                  <c:v>45269</c:v>
                </c:pt>
                <c:pt idx="3063">
                  <c:v>45270</c:v>
                </c:pt>
                <c:pt idx="3064">
                  <c:v>45271</c:v>
                </c:pt>
                <c:pt idx="3065">
                  <c:v>45272</c:v>
                </c:pt>
                <c:pt idx="3066">
                  <c:v>45273</c:v>
                </c:pt>
                <c:pt idx="3067">
                  <c:v>45274</c:v>
                </c:pt>
                <c:pt idx="3068">
                  <c:v>45275</c:v>
                </c:pt>
                <c:pt idx="3069">
                  <c:v>45276</c:v>
                </c:pt>
                <c:pt idx="3070">
                  <c:v>45277</c:v>
                </c:pt>
                <c:pt idx="3071">
                  <c:v>45278</c:v>
                </c:pt>
                <c:pt idx="3072">
                  <c:v>45279</c:v>
                </c:pt>
                <c:pt idx="3073">
                  <c:v>45280</c:v>
                </c:pt>
                <c:pt idx="3074">
                  <c:v>45281</c:v>
                </c:pt>
                <c:pt idx="3075">
                  <c:v>45282</c:v>
                </c:pt>
                <c:pt idx="3076">
                  <c:v>45283</c:v>
                </c:pt>
                <c:pt idx="3077">
                  <c:v>45284</c:v>
                </c:pt>
                <c:pt idx="3078">
                  <c:v>45285</c:v>
                </c:pt>
                <c:pt idx="3079">
                  <c:v>45286</c:v>
                </c:pt>
                <c:pt idx="3080">
                  <c:v>45287</c:v>
                </c:pt>
                <c:pt idx="3081">
                  <c:v>45288</c:v>
                </c:pt>
                <c:pt idx="3082">
                  <c:v>45289</c:v>
                </c:pt>
                <c:pt idx="3083">
                  <c:v>45290</c:v>
                </c:pt>
                <c:pt idx="3084">
                  <c:v>45291</c:v>
                </c:pt>
                <c:pt idx="3085">
                  <c:v>45292</c:v>
                </c:pt>
                <c:pt idx="3086">
                  <c:v>45293</c:v>
                </c:pt>
                <c:pt idx="3087">
                  <c:v>45294</c:v>
                </c:pt>
                <c:pt idx="3088">
                  <c:v>45295</c:v>
                </c:pt>
                <c:pt idx="3089">
                  <c:v>45296</c:v>
                </c:pt>
                <c:pt idx="3090">
                  <c:v>45297</c:v>
                </c:pt>
                <c:pt idx="3091">
                  <c:v>45298</c:v>
                </c:pt>
                <c:pt idx="3092">
                  <c:v>45299</c:v>
                </c:pt>
                <c:pt idx="3093">
                  <c:v>45300</c:v>
                </c:pt>
                <c:pt idx="3094">
                  <c:v>45301</c:v>
                </c:pt>
                <c:pt idx="3095">
                  <c:v>45302</c:v>
                </c:pt>
                <c:pt idx="3096">
                  <c:v>45303</c:v>
                </c:pt>
                <c:pt idx="3097">
                  <c:v>45304</c:v>
                </c:pt>
                <c:pt idx="3098">
                  <c:v>45305</c:v>
                </c:pt>
                <c:pt idx="3099">
                  <c:v>45306</c:v>
                </c:pt>
                <c:pt idx="3100">
                  <c:v>45307</c:v>
                </c:pt>
                <c:pt idx="3101">
                  <c:v>45308</c:v>
                </c:pt>
                <c:pt idx="3102">
                  <c:v>45309</c:v>
                </c:pt>
                <c:pt idx="3103">
                  <c:v>45310</c:v>
                </c:pt>
                <c:pt idx="3104">
                  <c:v>45311</c:v>
                </c:pt>
                <c:pt idx="3105">
                  <c:v>45312</c:v>
                </c:pt>
                <c:pt idx="3106">
                  <c:v>45313</c:v>
                </c:pt>
                <c:pt idx="3107">
                  <c:v>45314</c:v>
                </c:pt>
                <c:pt idx="3108">
                  <c:v>45315</c:v>
                </c:pt>
                <c:pt idx="3109">
                  <c:v>45316</c:v>
                </c:pt>
                <c:pt idx="3110">
                  <c:v>45317</c:v>
                </c:pt>
                <c:pt idx="3111">
                  <c:v>45318</c:v>
                </c:pt>
                <c:pt idx="3112">
                  <c:v>45319</c:v>
                </c:pt>
                <c:pt idx="3113">
                  <c:v>45320</c:v>
                </c:pt>
                <c:pt idx="3114">
                  <c:v>45321</c:v>
                </c:pt>
                <c:pt idx="3115">
                  <c:v>45322</c:v>
                </c:pt>
                <c:pt idx="3116">
                  <c:v>45323</c:v>
                </c:pt>
                <c:pt idx="3117">
                  <c:v>45324</c:v>
                </c:pt>
                <c:pt idx="3118">
                  <c:v>45325</c:v>
                </c:pt>
                <c:pt idx="3119">
                  <c:v>45326</c:v>
                </c:pt>
                <c:pt idx="3120">
                  <c:v>45327</c:v>
                </c:pt>
                <c:pt idx="3121">
                  <c:v>45328</c:v>
                </c:pt>
                <c:pt idx="3122">
                  <c:v>45329</c:v>
                </c:pt>
                <c:pt idx="3123">
                  <c:v>45330</c:v>
                </c:pt>
                <c:pt idx="3124">
                  <c:v>45331</c:v>
                </c:pt>
                <c:pt idx="3125">
                  <c:v>45332</c:v>
                </c:pt>
                <c:pt idx="3126">
                  <c:v>45333</c:v>
                </c:pt>
                <c:pt idx="3127">
                  <c:v>45334</c:v>
                </c:pt>
                <c:pt idx="3128">
                  <c:v>45335</c:v>
                </c:pt>
                <c:pt idx="3129">
                  <c:v>45336</c:v>
                </c:pt>
                <c:pt idx="3130">
                  <c:v>45337</c:v>
                </c:pt>
                <c:pt idx="3131">
                  <c:v>45338</c:v>
                </c:pt>
                <c:pt idx="3132">
                  <c:v>45339</c:v>
                </c:pt>
                <c:pt idx="3133">
                  <c:v>45340</c:v>
                </c:pt>
                <c:pt idx="3134">
                  <c:v>45341</c:v>
                </c:pt>
                <c:pt idx="3135">
                  <c:v>45342</c:v>
                </c:pt>
                <c:pt idx="3136">
                  <c:v>45343</c:v>
                </c:pt>
                <c:pt idx="3137">
                  <c:v>45344</c:v>
                </c:pt>
                <c:pt idx="3138">
                  <c:v>45345</c:v>
                </c:pt>
                <c:pt idx="3139">
                  <c:v>45346</c:v>
                </c:pt>
                <c:pt idx="3140">
                  <c:v>45347</c:v>
                </c:pt>
                <c:pt idx="3141">
                  <c:v>45348</c:v>
                </c:pt>
                <c:pt idx="3142">
                  <c:v>45349</c:v>
                </c:pt>
                <c:pt idx="3143">
                  <c:v>45350</c:v>
                </c:pt>
                <c:pt idx="3144">
                  <c:v>45351</c:v>
                </c:pt>
                <c:pt idx="3145">
                  <c:v>45352</c:v>
                </c:pt>
                <c:pt idx="3146">
                  <c:v>45353</c:v>
                </c:pt>
                <c:pt idx="3147">
                  <c:v>45354</c:v>
                </c:pt>
                <c:pt idx="3148">
                  <c:v>45355</c:v>
                </c:pt>
                <c:pt idx="3149">
                  <c:v>45356</c:v>
                </c:pt>
                <c:pt idx="3150">
                  <c:v>45357</c:v>
                </c:pt>
                <c:pt idx="3151">
                  <c:v>45358</c:v>
                </c:pt>
                <c:pt idx="3152">
                  <c:v>45359</c:v>
                </c:pt>
                <c:pt idx="3153">
                  <c:v>45360</c:v>
                </c:pt>
                <c:pt idx="3154">
                  <c:v>45361</c:v>
                </c:pt>
                <c:pt idx="3155">
                  <c:v>45362</c:v>
                </c:pt>
                <c:pt idx="3156">
                  <c:v>45363</c:v>
                </c:pt>
                <c:pt idx="3157">
                  <c:v>45364</c:v>
                </c:pt>
                <c:pt idx="3158">
                  <c:v>45365</c:v>
                </c:pt>
                <c:pt idx="3159">
                  <c:v>45366</c:v>
                </c:pt>
                <c:pt idx="3160">
                  <c:v>45367</c:v>
                </c:pt>
                <c:pt idx="3161">
                  <c:v>45368</c:v>
                </c:pt>
                <c:pt idx="3162">
                  <c:v>45369</c:v>
                </c:pt>
                <c:pt idx="3163">
                  <c:v>45370</c:v>
                </c:pt>
                <c:pt idx="3164">
                  <c:v>45371</c:v>
                </c:pt>
                <c:pt idx="3165">
                  <c:v>45372</c:v>
                </c:pt>
                <c:pt idx="3166">
                  <c:v>45373</c:v>
                </c:pt>
                <c:pt idx="3167">
                  <c:v>45374</c:v>
                </c:pt>
                <c:pt idx="3168">
                  <c:v>45375</c:v>
                </c:pt>
                <c:pt idx="3169">
                  <c:v>45376</c:v>
                </c:pt>
                <c:pt idx="3170">
                  <c:v>45377</c:v>
                </c:pt>
                <c:pt idx="3171">
                  <c:v>45378</c:v>
                </c:pt>
                <c:pt idx="3172">
                  <c:v>45379</c:v>
                </c:pt>
                <c:pt idx="3173">
                  <c:v>45380</c:v>
                </c:pt>
                <c:pt idx="3174">
                  <c:v>45381</c:v>
                </c:pt>
                <c:pt idx="3175">
                  <c:v>45382</c:v>
                </c:pt>
                <c:pt idx="3176">
                  <c:v>45383</c:v>
                </c:pt>
                <c:pt idx="3177">
                  <c:v>45384</c:v>
                </c:pt>
                <c:pt idx="3178">
                  <c:v>45385</c:v>
                </c:pt>
                <c:pt idx="3179">
                  <c:v>45386</c:v>
                </c:pt>
                <c:pt idx="3180">
                  <c:v>45387</c:v>
                </c:pt>
                <c:pt idx="3181">
                  <c:v>45388</c:v>
                </c:pt>
                <c:pt idx="3182">
                  <c:v>45389</c:v>
                </c:pt>
                <c:pt idx="3183">
                  <c:v>45390</c:v>
                </c:pt>
                <c:pt idx="3184">
                  <c:v>45391</c:v>
                </c:pt>
                <c:pt idx="3185">
                  <c:v>45392</c:v>
                </c:pt>
                <c:pt idx="3186">
                  <c:v>45393</c:v>
                </c:pt>
                <c:pt idx="3187">
                  <c:v>45394</c:v>
                </c:pt>
                <c:pt idx="3188">
                  <c:v>45395</c:v>
                </c:pt>
                <c:pt idx="3189">
                  <c:v>45396</c:v>
                </c:pt>
                <c:pt idx="3190">
                  <c:v>45397</c:v>
                </c:pt>
                <c:pt idx="3191">
                  <c:v>45398</c:v>
                </c:pt>
                <c:pt idx="3192">
                  <c:v>45399</c:v>
                </c:pt>
                <c:pt idx="3193">
                  <c:v>45400</c:v>
                </c:pt>
                <c:pt idx="3194">
                  <c:v>45401</c:v>
                </c:pt>
                <c:pt idx="3195">
                  <c:v>45402</c:v>
                </c:pt>
                <c:pt idx="3196">
                  <c:v>45403</c:v>
                </c:pt>
                <c:pt idx="3197">
                  <c:v>45404</c:v>
                </c:pt>
                <c:pt idx="3198">
                  <c:v>45405</c:v>
                </c:pt>
                <c:pt idx="3199">
                  <c:v>45406</c:v>
                </c:pt>
                <c:pt idx="3200">
                  <c:v>45407</c:v>
                </c:pt>
                <c:pt idx="3201">
                  <c:v>45408</c:v>
                </c:pt>
                <c:pt idx="3202">
                  <c:v>45409</c:v>
                </c:pt>
                <c:pt idx="3203">
                  <c:v>45410</c:v>
                </c:pt>
                <c:pt idx="3204">
                  <c:v>45411</c:v>
                </c:pt>
                <c:pt idx="3205">
                  <c:v>45412</c:v>
                </c:pt>
                <c:pt idx="3206">
                  <c:v>45413</c:v>
                </c:pt>
                <c:pt idx="3207">
                  <c:v>45414</c:v>
                </c:pt>
                <c:pt idx="3208">
                  <c:v>45415</c:v>
                </c:pt>
                <c:pt idx="3209">
                  <c:v>45416</c:v>
                </c:pt>
                <c:pt idx="3210">
                  <c:v>45417</c:v>
                </c:pt>
                <c:pt idx="3211">
                  <c:v>45418</c:v>
                </c:pt>
                <c:pt idx="3212">
                  <c:v>45419</c:v>
                </c:pt>
                <c:pt idx="3213">
                  <c:v>45420</c:v>
                </c:pt>
                <c:pt idx="3214">
                  <c:v>45421</c:v>
                </c:pt>
                <c:pt idx="3215">
                  <c:v>45422</c:v>
                </c:pt>
                <c:pt idx="3216">
                  <c:v>45423</c:v>
                </c:pt>
                <c:pt idx="3217">
                  <c:v>45424</c:v>
                </c:pt>
                <c:pt idx="3218">
                  <c:v>45425</c:v>
                </c:pt>
                <c:pt idx="3219">
                  <c:v>45426</c:v>
                </c:pt>
                <c:pt idx="3220">
                  <c:v>45427</c:v>
                </c:pt>
                <c:pt idx="3221">
                  <c:v>45428</c:v>
                </c:pt>
                <c:pt idx="3222">
                  <c:v>45429</c:v>
                </c:pt>
                <c:pt idx="3223">
                  <c:v>45430</c:v>
                </c:pt>
                <c:pt idx="3224">
                  <c:v>45431</c:v>
                </c:pt>
                <c:pt idx="3225">
                  <c:v>45432</c:v>
                </c:pt>
                <c:pt idx="3226">
                  <c:v>45433</c:v>
                </c:pt>
                <c:pt idx="3227">
                  <c:v>45434</c:v>
                </c:pt>
                <c:pt idx="3228">
                  <c:v>45435</c:v>
                </c:pt>
                <c:pt idx="3229">
                  <c:v>45436</c:v>
                </c:pt>
                <c:pt idx="3230">
                  <c:v>45437</c:v>
                </c:pt>
                <c:pt idx="3231">
                  <c:v>45438</c:v>
                </c:pt>
                <c:pt idx="3232">
                  <c:v>45439</c:v>
                </c:pt>
                <c:pt idx="3233">
                  <c:v>45440</c:v>
                </c:pt>
                <c:pt idx="3234">
                  <c:v>45441</c:v>
                </c:pt>
                <c:pt idx="3235">
                  <c:v>45442</c:v>
                </c:pt>
                <c:pt idx="3236">
                  <c:v>45443</c:v>
                </c:pt>
                <c:pt idx="3237">
                  <c:v>45444</c:v>
                </c:pt>
                <c:pt idx="3238">
                  <c:v>45445</c:v>
                </c:pt>
                <c:pt idx="3239">
                  <c:v>45446</c:v>
                </c:pt>
                <c:pt idx="3240">
                  <c:v>45447</c:v>
                </c:pt>
                <c:pt idx="3241">
                  <c:v>45448</c:v>
                </c:pt>
                <c:pt idx="3242">
                  <c:v>45449</c:v>
                </c:pt>
                <c:pt idx="3243">
                  <c:v>45450</c:v>
                </c:pt>
                <c:pt idx="3244">
                  <c:v>45451</c:v>
                </c:pt>
                <c:pt idx="3245">
                  <c:v>45452</c:v>
                </c:pt>
                <c:pt idx="3246">
                  <c:v>45453</c:v>
                </c:pt>
                <c:pt idx="3247">
                  <c:v>45454</c:v>
                </c:pt>
                <c:pt idx="3248">
                  <c:v>45455</c:v>
                </c:pt>
                <c:pt idx="3249">
                  <c:v>45456</c:v>
                </c:pt>
                <c:pt idx="3250">
                  <c:v>45457</c:v>
                </c:pt>
                <c:pt idx="3251">
                  <c:v>45458</c:v>
                </c:pt>
                <c:pt idx="3252">
                  <c:v>45459</c:v>
                </c:pt>
                <c:pt idx="3253">
                  <c:v>45460</c:v>
                </c:pt>
                <c:pt idx="3254">
                  <c:v>45461</c:v>
                </c:pt>
                <c:pt idx="3255">
                  <c:v>45462</c:v>
                </c:pt>
                <c:pt idx="3256">
                  <c:v>45463</c:v>
                </c:pt>
                <c:pt idx="3257">
                  <c:v>45464</c:v>
                </c:pt>
                <c:pt idx="3258">
                  <c:v>45465</c:v>
                </c:pt>
                <c:pt idx="3259">
                  <c:v>45466</c:v>
                </c:pt>
                <c:pt idx="3260">
                  <c:v>45467</c:v>
                </c:pt>
                <c:pt idx="3261">
                  <c:v>45468</c:v>
                </c:pt>
                <c:pt idx="3262">
                  <c:v>45469</c:v>
                </c:pt>
                <c:pt idx="3263">
                  <c:v>45470</c:v>
                </c:pt>
                <c:pt idx="3264">
                  <c:v>45471</c:v>
                </c:pt>
                <c:pt idx="3265">
                  <c:v>45472</c:v>
                </c:pt>
                <c:pt idx="3266">
                  <c:v>45473</c:v>
                </c:pt>
                <c:pt idx="3267">
                  <c:v>45474</c:v>
                </c:pt>
                <c:pt idx="3268">
                  <c:v>45475</c:v>
                </c:pt>
                <c:pt idx="3269">
                  <c:v>45476</c:v>
                </c:pt>
                <c:pt idx="3270">
                  <c:v>45477</c:v>
                </c:pt>
                <c:pt idx="3271">
                  <c:v>45478</c:v>
                </c:pt>
                <c:pt idx="3272">
                  <c:v>45479</c:v>
                </c:pt>
                <c:pt idx="3273">
                  <c:v>45480</c:v>
                </c:pt>
                <c:pt idx="3274">
                  <c:v>45481</c:v>
                </c:pt>
                <c:pt idx="3275">
                  <c:v>45482</c:v>
                </c:pt>
                <c:pt idx="3276">
                  <c:v>45483</c:v>
                </c:pt>
                <c:pt idx="3277">
                  <c:v>45484</c:v>
                </c:pt>
                <c:pt idx="3278">
                  <c:v>45485</c:v>
                </c:pt>
                <c:pt idx="3279">
                  <c:v>45486</c:v>
                </c:pt>
                <c:pt idx="3280">
                  <c:v>45487</c:v>
                </c:pt>
                <c:pt idx="3281">
                  <c:v>45488</c:v>
                </c:pt>
                <c:pt idx="3282">
                  <c:v>45489</c:v>
                </c:pt>
                <c:pt idx="3283">
                  <c:v>45490</c:v>
                </c:pt>
                <c:pt idx="3284">
                  <c:v>45491</c:v>
                </c:pt>
                <c:pt idx="3285">
                  <c:v>45492</c:v>
                </c:pt>
                <c:pt idx="3286">
                  <c:v>45493</c:v>
                </c:pt>
                <c:pt idx="3287">
                  <c:v>45494</c:v>
                </c:pt>
                <c:pt idx="3288">
                  <c:v>45495</c:v>
                </c:pt>
                <c:pt idx="3289">
                  <c:v>45496</c:v>
                </c:pt>
                <c:pt idx="3290">
                  <c:v>45497</c:v>
                </c:pt>
                <c:pt idx="3291">
                  <c:v>45498</c:v>
                </c:pt>
                <c:pt idx="3292">
                  <c:v>45499</c:v>
                </c:pt>
                <c:pt idx="3293">
                  <c:v>45500</c:v>
                </c:pt>
                <c:pt idx="3294">
                  <c:v>45501</c:v>
                </c:pt>
                <c:pt idx="3295">
                  <c:v>45502</c:v>
                </c:pt>
                <c:pt idx="3296">
                  <c:v>45503</c:v>
                </c:pt>
                <c:pt idx="3297">
                  <c:v>45504</c:v>
                </c:pt>
                <c:pt idx="3298">
                  <c:v>45505</c:v>
                </c:pt>
                <c:pt idx="3299">
                  <c:v>45506</c:v>
                </c:pt>
                <c:pt idx="3300">
                  <c:v>45507</c:v>
                </c:pt>
                <c:pt idx="3301">
                  <c:v>45508</c:v>
                </c:pt>
                <c:pt idx="3302">
                  <c:v>45509</c:v>
                </c:pt>
                <c:pt idx="3303">
                  <c:v>45510</c:v>
                </c:pt>
                <c:pt idx="3304">
                  <c:v>45511</c:v>
                </c:pt>
                <c:pt idx="3305">
                  <c:v>45512</c:v>
                </c:pt>
                <c:pt idx="3306">
                  <c:v>45513</c:v>
                </c:pt>
                <c:pt idx="3307">
                  <c:v>45514</c:v>
                </c:pt>
                <c:pt idx="3308">
                  <c:v>45515</c:v>
                </c:pt>
                <c:pt idx="3309">
                  <c:v>45516</c:v>
                </c:pt>
                <c:pt idx="3310">
                  <c:v>45517</c:v>
                </c:pt>
                <c:pt idx="3311">
                  <c:v>45518</c:v>
                </c:pt>
                <c:pt idx="3312">
                  <c:v>45519</c:v>
                </c:pt>
                <c:pt idx="3313">
                  <c:v>45520</c:v>
                </c:pt>
                <c:pt idx="3314">
                  <c:v>45521</c:v>
                </c:pt>
                <c:pt idx="3315">
                  <c:v>45522</c:v>
                </c:pt>
                <c:pt idx="3316">
                  <c:v>45523</c:v>
                </c:pt>
                <c:pt idx="3317">
                  <c:v>45524</c:v>
                </c:pt>
                <c:pt idx="3318">
                  <c:v>45525</c:v>
                </c:pt>
                <c:pt idx="3319">
                  <c:v>45526</c:v>
                </c:pt>
                <c:pt idx="3320">
                  <c:v>45527</c:v>
                </c:pt>
                <c:pt idx="3321">
                  <c:v>45528</c:v>
                </c:pt>
                <c:pt idx="3322">
                  <c:v>45529</c:v>
                </c:pt>
                <c:pt idx="3323">
                  <c:v>45530</c:v>
                </c:pt>
                <c:pt idx="3324">
                  <c:v>45531</c:v>
                </c:pt>
                <c:pt idx="3325">
                  <c:v>45532</c:v>
                </c:pt>
                <c:pt idx="3326">
                  <c:v>45533</c:v>
                </c:pt>
                <c:pt idx="3327">
                  <c:v>45534</c:v>
                </c:pt>
                <c:pt idx="3328">
                  <c:v>45535</c:v>
                </c:pt>
                <c:pt idx="3329">
                  <c:v>45536</c:v>
                </c:pt>
                <c:pt idx="3330">
                  <c:v>45537</c:v>
                </c:pt>
                <c:pt idx="3331">
                  <c:v>45538</c:v>
                </c:pt>
                <c:pt idx="3332">
                  <c:v>45539</c:v>
                </c:pt>
                <c:pt idx="3333">
                  <c:v>45540</c:v>
                </c:pt>
                <c:pt idx="3334">
                  <c:v>45541</c:v>
                </c:pt>
                <c:pt idx="3335">
                  <c:v>45542</c:v>
                </c:pt>
                <c:pt idx="3336">
                  <c:v>45543</c:v>
                </c:pt>
                <c:pt idx="3337">
                  <c:v>45544</c:v>
                </c:pt>
                <c:pt idx="3338">
                  <c:v>45545</c:v>
                </c:pt>
                <c:pt idx="3339">
                  <c:v>45546</c:v>
                </c:pt>
                <c:pt idx="3340">
                  <c:v>45547</c:v>
                </c:pt>
                <c:pt idx="3341">
                  <c:v>45548</c:v>
                </c:pt>
                <c:pt idx="3342">
                  <c:v>45549</c:v>
                </c:pt>
                <c:pt idx="3343">
                  <c:v>45550</c:v>
                </c:pt>
                <c:pt idx="3344">
                  <c:v>45551</c:v>
                </c:pt>
                <c:pt idx="3345">
                  <c:v>45552</c:v>
                </c:pt>
                <c:pt idx="3346">
                  <c:v>45553</c:v>
                </c:pt>
                <c:pt idx="3347">
                  <c:v>45554</c:v>
                </c:pt>
                <c:pt idx="3348">
                  <c:v>45555</c:v>
                </c:pt>
                <c:pt idx="3349">
                  <c:v>45556</c:v>
                </c:pt>
                <c:pt idx="3350">
                  <c:v>45557</c:v>
                </c:pt>
                <c:pt idx="3351">
                  <c:v>45558</c:v>
                </c:pt>
                <c:pt idx="3352">
                  <c:v>45559</c:v>
                </c:pt>
                <c:pt idx="3353">
                  <c:v>45560</c:v>
                </c:pt>
                <c:pt idx="3354">
                  <c:v>45561</c:v>
                </c:pt>
                <c:pt idx="3355">
                  <c:v>45562</c:v>
                </c:pt>
                <c:pt idx="3356">
                  <c:v>45563</c:v>
                </c:pt>
                <c:pt idx="3357">
                  <c:v>45564</c:v>
                </c:pt>
                <c:pt idx="3358">
                  <c:v>45565</c:v>
                </c:pt>
                <c:pt idx="3359">
                  <c:v>45566</c:v>
                </c:pt>
                <c:pt idx="3360">
                  <c:v>45567</c:v>
                </c:pt>
                <c:pt idx="3361">
                  <c:v>45568</c:v>
                </c:pt>
                <c:pt idx="3362">
                  <c:v>45569</c:v>
                </c:pt>
                <c:pt idx="3363">
                  <c:v>45570</c:v>
                </c:pt>
                <c:pt idx="3364">
                  <c:v>45571</c:v>
                </c:pt>
                <c:pt idx="3365">
                  <c:v>45572</c:v>
                </c:pt>
                <c:pt idx="3366">
                  <c:v>45573</c:v>
                </c:pt>
                <c:pt idx="3367">
                  <c:v>45574</c:v>
                </c:pt>
                <c:pt idx="3368">
                  <c:v>45575</c:v>
                </c:pt>
                <c:pt idx="3369">
                  <c:v>45576</c:v>
                </c:pt>
                <c:pt idx="3370">
                  <c:v>45577</c:v>
                </c:pt>
                <c:pt idx="3371">
                  <c:v>45578</c:v>
                </c:pt>
                <c:pt idx="3372">
                  <c:v>45579</c:v>
                </c:pt>
                <c:pt idx="3373">
                  <c:v>45580</c:v>
                </c:pt>
                <c:pt idx="3374">
                  <c:v>45581</c:v>
                </c:pt>
                <c:pt idx="3375">
                  <c:v>45582</c:v>
                </c:pt>
                <c:pt idx="3376">
                  <c:v>45583</c:v>
                </c:pt>
                <c:pt idx="3377">
                  <c:v>45584</c:v>
                </c:pt>
                <c:pt idx="3378">
                  <c:v>45585</c:v>
                </c:pt>
                <c:pt idx="3379">
                  <c:v>45586</c:v>
                </c:pt>
                <c:pt idx="3380">
                  <c:v>45587</c:v>
                </c:pt>
                <c:pt idx="3381">
                  <c:v>45588</c:v>
                </c:pt>
                <c:pt idx="3382">
                  <c:v>45589</c:v>
                </c:pt>
                <c:pt idx="3383">
                  <c:v>45590</c:v>
                </c:pt>
                <c:pt idx="3384">
                  <c:v>45591</c:v>
                </c:pt>
                <c:pt idx="3385">
                  <c:v>45592</c:v>
                </c:pt>
                <c:pt idx="3386">
                  <c:v>45593</c:v>
                </c:pt>
                <c:pt idx="3387">
                  <c:v>45594</c:v>
                </c:pt>
                <c:pt idx="3388">
                  <c:v>45595</c:v>
                </c:pt>
                <c:pt idx="3389">
                  <c:v>45596</c:v>
                </c:pt>
                <c:pt idx="3390">
                  <c:v>45597</c:v>
                </c:pt>
                <c:pt idx="3391">
                  <c:v>45598</c:v>
                </c:pt>
                <c:pt idx="3392">
                  <c:v>45599</c:v>
                </c:pt>
                <c:pt idx="3393">
                  <c:v>45600</c:v>
                </c:pt>
                <c:pt idx="3394">
                  <c:v>45601</c:v>
                </c:pt>
                <c:pt idx="3395">
                  <c:v>45602</c:v>
                </c:pt>
                <c:pt idx="3396">
                  <c:v>45603</c:v>
                </c:pt>
                <c:pt idx="3397">
                  <c:v>45604</c:v>
                </c:pt>
                <c:pt idx="3398">
                  <c:v>45605</c:v>
                </c:pt>
                <c:pt idx="3399">
                  <c:v>45606</c:v>
                </c:pt>
                <c:pt idx="3400">
                  <c:v>45607</c:v>
                </c:pt>
                <c:pt idx="3401">
                  <c:v>45608</c:v>
                </c:pt>
                <c:pt idx="3402">
                  <c:v>45609</c:v>
                </c:pt>
                <c:pt idx="3403">
                  <c:v>45610</c:v>
                </c:pt>
                <c:pt idx="3404">
                  <c:v>45611</c:v>
                </c:pt>
                <c:pt idx="3405">
                  <c:v>45612</c:v>
                </c:pt>
                <c:pt idx="3406">
                  <c:v>45613</c:v>
                </c:pt>
                <c:pt idx="3407">
                  <c:v>45614</c:v>
                </c:pt>
                <c:pt idx="3408">
                  <c:v>45615</c:v>
                </c:pt>
                <c:pt idx="3409">
                  <c:v>45616</c:v>
                </c:pt>
                <c:pt idx="3410">
                  <c:v>45617</c:v>
                </c:pt>
                <c:pt idx="3411">
                  <c:v>45618</c:v>
                </c:pt>
                <c:pt idx="3412">
                  <c:v>45619</c:v>
                </c:pt>
                <c:pt idx="3413">
                  <c:v>45620</c:v>
                </c:pt>
                <c:pt idx="3414">
                  <c:v>45621</c:v>
                </c:pt>
                <c:pt idx="3415">
                  <c:v>45622</c:v>
                </c:pt>
                <c:pt idx="3416">
                  <c:v>45623</c:v>
                </c:pt>
                <c:pt idx="3417">
                  <c:v>45624</c:v>
                </c:pt>
                <c:pt idx="3418">
                  <c:v>45625</c:v>
                </c:pt>
                <c:pt idx="3419">
                  <c:v>45626</c:v>
                </c:pt>
                <c:pt idx="3420">
                  <c:v>45627</c:v>
                </c:pt>
                <c:pt idx="3421">
                  <c:v>45628</c:v>
                </c:pt>
                <c:pt idx="3422">
                  <c:v>45629</c:v>
                </c:pt>
                <c:pt idx="3423">
                  <c:v>45630</c:v>
                </c:pt>
                <c:pt idx="3424">
                  <c:v>45631</c:v>
                </c:pt>
                <c:pt idx="3425">
                  <c:v>45632</c:v>
                </c:pt>
                <c:pt idx="3426">
                  <c:v>45633</c:v>
                </c:pt>
                <c:pt idx="3427">
                  <c:v>45634</c:v>
                </c:pt>
                <c:pt idx="3428">
                  <c:v>45635</c:v>
                </c:pt>
                <c:pt idx="3429">
                  <c:v>45636</c:v>
                </c:pt>
                <c:pt idx="3430">
                  <c:v>45637</c:v>
                </c:pt>
                <c:pt idx="3431">
                  <c:v>45638</c:v>
                </c:pt>
                <c:pt idx="3432">
                  <c:v>45639</c:v>
                </c:pt>
                <c:pt idx="3433">
                  <c:v>45640</c:v>
                </c:pt>
                <c:pt idx="3434">
                  <c:v>45641</c:v>
                </c:pt>
                <c:pt idx="3435">
                  <c:v>45642</c:v>
                </c:pt>
                <c:pt idx="3436">
                  <c:v>45643</c:v>
                </c:pt>
                <c:pt idx="3437">
                  <c:v>45644</c:v>
                </c:pt>
                <c:pt idx="3438">
                  <c:v>45645</c:v>
                </c:pt>
                <c:pt idx="3439">
                  <c:v>45646</c:v>
                </c:pt>
                <c:pt idx="3440">
                  <c:v>45647</c:v>
                </c:pt>
                <c:pt idx="3441">
                  <c:v>45648</c:v>
                </c:pt>
                <c:pt idx="3442">
                  <c:v>45649</c:v>
                </c:pt>
                <c:pt idx="3443">
                  <c:v>45650</c:v>
                </c:pt>
                <c:pt idx="3444">
                  <c:v>45651</c:v>
                </c:pt>
                <c:pt idx="3445">
                  <c:v>45652</c:v>
                </c:pt>
                <c:pt idx="3446">
                  <c:v>45653</c:v>
                </c:pt>
                <c:pt idx="3447">
                  <c:v>45654</c:v>
                </c:pt>
                <c:pt idx="3448">
                  <c:v>45655</c:v>
                </c:pt>
                <c:pt idx="3449">
                  <c:v>45656</c:v>
                </c:pt>
                <c:pt idx="3450">
                  <c:v>45657</c:v>
                </c:pt>
                <c:pt idx="3451">
                  <c:v>45658</c:v>
                </c:pt>
                <c:pt idx="3452">
                  <c:v>45659</c:v>
                </c:pt>
                <c:pt idx="3453">
                  <c:v>45660</c:v>
                </c:pt>
                <c:pt idx="3454">
                  <c:v>45661</c:v>
                </c:pt>
                <c:pt idx="3455">
                  <c:v>45662</c:v>
                </c:pt>
                <c:pt idx="3456">
                  <c:v>45663</c:v>
                </c:pt>
                <c:pt idx="3457">
                  <c:v>45664</c:v>
                </c:pt>
                <c:pt idx="3458">
                  <c:v>45665</c:v>
                </c:pt>
                <c:pt idx="3459">
                  <c:v>45666</c:v>
                </c:pt>
                <c:pt idx="3460">
                  <c:v>45667</c:v>
                </c:pt>
                <c:pt idx="3461">
                  <c:v>45668</c:v>
                </c:pt>
                <c:pt idx="3462">
                  <c:v>45669</c:v>
                </c:pt>
                <c:pt idx="3463">
                  <c:v>45670</c:v>
                </c:pt>
                <c:pt idx="3464">
                  <c:v>45671</c:v>
                </c:pt>
                <c:pt idx="3465">
                  <c:v>45672</c:v>
                </c:pt>
                <c:pt idx="3466">
                  <c:v>45673</c:v>
                </c:pt>
                <c:pt idx="3467">
                  <c:v>45674</c:v>
                </c:pt>
                <c:pt idx="3468">
                  <c:v>45675</c:v>
                </c:pt>
                <c:pt idx="3469">
                  <c:v>45676</c:v>
                </c:pt>
                <c:pt idx="3470">
                  <c:v>45677</c:v>
                </c:pt>
                <c:pt idx="3471">
                  <c:v>45678</c:v>
                </c:pt>
                <c:pt idx="3472">
                  <c:v>45679</c:v>
                </c:pt>
                <c:pt idx="3473">
                  <c:v>45680</c:v>
                </c:pt>
                <c:pt idx="3474">
                  <c:v>45681</c:v>
                </c:pt>
                <c:pt idx="3475">
                  <c:v>45682</c:v>
                </c:pt>
                <c:pt idx="3476">
                  <c:v>45683</c:v>
                </c:pt>
                <c:pt idx="3477">
                  <c:v>45684</c:v>
                </c:pt>
                <c:pt idx="3478">
                  <c:v>45685</c:v>
                </c:pt>
                <c:pt idx="3479">
                  <c:v>45686</c:v>
                </c:pt>
                <c:pt idx="3480">
                  <c:v>45687</c:v>
                </c:pt>
                <c:pt idx="3481">
                  <c:v>45688</c:v>
                </c:pt>
                <c:pt idx="3482">
                  <c:v>45689</c:v>
                </c:pt>
                <c:pt idx="3483">
                  <c:v>45690</c:v>
                </c:pt>
                <c:pt idx="3484">
                  <c:v>45691</c:v>
                </c:pt>
                <c:pt idx="3485">
                  <c:v>45692</c:v>
                </c:pt>
                <c:pt idx="3486">
                  <c:v>45693</c:v>
                </c:pt>
                <c:pt idx="3487">
                  <c:v>45694</c:v>
                </c:pt>
                <c:pt idx="3488">
                  <c:v>45695</c:v>
                </c:pt>
                <c:pt idx="3489">
                  <c:v>45696</c:v>
                </c:pt>
                <c:pt idx="3490">
                  <c:v>45697</c:v>
                </c:pt>
                <c:pt idx="3491">
                  <c:v>45698</c:v>
                </c:pt>
                <c:pt idx="3492">
                  <c:v>45699</c:v>
                </c:pt>
                <c:pt idx="3493">
                  <c:v>45700</c:v>
                </c:pt>
                <c:pt idx="3494">
                  <c:v>45701</c:v>
                </c:pt>
                <c:pt idx="3495">
                  <c:v>45702</c:v>
                </c:pt>
                <c:pt idx="3496">
                  <c:v>45703</c:v>
                </c:pt>
                <c:pt idx="3497">
                  <c:v>45704</c:v>
                </c:pt>
                <c:pt idx="3498">
                  <c:v>45705</c:v>
                </c:pt>
                <c:pt idx="3499">
                  <c:v>45706</c:v>
                </c:pt>
                <c:pt idx="3500">
                  <c:v>45707</c:v>
                </c:pt>
                <c:pt idx="3501">
                  <c:v>45708</c:v>
                </c:pt>
                <c:pt idx="3502">
                  <c:v>45709</c:v>
                </c:pt>
                <c:pt idx="3503">
                  <c:v>45710</c:v>
                </c:pt>
                <c:pt idx="3504">
                  <c:v>45711</c:v>
                </c:pt>
                <c:pt idx="3505">
                  <c:v>45712</c:v>
                </c:pt>
                <c:pt idx="3506">
                  <c:v>45713</c:v>
                </c:pt>
                <c:pt idx="3507">
                  <c:v>45714</c:v>
                </c:pt>
                <c:pt idx="3508">
                  <c:v>45715</c:v>
                </c:pt>
                <c:pt idx="3509">
                  <c:v>45716</c:v>
                </c:pt>
                <c:pt idx="3510">
                  <c:v>45717</c:v>
                </c:pt>
                <c:pt idx="3511">
                  <c:v>45718</c:v>
                </c:pt>
                <c:pt idx="3512">
                  <c:v>45719</c:v>
                </c:pt>
                <c:pt idx="3513">
                  <c:v>45720</c:v>
                </c:pt>
                <c:pt idx="3514">
                  <c:v>45721</c:v>
                </c:pt>
                <c:pt idx="3515">
                  <c:v>45722</c:v>
                </c:pt>
                <c:pt idx="3516">
                  <c:v>45723</c:v>
                </c:pt>
                <c:pt idx="3517">
                  <c:v>45724</c:v>
                </c:pt>
                <c:pt idx="3518">
                  <c:v>45725</c:v>
                </c:pt>
                <c:pt idx="3519">
                  <c:v>45726</c:v>
                </c:pt>
                <c:pt idx="3520">
                  <c:v>45727</c:v>
                </c:pt>
                <c:pt idx="3521">
                  <c:v>45728</c:v>
                </c:pt>
                <c:pt idx="3522">
                  <c:v>45729</c:v>
                </c:pt>
                <c:pt idx="3523">
                  <c:v>45730</c:v>
                </c:pt>
                <c:pt idx="3524">
                  <c:v>45731</c:v>
                </c:pt>
                <c:pt idx="3525">
                  <c:v>45732</c:v>
                </c:pt>
                <c:pt idx="3526">
                  <c:v>45733</c:v>
                </c:pt>
                <c:pt idx="3527">
                  <c:v>45734</c:v>
                </c:pt>
                <c:pt idx="3528">
                  <c:v>45735</c:v>
                </c:pt>
                <c:pt idx="3529">
                  <c:v>45736</c:v>
                </c:pt>
                <c:pt idx="3530">
                  <c:v>45737</c:v>
                </c:pt>
                <c:pt idx="3531">
                  <c:v>45738</c:v>
                </c:pt>
                <c:pt idx="3532">
                  <c:v>45739</c:v>
                </c:pt>
                <c:pt idx="3533">
                  <c:v>45740</c:v>
                </c:pt>
                <c:pt idx="3534">
                  <c:v>45741</c:v>
                </c:pt>
                <c:pt idx="3535">
                  <c:v>45742</c:v>
                </c:pt>
                <c:pt idx="3536">
                  <c:v>45743</c:v>
                </c:pt>
                <c:pt idx="3537">
                  <c:v>45744</c:v>
                </c:pt>
                <c:pt idx="3538">
                  <c:v>45745</c:v>
                </c:pt>
                <c:pt idx="3539">
                  <c:v>45746</c:v>
                </c:pt>
                <c:pt idx="3540">
                  <c:v>45747</c:v>
                </c:pt>
                <c:pt idx="3541">
                  <c:v>45748</c:v>
                </c:pt>
                <c:pt idx="3542">
                  <c:v>45749</c:v>
                </c:pt>
                <c:pt idx="3543">
                  <c:v>45750</c:v>
                </c:pt>
                <c:pt idx="3544">
                  <c:v>45751</c:v>
                </c:pt>
                <c:pt idx="3545">
                  <c:v>45752</c:v>
                </c:pt>
                <c:pt idx="3546">
                  <c:v>45753</c:v>
                </c:pt>
                <c:pt idx="3547">
                  <c:v>45754</c:v>
                </c:pt>
                <c:pt idx="3548">
                  <c:v>45755</c:v>
                </c:pt>
                <c:pt idx="3549">
                  <c:v>45756</c:v>
                </c:pt>
                <c:pt idx="3550">
                  <c:v>45757</c:v>
                </c:pt>
                <c:pt idx="3551">
                  <c:v>45758</c:v>
                </c:pt>
                <c:pt idx="3552">
                  <c:v>45759</c:v>
                </c:pt>
                <c:pt idx="3553">
                  <c:v>45760</c:v>
                </c:pt>
                <c:pt idx="3554">
                  <c:v>45761</c:v>
                </c:pt>
                <c:pt idx="3555">
                  <c:v>45762</c:v>
                </c:pt>
                <c:pt idx="3556">
                  <c:v>45763</c:v>
                </c:pt>
                <c:pt idx="3557">
                  <c:v>45764</c:v>
                </c:pt>
                <c:pt idx="3558">
                  <c:v>45765</c:v>
                </c:pt>
                <c:pt idx="3559">
                  <c:v>45766</c:v>
                </c:pt>
                <c:pt idx="3560">
                  <c:v>45767</c:v>
                </c:pt>
                <c:pt idx="3561">
                  <c:v>45768</c:v>
                </c:pt>
                <c:pt idx="3562">
                  <c:v>45769</c:v>
                </c:pt>
                <c:pt idx="3563">
                  <c:v>45770</c:v>
                </c:pt>
                <c:pt idx="3564">
                  <c:v>45771</c:v>
                </c:pt>
                <c:pt idx="3565">
                  <c:v>45772</c:v>
                </c:pt>
                <c:pt idx="3566">
                  <c:v>45773</c:v>
                </c:pt>
                <c:pt idx="3567">
                  <c:v>45774</c:v>
                </c:pt>
                <c:pt idx="3568">
                  <c:v>45775</c:v>
                </c:pt>
                <c:pt idx="3569">
                  <c:v>45776</c:v>
                </c:pt>
                <c:pt idx="3570">
                  <c:v>45777</c:v>
                </c:pt>
                <c:pt idx="3571">
                  <c:v>45778</c:v>
                </c:pt>
                <c:pt idx="3572">
                  <c:v>45779</c:v>
                </c:pt>
                <c:pt idx="3573">
                  <c:v>45780</c:v>
                </c:pt>
                <c:pt idx="3574">
                  <c:v>45781</c:v>
                </c:pt>
                <c:pt idx="3575">
                  <c:v>45782</c:v>
                </c:pt>
                <c:pt idx="3576">
                  <c:v>45783</c:v>
                </c:pt>
                <c:pt idx="3577">
                  <c:v>45784</c:v>
                </c:pt>
                <c:pt idx="3578">
                  <c:v>45785</c:v>
                </c:pt>
                <c:pt idx="3579">
                  <c:v>45786</c:v>
                </c:pt>
                <c:pt idx="3580">
                  <c:v>45787</c:v>
                </c:pt>
                <c:pt idx="3581">
                  <c:v>45788</c:v>
                </c:pt>
                <c:pt idx="3582">
                  <c:v>45789</c:v>
                </c:pt>
                <c:pt idx="3583">
                  <c:v>45790</c:v>
                </c:pt>
                <c:pt idx="3584">
                  <c:v>45791</c:v>
                </c:pt>
                <c:pt idx="3585">
                  <c:v>45792</c:v>
                </c:pt>
                <c:pt idx="3586">
                  <c:v>45793</c:v>
                </c:pt>
                <c:pt idx="3587">
                  <c:v>45794</c:v>
                </c:pt>
                <c:pt idx="3588">
                  <c:v>45795</c:v>
                </c:pt>
                <c:pt idx="3589">
                  <c:v>45796</c:v>
                </c:pt>
                <c:pt idx="3590">
                  <c:v>45797</c:v>
                </c:pt>
                <c:pt idx="3591">
                  <c:v>45798</c:v>
                </c:pt>
                <c:pt idx="3592">
                  <c:v>45799</c:v>
                </c:pt>
                <c:pt idx="3593">
                  <c:v>45800</c:v>
                </c:pt>
                <c:pt idx="3594">
                  <c:v>45801</c:v>
                </c:pt>
                <c:pt idx="3595">
                  <c:v>45802</c:v>
                </c:pt>
                <c:pt idx="3596">
                  <c:v>45803</c:v>
                </c:pt>
                <c:pt idx="3597">
                  <c:v>45804</c:v>
                </c:pt>
                <c:pt idx="3598">
                  <c:v>45805</c:v>
                </c:pt>
                <c:pt idx="3599">
                  <c:v>45806</c:v>
                </c:pt>
                <c:pt idx="3600">
                  <c:v>45807</c:v>
                </c:pt>
                <c:pt idx="3601">
                  <c:v>45808</c:v>
                </c:pt>
                <c:pt idx="3602">
                  <c:v>45809</c:v>
                </c:pt>
                <c:pt idx="3603">
                  <c:v>45810</c:v>
                </c:pt>
                <c:pt idx="3604">
                  <c:v>45811</c:v>
                </c:pt>
                <c:pt idx="3605">
                  <c:v>45812</c:v>
                </c:pt>
                <c:pt idx="3606">
                  <c:v>45813</c:v>
                </c:pt>
                <c:pt idx="3607">
                  <c:v>45814</c:v>
                </c:pt>
                <c:pt idx="3608">
                  <c:v>45815</c:v>
                </c:pt>
                <c:pt idx="3609">
                  <c:v>45816</c:v>
                </c:pt>
                <c:pt idx="3610">
                  <c:v>45817</c:v>
                </c:pt>
                <c:pt idx="3611">
                  <c:v>45818</c:v>
                </c:pt>
                <c:pt idx="3612">
                  <c:v>45819</c:v>
                </c:pt>
                <c:pt idx="3613">
                  <c:v>45820</c:v>
                </c:pt>
                <c:pt idx="3614">
                  <c:v>45821</c:v>
                </c:pt>
                <c:pt idx="3615">
                  <c:v>45822</c:v>
                </c:pt>
                <c:pt idx="3616">
                  <c:v>45823</c:v>
                </c:pt>
                <c:pt idx="3617">
                  <c:v>45824</c:v>
                </c:pt>
                <c:pt idx="3618">
                  <c:v>45825</c:v>
                </c:pt>
                <c:pt idx="3619">
                  <c:v>45826</c:v>
                </c:pt>
                <c:pt idx="3620">
                  <c:v>45827</c:v>
                </c:pt>
                <c:pt idx="3621">
                  <c:v>45828</c:v>
                </c:pt>
                <c:pt idx="3622">
                  <c:v>45829</c:v>
                </c:pt>
                <c:pt idx="3623">
                  <c:v>45830</c:v>
                </c:pt>
                <c:pt idx="3624">
                  <c:v>45831</c:v>
                </c:pt>
                <c:pt idx="3625">
                  <c:v>45832</c:v>
                </c:pt>
                <c:pt idx="3626">
                  <c:v>45833</c:v>
                </c:pt>
                <c:pt idx="3627">
                  <c:v>45834</c:v>
                </c:pt>
                <c:pt idx="3628">
                  <c:v>45835</c:v>
                </c:pt>
                <c:pt idx="3629">
                  <c:v>45836</c:v>
                </c:pt>
                <c:pt idx="3630">
                  <c:v>45837</c:v>
                </c:pt>
                <c:pt idx="3631">
                  <c:v>45838</c:v>
                </c:pt>
                <c:pt idx="3632">
                  <c:v>45839</c:v>
                </c:pt>
                <c:pt idx="3633">
                  <c:v>45840</c:v>
                </c:pt>
                <c:pt idx="3634">
                  <c:v>45841</c:v>
                </c:pt>
                <c:pt idx="3635">
                  <c:v>45842</c:v>
                </c:pt>
                <c:pt idx="3636">
                  <c:v>45843</c:v>
                </c:pt>
                <c:pt idx="3637">
                  <c:v>45844</c:v>
                </c:pt>
                <c:pt idx="3638">
                  <c:v>45845</c:v>
                </c:pt>
                <c:pt idx="3639">
                  <c:v>45846</c:v>
                </c:pt>
                <c:pt idx="3640">
                  <c:v>45847</c:v>
                </c:pt>
                <c:pt idx="3641">
                  <c:v>45848</c:v>
                </c:pt>
                <c:pt idx="3642">
                  <c:v>45849</c:v>
                </c:pt>
                <c:pt idx="3643">
                  <c:v>45850</c:v>
                </c:pt>
                <c:pt idx="3644">
                  <c:v>45851</c:v>
                </c:pt>
                <c:pt idx="3645">
                  <c:v>45852</c:v>
                </c:pt>
                <c:pt idx="3646">
                  <c:v>45853</c:v>
                </c:pt>
                <c:pt idx="3647">
                  <c:v>45854</c:v>
                </c:pt>
                <c:pt idx="3648">
                  <c:v>45855</c:v>
                </c:pt>
                <c:pt idx="3649">
                  <c:v>45856</c:v>
                </c:pt>
                <c:pt idx="3650">
                  <c:v>45857</c:v>
                </c:pt>
                <c:pt idx="3651">
                  <c:v>45858</c:v>
                </c:pt>
                <c:pt idx="3652">
                  <c:v>45859</c:v>
                </c:pt>
                <c:pt idx="3653">
                  <c:v>45860</c:v>
                </c:pt>
                <c:pt idx="3654">
                  <c:v>45861</c:v>
                </c:pt>
                <c:pt idx="3655">
                  <c:v>45862</c:v>
                </c:pt>
                <c:pt idx="3656">
                  <c:v>45863</c:v>
                </c:pt>
                <c:pt idx="3657">
                  <c:v>45864</c:v>
                </c:pt>
                <c:pt idx="3658">
                  <c:v>45865</c:v>
                </c:pt>
                <c:pt idx="3659">
                  <c:v>45866</c:v>
                </c:pt>
                <c:pt idx="3660">
                  <c:v>45867</c:v>
                </c:pt>
                <c:pt idx="3661">
                  <c:v>45868</c:v>
                </c:pt>
                <c:pt idx="3662">
                  <c:v>45869</c:v>
                </c:pt>
                <c:pt idx="3663">
                  <c:v>45870</c:v>
                </c:pt>
                <c:pt idx="3664">
                  <c:v>45871</c:v>
                </c:pt>
                <c:pt idx="3665">
                  <c:v>45872</c:v>
                </c:pt>
                <c:pt idx="3666">
                  <c:v>45873</c:v>
                </c:pt>
                <c:pt idx="3667">
                  <c:v>45874</c:v>
                </c:pt>
                <c:pt idx="3668">
                  <c:v>45875</c:v>
                </c:pt>
                <c:pt idx="3669">
                  <c:v>45876</c:v>
                </c:pt>
                <c:pt idx="3670">
                  <c:v>45877</c:v>
                </c:pt>
                <c:pt idx="3671">
                  <c:v>45878</c:v>
                </c:pt>
                <c:pt idx="3672">
                  <c:v>45879</c:v>
                </c:pt>
                <c:pt idx="3673">
                  <c:v>45880</c:v>
                </c:pt>
                <c:pt idx="3674">
                  <c:v>45881</c:v>
                </c:pt>
                <c:pt idx="3675">
                  <c:v>45882</c:v>
                </c:pt>
                <c:pt idx="3676">
                  <c:v>45883</c:v>
                </c:pt>
                <c:pt idx="3677">
                  <c:v>45884</c:v>
                </c:pt>
                <c:pt idx="3678">
                  <c:v>45885</c:v>
                </c:pt>
                <c:pt idx="3679">
                  <c:v>45886</c:v>
                </c:pt>
                <c:pt idx="3680">
                  <c:v>45887</c:v>
                </c:pt>
                <c:pt idx="3681">
                  <c:v>45888</c:v>
                </c:pt>
                <c:pt idx="3682">
                  <c:v>45889</c:v>
                </c:pt>
                <c:pt idx="3683">
                  <c:v>45890</c:v>
                </c:pt>
                <c:pt idx="3684">
                  <c:v>45891</c:v>
                </c:pt>
                <c:pt idx="3685">
                  <c:v>45892</c:v>
                </c:pt>
                <c:pt idx="3686">
                  <c:v>45893</c:v>
                </c:pt>
                <c:pt idx="3687">
                  <c:v>45894</c:v>
                </c:pt>
                <c:pt idx="3688">
                  <c:v>45895</c:v>
                </c:pt>
                <c:pt idx="3689">
                  <c:v>45896</c:v>
                </c:pt>
                <c:pt idx="3690">
                  <c:v>45897</c:v>
                </c:pt>
                <c:pt idx="3691">
                  <c:v>45898</c:v>
                </c:pt>
                <c:pt idx="3692">
                  <c:v>45899</c:v>
                </c:pt>
                <c:pt idx="3693">
                  <c:v>45900</c:v>
                </c:pt>
                <c:pt idx="3694">
                  <c:v>45901</c:v>
                </c:pt>
                <c:pt idx="3695">
                  <c:v>45902</c:v>
                </c:pt>
                <c:pt idx="3696">
                  <c:v>45903</c:v>
                </c:pt>
                <c:pt idx="3697">
                  <c:v>45904</c:v>
                </c:pt>
                <c:pt idx="3698">
                  <c:v>45905</c:v>
                </c:pt>
                <c:pt idx="3699">
                  <c:v>45906</c:v>
                </c:pt>
                <c:pt idx="3700">
                  <c:v>45907</c:v>
                </c:pt>
                <c:pt idx="3701">
                  <c:v>45908</c:v>
                </c:pt>
                <c:pt idx="3702">
                  <c:v>45909</c:v>
                </c:pt>
                <c:pt idx="3703">
                  <c:v>45910</c:v>
                </c:pt>
                <c:pt idx="3704">
                  <c:v>45911</c:v>
                </c:pt>
                <c:pt idx="3705">
                  <c:v>45912</c:v>
                </c:pt>
                <c:pt idx="3706">
                  <c:v>45913</c:v>
                </c:pt>
                <c:pt idx="3707">
                  <c:v>45914</c:v>
                </c:pt>
                <c:pt idx="3708">
                  <c:v>45915</c:v>
                </c:pt>
                <c:pt idx="3709">
                  <c:v>45916</c:v>
                </c:pt>
                <c:pt idx="3710">
                  <c:v>45917</c:v>
                </c:pt>
                <c:pt idx="3711">
                  <c:v>45918</c:v>
                </c:pt>
                <c:pt idx="3712">
                  <c:v>45919</c:v>
                </c:pt>
                <c:pt idx="3713">
                  <c:v>45920</c:v>
                </c:pt>
                <c:pt idx="3714">
                  <c:v>45921</c:v>
                </c:pt>
                <c:pt idx="3715">
                  <c:v>45922</c:v>
                </c:pt>
                <c:pt idx="3716">
                  <c:v>45923</c:v>
                </c:pt>
                <c:pt idx="3717">
                  <c:v>45924</c:v>
                </c:pt>
                <c:pt idx="3718">
                  <c:v>45925</c:v>
                </c:pt>
                <c:pt idx="3719">
                  <c:v>45926</c:v>
                </c:pt>
                <c:pt idx="3720">
                  <c:v>45927</c:v>
                </c:pt>
                <c:pt idx="3721">
                  <c:v>45928</c:v>
                </c:pt>
                <c:pt idx="3722">
                  <c:v>45929</c:v>
                </c:pt>
                <c:pt idx="3723">
                  <c:v>45930</c:v>
                </c:pt>
                <c:pt idx="3724">
                  <c:v>45931</c:v>
                </c:pt>
                <c:pt idx="3725">
                  <c:v>45932</c:v>
                </c:pt>
              </c:numCache>
            </c:numRef>
          </c:xVal>
          <c:yVal>
            <c:numRef>
              <c:f>data!$P$202:$P$101635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996.2043254525172</c:v>
                </c:pt>
                <c:pt idx="2">
                  <c:v>1038.330850336464</c:v>
                </c:pt>
                <c:pt idx="3">
                  <c:v>1040.4138328115441</c:v>
                </c:pt>
                <c:pt idx="4">
                  <c:v>1055.4615855194502</c:v>
                </c:pt>
                <c:pt idx="5">
                  <c:v>1056.6108172298391</c:v>
                </c:pt>
                <c:pt idx="6">
                  <c:v>1062.1774083270359</c:v>
                </c:pt>
                <c:pt idx="7">
                  <c:v>1042.1735938680774</c:v>
                </c:pt>
                <c:pt idx="8">
                  <c:v>1036.0683004066359</c:v>
                </c:pt>
                <c:pt idx="9">
                  <c:v>1024.2168483932494</c:v>
                </c:pt>
                <c:pt idx="10">
                  <c:v>1011.0725107056751</c:v>
                </c:pt>
                <c:pt idx="11">
                  <c:v>1014.9870812191878</c:v>
                </c:pt>
                <c:pt idx="12">
                  <c:v>1008.9895282305951</c:v>
                </c:pt>
                <c:pt idx="13">
                  <c:v>1025.3660801036383</c:v>
                </c:pt>
                <c:pt idx="14">
                  <c:v>1015.5257835834324</c:v>
                </c:pt>
                <c:pt idx="15">
                  <c:v>1004.3207744071395</c:v>
                </c:pt>
                <c:pt idx="16">
                  <c:v>1005.3622656446795</c:v>
                </c:pt>
                <c:pt idx="17">
                  <c:v>941.00528986289532</c:v>
                </c:pt>
                <c:pt idx="18">
                  <c:v>961.15275828565268</c:v>
                </c:pt>
                <c:pt idx="19">
                  <c:v>952.24621253013788</c:v>
                </c:pt>
                <c:pt idx="20">
                  <c:v>976.81104033970291</c:v>
                </c:pt>
                <c:pt idx="21">
                  <c:v>958.67472741012648</c:v>
                </c:pt>
                <c:pt idx="22">
                  <c:v>950.52236496455453</c:v>
                </c:pt>
                <c:pt idx="23">
                  <c:v>955.90938860700294</c:v>
                </c:pt>
                <c:pt idx="24">
                  <c:v>942.58548346468024</c:v>
                </c:pt>
                <c:pt idx="25">
                  <c:v>930.8776854150924</c:v>
                </c:pt>
                <c:pt idx="26">
                  <c:v>924.09003562560747</c:v>
                </c:pt>
                <c:pt idx="27">
                  <c:v>797.24358559142127</c:v>
                </c:pt>
                <c:pt idx="28">
                  <c:v>816.4573032494875</c:v>
                </c:pt>
                <c:pt idx="29">
                  <c:v>845.97819281010504</c:v>
                </c:pt>
                <c:pt idx="30">
                  <c:v>836.24563676274818</c:v>
                </c:pt>
                <c:pt idx="31">
                  <c:v>830.14034330130664</c:v>
                </c:pt>
                <c:pt idx="32">
                  <c:v>823.17312605707332</c:v>
                </c:pt>
                <c:pt idx="33">
                  <c:v>758.34927489294364</c:v>
                </c:pt>
                <c:pt idx="34">
                  <c:v>803.4925330166617</c:v>
                </c:pt>
                <c:pt idx="35">
                  <c:v>814.55388822915586</c:v>
                </c:pt>
                <c:pt idx="36">
                  <c:v>810.92662564324064</c:v>
                </c:pt>
                <c:pt idx="37">
                  <c:v>831.576882939293</c:v>
                </c:pt>
                <c:pt idx="38">
                  <c:v>828.20101479002528</c:v>
                </c:pt>
                <c:pt idx="39">
                  <c:v>823.81956889416711</c:v>
                </c:pt>
                <c:pt idx="40">
                  <c:v>828.7038036633204</c:v>
                </c:pt>
                <c:pt idx="41">
                  <c:v>819.61769045305732</c:v>
                </c:pt>
                <c:pt idx="42">
                  <c:v>825.90255136924713</c:v>
                </c:pt>
                <c:pt idx="43">
                  <c:v>816.13408183094054</c:v>
                </c:pt>
                <c:pt idx="44">
                  <c:v>831.00226708409832</c:v>
                </c:pt>
                <c:pt idx="45">
                  <c:v>847.59429990283957</c:v>
                </c:pt>
                <c:pt idx="46">
                  <c:v>866.55662312425818</c:v>
                </c:pt>
                <c:pt idx="47">
                  <c:v>866.62845010615763</c:v>
                </c:pt>
                <c:pt idx="48">
                  <c:v>876.79196804491028</c:v>
                </c:pt>
                <c:pt idx="49">
                  <c:v>857.43459642304549</c:v>
                </c:pt>
                <c:pt idx="50">
                  <c:v>856.60858613120342</c:v>
                </c:pt>
                <c:pt idx="51">
                  <c:v>865.15599697722166</c:v>
                </c:pt>
                <c:pt idx="52">
                  <c:v>849.35406095937287</c:v>
                </c:pt>
                <c:pt idx="53">
                  <c:v>828.95519809996802</c:v>
                </c:pt>
                <c:pt idx="54">
                  <c:v>829.63755442801141</c:v>
                </c:pt>
                <c:pt idx="55">
                  <c:v>828.16510129907545</c:v>
                </c:pt>
                <c:pt idx="56">
                  <c:v>825.04062758645534</c:v>
                </c:pt>
                <c:pt idx="57">
                  <c:v>838.00539781928137</c:v>
                </c:pt>
                <c:pt idx="58">
                  <c:v>839.58559142106628</c:v>
                </c:pt>
                <c:pt idx="59">
                  <c:v>836.35337723559712</c:v>
                </c:pt>
                <c:pt idx="60">
                  <c:v>834.0549138148192</c:v>
                </c:pt>
                <c:pt idx="61">
                  <c:v>816.34956277663855</c:v>
                </c:pt>
                <c:pt idx="62">
                  <c:v>830.60721868365204</c:v>
                </c:pt>
                <c:pt idx="63">
                  <c:v>826.94404260678698</c:v>
                </c:pt>
                <c:pt idx="64">
                  <c:v>844.93670157256486</c:v>
                </c:pt>
                <c:pt idx="65">
                  <c:v>847.16333801144333</c:v>
                </c:pt>
                <c:pt idx="66">
                  <c:v>842.8537190974846</c:v>
                </c:pt>
                <c:pt idx="67">
                  <c:v>838.86732160207282</c:v>
                </c:pt>
                <c:pt idx="68">
                  <c:v>861.88786930080255</c:v>
                </c:pt>
                <c:pt idx="69">
                  <c:v>850.75468710640905</c:v>
                </c:pt>
                <c:pt idx="70">
                  <c:v>851.65252438015045</c:v>
                </c:pt>
                <c:pt idx="71">
                  <c:v>855.9621432941093</c:v>
                </c:pt>
                <c:pt idx="72">
                  <c:v>855.74666234841129</c:v>
                </c:pt>
                <c:pt idx="73">
                  <c:v>861.63647486415493</c:v>
                </c:pt>
                <c:pt idx="74">
                  <c:v>861.45690740940665</c:v>
                </c:pt>
                <c:pt idx="75">
                  <c:v>865.33556443196949</c:v>
                </c:pt>
                <c:pt idx="76">
                  <c:v>885.77034078232407</c:v>
                </c:pt>
                <c:pt idx="77">
                  <c:v>876.28917917161482</c:v>
                </c:pt>
                <c:pt idx="78">
                  <c:v>872.48234913095121</c:v>
                </c:pt>
                <c:pt idx="79">
                  <c:v>877.54615135485278</c:v>
                </c:pt>
                <c:pt idx="80">
                  <c:v>883.72327179819365</c:v>
                </c:pt>
                <c:pt idx="81">
                  <c:v>894.31775162834231</c:v>
                </c:pt>
                <c:pt idx="82">
                  <c:v>884.87250350858267</c:v>
                </c:pt>
                <c:pt idx="83">
                  <c:v>901.39270934542469</c:v>
                </c:pt>
                <c:pt idx="84">
                  <c:v>909.58098528194637</c:v>
                </c:pt>
                <c:pt idx="85">
                  <c:v>915.75810572528735</c:v>
                </c:pt>
                <c:pt idx="86">
                  <c:v>946.06909208679735</c:v>
                </c:pt>
                <c:pt idx="87">
                  <c:v>979.97142754327297</c:v>
                </c:pt>
                <c:pt idx="88">
                  <c:v>951.7075101658935</c:v>
                </c:pt>
                <c:pt idx="89">
                  <c:v>952.31803951203767</c:v>
                </c:pt>
                <c:pt idx="90">
                  <c:v>973.75839360898237</c:v>
                </c:pt>
                <c:pt idx="91">
                  <c:v>965.24689625391375</c:v>
                </c:pt>
                <c:pt idx="92">
                  <c:v>990.63773435532084</c:v>
                </c:pt>
                <c:pt idx="93">
                  <c:v>1001.1244737126207</c:v>
                </c:pt>
                <c:pt idx="94">
                  <c:v>1020.9846342077807</c:v>
                </c:pt>
                <c:pt idx="95">
                  <c:v>1023.4267515923573</c:v>
                </c:pt>
                <c:pt idx="96">
                  <c:v>1031.076325164634</c:v>
                </c:pt>
                <c:pt idx="97">
                  <c:v>1061.6387059627914</c:v>
                </c:pt>
                <c:pt idx="98">
                  <c:v>1092.0933462880998</c:v>
                </c:pt>
                <c:pt idx="99">
                  <c:v>1135.1536219367379</c:v>
                </c:pt>
                <c:pt idx="100">
                  <c:v>1181.9489006441402</c:v>
                </c:pt>
                <c:pt idx="101">
                  <c:v>1130.7362625499302</c:v>
                </c:pt>
                <c:pt idx="102">
                  <c:v>1183.205872827378</c:v>
                </c:pt>
                <c:pt idx="103">
                  <c:v>1311.5966029723995</c:v>
                </c:pt>
                <c:pt idx="104">
                  <c:v>1451.2641692756133</c:v>
                </c:pt>
                <c:pt idx="105">
                  <c:v>1472.4531289359104</c:v>
                </c:pt>
                <c:pt idx="106">
                  <c:v>1390.6062830616436</c:v>
                </c:pt>
                <c:pt idx="107">
                  <c:v>1343.4877829356944</c:v>
                </c:pt>
                <c:pt idx="108">
                  <c:v>1381.9870452337263</c:v>
                </c:pt>
                <c:pt idx="109">
                  <c:v>1342.5540321710037</c:v>
                </c:pt>
                <c:pt idx="110">
                  <c:v>1363.0247220123078</c:v>
                </c:pt>
                <c:pt idx="111">
                  <c:v>1210.7874338767147</c:v>
                </c:pt>
                <c:pt idx="112">
                  <c:v>1124.8105365432373</c:v>
                </c:pt>
                <c:pt idx="113">
                  <c:v>1208.4530569649871</c:v>
                </c:pt>
                <c:pt idx="114">
                  <c:v>1214.1273885350329</c:v>
                </c:pt>
                <c:pt idx="115">
                  <c:v>1202.0604555759483</c:v>
                </c:pt>
                <c:pt idx="116">
                  <c:v>1159.7543632372531</c:v>
                </c:pt>
                <c:pt idx="117">
                  <c:v>1195.5242002231107</c:v>
                </c:pt>
                <c:pt idx="118">
                  <c:v>1208.4530569649871</c:v>
                </c:pt>
                <c:pt idx="119">
                  <c:v>1204.8617078700215</c:v>
                </c:pt>
                <c:pt idx="120">
                  <c:v>1172.2522580877335</c:v>
                </c:pt>
                <c:pt idx="121">
                  <c:v>1157.8150347259716</c:v>
                </c:pt>
                <c:pt idx="122">
                  <c:v>1174.3711540537631</c:v>
                </c:pt>
                <c:pt idx="123">
                  <c:v>1162.5556155313261</c:v>
                </c:pt>
                <c:pt idx="124">
                  <c:v>1160.0057576739005</c:v>
                </c:pt>
                <c:pt idx="125">
                  <c:v>1152.8230594839692</c:v>
                </c:pt>
                <c:pt idx="126">
                  <c:v>1181.4820252617951</c:v>
                </c:pt>
                <c:pt idx="127">
                  <c:v>1266.2019504120344</c:v>
                </c:pt>
                <c:pt idx="128">
                  <c:v>1286.3853323257413</c:v>
                </c:pt>
                <c:pt idx="129">
                  <c:v>1282.9735506855241</c:v>
                </c:pt>
                <c:pt idx="130">
                  <c:v>1336.8437871100086</c:v>
                </c:pt>
                <c:pt idx="131">
                  <c:v>1353.4358199287499</c:v>
                </c:pt>
                <c:pt idx="132">
                  <c:v>1302.5104897621372</c:v>
                </c:pt>
                <c:pt idx="133">
                  <c:v>1292.8856741876293</c:v>
                </c:pt>
                <c:pt idx="134">
                  <c:v>1299.2423620857185</c:v>
                </c:pt>
                <c:pt idx="135">
                  <c:v>1307.1792435855928</c:v>
                </c:pt>
                <c:pt idx="136">
                  <c:v>1393.4075353557178</c:v>
                </c:pt>
                <c:pt idx="137">
                  <c:v>1391.8991687358321</c:v>
                </c:pt>
                <c:pt idx="138">
                  <c:v>1417.613228255786</c:v>
                </c:pt>
                <c:pt idx="139">
                  <c:v>1504.5597898449039</c:v>
                </c:pt>
                <c:pt idx="140">
                  <c:v>1502.5845478426727</c:v>
                </c:pt>
                <c:pt idx="141">
                  <c:v>1492.8519917953158</c:v>
                </c:pt>
                <c:pt idx="142">
                  <c:v>1626.701572564685</c:v>
                </c:pt>
                <c:pt idx="143">
                  <c:v>1568.9526791176377</c:v>
                </c:pt>
                <c:pt idx="144">
                  <c:v>1558.0349778689422</c:v>
                </c:pt>
                <c:pt idx="145">
                  <c:v>1594.5949116556924</c:v>
                </c:pt>
                <c:pt idx="146">
                  <c:v>1667.3556443196962</c:v>
                </c:pt>
                <c:pt idx="147">
                  <c:v>1630.3647486415505</c:v>
                </c:pt>
                <c:pt idx="148">
                  <c:v>1635.8595127568476</c:v>
                </c:pt>
                <c:pt idx="149">
                  <c:v>1663.4051603152341</c:v>
                </c:pt>
                <c:pt idx="150">
                  <c:v>1656.6534240166986</c:v>
                </c:pt>
                <c:pt idx="151">
                  <c:v>1588.166396775704</c:v>
                </c:pt>
                <c:pt idx="152">
                  <c:v>1568.7371981719398</c:v>
                </c:pt>
                <c:pt idx="153">
                  <c:v>1558.3581992874892</c:v>
                </c:pt>
                <c:pt idx="154">
                  <c:v>1588.9205800856466</c:v>
                </c:pt>
                <c:pt idx="155">
                  <c:v>1636.7214365396392</c:v>
                </c:pt>
                <c:pt idx="156">
                  <c:v>1637.0805714491355</c:v>
                </c:pt>
                <c:pt idx="157">
                  <c:v>1506.2477239195375</c:v>
                </c:pt>
                <c:pt idx="158">
                  <c:v>1525.3177876138052</c:v>
                </c:pt>
                <c:pt idx="159">
                  <c:v>1515.3338371298005</c:v>
                </c:pt>
                <c:pt idx="160">
                  <c:v>1558.2504588146398</c:v>
                </c:pt>
                <c:pt idx="161">
                  <c:v>1536.9178451905439</c:v>
                </c:pt>
                <c:pt idx="162">
                  <c:v>1545.5370830184615</c:v>
                </c:pt>
                <c:pt idx="163">
                  <c:v>1564.6071467127292</c:v>
                </c:pt>
                <c:pt idx="164">
                  <c:v>1563.673395948038</c:v>
                </c:pt>
                <c:pt idx="165">
                  <c:v>1551.1395876066081</c:v>
                </c:pt>
                <c:pt idx="166">
                  <c:v>1558.1068048508414</c:v>
                </c:pt>
                <c:pt idx="167">
                  <c:v>1556.2752168124086</c:v>
                </c:pt>
                <c:pt idx="168">
                  <c:v>1547.4045845478436</c:v>
                </c:pt>
                <c:pt idx="169">
                  <c:v>1648.7165425168239</c:v>
                </c:pt>
                <c:pt idx="170">
                  <c:v>1632.0526827161834</c:v>
                </c:pt>
                <c:pt idx="171">
                  <c:v>1617.4718053906229</c:v>
                </c:pt>
                <c:pt idx="172">
                  <c:v>1616.0711792435864</c:v>
                </c:pt>
                <c:pt idx="173">
                  <c:v>1613.1980999676136</c:v>
                </c:pt>
                <c:pt idx="174">
                  <c:v>1558.6814207060354</c:v>
                </c:pt>
                <c:pt idx="175">
                  <c:v>1554.1922343373283</c:v>
                </c:pt>
                <c:pt idx="176">
                  <c:v>1544.387851308072</c:v>
                </c:pt>
                <c:pt idx="177">
                  <c:v>1284.0150419230633</c:v>
                </c:pt>
                <c:pt idx="178">
                  <c:v>1178.6872913374718</c:v>
                </c:pt>
                <c:pt idx="179">
                  <c:v>1210.5790576094575</c:v>
                </c:pt>
                <c:pt idx="180">
                  <c:v>1190.3550368751469</c:v>
                </c:pt>
                <c:pt idx="181">
                  <c:v>1220.869640906215</c:v>
                </c:pt>
                <c:pt idx="182">
                  <c:v>1094.6522438545308</c:v>
                </c:pt>
                <c:pt idx="183">
                  <c:v>1068.5537299134837</c:v>
                </c:pt>
                <c:pt idx="184">
                  <c:v>1140.1661971796241</c:v>
                </c:pt>
                <c:pt idx="185">
                  <c:v>1126.6313210324595</c:v>
                </c:pt>
                <c:pt idx="186">
                  <c:v>1083.164959434507</c:v>
                </c:pt>
                <c:pt idx="187">
                  <c:v>1115.4053063364283</c:v>
                </c:pt>
                <c:pt idx="188">
                  <c:v>1115.0064792871176</c:v>
                </c:pt>
                <c:pt idx="189">
                  <c:v>1105.8274953774869</c:v>
                </c:pt>
                <c:pt idx="190">
                  <c:v>1150.0477777194437</c:v>
                </c:pt>
                <c:pt idx="191">
                  <c:v>1152.8721794129028</c:v>
                </c:pt>
                <c:pt idx="192">
                  <c:v>1153.5423476723513</c:v>
                </c:pt>
                <c:pt idx="193">
                  <c:v>1186.4917431718388</c:v>
                </c:pt>
                <c:pt idx="194">
                  <c:v>1175.6918021707863</c:v>
                </c:pt>
                <c:pt idx="195">
                  <c:v>1170.6476735582498</c:v>
                </c:pt>
                <c:pt idx="196">
                  <c:v>1183.5325098275223</c:v>
                </c:pt>
                <c:pt idx="197">
                  <c:v>1125.2084767650665</c:v>
                </c:pt>
                <c:pt idx="198">
                  <c:v>1135.4216824449368</c:v>
                </c:pt>
                <c:pt idx="199">
                  <c:v>1162.8213213831189</c:v>
                </c:pt>
                <c:pt idx="200">
                  <c:v>1156.506495271605</c:v>
                </c:pt>
                <c:pt idx="201">
                  <c:v>1176.2936813603442</c:v>
                </c:pt>
                <c:pt idx="202">
                  <c:v>1171.4329636687723</c:v>
                </c:pt>
                <c:pt idx="203">
                  <c:v>1153.6033106967502</c:v>
                </c:pt>
                <c:pt idx="204">
                  <c:v>1154.2438117020811</c:v>
                </c:pt>
                <c:pt idx="205">
                  <c:v>1142.7028841776682</c:v>
                </c:pt>
                <c:pt idx="206">
                  <c:v>1116.5749428376125</c:v>
                </c:pt>
                <c:pt idx="207">
                  <c:v>1073.7343193390839</c:v>
                </c:pt>
                <c:pt idx="208">
                  <c:v>1051.4512754542091</c:v>
                </c:pt>
                <c:pt idx="209">
                  <c:v>1073.7743542939061</c:v>
                </c:pt>
                <c:pt idx="210">
                  <c:v>1094.2789060498496</c:v>
                </c:pt>
                <c:pt idx="211">
                  <c:v>1110.0658295740272</c:v>
                </c:pt>
                <c:pt idx="212">
                  <c:v>1108.8271227198766</c:v>
                </c:pt>
                <c:pt idx="213">
                  <c:v>1152.946171099632</c:v>
                </c:pt>
                <c:pt idx="214">
                  <c:v>1155.8452722476447</c:v>
                </c:pt>
                <c:pt idx="215">
                  <c:v>1153.1833702844697</c:v>
                </c:pt>
                <c:pt idx="216">
                  <c:v>1106.8504628462319</c:v>
                </c:pt>
                <c:pt idx="217">
                  <c:v>1117.3135824440592</c:v>
                </c:pt>
                <c:pt idx="218">
                  <c:v>1116.259363844782</c:v>
                </c:pt>
                <c:pt idx="219">
                  <c:v>1135.5252087465749</c:v>
                </c:pt>
                <c:pt idx="220">
                  <c:v>1141.5078992974736</c:v>
                </c:pt>
                <c:pt idx="221">
                  <c:v>1143.1155826613717</c:v>
                </c:pt>
                <c:pt idx="222">
                  <c:v>1150.2579136714755</c:v>
                </c:pt>
                <c:pt idx="223">
                  <c:v>1141.4024774375459</c:v>
                </c:pt>
                <c:pt idx="224">
                  <c:v>1107.9573923754731</c:v>
                </c:pt>
                <c:pt idx="225">
                  <c:v>1103.7668734433457</c:v>
                </c:pt>
                <c:pt idx="226">
                  <c:v>1073.5898660390326</c:v>
                </c:pt>
                <c:pt idx="227">
                  <c:v>1101.9293533304838</c:v>
                </c:pt>
                <c:pt idx="228">
                  <c:v>1082.3633029142395</c:v>
                </c:pt>
                <c:pt idx="229">
                  <c:v>1058.8102624078454</c:v>
                </c:pt>
                <c:pt idx="230">
                  <c:v>1054.0522561060241</c:v>
                </c:pt>
                <c:pt idx="231">
                  <c:v>1058.2050958718</c:v>
                </c:pt>
                <c:pt idx="232">
                  <c:v>1066.356966523138</c:v>
                </c:pt>
                <c:pt idx="233">
                  <c:v>1075.0984378819626</c:v>
                </c:pt>
                <c:pt idx="234">
                  <c:v>1052.5141673038847</c:v>
                </c:pt>
                <c:pt idx="235">
                  <c:v>1045.4692724668032</c:v>
                </c:pt>
                <c:pt idx="236">
                  <c:v>1049.7015323966216</c:v>
                </c:pt>
                <c:pt idx="237">
                  <c:v>1050.687951358683</c:v>
                </c:pt>
                <c:pt idx="238">
                  <c:v>1052.3572757560175</c:v>
                </c:pt>
                <c:pt idx="239">
                  <c:v>1058.2757895283855</c:v>
                </c:pt>
                <c:pt idx="240">
                  <c:v>1036.1193020728545</c:v>
                </c:pt>
                <c:pt idx="241">
                  <c:v>1032.6606034859983</c:v>
                </c:pt>
                <c:pt idx="242">
                  <c:v>1029.9739333040498</c:v>
                </c:pt>
                <c:pt idx="243">
                  <c:v>1028.1489794901859</c:v>
                </c:pt>
                <c:pt idx="244">
                  <c:v>1037.6984871038642</c:v>
                </c:pt>
                <c:pt idx="245">
                  <c:v>1039.8652362129228</c:v>
                </c:pt>
                <c:pt idx="246">
                  <c:v>1028.4586719376489</c:v>
                </c:pt>
                <c:pt idx="247">
                  <c:v>1037.0758580495371</c:v>
                </c:pt>
                <c:pt idx="248">
                  <c:v>1038.47054713123</c:v>
                </c:pt>
                <c:pt idx="249">
                  <c:v>1059.2165472214119</c:v>
                </c:pt>
                <c:pt idx="250">
                  <c:v>1053.4883599216018</c:v>
                </c:pt>
                <c:pt idx="251">
                  <c:v>1037.0260477251911</c:v>
                </c:pt>
                <c:pt idx="252">
                  <c:v>1028.0601893428798</c:v>
                </c:pt>
                <c:pt idx="253">
                  <c:v>1018.0136519667564</c:v>
                </c:pt>
                <c:pt idx="254">
                  <c:v>1020.0070530230221</c:v>
                </c:pt>
                <c:pt idx="255">
                  <c:v>1025.5505696155385</c:v>
                </c:pt>
                <c:pt idx="256">
                  <c:v>1026.0634059522913</c:v>
                </c:pt>
                <c:pt idx="257">
                  <c:v>1024.3783722743899</c:v>
                </c:pt>
                <c:pt idx="258">
                  <c:v>1031.4359770992235</c:v>
                </c:pt>
                <c:pt idx="259">
                  <c:v>1029.2381070845693</c:v>
                </c:pt>
                <c:pt idx="260">
                  <c:v>1030.5324083154212</c:v>
                </c:pt>
                <c:pt idx="261">
                  <c:v>1024.4027930523305</c:v>
                </c:pt>
                <c:pt idx="262">
                  <c:v>1024.3539514964493</c:v>
                </c:pt>
                <c:pt idx="263">
                  <c:v>1033.9757380050462</c:v>
                </c:pt>
                <c:pt idx="264">
                  <c:v>1035.2944600138387</c:v>
                </c:pt>
                <c:pt idx="265">
                  <c:v>1044.7208802989107</c:v>
                </c:pt>
                <c:pt idx="266">
                  <c:v>1039.2994675960972</c:v>
                </c:pt>
                <c:pt idx="267">
                  <c:v>1041.1066051637017</c:v>
                </c:pt>
                <c:pt idx="268">
                  <c:v>1052.3645837943188</c:v>
                </c:pt>
                <c:pt idx="269">
                  <c:v>1058.3720951677067</c:v>
                </c:pt>
                <c:pt idx="270">
                  <c:v>1052.5355292399031</c:v>
                </c:pt>
                <c:pt idx="271">
                  <c:v>1052.4622669060814</c:v>
                </c:pt>
                <c:pt idx="272">
                  <c:v>1067.3345206719073</c:v>
                </c:pt>
                <c:pt idx="273">
                  <c:v>1081.7427796568618</c:v>
                </c:pt>
                <c:pt idx="274">
                  <c:v>1104.4296823636803</c:v>
                </c:pt>
                <c:pt idx="275">
                  <c:v>1095.0521036344896</c:v>
                </c:pt>
                <c:pt idx="276">
                  <c:v>1112.8304299752472</c:v>
                </c:pt>
                <c:pt idx="277">
                  <c:v>1134.2474522291543</c:v>
                </c:pt>
                <c:pt idx="278">
                  <c:v>1138.4234052569973</c:v>
                </c:pt>
                <c:pt idx="279">
                  <c:v>1149.2173891067428</c:v>
                </c:pt>
                <c:pt idx="280">
                  <c:v>1087.4816624729035</c:v>
                </c:pt>
                <c:pt idx="281">
                  <c:v>1103.0376980210663</c:v>
                </c:pt>
                <c:pt idx="282">
                  <c:v>1120.4741334706553</c:v>
                </c:pt>
                <c:pt idx="283">
                  <c:v>1108.7521600591667</c:v>
                </c:pt>
                <c:pt idx="284">
                  <c:v>1115.9807103295848</c:v>
                </c:pt>
                <c:pt idx="285">
                  <c:v>1090.1923688243101</c:v>
                </c:pt>
                <c:pt idx="286">
                  <c:v>1104.3808408077994</c:v>
                </c:pt>
                <c:pt idx="287">
                  <c:v>1095.7114646388859</c:v>
                </c:pt>
                <c:pt idx="288">
                  <c:v>1098.8861657711641</c:v>
                </c:pt>
                <c:pt idx="289">
                  <c:v>1128.996984971925</c:v>
                </c:pt>
                <c:pt idx="290">
                  <c:v>1128.020153854301</c:v>
                </c:pt>
                <c:pt idx="291">
                  <c:v>1130.1691823130739</c:v>
                </c:pt>
                <c:pt idx="292">
                  <c:v>1133.5148288909361</c:v>
                </c:pt>
                <c:pt idx="293">
                  <c:v>1105.723983594532</c:v>
                </c:pt>
                <c:pt idx="294">
                  <c:v>1109.6068872870876</c:v>
                </c:pt>
                <c:pt idx="295">
                  <c:v>1114.7596714325543</c:v>
                </c:pt>
                <c:pt idx="296">
                  <c:v>1118.4227881236445</c:v>
                </c:pt>
                <c:pt idx="297">
                  <c:v>1120.6694996941796</c:v>
                </c:pt>
                <c:pt idx="298">
                  <c:v>1126.9456396249143</c:v>
                </c:pt>
                <c:pt idx="299">
                  <c:v>1112.7571676414252</c:v>
                </c:pt>
                <c:pt idx="300">
                  <c:v>1109.1673132841568</c:v>
                </c:pt>
                <c:pt idx="301">
                  <c:v>1112.512959862019</c:v>
                </c:pt>
                <c:pt idx="302">
                  <c:v>1070.5580633600664</c:v>
                </c:pt>
                <c:pt idx="303">
                  <c:v>1050.9875941392447</c:v>
                </c:pt>
                <c:pt idx="304">
                  <c:v>1049.5039466885239</c:v>
                </c:pt>
                <c:pt idx="305">
                  <c:v>1038.4864598863417</c:v>
                </c:pt>
                <c:pt idx="306">
                  <c:v>1028.9911140372189</c:v>
                </c:pt>
                <c:pt idx="307">
                  <c:v>1025.9524145796715</c:v>
                </c:pt>
                <c:pt idx="308">
                  <c:v>1034.2084636060288</c:v>
                </c:pt>
                <c:pt idx="309">
                  <c:v>1042.1799479209615</c:v>
                </c:pt>
                <c:pt idx="310">
                  <c:v>1079.5176474420543</c:v>
                </c:pt>
                <c:pt idx="311">
                  <c:v>1198.5859677553312</c:v>
                </c:pt>
                <c:pt idx="312">
                  <c:v>1203.0985608876351</c:v>
                </c:pt>
                <c:pt idx="313">
                  <c:v>1219.8890723900652</c:v>
                </c:pt>
                <c:pt idx="314">
                  <c:v>1217.1173781311375</c:v>
                </c:pt>
                <c:pt idx="315">
                  <c:v>1225.1346755743168</c:v>
                </c:pt>
                <c:pt idx="316">
                  <c:v>1232.0753645036978</c:v>
                </c:pt>
                <c:pt idx="317">
                  <c:v>1308.5374755475063</c:v>
                </c:pt>
                <c:pt idx="318">
                  <c:v>1320.1281969939314</c:v>
                </c:pt>
                <c:pt idx="319">
                  <c:v>1317.5168486838672</c:v>
                </c:pt>
                <c:pt idx="320">
                  <c:v>1344.0884630669764</c:v>
                </c:pt>
                <c:pt idx="321">
                  <c:v>1327.9164287958774</c:v>
                </c:pt>
                <c:pt idx="322">
                  <c:v>1335.933726239057</c:v>
                </c:pt>
                <c:pt idx="323">
                  <c:v>1322.7624518681193</c:v>
                </c:pt>
                <c:pt idx="324">
                  <c:v>1329.2908226432796</c:v>
                </c:pt>
                <c:pt idx="325">
                  <c:v>1396.1550833193965</c:v>
                </c:pt>
                <c:pt idx="326">
                  <c:v>1552.7443556667533</c:v>
                </c:pt>
                <c:pt idx="327">
                  <c:v>1617.2263336740398</c:v>
                </c:pt>
                <c:pt idx="328">
                  <c:v>1568.9851096302227</c:v>
                </c:pt>
                <c:pt idx="329">
                  <c:v>1600.6648878128433</c:v>
                </c:pt>
                <c:pt idx="330">
                  <c:v>1763.2556799605229</c:v>
                </c:pt>
                <c:pt idx="331">
                  <c:v>1723.1691927446254</c:v>
                </c:pt>
                <c:pt idx="332">
                  <c:v>1738.5853103996533</c:v>
                </c:pt>
                <c:pt idx="333">
                  <c:v>1760.9650235481854</c:v>
                </c:pt>
                <c:pt idx="334">
                  <c:v>1610.6063366423853</c:v>
                </c:pt>
                <c:pt idx="335">
                  <c:v>1529.3796602609154</c:v>
                </c:pt>
                <c:pt idx="336">
                  <c:v>1384.7018012577112</c:v>
                </c:pt>
                <c:pt idx="337">
                  <c:v>1445.6332618258753</c:v>
                </c:pt>
                <c:pt idx="338">
                  <c:v>1534.6939831375373</c:v>
                </c:pt>
                <c:pt idx="339">
                  <c:v>1543.2381315555544</c:v>
                </c:pt>
                <c:pt idx="340">
                  <c:v>1462.7215586619091</c:v>
                </c:pt>
                <c:pt idx="341">
                  <c:v>1506.9541339841364</c:v>
                </c:pt>
                <c:pt idx="342">
                  <c:v>1485.3303374516752</c:v>
                </c:pt>
                <c:pt idx="343">
                  <c:v>1464.691523176519</c:v>
                </c:pt>
                <c:pt idx="344">
                  <c:v>1542.7341871448405</c:v>
                </c:pt>
                <c:pt idx="345">
                  <c:v>1553.5002722828244</c:v>
                </c:pt>
                <c:pt idx="346">
                  <c:v>1614.7982378769625</c:v>
                </c:pt>
                <c:pt idx="347">
                  <c:v>1519.9650624062108</c:v>
                </c:pt>
                <c:pt idx="348">
                  <c:v>1562.1818600855815</c:v>
                </c:pt>
                <c:pt idx="349">
                  <c:v>1534.4420109321807</c:v>
                </c:pt>
                <c:pt idx="350">
                  <c:v>1554.8746661302266</c:v>
                </c:pt>
                <c:pt idx="351">
                  <c:v>1470.5326970279789</c:v>
                </c:pt>
                <c:pt idx="352">
                  <c:v>1528.6237436448448</c:v>
                </c:pt>
                <c:pt idx="353">
                  <c:v>1506.3585633169291</c:v>
                </c:pt>
                <c:pt idx="354">
                  <c:v>1494.515869665147</c:v>
                </c:pt>
                <c:pt idx="355">
                  <c:v>1491.1486047390115</c:v>
                </c:pt>
                <c:pt idx="356">
                  <c:v>1526.8599382073451</c:v>
                </c:pt>
                <c:pt idx="357">
                  <c:v>1501.1587732609241</c:v>
                </c:pt>
                <c:pt idx="358">
                  <c:v>1515.6128152227705</c:v>
                </c:pt>
                <c:pt idx="359">
                  <c:v>1528.9673421066955</c:v>
                </c:pt>
                <c:pt idx="360">
                  <c:v>1526.3101806683846</c:v>
                </c:pt>
                <c:pt idx="361">
                  <c:v>1557.6463603891546</c:v>
                </c:pt>
                <c:pt idx="362">
                  <c:v>1547.3384065336381</c:v>
                </c:pt>
                <c:pt idx="363">
                  <c:v>1543.856608786886</c:v>
                </c:pt>
                <c:pt idx="364">
                  <c:v>1527.6845745157868</c:v>
                </c:pt>
                <c:pt idx="365">
                  <c:v>1528.5092108242281</c:v>
                </c:pt>
                <c:pt idx="366">
                  <c:v>1499.6240334646586</c:v>
                </c:pt>
                <c:pt idx="367">
                  <c:v>1506.1065911115722</c:v>
                </c:pt>
                <c:pt idx="368">
                  <c:v>1514.1238885547518</c:v>
                </c:pt>
                <c:pt idx="369">
                  <c:v>1506.77088147115</c:v>
                </c:pt>
                <c:pt idx="370">
                  <c:v>1498.2267330531329</c:v>
                </c:pt>
                <c:pt idx="371">
                  <c:v>1505.7629926497216</c:v>
                </c:pt>
                <c:pt idx="372">
                  <c:v>1505.8775254703382</c:v>
                </c:pt>
                <c:pt idx="373">
                  <c:v>1504.9612629054036</c:v>
                </c:pt>
                <c:pt idx="374">
                  <c:v>1502.3728211594628</c:v>
                </c:pt>
                <c:pt idx="375">
                  <c:v>1436.1728508429237</c:v>
                </c:pt>
                <c:pt idx="376">
                  <c:v>1484.8585884144113</c:v>
                </c:pt>
                <c:pt idx="377">
                  <c:v>1671.9750269008534</c:v>
                </c:pt>
                <c:pt idx="378">
                  <c:v>1567.3162022261786</c:v>
                </c:pt>
                <c:pt idx="379">
                  <c:v>1529.5939024823861</c:v>
                </c:pt>
                <c:pt idx="380">
                  <c:v>1541.4003734277903</c:v>
                </c:pt>
                <c:pt idx="381">
                  <c:v>1518.7108849071365</c:v>
                </c:pt>
                <c:pt idx="382">
                  <c:v>1509.9580228322777</c:v>
                </c:pt>
                <c:pt idx="383">
                  <c:v>1519.3014433428041</c:v>
                </c:pt>
                <c:pt idx="384">
                  <c:v>1532.3325393612442</c:v>
                </c:pt>
                <c:pt idx="385">
                  <c:v>1510.4656229340803</c:v>
                </c:pt>
                <c:pt idx="386">
                  <c:v>1528.5271856379409</c:v>
                </c:pt>
                <c:pt idx="387">
                  <c:v>1528.9693022567833</c:v>
                </c:pt>
                <c:pt idx="388">
                  <c:v>1532.3325393612445</c:v>
                </c:pt>
                <c:pt idx="389">
                  <c:v>1562.8731242428598</c:v>
                </c:pt>
                <c:pt idx="390">
                  <c:v>1582.6915192384545</c:v>
                </c:pt>
                <c:pt idx="391">
                  <c:v>1551.9954711554039</c:v>
                </c:pt>
                <c:pt idx="392">
                  <c:v>1564.3422712305719</c:v>
                </c:pt>
                <c:pt idx="393">
                  <c:v>1565.3232380086779</c:v>
                </c:pt>
                <c:pt idx="394">
                  <c:v>1566.4692553356494</c:v>
                </c:pt>
                <c:pt idx="395">
                  <c:v>1544.3937953639161</c:v>
                </c:pt>
                <c:pt idx="396">
                  <c:v>1545.9347618372963</c:v>
                </c:pt>
                <c:pt idx="397">
                  <c:v>1535.6056351818213</c:v>
                </c:pt>
                <c:pt idx="398">
                  <c:v>1543.0148486553717</c:v>
                </c:pt>
                <c:pt idx="399">
                  <c:v>1553.4710835625044</c:v>
                </c:pt>
                <c:pt idx="400">
                  <c:v>1561.271096473821</c:v>
                </c:pt>
                <c:pt idx="401">
                  <c:v>1551.2721050050959</c:v>
                </c:pt>
                <c:pt idx="402">
                  <c:v>1574.2351932387392</c:v>
                </c:pt>
                <c:pt idx="403">
                  <c:v>1561.732360766066</c:v>
                </c:pt>
                <c:pt idx="404">
                  <c:v>1567.7263441119346</c:v>
                </c:pt>
                <c:pt idx="405">
                  <c:v>1562.9818553063781</c:v>
                </c:pt>
                <c:pt idx="406">
                  <c:v>1568.6020312946678</c:v>
                </c:pt>
                <c:pt idx="407">
                  <c:v>1568.246165419012</c:v>
                </c:pt>
                <c:pt idx="408">
                  <c:v>1559.5640785623334</c:v>
                </c:pt>
                <c:pt idx="409">
                  <c:v>1495.4592496520315</c:v>
                </c:pt>
                <c:pt idx="410">
                  <c:v>1519.8136512938327</c:v>
                </c:pt>
                <c:pt idx="411">
                  <c:v>1504.3403230032711</c:v>
                </c:pt>
                <c:pt idx="412">
                  <c:v>1522.4711892185362</c:v>
                </c:pt>
                <c:pt idx="413">
                  <c:v>1527.9849594922198</c:v>
                </c:pt>
                <c:pt idx="414">
                  <c:v>1559.6767201643818</c:v>
                </c:pt>
                <c:pt idx="415">
                  <c:v>1545.0230063739621</c:v>
                </c:pt>
                <c:pt idx="416">
                  <c:v>1549.1707524807416</c:v>
                </c:pt>
                <c:pt idx="417">
                  <c:v>1509.9286036860585</c:v>
                </c:pt>
                <c:pt idx="418">
                  <c:v>1506.9481873219054</c:v>
                </c:pt>
                <c:pt idx="419">
                  <c:v>1511.6423430954464</c:v>
                </c:pt>
                <c:pt idx="420">
                  <c:v>1511.1456070347542</c:v>
                </c:pt>
                <c:pt idx="421">
                  <c:v>1503.7194029274062</c:v>
                </c:pt>
                <c:pt idx="422">
                  <c:v>1509.9037668830238</c:v>
                </c:pt>
                <c:pt idx="423">
                  <c:v>1509.8789300799892</c:v>
                </c:pt>
                <c:pt idx="424">
                  <c:v>1518.5221375360334</c:v>
                </c:pt>
                <c:pt idx="425">
                  <c:v>1511.5678326863429</c:v>
                </c:pt>
                <c:pt idx="426">
                  <c:v>1504.1167917759601</c:v>
                </c:pt>
                <c:pt idx="427">
                  <c:v>1482.7571411661959</c:v>
                </c:pt>
                <c:pt idx="428">
                  <c:v>1481.7524047729264</c:v>
                </c:pt>
                <c:pt idx="429">
                  <c:v>1465.1645237655341</c:v>
                </c:pt>
                <c:pt idx="430">
                  <c:v>1463.9802618206249</c:v>
                </c:pt>
                <c:pt idx="431">
                  <c:v>1459.1058244924718</c:v>
                </c:pt>
                <c:pt idx="432">
                  <c:v>1443.2107811483506</c:v>
                </c:pt>
                <c:pt idx="433">
                  <c:v>1437.0739735205718</c:v>
                </c:pt>
                <c:pt idx="434">
                  <c:v>1435.4843686564307</c:v>
                </c:pt>
                <c:pt idx="435">
                  <c:v>1437.7382860011082</c:v>
                </c:pt>
                <c:pt idx="436">
                  <c:v>1444.8559197211421</c:v>
                </c:pt>
                <c:pt idx="437">
                  <c:v>1460.6570665796171</c:v>
                </c:pt>
                <c:pt idx="438">
                  <c:v>1452.9462967162472</c:v>
                </c:pt>
                <c:pt idx="439">
                  <c:v>1454.3460980145207</c:v>
                </c:pt>
                <c:pt idx="440">
                  <c:v>1448.0588548951575</c:v>
                </c:pt>
                <c:pt idx="441">
                  <c:v>1454.7494305919893</c:v>
                </c:pt>
                <c:pt idx="442">
                  <c:v>1451.7125735381082</c:v>
                </c:pt>
                <c:pt idx="443">
                  <c:v>1466.1850954355107</c:v>
                </c:pt>
                <c:pt idx="444">
                  <c:v>1469.7913631869944</c:v>
                </c:pt>
                <c:pt idx="445">
                  <c:v>1464.8564704744376</c:v>
                </c:pt>
                <c:pt idx="446">
                  <c:v>1467.9407784197858</c:v>
                </c:pt>
                <c:pt idx="447">
                  <c:v>1523.45832143605</c:v>
                </c:pt>
                <c:pt idx="448">
                  <c:v>1508.4401142867785</c:v>
                </c:pt>
                <c:pt idx="449">
                  <c:v>1508.1316834922436</c:v>
                </c:pt>
                <c:pt idx="450">
                  <c:v>1513.7546141310704</c:v>
                </c:pt>
                <c:pt idx="451">
                  <c:v>1514.0630449256053</c:v>
                </c:pt>
                <c:pt idx="452">
                  <c:v>1522.983812521381</c:v>
                </c:pt>
                <c:pt idx="453">
                  <c:v>1517.3846073282878</c:v>
                </c:pt>
                <c:pt idx="454">
                  <c:v>1506.8267839769044</c:v>
                </c:pt>
                <c:pt idx="455">
                  <c:v>1494.2048468467108</c:v>
                </c:pt>
                <c:pt idx="456">
                  <c:v>1490.076619289091</c:v>
                </c:pt>
                <c:pt idx="457">
                  <c:v>1496.6722932029893</c:v>
                </c:pt>
                <c:pt idx="458">
                  <c:v>1548.6784702507032</c:v>
                </c:pt>
                <c:pt idx="459">
                  <c:v>1544.6214190302837</c:v>
                </c:pt>
                <c:pt idx="460">
                  <c:v>1542.1065217825385</c:v>
                </c:pt>
                <c:pt idx="461">
                  <c:v>1552.355914339387</c:v>
                </c:pt>
                <c:pt idx="462">
                  <c:v>1599.0950424342764</c:v>
                </c:pt>
                <c:pt idx="463">
                  <c:v>1639.9265345415374</c:v>
                </c:pt>
                <c:pt idx="464">
                  <c:v>1636.9371283791231</c:v>
                </c:pt>
                <c:pt idx="465">
                  <c:v>1694.6611378485977</c:v>
                </c:pt>
                <c:pt idx="466">
                  <c:v>1654.6363108962739</c:v>
                </c:pt>
                <c:pt idx="467">
                  <c:v>1653.4263131638681</c:v>
                </c:pt>
                <c:pt idx="468">
                  <c:v>1733.6183197429166</c:v>
                </c:pt>
                <c:pt idx="469">
                  <c:v>1766.5966893124066</c:v>
                </c:pt>
                <c:pt idx="470">
                  <c:v>1637.0557556077902</c:v>
                </c:pt>
                <c:pt idx="471">
                  <c:v>1675.7756830447745</c:v>
                </c:pt>
                <c:pt idx="472">
                  <c:v>1677.3652879089152</c:v>
                </c:pt>
                <c:pt idx="473">
                  <c:v>1701.1619099795616</c:v>
                </c:pt>
                <c:pt idx="474">
                  <c:v>1676.0129375021086</c:v>
                </c:pt>
                <c:pt idx="475">
                  <c:v>1687.2350733340288</c:v>
                </c:pt>
                <c:pt idx="476">
                  <c:v>1710.5334610442731</c:v>
                </c:pt>
                <c:pt idx="477">
                  <c:v>1691.4107517831153</c:v>
                </c:pt>
                <c:pt idx="478">
                  <c:v>1700.8772046307602</c:v>
                </c:pt>
                <c:pt idx="479">
                  <c:v>1671.5288282584872</c:v>
                </c:pt>
                <c:pt idx="480">
                  <c:v>1670.2951050803481</c:v>
                </c:pt>
                <c:pt idx="481">
                  <c:v>1680.5207721914635</c:v>
                </c:pt>
                <c:pt idx="482">
                  <c:v>1689.9397741476414</c:v>
                </c:pt>
                <c:pt idx="483">
                  <c:v>1755.3271025890194</c:v>
                </c:pt>
                <c:pt idx="484">
                  <c:v>1733.6420451886497</c:v>
                </c:pt>
                <c:pt idx="485">
                  <c:v>1775.9445149313844</c:v>
                </c:pt>
                <c:pt idx="486">
                  <c:v>1781.235289329943</c:v>
                </c:pt>
                <c:pt idx="487">
                  <c:v>1736.6789022425312</c:v>
                </c:pt>
                <c:pt idx="488">
                  <c:v>1747.1418238109811</c:v>
                </c:pt>
                <c:pt idx="489">
                  <c:v>1771.4841311334969</c:v>
                </c:pt>
                <c:pt idx="490">
                  <c:v>1759.2892520265054</c:v>
                </c:pt>
                <c:pt idx="491">
                  <c:v>1750.9141696825991</c:v>
                </c:pt>
                <c:pt idx="492">
                  <c:v>1755.0661226859522</c:v>
                </c:pt>
                <c:pt idx="493">
                  <c:v>1745.4810426096401</c:v>
                </c:pt>
                <c:pt idx="494">
                  <c:v>1730.1544046658339</c:v>
                </c:pt>
                <c:pt idx="495">
                  <c:v>1731.4118532897064</c:v>
                </c:pt>
                <c:pt idx="496">
                  <c:v>1737.5804691804026</c:v>
                </c:pt>
                <c:pt idx="497">
                  <c:v>1762.065129177319</c:v>
                </c:pt>
                <c:pt idx="498">
                  <c:v>1788.8986083018467</c:v>
                </c:pt>
                <c:pt idx="499">
                  <c:v>1825.0799130453522</c:v>
                </c:pt>
                <c:pt idx="500">
                  <c:v>1819.6942368638599</c:v>
                </c:pt>
                <c:pt idx="501">
                  <c:v>1822.0905068829379</c:v>
                </c:pt>
                <c:pt idx="502">
                  <c:v>1784.1535191551575</c:v>
                </c:pt>
                <c:pt idx="503">
                  <c:v>1802.6593668272453</c:v>
                </c:pt>
                <c:pt idx="504">
                  <c:v>1813.4307191902303</c:v>
                </c:pt>
                <c:pt idx="505">
                  <c:v>1821.8532524256036</c:v>
                </c:pt>
                <c:pt idx="506">
                  <c:v>1834.4989150015306</c:v>
                </c:pt>
                <c:pt idx="507">
                  <c:v>1840.7861581208938</c:v>
                </c:pt>
                <c:pt idx="508">
                  <c:v>1829.3504932773726</c:v>
                </c:pt>
                <c:pt idx="509">
                  <c:v>1848.0698699610618</c:v>
                </c:pt>
                <c:pt idx="510">
                  <c:v>1841.5216469386303</c:v>
                </c:pt>
                <c:pt idx="511">
                  <c:v>1845.0330129071804</c:v>
                </c:pt>
                <c:pt idx="512">
                  <c:v>1841.4741960471636</c:v>
                </c:pt>
                <c:pt idx="513">
                  <c:v>1852.909860890685</c:v>
                </c:pt>
                <c:pt idx="514">
                  <c:v>1870.9174742023706</c:v>
                </c:pt>
                <c:pt idx="515">
                  <c:v>1876.0184450350614</c:v>
                </c:pt>
                <c:pt idx="516">
                  <c:v>1876.2319740466623</c:v>
                </c:pt>
                <c:pt idx="517">
                  <c:v>1895.6393886566216</c:v>
                </c:pt>
                <c:pt idx="518">
                  <c:v>1979.8884464560892</c:v>
                </c:pt>
                <c:pt idx="519">
                  <c:v>2030.9456056744655</c:v>
                </c:pt>
                <c:pt idx="520">
                  <c:v>2176.2402353460902</c:v>
                </c:pt>
                <c:pt idx="521">
                  <c:v>2115.1234871367328</c:v>
                </c:pt>
                <c:pt idx="522">
                  <c:v>2126.0846430655852</c:v>
                </c:pt>
                <c:pt idx="523">
                  <c:v>2140.2487341684528</c:v>
                </c:pt>
                <c:pt idx="524">
                  <c:v>2195.078239258447</c:v>
                </c:pt>
                <c:pt idx="525">
                  <c:v>2330.2421036018904</c:v>
                </c:pt>
                <c:pt idx="526">
                  <c:v>2303.0764682370946</c:v>
                </c:pt>
                <c:pt idx="527">
                  <c:v>2279.5645515152491</c:v>
                </c:pt>
                <c:pt idx="528">
                  <c:v>2309.3637113564582</c:v>
                </c:pt>
                <c:pt idx="529">
                  <c:v>2355.8181341025461</c:v>
                </c:pt>
                <c:pt idx="530">
                  <c:v>2399.7102087094213</c:v>
                </c:pt>
                <c:pt idx="531">
                  <c:v>2421.5850696756588</c:v>
                </c:pt>
                <c:pt idx="532">
                  <c:v>2681.6871312514299</c:v>
                </c:pt>
                <c:pt idx="533">
                  <c:v>2389.1523853580375</c:v>
                </c:pt>
                <c:pt idx="534">
                  <c:v>2125.1118997905141</c:v>
                </c:pt>
                <c:pt idx="535">
                  <c:v>2156.6430171702641</c:v>
                </c:pt>
                <c:pt idx="536">
                  <c:v>2190.6415809062923</c:v>
                </c:pt>
                <c:pt idx="537">
                  <c:v>2141.6010845752589</c:v>
                </c:pt>
                <c:pt idx="538">
                  <c:v>2151.8979280235749</c:v>
                </c:pt>
                <c:pt idx="539">
                  <c:v>1887.9997951304522</c:v>
                </c:pt>
                <c:pt idx="540">
                  <c:v>1845.9941763952208</c:v>
                </c:pt>
                <c:pt idx="541">
                  <c:v>1803.4312017716898</c:v>
                </c:pt>
                <c:pt idx="542">
                  <c:v>1810.880156735529</c:v>
                </c:pt>
                <c:pt idx="543">
                  <c:v>1799.3409052777695</c:v>
                </c:pt>
                <c:pt idx="544">
                  <c:v>1796.9688399911531</c:v>
                </c:pt>
                <c:pt idx="545">
                  <c:v>1654.9765670828015</c:v>
                </c:pt>
                <c:pt idx="546">
                  <c:v>1618.8338151437629</c:v>
                </c:pt>
                <c:pt idx="547">
                  <c:v>1646.0516766738435</c:v>
                </c:pt>
                <c:pt idx="548">
                  <c:v>1630.3553747465833</c:v>
                </c:pt>
                <c:pt idx="549">
                  <c:v>1686.4135959153698</c:v>
                </c:pt>
                <c:pt idx="550">
                  <c:v>1697.6434704649544</c:v>
                </c:pt>
                <c:pt idx="551">
                  <c:v>1660.2348623874423</c:v>
                </c:pt>
                <c:pt idx="552">
                  <c:v>1617.0290138768653</c:v>
                </c:pt>
                <c:pt idx="553">
                  <c:v>1633.4545284372152</c:v>
                </c:pt>
                <c:pt idx="554">
                  <c:v>1671.7564219902624</c:v>
                </c:pt>
                <c:pt idx="555">
                  <c:v>1681.9836291693484</c:v>
                </c:pt>
                <c:pt idx="556">
                  <c:v>1686.2677533887518</c:v>
                </c:pt>
                <c:pt idx="557">
                  <c:v>1670.8813668305545</c:v>
                </c:pt>
                <c:pt idx="558">
                  <c:v>1683.0774481189833</c:v>
                </c:pt>
                <c:pt idx="559">
                  <c:v>1768.3588655588476</c:v>
                </c:pt>
                <c:pt idx="560">
                  <c:v>1809.1583123802277</c:v>
                </c:pt>
                <c:pt idx="561">
                  <c:v>1838.3085873879968</c:v>
                </c:pt>
                <c:pt idx="562">
                  <c:v>1855.8643815296361</c:v>
                </c:pt>
                <c:pt idx="563">
                  <c:v>1887.8221251748012</c:v>
                </c:pt>
                <c:pt idx="564">
                  <c:v>1852.7834581548314</c:v>
                </c:pt>
                <c:pt idx="565">
                  <c:v>1864.1956358626885</c:v>
                </c:pt>
                <c:pt idx="566">
                  <c:v>1921.3841366127642</c:v>
                </c:pt>
                <c:pt idx="567">
                  <c:v>1926.397473465257</c:v>
                </c:pt>
                <c:pt idx="568">
                  <c:v>1812.5309208082683</c:v>
                </c:pt>
                <c:pt idx="569">
                  <c:v>1826.6411852585579</c:v>
                </c:pt>
                <c:pt idx="570">
                  <c:v>1857.0311217425797</c:v>
                </c:pt>
                <c:pt idx="571">
                  <c:v>1841.2618985520105</c:v>
                </c:pt>
                <c:pt idx="572">
                  <c:v>1828.1725317880469</c:v>
                </c:pt>
                <c:pt idx="573">
                  <c:v>1848.4081823562917</c:v>
                </c:pt>
                <c:pt idx="574">
                  <c:v>1849.520231621754</c:v>
                </c:pt>
                <c:pt idx="575">
                  <c:v>1894.0204325560655</c:v>
                </c:pt>
                <c:pt idx="576">
                  <c:v>1927.4912924148919</c:v>
                </c:pt>
                <c:pt idx="577">
                  <c:v>1936.3329955911072</c:v>
                </c:pt>
                <c:pt idx="578">
                  <c:v>1932.1947138983219</c:v>
                </c:pt>
                <c:pt idx="579">
                  <c:v>1986.7762794851008</c:v>
                </c:pt>
                <c:pt idx="580">
                  <c:v>2056.9447651041769</c:v>
                </c:pt>
                <c:pt idx="581">
                  <c:v>2057.6922080530944</c:v>
                </c:pt>
                <c:pt idx="582">
                  <c:v>2163.7561855360209</c:v>
                </c:pt>
                <c:pt idx="583">
                  <c:v>2163.7744158518481</c:v>
                </c:pt>
                <c:pt idx="584">
                  <c:v>2111.070572795275</c:v>
                </c:pt>
                <c:pt idx="585">
                  <c:v>2160.1283526863986</c:v>
                </c:pt>
                <c:pt idx="586">
                  <c:v>2179.999396938098</c:v>
                </c:pt>
                <c:pt idx="587">
                  <c:v>2178.6685838827088</c:v>
                </c:pt>
                <c:pt idx="588">
                  <c:v>2242.3288467514576</c:v>
                </c:pt>
                <c:pt idx="589">
                  <c:v>2313.7369938467864</c:v>
                </c:pt>
                <c:pt idx="590">
                  <c:v>2356.9246120415355</c:v>
                </c:pt>
                <c:pt idx="591">
                  <c:v>2322.4875454438647</c:v>
                </c:pt>
                <c:pt idx="592">
                  <c:v>2331.6027033574887</c:v>
                </c:pt>
                <c:pt idx="593">
                  <c:v>2342.577353485492</c:v>
                </c:pt>
                <c:pt idx="594">
                  <c:v>2255.7463592003114</c:v>
                </c:pt>
                <c:pt idx="595">
                  <c:v>2096.887387081676</c:v>
                </c:pt>
                <c:pt idx="596">
                  <c:v>2182.7157139963579</c:v>
                </c:pt>
                <c:pt idx="597">
                  <c:v>2021.7784858734158</c:v>
                </c:pt>
                <c:pt idx="598">
                  <c:v>2165.9073628036354</c:v>
                </c:pt>
                <c:pt idx="599">
                  <c:v>2252.4831326672343</c:v>
                </c:pt>
                <c:pt idx="600">
                  <c:v>2270.567605967864</c:v>
                </c:pt>
                <c:pt idx="601">
                  <c:v>2274.8152695556128</c:v>
                </c:pt>
                <c:pt idx="602">
                  <c:v>2302.5071192972023</c:v>
                </c:pt>
                <c:pt idx="603">
                  <c:v>2142.2626431756958</c:v>
                </c:pt>
                <c:pt idx="604">
                  <c:v>1949.8598899349242</c:v>
                </c:pt>
                <c:pt idx="605">
                  <c:v>2145.7119785492177</c:v>
                </c:pt>
                <c:pt idx="606">
                  <c:v>2041.5507942135198</c:v>
                </c:pt>
                <c:pt idx="607">
                  <c:v>1991.7706912090694</c:v>
                </c:pt>
                <c:pt idx="608">
                  <c:v>1867.6447113231468</c:v>
                </c:pt>
                <c:pt idx="609">
                  <c:v>1730.3572895457733</c:v>
                </c:pt>
                <c:pt idx="610">
                  <c:v>1742.7818537597593</c:v>
                </c:pt>
                <c:pt idx="611">
                  <c:v>1911.0629173716984</c:v>
                </c:pt>
                <c:pt idx="612">
                  <c:v>1853.5262214187094</c:v>
                </c:pt>
                <c:pt idx="613">
                  <c:v>1836.0210769549058</c:v>
                </c:pt>
                <c:pt idx="614">
                  <c:v>1714.4512797129587</c:v>
                </c:pt>
                <c:pt idx="615">
                  <c:v>1709.0228427316883</c:v>
                </c:pt>
                <c:pt idx="616">
                  <c:v>1712.4957005983877</c:v>
                </c:pt>
                <c:pt idx="617">
                  <c:v>1714.0236291068943</c:v>
                </c:pt>
                <c:pt idx="618">
                  <c:v>1640.5985266745151</c:v>
                </c:pt>
                <c:pt idx="619">
                  <c:v>1641.8429222915852</c:v>
                </c:pt>
                <c:pt idx="620">
                  <c:v>1674.9053086113581</c:v>
                </c:pt>
                <c:pt idx="621">
                  <c:v>1732.7156202982733</c:v>
                </c:pt>
                <c:pt idx="622">
                  <c:v>1720.0108833995885</c:v>
                </c:pt>
                <c:pt idx="623">
                  <c:v>1703.4721726439041</c:v>
                </c:pt>
                <c:pt idx="624">
                  <c:v>1792.6458940002353</c:v>
                </c:pt>
                <c:pt idx="625">
                  <c:v>1795.1868413799723</c:v>
                </c:pt>
                <c:pt idx="626">
                  <c:v>1780.9184445552955</c:v>
                </c:pt>
                <c:pt idx="627">
                  <c:v>1820.7165967101109</c:v>
                </c:pt>
                <c:pt idx="628">
                  <c:v>1819.2581831252915</c:v>
                </c:pt>
                <c:pt idx="629">
                  <c:v>1840.2924161682026</c:v>
                </c:pt>
                <c:pt idx="630">
                  <c:v>1825.5278580208553</c:v>
                </c:pt>
                <c:pt idx="631">
                  <c:v>1769.717226816218</c:v>
                </c:pt>
                <c:pt idx="632">
                  <c:v>1764.7405783979168</c:v>
                </c:pt>
                <c:pt idx="633">
                  <c:v>1772.4235613035121</c:v>
                </c:pt>
                <c:pt idx="634">
                  <c:v>1771.1305348262497</c:v>
                </c:pt>
                <c:pt idx="635">
                  <c:v>1789.0524832087735</c:v>
                </c:pt>
                <c:pt idx="636">
                  <c:v>1807.139818698854</c:v>
                </c:pt>
                <c:pt idx="637">
                  <c:v>1825.5879987872399</c:v>
                </c:pt>
                <c:pt idx="638">
                  <c:v>1858.5752091490326</c:v>
                </c:pt>
                <c:pt idx="639">
                  <c:v>1879.3839143180028</c:v>
                </c:pt>
                <c:pt idx="640">
                  <c:v>1874.8883920307758</c:v>
                </c:pt>
                <c:pt idx="641">
                  <c:v>1882.3759174456218</c:v>
                </c:pt>
                <c:pt idx="642">
                  <c:v>1890.3596041831386</c:v>
                </c:pt>
                <c:pt idx="643">
                  <c:v>1926.2486065229741</c:v>
                </c:pt>
                <c:pt idx="644">
                  <c:v>1952.229417600995</c:v>
                </c:pt>
                <c:pt idx="645">
                  <c:v>2028.6382612922573</c:v>
                </c:pt>
                <c:pt idx="646">
                  <c:v>2034.7726194634567</c:v>
                </c:pt>
                <c:pt idx="647">
                  <c:v>2052.9501661031136</c:v>
                </c:pt>
                <c:pt idx="648">
                  <c:v>2081.697452434812</c:v>
                </c:pt>
                <c:pt idx="649">
                  <c:v>2159.8052727764311</c:v>
                </c:pt>
                <c:pt idx="650">
                  <c:v>2213.1651677509076</c:v>
                </c:pt>
                <c:pt idx="651">
                  <c:v>2304.8948716785721</c:v>
                </c:pt>
                <c:pt idx="652">
                  <c:v>2350.5868189390494</c:v>
                </c:pt>
                <c:pt idx="653">
                  <c:v>2332.4092722993923</c:v>
                </c:pt>
                <c:pt idx="654">
                  <c:v>2383.6642404504182</c:v>
                </c:pt>
                <c:pt idx="655">
                  <c:v>2420.0193337297319</c:v>
                </c:pt>
                <c:pt idx="656">
                  <c:v>2575.5283204079542</c:v>
                </c:pt>
                <c:pt idx="657">
                  <c:v>2586.6994677638395</c:v>
                </c:pt>
                <c:pt idx="658">
                  <c:v>2698.8018563041883</c:v>
                </c:pt>
                <c:pt idx="659">
                  <c:v>2763.3629690177422</c:v>
                </c:pt>
                <c:pt idx="660">
                  <c:v>2549.3821222223773</c:v>
                </c:pt>
                <c:pt idx="661">
                  <c:v>2695.4039030034751</c:v>
                </c:pt>
                <c:pt idx="662">
                  <c:v>2706.3194521022269</c:v>
                </c:pt>
                <c:pt idx="663">
                  <c:v>2627.8658223538982</c:v>
                </c:pt>
                <c:pt idx="664">
                  <c:v>2672.4752358194582</c:v>
                </c:pt>
                <c:pt idx="665">
                  <c:v>2726.2260457754328</c:v>
                </c:pt>
                <c:pt idx="666">
                  <c:v>2855.4234471605209</c:v>
                </c:pt>
                <c:pt idx="667">
                  <c:v>2971.2996687914847</c:v>
                </c:pt>
                <c:pt idx="668">
                  <c:v>3095.6106329078475</c:v>
                </c:pt>
                <c:pt idx="669">
                  <c:v>3092.7389113129971</c:v>
                </c:pt>
                <c:pt idx="670">
                  <c:v>3192.4071964033901</c:v>
                </c:pt>
                <c:pt idx="671">
                  <c:v>3417.1231699983541</c:v>
                </c:pt>
                <c:pt idx="672">
                  <c:v>3658.0170097506957</c:v>
                </c:pt>
                <c:pt idx="673">
                  <c:v>3540.7876208760854</c:v>
                </c:pt>
                <c:pt idx="674">
                  <c:v>3417.0479940403729</c:v>
                </c:pt>
                <c:pt idx="675">
                  <c:v>3157.3751999845308</c:v>
                </c:pt>
                <c:pt idx="676">
                  <c:v>3357.0275091888357</c:v>
                </c:pt>
                <c:pt idx="677">
                  <c:v>3427.2418539425139</c:v>
                </c:pt>
                <c:pt idx="678">
                  <c:v>3295.0825198129987</c:v>
                </c:pt>
                <c:pt idx="679">
                  <c:v>3463.0406451327731</c:v>
                </c:pt>
                <c:pt idx="680">
                  <c:v>3638.5013310589889</c:v>
                </c:pt>
                <c:pt idx="681">
                  <c:v>3727.208961475842</c:v>
                </c:pt>
                <c:pt idx="682">
                  <c:v>3831.0419946383495</c:v>
                </c:pt>
                <c:pt idx="683">
                  <c:v>3790.9130682684204</c:v>
                </c:pt>
                <c:pt idx="684">
                  <c:v>4056.4946926215207</c:v>
                </c:pt>
                <c:pt idx="685">
                  <c:v>4317.0395277899352</c:v>
                </c:pt>
                <c:pt idx="686">
                  <c:v>4037.9111958087692</c:v>
                </c:pt>
                <c:pt idx="687">
                  <c:v>4209.4476967284099</c:v>
                </c:pt>
                <c:pt idx="688">
                  <c:v>4226.9787301294346</c:v>
                </c:pt>
                <c:pt idx="689">
                  <c:v>4407.0401846840505</c:v>
                </c:pt>
                <c:pt idx="690">
                  <c:v>4509.023889280239</c:v>
                </c:pt>
                <c:pt idx="691">
                  <c:v>3992.9108673617111</c:v>
                </c:pt>
                <c:pt idx="692">
                  <c:v>4073.0484385688005</c:v>
                </c:pt>
                <c:pt idx="693">
                  <c:v>3656.8743351893945</c:v>
                </c:pt>
                <c:pt idx="694">
                  <c:v>3623.4511042713157</c:v>
                </c:pt>
                <c:pt idx="695">
                  <c:v>3729.374029065677</c:v>
                </c:pt>
                <c:pt idx="696">
                  <c:v>3961.6827744166599</c:v>
                </c:pt>
                <c:pt idx="697">
                  <c:v>3781.7265662032164</c:v>
                </c:pt>
                <c:pt idx="698">
                  <c:v>3904.6091871179524</c:v>
                </c:pt>
                <c:pt idx="699">
                  <c:v>4097.2099914636956</c:v>
                </c:pt>
                <c:pt idx="700">
                  <c:v>3974.3273705489596</c:v>
                </c:pt>
                <c:pt idx="701">
                  <c:v>4029.4163125569848</c:v>
                </c:pt>
                <c:pt idx="702">
                  <c:v>4045.6092139059606</c:v>
                </c:pt>
                <c:pt idx="703">
                  <c:v>3871.3212729242382</c:v>
                </c:pt>
                <c:pt idx="704">
                  <c:v>3767.2326415045986</c:v>
                </c:pt>
                <c:pt idx="705">
                  <c:v>3620.3388196109281</c:v>
                </c:pt>
                <c:pt idx="706">
                  <c:v>3872.6894753594811</c:v>
                </c:pt>
                <c:pt idx="707">
                  <c:v>3838.6648367775592</c:v>
                </c:pt>
                <c:pt idx="708">
                  <c:v>3803.9034738074301</c:v>
                </c:pt>
                <c:pt idx="709">
                  <c:v>3691.4252054771796</c:v>
                </c:pt>
                <c:pt idx="710">
                  <c:v>3643.9741407999613</c:v>
                </c:pt>
                <c:pt idx="711">
                  <c:v>3783.8465282182633</c:v>
                </c:pt>
                <c:pt idx="712">
                  <c:v>3822.5621465781614</c:v>
                </c:pt>
                <c:pt idx="713">
                  <c:v>3912.1568532991832</c:v>
                </c:pt>
                <c:pt idx="714">
                  <c:v>3934.6494999269144</c:v>
                </c:pt>
                <c:pt idx="715">
                  <c:v>3916.4268477124697</c:v>
                </c:pt>
                <c:pt idx="716">
                  <c:v>3760.5269460527493</c:v>
                </c:pt>
                <c:pt idx="717">
                  <c:v>3850.6779548628256</c:v>
                </c:pt>
                <c:pt idx="718">
                  <c:v>3772.3145362640726</c:v>
                </c:pt>
                <c:pt idx="719">
                  <c:v>3504.7783370034826</c:v>
                </c:pt>
                <c:pt idx="720">
                  <c:v>3529.6271078424011</c:v>
                </c:pt>
                <c:pt idx="721">
                  <c:v>3420.9136095975637</c:v>
                </c:pt>
                <c:pt idx="722">
                  <c:v>3484.3905621312078</c:v>
                </c:pt>
                <c:pt idx="723">
                  <c:v>3677.3077859803302</c:v>
                </c:pt>
                <c:pt idx="724">
                  <c:v>4150.8081287510759</c:v>
                </c:pt>
                <c:pt idx="725">
                  <c:v>4264.8599291691644</c:v>
                </c:pt>
                <c:pt idx="726">
                  <c:v>3647.7766612176256</c:v>
                </c:pt>
                <c:pt idx="727">
                  <c:v>3532.4714231687822</c:v>
                </c:pt>
                <c:pt idx="728">
                  <c:v>3609.3448467620597</c:v>
                </c:pt>
                <c:pt idx="729">
                  <c:v>2837.4910962968333</c:v>
                </c:pt>
                <c:pt idx="730">
                  <c:v>2618.9184307621113</c:v>
                </c:pt>
                <c:pt idx="731">
                  <c:v>2784.3051326946024</c:v>
                </c:pt>
                <c:pt idx="732">
                  <c:v>2714.3444488059868</c:v>
                </c:pt>
                <c:pt idx="733">
                  <c:v>2722.2087431774635</c:v>
                </c:pt>
                <c:pt idx="734">
                  <c:v>2526.8234045698146</c:v>
                </c:pt>
                <c:pt idx="735">
                  <c:v>2489.3645287477789</c:v>
                </c:pt>
                <c:pt idx="736">
                  <c:v>2626.3491048925539</c:v>
                </c:pt>
                <c:pt idx="737">
                  <c:v>2745.6735112206793</c:v>
                </c:pt>
                <c:pt idx="738">
                  <c:v>2661.0584341862159</c:v>
                </c:pt>
                <c:pt idx="739">
                  <c:v>2684.4936372129982</c:v>
                </c:pt>
                <c:pt idx="740">
                  <c:v>2815.4568050106909</c:v>
                </c:pt>
                <c:pt idx="741">
                  <c:v>2692.9689419241145</c:v>
                </c:pt>
                <c:pt idx="742">
                  <c:v>2660.752929016397</c:v>
                </c:pt>
                <c:pt idx="743">
                  <c:v>2746.6097367410935</c:v>
                </c:pt>
                <c:pt idx="744">
                  <c:v>2815.9101352626808</c:v>
                </c:pt>
                <c:pt idx="745">
                  <c:v>3196.4611717972489</c:v>
                </c:pt>
                <c:pt idx="746">
                  <c:v>3175.4995751454549</c:v>
                </c:pt>
                <c:pt idx="747">
                  <c:v>3348.9575265644617</c:v>
                </c:pt>
                <c:pt idx="748">
                  <c:v>3372.8066398213214</c:v>
                </c:pt>
                <c:pt idx="749">
                  <c:v>3294.3312311996779</c:v>
                </c:pt>
                <c:pt idx="750">
                  <c:v>3395.0296771743047</c:v>
                </c:pt>
                <c:pt idx="751">
                  <c:v>3603.1378278541047</c:v>
                </c:pt>
                <c:pt idx="752">
                  <c:v>3817.8291221932368</c:v>
                </c:pt>
                <c:pt idx="753">
                  <c:v>4001.5954093422747</c:v>
                </c:pt>
                <c:pt idx="754">
                  <c:v>4257.9536668425662</c:v>
                </c:pt>
                <c:pt idx="755">
                  <c:v>4099.6132938268747</c:v>
                </c:pt>
                <c:pt idx="756">
                  <c:v>4306.6472489095677</c:v>
                </c:pt>
                <c:pt idx="757">
                  <c:v>4217.9521996071953</c:v>
                </c:pt>
                <c:pt idx="758">
                  <c:v>4042.2473069391954</c:v>
                </c:pt>
                <c:pt idx="759">
                  <c:v>4097.1298324464078</c:v>
                </c:pt>
                <c:pt idx="760">
                  <c:v>3992.2528641490912</c:v>
                </c:pt>
                <c:pt idx="761">
                  <c:v>3943.9731923121667</c:v>
                </c:pt>
                <c:pt idx="762">
                  <c:v>4032.6682416145391</c:v>
                </c:pt>
                <c:pt idx="763">
                  <c:v>4083.4116648209738</c:v>
                </c:pt>
                <c:pt idx="764">
                  <c:v>4249.5079271478835</c:v>
                </c:pt>
                <c:pt idx="765">
                  <c:v>4296.7823884260479</c:v>
                </c:pt>
                <c:pt idx="766">
                  <c:v>4281.3297398364784</c:v>
                </c:pt>
                <c:pt idx="767">
                  <c:v>4277.180782530223</c:v>
                </c:pt>
                <c:pt idx="768">
                  <c:v>4321.4100471156735</c:v>
                </c:pt>
                <c:pt idx="769">
                  <c:v>4532.3170193512378</c:v>
                </c:pt>
                <c:pt idx="770">
                  <c:v>4515.5438000276108</c:v>
                </c:pt>
                <c:pt idx="771">
                  <c:v>4675.1554687499693</c:v>
                </c:pt>
                <c:pt idx="772">
                  <c:v>4876.2468555294035</c:v>
                </c:pt>
                <c:pt idx="773">
                  <c:v>4582.5676922837702</c:v>
                </c:pt>
                <c:pt idx="774">
                  <c:v>4558.9748091693391</c:v>
                </c:pt>
                <c:pt idx="775">
                  <c:v>4433.0278391599695</c:v>
                </c:pt>
                <c:pt idx="776">
                  <c:v>4368.2410331473257</c:v>
                </c:pt>
                <c:pt idx="777">
                  <c:v>4549.2479187625122</c:v>
                </c:pt>
                <c:pt idx="778">
                  <c:v>4557.1319231449452</c:v>
                </c:pt>
                <c:pt idx="779">
                  <c:v>4286.9273829480062</c:v>
                </c:pt>
                <c:pt idx="780">
                  <c:v>4271.5141543803493</c:v>
                </c:pt>
                <c:pt idx="781">
                  <c:v>4189.717608912606</c:v>
                </c:pt>
                <c:pt idx="782">
                  <c:v>4149.6668666498463</c:v>
                </c:pt>
                <c:pt idx="783">
                  <c:v>4104.1367413412954</c:v>
                </c:pt>
                <c:pt idx="784">
                  <c:v>3799.4199719602552</c:v>
                </c:pt>
                <c:pt idx="785">
                  <c:v>4497.5030293764503</c:v>
                </c:pt>
                <c:pt idx="786">
                  <c:v>3908.7180942040986</c:v>
                </c:pt>
                <c:pt idx="787">
                  <c:v>3922.8886670598527</c:v>
                </c:pt>
                <c:pt idx="788">
                  <c:v>3929.7854140450627</c:v>
                </c:pt>
                <c:pt idx="789">
                  <c:v>3565.5326455329782</c:v>
                </c:pt>
                <c:pt idx="790">
                  <c:v>3393.5955129072449</c:v>
                </c:pt>
                <c:pt idx="791">
                  <c:v>3420.0898455787878</c:v>
                </c:pt>
                <c:pt idx="792">
                  <c:v>3660.788641639544</c:v>
                </c:pt>
                <c:pt idx="793">
                  <c:v>3659.2308635432896</c:v>
                </c:pt>
                <c:pt idx="794">
                  <c:v>3496.6039630747259</c:v>
                </c:pt>
                <c:pt idx="795">
                  <c:v>3609.3641302345322</c:v>
                </c:pt>
                <c:pt idx="796">
                  <c:v>3378.453149786927</c:v>
                </c:pt>
                <c:pt idx="797">
                  <c:v>3341.8567773217578</c:v>
                </c:pt>
                <c:pt idx="798">
                  <c:v>3085.1065519788049</c:v>
                </c:pt>
                <c:pt idx="799">
                  <c:v>3071.1803516212053</c:v>
                </c:pt>
                <c:pt idx="800">
                  <c:v>3047.4065646046074</c:v>
                </c:pt>
                <c:pt idx="801">
                  <c:v>3180.8344700899916</c:v>
                </c:pt>
                <c:pt idx="802">
                  <c:v>3221.747669392993</c:v>
                </c:pt>
                <c:pt idx="803">
                  <c:v>3220.2082012235551</c:v>
                </c:pt>
                <c:pt idx="804">
                  <c:v>3158.1016567879651</c:v>
                </c:pt>
                <c:pt idx="805">
                  <c:v>3089.8152472722054</c:v>
                </c:pt>
                <c:pt idx="806">
                  <c:v>3166.9352717602133</c:v>
                </c:pt>
                <c:pt idx="807">
                  <c:v>3198.4210612256115</c:v>
                </c:pt>
                <c:pt idx="808">
                  <c:v>3243.8793570288567</c:v>
                </c:pt>
                <c:pt idx="809">
                  <c:v>3374.726820630231</c:v>
                </c:pt>
                <c:pt idx="810">
                  <c:v>3496.4620988286974</c:v>
                </c:pt>
                <c:pt idx="811">
                  <c:v>3482.1303832513158</c:v>
                </c:pt>
                <c:pt idx="812">
                  <c:v>3529.7732576950007</c:v>
                </c:pt>
                <c:pt idx="813">
                  <c:v>3987.9556389236127</c:v>
                </c:pt>
                <c:pt idx="814">
                  <c:v>4123.4288378341062</c:v>
                </c:pt>
                <c:pt idx="815">
                  <c:v>4265.8882899135224</c:v>
                </c:pt>
                <c:pt idx="816">
                  <c:v>4173.9380553932669</c:v>
                </c:pt>
                <c:pt idx="817">
                  <c:v>4218.8025563311576</c:v>
                </c:pt>
                <c:pt idx="818">
                  <c:v>4100.8499713490237</c:v>
                </c:pt>
                <c:pt idx="819">
                  <c:v>4086.5109249708348</c:v>
                </c:pt>
                <c:pt idx="820">
                  <c:v>4181.4961110251243</c:v>
                </c:pt>
                <c:pt idx="821">
                  <c:v>4390.4899112274652</c:v>
                </c:pt>
                <c:pt idx="822">
                  <c:v>4416.7048549127412</c:v>
                </c:pt>
                <c:pt idx="823">
                  <c:v>4402.182538514382</c:v>
                </c:pt>
                <c:pt idx="824">
                  <c:v>4329.5636257217766</c:v>
                </c:pt>
                <c:pt idx="825">
                  <c:v>4050.5826702164886</c:v>
                </c:pt>
                <c:pt idx="826">
                  <c:v>4207.8576707265383</c:v>
                </c:pt>
                <c:pt idx="827">
                  <c:v>4319.0219341615339</c:v>
                </c:pt>
                <c:pt idx="828">
                  <c:v>4237.2028663563387</c:v>
                </c:pt>
                <c:pt idx="829">
                  <c:v>4216.6839548979797</c:v>
                </c:pt>
                <c:pt idx="830">
                  <c:v>4501.1190262035607</c:v>
                </c:pt>
                <c:pt idx="831">
                  <c:v>4489.4997069247111</c:v>
                </c:pt>
                <c:pt idx="832">
                  <c:v>4724.7084508123289</c:v>
                </c:pt>
                <c:pt idx="833">
                  <c:v>4972.9880125385507</c:v>
                </c:pt>
                <c:pt idx="834">
                  <c:v>5160.8691064171771</c:v>
                </c:pt>
                <c:pt idx="835">
                  <c:v>5256.1915093085809</c:v>
                </c:pt>
                <c:pt idx="836">
                  <c:v>5433.9927520777965</c:v>
                </c:pt>
                <c:pt idx="837">
                  <c:v>5418.9279564197295</c:v>
                </c:pt>
                <c:pt idx="838">
                  <c:v>5109.3922231515116</c:v>
                </c:pt>
                <c:pt idx="839">
                  <c:v>5224.3904954084874</c:v>
                </c:pt>
                <c:pt idx="840">
                  <c:v>5474.6127193485236</c:v>
                </c:pt>
                <c:pt idx="841">
                  <c:v>5245.9210573781911</c:v>
                </c:pt>
                <c:pt idx="842">
                  <c:v>4821.9222003118975</c:v>
                </c:pt>
                <c:pt idx="843">
                  <c:v>4652.6393480802353</c:v>
                </c:pt>
                <c:pt idx="844">
                  <c:v>4315.1659329371323</c:v>
                </c:pt>
                <c:pt idx="845">
                  <c:v>4791.3161069433199</c:v>
                </c:pt>
                <c:pt idx="846">
                  <c:v>4841.9939329210392</c:v>
                </c:pt>
                <c:pt idx="847">
                  <c:v>5347.0861085126517</c:v>
                </c:pt>
                <c:pt idx="848">
                  <c:v>5746.2702048477759</c:v>
                </c:pt>
                <c:pt idx="849">
                  <c:v>5655.5002292574227</c:v>
                </c:pt>
                <c:pt idx="850">
                  <c:v>5701.1711182840663</c:v>
                </c:pt>
                <c:pt idx="851">
                  <c:v>5887.9672536432809</c:v>
                </c:pt>
                <c:pt idx="852">
                  <c:v>6052.3164769319364</c:v>
                </c:pt>
                <c:pt idx="853">
                  <c:v>5944.5463742705097</c:v>
                </c:pt>
                <c:pt idx="854">
                  <c:v>6047.9106656470221</c:v>
                </c:pt>
                <c:pt idx="855">
                  <c:v>5887.4834207900285</c:v>
                </c:pt>
                <c:pt idx="856">
                  <c:v>6022.2601936238716</c:v>
                </c:pt>
                <c:pt idx="857">
                  <c:v>6447.805849660409</c:v>
                </c:pt>
                <c:pt idx="858">
                  <c:v>6891.7664773237411</c:v>
                </c:pt>
                <c:pt idx="859">
                  <c:v>7161.2467149833583</c:v>
                </c:pt>
                <c:pt idx="860">
                  <c:v>7293.4137227299661</c:v>
                </c:pt>
                <c:pt idx="861">
                  <c:v>7283.8690200794535</c:v>
                </c:pt>
                <c:pt idx="862">
                  <c:v>7259.6920390184796</c:v>
                </c:pt>
                <c:pt idx="863">
                  <c:v>7968.4631842274684</c:v>
                </c:pt>
                <c:pt idx="864">
                  <c:v>8012.7412211008104</c:v>
                </c:pt>
                <c:pt idx="865">
                  <c:v>8276.4741109278621</c:v>
                </c:pt>
                <c:pt idx="866">
                  <c:v>8535.9697978885561</c:v>
                </c:pt>
                <c:pt idx="867">
                  <c:v>8590.4889634890624</c:v>
                </c:pt>
                <c:pt idx="868">
                  <c:v>10329.098336844427</c:v>
                </c:pt>
                <c:pt idx="869">
                  <c:v>12748.269933904041</c:v>
                </c:pt>
                <c:pt idx="870">
                  <c:v>11998.343672965426</c:v>
                </c:pt>
                <c:pt idx="871">
                  <c:v>11223.441373677888</c:v>
                </c:pt>
                <c:pt idx="872">
                  <c:v>11208.801764466618</c:v>
                </c:pt>
                <c:pt idx="873">
                  <c:v>12378.614303218888</c:v>
                </c:pt>
                <c:pt idx="874">
                  <c:v>12997.597800145644</c:v>
                </c:pt>
                <c:pt idx="875">
                  <c:v>12234.82064539263</c:v>
                </c:pt>
                <c:pt idx="876">
                  <c:v>12278.930073847414</c:v>
                </c:pt>
                <c:pt idx="877">
                  <c:v>13003.865634835498</c:v>
                </c:pt>
                <c:pt idx="878">
                  <c:v>14405.030916250988</c:v>
                </c:pt>
                <c:pt idx="879">
                  <c:v>14206.351552783881</c:v>
                </c:pt>
                <c:pt idx="880">
                  <c:v>13957.118986952766</c:v>
                </c:pt>
                <c:pt idx="881">
                  <c:v>13077.217627708791</c:v>
                </c:pt>
                <c:pt idx="882">
                  <c:v>12093.541452243118</c:v>
                </c:pt>
                <c:pt idx="883">
                  <c:v>11552.462375490704</c:v>
                </c:pt>
                <c:pt idx="884">
                  <c:v>10417.485802172561</c:v>
                </c:pt>
                <c:pt idx="885">
                  <c:v>11051.834657590462</c:v>
                </c:pt>
                <c:pt idx="886">
                  <c:v>10425.820922689943</c:v>
                </c:pt>
                <c:pt idx="887">
                  <c:v>10389.196241858945</c:v>
                </c:pt>
                <c:pt idx="888">
                  <c:v>11575.979584479061</c:v>
                </c:pt>
                <c:pt idx="889">
                  <c:v>11265.300246284974</c:v>
                </c:pt>
                <c:pt idx="890">
                  <c:v>10593.014496691652</c:v>
                </c:pt>
                <c:pt idx="891">
                  <c:v>10677.348029173594</c:v>
                </c:pt>
                <c:pt idx="892">
                  <c:v>9412.7409051880113</c:v>
                </c:pt>
                <c:pt idx="893">
                  <c:v>8700.6166787020393</c:v>
                </c:pt>
                <c:pt idx="894">
                  <c:v>8443.2470181986409</c:v>
                </c:pt>
                <c:pt idx="895">
                  <c:v>9258.4456711807634</c:v>
                </c:pt>
                <c:pt idx="896">
                  <c:v>9456.7678759396786</c:v>
                </c:pt>
                <c:pt idx="897">
                  <c:v>9486.1125220343474</c:v>
                </c:pt>
                <c:pt idx="898">
                  <c:v>10622.956055753602</c:v>
                </c:pt>
                <c:pt idx="899">
                  <c:v>10710.006619558028</c:v>
                </c:pt>
                <c:pt idx="900">
                  <c:v>10130.773996954662</c:v>
                </c:pt>
                <c:pt idx="901">
                  <c:v>9391.3766048130292</c:v>
                </c:pt>
                <c:pt idx="902">
                  <c:v>9070.2140160181134</c:v>
                </c:pt>
                <c:pt idx="903">
                  <c:v>9317.1161727749513</c:v>
                </c:pt>
                <c:pt idx="904">
                  <c:v>8335.5455903229013</c:v>
                </c:pt>
                <c:pt idx="905">
                  <c:v>8010.7149759084723</c:v>
                </c:pt>
                <c:pt idx="906">
                  <c:v>7802.9652604537714</c:v>
                </c:pt>
                <c:pt idx="907">
                  <c:v>7495.5134534734807</c:v>
                </c:pt>
                <c:pt idx="908">
                  <c:v>7516.9782764790807</c:v>
                </c:pt>
                <c:pt idx="909">
                  <c:v>8829.3557894375808</c:v>
                </c:pt>
                <c:pt idx="910">
                  <c:v>9121.0396041923814</c:v>
                </c:pt>
                <c:pt idx="911">
                  <c:v>9035.9085135637779</c:v>
                </c:pt>
                <c:pt idx="912">
                  <c:v>8883.8876090292015</c:v>
                </c:pt>
                <c:pt idx="913">
                  <c:v>8004.1789244797928</c:v>
                </c:pt>
                <c:pt idx="914">
                  <c:v>8869.094203102637</c:v>
                </c:pt>
                <c:pt idx="915">
                  <c:v>9488.1193659478467</c:v>
                </c:pt>
                <c:pt idx="916">
                  <c:v>9437.0716860648354</c:v>
                </c:pt>
                <c:pt idx="917">
                  <c:v>8995.1240427401299</c:v>
                </c:pt>
                <c:pt idx="918">
                  <c:v>9188.3193719509509</c:v>
                </c:pt>
                <c:pt idx="919">
                  <c:v>9214.101950804119</c:v>
                </c:pt>
                <c:pt idx="920">
                  <c:v>9025.1554710973305</c:v>
                </c:pt>
                <c:pt idx="921">
                  <c:v>8855.3861630851843</c:v>
                </c:pt>
                <c:pt idx="922">
                  <c:v>9184.1807907527436</c:v>
                </c:pt>
                <c:pt idx="923">
                  <c:v>10220.68381964489</c:v>
                </c:pt>
                <c:pt idx="924">
                  <c:v>10114.439200172543</c:v>
                </c:pt>
                <c:pt idx="925">
                  <c:v>11332.71890969619</c:v>
                </c:pt>
                <c:pt idx="926">
                  <c:v>11625.092719828879</c:v>
                </c:pt>
                <c:pt idx="927">
                  <c:v>11055.81545209423</c:v>
                </c:pt>
                <c:pt idx="928">
                  <c:v>12506.961361884581</c:v>
                </c:pt>
                <c:pt idx="929">
                  <c:v>14794.051253817883</c:v>
                </c:pt>
                <c:pt idx="930">
                  <c:v>13286.891624246038</c:v>
                </c:pt>
                <c:pt idx="931">
                  <c:v>13484.570475180768</c:v>
                </c:pt>
                <c:pt idx="932">
                  <c:v>12430.578208752717</c:v>
                </c:pt>
                <c:pt idx="933">
                  <c:v>11781.295924851973</c:v>
                </c:pt>
                <c:pt idx="934">
                  <c:v>11951.547738265937</c:v>
                </c:pt>
                <c:pt idx="935">
                  <c:v>12654.014779821446</c:v>
                </c:pt>
                <c:pt idx="936">
                  <c:v>11514.03413523364</c:v>
                </c:pt>
                <c:pt idx="937">
                  <c:v>11990.095642769282</c:v>
                </c:pt>
                <c:pt idx="938">
                  <c:v>10783.906941358551</c:v>
                </c:pt>
                <c:pt idx="939">
                  <c:v>10183.769565382385</c:v>
                </c:pt>
                <c:pt idx="940">
                  <c:v>10047.291394174052</c:v>
                </c:pt>
                <c:pt idx="941">
                  <c:v>9185.4277550106308</c:v>
                </c:pt>
                <c:pt idx="942">
                  <c:v>8555.8977924823375</c:v>
                </c:pt>
                <c:pt idx="943">
                  <c:v>7956.2782943657649</c:v>
                </c:pt>
                <c:pt idx="944">
                  <c:v>8008.4860926746405</c:v>
                </c:pt>
                <c:pt idx="945">
                  <c:v>7451.5913214964366</c:v>
                </c:pt>
                <c:pt idx="946">
                  <c:v>7908.9670101089932</c:v>
                </c:pt>
                <c:pt idx="947">
                  <c:v>7663.4028924002296</c:v>
                </c:pt>
                <c:pt idx="948">
                  <c:v>8024.3776419522492</c:v>
                </c:pt>
                <c:pt idx="949">
                  <c:v>8100.1486466824217</c:v>
                </c:pt>
                <c:pt idx="950">
                  <c:v>7548.0723989680982</c:v>
                </c:pt>
                <c:pt idx="951">
                  <c:v>7357.6520771992627</c:v>
                </c:pt>
                <c:pt idx="952">
                  <c:v>7162.7436256705951</c:v>
                </c:pt>
                <c:pt idx="953">
                  <c:v>6762.226211791628</c:v>
                </c:pt>
                <c:pt idx="954">
                  <c:v>6813.1667039633639</c:v>
                </c:pt>
                <c:pt idx="955">
                  <c:v>7081.048031187378</c:v>
                </c:pt>
                <c:pt idx="956">
                  <c:v>7104.2127979808538</c:v>
                </c:pt>
                <c:pt idx="957">
                  <c:v>7047.0069728192129</c:v>
                </c:pt>
                <c:pt idx="958">
                  <c:v>6627.3530665825456</c:v>
                </c:pt>
                <c:pt idx="959">
                  <c:v>6144.2376093924158</c:v>
                </c:pt>
                <c:pt idx="960">
                  <c:v>6537.3013585317867</c:v>
                </c:pt>
                <c:pt idx="961">
                  <c:v>6572.5483966507209</c:v>
                </c:pt>
                <c:pt idx="962">
                  <c:v>6915.9627501298874</c:v>
                </c:pt>
                <c:pt idx="963">
                  <c:v>6380.2916977140922</c:v>
                </c:pt>
                <c:pt idx="964">
                  <c:v>6669.8394091011432</c:v>
                </c:pt>
                <c:pt idx="965">
                  <c:v>6651.3076407730687</c:v>
                </c:pt>
                <c:pt idx="966">
                  <c:v>7411.808584957339</c:v>
                </c:pt>
                <c:pt idx="967">
                  <c:v>7364.286810395949</c:v>
                </c:pt>
                <c:pt idx="968">
                  <c:v>7350.9287505743123</c:v>
                </c:pt>
                <c:pt idx="969">
                  <c:v>7734.1107093182763</c:v>
                </c:pt>
                <c:pt idx="970">
                  <c:v>7425.4071546633832</c:v>
                </c:pt>
                <c:pt idx="971">
                  <c:v>7082.1906404706524</c:v>
                </c:pt>
                <c:pt idx="972">
                  <c:v>6834.7118439328578</c:v>
                </c:pt>
                <c:pt idx="973">
                  <c:v>6841.0071077769817</c:v>
                </c:pt>
                <c:pt idx="974">
                  <c:v>6979.7254429962786</c:v>
                </c:pt>
                <c:pt idx="975">
                  <c:v>6813.9637072512278</c:v>
                </c:pt>
                <c:pt idx="976">
                  <c:v>7130.056405090224</c:v>
                </c:pt>
                <c:pt idx="977">
                  <c:v>7196.169792711954</c:v>
                </c:pt>
                <c:pt idx="978">
                  <c:v>7468.2548079806547</c:v>
                </c:pt>
                <c:pt idx="979">
                  <c:v>7804.9755390637247</c:v>
                </c:pt>
                <c:pt idx="980">
                  <c:v>7658.4514386762257</c:v>
                </c:pt>
                <c:pt idx="981">
                  <c:v>8591.6696790535643</c:v>
                </c:pt>
                <c:pt idx="982">
                  <c:v>8882.7170829193365</c:v>
                </c:pt>
                <c:pt idx="983">
                  <c:v>8779.5244874074397</c:v>
                </c:pt>
                <c:pt idx="984">
                  <c:v>8924.4199188385046</c:v>
                </c:pt>
                <c:pt idx="985">
                  <c:v>8634.3291792350101</c:v>
                </c:pt>
                <c:pt idx="986">
                  <c:v>8192.5595511053943</c:v>
                </c:pt>
                <c:pt idx="987">
                  <c:v>8956.3900847805617</c:v>
                </c:pt>
                <c:pt idx="988">
                  <c:v>8964.0848841342558</c:v>
                </c:pt>
                <c:pt idx="989">
                  <c:v>9190.0352788411619</c:v>
                </c:pt>
                <c:pt idx="990">
                  <c:v>8823.4475161774408</c:v>
                </c:pt>
                <c:pt idx="991">
                  <c:v>8665.0781709716139</c:v>
                </c:pt>
                <c:pt idx="992">
                  <c:v>8983.572226644952</c:v>
                </c:pt>
                <c:pt idx="993">
                  <c:v>8912.6775879528668</c:v>
                </c:pt>
                <c:pt idx="994">
                  <c:v>8761.2016452569333</c:v>
                </c:pt>
                <c:pt idx="995">
                  <c:v>7684.3020984085942</c:v>
                </c:pt>
                <c:pt idx="996">
                  <c:v>7706.508447282079</c:v>
                </c:pt>
                <c:pt idx="997">
                  <c:v>7600.662168957122</c:v>
                </c:pt>
                <c:pt idx="998">
                  <c:v>7280.3249945845346</c:v>
                </c:pt>
                <c:pt idx="999">
                  <c:v>6999.3870448094285</c:v>
                </c:pt>
                <c:pt idx="1000">
                  <c:v>7124.2003033216497</c:v>
                </c:pt>
                <c:pt idx="1001">
                  <c:v>6897.0260503609261</c:v>
                </c:pt>
                <c:pt idx="1002">
                  <c:v>6795.3711885236635</c:v>
                </c:pt>
                <c:pt idx="1003">
                  <c:v>7267.2342900962485</c:v>
                </c:pt>
                <c:pt idx="1004">
                  <c:v>7307.5200658912818</c:v>
                </c:pt>
                <c:pt idx="1005">
                  <c:v>7208.8260625651374</c:v>
                </c:pt>
                <c:pt idx="1006">
                  <c:v>7320.5361008785667</c:v>
                </c:pt>
                <c:pt idx="1007">
                  <c:v>7905.6019556597439</c:v>
                </c:pt>
                <c:pt idx="1008">
                  <c:v>7266.9965917243135</c:v>
                </c:pt>
                <c:pt idx="1009">
                  <c:v>7599.8890633701913</c:v>
                </c:pt>
                <c:pt idx="1010">
                  <c:v>7313.3641672426256</c:v>
                </c:pt>
                <c:pt idx="1011">
                  <c:v>7647.3221833144144</c:v>
                </c:pt>
                <c:pt idx="1012">
                  <c:v>7695.6979002507906</c:v>
                </c:pt>
                <c:pt idx="1013">
                  <c:v>7576.701177363243</c:v>
                </c:pt>
                <c:pt idx="1014">
                  <c:v>7436.0984921164472</c:v>
                </c:pt>
                <c:pt idx="1015">
                  <c:v>7532.9728734229566</c:v>
                </c:pt>
                <c:pt idx="1016">
                  <c:v>7971.6984960485843</c:v>
                </c:pt>
                <c:pt idx="1017">
                  <c:v>7938.305973039639</c:v>
                </c:pt>
                <c:pt idx="1018">
                  <c:v>8032.5656722548747</c:v>
                </c:pt>
                <c:pt idx="1019">
                  <c:v>7868.6357605762032</c:v>
                </c:pt>
                <c:pt idx="1020">
                  <c:v>7668.8461807178228</c:v>
                </c:pt>
                <c:pt idx="1021">
                  <c:v>7522.5879135181121</c:v>
                </c:pt>
                <c:pt idx="1022">
                  <c:v>7622.8064650228689</c:v>
                </c:pt>
                <c:pt idx="1023">
                  <c:v>7385.460542398906</c:v>
                </c:pt>
                <c:pt idx="1024">
                  <c:v>6887.7857235336287</c:v>
                </c:pt>
                <c:pt idx="1025">
                  <c:v>6815.8791423402427</c:v>
                </c:pt>
                <c:pt idx="1026">
                  <c:v>6650.2314883933586</c:v>
                </c:pt>
                <c:pt idx="1027">
                  <c:v>6662.5808225298224</c:v>
                </c:pt>
                <c:pt idx="1028">
                  <c:v>6813.901301962328</c:v>
                </c:pt>
                <c:pt idx="1029">
                  <c:v>6922.8794945516065</c:v>
                </c:pt>
                <c:pt idx="1030">
                  <c:v>7167.7101043967677</c:v>
                </c:pt>
                <c:pt idx="1031">
                  <c:v>7011.5319070236674</c:v>
                </c:pt>
                <c:pt idx="1032">
                  <c:v>7014.0093898845926</c:v>
                </c:pt>
                <c:pt idx="1033">
                  <c:v>6782.3793899786488</c:v>
                </c:pt>
                <c:pt idx="1034">
                  <c:v>6882.1098061502262</c:v>
                </c:pt>
                <c:pt idx="1035">
                  <c:v>7231.6906908538831</c:v>
                </c:pt>
                <c:pt idx="1036">
                  <c:v>7696.8122226960113</c:v>
                </c:pt>
                <c:pt idx="1037">
                  <c:v>7616.486452843571</c:v>
                </c:pt>
                <c:pt idx="1038">
                  <c:v>7744.1646163327214</c:v>
                </c:pt>
                <c:pt idx="1039">
                  <c:v>7872.0317978909043</c:v>
                </c:pt>
                <c:pt idx="1040">
                  <c:v>7862.7203362807431</c:v>
                </c:pt>
                <c:pt idx="1041">
                  <c:v>8126.7674925975125</c:v>
                </c:pt>
                <c:pt idx="1042">
                  <c:v>7743.2407146559735</c:v>
                </c:pt>
                <c:pt idx="1043">
                  <c:v>7827.1676774602702</c:v>
                </c:pt>
                <c:pt idx="1044">
                  <c:v>7717.3781872189138</c:v>
                </c:pt>
                <c:pt idx="1045">
                  <c:v>7687.2658778616797</c:v>
                </c:pt>
                <c:pt idx="1046">
                  <c:v>7564.352894593746</c:v>
                </c:pt>
                <c:pt idx="1047">
                  <c:v>7495.6919705819437</c:v>
                </c:pt>
                <c:pt idx="1048">
                  <c:v>7714.935382027812</c:v>
                </c:pt>
                <c:pt idx="1049">
                  <c:v>7588.1116387805832</c:v>
                </c:pt>
                <c:pt idx="1050">
                  <c:v>7545.9929106902127</c:v>
                </c:pt>
                <c:pt idx="1051">
                  <c:v>7516.6040199889367</c:v>
                </c:pt>
                <c:pt idx="1052">
                  <c:v>7581.846974764213</c:v>
                </c:pt>
                <c:pt idx="1053">
                  <c:v>7705.642139071233</c:v>
                </c:pt>
                <c:pt idx="1054">
                  <c:v>8532.0429539169691</c:v>
                </c:pt>
                <c:pt idx="1055">
                  <c:v>8394.7937409291662</c:v>
                </c:pt>
                <c:pt idx="1056">
                  <c:v>8825.7698990118533</c:v>
                </c:pt>
                <c:pt idx="1057">
                  <c:v>9165.6050044005351</c:v>
                </c:pt>
                <c:pt idx="1058">
                  <c:v>8701.4630934645647</c:v>
                </c:pt>
                <c:pt idx="1059">
                  <c:v>9038.1141208303852</c:v>
                </c:pt>
                <c:pt idx="1060">
                  <c:v>8908.3886950357828</c:v>
                </c:pt>
                <c:pt idx="1061">
                  <c:v>8959.6932186161921</c:v>
                </c:pt>
                <c:pt idx="1062">
                  <c:v>8609.9871115801652</c:v>
                </c:pt>
                <c:pt idx="1063">
                  <c:v>8574.979214646015</c:v>
                </c:pt>
                <c:pt idx="1064">
                  <c:v>8549.9882670969273</c:v>
                </c:pt>
                <c:pt idx="1065">
                  <c:v>8597.1855572969162</c:v>
                </c:pt>
                <c:pt idx="1066">
                  <c:v>9532.3913468277206</c:v>
                </c:pt>
                <c:pt idx="1067">
                  <c:v>9349.6057535877335</c:v>
                </c:pt>
                <c:pt idx="1068">
                  <c:v>9392.6292126220615</c:v>
                </c:pt>
                <c:pt idx="1069">
                  <c:v>9248.250997651865</c:v>
                </c:pt>
                <c:pt idx="1070">
                  <c:v>9508.6503973421259</c:v>
                </c:pt>
                <c:pt idx="1071">
                  <c:v>9419.9240613573256</c:v>
                </c:pt>
                <c:pt idx="1072">
                  <c:v>9871.4853103791993</c:v>
                </c:pt>
                <c:pt idx="1073">
                  <c:v>9313.3219824927201</c:v>
                </c:pt>
                <c:pt idx="1074">
                  <c:v>9049.4839933220774</c:v>
                </c:pt>
                <c:pt idx="1075">
                  <c:v>9097.4999183138116</c:v>
                </c:pt>
                <c:pt idx="1076">
                  <c:v>8736.6016965653089</c:v>
                </c:pt>
                <c:pt idx="1077">
                  <c:v>8883.2771607957329</c:v>
                </c:pt>
                <c:pt idx="1078">
                  <c:v>8768.8559843663115</c:v>
                </c:pt>
                <c:pt idx="1079">
                  <c:v>8842.035486469902</c:v>
                </c:pt>
                <c:pt idx="1080">
                  <c:v>8752.2084441414463</c:v>
                </c:pt>
                <c:pt idx="1081">
                  <c:v>8553.5585273131801</c:v>
                </c:pt>
                <c:pt idx="1082">
                  <c:v>8619.0442110802578</c:v>
                </c:pt>
                <c:pt idx="1083">
                  <c:v>8668.1406137346075</c:v>
                </c:pt>
                <c:pt idx="1084">
                  <c:v>9163.5984788828082</c:v>
                </c:pt>
                <c:pt idx="1085">
                  <c:v>9039.7831205021503</c:v>
                </c:pt>
                <c:pt idx="1086">
                  <c:v>9242.701825086373</c:v>
                </c:pt>
                <c:pt idx="1087">
                  <c:v>9292.4518855030183</c:v>
                </c:pt>
                <c:pt idx="1088">
                  <c:v>9244.3288920540526</c:v>
                </c:pt>
                <c:pt idx="1089">
                  <c:v>9098.6033003976463</c:v>
                </c:pt>
                <c:pt idx="1090">
                  <c:v>8584.6644103985018</c:v>
                </c:pt>
                <c:pt idx="1091">
                  <c:v>7896.7186280447386</c:v>
                </c:pt>
                <c:pt idx="1092">
                  <c:v>7949.8549111453758</c:v>
                </c:pt>
                <c:pt idx="1093">
                  <c:v>8047.9165420748741</c:v>
                </c:pt>
                <c:pt idx="1094">
                  <c:v>7901.879911966179</c:v>
                </c:pt>
                <c:pt idx="1095">
                  <c:v>7981.1092279248169</c:v>
                </c:pt>
                <c:pt idx="1096">
                  <c:v>7970.1201196466263</c:v>
                </c:pt>
                <c:pt idx="1097">
                  <c:v>8317.3436203307374</c:v>
                </c:pt>
                <c:pt idx="1098">
                  <c:v>9034.2321045847129</c:v>
                </c:pt>
                <c:pt idx="1099">
                  <c:v>8788.2161364156218</c:v>
                </c:pt>
                <c:pt idx="1100">
                  <c:v>8545.6369579923576</c:v>
                </c:pt>
                <c:pt idx="1101">
                  <c:v>8817.3695942595277</c:v>
                </c:pt>
                <c:pt idx="1102">
                  <c:v>8865.5169716077944</c:v>
                </c:pt>
                <c:pt idx="1103">
                  <c:v>8851.9852853358279</c:v>
                </c:pt>
                <c:pt idx="1104">
                  <c:v>8802.0710317545963</c:v>
                </c:pt>
                <c:pt idx="1105">
                  <c:v>8325.0790906677412</c:v>
                </c:pt>
                <c:pt idx="1106">
                  <c:v>8192.2617113995748</c:v>
                </c:pt>
                <c:pt idx="1107">
                  <c:v>8116.7708469826357</c:v>
                </c:pt>
                <c:pt idx="1108">
                  <c:v>7987.6595983494681</c:v>
                </c:pt>
                <c:pt idx="1109">
                  <c:v>7546.931714580639</c:v>
                </c:pt>
                <c:pt idx="1110">
                  <c:v>7505.0425457881429</c:v>
                </c:pt>
                <c:pt idx="1111">
                  <c:v>7604.5725205125545</c:v>
                </c:pt>
                <c:pt idx="1112">
                  <c:v>7853.3486767798768</c:v>
                </c:pt>
                <c:pt idx="1113">
                  <c:v>8398.014189783702</c:v>
                </c:pt>
                <c:pt idx="1114">
                  <c:v>8059.4099316906277</c:v>
                </c:pt>
                <c:pt idx="1115">
                  <c:v>8584.5164826149157</c:v>
                </c:pt>
                <c:pt idx="1116">
                  <c:v>8461.2326955904682</c:v>
                </c:pt>
                <c:pt idx="1117">
                  <c:v>8353.45798175052</c:v>
                </c:pt>
                <c:pt idx="1118">
                  <c:v>8436.7298158227259</c:v>
                </c:pt>
                <c:pt idx="1119">
                  <c:v>8516.6164618485054</c:v>
                </c:pt>
                <c:pt idx="1120">
                  <c:v>8416.0854979201031</c:v>
                </c:pt>
                <c:pt idx="1121">
                  <c:v>8353.6034685976847</c:v>
                </c:pt>
                <c:pt idx="1122">
                  <c:v>8011.6322623397973</c:v>
                </c:pt>
                <c:pt idx="1123">
                  <c:v>8248.1621831643024</c:v>
                </c:pt>
                <c:pt idx="1124">
                  <c:v>8130.099428974996</c:v>
                </c:pt>
                <c:pt idx="1125">
                  <c:v>8429.8954977065841</c:v>
                </c:pt>
                <c:pt idx="1126">
                  <c:v>8147.2236476092248</c:v>
                </c:pt>
                <c:pt idx="1127">
                  <c:v>8295.6929409191052</c:v>
                </c:pt>
                <c:pt idx="1128">
                  <c:v>8084.2190972174531</c:v>
                </c:pt>
                <c:pt idx="1129">
                  <c:v>7885.4387087073892</c:v>
                </c:pt>
                <c:pt idx="1130">
                  <c:v>7830.8523236021701</c:v>
                </c:pt>
                <c:pt idx="1131">
                  <c:v>7862.9927581477295</c:v>
                </c:pt>
                <c:pt idx="1132">
                  <c:v>7633.2881186527729</c:v>
                </c:pt>
                <c:pt idx="1133">
                  <c:v>7793.386262335277</c:v>
                </c:pt>
                <c:pt idx="1134">
                  <c:v>7749.1786140668864</c:v>
                </c:pt>
                <c:pt idx="1135">
                  <c:v>7696.3851373265261</c:v>
                </c:pt>
                <c:pt idx="1136">
                  <c:v>7731.6652874404926</c:v>
                </c:pt>
                <c:pt idx="1137">
                  <c:v>7925.7226454712927</c:v>
                </c:pt>
                <c:pt idx="1138">
                  <c:v>8040.2591403117585</c:v>
                </c:pt>
                <c:pt idx="1139">
                  <c:v>7998.3550069992625</c:v>
                </c:pt>
                <c:pt idx="1140">
                  <c:v>8111.8995576003481</c:v>
                </c:pt>
                <c:pt idx="1141">
                  <c:v>7371.2037724522861</c:v>
                </c:pt>
                <c:pt idx="1142">
                  <c:v>7575.0145265659703</c:v>
                </c:pt>
                <c:pt idx="1143">
                  <c:v>7693.4546388584195</c:v>
                </c:pt>
                <c:pt idx="1144">
                  <c:v>7950.8273028516451</c:v>
                </c:pt>
                <c:pt idx="1145">
                  <c:v>7890.8805840000223</c:v>
                </c:pt>
                <c:pt idx="1146">
                  <c:v>7809.4792619120599</c:v>
                </c:pt>
                <c:pt idx="1147">
                  <c:v>7831.1952907580198</c:v>
                </c:pt>
                <c:pt idx="1148">
                  <c:v>7777.3821293148885</c:v>
                </c:pt>
                <c:pt idx="1149">
                  <c:v>7585.5373428028697</c:v>
                </c:pt>
                <c:pt idx="1150">
                  <c:v>7594.8464890686055</c:v>
                </c:pt>
                <c:pt idx="1151">
                  <c:v>7547.4972463820877</c:v>
                </c:pt>
                <c:pt idx="1152">
                  <c:v>7571.5172899424415</c:v>
                </c:pt>
                <c:pt idx="1153">
                  <c:v>7871.0735357713511</c:v>
                </c:pt>
                <c:pt idx="1154">
                  <c:v>7765.4749041220357</c:v>
                </c:pt>
                <c:pt idx="1155">
                  <c:v>7703.1754408286261</c:v>
                </c:pt>
                <c:pt idx="1156">
                  <c:v>7577.2194449263889</c:v>
                </c:pt>
                <c:pt idx="1157">
                  <c:v>7288.8473111179228</c:v>
                </c:pt>
                <c:pt idx="1158">
                  <c:v>7228.2854558237059</c:v>
                </c:pt>
                <c:pt idx="1159">
                  <c:v>7217.1423524408074</c:v>
                </c:pt>
                <c:pt idx="1160">
                  <c:v>7093.3181185244584</c:v>
                </c:pt>
                <c:pt idx="1161">
                  <c:v>7238.8188299394787</c:v>
                </c:pt>
                <c:pt idx="1162">
                  <c:v>7217.7717751940372</c:v>
                </c:pt>
                <c:pt idx="1163">
                  <c:v>6975.3608959042176</c:v>
                </c:pt>
                <c:pt idx="1164">
                  <c:v>6898.8826314220923</c:v>
                </c:pt>
                <c:pt idx="1165">
                  <c:v>6925.8973810701846</c:v>
                </c:pt>
                <c:pt idx="1166">
                  <c:v>6900.7313648482796</c:v>
                </c:pt>
                <c:pt idx="1167">
                  <c:v>6934.5062423374538</c:v>
                </c:pt>
                <c:pt idx="1168">
                  <c:v>7013.8664644889541</c:v>
                </c:pt>
                <c:pt idx="1169">
                  <c:v>7049.0441066346566</c:v>
                </c:pt>
                <c:pt idx="1170">
                  <c:v>6961.3865955177798</c:v>
                </c:pt>
                <c:pt idx="1171">
                  <c:v>6912.3059452804982</c:v>
                </c:pt>
                <c:pt idx="1172">
                  <c:v>6956.0957789435188</c:v>
                </c:pt>
                <c:pt idx="1173">
                  <c:v>6937.4932518756286</c:v>
                </c:pt>
                <c:pt idx="1174">
                  <c:v>6897.5253992198759</c:v>
                </c:pt>
                <c:pt idx="1175">
                  <c:v>6916.9844456349956</c:v>
                </c:pt>
                <c:pt idx="1176">
                  <c:v>6985.8091066405841</c:v>
                </c:pt>
                <c:pt idx="1177">
                  <c:v>7405.6257366045884</c:v>
                </c:pt>
                <c:pt idx="1178">
                  <c:v>7365.7493547720333</c:v>
                </c:pt>
                <c:pt idx="1179">
                  <c:v>7356.2509142709632</c:v>
                </c:pt>
                <c:pt idx="1180">
                  <c:v>7371.133561277351</c:v>
                </c:pt>
                <c:pt idx="1181">
                  <c:v>7077.0742691971773</c:v>
                </c:pt>
                <c:pt idx="1182">
                  <c:v>7058.7818179995211</c:v>
                </c:pt>
                <c:pt idx="1183">
                  <c:v>7073.4718662915539</c:v>
                </c:pt>
                <c:pt idx="1184">
                  <c:v>7127.3832306727309</c:v>
                </c:pt>
                <c:pt idx="1185">
                  <c:v>7140.7491888320192</c:v>
                </c:pt>
                <c:pt idx="1186">
                  <c:v>7106.2255479923433</c:v>
                </c:pt>
                <c:pt idx="1187">
                  <c:v>7104.1432609124377</c:v>
                </c:pt>
                <c:pt idx="1188">
                  <c:v>7113.2678384154715</c:v>
                </c:pt>
                <c:pt idx="1189">
                  <c:v>7127.1826206811575</c:v>
                </c:pt>
                <c:pt idx="1190">
                  <c:v>7104.0325351423953</c:v>
                </c:pt>
                <c:pt idx="1191">
                  <c:v>7126.6922882401441</c:v>
                </c:pt>
                <c:pt idx="1192">
                  <c:v>7116.3553147562561</c:v>
                </c:pt>
                <c:pt idx="1193">
                  <c:v>7111.6363346017706</c:v>
                </c:pt>
                <c:pt idx="1194">
                  <c:v>7117.7444421784712</c:v>
                </c:pt>
                <c:pt idx="1195">
                  <c:v>7274.0712838849186</c:v>
                </c:pt>
                <c:pt idx="1196">
                  <c:v>7272.1795423186913</c:v>
                </c:pt>
                <c:pt idx="1197">
                  <c:v>7230.0173321229558</c:v>
                </c:pt>
                <c:pt idx="1198">
                  <c:v>7184.6359812142018</c:v>
                </c:pt>
                <c:pt idx="1199">
                  <c:v>7178.0734298439156</c:v>
                </c:pt>
                <c:pt idx="1200">
                  <c:v>7198.2973147055418</c:v>
                </c:pt>
                <c:pt idx="1201">
                  <c:v>7095.9588660034915</c:v>
                </c:pt>
                <c:pt idx="1202">
                  <c:v>7117.3220900722836</c:v>
                </c:pt>
                <c:pt idx="1203">
                  <c:v>7068.2066627623335</c:v>
                </c:pt>
                <c:pt idx="1204">
                  <c:v>7113.8195426095217</c:v>
                </c:pt>
                <c:pt idx="1205">
                  <c:v>7007.8416677912783</c:v>
                </c:pt>
                <c:pt idx="1206">
                  <c:v>7072.5975943796102</c:v>
                </c:pt>
                <c:pt idx="1207">
                  <c:v>7058.6360717676553</c:v>
                </c:pt>
                <c:pt idx="1208">
                  <c:v>7047.3335495563497</c:v>
                </c:pt>
                <c:pt idx="1209">
                  <c:v>7080.4437788164823</c:v>
                </c:pt>
                <c:pt idx="1210">
                  <c:v>7157.9635831668284</c:v>
                </c:pt>
                <c:pt idx="1211">
                  <c:v>7992.9439822350805</c:v>
                </c:pt>
                <c:pt idx="1212">
                  <c:v>8030.1043413518464</c:v>
                </c:pt>
                <c:pt idx="1213">
                  <c:v>8128.1162965798758</c:v>
                </c:pt>
                <c:pt idx="1214">
                  <c:v>8140.0334245961612</c:v>
                </c:pt>
                <c:pt idx="1215">
                  <c:v>8058.2963623488222</c:v>
                </c:pt>
                <c:pt idx="1216">
                  <c:v>9465.3275112832889</c:v>
                </c:pt>
                <c:pt idx="1217">
                  <c:v>10301.622994106878</c:v>
                </c:pt>
                <c:pt idx="1218">
                  <c:v>9857.6553206983881</c:v>
                </c:pt>
                <c:pt idx="1219">
                  <c:v>10504.184353644112</c:v>
                </c:pt>
                <c:pt idx="1220">
                  <c:v>10458.968153195632</c:v>
                </c:pt>
                <c:pt idx="1221">
                  <c:v>11868.674559312596</c:v>
                </c:pt>
                <c:pt idx="1222">
                  <c:v>11381.167370216974</c:v>
                </c:pt>
                <c:pt idx="1223">
                  <c:v>12007.58117091524</c:v>
                </c:pt>
                <c:pt idx="1224">
                  <c:v>11868.643119115088</c:v>
                </c:pt>
                <c:pt idx="1225">
                  <c:v>10604.451986059143</c:v>
                </c:pt>
                <c:pt idx="1226">
                  <c:v>10547.111058064844</c:v>
                </c:pt>
                <c:pt idx="1227">
                  <c:v>11268.643806503887</c:v>
                </c:pt>
                <c:pt idx="1228">
                  <c:v>10817.001353125524</c:v>
                </c:pt>
                <c:pt idx="1229">
                  <c:v>10919.340263224334</c:v>
                </c:pt>
                <c:pt idx="1230">
                  <c:v>11687.616643578651</c:v>
                </c:pt>
                <c:pt idx="1231">
                  <c:v>11482.820355181002</c:v>
                </c:pt>
                <c:pt idx="1232">
                  <c:v>12127.611804562986</c:v>
                </c:pt>
                <c:pt idx="1233">
                  <c:v>13050.024692175788</c:v>
                </c:pt>
                <c:pt idx="1234">
                  <c:v>13255.619887118513</c:v>
                </c:pt>
                <c:pt idx="1235">
                  <c:v>13173.809989608775</c:v>
                </c:pt>
                <c:pt idx="1236">
                  <c:v>12688.146108286592</c:v>
                </c:pt>
                <c:pt idx="1237">
                  <c:v>13138.462464894343</c:v>
                </c:pt>
                <c:pt idx="1238">
                  <c:v>13376.922090984381</c:v>
                </c:pt>
                <c:pt idx="1239">
                  <c:v>13061.513997463573</c:v>
                </c:pt>
                <c:pt idx="1240">
                  <c:v>13722.550620110091</c:v>
                </c:pt>
                <c:pt idx="1241">
                  <c:v>14020.085606847757</c:v>
                </c:pt>
                <c:pt idx="1242">
                  <c:v>14076.069046390023</c:v>
                </c:pt>
                <c:pt idx="1243">
                  <c:v>14023.201181427055</c:v>
                </c:pt>
                <c:pt idx="1244">
                  <c:v>12812.820727020389</c:v>
                </c:pt>
                <c:pt idx="1245">
                  <c:v>12215.631780253245</c:v>
                </c:pt>
                <c:pt idx="1246">
                  <c:v>12166.736213794244</c:v>
                </c:pt>
                <c:pt idx="1247">
                  <c:v>10993.960693993493</c:v>
                </c:pt>
                <c:pt idx="1248">
                  <c:v>11670.598473235492</c:v>
                </c:pt>
                <c:pt idx="1249">
                  <c:v>11256.017589590008</c:v>
                </c:pt>
                <c:pt idx="1250">
                  <c:v>11357.394877642808</c:v>
                </c:pt>
                <c:pt idx="1251">
                  <c:v>11106.625625845176</c:v>
                </c:pt>
                <c:pt idx="1252">
                  <c:v>11852.943855730011</c:v>
                </c:pt>
                <c:pt idx="1253">
                  <c:v>11759.983982345753</c:v>
                </c:pt>
                <c:pt idx="1254">
                  <c:v>12480.640848231962</c:v>
                </c:pt>
                <c:pt idx="1255">
                  <c:v>11523.517583231596</c:v>
                </c:pt>
                <c:pt idx="1256">
                  <c:v>12014.052941337522</c:v>
                </c:pt>
                <c:pt idx="1257">
                  <c:v>11701.260844779168</c:v>
                </c:pt>
                <c:pt idx="1258">
                  <c:v>12135.922752937389</c:v>
                </c:pt>
                <c:pt idx="1259">
                  <c:v>11710.129838388812</c:v>
                </c:pt>
                <c:pt idx="1260">
                  <c:v>11515.432026570294</c:v>
                </c:pt>
                <c:pt idx="1261">
                  <c:v>11829.254053300514</c:v>
                </c:pt>
                <c:pt idx="1262">
                  <c:v>11728.061717075958</c:v>
                </c:pt>
                <c:pt idx="1263">
                  <c:v>11794.843331172749</c:v>
                </c:pt>
                <c:pt idx="1264">
                  <c:v>11087.413672060418</c:v>
                </c:pt>
                <c:pt idx="1265">
                  <c:v>11184.227641633302</c:v>
                </c:pt>
                <c:pt idx="1266">
                  <c:v>11218.25196042411</c:v>
                </c:pt>
                <c:pt idx="1267">
                  <c:v>11189.506751710598</c:v>
                </c:pt>
                <c:pt idx="1268">
                  <c:v>12355.941826155626</c:v>
                </c:pt>
                <c:pt idx="1269">
                  <c:v>12323.418051225335</c:v>
                </c:pt>
                <c:pt idx="1270">
                  <c:v>12378.84842409659</c:v>
                </c:pt>
                <c:pt idx="1271">
                  <c:v>12749.307894355377</c:v>
                </c:pt>
                <c:pt idx="1272">
                  <c:v>12227.5667404418</c:v>
                </c:pt>
                <c:pt idx="1273">
                  <c:v>12512.46321302166</c:v>
                </c:pt>
                <c:pt idx="1274">
                  <c:v>12412.112821988316</c:v>
                </c:pt>
                <c:pt idx="1275">
                  <c:v>12306.628699451869</c:v>
                </c:pt>
                <c:pt idx="1276">
                  <c:v>12418.511793633175</c:v>
                </c:pt>
                <c:pt idx="1277">
                  <c:v>12166.273681902829</c:v>
                </c:pt>
                <c:pt idx="1278">
                  <c:v>12670.169808369872</c:v>
                </c:pt>
                <c:pt idx="1279">
                  <c:v>12686.062409297194</c:v>
                </c:pt>
                <c:pt idx="1280">
                  <c:v>12525.510765819536</c:v>
                </c:pt>
                <c:pt idx="1281">
                  <c:v>12610.189043841547</c:v>
                </c:pt>
                <c:pt idx="1282">
                  <c:v>12553.79781131796</c:v>
                </c:pt>
                <c:pt idx="1283">
                  <c:v>12577.762368067628</c:v>
                </c:pt>
                <c:pt idx="1284">
                  <c:v>12599.337969910452</c:v>
                </c:pt>
                <c:pt idx="1285">
                  <c:v>12688.721042265255</c:v>
                </c:pt>
                <c:pt idx="1286">
                  <c:v>13062.618339818207</c:v>
                </c:pt>
                <c:pt idx="1287">
                  <c:v>13187.691770419748</c:v>
                </c:pt>
                <c:pt idx="1288">
                  <c:v>13033.73849825005</c:v>
                </c:pt>
                <c:pt idx="1289">
                  <c:v>13133.263307829244</c:v>
                </c:pt>
                <c:pt idx="1290">
                  <c:v>13033.928079900936</c:v>
                </c:pt>
                <c:pt idx="1291">
                  <c:v>12917.696991047669</c:v>
                </c:pt>
                <c:pt idx="1292">
                  <c:v>13120.648409168223</c:v>
                </c:pt>
                <c:pt idx="1293">
                  <c:v>13140.697441219705</c:v>
                </c:pt>
                <c:pt idx="1294">
                  <c:v>13068.524027143703</c:v>
                </c:pt>
                <c:pt idx="1295">
                  <c:v>13305.416639343424</c:v>
                </c:pt>
                <c:pt idx="1296">
                  <c:v>13338.531638779243</c:v>
                </c:pt>
                <c:pt idx="1297">
                  <c:v>12370.030777185879</c:v>
                </c:pt>
                <c:pt idx="1298">
                  <c:v>12364.091081471159</c:v>
                </c:pt>
                <c:pt idx="1299">
                  <c:v>12279.005868895178</c:v>
                </c:pt>
                <c:pt idx="1300">
                  <c:v>12479.007056300616</c:v>
                </c:pt>
                <c:pt idx="1301">
                  <c:v>12487.006286031861</c:v>
                </c:pt>
                <c:pt idx="1302">
                  <c:v>12526.736463608564</c:v>
                </c:pt>
                <c:pt idx="1303">
                  <c:v>12580.128534229812</c:v>
                </c:pt>
                <c:pt idx="1304">
                  <c:v>12562.175011610383</c:v>
                </c:pt>
                <c:pt idx="1305">
                  <c:v>12506.839822424674</c:v>
                </c:pt>
                <c:pt idx="1306">
                  <c:v>12359.486625028821</c:v>
                </c:pt>
                <c:pt idx="1307">
                  <c:v>11586.275607618174</c:v>
                </c:pt>
                <c:pt idx="1308">
                  <c:v>11625.927156536123</c:v>
                </c:pt>
                <c:pt idx="1309">
                  <c:v>11778.367548006361</c:v>
                </c:pt>
                <c:pt idx="1310">
                  <c:v>11654.932095674241</c:v>
                </c:pt>
                <c:pt idx="1311">
                  <c:v>11787.427853737136</c:v>
                </c:pt>
                <c:pt idx="1312">
                  <c:v>12289.7216348115</c:v>
                </c:pt>
                <c:pt idx="1313">
                  <c:v>11166.064312200924</c:v>
                </c:pt>
                <c:pt idx="1314">
                  <c:v>11418.945518686573</c:v>
                </c:pt>
                <c:pt idx="1315">
                  <c:v>11361.204758402337</c:v>
                </c:pt>
                <c:pt idx="1316">
                  <c:v>11362.490544364129</c:v>
                </c:pt>
                <c:pt idx="1317">
                  <c:v>11339.256691054523</c:v>
                </c:pt>
                <c:pt idx="1318">
                  <c:v>11381.209195807905</c:v>
                </c:pt>
                <c:pt idx="1319">
                  <c:v>11391.764601494251</c:v>
                </c:pt>
                <c:pt idx="1320">
                  <c:v>11323.677749517448</c:v>
                </c:pt>
                <c:pt idx="1321">
                  <c:v>11065.892615177521</c:v>
                </c:pt>
                <c:pt idx="1322">
                  <c:v>10630.487666721829</c:v>
                </c:pt>
                <c:pt idx="1323">
                  <c:v>10629.371194403566</c:v>
                </c:pt>
                <c:pt idx="1324">
                  <c:v>10643.610322562243</c:v>
                </c:pt>
                <c:pt idx="1325">
                  <c:v>10605.17019557574</c:v>
                </c:pt>
                <c:pt idx="1326">
                  <c:v>10809.043604173217</c:v>
                </c:pt>
                <c:pt idx="1327">
                  <c:v>10764.698102330209</c:v>
                </c:pt>
                <c:pt idx="1328">
                  <c:v>10623.272653079794</c:v>
                </c:pt>
                <c:pt idx="1329">
                  <c:v>10651.750909397146</c:v>
                </c:pt>
                <c:pt idx="1330">
                  <c:v>10626.970411167513</c:v>
                </c:pt>
                <c:pt idx="1331">
                  <c:v>10635.055807583194</c:v>
                </c:pt>
                <c:pt idx="1332">
                  <c:v>10769.85840652725</c:v>
                </c:pt>
                <c:pt idx="1333">
                  <c:v>11010.488634325031</c:v>
                </c:pt>
                <c:pt idx="1334">
                  <c:v>10947.047247432016</c:v>
                </c:pt>
                <c:pt idx="1335">
                  <c:v>10956.67797558585</c:v>
                </c:pt>
                <c:pt idx="1336">
                  <c:v>11040.429436751707</c:v>
                </c:pt>
                <c:pt idx="1337">
                  <c:v>11125.974586542201</c:v>
                </c:pt>
                <c:pt idx="1338">
                  <c:v>10962.914492957674</c:v>
                </c:pt>
                <c:pt idx="1339">
                  <c:v>10993.324413947716</c:v>
                </c:pt>
                <c:pt idx="1340">
                  <c:v>10992.35858161137</c:v>
                </c:pt>
                <c:pt idx="1341">
                  <c:v>10953.973645044087</c:v>
                </c:pt>
                <c:pt idx="1342">
                  <c:v>10782.910940672708</c:v>
                </c:pt>
                <c:pt idx="1343">
                  <c:v>10821.323472449601</c:v>
                </c:pt>
                <c:pt idx="1344">
                  <c:v>11111.293935029771</c:v>
                </c:pt>
                <c:pt idx="1345">
                  <c:v>11068.907693069061</c:v>
                </c:pt>
                <c:pt idx="1346">
                  <c:v>11289.227846594</c:v>
                </c:pt>
                <c:pt idx="1347">
                  <c:v>11297.865147201877</c:v>
                </c:pt>
                <c:pt idx="1348">
                  <c:v>11300.210740018712</c:v>
                </c:pt>
                <c:pt idx="1349">
                  <c:v>11416.138215589637</c:v>
                </c:pt>
                <c:pt idx="1350">
                  <c:v>13526.978584274912</c:v>
                </c:pt>
                <c:pt idx="1351">
                  <c:v>13731.293516226146</c:v>
                </c:pt>
                <c:pt idx="1352">
                  <c:v>13539.561999856996</c:v>
                </c:pt>
                <c:pt idx="1353">
                  <c:v>13909.806927192183</c:v>
                </c:pt>
                <c:pt idx="1354">
                  <c:v>13933.428426618206</c:v>
                </c:pt>
                <c:pt idx="1355">
                  <c:v>14335.131892908606</c:v>
                </c:pt>
                <c:pt idx="1356">
                  <c:v>14585.558420117877</c:v>
                </c:pt>
                <c:pt idx="1357">
                  <c:v>14314.214724024348</c:v>
                </c:pt>
                <c:pt idx="1358">
                  <c:v>14676.732992668778</c:v>
                </c:pt>
                <c:pt idx="1359">
                  <c:v>13911.573020607213</c:v>
                </c:pt>
                <c:pt idx="1360">
                  <c:v>14013.3717488579</c:v>
                </c:pt>
                <c:pt idx="1361">
                  <c:v>13980.340282954927</c:v>
                </c:pt>
                <c:pt idx="1362">
                  <c:v>14250.91131317938</c:v>
                </c:pt>
                <c:pt idx="1363">
                  <c:v>13880.362838538484</c:v>
                </c:pt>
                <c:pt idx="1364">
                  <c:v>14357.511607902177</c:v>
                </c:pt>
                <c:pt idx="1365">
                  <c:v>14424.016063061887</c:v>
                </c:pt>
                <c:pt idx="1366">
                  <c:v>14571.622839264905</c:v>
                </c:pt>
                <c:pt idx="1367">
                  <c:v>14598.859311149812</c:v>
                </c:pt>
                <c:pt idx="1368">
                  <c:v>14680.347965127663</c:v>
                </c:pt>
                <c:pt idx="1369">
                  <c:v>14618.948623745775</c:v>
                </c:pt>
                <c:pt idx="1370">
                  <c:v>14867.19512939587</c:v>
                </c:pt>
                <c:pt idx="1371">
                  <c:v>15267.739596882655</c:v>
                </c:pt>
                <c:pt idx="1372">
                  <c:v>15017.037117577283</c:v>
                </c:pt>
                <c:pt idx="1373">
                  <c:v>14169.615825668796</c:v>
                </c:pt>
                <c:pt idx="1374">
                  <c:v>14237.775993405092</c:v>
                </c:pt>
                <c:pt idx="1375">
                  <c:v>14268.379080862402</c:v>
                </c:pt>
                <c:pt idx="1376">
                  <c:v>14225.330553871056</c:v>
                </c:pt>
                <c:pt idx="1377">
                  <c:v>14206.703787384415</c:v>
                </c:pt>
                <c:pt idx="1378">
                  <c:v>14544.579533847262</c:v>
                </c:pt>
                <c:pt idx="1379">
                  <c:v>14683.824961538499</c:v>
                </c:pt>
                <c:pt idx="1380">
                  <c:v>14873.84557491184</c:v>
                </c:pt>
                <c:pt idx="1381">
                  <c:v>15611.713884669276</c:v>
                </c:pt>
                <c:pt idx="1382">
                  <c:v>15922.463540085655</c:v>
                </c:pt>
                <c:pt idx="1383">
                  <c:v>15773.035480048386</c:v>
                </c:pt>
                <c:pt idx="1384">
                  <c:v>15695.879273979281</c:v>
                </c:pt>
                <c:pt idx="1385">
                  <c:v>15862.968268166844</c:v>
                </c:pt>
                <c:pt idx="1386">
                  <c:v>16414.76207952515</c:v>
                </c:pt>
                <c:pt idx="1387">
                  <c:v>16979.580829819297</c:v>
                </c:pt>
                <c:pt idx="1388">
                  <c:v>17504.027788454252</c:v>
                </c:pt>
                <c:pt idx="1389">
                  <c:v>19923.60336225438</c:v>
                </c:pt>
                <c:pt idx="1390">
                  <c:v>19260.794022635702</c:v>
                </c:pt>
                <c:pt idx="1391">
                  <c:v>21593.05835323031</c:v>
                </c:pt>
                <c:pt idx="1392">
                  <c:v>22051.111237543995</c:v>
                </c:pt>
                <c:pt idx="1393">
                  <c:v>22637.233489656934</c:v>
                </c:pt>
                <c:pt idx="1394">
                  <c:v>21742.155270752257</c:v>
                </c:pt>
                <c:pt idx="1395">
                  <c:v>20320.256905186176</c:v>
                </c:pt>
                <c:pt idx="1396">
                  <c:v>20040.745027048135</c:v>
                </c:pt>
                <c:pt idx="1397">
                  <c:v>22628.071880066469</c:v>
                </c:pt>
                <c:pt idx="1398">
                  <c:v>22074.898308227675</c:v>
                </c:pt>
                <c:pt idx="1399">
                  <c:v>21942.882825454213</c:v>
                </c:pt>
                <c:pt idx="1400">
                  <c:v>21045.431418523087</c:v>
                </c:pt>
                <c:pt idx="1401">
                  <c:v>21750.489024054426</c:v>
                </c:pt>
                <c:pt idx="1402">
                  <c:v>22080.858873503399</c:v>
                </c:pt>
                <c:pt idx="1403">
                  <c:v>22252.252720390097</c:v>
                </c:pt>
                <c:pt idx="1404">
                  <c:v>24095.364365440728</c:v>
                </c:pt>
                <c:pt idx="1405">
                  <c:v>24207.318130827844</c:v>
                </c:pt>
                <c:pt idx="1406">
                  <c:v>24050.218602519042</c:v>
                </c:pt>
                <c:pt idx="1407">
                  <c:v>23904.184753263784</c:v>
                </c:pt>
                <c:pt idx="1408">
                  <c:v>22847.978105447266</c:v>
                </c:pt>
                <c:pt idx="1409">
                  <c:v>23605.107871512366</c:v>
                </c:pt>
                <c:pt idx="1410">
                  <c:v>23618.60192901158</c:v>
                </c:pt>
                <c:pt idx="1411">
                  <c:v>24108.692851682285</c:v>
                </c:pt>
                <c:pt idx="1412">
                  <c:v>22374.085570817533</c:v>
                </c:pt>
                <c:pt idx="1413">
                  <c:v>21168.174910867649</c:v>
                </c:pt>
                <c:pt idx="1414">
                  <c:v>21495.233335163437</c:v>
                </c:pt>
                <c:pt idx="1415">
                  <c:v>21538.061100477906</c:v>
                </c:pt>
                <c:pt idx="1416">
                  <c:v>22071.007383672692</c:v>
                </c:pt>
                <c:pt idx="1417">
                  <c:v>21883.387553535409</c:v>
                </c:pt>
                <c:pt idx="1418">
                  <c:v>21067.78353830706</c:v>
                </c:pt>
                <c:pt idx="1419">
                  <c:v>22119.464571747565</c:v>
                </c:pt>
                <c:pt idx="1420">
                  <c:v>21850.356087632434</c:v>
                </c:pt>
                <c:pt idx="1421">
                  <c:v>22561.898567422086</c:v>
                </c:pt>
                <c:pt idx="1422">
                  <c:v>22735.803578383278</c:v>
                </c:pt>
                <c:pt idx="1423">
                  <c:v>24000.823177317427</c:v>
                </c:pt>
                <c:pt idx="1424">
                  <c:v>24449.990404136748</c:v>
                </c:pt>
                <c:pt idx="1425">
                  <c:v>24766.700624828849</c:v>
                </c:pt>
                <c:pt idx="1426">
                  <c:v>25754.995461795559</c:v>
                </c:pt>
                <c:pt idx="1427">
                  <c:v>25052.255853871447</c:v>
                </c:pt>
                <c:pt idx="1428">
                  <c:v>25601.56609636487</c:v>
                </c:pt>
                <c:pt idx="1429">
                  <c:v>26301.5737785376</c:v>
                </c:pt>
                <c:pt idx="1430">
                  <c:v>28247.008460821515</c:v>
                </c:pt>
                <c:pt idx="1431">
                  <c:v>29435.423757878762</c:v>
                </c:pt>
                <c:pt idx="1432">
                  <c:v>29893.945760755814</c:v>
                </c:pt>
                <c:pt idx="1433">
                  <c:v>30443.91828827987</c:v>
                </c:pt>
                <c:pt idx="1434">
                  <c:v>32439.631442472906</c:v>
                </c:pt>
                <c:pt idx="1435">
                  <c:v>35673.541651859334</c:v>
                </c:pt>
                <c:pt idx="1436">
                  <c:v>30794.294664695979</c:v>
                </c:pt>
                <c:pt idx="1437">
                  <c:v>34108.920862191175</c:v>
                </c:pt>
                <c:pt idx="1438">
                  <c:v>32742.516463150478</c:v>
                </c:pt>
                <c:pt idx="1439">
                  <c:v>29695.922536595626</c:v>
                </c:pt>
                <c:pt idx="1440">
                  <c:v>29189.191702530185</c:v>
                </c:pt>
                <c:pt idx="1441">
                  <c:v>29883.349200265642</c:v>
                </c:pt>
                <c:pt idx="1442">
                  <c:v>33049.182027544601</c:v>
                </c:pt>
                <c:pt idx="1443">
                  <c:v>30730.025421514667</c:v>
                </c:pt>
                <c:pt idx="1444">
                  <c:v>30367.17601035492</c:v>
                </c:pt>
                <c:pt idx="1445">
                  <c:v>31010.861869713983</c:v>
                </c:pt>
                <c:pt idx="1446">
                  <c:v>31663.902505130776</c:v>
                </c:pt>
                <c:pt idx="1447">
                  <c:v>33924.253719482149</c:v>
                </c:pt>
                <c:pt idx="1448">
                  <c:v>34690.241547832011</c:v>
                </c:pt>
                <c:pt idx="1449">
                  <c:v>33384.574205142562</c:v>
                </c:pt>
                <c:pt idx="1450">
                  <c:v>31317.803386204199</c:v>
                </c:pt>
                <c:pt idx="1451">
                  <c:v>32567.866381529824</c:v>
                </c:pt>
                <c:pt idx="1452">
                  <c:v>31375.974088061739</c:v>
                </c:pt>
                <c:pt idx="1453">
                  <c:v>28105.803773247986</c:v>
                </c:pt>
                <c:pt idx="1454">
                  <c:v>29953.137485368919</c:v>
                </c:pt>
                <c:pt idx="1455">
                  <c:v>26002.193349480483</c:v>
                </c:pt>
                <c:pt idx="1456">
                  <c:v>25217.981329328446</c:v>
                </c:pt>
                <c:pt idx="1457">
                  <c:v>22961.757650516025</c:v>
                </c:pt>
                <c:pt idx="1458">
                  <c:v>22676.950669583704</c:v>
                </c:pt>
                <c:pt idx="1459">
                  <c:v>23156.761914803137</c:v>
                </c:pt>
                <c:pt idx="1460">
                  <c:v>22790.227181887385</c:v>
                </c:pt>
                <c:pt idx="1461">
                  <c:v>22215.000272618843</c:v>
                </c:pt>
                <c:pt idx="1462">
                  <c:v>21175.04700322299</c:v>
                </c:pt>
                <c:pt idx="1463">
                  <c:v>21278.705105122473</c:v>
                </c:pt>
                <c:pt idx="1464">
                  <c:v>21040.304584620761</c:v>
                </c:pt>
                <c:pt idx="1465">
                  <c:v>21126.5136147841</c:v>
                </c:pt>
                <c:pt idx="1466">
                  <c:v>21935.518166738741</c:v>
                </c:pt>
                <c:pt idx="1467">
                  <c:v>21813.518673064085</c:v>
                </c:pt>
                <c:pt idx="1468">
                  <c:v>21900.795629527503</c:v>
                </c:pt>
                <c:pt idx="1469">
                  <c:v>21686.104562443874</c:v>
                </c:pt>
                <c:pt idx="1470">
                  <c:v>20614.859626492715</c:v>
                </c:pt>
                <c:pt idx="1471">
                  <c:v>21223.514557606319</c:v>
                </c:pt>
                <c:pt idx="1472">
                  <c:v>21482.681148499119</c:v>
                </c:pt>
                <c:pt idx="1473">
                  <c:v>22069.563862982501</c:v>
                </c:pt>
                <c:pt idx="1474">
                  <c:v>22389.264524999078</c:v>
                </c:pt>
                <c:pt idx="1475">
                  <c:v>24106.531277182286</c:v>
                </c:pt>
                <c:pt idx="1476">
                  <c:v>23384.527868226185</c:v>
                </c:pt>
                <c:pt idx="1477">
                  <c:v>24423.764074439434</c:v>
                </c:pt>
                <c:pt idx="1478">
                  <c:v>24435.940233624373</c:v>
                </c:pt>
                <c:pt idx="1479">
                  <c:v>24181.199482837321</c:v>
                </c:pt>
                <c:pt idx="1480">
                  <c:v>23008.147899048901</c:v>
                </c:pt>
                <c:pt idx="1481">
                  <c:v>23538.045372723715</c:v>
                </c:pt>
                <c:pt idx="1482">
                  <c:v>23229.093179535383</c:v>
                </c:pt>
                <c:pt idx="1483">
                  <c:v>22139.235152389108</c:v>
                </c:pt>
                <c:pt idx="1484">
                  <c:v>20448.319485075142</c:v>
                </c:pt>
                <c:pt idx="1485">
                  <c:v>19864.24910420963</c:v>
                </c:pt>
                <c:pt idx="1486">
                  <c:v>19762.997418649891</c:v>
                </c:pt>
                <c:pt idx="1487">
                  <c:v>20024.091747418006</c:v>
                </c:pt>
                <c:pt idx="1488">
                  <c:v>19834.458931222809</c:v>
                </c:pt>
                <c:pt idx="1489">
                  <c:v>18736.443627825116</c:v>
                </c:pt>
                <c:pt idx="1490">
                  <c:v>18440.558499318609</c:v>
                </c:pt>
                <c:pt idx="1491">
                  <c:v>17346.206373806654</c:v>
                </c:pt>
                <c:pt idx="1492">
                  <c:v>17350.651412666091</c:v>
                </c:pt>
                <c:pt idx="1493">
                  <c:v>16844.50706959836</c:v>
                </c:pt>
                <c:pt idx="1494">
                  <c:v>17280.875804154541</c:v>
                </c:pt>
                <c:pt idx="1495">
                  <c:v>17296.624862460754</c:v>
                </c:pt>
                <c:pt idx="1496">
                  <c:v>16924.489480490858</c:v>
                </c:pt>
                <c:pt idx="1497">
                  <c:v>17240.289271423397</c:v>
                </c:pt>
                <c:pt idx="1498">
                  <c:v>18052.299795407813</c:v>
                </c:pt>
                <c:pt idx="1499">
                  <c:v>18469.261340234658</c:v>
                </c:pt>
                <c:pt idx="1500">
                  <c:v>18300.767074030158</c:v>
                </c:pt>
                <c:pt idx="1501">
                  <c:v>18265.61749942485</c:v>
                </c:pt>
                <c:pt idx="1502">
                  <c:v>17955.795557222846</c:v>
                </c:pt>
                <c:pt idx="1503">
                  <c:v>16892.519446148934</c:v>
                </c:pt>
                <c:pt idx="1504">
                  <c:v>17260.209403563636</c:v>
                </c:pt>
                <c:pt idx="1505">
                  <c:v>17184.467983663311</c:v>
                </c:pt>
                <c:pt idx="1506">
                  <c:v>17172.921639420358</c:v>
                </c:pt>
                <c:pt idx="1507">
                  <c:v>16741.257256407807</c:v>
                </c:pt>
                <c:pt idx="1508">
                  <c:v>16428.179584678535</c:v>
                </c:pt>
                <c:pt idx="1509">
                  <c:v>16261.775801728971</c:v>
                </c:pt>
                <c:pt idx="1510">
                  <c:v>16122.645657774347</c:v>
                </c:pt>
                <c:pt idx="1511">
                  <c:v>16436.328486565475</c:v>
                </c:pt>
                <c:pt idx="1512">
                  <c:v>16327.634079859668</c:v>
                </c:pt>
                <c:pt idx="1513">
                  <c:v>15914.858397787952</c:v>
                </c:pt>
                <c:pt idx="1514">
                  <c:v>15794.971804227216</c:v>
                </c:pt>
                <c:pt idx="1515">
                  <c:v>15786.316966711622</c:v>
                </c:pt>
                <c:pt idx="1516">
                  <c:v>15701.307567944907</c:v>
                </c:pt>
                <c:pt idx="1517">
                  <c:v>15733.912734081658</c:v>
                </c:pt>
                <c:pt idx="1518">
                  <c:v>15853.090435419988</c:v>
                </c:pt>
                <c:pt idx="1519">
                  <c:v>15900.125530023099</c:v>
                </c:pt>
                <c:pt idx="1520">
                  <c:v>15714.8176780385</c:v>
                </c:pt>
                <c:pt idx="1521">
                  <c:v>15878.876056783447</c:v>
                </c:pt>
                <c:pt idx="1522">
                  <c:v>16189.098724785403</c:v>
                </c:pt>
                <c:pt idx="1523">
                  <c:v>16103.832607613833</c:v>
                </c:pt>
                <c:pt idx="1524">
                  <c:v>16657.132210067772</c:v>
                </c:pt>
                <c:pt idx="1525">
                  <c:v>18929.627138775024</c:v>
                </c:pt>
                <c:pt idx="1526">
                  <c:v>19135.246676189345</c:v>
                </c:pt>
                <c:pt idx="1527">
                  <c:v>20033.487442930811</c:v>
                </c:pt>
                <c:pt idx="1528">
                  <c:v>19705.895270804864</c:v>
                </c:pt>
                <c:pt idx="1529">
                  <c:v>19649.58908155702</c:v>
                </c:pt>
                <c:pt idx="1530">
                  <c:v>20052.395408824992</c:v>
                </c:pt>
                <c:pt idx="1531">
                  <c:v>19442.587175618231</c:v>
                </c:pt>
                <c:pt idx="1532">
                  <c:v>19403.896017797513</c:v>
                </c:pt>
                <c:pt idx="1533">
                  <c:v>19264.531479221732</c:v>
                </c:pt>
                <c:pt idx="1534">
                  <c:v>19594.887728889989</c:v>
                </c:pt>
                <c:pt idx="1535">
                  <c:v>19796.057556579137</c:v>
                </c:pt>
                <c:pt idx="1536">
                  <c:v>19818.021779342256</c:v>
                </c:pt>
                <c:pt idx="1537">
                  <c:v>20543.79427313228</c:v>
                </c:pt>
                <c:pt idx="1538">
                  <c:v>19669.863416984088</c:v>
                </c:pt>
                <c:pt idx="1539">
                  <c:v>19739.597651591979</c:v>
                </c:pt>
                <c:pt idx="1540">
                  <c:v>18797.428264263373</c:v>
                </c:pt>
                <c:pt idx="1541">
                  <c:v>18802.900586902171</c:v>
                </c:pt>
                <c:pt idx="1542">
                  <c:v>19531.083044951924</c:v>
                </c:pt>
                <c:pt idx="1543">
                  <c:v>19433.063641607067</c:v>
                </c:pt>
                <c:pt idx="1544">
                  <c:v>19494.204227471833</c:v>
                </c:pt>
                <c:pt idx="1545">
                  <c:v>19326.141087973949</c:v>
                </c:pt>
                <c:pt idx="1546">
                  <c:v>19782.063793427253</c:v>
                </c:pt>
                <c:pt idx="1547">
                  <c:v>20200.050139240226</c:v>
                </c:pt>
                <c:pt idx="1548">
                  <c:v>19993.302393455131</c:v>
                </c:pt>
                <c:pt idx="1549">
                  <c:v>20300.057930695679</c:v>
                </c:pt>
                <c:pt idx="1550">
                  <c:v>20271.717854240196</c:v>
                </c:pt>
                <c:pt idx="1551">
                  <c:v>19605.094242194424</c:v>
                </c:pt>
                <c:pt idx="1552">
                  <c:v>19667.659220799025</c:v>
                </c:pt>
                <c:pt idx="1553">
                  <c:v>20121.562969178034</c:v>
                </c:pt>
                <c:pt idx="1554">
                  <c:v>21601.759070753571</c:v>
                </c:pt>
                <c:pt idx="1555">
                  <c:v>21729.610232721381</c:v>
                </c:pt>
                <c:pt idx="1556">
                  <c:v>18628.277433089792</c:v>
                </c:pt>
                <c:pt idx="1557">
                  <c:v>17437.769449168587</c:v>
                </c:pt>
                <c:pt idx="1558">
                  <c:v>17946.155252732242</c:v>
                </c:pt>
                <c:pt idx="1559">
                  <c:v>17340.347250486346</c:v>
                </c:pt>
                <c:pt idx="1560">
                  <c:v>17724.31006881121</c:v>
                </c:pt>
                <c:pt idx="1561">
                  <c:v>17223.711261718647</c:v>
                </c:pt>
                <c:pt idx="1562">
                  <c:v>17214.389403770081</c:v>
                </c:pt>
                <c:pt idx="1563">
                  <c:v>17390.377060686093</c:v>
                </c:pt>
                <c:pt idx="1564">
                  <c:v>17494.496199869634</c:v>
                </c:pt>
                <c:pt idx="1565">
                  <c:v>17302.796701733871</c:v>
                </c:pt>
                <c:pt idx="1566">
                  <c:v>17689.973305762775</c:v>
                </c:pt>
                <c:pt idx="1567">
                  <c:v>17519.999750749063</c:v>
                </c:pt>
                <c:pt idx="1568">
                  <c:v>17556.046774025963</c:v>
                </c:pt>
                <c:pt idx="1569">
                  <c:v>17288.362857168348</c:v>
                </c:pt>
                <c:pt idx="1570">
                  <c:v>16469.260972143747</c:v>
                </c:pt>
                <c:pt idx="1571">
                  <c:v>16352.572295330934</c:v>
                </c:pt>
                <c:pt idx="1572">
                  <c:v>15946.411682864849</c:v>
                </c:pt>
                <c:pt idx="1573">
                  <c:v>15367.092380716165</c:v>
                </c:pt>
                <c:pt idx="1574">
                  <c:v>15182.367929664821</c:v>
                </c:pt>
                <c:pt idx="1575">
                  <c:v>15271.919274696698</c:v>
                </c:pt>
                <c:pt idx="1576">
                  <c:v>15499.033772925502</c:v>
                </c:pt>
                <c:pt idx="1577">
                  <c:v>15815.190986008491</c:v>
                </c:pt>
                <c:pt idx="1578">
                  <c:v>15771.331383132541</c:v>
                </c:pt>
                <c:pt idx="1579">
                  <c:v>15736.059305853414</c:v>
                </c:pt>
                <c:pt idx="1580">
                  <c:v>16374.009217997547</c:v>
                </c:pt>
                <c:pt idx="1581">
                  <c:v>16465.681868136719</c:v>
                </c:pt>
                <c:pt idx="1582">
                  <c:v>16547.980128609706</c:v>
                </c:pt>
                <c:pt idx="1583">
                  <c:v>17561.526149989248</c:v>
                </c:pt>
                <c:pt idx="1584">
                  <c:v>18365.523890516324</c:v>
                </c:pt>
                <c:pt idx="1585">
                  <c:v>18249.606914223219</c:v>
                </c:pt>
                <c:pt idx="1586">
                  <c:v>19360.780335977426</c:v>
                </c:pt>
                <c:pt idx="1587">
                  <c:v>18767.570335996032</c:v>
                </c:pt>
                <c:pt idx="1588">
                  <c:v>18674.1342907529</c:v>
                </c:pt>
                <c:pt idx="1589">
                  <c:v>17777.995653791884</c:v>
                </c:pt>
                <c:pt idx="1590">
                  <c:v>17996.405131087638</c:v>
                </c:pt>
                <c:pt idx="1591">
                  <c:v>17236.683177879775</c:v>
                </c:pt>
                <c:pt idx="1592">
                  <c:v>17702.233673774608</c:v>
                </c:pt>
                <c:pt idx="1593">
                  <c:v>18064.800643459388</c:v>
                </c:pt>
                <c:pt idx="1594">
                  <c:v>18310.263977783336</c:v>
                </c:pt>
                <c:pt idx="1595">
                  <c:v>18315.453976117435</c:v>
                </c:pt>
                <c:pt idx="1596">
                  <c:v>18579.920441665712</c:v>
                </c:pt>
                <c:pt idx="1597">
                  <c:v>18091.017490991737</c:v>
                </c:pt>
                <c:pt idx="1598">
                  <c:v>17739.422056575931</c:v>
                </c:pt>
                <c:pt idx="1599">
                  <c:v>17829.015455533256</c:v>
                </c:pt>
                <c:pt idx="1600">
                  <c:v>17786.790087812104</c:v>
                </c:pt>
                <c:pt idx="1601">
                  <c:v>18229.162408003125</c:v>
                </c:pt>
                <c:pt idx="1602">
                  <c:v>18527.470050758864</c:v>
                </c:pt>
                <c:pt idx="1603">
                  <c:v>18574.141009292442</c:v>
                </c:pt>
                <c:pt idx="1604">
                  <c:v>18613.740147086031</c:v>
                </c:pt>
                <c:pt idx="1605">
                  <c:v>18449.449159346612</c:v>
                </c:pt>
                <c:pt idx="1606">
                  <c:v>18937.896909396695</c:v>
                </c:pt>
                <c:pt idx="1607">
                  <c:v>18809.824421367884</c:v>
                </c:pt>
                <c:pt idx="1608">
                  <c:v>19449.771407184064</c:v>
                </c:pt>
                <c:pt idx="1609">
                  <c:v>20215.255139383404</c:v>
                </c:pt>
                <c:pt idx="1610">
                  <c:v>18359.221835658769</c:v>
                </c:pt>
                <c:pt idx="1611">
                  <c:v>18709.528090219083</c:v>
                </c:pt>
                <c:pt idx="1612">
                  <c:v>18603.151802551747</c:v>
                </c:pt>
                <c:pt idx="1613">
                  <c:v>18725.531878066395</c:v>
                </c:pt>
                <c:pt idx="1614">
                  <c:v>17803.220187293464</c:v>
                </c:pt>
                <c:pt idx="1615">
                  <c:v>18295.787659110305</c:v>
                </c:pt>
                <c:pt idx="1616">
                  <c:v>18436.454458415225</c:v>
                </c:pt>
                <c:pt idx="1617">
                  <c:v>18597.668206362945</c:v>
                </c:pt>
                <c:pt idx="1618">
                  <c:v>18592.472121069131</c:v>
                </c:pt>
                <c:pt idx="1619">
                  <c:v>18459.812258960956</c:v>
                </c:pt>
                <c:pt idx="1620">
                  <c:v>18316.131149339497</c:v>
                </c:pt>
                <c:pt idx="1621">
                  <c:v>18112.207691698462</c:v>
                </c:pt>
                <c:pt idx="1622">
                  <c:v>18530.986625151989</c:v>
                </c:pt>
                <c:pt idx="1623">
                  <c:v>18666.185876694464</c:v>
                </c:pt>
                <c:pt idx="1624">
                  <c:v>18643.784361793652</c:v>
                </c:pt>
                <c:pt idx="1625">
                  <c:v>19259.36303428169</c:v>
                </c:pt>
                <c:pt idx="1626">
                  <c:v>18236.767782225939</c:v>
                </c:pt>
                <c:pt idx="1627">
                  <c:v>18201.577907766077</c:v>
                </c:pt>
                <c:pt idx="1628">
                  <c:v>18184.824953142866</c:v>
                </c:pt>
                <c:pt idx="1629">
                  <c:v>17226.405052184975</c:v>
                </c:pt>
                <c:pt idx="1630">
                  <c:v>18064.078546699518</c:v>
                </c:pt>
                <c:pt idx="1631">
                  <c:v>17813.858958273857</c:v>
                </c:pt>
                <c:pt idx="1632">
                  <c:v>17300.777060867626</c:v>
                </c:pt>
                <c:pt idx="1633">
                  <c:v>18151.69193590404</c:v>
                </c:pt>
                <c:pt idx="1634">
                  <c:v>17757.376331066185</c:v>
                </c:pt>
                <c:pt idx="1635">
                  <c:v>18113.431653734358</c:v>
                </c:pt>
                <c:pt idx="1636">
                  <c:v>17944.470882185273</c:v>
                </c:pt>
                <c:pt idx="1637">
                  <c:v>19519.142761598112</c:v>
                </c:pt>
                <c:pt idx="1638">
                  <c:v>19503.909501104627</c:v>
                </c:pt>
                <c:pt idx="1639">
                  <c:v>19295.669944504032</c:v>
                </c:pt>
                <c:pt idx="1640">
                  <c:v>19704.532427458482</c:v>
                </c:pt>
                <c:pt idx="1641">
                  <c:v>19726.45238078486</c:v>
                </c:pt>
                <c:pt idx="1642">
                  <c:v>19257.520369169339</c:v>
                </c:pt>
                <c:pt idx="1643">
                  <c:v>19105.542026106446</c:v>
                </c:pt>
                <c:pt idx="1644">
                  <c:v>19311.766718310377</c:v>
                </c:pt>
                <c:pt idx="1645">
                  <c:v>19175.265190777925</c:v>
                </c:pt>
                <c:pt idx="1646">
                  <c:v>18566.023336506583</c:v>
                </c:pt>
                <c:pt idx="1647">
                  <c:v>18659.105643359206</c:v>
                </c:pt>
                <c:pt idx="1648">
                  <c:v>18436.69561188095</c:v>
                </c:pt>
                <c:pt idx="1649">
                  <c:v>19030.504933355845</c:v>
                </c:pt>
                <c:pt idx="1650">
                  <c:v>19696.871514477749</c:v>
                </c:pt>
                <c:pt idx="1651">
                  <c:v>20800.70722471338</c:v>
                </c:pt>
                <c:pt idx="1652">
                  <c:v>20565.875886350179</c:v>
                </c:pt>
                <c:pt idx="1653">
                  <c:v>21041.118187559659</c:v>
                </c:pt>
                <c:pt idx="1654">
                  <c:v>20668.921808351151</c:v>
                </c:pt>
                <c:pt idx="1655">
                  <c:v>20769.00078717462</c:v>
                </c:pt>
                <c:pt idx="1656">
                  <c:v>20643.503519039354</c:v>
                </c:pt>
                <c:pt idx="1657">
                  <c:v>20548.273499588086</c:v>
                </c:pt>
                <c:pt idx="1658">
                  <c:v>20291.079380558578</c:v>
                </c:pt>
                <c:pt idx="1659">
                  <c:v>21286.311685677148</c:v>
                </c:pt>
                <c:pt idx="1660">
                  <c:v>21616.638739895574</c:v>
                </c:pt>
                <c:pt idx="1661">
                  <c:v>21716.363456847095</c:v>
                </c:pt>
                <c:pt idx="1662">
                  <c:v>21932.441057364398</c:v>
                </c:pt>
                <c:pt idx="1663">
                  <c:v>22514.116909725301</c:v>
                </c:pt>
                <c:pt idx="1664">
                  <c:v>21813.187654722107</c:v>
                </c:pt>
                <c:pt idx="1665">
                  <c:v>22739.206046610114</c:v>
                </c:pt>
                <c:pt idx="1666">
                  <c:v>22918.816815684437</c:v>
                </c:pt>
                <c:pt idx="1667">
                  <c:v>22664.988184438374</c:v>
                </c:pt>
                <c:pt idx="1668">
                  <c:v>22963.542377017046</c:v>
                </c:pt>
                <c:pt idx="1669">
                  <c:v>21944.79594014836</c:v>
                </c:pt>
                <c:pt idx="1670">
                  <c:v>21966.450197070786</c:v>
                </c:pt>
                <c:pt idx="1671">
                  <c:v>21477.125986451629</c:v>
                </c:pt>
                <c:pt idx="1672">
                  <c:v>22557.713261341101</c:v>
                </c:pt>
                <c:pt idx="1673">
                  <c:v>21255.889447424182</c:v>
                </c:pt>
                <c:pt idx="1674">
                  <c:v>21277.964390319536</c:v>
                </c:pt>
                <c:pt idx="1675">
                  <c:v>21467.516633175219</c:v>
                </c:pt>
                <c:pt idx="1676">
                  <c:v>21406.782863504253</c:v>
                </c:pt>
                <c:pt idx="1677">
                  <c:v>22063.894353221687</c:v>
                </c:pt>
                <c:pt idx="1678">
                  <c:v>21388.560518466264</c:v>
                </c:pt>
                <c:pt idx="1679">
                  <c:v>20602.541990096128</c:v>
                </c:pt>
                <c:pt idx="1680">
                  <c:v>19436.356190398801</c:v>
                </c:pt>
                <c:pt idx="1681">
                  <c:v>19322.226659557677</c:v>
                </c:pt>
                <c:pt idx="1682">
                  <c:v>19552.081748085624</c:v>
                </c:pt>
                <c:pt idx="1683">
                  <c:v>19973.669332343943</c:v>
                </c:pt>
                <c:pt idx="1684">
                  <c:v>19980.137922122689</c:v>
                </c:pt>
                <c:pt idx="1685">
                  <c:v>19100.048145270379</c:v>
                </c:pt>
                <c:pt idx="1686">
                  <c:v>19442.799733163134</c:v>
                </c:pt>
                <c:pt idx="1687">
                  <c:v>19436.541221219111</c:v>
                </c:pt>
                <c:pt idx="1688">
                  <c:v>18773.289719496483</c:v>
                </c:pt>
                <c:pt idx="1689">
                  <c:v>18592.208690615113</c:v>
                </c:pt>
                <c:pt idx="1690">
                  <c:v>18034.061917826795</c:v>
                </c:pt>
                <c:pt idx="1691">
                  <c:v>19931.772287057458</c:v>
                </c:pt>
                <c:pt idx="1692">
                  <c:v>20191.114524636519</c:v>
                </c:pt>
                <c:pt idx="1693">
                  <c:v>20293.007698604499</c:v>
                </c:pt>
                <c:pt idx="1694">
                  <c:v>20182.13566531062</c:v>
                </c:pt>
                <c:pt idx="1695">
                  <c:v>32984.044392336778</c:v>
                </c:pt>
                <c:pt idx="1696">
                  <c:v>28417.55392685167</c:v>
                </c:pt>
                <c:pt idx="1697">
                  <c:v>31016.272594360194</c:v>
                </c:pt>
                <c:pt idx="1698">
                  <c:v>29971.246413802462</c:v>
                </c:pt>
                <c:pt idx="1699">
                  <c:v>31802.144671385639</c:v>
                </c:pt>
                <c:pt idx="1700">
                  <c:v>30047.921214398193</c:v>
                </c:pt>
                <c:pt idx="1701">
                  <c:v>29593.176128818872</c:v>
                </c:pt>
                <c:pt idx="1702">
                  <c:v>25897.198310129061</c:v>
                </c:pt>
                <c:pt idx="1703">
                  <c:v>25814.408729801165</c:v>
                </c:pt>
                <c:pt idx="1704">
                  <c:v>25844.892384956234</c:v>
                </c:pt>
                <c:pt idx="1705">
                  <c:v>27535.221418471014</c:v>
                </c:pt>
                <c:pt idx="1706">
                  <c:v>24682.781489319059</c:v>
                </c:pt>
                <c:pt idx="1707">
                  <c:v>23675.975375964874</c:v>
                </c:pt>
                <c:pt idx="1708">
                  <c:v>23943.769207709949</c:v>
                </c:pt>
                <c:pt idx="1709">
                  <c:v>23705.613348271127</c:v>
                </c:pt>
                <c:pt idx="1710">
                  <c:v>25140.890034150456</c:v>
                </c:pt>
                <c:pt idx="1711">
                  <c:v>25625.62614055091</c:v>
                </c:pt>
                <c:pt idx="1712">
                  <c:v>27258.98887703842</c:v>
                </c:pt>
                <c:pt idx="1713">
                  <c:v>25007.305509805661</c:v>
                </c:pt>
                <c:pt idx="1714">
                  <c:v>24937.433673137202</c:v>
                </c:pt>
                <c:pt idx="1715">
                  <c:v>24033.027060462398</c:v>
                </c:pt>
                <c:pt idx="1716">
                  <c:v>23544.173875309203</c:v>
                </c:pt>
                <c:pt idx="1717">
                  <c:v>23762.539252953356</c:v>
                </c:pt>
                <c:pt idx="1718">
                  <c:v>23303.58717717378</c:v>
                </c:pt>
                <c:pt idx="1719">
                  <c:v>23635.422419948954</c:v>
                </c:pt>
                <c:pt idx="1720">
                  <c:v>21821.901887067463</c:v>
                </c:pt>
                <c:pt idx="1721">
                  <c:v>21358.359256383221</c:v>
                </c:pt>
                <c:pt idx="1722">
                  <c:v>21862.949792995081</c:v>
                </c:pt>
                <c:pt idx="1723">
                  <c:v>21634.919960253435</c:v>
                </c:pt>
                <c:pt idx="1724">
                  <c:v>20385.072042612774</c:v>
                </c:pt>
                <c:pt idx="1725">
                  <c:v>20291.91782739478</c:v>
                </c:pt>
                <c:pt idx="1726">
                  <c:v>20237.634737549877</c:v>
                </c:pt>
                <c:pt idx="1727">
                  <c:v>20376.028668341361</c:v>
                </c:pt>
                <c:pt idx="1728">
                  <c:v>20328.150391721025</c:v>
                </c:pt>
                <c:pt idx="1729">
                  <c:v>21105.325939069709</c:v>
                </c:pt>
                <c:pt idx="1730">
                  <c:v>19655.741280243401</c:v>
                </c:pt>
                <c:pt idx="1731">
                  <c:v>19409.085802740137</c:v>
                </c:pt>
                <c:pt idx="1732">
                  <c:v>18771.962119844902</c:v>
                </c:pt>
                <c:pt idx="1733">
                  <c:v>18396.325845467771</c:v>
                </c:pt>
                <c:pt idx="1734">
                  <c:v>17641.661410044617</c:v>
                </c:pt>
                <c:pt idx="1735">
                  <c:v>17566.585917678949</c:v>
                </c:pt>
                <c:pt idx="1736">
                  <c:v>16869.61716561922</c:v>
                </c:pt>
                <c:pt idx="1737">
                  <c:v>17666.225910650563</c:v>
                </c:pt>
                <c:pt idx="1738">
                  <c:v>17727.111962377454</c:v>
                </c:pt>
                <c:pt idx="1739">
                  <c:v>17804.888526710485</c:v>
                </c:pt>
                <c:pt idx="1740">
                  <c:v>18179.475746924083</c:v>
                </c:pt>
                <c:pt idx="1741">
                  <c:v>18376.146422339461</c:v>
                </c:pt>
                <c:pt idx="1742">
                  <c:v>18294.147229854894</c:v>
                </c:pt>
                <c:pt idx="1743">
                  <c:v>20744.545423221436</c:v>
                </c:pt>
                <c:pt idx="1744">
                  <c:v>20344.763974707057</c:v>
                </c:pt>
                <c:pt idx="1745">
                  <c:v>20828.69131493388</c:v>
                </c:pt>
                <c:pt idx="1746">
                  <c:v>21197.074338477902</c:v>
                </c:pt>
                <c:pt idx="1747">
                  <c:v>21018.662401550173</c:v>
                </c:pt>
                <c:pt idx="1748">
                  <c:v>20956.337353637562</c:v>
                </c:pt>
                <c:pt idx="1749">
                  <c:v>21299.007166649888</c:v>
                </c:pt>
                <c:pt idx="1750">
                  <c:v>21598.601454496267</c:v>
                </c:pt>
                <c:pt idx="1751">
                  <c:v>23601.353883597221</c:v>
                </c:pt>
                <c:pt idx="1752">
                  <c:v>23141.889478527613</c:v>
                </c:pt>
                <c:pt idx="1753">
                  <c:v>22498.375102294427</c:v>
                </c:pt>
                <c:pt idx="1754">
                  <c:v>20593.828265343433</c:v>
                </c:pt>
                <c:pt idx="1755">
                  <c:v>20222.378528616729</c:v>
                </c:pt>
                <c:pt idx="1756">
                  <c:v>20809.819233809689</c:v>
                </c:pt>
                <c:pt idx="1757">
                  <c:v>21988.946862448553</c:v>
                </c:pt>
                <c:pt idx="1758">
                  <c:v>23107.30638986755</c:v>
                </c:pt>
                <c:pt idx="1759">
                  <c:v>21967.338329561364</c:v>
                </c:pt>
                <c:pt idx="1760">
                  <c:v>22134.969590146902</c:v>
                </c:pt>
                <c:pt idx="1761">
                  <c:v>22827.268296086095</c:v>
                </c:pt>
                <c:pt idx="1762">
                  <c:v>22949.677332277821</c:v>
                </c:pt>
                <c:pt idx="1763">
                  <c:v>23079.989052440294</c:v>
                </c:pt>
                <c:pt idx="1764">
                  <c:v>22432.794620387893</c:v>
                </c:pt>
                <c:pt idx="1765">
                  <c:v>21377.255533011012</c:v>
                </c:pt>
                <c:pt idx="1766">
                  <c:v>21629.386536830079</c:v>
                </c:pt>
                <c:pt idx="1767">
                  <c:v>21659.864947845632</c:v>
                </c:pt>
                <c:pt idx="1768">
                  <c:v>20560.495452057839</c:v>
                </c:pt>
                <c:pt idx="1769">
                  <c:v>20993.562533654993</c:v>
                </c:pt>
                <c:pt idx="1770">
                  <c:v>20864.076467041705</c:v>
                </c:pt>
                <c:pt idx="1771">
                  <c:v>21723.015649307425</c:v>
                </c:pt>
                <c:pt idx="1772">
                  <c:v>22599.765358134089</c:v>
                </c:pt>
                <c:pt idx="1773">
                  <c:v>22230.934122663366</c:v>
                </c:pt>
                <c:pt idx="1774">
                  <c:v>22883.176836416485</c:v>
                </c:pt>
                <c:pt idx="1775">
                  <c:v>22284.554423157446</c:v>
                </c:pt>
                <c:pt idx="1776">
                  <c:v>24083.040164190537</c:v>
                </c:pt>
                <c:pt idx="1777">
                  <c:v>22463.579702721709</c:v>
                </c:pt>
                <c:pt idx="1778">
                  <c:v>22807.07516928322</c:v>
                </c:pt>
                <c:pt idx="1779">
                  <c:v>23090.062025740324</c:v>
                </c:pt>
                <c:pt idx="1780">
                  <c:v>22677.659872974142</c:v>
                </c:pt>
                <c:pt idx="1781">
                  <c:v>22815.638376093317</c:v>
                </c:pt>
                <c:pt idx="1782">
                  <c:v>23000.631951313106</c:v>
                </c:pt>
                <c:pt idx="1783">
                  <c:v>23074.68127962411</c:v>
                </c:pt>
                <c:pt idx="1784">
                  <c:v>23069.727358329012</c:v>
                </c:pt>
                <c:pt idx="1785">
                  <c:v>23340.140690737131</c:v>
                </c:pt>
                <c:pt idx="1786">
                  <c:v>21863.683423986786</c:v>
                </c:pt>
                <c:pt idx="1787">
                  <c:v>22326.073001630641</c:v>
                </c:pt>
                <c:pt idx="1788">
                  <c:v>22351.6210814525</c:v>
                </c:pt>
                <c:pt idx="1789">
                  <c:v>21997.769560374098</c:v>
                </c:pt>
                <c:pt idx="1790">
                  <c:v>22251.433920784504</c:v>
                </c:pt>
                <c:pt idx="1791">
                  <c:v>22472.52035115429</c:v>
                </c:pt>
                <c:pt idx="1792">
                  <c:v>22310.361994094761</c:v>
                </c:pt>
                <c:pt idx="1793">
                  <c:v>22118.409338960428</c:v>
                </c:pt>
                <c:pt idx="1794">
                  <c:v>21943.30001622943</c:v>
                </c:pt>
                <c:pt idx="1795">
                  <c:v>22070.285532093767</c:v>
                </c:pt>
                <c:pt idx="1796">
                  <c:v>21906.098426313387</c:v>
                </c:pt>
                <c:pt idx="1797">
                  <c:v>22860.553929168866</c:v>
                </c:pt>
                <c:pt idx="1798">
                  <c:v>22702.075627928549</c:v>
                </c:pt>
                <c:pt idx="1799">
                  <c:v>21905.555853981063</c:v>
                </c:pt>
                <c:pt idx="1800">
                  <c:v>21805.533824022899</c:v>
                </c:pt>
                <c:pt idx="1801">
                  <c:v>21971.307773731682</c:v>
                </c:pt>
                <c:pt idx="1802">
                  <c:v>22344.62031686656</c:v>
                </c:pt>
                <c:pt idx="1803">
                  <c:v>22073.000449651114</c:v>
                </c:pt>
                <c:pt idx="1804">
                  <c:v>21901.86136543598</c:v>
                </c:pt>
                <c:pt idx="1805">
                  <c:v>22017.529237295425</c:v>
                </c:pt>
                <c:pt idx="1806">
                  <c:v>21770.260143461343</c:v>
                </c:pt>
                <c:pt idx="1807">
                  <c:v>21377.680150009033</c:v>
                </c:pt>
                <c:pt idx="1808">
                  <c:v>21400.032080489153</c:v>
                </c:pt>
                <c:pt idx="1809">
                  <c:v>21225.244462541839</c:v>
                </c:pt>
                <c:pt idx="1810">
                  <c:v>21375.222882572078</c:v>
                </c:pt>
                <c:pt idx="1811">
                  <c:v>20759.999269357777</c:v>
                </c:pt>
                <c:pt idx="1812">
                  <c:v>20520.304267267529</c:v>
                </c:pt>
                <c:pt idx="1813">
                  <c:v>20922.419687923626</c:v>
                </c:pt>
                <c:pt idx="1814">
                  <c:v>20482.629507165249</c:v>
                </c:pt>
                <c:pt idx="1815">
                  <c:v>20602.594458403226</c:v>
                </c:pt>
                <c:pt idx="1816">
                  <c:v>20478.305447000479</c:v>
                </c:pt>
                <c:pt idx="1817">
                  <c:v>20629.913648777569</c:v>
                </c:pt>
                <c:pt idx="1818">
                  <c:v>20482.562983162712</c:v>
                </c:pt>
                <c:pt idx="1819">
                  <c:v>20526.956667521019</c:v>
                </c:pt>
                <c:pt idx="1820">
                  <c:v>20378.874237878277</c:v>
                </c:pt>
                <c:pt idx="1821">
                  <c:v>20471.883102859378</c:v>
                </c:pt>
                <c:pt idx="1822">
                  <c:v>20417.808987507215</c:v>
                </c:pt>
                <c:pt idx="1823">
                  <c:v>20369.834362620077</c:v>
                </c:pt>
                <c:pt idx="1824">
                  <c:v>20287.982424179154</c:v>
                </c:pt>
                <c:pt idx="1825">
                  <c:v>20402.742549843897</c:v>
                </c:pt>
                <c:pt idx="1826">
                  <c:v>19896.504058513863</c:v>
                </c:pt>
                <c:pt idx="1827">
                  <c:v>20156.945796483054</c:v>
                </c:pt>
                <c:pt idx="1828">
                  <c:v>20319.830121556297</c:v>
                </c:pt>
                <c:pt idx="1829">
                  <c:v>20188.715215193806</c:v>
                </c:pt>
                <c:pt idx="1830">
                  <c:v>20527.166268019242</c:v>
                </c:pt>
                <c:pt idx="1831">
                  <c:v>21012.627505231445</c:v>
                </c:pt>
                <c:pt idx="1832">
                  <c:v>23354.454297236371</c:v>
                </c:pt>
                <c:pt idx="1833">
                  <c:v>23112.051307366142</c:v>
                </c:pt>
                <c:pt idx="1834">
                  <c:v>23483.835941899408</c:v>
                </c:pt>
                <c:pt idx="1835">
                  <c:v>23496.159009835781</c:v>
                </c:pt>
                <c:pt idx="1836">
                  <c:v>23994.302649726931</c:v>
                </c:pt>
                <c:pt idx="1837">
                  <c:v>24963.343901087293</c:v>
                </c:pt>
                <c:pt idx="1838">
                  <c:v>23395.946891334326</c:v>
                </c:pt>
                <c:pt idx="1839">
                  <c:v>23743.846334155573</c:v>
                </c:pt>
                <c:pt idx="1840">
                  <c:v>23667.561682041724</c:v>
                </c:pt>
                <c:pt idx="1841">
                  <c:v>24850.639615947071</c:v>
                </c:pt>
                <c:pt idx="1842">
                  <c:v>24886.869012933257</c:v>
                </c:pt>
                <c:pt idx="1843">
                  <c:v>24533.0933902041</c:v>
                </c:pt>
                <c:pt idx="1844">
                  <c:v>24889.172982753269</c:v>
                </c:pt>
                <c:pt idx="1845">
                  <c:v>24706.335010798484</c:v>
                </c:pt>
                <c:pt idx="1846">
                  <c:v>25152.861271786325</c:v>
                </c:pt>
                <c:pt idx="1847">
                  <c:v>24072.320563540245</c:v>
                </c:pt>
                <c:pt idx="1848">
                  <c:v>24448.39607764655</c:v>
                </c:pt>
                <c:pt idx="1849">
                  <c:v>24933.497980116186</c:v>
                </c:pt>
                <c:pt idx="1850">
                  <c:v>24897.670192548165</c:v>
                </c:pt>
                <c:pt idx="1851">
                  <c:v>25067.276191041252</c:v>
                </c:pt>
                <c:pt idx="1852">
                  <c:v>25193.254724318773</c:v>
                </c:pt>
                <c:pt idx="1853">
                  <c:v>26007.929997738582</c:v>
                </c:pt>
                <c:pt idx="1854">
                  <c:v>25259.118668898092</c:v>
                </c:pt>
                <c:pt idx="1855">
                  <c:v>24855.12073156031</c:v>
                </c:pt>
                <c:pt idx="1856">
                  <c:v>25077.887134615972</c:v>
                </c:pt>
                <c:pt idx="1857">
                  <c:v>24369.701769023701</c:v>
                </c:pt>
                <c:pt idx="1858">
                  <c:v>24673.466450522224</c:v>
                </c:pt>
                <c:pt idx="1859">
                  <c:v>24625.019672288654</c:v>
                </c:pt>
                <c:pt idx="1860">
                  <c:v>24844.509787985589</c:v>
                </c:pt>
                <c:pt idx="1861">
                  <c:v>23937.865957805636</c:v>
                </c:pt>
                <c:pt idx="1862">
                  <c:v>24230.301026244302</c:v>
                </c:pt>
                <c:pt idx="1863">
                  <c:v>23948.730549433931</c:v>
                </c:pt>
                <c:pt idx="1864">
                  <c:v>24381.919150271086</c:v>
                </c:pt>
                <c:pt idx="1865">
                  <c:v>24253.63664717356</c:v>
                </c:pt>
                <c:pt idx="1866">
                  <c:v>24764.526101757048</c:v>
                </c:pt>
                <c:pt idx="1867">
                  <c:v>24635.567203849976</c:v>
                </c:pt>
                <c:pt idx="1868">
                  <c:v>25204.626612054224</c:v>
                </c:pt>
                <c:pt idx="1869">
                  <c:v>24087.011013310024</c:v>
                </c:pt>
                <c:pt idx="1870">
                  <c:v>21501.999149936335</c:v>
                </c:pt>
                <c:pt idx="1871">
                  <c:v>20789.620750370235</c:v>
                </c:pt>
                <c:pt idx="1872">
                  <c:v>21467.77428807841</c:v>
                </c:pt>
                <c:pt idx="1873">
                  <c:v>21280.467598497638</c:v>
                </c:pt>
                <c:pt idx="1874">
                  <c:v>21040.198299751806</c:v>
                </c:pt>
                <c:pt idx="1875">
                  <c:v>21558.240214733512</c:v>
                </c:pt>
                <c:pt idx="1876">
                  <c:v>21349.775184450478</c:v>
                </c:pt>
                <c:pt idx="1877">
                  <c:v>21104.82483324116</c:v>
                </c:pt>
                <c:pt idx="1878">
                  <c:v>21000.908888520364</c:v>
                </c:pt>
                <c:pt idx="1879">
                  <c:v>20896.150810023333</c:v>
                </c:pt>
                <c:pt idx="1880">
                  <c:v>21118.034796195807</c:v>
                </c:pt>
                <c:pt idx="1881">
                  <c:v>20439.42690367698</c:v>
                </c:pt>
                <c:pt idx="1882">
                  <c:v>20242.685277377997</c:v>
                </c:pt>
                <c:pt idx="1883">
                  <c:v>19917.867274467339</c:v>
                </c:pt>
                <c:pt idx="1884">
                  <c:v>19849.01148312453</c:v>
                </c:pt>
                <c:pt idx="1885">
                  <c:v>19837.965724007361</c:v>
                </c:pt>
                <c:pt idx="1886">
                  <c:v>20096.389329756796</c:v>
                </c:pt>
                <c:pt idx="1887">
                  <c:v>19807.803002477227</c:v>
                </c:pt>
                <c:pt idx="1888">
                  <c:v>18893.544250721767</c:v>
                </c:pt>
                <c:pt idx="1889">
                  <c:v>18651.087615722143</c:v>
                </c:pt>
                <c:pt idx="1890">
                  <c:v>19190.533392205245</c:v>
                </c:pt>
                <c:pt idx="1891">
                  <c:v>18288.346875148152</c:v>
                </c:pt>
                <c:pt idx="1892">
                  <c:v>18372.992575911569</c:v>
                </c:pt>
                <c:pt idx="1893">
                  <c:v>18305.408044972966</c:v>
                </c:pt>
                <c:pt idx="1894">
                  <c:v>18223.546447696266</c:v>
                </c:pt>
                <c:pt idx="1895">
                  <c:v>18364.369136936384</c:v>
                </c:pt>
                <c:pt idx="1896">
                  <c:v>18118.431906574551</c:v>
                </c:pt>
                <c:pt idx="1897">
                  <c:v>17980.281046461085</c:v>
                </c:pt>
                <c:pt idx="1898">
                  <c:v>18218.10850659795</c:v>
                </c:pt>
                <c:pt idx="1899">
                  <c:v>18294.801858194132</c:v>
                </c:pt>
                <c:pt idx="1900">
                  <c:v>18332.027258571841</c:v>
                </c:pt>
                <c:pt idx="1901">
                  <c:v>18126.80549848231</c:v>
                </c:pt>
                <c:pt idx="1902">
                  <c:v>17918.771229542341</c:v>
                </c:pt>
                <c:pt idx="1903">
                  <c:v>17564.304371161663</c:v>
                </c:pt>
                <c:pt idx="1904">
                  <c:v>17417.779225204984</c:v>
                </c:pt>
                <c:pt idx="1905">
                  <c:v>16999.39273244554</c:v>
                </c:pt>
                <c:pt idx="1906">
                  <c:v>17157.779589241589</c:v>
                </c:pt>
                <c:pt idx="1907">
                  <c:v>17533.969710658916</c:v>
                </c:pt>
                <c:pt idx="1908">
                  <c:v>17649.590409197895</c:v>
                </c:pt>
                <c:pt idx="1909">
                  <c:v>17900.120026418645</c:v>
                </c:pt>
                <c:pt idx="1910">
                  <c:v>17733.710635580905</c:v>
                </c:pt>
                <c:pt idx="1911">
                  <c:v>17732.903726934546</c:v>
                </c:pt>
                <c:pt idx="1912">
                  <c:v>17859.588384413033</c:v>
                </c:pt>
                <c:pt idx="1913">
                  <c:v>17579.668671496023</c:v>
                </c:pt>
                <c:pt idx="1914">
                  <c:v>17640.093715129195</c:v>
                </c:pt>
                <c:pt idx="1915">
                  <c:v>17867.129876761705</c:v>
                </c:pt>
                <c:pt idx="1916">
                  <c:v>18249.247673234979</c:v>
                </c:pt>
                <c:pt idx="1917">
                  <c:v>18502.772162931644</c:v>
                </c:pt>
                <c:pt idx="1918">
                  <c:v>19874.780658800781</c:v>
                </c:pt>
                <c:pt idx="1919">
                  <c:v>20152.574477784114</c:v>
                </c:pt>
                <c:pt idx="1920">
                  <c:v>20075.095730259603</c:v>
                </c:pt>
                <c:pt idx="1921">
                  <c:v>20368.608750372983</c:v>
                </c:pt>
                <c:pt idx="1922">
                  <c:v>20242.544791853234</c:v>
                </c:pt>
                <c:pt idx="1923">
                  <c:v>20279.460862424196</c:v>
                </c:pt>
                <c:pt idx="1924">
                  <c:v>21256.11515652496</c:v>
                </c:pt>
                <c:pt idx="1925">
                  <c:v>20608.834764878677</c:v>
                </c:pt>
                <c:pt idx="1926">
                  <c:v>20886.519961544233</c:v>
                </c:pt>
                <c:pt idx="1927">
                  <c:v>21059.555313766505</c:v>
                </c:pt>
                <c:pt idx="1928">
                  <c:v>21421.577981450628</c:v>
                </c:pt>
                <c:pt idx="1929">
                  <c:v>21370.028932927413</c:v>
                </c:pt>
                <c:pt idx="1930">
                  <c:v>21046.691327846656</c:v>
                </c:pt>
                <c:pt idx="1931">
                  <c:v>21780.016112648038</c:v>
                </c:pt>
                <c:pt idx="1932">
                  <c:v>21975.039725483617</c:v>
                </c:pt>
                <c:pt idx="1933">
                  <c:v>24219.999236922315</c:v>
                </c:pt>
                <c:pt idx="1934">
                  <c:v>24207.18180342437</c:v>
                </c:pt>
                <c:pt idx="1935">
                  <c:v>23018.760542076056</c:v>
                </c:pt>
                <c:pt idx="1936">
                  <c:v>24025.549770623566</c:v>
                </c:pt>
                <c:pt idx="1937">
                  <c:v>23807.296499257209</c:v>
                </c:pt>
                <c:pt idx="1938">
                  <c:v>23765.05793511507</c:v>
                </c:pt>
                <c:pt idx="1939">
                  <c:v>24371.418747906526</c:v>
                </c:pt>
                <c:pt idx="1940">
                  <c:v>25310.25695794616</c:v>
                </c:pt>
                <c:pt idx="1941">
                  <c:v>25354.869695605474</c:v>
                </c:pt>
                <c:pt idx="1942">
                  <c:v>24955.217153547845</c:v>
                </c:pt>
                <c:pt idx="1943">
                  <c:v>24776.579993222957</c:v>
                </c:pt>
                <c:pt idx="1944">
                  <c:v>25955.520077976536</c:v>
                </c:pt>
                <c:pt idx="1945">
                  <c:v>27433.900857899451</c:v>
                </c:pt>
                <c:pt idx="1946">
                  <c:v>27594.584300842827</c:v>
                </c:pt>
                <c:pt idx="1947">
                  <c:v>27654.590372678857</c:v>
                </c:pt>
                <c:pt idx="1948">
                  <c:v>28979.270572944191</c:v>
                </c:pt>
                <c:pt idx="1949">
                  <c:v>29050.588883303226</c:v>
                </c:pt>
                <c:pt idx="1950">
                  <c:v>28610.590908927607</c:v>
                </c:pt>
                <c:pt idx="1951">
                  <c:v>28528.596576478274</c:v>
                </c:pt>
                <c:pt idx="1952">
                  <c:v>29751.404560140691</c:v>
                </c:pt>
                <c:pt idx="1953">
                  <c:v>29051.70614142896</c:v>
                </c:pt>
                <c:pt idx="1954">
                  <c:v>26643.502803842086</c:v>
                </c:pt>
                <c:pt idx="1955">
                  <c:v>26618.597258122714</c:v>
                </c:pt>
                <c:pt idx="1956">
                  <c:v>27527.766057934652</c:v>
                </c:pt>
                <c:pt idx="1957">
                  <c:v>28244.968187282808</c:v>
                </c:pt>
                <c:pt idx="1958">
                  <c:v>30591.055076573943</c:v>
                </c:pt>
                <c:pt idx="1959">
                  <c:v>29146.42480253243</c:v>
                </c:pt>
                <c:pt idx="1960">
                  <c:v>29833.321305220186</c:v>
                </c:pt>
                <c:pt idx="1961">
                  <c:v>30179.376492190764</c:v>
                </c:pt>
                <c:pt idx="1962">
                  <c:v>28952.6581050883</c:v>
                </c:pt>
                <c:pt idx="1963">
                  <c:v>29729.866306272481</c:v>
                </c:pt>
                <c:pt idx="1964">
                  <c:v>30066.036862325152</c:v>
                </c:pt>
                <c:pt idx="1965">
                  <c:v>29758.96156996334</c:v>
                </c:pt>
                <c:pt idx="1966">
                  <c:v>28422.146705054667</c:v>
                </c:pt>
                <c:pt idx="1967">
                  <c:v>28779.56068297015</c:v>
                </c:pt>
                <c:pt idx="1968">
                  <c:v>28324.728003480683</c:v>
                </c:pt>
                <c:pt idx="1969">
                  <c:v>27996.859296001141</c:v>
                </c:pt>
                <c:pt idx="1970">
                  <c:v>29205.872245305589</c:v>
                </c:pt>
                <c:pt idx="1971">
                  <c:v>29741.79924375422</c:v>
                </c:pt>
                <c:pt idx="1972">
                  <c:v>29905.849978548747</c:v>
                </c:pt>
                <c:pt idx="1973">
                  <c:v>30173.107432707497</c:v>
                </c:pt>
                <c:pt idx="1974">
                  <c:v>33144.781285037017</c:v>
                </c:pt>
                <c:pt idx="1975">
                  <c:v>35420.930919152313</c:v>
                </c:pt>
                <c:pt idx="1976">
                  <c:v>35903.958848842463</c:v>
                </c:pt>
                <c:pt idx="1977">
                  <c:v>37009.159897297934</c:v>
                </c:pt>
                <c:pt idx="1978">
                  <c:v>36429.613279523968</c:v>
                </c:pt>
                <c:pt idx="1979">
                  <c:v>35270.28728186652</c:v>
                </c:pt>
                <c:pt idx="1980">
                  <c:v>36967.697206854216</c:v>
                </c:pt>
                <c:pt idx="1981">
                  <c:v>36044.531645522722</c:v>
                </c:pt>
                <c:pt idx="1982">
                  <c:v>36804.282688492385</c:v>
                </c:pt>
                <c:pt idx="1983">
                  <c:v>38335.469432329963</c:v>
                </c:pt>
                <c:pt idx="1984">
                  <c:v>41083.055443080979</c:v>
                </c:pt>
                <c:pt idx="1985">
                  <c:v>40746.791782184504</c:v>
                </c:pt>
                <c:pt idx="1986">
                  <c:v>41959.808239772821</c:v>
                </c:pt>
                <c:pt idx="1987">
                  <c:v>42465.662373670581</c:v>
                </c:pt>
                <c:pt idx="1988">
                  <c:v>44841.496260559252</c:v>
                </c:pt>
                <c:pt idx="1989">
                  <c:v>44985.281174350988</c:v>
                </c:pt>
                <c:pt idx="1990">
                  <c:v>45641.297903841507</c:v>
                </c:pt>
                <c:pt idx="1991">
                  <c:v>50006.471953486478</c:v>
                </c:pt>
                <c:pt idx="1992">
                  <c:v>51332.828040940411</c:v>
                </c:pt>
                <c:pt idx="1993">
                  <c:v>49686.936129527989</c:v>
                </c:pt>
                <c:pt idx="1994">
                  <c:v>52806.957032995961</c:v>
                </c:pt>
                <c:pt idx="1995">
                  <c:v>57196.260754661882</c:v>
                </c:pt>
                <c:pt idx="1996">
                  <c:v>61302.649890934874</c:v>
                </c:pt>
                <c:pt idx="1997">
                  <c:v>63102.040654843273</c:v>
                </c:pt>
                <c:pt idx="1998">
                  <c:v>62469.362206201309</c:v>
                </c:pt>
                <c:pt idx="1999">
                  <c:v>59232.634381016564</c:v>
                </c:pt>
                <c:pt idx="2000">
                  <c:v>55013.464243940813</c:v>
                </c:pt>
                <c:pt idx="2001">
                  <c:v>52819.898606285657</c:v>
                </c:pt>
                <c:pt idx="2002">
                  <c:v>58025.514563536264</c:v>
                </c:pt>
                <c:pt idx="2003">
                  <c:v>60712.334146226785</c:v>
                </c:pt>
                <c:pt idx="2004">
                  <c:v>57033.963494425763</c:v>
                </c:pt>
                <c:pt idx="2005">
                  <c:v>55873.675413382269</c:v>
                </c:pt>
                <c:pt idx="2006">
                  <c:v>55583.591755015914</c:v>
                </c:pt>
                <c:pt idx="2007">
                  <c:v>56831.553563981208</c:v>
                </c:pt>
                <c:pt idx="2008">
                  <c:v>55734.545741781076</c:v>
                </c:pt>
                <c:pt idx="2009">
                  <c:v>55091.827487481518</c:v>
                </c:pt>
                <c:pt idx="2010">
                  <c:v>47880.640089703615</c:v>
                </c:pt>
                <c:pt idx="2011">
                  <c:v>51184.279262640346</c:v>
                </c:pt>
                <c:pt idx="2012">
                  <c:v>49829.727924985724</c:v>
                </c:pt>
                <c:pt idx="2013">
                  <c:v>50103.688927898853</c:v>
                </c:pt>
                <c:pt idx="2014">
                  <c:v>50062.272789877039</c:v>
                </c:pt>
                <c:pt idx="2015">
                  <c:v>50448.580304321797</c:v>
                </c:pt>
                <c:pt idx="2016">
                  <c:v>47184.184823051299</c:v>
                </c:pt>
                <c:pt idx="2017">
                  <c:v>42756.325902179517</c:v>
                </c:pt>
                <c:pt idx="2018">
                  <c:v>43655.902951203105</c:v>
                </c:pt>
                <c:pt idx="2019">
                  <c:v>43724.096764308844</c:v>
                </c:pt>
                <c:pt idx="2020">
                  <c:v>42223.259497509091</c:v>
                </c:pt>
                <c:pt idx="2021">
                  <c:v>42727.131758209136</c:v>
                </c:pt>
                <c:pt idx="2022">
                  <c:v>45249.334470588707</c:v>
                </c:pt>
                <c:pt idx="2023">
                  <c:v>48008.813937014471</c:v>
                </c:pt>
                <c:pt idx="2024">
                  <c:v>47112.597899567045</c:v>
                </c:pt>
                <c:pt idx="2025">
                  <c:v>48815.519223888681</c:v>
                </c:pt>
                <c:pt idx="2026">
                  <c:v>50031.005137081738</c:v>
                </c:pt>
                <c:pt idx="2027">
                  <c:v>49528.967687496654</c:v>
                </c:pt>
                <c:pt idx="2028">
                  <c:v>59182.979269746596</c:v>
                </c:pt>
                <c:pt idx="2029">
                  <c:v>59267.877509044723</c:v>
                </c:pt>
                <c:pt idx="2030">
                  <c:v>57146.721184464695</c:v>
                </c:pt>
                <c:pt idx="2031">
                  <c:v>61157.707473958304</c:v>
                </c:pt>
                <c:pt idx="2032">
                  <c:v>60406.492481567555</c:v>
                </c:pt>
                <c:pt idx="2033">
                  <c:v>60182.377948922389</c:v>
                </c:pt>
                <c:pt idx="2034">
                  <c:v>62027.688260810668</c:v>
                </c:pt>
                <c:pt idx="2035">
                  <c:v>61079.294782281773</c:v>
                </c:pt>
                <c:pt idx="2036">
                  <c:v>62636.769100511839</c:v>
                </c:pt>
                <c:pt idx="2037">
                  <c:v>66473.690427218171</c:v>
                </c:pt>
                <c:pt idx="2038">
                  <c:v>65749.602607492256</c:v>
                </c:pt>
                <c:pt idx="2039">
                  <c:v>71332.818154598674</c:v>
                </c:pt>
                <c:pt idx="2040">
                  <c:v>71256.316724500226</c:v>
                </c:pt>
                <c:pt idx="2041">
                  <c:v>73251.21510923258</c:v>
                </c:pt>
                <c:pt idx="2042">
                  <c:v>68986.515216121334</c:v>
                </c:pt>
                <c:pt idx="2043">
                  <c:v>62307.114703525353</c:v>
                </c:pt>
                <c:pt idx="2044">
                  <c:v>63374.656228831482</c:v>
                </c:pt>
                <c:pt idx="2045">
                  <c:v>59960.709831097178</c:v>
                </c:pt>
                <c:pt idx="2046">
                  <c:v>59027.657412168301</c:v>
                </c:pt>
                <c:pt idx="2047">
                  <c:v>58842.328747814223</c:v>
                </c:pt>
                <c:pt idx="2048">
                  <c:v>57633.13725608497</c:v>
                </c:pt>
                <c:pt idx="2049">
                  <c:v>63249.251985822004</c:v>
                </c:pt>
                <c:pt idx="2050">
                  <c:v>61812.238113986117</c:v>
                </c:pt>
                <c:pt idx="2051">
                  <c:v>64167.422047929584</c:v>
                </c:pt>
                <c:pt idx="2052">
                  <c:v>61629.929242925398</c:v>
                </c:pt>
                <c:pt idx="2053">
                  <c:v>62140.809462745048</c:v>
                </c:pt>
                <c:pt idx="2054">
                  <c:v>62319.665321221371</c:v>
                </c:pt>
                <c:pt idx="2055">
                  <c:v>64955.639064471885</c:v>
                </c:pt>
                <c:pt idx="2056">
                  <c:v>66786.143470002004</c:v>
                </c:pt>
                <c:pt idx="2057">
                  <c:v>69973.044734004754</c:v>
                </c:pt>
                <c:pt idx="2058">
                  <c:v>71214.485579428074</c:v>
                </c:pt>
                <c:pt idx="2059">
                  <c:v>73666.990952927154</c:v>
                </c:pt>
                <c:pt idx="2060">
                  <c:v>72915.788702280261</c:v>
                </c:pt>
                <c:pt idx="2061">
                  <c:v>77952.077636204529</c:v>
                </c:pt>
                <c:pt idx="2062">
                  <c:v>75141.503776924874</c:v>
                </c:pt>
                <c:pt idx="2063">
                  <c:v>70890.157231372461</c:v>
                </c:pt>
                <c:pt idx="2064">
                  <c:v>72535.065395927566</c:v>
                </c:pt>
                <c:pt idx="2065">
                  <c:v>75081.413712910173</c:v>
                </c:pt>
                <c:pt idx="2066">
                  <c:v>73449.718736731491</c:v>
                </c:pt>
                <c:pt idx="2067">
                  <c:v>73952.648108386347</c:v>
                </c:pt>
                <c:pt idx="2068">
                  <c:v>74050.810503036308</c:v>
                </c:pt>
                <c:pt idx="2069">
                  <c:v>73090.873004575842</c:v>
                </c:pt>
                <c:pt idx="2070">
                  <c:v>68945.66518532591</c:v>
                </c:pt>
                <c:pt idx="2071">
                  <c:v>69245.695027852242</c:v>
                </c:pt>
                <c:pt idx="2072">
                  <c:v>66608.944038226662</c:v>
                </c:pt>
                <c:pt idx="2073">
                  <c:v>65397.013071568836</c:v>
                </c:pt>
                <c:pt idx="2074">
                  <c:v>70171.892388587745</c:v>
                </c:pt>
                <c:pt idx="2075">
                  <c:v>71170.95978242335</c:v>
                </c:pt>
                <c:pt idx="2076">
                  <c:v>71071.943690935164</c:v>
                </c:pt>
                <c:pt idx="2077">
                  <c:v>73409.620468823457</c:v>
                </c:pt>
                <c:pt idx="2078">
                  <c:v>74904.201539390968</c:v>
                </c:pt>
                <c:pt idx="2079">
                  <c:v>74921.453860569061</c:v>
                </c:pt>
                <c:pt idx="2080">
                  <c:v>74827.776559755643</c:v>
                </c:pt>
                <c:pt idx="2081">
                  <c:v>75152.130391298953</c:v>
                </c:pt>
                <c:pt idx="2082">
                  <c:v>72748.145578395284</c:v>
                </c:pt>
                <c:pt idx="2083">
                  <c:v>74177.259569041795</c:v>
                </c:pt>
                <c:pt idx="2084">
                  <c:v>75333.037670535748</c:v>
                </c:pt>
                <c:pt idx="2085">
                  <c:v>73927.572356481978</c:v>
                </c:pt>
                <c:pt idx="2086">
                  <c:v>71297.38336494111</c:v>
                </c:pt>
                <c:pt idx="2087">
                  <c:v>74007.998243687398</c:v>
                </c:pt>
                <c:pt idx="2088">
                  <c:v>74020.204834299366</c:v>
                </c:pt>
                <c:pt idx="2089">
                  <c:v>76168.360914105666</c:v>
                </c:pt>
                <c:pt idx="2090">
                  <c:v>76431.681792589094</c:v>
                </c:pt>
                <c:pt idx="2091">
                  <c:v>76246.365869978865</c:v>
                </c:pt>
                <c:pt idx="2092">
                  <c:v>81022.481136151604</c:v>
                </c:pt>
                <c:pt idx="2093">
                  <c:v>80237.054561513301</c:v>
                </c:pt>
                <c:pt idx="2094">
                  <c:v>80564.823180409425</c:v>
                </c:pt>
                <c:pt idx="2095">
                  <c:v>78269.053998056406</c:v>
                </c:pt>
                <c:pt idx="2096">
                  <c:v>76525.461027353333</c:v>
                </c:pt>
                <c:pt idx="2097">
                  <c:v>71703.411774587512</c:v>
                </c:pt>
                <c:pt idx="2098">
                  <c:v>70967.474133077514</c:v>
                </c:pt>
                <c:pt idx="2099">
                  <c:v>69819.603319524496</c:v>
                </c:pt>
                <c:pt idx="2100">
                  <c:v>66352.019539402594</c:v>
                </c:pt>
                <c:pt idx="2101">
                  <c:v>68908.057228583304</c:v>
                </c:pt>
                <c:pt idx="2102">
                  <c:v>69600.432344384652</c:v>
                </c:pt>
                <c:pt idx="2103">
                  <c:v>71126.304250097062</c:v>
                </c:pt>
                <c:pt idx="2104">
                  <c:v>72528.167637644787</c:v>
                </c:pt>
                <c:pt idx="2105">
                  <c:v>65909.691908193898</c:v>
                </c:pt>
                <c:pt idx="2106">
                  <c:v>64693.675433546654</c:v>
                </c:pt>
                <c:pt idx="2107">
                  <c:v>64900.611642627613</c:v>
                </c:pt>
                <c:pt idx="2108">
                  <c:v>66492.275523119635</c:v>
                </c:pt>
                <c:pt idx="2109">
                  <c:v>61638.960872848162</c:v>
                </c:pt>
                <c:pt idx="2110">
                  <c:v>61580.084217346906</c:v>
                </c:pt>
                <c:pt idx="2111">
                  <c:v>60266.643221694285</c:v>
                </c:pt>
                <c:pt idx="2112">
                  <c:v>60891.955995724973</c:v>
                </c:pt>
                <c:pt idx="2113">
                  <c:v>56665.791857300101</c:v>
                </c:pt>
                <c:pt idx="2114">
                  <c:v>52350.26417468724</c:v>
                </c:pt>
                <c:pt idx="2115">
                  <c:v>51269.037966358672</c:v>
                </c:pt>
                <c:pt idx="2116">
                  <c:v>52122.661099896199</c:v>
                </c:pt>
                <c:pt idx="2117">
                  <c:v>53555.761110385181</c:v>
                </c:pt>
                <c:pt idx="2118">
                  <c:v>52969.42603516591</c:v>
                </c:pt>
                <c:pt idx="2119">
                  <c:v>50747.406131220989</c:v>
                </c:pt>
                <c:pt idx="2120">
                  <c:v>51552.931039820694</c:v>
                </c:pt>
                <c:pt idx="2121">
                  <c:v>44963.228963269648</c:v>
                </c:pt>
                <c:pt idx="2122">
                  <c:v>44700.510420532424</c:v>
                </c:pt>
                <c:pt idx="2123">
                  <c:v>44518.307399131154</c:v>
                </c:pt>
                <c:pt idx="2124">
                  <c:v>47485.816399487732</c:v>
                </c:pt>
                <c:pt idx="2125">
                  <c:v>47817.771879711894</c:v>
                </c:pt>
                <c:pt idx="2126">
                  <c:v>50967.136215793813</c:v>
                </c:pt>
                <c:pt idx="2127">
                  <c:v>51827.367891994734</c:v>
                </c:pt>
                <c:pt idx="2128">
                  <c:v>60470.118626321972</c:v>
                </c:pt>
                <c:pt idx="2129">
                  <c:v>54677.282237876658</c:v>
                </c:pt>
                <c:pt idx="2130">
                  <c:v>59483.863879946832</c:v>
                </c:pt>
                <c:pt idx="2131">
                  <c:v>59267.907126947553</c:v>
                </c:pt>
                <c:pt idx="2132">
                  <c:v>63902.71203853318</c:v>
                </c:pt>
                <c:pt idx="2133">
                  <c:v>57131.058348159037</c:v>
                </c:pt>
                <c:pt idx="2134">
                  <c:v>57900.638156864916</c:v>
                </c:pt>
                <c:pt idx="2135">
                  <c:v>56528.141866993414</c:v>
                </c:pt>
                <c:pt idx="2136">
                  <c:v>57607.702694108084</c:v>
                </c:pt>
                <c:pt idx="2137">
                  <c:v>62251.794324805749</c:v>
                </c:pt>
                <c:pt idx="2138">
                  <c:v>64144.184642648652</c:v>
                </c:pt>
                <c:pt idx="2139">
                  <c:v>62271.04434082513</c:v>
                </c:pt>
                <c:pt idx="2140">
                  <c:v>59581.931099379304</c:v>
                </c:pt>
                <c:pt idx="2141">
                  <c:v>60547.179497135112</c:v>
                </c:pt>
                <c:pt idx="2142">
                  <c:v>59108.483677043281</c:v>
                </c:pt>
                <c:pt idx="2143">
                  <c:v>56592.492712530824</c:v>
                </c:pt>
                <c:pt idx="2144">
                  <c:v>60265.409752532309</c:v>
                </c:pt>
                <c:pt idx="2145">
                  <c:v>62498.738160069326</c:v>
                </c:pt>
                <c:pt idx="2146">
                  <c:v>62043.114501604505</c:v>
                </c:pt>
                <c:pt idx="2147">
                  <c:v>66153.77751049494</c:v>
                </c:pt>
                <c:pt idx="2148">
                  <c:v>66497.953269818492</c:v>
                </c:pt>
                <c:pt idx="2149">
                  <c:v>59383.531000608018</c:v>
                </c:pt>
                <c:pt idx="2150">
                  <c:v>60532.246504607756</c:v>
                </c:pt>
                <c:pt idx="2151">
                  <c:v>59487.575802642059</c:v>
                </c:pt>
                <c:pt idx="2152">
                  <c:v>62467.380983116629</c:v>
                </c:pt>
                <c:pt idx="2153">
                  <c:v>56930.914172318371</c:v>
                </c:pt>
                <c:pt idx="2154">
                  <c:v>54790.387734531367</c:v>
                </c:pt>
                <c:pt idx="2155">
                  <c:v>55304.835841420769</c:v>
                </c:pt>
                <c:pt idx="2156">
                  <c:v>57916.958615222618</c:v>
                </c:pt>
                <c:pt idx="2157">
                  <c:v>58305.902817926857</c:v>
                </c:pt>
                <c:pt idx="2158">
                  <c:v>61971.571186064612</c:v>
                </c:pt>
                <c:pt idx="2159">
                  <c:v>62595.080310533114</c:v>
                </c:pt>
                <c:pt idx="2160">
                  <c:v>62417.439770953526</c:v>
                </c:pt>
                <c:pt idx="2161">
                  <c:v>70268.457076073275</c:v>
                </c:pt>
                <c:pt idx="2162">
                  <c:v>68263.200641347517</c:v>
                </c:pt>
                <c:pt idx="2163">
                  <c:v>65932.979200596135</c:v>
                </c:pt>
                <c:pt idx="2164">
                  <c:v>64094.652996873796</c:v>
                </c:pt>
                <c:pt idx="2165">
                  <c:v>70302.240597607975</c:v>
                </c:pt>
                <c:pt idx="2166">
                  <c:v>68819.835912736773</c:v>
                </c:pt>
                <c:pt idx="2167">
                  <c:v>63993.735379678619</c:v>
                </c:pt>
                <c:pt idx="2168">
                  <c:v>64394.489115611774</c:v>
                </c:pt>
                <c:pt idx="2169">
                  <c:v>61863.746602143321</c:v>
                </c:pt>
                <c:pt idx="2170">
                  <c:v>63353.487731101035</c:v>
                </c:pt>
                <c:pt idx="2171">
                  <c:v>66271.810178818545</c:v>
                </c:pt>
                <c:pt idx="2172">
                  <c:v>65705.427177750593</c:v>
                </c:pt>
                <c:pt idx="2173">
                  <c:v>64043.683549479094</c:v>
                </c:pt>
                <c:pt idx="2174">
                  <c:v>62951.199758882613</c:v>
                </c:pt>
                <c:pt idx="2175">
                  <c:v>65914.528489781893</c:v>
                </c:pt>
                <c:pt idx="2176">
                  <c:v>64897.762001055999</c:v>
                </c:pt>
                <c:pt idx="2177">
                  <c:v>65562.800775841795</c:v>
                </c:pt>
                <c:pt idx="2178">
                  <c:v>67562.253861938676</c:v>
                </c:pt>
                <c:pt idx="2179">
                  <c:v>65668.052452659787</c:v>
                </c:pt>
                <c:pt idx="2180">
                  <c:v>66273.31297009885</c:v>
                </c:pt>
                <c:pt idx="2181">
                  <c:v>64834.30245958249</c:v>
                </c:pt>
                <c:pt idx="2182">
                  <c:v>67122.981099220109</c:v>
                </c:pt>
                <c:pt idx="2183">
                  <c:v>67854.945321685635</c:v>
                </c:pt>
                <c:pt idx="2184">
                  <c:v>67684.875754231427</c:v>
                </c:pt>
                <c:pt idx="2185">
                  <c:v>69697.686877912813</c:v>
                </c:pt>
                <c:pt idx="2186">
                  <c:v>70764.911238617555</c:v>
                </c:pt>
                <c:pt idx="2187">
                  <c:v>70437.610808567741</c:v>
                </c:pt>
                <c:pt idx="2188">
                  <c:v>69874.034583608794</c:v>
                </c:pt>
                <c:pt idx="2189">
                  <c:v>72017.739424168991</c:v>
                </c:pt>
                <c:pt idx="2190">
                  <c:v>74545.621981235265</c:v>
                </c:pt>
                <c:pt idx="2191">
                  <c:v>69119.656048475299</c:v>
                </c:pt>
                <c:pt idx="2192">
                  <c:v>68793.086163739019</c:v>
                </c:pt>
                <c:pt idx="2193">
                  <c:v>66013.496488344157</c:v>
                </c:pt>
                <c:pt idx="2194">
                  <c:v>64789.330920838132</c:v>
                </c:pt>
                <c:pt idx="2195">
                  <c:v>62694.958201514921</c:v>
                </c:pt>
                <c:pt idx="2196">
                  <c:v>65809.481809364006</c:v>
                </c:pt>
                <c:pt idx="2197">
                  <c:v>69708.500886189257</c:v>
                </c:pt>
                <c:pt idx="2198">
                  <c:v>70705.671778723627</c:v>
                </c:pt>
                <c:pt idx="2199">
                  <c:v>70713.336618214977</c:v>
                </c:pt>
                <c:pt idx="2200">
                  <c:v>74596.107648192206</c:v>
                </c:pt>
                <c:pt idx="2201">
                  <c:v>73284.007221534484</c:v>
                </c:pt>
                <c:pt idx="2202">
                  <c:v>70405.983618980521</c:v>
                </c:pt>
                <c:pt idx="2203">
                  <c:v>69141.779608683399</c:v>
                </c:pt>
                <c:pt idx="2204">
                  <c:v>67449.598512225944</c:v>
                </c:pt>
                <c:pt idx="2205">
                  <c:v>70153.432456017094</c:v>
                </c:pt>
                <c:pt idx="2206">
                  <c:v>72213.278595171942</c:v>
                </c:pt>
                <c:pt idx="2207">
                  <c:v>75711.624368909659</c:v>
                </c:pt>
                <c:pt idx="2208">
                  <c:v>78833.651248911352</c:v>
                </c:pt>
                <c:pt idx="2209">
                  <c:v>77406.295655155758</c:v>
                </c:pt>
                <c:pt idx="2210">
                  <c:v>81744.418198048137</c:v>
                </c:pt>
                <c:pt idx="2211">
                  <c:v>80526.132581017097</c:v>
                </c:pt>
                <c:pt idx="2212">
                  <c:v>80451.656479323603</c:v>
                </c:pt>
                <c:pt idx="2213">
                  <c:v>78453.588240032113</c:v>
                </c:pt>
                <c:pt idx="2214">
                  <c:v>84478.611264156338</c:v>
                </c:pt>
                <c:pt idx="2215">
                  <c:v>83199.978281821386</c:v>
                </c:pt>
                <c:pt idx="2216">
                  <c:v>83031.916962467527</c:v>
                </c:pt>
                <c:pt idx="2217">
                  <c:v>81067.969621556826</c:v>
                </c:pt>
                <c:pt idx="2218">
                  <c:v>78894.122240658689</c:v>
                </c:pt>
                <c:pt idx="2219">
                  <c:v>78958.407991231201</c:v>
                </c:pt>
                <c:pt idx="2220">
                  <c:v>82592.831157320892</c:v>
                </c:pt>
                <c:pt idx="2221">
                  <c:v>87143.220303545939</c:v>
                </c:pt>
                <c:pt idx="2222">
                  <c:v>86303.655465437128</c:v>
                </c:pt>
                <c:pt idx="2223">
                  <c:v>87041.193165892808</c:v>
                </c:pt>
                <c:pt idx="2224">
                  <c:v>87433.036008736861</c:v>
                </c:pt>
                <c:pt idx="2225">
                  <c:v>84211.595807314094</c:v>
                </c:pt>
                <c:pt idx="2226">
                  <c:v>86516.133999815691</c:v>
                </c:pt>
                <c:pt idx="2227">
                  <c:v>82744.008636689221</c:v>
                </c:pt>
                <c:pt idx="2228">
                  <c:v>86675.506146289961</c:v>
                </c:pt>
                <c:pt idx="2229">
                  <c:v>86437.73717377412</c:v>
                </c:pt>
                <c:pt idx="2230">
                  <c:v>86189.848493819241</c:v>
                </c:pt>
                <c:pt idx="2231">
                  <c:v>82995.217569695655</c:v>
                </c:pt>
                <c:pt idx="2232">
                  <c:v>83205.011644160171</c:v>
                </c:pt>
                <c:pt idx="2233">
                  <c:v>86255.688405394583</c:v>
                </c:pt>
                <c:pt idx="2234">
                  <c:v>87031.903521716697</c:v>
                </c:pt>
                <c:pt idx="2235">
                  <c:v>88348.754735985422</c:v>
                </c:pt>
                <c:pt idx="2236">
                  <c:v>88203.899866151434</c:v>
                </c:pt>
                <c:pt idx="2237">
                  <c:v>91464.441345532323</c:v>
                </c:pt>
                <c:pt idx="2238">
                  <c:v>93070.949316707585</c:v>
                </c:pt>
                <c:pt idx="2239">
                  <c:v>82820.003577544616</c:v>
                </c:pt>
                <c:pt idx="2240">
                  <c:v>81346.835556045859</c:v>
                </c:pt>
                <c:pt idx="2241">
                  <c:v>81946.671059464759</c:v>
                </c:pt>
                <c:pt idx="2242">
                  <c:v>79211.789217457554</c:v>
                </c:pt>
                <c:pt idx="2243">
                  <c:v>78492.681750780117</c:v>
                </c:pt>
                <c:pt idx="2244">
                  <c:v>77038.943971259097</c:v>
                </c:pt>
                <c:pt idx="2245">
                  <c:v>75086.523619198197</c:v>
                </c:pt>
                <c:pt idx="2246">
                  <c:v>71470.757310324887</c:v>
                </c:pt>
                <c:pt idx="2247">
                  <c:v>72872.964589667361</c:v>
                </c:pt>
                <c:pt idx="2248">
                  <c:v>72275.186190545341</c:v>
                </c:pt>
                <c:pt idx="2249">
                  <c:v>71594.618449636866</c:v>
                </c:pt>
                <c:pt idx="2250">
                  <c:v>73124.874243176237</c:v>
                </c:pt>
                <c:pt idx="2251">
                  <c:v>71522.605343929376</c:v>
                </c:pt>
                <c:pt idx="2252">
                  <c:v>65100.831345157902</c:v>
                </c:pt>
                <c:pt idx="2253">
                  <c:v>68629.84276400278</c:v>
                </c:pt>
                <c:pt idx="2254">
                  <c:v>64132.491845413722</c:v>
                </c:pt>
                <c:pt idx="2255">
                  <c:v>62243.424322176041</c:v>
                </c:pt>
                <c:pt idx="2256">
                  <c:v>65219.374150225667</c:v>
                </c:pt>
                <c:pt idx="2257">
                  <c:v>65438.388287906811</c:v>
                </c:pt>
                <c:pt idx="2258">
                  <c:v>64722.276413163163</c:v>
                </c:pt>
                <c:pt idx="2259">
                  <c:v>66266.614089928597</c:v>
                </c:pt>
                <c:pt idx="2260">
                  <c:v>68117.16904429518</c:v>
                </c:pt>
                <c:pt idx="2261">
                  <c:v>67303.332615959444</c:v>
                </c:pt>
                <c:pt idx="2262">
                  <c:v>63767.623341891427</c:v>
                </c:pt>
                <c:pt idx="2263">
                  <c:v>58020.048794269765</c:v>
                </c:pt>
                <c:pt idx="2264">
                  <c:v>57293.21609840139</c:v>
                </c:pt>
                <c:pt idx="2265">
                  <c:v>57986.03357313649</c:v>
                </c:pt>
                <c:pt idx="2266">
                  <c:v>59202.100754410661</c:v>
                </c:pt>
                <c:pt idx="2267">
                  <c:v>61905.146826019474</c:v>
                </c:pt>
                <c:pt idx="2268">
                  <c:v>66528.125606028363</c:v>
                </c:pt>
                <c:pt idx="2269">
                  <c:v>64674.769735648122</c:v>
                </c:pt>
                <c:pt idx="2270">
                  <c:v>64874.331944230507</c:v>
                </c:pt>
                <c:pt idx="2271">
                  <c:v>66074.674585213972</c:v>
                </c:pt>
                <c:pt idx="2272">
                  <c:v>65747.969610488974</c:v>
                </c:pt>
                <c:pt idx="2273">
                  <c:v>69110.364410526076</c:v>
                </c:pt>
                <c:pt idx="2274">
                  <c:v>67328.321975164552</c:v>
                </c:pt>
                <c:pt idx="2275">
                  <c:v>68965.958311159106</c:v>
                </c:pt>
                <c:pt idx="2276">
                  <c:v>68956.569269899905</c:v>
                </c:pt>
                <c:pt idx="2277">
                  <c:v>74169.086070792619</c:v>
                </c:pt>
                <c:pt idx="2278">
                  <c:v>73185.737277093009</c:v>
                </c:pt>
                <c:pt idx="2279">
                  <c:v>73966.782887297159</c:v>
                </c:pt>
                <c:pt idx="2280">
                  <c:v>74586.267261288158</c:v>
                </c:pt>
                <c:pt idx="2281">
                  <c:v>77304.076127604145</c:v>
                </c:pt>
                <c:pt idx="2282">
                  <c:v>79375.916550922702</c:v>
                </c:pt>
                <c:pt idx="2283">
                  <c:v>74780.551890980918</c:v>
                </c:pt>
                <c:pt idx="2284">
                  <c:v>72957.587181040217</c:v>
                </c:pt>
                <c:pt idx="2285">
                  <c:v>73693.767359772712</c:v>
                </c:pt>
                <c:pt idx="2286">
                  <c:v>73158.159222485308</c:v>
                </c:pt>
                <c:pt idx="2287">
                  <c:v>75837.894985513325</c:v>
                </c:pt>
                <c:pt idx="2288">
                  <c:v>72536.79944460644</c:v>
                </c:pt>
                <c:pt idx="2289">
                  <c:v>70274.112632056233</c:v>
                </c:pt>
                <c:pt idx="2290">
                  <c:v>72842.189732836458</c:v>
                </c:pt>
                <c:pt idx="2291">
                  <c:v>74867.950520884173</c:v>
                </c:pt>
                <c:pt idx="2292">
                  <c:v>74405.939964376361</c:v>
                </c:pt>
                <c:pt idx="2293">
                  <c:v>73746.26664681363</c:v>
                </c:pt>
                <c:pt idx="2294">
                  <c:v>73272.4386414482</c:v>
                </c:pt>
                <c:pt idx="2295">
                  <c:v>76057.858222286319</c:v>
                </c:pt>
                <c:pt idx="2296">
                  <c:v>75659.815768903019</c:v>
                </c:pt>
                <c:pt idx="2297">
                  <c:v>73867.470633977937</c:v>
                </c:pt>
                <c:pt idx="2298">
                  <c:v>73340.494163302705</c:v>
                </c:pt>
                <c:pt idx="2299">
                  <c:v>73981.449507445985</c:v>
                </c:pt>
                <c:pt idx="2300">
                  <c:v>76109.095218248855</c:v>
                </c:pt>
                <c:pt idx="2301">
                  <c:v>81213.211270057989</c:v>
                </c:pt>
                <c:pt idx="2302">
                  <c:v>80479.663869860407</c:v>
                </c:pt>
                <c:pt idx="2303">
                  <c:v>78036.277083984765</c:v>
                </c:pt>
                <c:pt idx="2304">
                  <c:v>77910.516827118481</c:v>
                </c:pt>
                <c:pt idx="2305">
                  <c:v>77117.449397120217</c:v>
                </c:pt>
                <c:pt idx="2306">
                  <c:v>77420.531495949763</c:v>
                </c:pt>
                <c:pt idx="2307">
                  <c:v>78748.954605019753</c:v>
                </c:pt>
                <c:pt idx="2308">
                  <c:v>76488.335545474125</c:v>
                </c:pt>
                <c:pt idx="2309">
                  <c:v>72260.730374854247</c:v>
                </c:pt>
                <c:pt idx="2310">
                  <c:v>72553.497752300435</c:v>
                </c:pt>
                <c:pt idx="2311">
                  <c:v>68401.750264581453</c:v>
                </c:pt>
                <c:pt idx="2312">
                  <c:v>66827.160948269084</c:v>
                </c:pt>
                <c:pt idx="2313">
                  <c:v>64994.804968695971</c:v>
                </c:pt>
                <c:pt idx="2314">
                  <c:v>63682.208919781966</c:v>
                </c:pt>
                <c:pt idx="2315">
                  <c:v>66254.192650937475</c:v>
                </c:pt>
                <c:pt idx="2316">
                  <c:v>64774.077933581706</c:v>
                </c:pt>
                <c:pt idx="2317">
                  <c:v>65232.087315230048</c:v>
                </c:pt>
                <c:pt idx="2318">
                  <c:v>63214.310957106652</c:v>
                </c:pt>
                <c:pt idx="2319">
                  <c:v>69363.862464478254</c:v>
                </c:pt>
                <c:pt idx="2320">
                  <c:v>68095.40392484545</c:v>
                </c:pt>
                <c:pt idx="2321">
                  <c:v>65056.241058147294</c:v>
                </c:pt>
                <c:pt idx="2322">
                  <c:v>64470.344065669015</c:v>
                </c:pt>
                <c:pt idx="2323">
                  <c:v>65432.048698888699</c:v>
                </c:pt>
                <c:pt idx="2324">
                  <c:v>65159.316545495676</c:v>
                </c:pt>
                <c:pt idx="2325">
                  <c:v>65972.103839688643</c:v>
                </c:pt>
                <c:pt idx="2326">
                  <c:v>69518.566082780206</c:v>
                </c:pt>
                <c:pt idx="2327">
                  <c:v>75726.133530082341</c:v>
                </c:pt>
                <c:pt idx="2328">
                  <c:v>75354.115479456043</c:v>
                </c:pt>
                <c:pt idx="2329">
                  <c:v>73795.212708972904</c:v>
                </c:pt>
                <c:pt idx="2330">
                  <c:v>73655.393060782997</c:v>
                </c:pt>
                <c:pt idx="2331">
                  <c:v>73809.644643252075</c:v>
                </c:pt>
                <c:pt idx="2332">
                  <c:v>78388.95730405247</c:v>
                </c:pt>
                <c:pt idx="2333">
                  <c:v>79049.508623122805</c:v>
                </c:pt>
                <c:pt idx="2334">
                  <c:v>75470.743522844263</c:v>
                </c:pt>
                <c:pt idx="2335">
                  <c:v>74443.330562783216</c:v>
                </c:pt>
                <c:pt idx="2336">
                  <c:v>79799.015711833097</c:v>
                </c:pt>
                <c:pt idx="2337">
                  <c:v>77094.020258897537</c:v>
                </c:pt>
                <c:pt idx="2338">
                  <c:v>76278.130499734456</c:v>
                </c:pt>
                <c:pt idx="2339">
                  <c:v>78280.690400531559</c:v>
                </c:pt>
                <c:pt idx="2340">
                  <c:v>80769.381007674572</c:v>
                </c:pt>
                <c:pt idx="2341">
                  <c:v>79574.959427419948</c:v>
                </c:pt>
                <c:pt idx="2342">
                  <c:v>79868.581259459126</c:v>
                </c:pt>
                <c:pt idx="2343">
                  <c:v>79462.005411721198</c:v>
                </c:pt>
                <c:pt idx="2344">
                  <c:v>76231.472916951505</c:v>
                </c:pt>
                <c:pt idx="2345">
                  <c:v>76711.489202754718</c:v>
                </c:pt>
                <c:pt idx="2346">
                  <c:v>73341.429526865613</c:v>
                </c:pt>
                <c:pt idx="2347">
                  <c:v>73328.189486515548</c:v>
                </c:pt>
                <c:pt idx="2348">
                  <c:v>73943.378794387652</c:v>
                </c:pt>
                <c:pt idx="2349">
                  <c:v>73399.768557186791</c:v>
                </c:pt>
                <c:pt idx="2350">
                  <c:v>73521.363977375324</c:v>
                </c:pt>
                <c:pt idx="2351">
                  <c:v>78430.737848356235</c:v>
                </c:pt>
                <c:pt idx="2352">
                  <c:v>80239.727373119516</c:v>
                </c:pt>
                <c:pt idx="2353">
                  <c:v>79131.473574400923</c:v>
                </c:pt>
                <c:pt idx="2354">
                  <c:v>80691.183103738542</c:v>
                </c:pt>
                <c:pt idx="2355">
                  <c:v>78117.990437536268</c:v>
                </c:pt>
                <c:pt idx="2356">
                  <c:v>78835.368819953685</c:v>
                </c:pt>
                <c:pt idx="2357">
                  <c:v>80259.899755632796</c:v>
                </c:pt>
                <c:pt idx="2358">
                  <c:v>81389.749433440695</c:v>
                </c:pt>
                <c:pt idx="2359">
                  <c:v>85846.675440275096</c:v>
                </c:pt>
                <c:pt idx="2360">
                  <c:v>86548.612012758545</c:v>
                </c:pt>
                <c:pt idx="2361">
                  <c:v>89710.657533320118</c:v>
                </c:pt>
                <c:pt idx="2362">
                  <c:v>89453.135199530749</c:v>
                </c:pt>
                <c:pt idx="2363">
                  <c:v>89043.684343656234</c:v>
                </c:pt>
                <c:pt idx="2364">
                  <c:v>89155.350693770524</c:v>
                </c:pt>
                <c:pt idx="2365">
                  <c:v>87217.300602964504</c:v>
                </c:pt>
                <c:pt idx="2366">
                  <c:v>84900.004901844106</c:v>
                </c:pt>
                <c:pt idx="2367">
                  <c:v>87569.16719504309</c:v>
                </c:pt>
                <c:pt idx="2368">
                  <c:v>86534.632707246623</c:v>
                </c:pt>
                <c:pt idx="2369">
                  <c:v>86519.614004547897</c:v>
                </c:pt>
                <c:pt idx="2370">
                  <c:v>86507.289713537117</c:v>
                </c:pt>
                <c:pt idx="2371">
                  <c:v>88323.434200020463</c:v>
                </c:pt>
                <c:pt idx="2372">
                  <c:v>88007.139724973676</c:v>
                </c:pt>
                <c:pt idx="2373">
                  <c:v>89475.823530701469</c:v>
                </c:pt>
                <c:pt idx="2374">
                  <c:v>91683.075871827154</c:v>
                </c:pt>
                <c:pt idx="2375">
                  <c:v>102280.65296458798</c:v>
                </c:pt>
                <c:pt idx="2376">
                  <c:v>106336.44851474205</c:v>
                </c:pt>
                <c:pt idx="2377">
                  <c:v>102772.48567395787</c:v>
                </c:pt>
                <c:pt idx="2378">
                  <c:v>101621.75644751704</c:v>
                </c:pt>
                <c:pt idx="2379">
                  <c:v>100833.954253402</c:v>
                </c:pt>
                <c:pt idx="2380">
                  <c:v>101215.41429369709</c:v>
                </c:pt>
                <c:pt idx="2381">
                  <c:v>100268.97194716535</c:v>
                </c:pt>
                <c:pt idx="2382">
                  <c:v>98798.407825011614</c:v>
                </c:pt>
                <c:pt idx="2383">
                  <c:v>97636.350570965646</c:v>
                </c:pt>
                <c:pt idx="2384">
                  <c:v>98382.765476448898</c:v>
                </c:pt>
                <c:pt idx="2385">
                  <c:v>96873.283004796234</c:v>
                </c:pt>
                <c:pt idx="2386">
                  <c:v>96310.436902219561</c:v>
                </c:pt>
                <c:pt idx="2387">
                  <c:v>100988.55030079324</c:v>
                </c:pt>
                <c:pt idx="2388">
                  <c:v>99888.79234615904</c:v>
                </c:pt>
                <c:pt idx="2389">
                  <c:v>89604.034260318149</c:v>
                </c:pt>
                <c:pt idx="2390">
                  <c:v>90058.039777726677</c:v>
                </c:pt>
                <c:pt idx="2391">
                  <c:v>87912.897848099732</c:v>
                </c:pt>
                <c:pt idx="2392">
                  <c:v>90742.461383851463</c:v>
                </c:pt>
                <c:pt idx="2393">
                  <c:v>91192.408240419682</c:v>
                </c:pt>
                <c:pt idx="2394">
                  <c:v>91876.595544017109</c:v>
                </c:pt>
                <c:pt idx="2395">
                  <c:v>90038.416182943198</c:v>
                </c:pt>
                <c:pt idx="2396">
                  <c:v>87677.725898877659</c:v>
                </c:pt>
                <c:pt idx="2397">
                  <c:v>87795.46061659031</c:v>
                </c:pt>
                <c:pt idx="2398">
                  <c:v>88150.148101854327</c:v>
                </c:pt>
                <c:pt idx="2399">
                  <c:v>87168.720271050275</c:v>
                </c:pt>
                <c:pt idx="2400">
                  <c:v>91154.721419559311</c:v>
                </c:pt>
                <c:pt idx="2401">
                  <c:v>89748.129877487256</c:v>
                </c:pt>
                <c:pt idx="2402">
                  <c:v>82880.722078693929</c:v>
                </c:pt>
                <c:pt idx="2403">
                  <c:v>83859.316834289813</c:v>
                </c:pt>
                <c:pt idx="2404">
                  <c:v>83611.766069243444</c:v>
                </c:pt>
                <c:pt idx="2405">
                  <c:v>87342.504517640511</c:v>
                </c:pt>
                <c:pt idx="2406">
                  <c:v>90565.162904217301</c:v>
                </c:pt>
                <c:pt idx="2407">
                  <c:v>87656.582861704621</c:v>
                </c:pt>
                <c:pt idx="2408">
                  <c:v>89969.328432715323</c:v>
                </c:pt>
                <c:pt idx="2409">
                  <c:v>87437.551697325151</c:v>
                </c:pt>
                <c:pt idx="2410">
                  <c:v>85451.679733843834</c:v>
                </c:pt>
                <c:pt idx="2411">
                  <c:v>85671.499833992624</c:v>
                </c:pt>
                <c:pt idx="2412">
                  <c:v>88898.558059182644</c:v>
                </c:pt>
                <c:pt idx="2413">
                  <c:v>77628.792165215942</c:v>
                </c:pt>
                <c:pt idx="2414">
                  <c:v>79710.76574348101</c:v>
                </c:pt>
                <c:pt idx="2415">
                  <c:v>78764.405607749126</c:v>
                </c:pt>
                <c:pt idx="2416">
                  <c:v>76167.291771145843</c:v>
                </c:pt>
                <c:pt idx="2417">
                  <c:v>70251.9355579767</c:v>
                </c:pt>
                <c:pt idx="2418">
                  <c:v>69691.643136673258</c:v>
                </c:pt>
                <c:pt idx="2419">
                  <c:v>71495.337483063558</c:v>
                </c:pt>
                <c:pt idx="2420">
                  <c:v>72275.098443905576</c:v>
                </c:pt>
                <c:pt idx="2421">
                  <c:v>70866.168446508018</c:v>
                </c:pt>
                <c:pt idx="2422">
                  <c:v>65453.164272123679</c:v>
                </c:pt>
                <c:pt idx="2423">
                  <c:v>61398.217529647554</c:v>
                </c:pt>
                <c:pt idx="2424">
                  <c:v>62385.487197985851</c:v>
                </c:pt>
                <c:pt idx="2425">
                  <c:v>62255.325289603235</c:v>
                </c:pt>
                <c:pt idx="2426">
                  <c:v>63935.558072031738</c:v>
                </c:pt>
                <c:pt idx="2427">
                  <c:v>60904.038712640402</c:v>
                </c:pt>
                <c:pt idx="2428">
                  <c:v>61486.870499384866</c:v>
                </c:pt>
                <c:pt idx="2429">
                  <c:v>58751.19014072117</c:v>
                </c:pt>
                <c:pt idx="2430">
                  <c:v>58380.437033652961</c:v>
                </c:pt>
                <c:pt idx="2431">
                  <c:v>59556.091232283397</c:v>
                </c:pt>
                <c:pt idx="2432">
                  <c:v>60208.007987209399</c:v>
                </c:pt>
                <c:pt idx="2433">
                  <c:v>58860.749476580968</c:v>
                </c:pt>
                <c:pt idx="2434">
                  <c:v>58476.496670958149</c:v>
                </c:pt>
                <c:pt idx="2435">
                  <c:v>60416.151457772721</c:v>
                </c:pt>
                <c:pt idx="2436">
                  <c:v>61159.551544931921</c:v>
                </c:pt>
                <c:pt idx="2437">
                  <c:v>62745.690329036996</c:v>
                </c:pt>
                <c:pt idx="2438">
                  <c:v>63201.267914332981</c:v>
                </c:pt>
                <c:pt idx="2439">
                  <c:v>63497.188052585225</c:v>
                </c:pt>
                <c:pt idx="2440">
                  <c:v>66791.258063879111</c:v>
                </c:pt>
                <c:pt idx="2441">
                  <c:v>67211.693618014935</c:v>
                </c:pt>
                <c:pt idx="2442">
                  <c:v>67652.601365556853</c:v>
                </c:pt>
                <c:pt idx="2443">
                  <c:v>67116.332544412333</c:v>
                </c:pt>
                <c:pt idx="2444">
                  <c:v>64907.188988826623</c:v>
                </c:pt>
                <c:pt idx="2445">
                  <c:v>66001.923849175044</c:v>
                </c:pt>
                <c:pt idx="2446">
                  <c:v>65331.773155971612</c:v>
                </c:pt>
                <c:pt idx="2447">
                  <c:v>66181.297900313933</c:v>
                </c:pt>
                <c:pt idx="2448">
                  <c:v>66430.314475678955</c:v>
                </c:pt>
                <c:pt idx="2449">
                  <c:v>64875.896186231643</c:v>
                </c:pt>
                <c:pt idx="2450">
                  <c:v>61540.183224423003</c:v>
                </c:pt>
                <c:pt idx="2451">
                  <c:v>61947.174991384774</c:v>
                </c:pt>
                <c:pt idx="2452">
                  <c:v>60250.435039839263</c:v>
                </c:pt>
                <c:pt idx="2453">
                  <c:v>59420.035071048187</c:v>
                </c:pt>
                <c:pt idx="2454">
                  <c:v>60266.91863486715</c:v>
                </c:pt>
                <c:pt idx="2455">
                  <c:v>64276.123947217115</c:v>
                </c:pt>
                <c:pt idx="2456">
                  <c:v>63393.651148563054</c:v>
                </c:pt>
                <c:pt idx="2457">
                  <c:v>61759.842604094985</c:v>
                </c:pt>
                <c:pt idx="2458">
                  <c:v>63603.328633297599</c:v>
                </c:pt>
                <c:pt idx="2459">
                  <c:v>62661.541075781402</c:v>
                </c:pt>
                <c:pt idx="2460">
                  <c:v>62920.611288639659</c:v>
                </c:pt>
                <c:pt idx="2461">
                  <c:v>64036.940264932586</c:v>
                </c:pt>
                <c:pt idx="2462">
                  <c:v>62279.154929078839</c:v>
                </c:pt>
                <c:pt idx="2463">
                  <c:v>61228.355453314885</c:v>
                </c:pt>
                <c:pt idx="2464">
                  <c:v>61415.15859618433</c:v>
                </c:pt>
                <c:pt idx="2465">
                  <c:v>62775.732019222516</c:v>
                </c:pt>
                <c:pt idx="2466">
                  <c:v>63990.644712426591</c:v>
                </c:pt>
                <c:pt idx="2467">
                  <c:v>64390.129508891172</c:v>
                </c:pt>
                <c:pt idx="2468">
                  <c:v>64392.266896705878</c:v>
                </c:pt>
                <c:pt idx="2469">
                  <c:v>62840.294161980935</c:v>
                </c:pt>
                <c:pt idx="2470">
                  <c:v>66674.305553236671</c:v>
                </c:pt>
                <c:pt idx="2471">
                  <c:v>64742.436086038404</c:v>
                </c:pt>
                <c:pt idx="2472">
                  <c:v>63940.779848262493</c:v>
                </c:pt>
                <c:pt idx="2473">
                  <c:v>65846.290670639646</c:v>
                </c:pt>
                <c:pt idx="2474">
                  <c:v>67506.262083063819</c:v>
                </c:pt>
                <c:pt idx="2475">
                  <c:v>66051.755202175613</c:v>
                </c:pt>
                <c:pt idx="2476">
                  <c:v>65986.854120511431</c:v>
                </c:pt>
                <c:pt idx="2477">
                  <c:v>67371.158607001358</c:v>
                </c:pt>
                <c:pt idx="2478">
                  <c:v>64059.507604346065</c:v>
                </c:pt>
                <c:pt idx="2479">
                  <c:v>69551.336431208023</c:v>
                </c:pt>
                <c:pt idx="2480">
                  <c:v>70591.000343926993</c:v>
                </c:pt>
                <c:pt idx="2481">
                  <c:v>71668.240749085177</c:v>
                </c:pt>
                <c:pt idx="2482">
                  <c:v>74680.239852552273</c:v>
                </c:pt>
                <c:pt idx="2483">
                  <c:v>84486.656994603167</c:v>
                </c:pt>
                <c:pt idx="2484">
                  <c:v>81968.276654834117</c:v>
                </c:pt>
                <c:pt idx="2485">
                  <c:v>87711.675359362154</c:v>
                </c:pt>
                <c:pt idx="2486">
                  <c:v>87803.775505142621</c:v>
                </c:pt>
                <c:pt idx="2487">
                  <c:v>86932.020823662911</c:v>
                </c:pt>
                <c:pt idx="2488">
                  <c:v>84588.996443666721</c:v>
                </c:pt>
                <c:pt idx="2489">
                  <c:v>81214.714597166269</c:v>
                </c:pt>
                <c:pt idx="2490">
                  <c:v>85161.590089007106</c:v>
                </c:pt>
                <c:pt idx="2491">
                  <c:v>83559.202070788306</c:v>
                </c:pt>
                <c:pt idx="2492">
                  <c:v>88627.55198738123</c:v>
                </c:pt>
                <c:pt idx="2493">
                  <c:v>83938.790929325958</c:v>
                </c:pt>
                <c:pt idx="2494">
                  <c:v>87159.907753395557</c:v>
                </c:pt>
                <c:pt idx="2495">
                  <c:v>86411.521133214366</c:v>
                </c:pt>
                <c:pt idx="2496">
                  <c:v>83976.84800473557</c:v>
                </c:pt>
                <c:pt idx="2497">
                  <c:v>87379.377044391702</c:v>
                </c:pt>
                <c:pt idx="2498">
                  <c:v>85775.154911662103</c:v>
                </c:pt>
                <c:pt idx="2499">
                  <c:v>86132.606023255634</c:v>
                </c:pt>
                <c:pt idx="2500">
                  <c:v>87129.097330289471</c:v>
                </c:pt>
                <c:pt idx="2501">
                  <c:v>88858.833982884389</c:v>
                </c:pt>
                <c:pt idx="2502">
                  <c:v>87600.860301619003</c:v>
                </c:pt>
                <c:pt idx="2503">
                  <c:v>86297.634381996671</c:v>
                </c:pt>
                <c:pt idx="2504">
                  <c:v>80135.562534918427</c:v>
                </c:pt>
                <c:pt idx="2505">
                  <c:v>79952.444086926072</c:v>
                </c:pt>
                <c:pt idx="2506">
                  <c:v>85307.677165842004</c:v>
                </c:pt>
                <c:pt idx="2507">
                  <c:v>83499.814530942225</c:v>
                </c:pt>
                <c:pt idx="2508">
                  <c:v>85646.770499701321</c:v>
                </c:pt>
                <c:pt idx="2509">
                  <c:v>85152.201624661408</c:v>
                </c:pt>
                <c:pt idx="2510">
                  <c:v>84986.006756878167</c:v>
                </c:pt>
                <c:pt idx="2511">
                  <c:v>81075.934791208245</c:v>
                </c:pt>
                <c:pt idx="2512">
                  <c:v>81692.887445584827</c:v>
                </c:pt>
                <c:pt idx="2513">
                  <c:v>84210.242253406992</c:v>
                </c:pt>
                <c:pt idx="2514">
                  <c:v>84482.865158571251</c:v>
                </c:pt>
                <c:pt idx="2515">
                  <c:v>87437.733968631117</c:v>
                </c:pt>
                <c:pt idx="2516">
                  <c:v>89515.150272523286</c:v>
                </c:pt>
                <c:pt idx="2517">
                  <c:v>95695.475103974459</c:v>
                </c:pt>
                <c:pt idx="2518">
                  <c:v>113139.03542371778</c:v>
                </c:pt>
                <c:pt idx="2519">
                  <c:v>114881.72513787422</c:v>
                </c:pt>
                <c:pt idx="2520">
                  <c:v>112630.76466309384</c:v>
                </c:pt>
                <c:pt idx="2521">
                  <c:v>124740.4516238495</c:v>
                </c:pt>
                <c:pt idx="2522">
                  <c:v>124277.67406863417</c:v>
                </c:pt>
                <c:pt idx="2523">
                  <c:v>134108.77790103073</c:v>
                </c:pt>
                <c:pt idx="2524">
                  <c:v>123645.29372089457</c:v>
                </c:pt>
                <c:pt idx="2525">
                  <c:v>123661.47911682926</c:v>
                </c:pt>
                <c:pt idx="2526">
                  <c:v>122781.91968680725</c:v>
                </c:pt>
                <c:pt idx="2527">
                  <c:v>127261.31511799418</c:v>
                </c:pt>
                <c:pt idx="2528">
                  <c:v>120411.21566688834</c:v>
                </c:pt>
                <c:pt idx="2529">
                  <c:v>119734.54608716386</c:v>
                </c:pt>
                <c:pt idx="2530">
                  <c:v>118316.77753096007</c:v>
                </c:pt>
                <c:pt idx="2531">
                  <c:v>120849.44590245074</c:v>
                </c:pt>
                <c:pt idx="2532">
                  <c:v>122614.79546276637</c:v>
                </c:pt>
                <c:pt idx="2533">
                  <c:v>125474.06718157565</c:v>
                </c:pt>
                <c:pt idx="2534">
                  <c:v>126461.26087812123</c:v>
                </c:pt>
                <c:pt idx="2535">
                  <c:v>127152.04634537542</c:v>
                </c:pt>
                <c:pt idx="2536">
                  <c:v>131992.11336354172</c:v>
                </c:pt>
                <c:pt idx="2537">
                  <c:v>132189.37342903967</c:v>
                </c:pt>
                <c:pt idx="2538">
                  <c:v>131728.21575708161</c:v>
                </c:pt>
                <c:pt idx="2539">
                  <c:v>125731.9516252532</c:v>
                </c:pt>
                <c:pt idx="2540">
                  <c:v>126092.79874726842</c:v>
                </c:pt>
                <c:pt idx="2541">
                  <c:v>123704.09885769774</c:v>
                </c:pt>
                <c:pt idx="2542">
                  <c:v>117569.25783873223</c:v>
                </c:pt>
                <c:pt idx="2543">
                  <c:v>117745.75717401662</c:v>
                </c:pt>
                <c:pt idx="2544">
                  <c:v>117735.99230175058</c:v>
                </c:pt>
                <c:pt idx="2545">
                  <c:v>121876.89498797694</c:v>
                </c:pt>
                <c:pt idx="2546">
                  <c:v>127427.42386364457</c:v>
                </c:pt>
                <c:pt idx="2547">
                  <c:v>131644.14400805344</c:v>
                </c:pt>
                <c:pt idx="2548">
                  <c:v>125676.73466034071</c:v>
                </c:pt>
                <c:pt idx="2549">
                  <c:v>123497.59491321196</c:v>
                </c:pt>
                <c:pt idx="2550">
                  <c:v>122012.06961361566</c:v>
                </c:pt>
                <c:pt idx="2551">
                  <c:v>119926.89273651422</c:v>
                </c:pt>
                <c:pt idx="2552">
                  <c:v>122222.21326743506</c:v>
                </c:pt>
                <c:pt idx="2553">
                  <c:v>113307.57694912243</c:v>
                </c:pt>
                <c:pt idx="2554">
                  <c:v>108621.75521161563</c:v>
                </c:pt>
                <c:pt idx="2555">
                  <c:v>107625.73420365149</c:v>
                </c:pt>
                <c:pt idx="2556">
                  <c:v>107287.33876933594</c:v>
                </c:pt>
                <c:pt idx="2557">
                  <c:v>105126.76060813303</c:v>
                </c:pt>
                <c:pt idx="2558">
                  <c:v>106024.00814877849</c:v>
                </c:pt>
                <c:pt idx="2559">
                  <c:v>105400.82438786756</c:v>
                </c:pt>
                <c:pt idx="2560">
                  <c:v>111681.43152624098</c:v>
                </c:pt>
                <c:pt idx="2561">
                  <c:v>111953.7334028343</c:v>
                </c:pt>
                <c:pt idx="2562">
                  <c:v>103660.43810849296</c:v>
                </c:pt>
                <c:pt idx="2563">
                  <c:v>107458.81524205575</c:v>
                </c:pt>
                <c:pt idx="2564">
                  <c:v>107156.05978293685</c:v>
                </c:pt>
                <c:pt idx="2565">
                  <c:v>106550.68402338617</c:v>
                </c:pt>
                <c:pt idx="2566">
                  <c:v>105006.76634056692</c:v>
                </c:pt>
                <c:pt idx="2567">
                  <c:v>104855.47871679888</c:v>
                </c:pt>
                <c:pt idx="2568">
                  <c:v>103573.90404565365</c:v>
                </c:pt>
                <c:pt idx="2569">
                  <c:v>104111.26860231395</c:v>
                </c:pt>
                <c:pt idx="2570">
                  <c:v>105036.5102562956</c:v>
                </c:pt>
                <c:pt idx="2571">
                  <c:v>101897.82026644083</c:v>
                </c:pt>
                <c:pt idx="2572">
                  <c:v>100124.71182835195</c:v>
                </c:pt>
                <c:pt idx="2573">
                  <c:v>98991.240452951752</c:v>
                </c:pt>
                <c:pt idx="2574">
                  <c:v>101513.83111825593</c:v>
                </c:pt>
                <c:pt idx="2575">
                  <c:v>98711.759274719458</c:v>
                </c:pt>
                <c:pt idx="2576">
                  <c:v>102138.41292365521</c:v>
                </c:pt>
                <c:pt idx="2577">
                  <c:v>102064.58669783446</c:v>
                </c:pt>
                <c:pt idx="2578">
                  <c:v>104069.31825257002</c:v>
                </c:pt>
                <c:pt idx="2579">
                  <c:v>104245.40147362405</c:v>
                </c:pt>
                <c:pt idx="2580">
                  <c:v>103649.59143637081</c:v>
                </c:pt>
                <c:pt idx="2581">
                  <c:v>102716.57627644551</c:v>
                </c:pt>
                <c:pt idx="2582">
                  <c:v>101694.04894895463</c:v>
                </c:pt>
                <c:pt idx="2583">
                  <c:v>99491.367629374014</c:v>
                </c:pt>
                <c:pt idx="2584">
                  <c:v>98844.706155975204</c:v>
                </c:pt>
                <c:pt idx="2585">
                  <c:v>109794.94296103128</c:v>
                </c:pt>
                <c:pt idx="2586">
                  <c:v>108214.49262326532</c:v>
                </c:pt>
                <c:pt idx="2587">
                  <c:v>106306.58698822273</c:v>
                </c:pt>
                <c:pt idx="2588">
                  <c:v>106904.5856037998</c:v>
                </c:pt>
                <c:pt idx="2589">
                  <c:v>106258.58978892516</c:v>
                </c:pt>
                <c:pt idx="2590">
                  <c:v>107060.33610971012</c:v>
                </c:pt>
                <c:pt idx="2591">
                  <c:v>106093.40051816072</c:v>
                </c:pt>
                <c:pt idx="2592">
                  <c:v>113018.26461195594</c:v>
                </c:pt>
                <c:pt idx="2593">
                  <c:v>114169.10921397244</c:v>
                </c:pt>
                <c:pt idx="2594">
                  <c:v>116987.19133071339</c:v>
                </c:pt>
                <c:pt idx="2595">
                  <c:v>112760.60687705012</c:v>
                </c:pt>
                <c:pt idx="2596">
                  <c:v>115457.09489680397</c:v>
                </c:pt>
                <c:pt idx="2597">
                  <c:v>114103.22137165567</c:v>
                </c:pt>
                <c:pt idx="2598">
                  <c:v>113619.2915291817</c:v>
                </c:pt>
                <c:pt idx="2599">
                  <c:v>114643.72337699645</c:v>
                </c:pt>
                <c:pt idx="2600">
                  <c:v>115327.29241588475</c:v>
                </c:pt>
                <c:pt idx="2601">
                  <c:v>114351.50831310943</c:v>
                </c:pt>
                <c:pt idx="2602">
                  <c:v>115565.52596198098</c:v>
                </c:pt>
                <c:pt idx="2603">
                  <c:v>121738.17281315857</c:v>
                </c:pt>
                <c:pt idx="2604">
                  <c:v>118566.8063109536</c:v>
                </c:pt>
                <c:pt idx="2605">
                  <c:v>118392.83924881545</c:v>
                </c:pt>
                <c:pt idx="2606">
                  <c:v>107073.46527634673</c:v>
                </c:pt>
                <c:pt idx="2607">
                  <c:v>105654.06257373661</c:v>
                </c:pt>
                <c:pt idx="2608">
                  <c:v>106320.32721722781</c:v>
                </c:pt>
                <c:pt idx="2609">
                  <c:v>109101.04461547974</c:v>
                </c:pt>
                <c:pt idx="2610">
                  <c:v>98251.040739601973</c:v>
                </c:pt>
                <c:pt idx="2611">
                  <c:v>97797.668523476474</c:v>
                </c:pt>
                <c:pt idx="2612">
                  <c:v>100398.99904074326</c:v>
                </c:pt>
                <c:pt idx="2613">
                  <c:v>99905.295147584242</c:v>
                </c:pt>
                <c:pt idx="2614">
                  <c:v>98353.918086781166</c:v>
                </c:pt>
                <c:pt idx="2615">
                  <c:v>101877.91850240923</c:v>
                </c:pt>
                <c:pt idx="2616">
                  <c:v>101237.98746130431</c:v>
                </c:pt>
                <c:pt idx="2617">
                  <c:v>104796.21640560459</c:v>
                </c:pt>
                <c:pt idx="2618">
                  <c:v>107147.66390013137</c:v>
                </c:pt>
                <c:pt idx="2619">
                  <c:v>101963.98404376632</c:v>
                </c:pt>
                <c:pt idx="2620">
                  <c:v>102573.25104721618</c:v>
                </c:pt>
                <c:pt idx="2621">
                  <c:v>104539.8635235648</c:v>
                </c:pt>
                <c:pt idx="2622">
                  <c:v>105176.76454714735</c:v>
                </c:pt>
                <c:pt idx="2623">
                  <c:v>102882.70987253594</c:v>
                </c:pt>
                <c:pt idx="2624">
                  <c:v>103693.95816286463</c:v>
                </c:pt>
                <c:pt idx="2625">
                  <c:v>101907.1508308553</c:v>
                </c:pt>
                <c:pt idx="2626">
                  <c:v>100952.8554376893</c:v>
                </c:pt>
                <c:pt idx="2627">
                  <c:v>101833.49859694614</c:v>
                </c:pt>
                <c:pt idx="2628">
                  <c:v>102417.86655993531</c:v>
                </c:pt>
                <c:pt idx="2629">
                  <c:v>103794.06581866482</c:v>
                </c:pt>
                <c:pt idx="2630">
                  <c:v>100758.02968142762</c:v>
                </c:pt>
                <c:pt idx="2631">
                  <c:v>97233.240162865128</c:v>
                </c:pt>
                <c:pt idx="2632">
                  <c:v>96163.215003318226</c:v>
                </c:pt>
                <c:pt idx="2633">
                  <c:v>96912.925730277129</c:v>
                </c:pt>
                <c:pt idx="2634">
                  <c:v>99059.214330452771</c:v>
                </c:pt>
                <c:pt idx="2635">
                  <c:v>99638.999292843422</c:v>
                </c:pt>
                <c:pt idx="2636">
                  <c:v>99515.600172060367</c:v>
                </c:pt>
                <c:pt idx="2637">
                  <c:v>101131.33219066131</c:v>
                </c:pt>
                <c:pt idx="2638">
                  <c:v>101527.83179850734</c:v>
                </c:pt>
                <c:pt idx="2639">
                  <c:v>101009.43136520986</c:v>
                </c:pt>
                <c:pt idx="2640">
                  <c:v>99848.471719002642</c:v>
                </c:pt>
                <c:pt idx="2641">
                  <c:v>100893.13726548392</c:v>
                </c:pt>
                <c:pt idx="2642">
                  <c:v>101463.25303076681</c:v>
                </c:pt>
                <c:pt idx="2643">
                  <c:v>100440.42736136896</c:v>
                </c:pt>
                <c:pt idx="2644">
                  <c:v>98971.304243261024</c:v>
                </c:pt>
                <c:pt idx="2645">
                  <c:v>100106.19338630364</c:v>
                </c:pt>
                <c:pt idx="2646">
                  <c:v>101177.07459757492</c:v>
                </c:pt>
                <c:pt idx="2647">
                  <c:v>101611.16548251333</c:v>
                </c:pt>
                <c:pt idx="2648">
                  <c:v>100953.93703463345</c:v>
                </c:pt>
                <c:pt idx="2649">
                  <c:v>100729.78882287304</c:v>
                </c:pt>
                <c:pt idx="2650">
                  <c:v>98859.855310704777</c:v>
                </c:pt>
                <c:pt idx="2651">
                  <c:v>100097.64854845038</c:v>
                </c:pt>
                <c:pt idx="2652">
                  <c:v>96330.858002449968</c:v>
                </c:pt>
                <c:pt idx="2653">
                  <c:v>99436.505073583103</c:v>
                </c:pt>
                <c:pt idx="2654">
                  <c:v>97146.613802062246</c:v>
                </c:pt>
                <c:pt idx="2655">
                  <c:v>98586.99145240082</c:v>
                </c:pt>
                <c:pt idx="2656">
                  <c:v>99666.867857894904</c:v>
                </c:pt>
                <c:pt idx="2657">
                  <c:v>98743.837254227095</c:v>
                </c:pt>
                <c:pt idx="2658">
                  <c:v>98070.218757155744</c:v>
                </c:pt>
                <c:pt idx="2659">
                  <c:v>98020.872397167084</c:v>
                </c:pt>
                <c:pt idx="2660">
                  <c:v>96449.87766010777</c:v>
                </c:pt>
                <c:pt idx="2661">
                  <c:v>96715.419469241751</c:v>
                </c:pt>
                <c:pt idx="2662">
                  <c:v>101201.67845513714</c:v>
                </c:pt>
                <c:pt idx="2663">
                  <c:v>101949.53187397613</c:v>
                </c:pt>
                <c:pt idx="2664">
                  <c:v>100076.76332534688</c:v>
                </c:pt>
                <c:pt idx="2665">
                  <c:v>98565.836174888726</c:v>
                </c:pt>
                <c:pt idx="2666">
                  <c:v>88786.354450033934</c:v>
                </c:pt>
                <c:pt idx="2667">
                  <c:v>103430.60601042719</c:v>
                </c:pt>
                <c:pt idx="2668">
                  <c:v>93638.222268310245</c:v>
                </c:pt>
                <c:pt idx="2669">
                  <c:v>96611.717758682076</c:v>
                </c:pt>
                <c:pt idx="2670">
                  <c:v>97937.361268202934</c:v>
                </c:pt>
                <c:pt idx="2671">
                  <c:v>100832.81569813793</c:v>
                </c:pt>
                <c:pt idx="2672">
                  <c:v>99074.30556060333</c:v>
                </c:pt>
                <c:pt idx="2673">
                  <c:v>97388.426986808714</c:v>
                </c:pt>
                <c:pt idx="2674">
                  <c:v>98749.85602451321</c:v>
                </c:pt>
                <c:pt idx="2675">
                  <c:v>98541.291312143381</c:v>
                </c:pt>
                <c:pt idx="2676">
                  <c:v>98540.582407065245</c:v>
                </c:pt>
                <c:pt idx="2677">
                  <c:v>98526.229273445002</c:v>
                </c:pt>
                <c:pt idx="2678">
                  <c:v>101135.94951022815</c:v>
                </c:pt>
                <c:pt idx="2679">
                  <c:v>104295.71396532444</c:v>
                </c:pt>
                <c:pt idx="2680">
                  <c:v>101465.70855240423</c:v>
                </c:pt>
                <c:pt idx="2681">
                  <c:v>99096.58488536012</c:v>
                </c:pt>
                <c:pt idx="2682">
                  <c:v>99092.940664355396</c:v>
                </c:pt>
                <c:pt idx="2683">
                  <c:v>99553.328618880143</c:v>
                </c:pt>
                <c:pt idx="2684">
                  <c:v>99916.238990346945</c:v>
                </c:pt>
                <c:pt idx="2685">
                  <c:v>100105.18064038642</c:v>
                </c:pt>
                <c:pt idx="2686">
                  <c:v>101424.44934954112</c:v>
                </c:pt>
                <c:pt idx="2687">
                  <c:v>99994.832308886005</c:v>
                </c:pt>
                <c:pt idx="2688">
                  <c:v>95746.691739103757</c:v>
                </c:pt>
                <c:pt idx="2689">
                  <c:v>96802.55060597288</c:v>
                </c:pt>
                <c:pt idx="2690">
                  <c:v>96153.433049959218</c:v>
                </c:pt>
                <c:pt idx="2691">
                  <c:v>97327.301635694064</c:v>
                </c:pt>
                <c:pt idx="2692">
                  <c:v>96073.684076326826</c:v>
                </c:pt>
                <c:pt idx="2693">
                  <c:v>96882.601047000819</c:v>
                </c:pt>
                <c:pt idx="2694">
                  <c:v>96185.279667007126</c:v>
                </c:pt>
                <c:pt idx="2695">
                  <c:v>97607.782273958903</c:v>
                </c:pt>
                <c:pt idx="2696">
                  <c:v>95420.532874035722</c:v>
                </c:pt>
                <c:pt idx="2697">
                  <c:v>95952.039800933184</c:v>
                </c:pt>
                <c:pt idx="2698">
                  <c:v>95965.988842514242</c:v>
                </c:pt>
                <c:pt idx="2699">
                  <c:v>96206.897866252053</c:v>
                </c:pt>
                <c:pt idx="2700">
                  <c:v>95500.088515196563</c:v>
                </c:pt>
                <c:pt idx="2701">
                  <c:v>92482.890146471706</c:v>
                </c:pt>
                <c:pt idx="2702">
                  <c:v>92463.013056868949</c:v>
                </c:pt>
                <c:pt idx="2703">
                  <c:v>90141.644839649205</c:v>
                </c:pt>
                <c:pt idx="2704">
                  <c:v>93884.417346249029</c:v>
                </c:pt>
                <c:pt idx="2705">
                  <c:v>93047.458793065016</c:v>
                </c:pt>
                <c:pt idx="2706">
                  <c:v>93275.837237677391</c:v>
                </c:pt>
                <c:pt idx="2707">
                  <c:v>94986.03477487569</c:v>
                </c:pt>
                <c:pt idx="2708">
                  <c:v>92412.004943285894</c:v>
                </c:pt>
                <c:pt idx="2709">
                  <c:v>92802.433493828503</c:v>
                </c:pt>
                <c:pt idx="2710">
                  <c:v>92863.416888926658</c:v>
                </c:pt>
                <c:pt idx="2711">
                  <c:v>93075.410949133671</c:v>
                </c:pt>
                <c:pt idx="2712">
                  <c:v>92744.229139539006</c:v>
                </c:pt>
                <c:pt idx="2713">
                  <c:v>92788.867998844536</c:v>
                </c:pt>
                <c:pt idx="2714">
                  <c:v>92301.064391328197</c:v>
                </c:pt>
                <c:pt idx="2715">
                  <c:v>93512.842912599619</c:v>
                </c:pt>
                <c:pt idx="2716">
                  <c:v>94412.201661334911</c:v>
                </c:pt>
                <c:pt idx="2717">
                  <c:v>93913.213579995267</c:v>
                </c:pt>
                <c:pt idx="2718">
                  <c:v>94068.452318354379</c:v>
                </c:pt>
                <c:pt idx="2719">
                  <c:v>94465.375223749928</c:v>
                </c:pt>
                <c:pt idx="2720">
                  <c:v>94003.443099928743</c:v>
                </c:pt>
                <c:pt idx="2721">
                  <c:v>93691.150170241963</c:v>
                </c:pt>
                <c:pt idx="2722">
                  <c:v>93676.986450673852</c:v>
                </c:pt>
                <c:pt idx="2723">
                  <c:v>92704.03583678836</c:v>
                </c:pt>
                <c:pt idx="2724">
                  <c:v>92807.231996424191</c:v>
                </c:pt>
                <c:pt idx="2725">
                  <c:v>92137.136364274978</c:v>
                </c:pt>
                <c:pt idx="2726">
                  <c:v>92168.080105080589</c:v>
                </c:pt>
                <c:pt idx="2727">
                  <c:v>91184.192827749212</c:v>
                </c:pt>
                <c:pt idx="2728">
                  <c:v>91282.399380899762</c:v>
                </c:pt>
                <c:pt idx="2729">
                  <c:v>92693.351232259258</c:v>
                </c:pt>
                <c:pt idx="2730">
                  <c:v>95354.402597901397</c:v>
                </c:pt>
                <c:pt idx="2731">
                  <c:v>100155.42240306216</c:v>
                </c:pt>
                <c:pt idx="2732">
                  <c:v>105932.34348685418</c:v>
                </c:pt>
                <c:pt idx="2733">
                  <c:v>111363.91295562717</c:v>
                </c:pt>
                <c:pt idx="2734">
                  <c:v>110953.04071569376</c:v>
                </c:pt>
                <c:pt idx="2735">
                  <c:v>112588.6650748699</c:v>
                </c:pt>
                <c:pt idx="2736">
                  <c:v>112316.75182451565</c:v>
                </c:pt>
                <c:pt idx="2737">
                  <c:v>109861.50855319091</c:v>
                </c:pt>
                <c:pt idx="2738">
                  <c:v>112039.84349002356</c:v>
                </c:pt>
                <c:pt idx="2739">
                  <c:v>120465.54078588494</c:v>
                </c:pt>
                <c:pt idx="2740">
                  <c:v>121100.87297686316</c:v>
                </c:pt>
                <c:pt idx="2741">
                  <c:v>120704.98598934327</c:v>
                </c:pt>
                <c:pt idx="2742">
                  <c:v>121796.57129103909</c:v>
                </c:pt>
                <c:pt idx="2743">
                  <c:v>120286.78054078198</c:v>
                </c:pt>
                <c:pt idx="2744">
                  <c:v>122551.51980536059</c:v>
                </c:pt>
                <c:pt idx="2745">
                  <c:v>122275.7805331135</c:v>
                </c:pt>
                <c:pt idx="2746">
                  <c:v>122668.63858663492</c:v>
                </c:pt>
                <c:pt idx="2747">
                  <c:v>122373.98176169561</c:v>
                </c:pt>
                <c:pt idx="2748">
                  <c:v>126183.2648087243</c:v>
                </c:pt>
                <c:pt idx="2749">
                  <c:v>121348.82045119441</c:v>
                </c:pt>
                <c:pt idx="2750">
                  <c:v>122904.89543851592</c:v>
                </c:pt>
                <c:pt idx="2751">
                  <c:v>126131.02898204885</c:v>
                </c:pt>
                <c:pt idx="2752">
                  <c:v>124844.36970301271</c:v>
                </c:pt>
                <c:pt idx="2753">
                  <c:v>124523.94036948989</c:v>
                </c:pt>
                <c:pt idx="2754">
                  <c:v>123967.73243682267</c:v>
                </c:pt>
                <c:pt idx="2755">
                  <c:v>121881.85969573294</c:v>
                </c:pt>
                <c:pt idx="2756">
                  <c:v>120966.43081868526</c:v>
                </c:pt>
                <c:pt idx="2757">
                  <c:v>123520.30043213574</c:v>
                </c:pt>
                <c:pt idx="2758">
                  <c:v>122030.8619927807</c:v>
                </c:pt>
                <c:pt idx="2759">
                  <c:v>115846.78841256219</c:v>
                </c:pt>
                <c:pt idx="2760">
                  <c:v>114934.60102628481</c:v>
                </c:pt>
                <c:pt idx="2761">
                  <c:v>116182.09672011259</c:v>
                </c:pt>
                <c:pt idx="2762">
                  <c:v>115789.23866659116</c:v>
                </c:pt>
                <c:pt idx="2763">
                  <c:v>115785.73147985608</c:v>
                </c:pt>
                <c:pt idx="2764">
                  <c:v>118002.32663561682</c:v>
                </c:pt>
                <c:pt idx="2765">
                  <c:v>129282.55509867199</c:v>
                </c:pt>
                <c:pt idx="2766">
                  <c:v>124962.92324249684</c:v>
                </c:pt>
                <c:pt idx="2767">
                  <c:v>130603.3828787786</c:v>
                </c:pt>
                <c:pt idx="2768">
                  <c:v>130914.93796707783</c:v>
                </c:pt>
                <c:pt idx="2769">
                  <c:v>129028.92173069446</c:v>
                </c:pt>
                <c:pt idx="2770">
                  <c:v>132024.16548083493</c:v>
                </c:pt>
                <c:pt idx="2771">
                  <c:v>129948.86743914337</c:v>
                </c:pt>
                <c:pt idx="2772">
                  <c:v>128514.16236853268</c:v>
                </c:pt>
                <c:pt idx="2773">
                  <c:v>127232.87014798506</c:v>
                </c:pt>
                <c:pt idx="2774">
                  <c:v>123213.20903604478</c:v>
                </c:pt>
                <c:pt idx="2775">
                  <c:v>123068.82984878415</c:v>
                </c:pt>
                <c:pt idx="2776">
                  <c:v>125179.09347944056</c:v>
                </c:pt>
                <c:pt idx="2777">
                  <c:v>124821.41357165579</c:v>
                </c:pt>
                <c:pt idx="2778">
                  <c:v>122992.36255012092</c:v>
                </c:pt>
                <c:pt idx="2779">
                  <c:v>125575.9901116266</c:v>
                </c:pt>
                <c:pt idx="2780">
                  <c:v>124708.33336904609</c:v>
                </c:pt>
                <c:pt idx="2781">
                  <c:v>118809.56411580667</c:v>
                </c:pt>
                <c:pt idx="2782">
                  <c:v>118610.30018779069</c:v>
                </c:pt>
                <c:pt idx="2783">
                  <c:v>118178.10922284848</c:v>
                </c:pt>
                <c:pt idx="2784">
                  <c:v>118296.12749588472</c:v>
                </c:pt>
                <c:pt idx="2785">
                  <c:v>119424.97364604694</c:v>
                </c:pt>
                <c:pt idx="2786">
                  <c:v>122177.51328704877</c:v>
                </c:pt>
                <c:pt idx="2787">
                  <c:v>130164.0687063197</c:v>
                </c:pt>
                <c:pt idx="2788">
                  <c:v>131045.1016003051</c:v>
                </c:pt>
                <c:pt idx="2789">
                  <c:v>128563.69857347579</c:v>
                </c:pt>
                <c:pt idx="2790">
                  <c:v>119314.25103930048</c:v>
                </c:pt>
                <c:pt idx="2791">
                  <c:v>129798.87456418149</c:v>
                </c:pt>
                <c:pt idx="2792">
                  <c:v>132707.02317203672</c:v>
                </c:pt>
                <c:pt idx="2793">
                  <c:v>130641.12027543281</c:v>
                </c:pt>
                <c:pt idx="2794">
                  <c:v>134256.89247525556</c:v>
                </c:pt>
                <c:pt idx="2795">
                  <c:v>147128.36410869958</c:v>
                </c:pt>
                <c:pt idx="2796">
                  <c:v>144592.03407711451</c:v>
                </c:pt>
                <c:pt idx="2797">
                  <c:v>150348.36228347837</c:v>
                </c:pt>
                <c:pt idx="2798">
                  <c:v>149109.64585627915</c:v>
                </c:pt>
                <c:pt idx="2799">
                  <c:v>151167.61719489977</c:v>
                </c:pt>
                <c:pt idx="2800">
                  <c:v>146439.87272078622</c:v>
                </c:pt>
                <c:pt idx="2801">
                  <c:v>151947.96459891667</c:v>
                </c:pt>
                <c:pt idx="2802">
                  <c:v>147319.25741637815</c:v>
                </c:pt>
                <c:pt idx="2803">
                  <c:v>147313.57670593067</c:v>
                </c:pt>
                <c:pt idx="2804">
                  <c:v>150018.45234466039</c:v>
                </c:pt>
                <c:pt idx="2805">
                  <c:v>145463.00489025115</c:v>
                </c:pt>
                <c:pt idx="2806">
                  <c:v>146166.55552001108</c:v>
                </c:pt>
                <c:pt idx="2807">
                  <c:v>151983.33506019344</c:v>
                </c:pt>
                <c:pt idx="2808">
                  <c:v>150246.64541150356</c:v>
                </c:pt>
                <c:pt idx="2809">
                  <c:v>152598.8882696254</c:v>
                </c:pt>
                <c:pt idx="2810">
                  <c:v>152583.13233687481</c:v>
                </c:pt>
                <c:pt idx="2811">
                  <c:v>151065.84673131697</c:v>
                </c:pt>
                <c:pt idx="2812">
                  <c:v>149047.74754904473</c:v>
                </c:pt>
                <c:pt idx="2813">
                  <c:v>151019.22203236123</c:v>
                </c:pt>
                <c:pt idx="2814">
                  <c:v>150996.3384157473</c:v>
                </c:pt>
                <c:pt idx="2815">
                  <c:v>150343.00312267878</c:v>
                </c:pt>
                <c:pt idx="2816">
                  <c:v>149691.75790232208</c:v>
                </c:pt>
                <c:pt idx="2817">
                  <c:v>149835.758553005</c:v>
                </c:pt>
                <c:pt idx="2818">
                  <c:v>151883.92262736251</c:v>
                </c:pt>
                <c:pt idx="2819">
                  <c:v>158954.90656945464</c:v>
                </c:pt>
                <c:pt idx="2820">
                  <c:v>161992.37172740206</c:v>
                </c:pt>
                <c:pt idx="2821">
                  <c:v>160304.28966716377</c:v>
                </c:pt>
                <c:pt idx="2822">
                  <c:v>162954.82341538643</c:v>
                </c:pt>
                <c:pt idx="2823">
                  <c:v>163416.46152665641</c:v>
                </c:pt>
                <c:pt idx="2824">
                  <c:v>162511.78159209079</c:v>
                </c:pt>
                <c:pt idx="2825">
                  <c:v>162522.39273047383</c:v>
                </c:pt>
                <c:pt idx="2826">
                  <c:v>157826.80322115737</c:v>
                </c:pt>
                <c:pt idx="2827">
                  <c:v>162883.11784388896</c:v>
                </c:pt>
                <c:pt idx="2828">
                  <c:v>154395.92206891775</c:v>
                </c:pt>
                <c:pt idx="2829">
                  <c:v>151386.53891355975</c:v>
                </c:pt>
                <c:pt idx="2830">
                  <c:v>146057.76455578094</c:v>
                </c:pt>
                <c:pt idx="2831">
                  <c:v>142792.01283204171</c:v>
                </c:pt>
                <c:pt idx="2832">
                  <c:v>141336.36792404848</c:v>
                </c:pt>
                <c:pt idx="2833">
                  <c:v>140937.19599146559</c:v>
                </c:pt>
                <c:pt idx="2834">
                  <c:v>144980.49572742041</c:v>
                </c:pt>
                <c:pt idx="2835">
                  <c:v>145603.66084121531</c:v>
                </c:pt>
                <c:pt idx="2836">
                  <c:v>151021.08933828922</c:v>
                </c:pt>
                <c:pt idx="2837">
                  <c:v>150277.91141324813</c:v>
                </c:pt>
                <c:pt idx="2838">
                  <c:v>149820.60267282723</c:v>
                </c:pt>
                <c:pt idx="2839">
                  <c:v>149809.2826424024</c:v>
                </c:pt>
                <c:pt idx="2840">
                  <c:v>143816.99124280343</c:v>
                </c:pt>
                <c:pt idx="2841">
                  <c:v>146926.82385449408</c:v>
                </c:pt>
                <c:pt idx="2842">
                  <c:v>148741.87036175377</c:v>
                </c:pt>
                <c:pt idx="2843">
                  <c:v>147812.09121120267</c:v>
                </c:pt>
                <c:pt idx="2844">
                  <c:v>151292.77006848552</c:v>
                </c:pt>
                <c:pt idx="2845">
                  <c:v>148044.79210812607</c:v>
                </c:pt>
                <c:pt idx="2846">
                  <c:v>145851.83073899077</c:v>
                </c:pt>
                <c:pt idx="2847">
                  <c:v>141859.24064159073</c:v>
                </c:pt>
                <c:pt idx="2848">
                  <c:v>141820.14153145018</c:v>
                </c:pt>
                <c:pt idx="2849">
                  <c:v>141939.65976558247</c:v>
                </c:pt>
                <c:pt idx="2850">
                  <c:v>145292.41892116101</c:v>
                </c:pt>
                <c:pt idx="2851">
                  <c:v>146255.58512643765</c:v>
                </c:pt>
                <c:pt idx="2852">
                  <c:v>146361.27990394167</c:v>
                </c:pt>
                <c:pt idx="2853">
                  <c:v>145597.67889768383</c:v>
                </c:pt>
                <c:pt idx="2854">
                  <c:v>144305.46616062886</c:v>
                </c:pt>
                <c:pt idx="2855">
                  <c:v>145017.71530549394</c:v>
                </c:pt>
                <c:pt idx="2856">
                  <c:v>143059.52584836519</c:v>
                </c:pt>
                <c:pt idx="2857">
                  <c:v>146192.05617649222</c:v>
                </c:pt>
                <c:pt idx="2858">
                  <c:v>145812.68915340188</c:v>
                </c:pt>
                <c:pt idx="2859">
                  <c:v>144611.60209802559</c:v>
                </c:pt>
                <c:pt idx="2860">
                  <c:v>146562.77343594175</c:v>
                </c:pt>
                <c:pt idx="2861">
                  <c:v>146005.66011131176</c:v>
                </c:pt>
                <c:pt idx="2862">
                  <c:v>144029.34629926391</c:v>
                </c:pt>
                <c:pt idx="2863">
                  <c:v>148964.05893155557</c:v>
                </c:pt>
                <c:pt idx="2864">
                  <c:v>148077.10624021574</c:v>
                </c:pt>
                <c:pt idx="2865">
                  <c:v>146770.09652160062</c:v>
                </c:pt>
                <c:pt idx="2866">
                  <c:v>145933.60280248159</c:v>
                </c:pt>
                <c:pt idx="2867">
                  <c:v>139684.25341613503</c:v>
                </c:pt>
                <c:pt idx="2868">
                  <c:v>137789.73734733977</c:v>
                </c:pt>
                <c:pt idx="2869">
                  <c:v>137567.89169949252</c:v>
                </c:pt>
                <c:pt idx="2870">
                  <c:v>135198.6079918925</c:v>
                </c:pt>
                <c:pt idx="2871">
                  <c:v>136913.07487393689</c:v>
                </c:pt>
                <c:pt idx="2872">
                  <c:v>134791.5034888814</c:v>
                </c:pt>
                <c:pt idx="2873">
                  <c:v>135653.14046331379</c:v>
                </c:pt>
                <c:pt idx="2874">
                  <c:v>135430.87010451371</c:v>
                </c:pt>
                <c:pt idx="2875">
                  <c:v>142694.15054326379</c:v>
                </c:pt>
                <c:pt idx="2876">
                  <c:v>134826.43378321556</c:v>
                </c:pt>
                <c:pt idx="2877">
                  <c:v>139417.91220167853</c:v>
                </c:pt>
                <c:pt idx="2878">
                  <c:v>138566.36241789086</c:v>
                </c:pt>
                <c:pt idx="2879">
                  <c:v>138699.83873348127</c:v>
                </c:pt>
                <c:pt idx="2880">
                  <c:v>142061.69825338802</c:v>
                </c:pt>
                <c:pt idx="2881">
                  <c:v>141618.48493810877</c:v>
                </c:pt>
                <c:pt idx="2882">
                  <c:v>141789.04494084441</c:v>
                </c:pt>
                <c:pt idx="2883">
                  <c:v>141655.56866288598</c:v>
                </c:pt>
                <c:pt idx="2884">
                  <c:v>146205.14136294881</c:v>
                </c:pt>
                <c:pt idx="2885">
                  <c:v>143651.26760743457</c:v>
                </c:pt>
                <c:pt idx="2886">
                  <c:v>139506.92286283977</c:v>
                </c:pt>
                <c:pt idx="2887">
                  <c:v>138575.56303833562</c:v>
                </c:pt>
                <c:pt idx="2888">
                  <c:v>139470.58474105576</c:v>
                </c:pt>
                <c:pt idx="2889">
                  <c:v>136865.32478503906</c:v>
                </c:pt>
                <c:pt idx="2890">
                  <c:v>144137.58069042821</c:v>
                </c:pt>
                <c:pt idx="2891">
                  <c:v>152660.75634500783</c:v>
                </c:pt>
                <c:pt idx="2892">
                  <c:v>152107.16854101975</c:v>
                </c:pt>
                <c:pt idx="2893">
                  <c:v>156287.19670517719</c:v>
                </c:pt>
                <c:pt idx="2894">
                  <c:v>155470.68395907251</c:v>
                </c:pt>
                <c:pt idx="2895">
                  <c:v>155129.99105111111</c:v>
                </c:pt>
                <c:pt idx="2896">
                  <c:v>154071.06415492872</c:v>
                </c:pt>
                <c:pt idx="2897">
                  <c:v>156235.13084846304</c:v>
                </c:pt>
                <c:pt idx="2898">
                  <c:v>153067.20593613118</c:v>
                </c:pt>
                <c:pt idx="2899">
                  <c:v>154958.11773916223</c:v>
                </c:pt>
                <c:pt idx="2900">
                  <c:v>155061.18065201284</c:v>
                </c:pt>
                <c:pt idx="2901">
                  <c:v>155674.41770729024</c:v>
                </c:pt>
                <c:pt idx="2902">
                  <c:v>155808.27225583198</c:v>
                </c:pt>
                <c:pt idx="2903">
                  <c:v>158598.80877370105</c:v>
                </c:pt>
                <c:pt idx="2904">
                  <c:v>156611.09417548886</c:v>
                </c:pt>
                <c:pt idx="2905">
                  <c:v>155226.84474155787</c:v>
                </c:pt>
                <c:pt idx="2906">
                  <c:v>152173.68865316582</c:v>
                </c:pt>
                <c:pt idx="2907">
                  <c:v>154477.71732711451</c:v>
                </c:pt>
                <c:pt idx="2908">
                  <c:v>154170.36081812452</c:v>
                </c:pt>
                <c:pt idx="2909">
                  <c:v>153542.77129794646</c:v>
                </c:pt>
                <c:pt idx="2910">
                  <c:v>154822.83812318355</c:v>
                </c:pt>
                <c:pt idx="2911">
                  <c:v>155874.63968218121</c:v>
                </c:pt>
                <c:pt idx="2912">
                  <c:v>154629.02895175887</c:v>
                </c:pt>
                <c:pt idx="2913">
                  <c:v>160176.71469326</c:v>
                </c:pt>
                <c:pt idx="2914">
                  <c:v>154367.98713446964</c:v>
                </c:pt>
                <c:pt idx="2915">
                  <c:v>154221.05250266736</c:v>
                </c:pt>
                <c:pt idx="2916">
                  <c:v>153946.16717313349</c:v>
                </c:pt>
                <c:pt idx="2917">
                  <c:v>153414.00627596525</c:v>
                </c:pt>
                <c:pt idx="2918">
                  <c:v>151983.08588347424</c:v>
                </c:pt>
                <c:pt idx="2919">
                  <c:v>152261.9410437253</c:v>
                </c:pt>
                <c:pt idx="2920">
                  <c:v>151714.35888107863</c:v>
                </c:pt>
                <c:pt idx="2921">
                  <c:v>152217.45858158631</c:v>
                </c:pt>
                <c:pt idx="2922">
                  <c:v>151642.59655657524</c:v>
                </c:pt>
                <c:pt idx="2923">
                  <c:v>153101.15307828988</c:v>
                </c:pt>
                <c:pt idx="2924">
                  <c:v>148497.01466584409</c:v>
                </c:pt>
                <c:pt idx="2925">
                  <c:v>147955.80237121566</c:v>
                </c:pt>
                <c:pt idx="2926">
                  <c:v>147310.16103206051</c:v>
                </c:pt>
                <c:pt idx="2927">
                  <c:v>148007.56045579142</c:v>
                </c:pt>
                <c:pt idx="2928">
                  <c:v>147496.48361435963</c:v>
                </c:pt>
                <c:pt idx="2929">
                  <c:v>147297.71612102413</c:v>
                </c:pt>
                <c:pt idx="2930">
                  <c:v>147671.57700201764</c:v>
                </c:pt>
                <c:pt idx="2931">
                  <c:v>147927.81137452921</c:v>
                </c:pt>
                <c:pt idx="2932">
                  <c:v>145603.58706746812</c:v>
                </c:pt>
                <c:pt idx="2933">
                  <c:v>142704.10094708187</c:v>
                </c:pt>
                <c:pt idx="2934">
                  <c:v>142370.07132104682</c:v>
                </c:pt>
                <c:pt idx="2935">
                  <c:v>142848.44958306706</c:v>
                </c:pt>
                <c:pt idx="2936">
                  <c:v>142992.83671954594</c:v>
                </c:pt>
                <c:pt idx="2937">
                  <c:v>143027.84631730695</c:v>
                </c:pt>
                <c:pt idx="2938">
                  <c:v>142345.52913985873</c:v>
                </c:pt>
                <c:pt idx="2939">
                  <c:v>139520.61444833432</c:v>
                </c:pt>
                <c:pt idx="2940">
                  <c:v>138272.2145914181</c:v>
                </c:pt>
                <c:pt idx="2941">
                  <c:v>137623.3406591375</c:v>
                </c:pt>
                <c:pt idx="2942">
                  <c:v>137513.05126734643</c:v>
                </c:pt>
                <c:pt idx="2943">
                  <c:v>137590.2725505725</c:v>
                </c:pt>
                <c:pt idx="2944">
                  <c:v>136930.68773164213</c:v>
                </c:pt>
                <c:pt idx="2945">
                  <c:v>136054.76558948381</c:v>
                </c:pt>
                <c:pt idx="2946">
                  <c:v>134695.90497531585</c:v>
                </c:pt>
                <c:pt idx="2947">
                  <c:v>136626.15085047431</c:v>
                </c:pt>
                <c:pt idx="2948">
                  <c:v>147262.41293311954</c:v>
                </c:pt>
                <c:pt idx="2949">
                  <c:v>150533.86953323332</c:v>
                </c:pt>
                <c:pt idx="2950">
                  <c:v>150259.69879184756</c:v>
                </c:pt>
                <c:pt idx="2951">
                  <c:v>149727.71953357561</c:v>
                </c:pt>
                <c:pt idx="2952">
                  <c:v>150094.28485260374</c:v>
                </c:pt>
                <c:pt idx="2953">
                  <c:v>150573.06066004431</c:v>
                </c:pt>
                <c:pt idx="2954">
                  <c:v>148377.0418565461</c:v>
                </c:pt>
                <c:pt idx="2955">
                  <c:v>149874.50866629591</c:v>
                </c:pt>
                <c:pt idx="2956">
                  <c:v>150530.98013986304</c:v>
                </c:pt>
                <c:pt idx="2957">
                  <c:v>150761.20744392349</c:v>
                </c:pt>
                <c:pt idx="2958">
                  <c:v>150289.99127465193</c:v>
                </c:pt>
                <c:pt idx="2959">
                  <c:v>150233.1021578277</c:v>
                </c:pt>
                <c:pt idx="2960">
                  <c:v>141469.19107184387</c:v>
                </c:pt>
                <c:pt idx="2961">
                  <c:v>143603.29570599151</c:v>
                </c:pt>
                <c:pt idx="2962">
                  <c:v>151209.78576052576</c:v>
                </c:pt>
                <c:pt idx="2963">
                  <c:v>152016.22216290774</c:v>
                </c:pt>
                <c:pt idx="2964">
                  <c:v>151587.52043544222</c:v>
                </c:pt>
                <c:pt idx="2965">
                  <c:v>150992.14006196981</c:v>
                </c:pt>
                <c:pt idx="2966">
                  <c:v>151891.09323301152</c:v>
                </c:pt>
                <c:pt idx="2967">
                  <c:v>152080.8988530268</c:v>
                </c:pt>
                <c:pt idx="2968">
                  <c:v>152295.19022704405</c:v>
                </c:pt>
                <c:pt idx="2969">
                  <c:v>149231.06406706982</c:v>
                </c:pt>
                <c:pt idx="2970">
                  <c:v>151362.18426630498</c:v>
                </c:pt>
                <c:pt idx="2971">
                  <c:v>151411.98018773578</c:v>
                </c:pt>
                <c:pt idx="2972">
                  <c:v>151799.18862460583</c:v>
                </c:pt>
                <c:pt idx="2973">
                  <c:v>155900.85808784253</c:v>
                </c:pt>
                <c:pt idx="2974">
                  <c:v>151747.19980470845</c:v>
                </c:pt>
                <c:pt idx="2975">
                  <c:v>149513.57526582872</c:v>
                </c:pt>
                <c:pt idx="2976">
                  <c:v>147788.62842559716</c:v>
                </c:pt>
                <c:pt idx="2977">
                  <c:v>147401.63521760603</c:v>
                </c:pt>
                <c:pt idx="2978">
                  <c:v>147583.21262858345</c:v>
                </c:pt>
                <c:pt idx="2979">
                  <c:v>147798.71089220504</c:v>
                </c:pt>
                <c:pt idx="2980">
                  <c:v>146509.0576635515</c:v>
                </c:pt>
                <c:pt idx="2981">
                  <c:v>144077.80271278642</c:v>
                </c:pt>
                <c:pt idx="2982">
                  <c:v>143302.58419405069</c:v>
                </c:pt>
                <c:pt idx="2983">
                  <c:v>140347.13356268403</c:v>
                </c:pt>
                <c:pt idx="2984">
                  <c:v>139993.39799703669</c:v>
                </c:pt>
                <c:pt idx="2985">
                  <c:v>139987.0776582206</c:v>
                </c:pt>
                <c:pt idx="2986">
                  <c:v>141743.48612905788</c:v>
                </c:pt>
                <c:pt idx="2987">
                  <c:v>141496.39525451855</c:v>
                </c:pt>
                <c:pt idx="2988">
                  <c:v>141969.55367524509</c:v>
                </c:pt>
                <c:pt idx="2989">
                  <c:v>141166.02824247562</c:v>
                </c:pt>
                <c:pt idx="2990">
                  <c:v>137669.04412839981</c:v>
                </c:pt>
                <c:pt idx="2991">
                  <c:v>136782.968838809</c:v>
                </c:pt>
                <c:pt idx="2992">
                  <c:v>137057.48031601924</c:v>
                </c:pt>
                <c:pt idx="2993">
                  <c:v>142316.20518110989</c:v>
                </c:pt>
                <c:pt idx="2994">
                  <c:v>139818.04906757933</c:v>
                </c:pt>
                <c:pt idx="2995">
                  <c:v>139436.3764433396</c:v>
                </c:pt>
                <c:pt idx="2996">
                  <c:v>141255.21832169234</c:v>
                </c:pt>
                <c:pt idx="2997">
                  <c:v>139355.03970935137</c:v>
                </c:pt>
                <c:pt idx="2998">
                  <c:v>142060.55365909316</c:v>
                </c:pt>
                <c:pt idx="2999">
                  <c:v>142219.46530312265</c:v>
                </c:pt>
                <c:pt idx="3000">
                  <c:v>142001.48285603421</c:v>
                </c:pt>
                <c:pt idx="3001">
                  <c:v>140288.93792191229</c:v>
                </c:pt>
                <c:pt idx="3002">
                  <c:v>139255.04636200459</c:v>
                </c:pt>
                <c:pt idx="3003">
                  <c:v>136590.75996930306</c:v>
                </c:pt>
                <c:pt idx="3004">
                  <c:v>136922.3583287152</c:v>
                </c:pt>
                <c:pt idx="3005">
                  <c:v>136346.29982343642</c:v>
                </c:pt>
                <c:pt idx="3006">
                  <c:v>136406.31884136537</c:v>
                </c:pt>
                <c:pt idx="3007">
                  <c:v>134728.36757919862</c:v>
                </c:pt>
                <c:pt idx="3008">
                  <c:v>141057.23791546019</c:v>
                </c:pt>
                <c:pt idx="3009">
                  <c:v>140506.21916960948</c:v>
                </c:pt>
                <c:pt idx="3010">
                  <c:v>140099.0756173392</c:v>
                </c:pt>
                <c:pt idx="3011">
                  <c:v>142121.09333447544</c:v>
                </c:pt>
                <c:pt idx="3012">
                  <c:v>146816.64747793842</c:v>
                </c:pt>
                <c:pt idx="3013">
                  <c:v>148004.19896403677</c:v>
                </c:pt>
                <c:pt idx="3014">
                  <c:v>148396.45546465091</c:v>
                </c:pt>
                <c:pt idx="3015">
                  <c:v>163646.6819391009</c:v>
                </c:pt>
                <c:pt idx="3016">
                  <c:v>167776.18190912687</c:v>
                </c:pt>
                <c:pt idx="3017">
                  <c:v>170663.72588534106</c:v>
                </c:pt>
                <c:pt idx="3018">
                  <c:v>168924.56214967152</c:v>
                </c:pt>
                <c:pt idx="3019">
                  <c:v>167694.9213580603</c:v>
                </c:pt>
                <c:pt idx="3020">
                  <c:v>168581.86320972</c:v>
                </c:pt>
                <c:pt idx="3021">
                  <c:v>170802.85304915742</c:v>
                </c:pt>
                <c:pt idx="3022">
                  <c:v>170601.60582926095</c:v>
                </c:pt>
                <c:pt idx="3023">
                  <c:v>171405.85282919617</c:v>
                </c:pt>
                <c:pt idx="3024">
                  <c:v>175281.92671056412</c:v>
                </c:pt>
                <c:pt idx="3025">
                  <c:v>172857.95859871208</c:v>
                </c:pt>
                <c:pt idx="3026">
                  <c:v>171776.14969215138</c:v>
                </c:pt>
                <c:pt idx="3027">
                  <c:v>173535.59147160509</c:v>
                </c:pt>
                <c:pt idx="3028">
                  <c:v>173280.43433042889</c:v>
                </c:pt>
                <c:pt idx="3029">
                  <c:v>173399.33290910453</c:v>
                </c:pt>
                <c:pt idx="3030">
                  <c:v>175164.11622204279</c:v>
                </c:pt>
                <c:pt idx="3031">
                  <c:v>176266.30208967434</c:v>
                </c:pt>
                <c:pt idx="3032">
                  <c:v>181545.81443547635</c:v>
                </c:pt>
                <c:pt idx="3033">
                  <c:v>184603.54560354698</c:v>
                </c:pt>
                <c:pt idx="3034">
                  <c:v>183685.04913741344</c:v>
                </c:pt>
                <c:pt idx="3035">
                  <c:v>183422.47319973086</c:v>
                </c:pt>
                <c:pt idx="3036">
                  <c:v>180403.71544264044</c:v>
                </c:pt>
                <c:pt idx="3037">
                  <c:v>175845.70578640577</c:v>
                </c:pt>
                <c:pt idx="3038">
                  <c:v>187375.80148205193</c:v>
                </c:pt>
                <c:pt idx="3039">
                  <c:v>178848.14219118215</c:v>
                </c:pt>
                <c:pt idx="3040">
                  <c:v>181168.89011430871</c:v>
                </c:pt>
                <c:pt idx="3041">
                  <c:v>180993.36138896769</c:v>
                </c:pt>
                <c:pt idx="3042">
                  <c:v>184931.75316098929</c:v>
                </c:pt>
                <c:pt idx="3043">
                  <c:v>185349.43140429861</c:v>
                </c:pt>
                <c:pt idx="3044">
                  <c:v>176823.99775238073</c:v>
                </c:pt>
                <c:pt idx="3045">
                  <c:v>185095.56018785018</c:v>
                </c:pt>
                <c:pt idx="3046">
                  <c:v>184500.77054261183</c:v>
                </c:pt>
                <c:pt idx="3047">
                  <c:v>186685.80394831498</c:v>
                </c:pt>
                <c:pt idx="3048">
                  <c:v>186983.29768822092</c:v>
                </c:pt>
                <c:pt idx="3049">
                  <c:v>185285.87704756061</c:v>
                </c:pt>
                <c:pt idx="3050">
                  <c:v>184192.04969065957</c:v>
                </c:pt>
                <c:pt idx="3051">
                  <c:v>187142.9007303949</c:v>
                </c:pt>
                <c:pt idx="3052">
                  <c:v>187269.41594015039</c:v>
                </c:pt>
                <c:pt idx="3053">
                  <c:v>186618.68856925389</c:v>
                </c:pt>
                <c:pt idx="3054">
                  <c:v>191422.45822442332</c:v>
                </c:pt>
                <c:pt idx="3055">
                  <c:v>195257.53089043265</c:v>
                </c:pt>
                <c:pt idx="3056">
                  <c:v>197759.44582424508</c:v>
                </c:pt>
                <c:pt idx="3057">
                  <c:v>207663.19294976207</c:v>
                </c:pt>
                <c:pt idx="3058">
                  <c:v>218035.41234533541</c:v>
                </c:pt>
                <c:pt idx="3059">
                  <c:v>216451.05416343236</c:v>
                </c:pt>
                <c:pt idx="3060">
                  <c:v>214061.70710194344</c:v>
                </c:pt>
                <c:pt idx="3061">
                  <c:v>218571.939708677</c:v>
                </c:pt>
                <c:pt idx="3062">
                  <c:v>216249.26289845878</c:v>
                </c:pt>
                <c:pt idx="3063">
                  <c:v>216597.60012375514</c:v>
                </c:pt>
                <c:pt idx="3064">
                  <c:v>203916.05775167505</c:v>
                </c:pt>
                <c:pt idx="3065">
                  <c:v>205141.54401724268</c:v>
                </c:pt>
                <c:pt idx="3066">
                  <c:v>212106.06288421771</c:v>
                </c:pt>
                <c:pt idx="3067">
                  <c:v>212809.51316895289</c:v>
                </c:pt>
                <c:pt idx="3068">
                  <c:v>207399.33108735181</c:v>
                </c:pt>
                <c:pt idx="3069">
                  <c:v>208899.90632737611</c:v>
                </c:pt>
                <c:pt idx="3070">
                  <c:v>204509.46255489893</c:v>
                </c:pt>
                <c:pt idx="3071">
                  <c:v>210941.16345678555</c:v>
                </c:pt>
                <c:pt idx="3072">
                  <c:v>209042.99018266253</c:v>
                </c:pt>
                <c:pt idx="3073">
                  <c:v>216009.48739537256</c:v>
                </c:pt>
                <c:pt idx="3074">
                  <c:v>217001.3804882759</c:v>
                </c:pt>
                <c:pt idx="3075">
                  <c:v>217685.93757124152</c:v>
                </c:pt>
                <c:pt idx="3076">
                  <c:v>216264.59507790537</c:v>
                </c:pt>
                <c:pt idx="3077">
                  <c:v>212795.96150066794</c:v>
                </c:pt>
                <c:pt idx="3078">
                  <c:v>215588.59434024384</c:v>
                </c:pt>
                <c:pt idx="3079">
                  <c:v>210276.04362066672</c:v>
                </c:pt>
                <c:pt idx="3080">
                  <c:v>215018.48455805006</c:v>
                </c:pt>
                <c:pt idx="3081">
                  <c:v>210600.98690764629</c:v>
                </c:pt>
                <c:pt idx="3082">
                  <c:v>208040.11727092977</c:v>
                </c:pt>
                <c:pt idx="3083">
                  <c:v>208423.81742623987</c:v>
                </c:pt>
                <c:pt idx="3084">
                  <c:v>209151.00785979547</c:v>
                </c:pt>
                <c:pt idx="3085">
                  <c:v>218709.9787823392</c:v>
                </c:pt>
                <c:pt idx="3086">
                  <c:v>222429.36768149238</c:v>
                </c:pt>
                <c:pt idx="3087">
                  <c:v>211991.81341801948</c:v>
                </c:pt>
                <c:pt idx="3088">
                  <c:v>218574.01697169887</c:v>
                </c:pt>
                <c:pt idx="3089">
                  <c:v>218540.87968063701</c:v>
                </c:pt>
                <c:pt idx="3090">
                  <c:v>217580.64011949426</c:v>
                </c:pt>
                <c:pt idx="3091">
                  <c:v>217372.12247902152</c:v>
                </c:pt>
                <c:pt idx="3092">
                  <c:v>232431.38913139721</c:v>
                </c:pt>
                <c:pt idx="3093">
                  <c:v>228123.44237607103</c:v>
                </c:pt>
                <c:pt idx="3094">
                  <c:v>230804.249222974</c:v>
                </c:pt>
                <c:pt idx="3095">
                  <c:v>229204.50940298106</c:v>
                </c:pt>
                <c:pt idx="3096">
                  <c:v>211549.60368759561</c:v>
                </c:pt>
                <c:pt idx="3097">
                  <c:v>211877.51449317773</c:v>
                </c:pt>
                <c:pt idx="3098">
                  <c:v>206229.33741965186</c:v>
                </c:pt>
                <c:pt idx="3099">
                  <c:v>201976.51203460834</c:v>
                </c:pt>
                <c:pt idx="3100">
                  <c:v>204610.08331755179</c:v>
                </c:pt>
                <c:pt idx="3101">
                  <c:v>202755.37607072663</c:v>
                </c:pt>
                <c:pt idx="3102">
                  <c:v>195895.62537542096</c:v>
                </c:pt>
                <c:pt idx="3103">
                  <c:v>193951.1819585895</c:v>
                </c:pt>
                <c:pt idx="3104">
                  <c:v>193752.88628601871</c:v>
                </c:pt>
                <c:pt idx="3105">
                  <c:v>194277.99635479736</c:v>
                </c:pt>
                <c:pt idx="3106">
                  <c:v>204255.19748820327</c:v>
                </c:pt>
                <c:pt idx="3107">
                  <c:v>202441.86874633739</c:v>
                </c:pt>
                <c:pt idx="3108">
                  <c:v>201434.25046065592</c:v>
                </c:pt>
                <c:pt idx="3109">
                  <c:v>202120.73244895344</c:v>
                </c:pt>
                <c:pt idx="3110">
                  <c:v>193066.51172376922</c:v>
                </c:pt>
                <c:pt idx="3111">
                  <c:v>191637.75752885212</c:v>
                </c:pt>
                <c:pt idx="3112">
                  <c:v>190836.98373382632</c:v>
                </c:pt>
                <c:pt idx="3113">
                  <c:v>196610.00067406759</c:v>
                </c:pt>
                <c:pt idx="3114">
                  <c:v>194960.16514839997</c:v>
                </c:pt>
                <c:pt idx="3115">
                  <c:v>193168.22766358708</c:v>
                </c:pt>
                <c:pt idx="3116">
                  <c:v>195577.74117084511</c:v>
                </c:pt>
                <c:pt idx="3117">
                  <c:v>196044.68003659887</c:v>
                </c:pt>
                <c:pt idx="3118">
                  <c:v>195268.38565978571</c:v>
                </c:pt>
                <c:pt idx="3119">
                  <c:v>193261.16143686839</c:v>
                </c:pt>
                <c:pt idx="3120">
                  <c:v>193665.76612054338</c:v>
                </c:pt>
                <c:pt idx="3121">
                  <c:v>195654.8303486818</c:v>
                </c:pt>
                <c:pt idx="3122">
                  <c:v>201319.93151994917</c:v>
                </c:pt>
                <c:pt idx="3123">
                  <c:v>205685.54886482179</c:v>
                </c:pt>
                <c:pt idx="3124">
                  <c:v>214108.19984328581</c:v>
                </c:pt>
                <c:pt idx="3125">
                  <c:v>216862.39005144828</c:v>
                </c:pt>
                <c:pt idx="3126">
                  <c:v>219355.93893454593</c:v>
                </c:pt>
                <c:pt idx="3127">
                  <c:v>226735.75221282869</c:v>
                </c:pt>
                <c:pt idx="3128">
                  <c:v>225753.06949535277</c:v>
                </c:pt>
                <c:pt idx="3129">
                  <c:v>235437.93091092765</c:v>
                </c:pt>
                <c:pt idx="3130">
                  <c:v>235781.60881211932</c:v>
                </c:pt>
                <c:pt idx="3131">
                  <c:v>236818.31751406266</c:v>
                </c:pt>
                <c:pt idx="3132">
                  <c:v>234564.57136202109</c:v>
                </c:pt>
                <c:pt idx="3133">
                  <c:v>236777.41212582306</c:v>
                </c:pt>
                <c:pt idx="3134">
                  <c:v>235113.13940430622</c:v>
                </c:pt>
                <c:pt idx="3135">
                  <c:v>237339.87256411411</c:v>
                </c:pt>
                <c:pt idx="3136">
                  <c:v>235406.51411996016</c:v>
                </c:pt>
                <c:pt idx="3137">
                  <c:v>232714.43109394168</c:v>
                </c:pt>
                <c:pt idx="3138">
                  <c:v>230391.54076177924</c:v>
                </c:pt>
                <c:pt idx="3139">
                  <c:v>234130.68368676506</c:v>
                </c:pt>
                <c:pt idx="3140">
                  <c:v>234858.6724774662</c:v>
                </c:pt>
                <c:pt idx="3141">
                  <c:v>247581.92801949423</c:v>
                </c:pt>
                <c:pt idx="3142">
                  <c:v>259129.8232994416</c:v>
                </c:pt>
                <c:pt idx="3143">
                  <c:v>283835.72439642507</c:v>
                </c:pt>
                <c:pt idx="3144">
                  <c:v>277752.71634530707</c:v>
                </c:pt>
                <c:pt idx="3145">
                  <c:v>283462.62730369152</c:v>
                </c:pt>
                <c:pt idx="3146">
                  <c:v>281687.76021397079</c:v>
                </c:pt>
                <c:pt idx="3147">
                  <c:v>286721.30216681323</c:v>
                </c:pt>
                <c:pt idx="3148">
                  <c:v>310354.94637207355</c:v>
                </c:pt>
                <c:pt idx="3149">
                  <c:v>289655.45792323514</c:v>
                </c:pt>
                <c:pt idx="3150">
                  <c:v>300195.06489306828</c:v>
                </c:pt>
                <c:pt idx="3151">
                  <c:v>303899.38602806546</c:v>
                </c:pt>
                <c:pt idx="3152">
                  <c:v>310032.69726472109</c:v>
                </c:pt>
                <c:pt idx="3153">
                  <c:v>310899.11061562476</c:v>
                </c:pt>
                <c:pt idx="3154">
                  <c:v>313405.7346949632</c:v>
                </c:pt>
                <c:pt idx="3155">
                  <c:v>327383.75507624273</c:v>
                </c:pt>
                <c:pt idx="3156">
                  <c:v>324500.62890514964</c:v>
                </c:pt>
                <c:pt idx="3157">
                  <c:v>332032.9861395756</c:v>
                </c:pt>
                <c:pt idx="3158">
                  <c:v>323995.10005049064</c:v>
                </c:pt>
                <c:pt idx="3159">
                  <c:v>315561.14447527676</c:v>
                </c:pt>
                <c:pt idx="3160">
                  <c:v>296254.07362611435</c:v>
                </c:pt>
                <c:pt idx="3161">
                  <c:v>310280.03639361029</c:v>
                </c:pt>
                <c:pt idx="3162">
                  <c:v>306963.11334723508</c:v>
                </c:pt>
                <c:pt idx="3163">
                  <c:v>281054.38499606791</c:v>
                </c:pt>
                <c:pt idx="3164">
                  <c:v>308078.86342645378</c:v>
                </c:pt>
                <c:pt idx="3165">
                  <c:v>297300.45252527745</c:v>
                </c:pt>
                <c:pt idx="3166">
                  <c:v>289718.01910524856</c:v>
                </c:pt>
                <c:pt idx="3167">
                  <c:v>290554.74086468871</c:v>
                </c:pt>
                <c:pt idx="3168">
                  <c:v>305110.29447992571</c:v>
                </c:pt>
                <c:pt idx="3169">
                  <c:v>317301.77997483913</c:v>
                </c:pt>
                <c:pt idx="3170">
                  <c:v>317765.40464154567</c:v>
                </c:pt>
                <c:pt idx="3171">
                  <c:v>315239.16776784597</c:v>
                </c:pt>
                <c:pt idx="3172">
                  <c:v>321437.26478587545</c:v>
                </c:pt>
                <c:pt idx="3173">
                  <c:v>317362.93375725718</c:v>
                </c:pt>
                <c:pt idx="3174">
                  <c:v>316105.89891865826</c:v>
                </c:pt>
                <c:pt idx="3175">
                  <c:v>323651.51294927287</c:v>
                </c:pt>
                <c:pt idx="3176">
                  <c:v>316355.3718469342</c:v>
                </c:pt>
                <c:pt idx="3177">
                  <c:v>297207.11015211366</c:v>
                </c:pt>
                <c:pt idx="3178">
                  <c:v>299585.07066844328</c:v>
                </c:pt>
                <c:pt idx="3179">
                  <c:v>311104.45475658769</c:v>
                </c:pt>
                <c:pt idx="3180">
                  <c:v>308068.46682944277</c:v>
                </c:pt>
                <c:pt idx="3181">
                  <c:v>312896.21064145281</c:v>
                </c:pt>
                <c:pt idx="3182">
                  <c:v>314850.45307960256</c:v>
                </c:pt>
                <c:pt idx="3183">
                  <c:v>325166.1927137982</c:v>
                </c:pt>
                <c:pt idx="3184">
                  <c:v>313791.13518415944</c:v>
                </c:pt>
                <c:pt idx="3185">
                  <c:v>320678.44940403709</c:v>
                </c:pt>
                <c:pt idx="3186">
                  <c:v>317894.02280456765</c:v>
                </c:pt>
                <c:pt idx="3187">
                  <c:v>304854.60175343812</c:v>
                </c:pt>
                <c:pt idx="3188">
                  <c:v>290672.37223086931</c:v>
                </c:pt>
                <c:pt idx="3189">
                  <c:v>282363.09341755096</c:v>
                </c:pt>
                <c:pt idx="3190">
                  <c:v>271838.28890516498</c:v>
                </c:pt>
                <c:pt idx="3191">
                  <c:v>269752.42121085635</c:v>
                </c:pt>
                <c:pt idx="3192">
                  <c:v>280914.07244503743</c:v>
                </c:pt>
                <c:pt idx="3193">
                  <c:v>271031.1935810147</c:v>
                </c:pt>
                <c:pt idx="3194">
                  <c:v>269611.18309559865</c:v>
                </c:pt>
                <c:pt idx="3195">
                  <c:v>264961.2741367601</c:v>
                </c:pt>
                <c:pt idx="3196">
                  <c:v>264366.43311202491</c:v>
                </c:pt>
                <c:pt idx="3197">
                  <c:v>256315.31227578031</c:v>
                </c:pt>
                <c:pt idx="3198">
                  <c:v>254100.07673762288</c:v>
                </c:pt>
                <c:pt idx="3199">
                  <c:v>245842.13108824703</c:v>
                </c:pt>
                <c:pt idx="3200">
                  <c:v>244480.44108249506</c:v>
                </c:pt>
                <c:pt idx="3201">
                  <c:v>247326.53316196159</c:v>
                </c:pt>
                <c:pt idx="3202">
                  <c:v>248575.95683134699</c:v>
                </c:pt>
                <c:pt idx="3203">
                  <c:v>249809.04978213372</c:v>
                </c:pt>
                <c:pt idx="3204">
                  <c:v>246929.61662777327</c:v>
                </c:pt>
                <c:pt idx="3205">
                  <c:v>260056.71750331466</c:v>
                </c:pt>
                <c:pt idx="3206">
                  <c:v>270574.52493242914</c:v>
                </c:pt>
                <c:pt idx="3207">
                  <c:v>266881.32602761977</c:v>
                </c:pt>
                <c:pt idx="3208">
                  <c:v>250586.95049590987</c:v>
                </c:pt>
                <c:pt idx="3209">
                  <c:v>246705.38063632956</c:v>
                </c:pt>
                <c:pt idx="3210">
                  <c:v>246240.78106002865</c:v>
                </c:pt>
                <c:pt idx="3211">
                  <c:v>249598.24626482045</c:v>
                </c:pt>
                <c:pt idx="3212">
                  <c:v>252988.71961374927</c:v>
                </c:pt>
                <c:pt idx="3213">
                  <c:v>257729.36843159809</c:v>
                </c:pt>
                <c:pt idx="3214">
                  <c:v>249949.13613035844</c:v>
                </c:pt>
                <c:pt idx="3215">
                  <c:v>259349.24309496168</c:v>
                </c:pt>
                <c:pt idx="3216">
                  <c:v>259233.4169287504</c:v>
                </c:pt>
                <c:pt idx="3217">
                  <c:v>256540.43258016763</c:v>
                </c:pt>
                <c:pt idx="3218">
                  <c:v>250509.94161125174</c:v>
                </c:pt>
                <c:pt idx="3219">
                  <c:v>256178.507031505</c:v>
                </c:pt>
                <c:pt idx="3220">
                  <c:v>237984.12120515155</c:v>
                </c:pt>
                <c:pt idx="3221">
                  <c:v>233949.69088982564</c:v>
                </c:pt>
                <c:pt idx="3222">
                  <c:v>240382.28575347585</c:v>
                </c:pt>
                <c:pt idx="3223">
                  <c:v>239943.22794504144</c:v>
                </c:pt>
                <c:pt idx="3224">
                  <c:v>237568.85236415223</c:v>
                </c:pt>
                <c:pt idx="3225">
                  <c:v>256106.9084755402</c:v>
                </c:pt>
                <c:pt idx="3226">
                  <c:v>251484.25288066233</c:v>
                </c:pt>
                <c:pt idx="3227">
                  <c:v>247780.94403769323</c:v>
                </c:pt>
                <c:pt idx="3228">
                  <c:v>243587.98857625376</c:v>
                </c:pt>
                <c:pt idx="3229">
                  <c:v>245765.53030377821</c:v>
                </c:pt>
                <c:pt idx="3230">
                  <c:v>248425.36875178767</c:v>
                </c:pt>
                <c:pt idx="3231">
                  <c:v>245499.93008779894</c:v>
                </c:pt>
                <c:pt idx="3232">
                  <c:v>248708.78798873641</c:v>
                </c:pt>
                <c:pt idx="3233">
                  <c:v>244955.89422423663</c:v>
                </c:pt>
                <c:pt idx="3234">
                  <c:v>242257.83630670316</c:v>
                </c:pt>
                <c:pt idx="3235">
                  <c:v>245015.41047133788</c:v>
                </c:pt>
                <c:pt idx="3236">
                  <c:v>241909.91723328759</c:v>
                </c:pt>
                <c:pt idx="3237">
                  <c:v>242795.0600696936</c:v>
                </c:pt>
                <c:pt idx="3238">
                  <c:v>242853.2497498414</c:v>
                </c:pt>
                <c:pt idx="3239">
                  <c:v>246637.47917697154</c:v>
                </c:pt>
                <c:pt idx="3240">
                  <c:v>252916.51495246857</c:v>
                </c:pt>
                <c:pt idx="3241">
                  <c:v>254991.66005245023</c:v>
                </c:pt>
                <c:pt idx="3242">
                  <c:v>253745.8702705075</c:v>
                </c:pt>
                <c:pt idx="3243">
                  <c:v>248550.35287070024</c:v>
                </c:pt>
                <c:pt idx="3244">
                  <c:v>248476.92559716819</c:v>
                </c:pt>
                <c:pt idx="3245">
                  <c:v>249673.77581447648</c:v>
                </c:pt>
                <c:pt idx="3246">
                  <c:v>249171.32961756323</c:v>
                </c:pt>
                <c:pt idx="3247">
                  <c:v>241351.03816111095</c:v>
                </c:pt>
                <c:pt idx="3248">
                  <c:v>244692.80372952079</c:v>
                </c:pt>
                <c:pt idx="3249">
                  <c:v>239279.87276198965</c:v>
                </c:pt>
                <c:pt idx="3250">
                  <c:v>241458.56069890124</c:v>
                </c:pt>
                <c:pt idx="3251">
                  <c:v>240774.18735208109</c:v>
                </c:pt>
                <c:pt idx="3252">
                  <c:v>239195.91781639235</c:v>
                </c:pt>
                <c:pt idx="3253">
                  <c:v>239724.59548271852</c:v>
                </c:pt>
                <c:pt idx="3254">
                  <c:v>244614.58309096383</c:v>
                </c:pt>
                <c:pt idx="3255">
                  <c:v>245401.83147932924</c:v>
                </c:pt>
                <c:pt idx="3256">
                  <c:v>245791.31265968239</c:v>
                </c:pt>
                <c:pt idx="3257">
                  <c:v>248553.57788844567</c:v>
                </c:pt>
                <c:pt idx="3258">
                  <c:v>248109.63692866155</c:v>
                </c:pt>
                <c:pt idx="3259">
                  <c:v>252286.91212481566</c:v>
                </c:pt>
                <c:pt idx="3260">
                  <c:v>264462.8546406409</c:v>
                </c:pt>
                <c:pt idx="3261">
                  <c:v>257928.46428974892</c:v>
                </c:pt>
                <c:pt idx="3262">
                  <c:v>262055.1633073187</c:v>
                </c:pt>
                <c:pt idx="3263">
                  <c:v>258658.1860345109</c:v>
                </c:pt>
                <c:pt idx="3264">
                  <c:v>264242.07922804722</c:v>
                </c:pt>
                <c:pt idx="3265">
                  <c:v>261758.22667647319</c:v>
                </c:pt>
                <c:pt idx="3266">
                  <c:v>254312.5500725398</c:v>
                </c:pt>
                <c:pt idx="3267">
                  <c:v>253657.36167041108</c:v>
                </c:pt>
                <c:pt idx="3268">
                  <c:v>256886.98410819538</c:v>
                </c:pt>
                <c:pt idx="3269">
                  <c:v>264981.66696138127</c:v>
                </c:pt>
                <c:pt idx="3270">
                  <c:v>279395.63644016418</c:v>
                </c:pt>
                <c:pt idx="3271">
                  <c:v>281382.1574335926</c:v>
                </c:pt>
                <c:pt idx="3272">
                  <c:v>273626.80772445496</c:v>
                </c:pt>
                <c:pt idx="3273">
                  <c:v>285338.54923084326</c:v>
                </c:pt>
                <c:pt idx="3274">
                  <c:v>281084.39554346399</c:v>
                </c:pt>
                <c:pt idx="3275">
                  <c:v>274554.91053776914</c:v>
                </c:pt>
                <c:pt idx="3276">
                  <c:v>276149.88357321947</c:v>
                </c:pt>
                <c:pt idx="3277">
                  <c:v>277940.54752332327</c:v>
                </c:pt>
                <c:pt idx="3278">
                  <c:v>275213.12322463264</c:v>
                </c:pt>
                <c:pt idx="3279">
                  <c:v>269099.84012058756</c:v>
                </c:pt>
                <c:pt idx="3280">
                  <c:v>262090.75995082504</c:v>
                </c:pt>
                <c:pt idx="3281">
                  <c:v>246109.0790456059</c:v>
                </c:pt>
                <c:pt idx="3282">
                  <c:v>246875.45596716771</c:v>
                </c:pt>
                <c:pt idx="3283">
                  <c:v>243070.50339504849</c:v>
                </c:pt>
                <c:pt idx="3284">
                  <c:v>242680.02524825564</c:v>
                </c:pt>
                <c:pt idx="3285">
                  <c:v>253014.70548598157</c:v>
                </c:pt>
                <c:pt idx="3286">
                  <c:v>254745.09829928749</c:v>
                </c:pt>
                <c:pt idx="3287">
                  <c:v>258604.17542851926</c:v>
                </c:pt>
                <c:pt idx="3288">
                  <c:v>256240.97665104701</c:v>
                </c:pt>
                <c:pt idx="3289">
                  <c:v>250100.36169140908</c:v>
                </c:pt>
                <c:pt idx="3290">
                  <c:v>247927.64190890465</c:v>
                </c:pt>
                <c:pt idx="3291">
                  <c:v>249554.86808216426</c:v>
                </c:pt>
                <c:pt idx="3292">
                  <c:v>257628.64381749328</c:v>
                </c:pt>
                <c:pt idx="3293">
                  <c:v>257535.07319212775</c:v>
                </c:pt>
                <c:pt idx="3294">
                  <c:v>258843.20343056769</c:v>
                </c:pt>
                <c:pt idx="3295">
                  <c:v>253256.84365879608</c:v>
                </c:pt>
                <c:pt idx="3296">
                  <c:v>250974.39553450709</c:v>
                </c:pt>
                <c:pt idx="3297">
                  <c:v>245057.2577230871</c:v>
                </c:pt>
                <c:pt idx="3298">
                  <c:v>247630.96196094793</c:v>
                </c:pt>
                <c:pt idx="3299">
                  <c:v>232952.01795447839</c:v>
                </c:pt>
                <c:pt idx="3300">
                  <c:v>235333.54045595985</c:v>
                </c:pt>
                <c:pt idx="3301">
                  <c:v>245632.42289722658</c:v>
                </c:pt>
                <c:pt idx="3302">
                  <c:v>264280.56007237453</c:v>
                </c:pt>
                <c:pt idx="3303">
                  <c:v>254760.66430495982</c:v>
                </c:pt>
                <c:pt idx="3304">
                  <c:v>258918.18745917873</c:v>
                </c:pt>
                <c:pt idx="3305">
                  <c:v>231402.83413295093</c:v>
                </c:pt>
                <c:pt idx="3306">
                  <c:v>234609.70054478105</c:v>
                </c:pt>
                <c:pt idx="3307">
                  <c:v>234329.06223412309</c:v>
                </c:pt>
                <c:pt idx="3308">
                  <c:v>243158.04888071906</c:v>
                </c:pt>
                <c:pt idx="3309">
                  <c:v>240551.54256569181</c:v>
                </c:pt>
                <c:pt idx="3310">
                  <c:v>235612.12031606809</c:v>
                </c:pt>
                <c:pt idx="3311">
                  <c:v>243290.08781671643</c:v>
                </c:pt>
                <c:pt idx="3312">
                  <c:v>248139.56047973933</c:v>
                </c:pt>
                <c:pt idx="3313">
                  <c:v>242470.55508708052</c:v>
                </c:pt>
                <c:pt idx="3314">
                  <c:v>239990.73059750142</c:v>
                </c:pt>
                <c:pt idx="3315">
                  <c:v>244342.21787260554</c:v>
                </c:pt>
                <c:pt idx="3316">
                  <c:v>240171.65408748735</c:v>
                </c:pt>
                <c:pt idx="3317">
                  <c:v>241942.20898917658</c:v>
                </c:pt>
                <c:pt idx="3318">
                  <c:v>233454.55138798209</c:v>
                </c:pt>
                <c:pt idx="3319">
                  <c:v>236470.15745279094</c:v>
                </c:pt>
                <c:pt idx="3320">
                  <c:v>222805.06934693392</c:v>
                </c:pt>
                <c:pt idx="3321">
                  <c:v>222681.82579768382</c:v>
                </c:pt>
                <c:pt idx="3322">
                  <c:v>222932.68258830681</c:v>
                </c:pt>
                <c:pt idx="3323">
                  <c:v>218033.75826763801</c:v>
                </c:pt>
                <c:pt idx="3324">
                  <c:v>206235.64766510864</c:v>
                </c:pt>
                <c:pt idx="3325">
                  <c:v>207195.7519656941</c:v>
                </c:pt>
                <c:pt idx="3326">
                  <c:v>206083.79906493123</c:v>
                </c:pt>
                <c:pt idx="3327">
                  <c:v>206961.2962998712</c:v>
                </c:pt>
                <c:pt idx="3328">
                  <c:v>207468.09699973286</c:v>
                </c:pt>
                <c:pt idx="3329">
                  <c:v>213512.54833550565</c:v>
                </c:pt>
                <c:pt idx="3330">
                  <c:v>206866.59916127825</c:v>
                </c:pt>
                <c:pt idx="3331">
                  <c:v>212881.54601826207</c:v>
                </c:pt>
                <c:pt idx="3332">
                  <c:v>211037.51025644096</c:v>
                </c:pt>
                <c:pt idx="3333">
                  <c:v>217855.20453394865</c:v>
                </c:pt>
                <c:pt idx="3334">
                  <c:v>226766.51046174299</c:v>
                </c:pt>
                <c:pt idx="3335">
                  <c:v>225902.59545054362</c:v>
                </c:pt>
                <c:pt idx="3336">
                  <c:v>222919.2431981813</c:v>
                </c:pt>
                <c:pt idx="3337">
                  <c:v>214429.78494154019</c:v>
                </c:pt>
                <c:pt idx="3338">
                  <c:v>212228.81936113656</c:v>
                </c:pt>
                <c:pt idx="3339">
                  <c:v>213312.29931579856</c:v>
                </c:pt>
                <c:pt idx="3340">
                  <c:v>210432.97509795113</c:v>
                </c:pt>
                <c:pt idx="3341">
                  <c:v>202071.00378614888</c:v>
                </c:pt>
                <c:pt idx="3342">
                  <c:v>199898.1274154397</c:v>
                </c:pt>
                <c:pt idx="3343">
                  <c:v>196933.51544203275</c:v>
                </c:pt>
                <c:pt idx="3344">
                  <c:v>199624.3168157349</c:v>
                </c:pt>
                <c:pt idx="3345">
                  <c:v>192660.93571571959</c:v>
                </c:pt>
                <c:pt idx="3346">
                  <c:v>196919.16782162149</c:v>
                </c:pt>
                <c:pt idx="3347">
                  <c:v>200715.92944463217</c:v>
                </c:pt>
                <c:pt idx="3348">
                  <c:v>201514.67887756473</c:v>
                </c:pt>
                <c:pt idx="3349">
                  <c:v>201999.41187009073</c:v>
                </c:pt>
                <c:pt idx="3350">
                  <c:v>202684.57342716862</c:v>
                </c:pt>
                <c:pt idx="3351">
                  <c:v>201923.31468803488</c:v>
                </c:pt>
                <c:pt idx="3352">
                  <c:v>204901.08317865533</c:v>
                </c:pt>
                <c:pt idx="3353">
                  <c:v>201260.27774107296</c:v>
                </c:pt>
                <c:pt idx="3354">
                  <c:v>207783.91350079555</c:v>
                </c:pt>
                <c:pt idx="3355">
                  <c:v>209734.29033405756</c:v>
                </c:pt>
                <c:pt idx="3356">
                  <c:v>209957.41734587538</c:v>
                </c:pt>
                <c:pt idx="3357">
                  <c:v>209131.79320641869</c:v>
                </c:pt>
                <c:pt idx="3358">
                  <c:v>201803.38272368879</c:v>
                </c:pt>
                <c:pt idx="3359">
                  <c:v>193797.55748540576</c:v>
                </c:pt>
                <c:pt idx="3360">
                  <c:v>193915.98132284888</c:v>
                </c:pt>
                <c:pt idx="3361">
                  <c:v>193553.27266493486</c:v>
                </c:pt>
                <c:pt idx="3362">
                  <c:v>189358.30517155852</c:v>
                </c:pt>
                <c:pt idx="3363">
                  <c:v>188859.60965646326</c:v>
                </c:pt>
                <c:pt idx="3364">
                  <c:v>191171.440622536</c:v>
                </c:pt>
                <c:pt idx="3365">
                  <c:v>189313.07634898031</c:v>
                </c:pt>
                <c:pt idx="3366">
                  <c:v>189074.88383031203</c:v>
                </c:pt>
                <c:pt idx="3367">
                  <c:v>184376.34921787982</c:v>
                </c:pt>
                <c:pt idx="3368">
                  <c:v>184919.5523601778</c:v>
                </c:pt>
                <c:pt idx="3369">
                  <c:v>178296.33036620065</c:v>
                </c:pt>
                <c:pt idx="3370">
                  <c:v>179843.03649820486</c:v>
                </c:pt>
                <c:pt idx="3371">
                  <c:v>178869.1584208172</c:v>
                </c:pt>
                <c:pt idx="3372">
                  <c:v>188034.86045932249</c:v>
                </c:pt>
                <c:pt idx="3373">
                  <c:v>190855.28446138965</c:v>
                </c:pt>
                <c:pt idx="3374">
                  <c:v>192425.92150796182</c:v>
                </c:pt>
                <c:pt idx="3375">
                  <c:v>191839.29494651465</c:v>
                </c:pt>
                <c:pt idx="3376">
                  <c:v>194753.15910195766</c:v>
                </c:pt>
                <c:pt idx="3377">
                  <c:v>194575.61427199756</c:v>
                </c:pt>
                <c:pt idx="3378">
                  <c:v>196428.84872425647</c:v>
                </c:pt>
                <c:pt idx="3379">
                  <c:v>191679.39644463648</c:v>
                </c:pt>
                <c:pt idx="3380">
                  <c:v>191775.96739815598</c:v>
                </c:pt>
                <c:pt idx="3381">
                  <c:v>189558.87704557489</c:v>
                </c:pt>
                <c:pt idx="3382">
                  <c:v>193986.76768863044</c:v>
                </c:pt>
                <c:pt idx="3383">
                  <c:v>189454.70678625238</c:v>
                </c:pt>
                <c:pt idx="3384">
                  <c:v>190729.93860836871</c:v>
                </c:pt>
                <c:pt idx="3385">
                  <c:v>193378.68091529011</c:v>
                </c:pt>
                <c:pt idx="3386">
                  <c:v>199017.84967207463</c:v>
                </c:pt>
                <c:pt idx="3387">
                  <c:v>206986.73220115041</c:v>
                </c:pt>
                <c:pt idx="3388">
                  <c:v>205844.16091966312</c:v>
                </c:pt>
                <c:pt idx="3389">
                  <c:v>199795.79658411359</c:v>
                </c:pt>
                <c:pt idx="3390">
                  <c:v>197716.54682330816</c:v>
                </c:pt>
                <c:pt idx="3391">
                  <c:v>197408.16300916622</c:v>
                </c:pt>
                <c:pt idx="3392">
                  <c:v>195641.3671026894</c:v>
                </c:pt>
                <c:pt idx="3393">
                  <c:v>192992.42556303163</c:v>
                </c:pt>
                <c:pt idx="3394">
                  <c:v>197470.18131382845</c:v>
                </c:pt>
                <c:pt idx="3395">
                  <c:v>215303.84509164997</c:v>
                </c:pt>
                <c:pt idx="3396">
                  <c:v>216082.13354552278</c:v>
                </c:pt>
                <c:pt idx="3397">
                  <c:v>217922.84479720736</c:v>
                </c:pt>
                <c:pt idx="3398">
                  <c:v>218347.86514760717</c:v>
                </c:pt>
                <c:pt idx="3399">
                  <c:v>228915.34025766817</c:v>
                </c:pt>
                <c:pt idx="3400">
                  <c:v>252657.64929917734</c:v>
                </c:pt>
                <c:pt idx="3401">
                  <c:v>250564.85171229611</c:v>
                </c:pt>
                <c:pt idx="3402">
                  <c:v>257561.87695316784</c:v>
                </c:pt>
                <c:pt idx="3403">
                  <c:v>248586.66987248915</c:v>
                </c:pt>
                <c:pt idx="3404">
                  <c:v>259168.66051048855</c:v>
                </c:pt>
                <c:pt idx="3405">
                  <c:v>257967.23018630213</c:v>
                </c:pt>
                <c:pt idx="3406">
                  <c:v>255833.87450665189</c:v>
                </c:pt>
                <c:pt idx="3407">
                  <c:v>257637.24385116954</c:v>
                </c:pt>
                <c:pt idx="3408">
                  <c:v>263089.36153028527</c:v>
                </c:pt>
                <c:pt idx="3409">
                  <c:v>268660.07961120346</c:v>
                </c:pt>
                <c:pt idx="3410">
                  <c:v>280175.56100473838</c:v>
                </c:pt>
                <c:pt idx="3411">
                  <c:v>281840.40667381266</c:v>
                </c:pt>
                <c:pt idx="3412">
                  <c:v>278296.1701403709</c:v>
                </c:pt>
                <c:pt idx="3413">
                  <c:v>279006.03638019686</c:v>
                </c:pt>
                <c:pt idx="3414">
                  <c:v>264694.94969118747</c:v>
                </c:pt>
                <c:pt idx="3415">
                  <c:v>261648.19730055952</c:v>
                </c:pt>
                <c:pt idx="3416">
                  <c:v>273094.54493456054</c:v>
                </c:pt>
                <c:pt idx="3417">
                  <c:v>272281.50459909404</c:v>
                </c:pt>
                <c:pt idx="3418">
                  <c:v>277475.87204093527</c:v>
                </c:pt>
                <c:pt idx="3419">
                  <c:v>274558.13707804197</c:v>
                </c:pt>
                <c:pt idx="3420">
                  <c:v>276828.70718943921</c:v>
                </c:pt>
                <c:pt idx="3421">
                  <c:v>272843.22706849006</c:v>
                </c:pt>
                <c:pt idx="3422">
                  <c:v>273018.63726198865</c:v>
                </c:pt>
                <c:pt idx="3423">
                  <c:v>281049.76579028252</c:v>
                </c:pt>
                <c:pt idx="3424">
                  <c:v>276205.53565177071</c:v>
                </c:pt>
                <c:pt idx="3425">
                  <c:v>284308.95720156166</c:v>
                </c:pt>
                <c:pt idx="3426">
                  <c:v>284417.02673015394</c:v>
                </c:pt>
                <c:pt idx="3427">
                  <c:v>287962.43019819469</c:v>
                </c:pt>
                <c:pt idx="3428">
                  <c:v>277004.11738293781</c:v>
                </c:pt>
                <c:pt idx="3429">
                  <c:v>275114.11025990167</c:v>
                </c:pt>
                <c:pt idx="3430">
                  <c:v>288039.61865264352</c:v>
                </c:pt>
                <c:pt idx="3431">
                  <c:v>284704.91803426528</c:v>
                </c:pt>
                <c:pt idx="3432">
                  <c:v>288684.67732949759</c:v>
                </c:pt>
                <c:pt idx="3433">
                  <c:v>288602.8211366529</c:v>
                </c:pt>
                <c:pt idx="3434">
                  <c:v>297277.3290944511</c:v>
                </c:pt>
                <c:pt idx="3435">
                  <c:v>301979.36398280569</c:v>
                </c:pt>
                <c:pt idx="3436">
                  <c:v>302085.18502765847</c:v>
                </c:pt>
                <c:pt idx="3437">
                  <c:v>285047.19987541635</c:v>
                </c:pt>
                <c:pt idx="3438">
                  <c:v>277139.02640730643</c:v>
                </c:pt>
                <c:pt idx="3439">
                  <c:v>278256.97821493738</c:v>
                </c:pt>
                <c:pt idx="3440">
                  <c:v>276734.49856693723</c:v>
                </c:pt>
                <c:pt idx="3441">
                  <c:v>270637.03759277257</c:v>
                </c:pt>
                <c:pt idx="3442">
                  <c:v>269717.18004877126</c:v>
                </c:pt>
                <c:pt idx="3443">
                  <c:v>280617.80075592792</c:v>
                </c:pt>
                <c:pt idx="3444">
                  <c:v>282757.58880678227</c:v>
                </c:pt>
                <c:pt idx="3445">
                  <c:v>272292.77547961101</c:v>
                </c:pt>
                <c:pt idx="3446">
                  <c:v>268030.33339323354</c:v>
                </c:pt>
                <c:pt idx="3447">
                  <c:v>270759.62264930323</c:v>
                </c:pt>
                <c:pt idx="3448">
                  <c:v>266298.31783016992</c:v>
                </c:pt>
                <c:pt idx="3449">
                  <c:v>268470.53094415186</c:v>
                </c:pt>
                <c:pt idx="3450">
                  <c:v>266361.08351742767</c:v>
                </c:pt>
                <c:pt idx="3451">
                  <c:v>263456.08585268178</c:v>
                </c:pt>
                <c:pt idx="3452">
                  <c:v>269948.15172585257</c:v>
                </c:pt>
                <c:pt idx="3453">
                  <c:v>273383.87406364689</c:v>
                </c:pt>
                <c:pt idx="3454">
                  <c:v>273588.18103690108</c:v>
                </c:pt>
                <c:pt idx="3455">
                  <c:v>273965.59457298607</c:v>
                </c:pt>
                <c:pt idx="3456">
                  <c:v>284924.96159425384</c:v>
                </c:pt>
                <c:pt idx="3457">
                  <c:v>270056.21100445261</c:v>
                </c:pt>
                <c:pt idx="3458">
                  <c:v>264748.38046873081</c:v>
                </c:pt>
                <c:pt idx="3459">
                  <c:v>257814.11710965587</c:v>
                </c:pt>
                <c:pt idx="3460">
                  <c:v>251446.8823016792</c:v>
                </c:pt>
                <c:pt idx="3461">
                  <c:v>251808.92957343141</c:v>
                </c:pt>
                <c:pt idx="3462">
                  <c:v>251956.53586682642</c:v>
                </c:pt>
                <c:pt idx="3463">
                  <c:v>251964.98716532189</c:v>
                </c:pt>
                <c:pt idx="3464">
                  <c:v>246670.39237691849</c:v>
                </c:pt>
                <c:pt idx="3465">
                  <c:v>256314.52145678966</c:v>
                </c:pt>
                <c:pt idx="3466">
                  <c:v>254966.90332016975</c:v>
                </c:pt>
                <c:pt idx="3467">
                  <c:v>265486.76572824479</c:v>
                </c:pt>
                <c:pt idx="3468">
                  <c:v>266323.20957120316</c:v>
                </c:pt>
                <c:pt idx="3469">
                  <c:v>258101.91014437965</c:v>
                </c:pt>
                <c:pt idx="3470">
                  <c:v>260484.50002997712</c:v>
                </c:pt>
                <c:pt idx="3471">
                  <c:v>270720.30304882309</c:v>
                </c:pt>
                <c:pt idx="3472">
                  <c:v>264364.98742922361</c:v>
                </c:pt>
                <c:pt idx="3473">
                  <c:v>265026.10958253749</c:v>
                </c:pt>
                <c:pt idx="3474">
                  <c:v>267382.20357932913</c:v>
                </c:pt>
                <c:pt idx="3475">
                  <c:v>267084.57747898862</c:v>
                </c:pt>
                <c:pt idx="3476">
                  <c:v>261549.35934553843</c:v>
                </c:pt>
                <c:pt idx="3477">
                  <c:v>260272.81343423328</c:v>
                </c:pt>
                <c:pt idx="3478">
                  <c:v>258303.03918673974</c:v>
                </c:pt>
                <c:pt idx="3479">
                  <c:v>264569.35514134157</c:v>
                </c:pt>
                <c:pt idx="3480">
                  <c:v>267107.73269269004</c:v>
                </c:pt>
                <c:pt idx="3481">
                  <c:v>261162.40206282347</c:v>
                </c:pt>
                <c:pt idx="3482">
                  <c:v>256604.26764409736</c:v>
                </c:pt>
                <c:pt idx="3483">
                  <c:v>249088.18218169975</c:v>
                </c:pt>
                <c:pt idx="3484">
                  <c:v>239319.52307424165</c:v>
                </c:pt>
                <c:pt idx="3485">
                  <c:v>230212.99184874044</c:v>
                </c:pt>
                <c:pt idx="3486">
                  <c:v>232502.60705457319</c:v>
                </c:pt>
                <c:pt idx="3487">
                  <c:v>232680.08165309587</c:v>
                </c:pt>
                <c:pt idx="3488">
                  <c:v>232746.46039014412</c:v>
                </c:pt>
                <c:pt idx="3489">
                  <c:v>232893.21119343024</c:v>
                </c:pt>
                <c:pt idx="3490">
                  <c:v>232894.24921602296</c:v>
                </c:pt>
                <c:pt idx="3491">
                  <c:v>230579.29814958267</c:v>
                </c:pt>
                <c:pt idx="3492">
                  <c:v>234600.6734431714</c:v>
                </c:pt>
                <c:pt idx="3493">
                  <c:v>229594.14258348086</c:v>
                </c:pt>
                <c:pt idx="3494">
                  <c:v>232533.98428506841</c:v>
                </c:pt>
                <c:pt idx="3495">
                  <c:v>230426.49143776915</c:v>
                </c:pt>
                <c:pt idx="3496">
                  <c:v>230218.9358231946</c:v>
                </c:pt>
                <c:pt idx="3497">
                  <c:v>233756.67620891923</c:v>
                </c:pt>
                <c:pt idx="3498">
                  <c:v>234581.76466092904</c:v>
                </c:pt>
                <c:pt idx="3499">
                  <c:v>235009.67149404934</c:v>
                </c:pt>
                <c:pt idx="3500">
                  <c:v>232517.76524202351</c:v>
                </c:pt>
                <c:pt idx="3501">
                  <c:v>228462.66763466751</c:v>
                </c:pt>
                <c:pt idx="3502">
                  <c:v>222928.10575649841</c:v>
                </c:pt>
                <c:pt idx="3503">
                  <c:v>221503.03124392641</c:v>
                </c:pt>
                <c:pt idx="3504">
                  <c:v>222230.45300078645</c:v>
                </c:pt>
                <c:pt idx="3505">
                  <c:v>233778.17337845563</c:v>
                </c:pt>
                <c:pt idx="3506">
                  <c:v>241502.92529943585</c:v>
                </c:pt>
                <c:pt idx="3507">
                  <c:v>254342.87972463129</c:v>
                </c:pt>
                <c:pt idx="3508">
                  <c:v>252799.81461742832</c:v>
                </c:pt>
                <c:pt idx="3509">
                  <c:v>253781.83189469809</c:v>
                </c:pt>
                <c:pt idx="3510">
                  <c:v>248704.26339515529</c:v>
                </c:pt>
                <c:pt idx="3511">
                  <c:v>226946.62292033783</c:v>
                </c:pt>
                <c:pt idx="3512">
                  <c:v>248293.39857504886</c:v>
                </c:pt>
                <c:pt idx="3513">
                  <c:v>245194.75245564172</c:v>
                </c:pt>
                <c:pt idx="3514">
                  <c:v>236118.67131700477</c:v>
                </c:pt>
                <c:pt idx="3515">
                  <c:v>237909.16605880152</c:v>
                </c:pt>
                <c:pt idx="3516">
                  <c:v>246588.02489395833</c:v>
                </c:pt>
                <c:pt idx="3517">
                  <c:v>248162.08978635698</c:v>
                </c:pt>
                <c:pt idx="3518">
                  <c:v>265098.54245049419</c:v>
                </c:pt>
                <c:pt idx="3519">
                  <c:v>272370.1232580099</c:v>
                </c:pt>
                <c:pt idx="3520">
                  <c:v>258015.54328626735</c:v>
                </c:pt>
                <c:pt idx="3521">
                  <c:v>255718.12220050563</c:v>
                </c:pt>
                <c:pt idx="3522">
                  <c:v>263874.76567803591</c:v>
                </c:pt>
                <c:pt idx="3523">
                  <c:v>254740.50394281629</c:v>
                </c:pt>
                <c:pt idx="3524">
                  <c:v>253620.1785240545</c:v>
                </c:pt>
                <c:pt idx="3525">
                  <c:v>259115.38780787279</c:v>
                </c:pt>
                <c:pt idx="3526">
                  <c:v>254646.77822253466</c:v>
                </c:pt>
                <c:pt idx="3527">
                  <c:v>258688.67131701426</c:v>
                </c:pt>
                <c:pt idx="3528">
                  <c:v>246244.64414178976</c:v>
                </c:pt>
                <c:pt idx="3529">
                  <c:v>254126.43420717103</c:v>
                </c:pt>
                <c:pt idx="3530">
                  <c:v>254493.61808795136</c:v>
                </c:pt>
                <c:pt idx="3531">
                  <c:v>255130.76241522885</c:v>
                </c:pt>
                <c:pt idx="3532">
                  <c:v>248489.97309145954</c:v>
                </c:pt>
                <c:pt idx="3533">
                  <c:v>244428.10231072071</c:v>
                </c:pt>
                <c:pt idx="3534">
                  <c:v>244695.7691752864</c:v>
                </c:pt>
                <c:pt idx="3535">
                  <c:v>246108.52774635167</c:v>
                </c:pt>
                <c:pt idx="3536">
                  <c:v>245286.06357308928</c:v>
                </c:pt>
                <c:pt idx="3537">
                  <c:v>253528.98781448894</c:v>
                </c:pt>
                <c:pt idx="3538">
                  <c:v>258945.20939576891</c:v>
                </c:pt>
                <c:pt idx="3539">
                  <c:v>259689.70062829152</c:v>
                </c:pt>
                <c:pt idx="3540">
                  <c:v>259204.07830299734</c:v>
                </c:pt>
                <c:pt idx="3541">
                  <c:v>251181.62976120264</c:v>
                </c:pt>
                <c:pt idx="3542">
                  <c:v>259343.09124157281</c:v>
                </c:pt>
                <c:pt idx="3543">
                  <c:v>257209.55424545819</c:v>
                </c:pt>
                <c:pt idx="3544">
                  <c:v>255106.02822561562</c:v>
                </c:pt>
                <c:pt idx="3545">
                  <c:v>256211.74508405436</c:v>
                </c:pt>
                <c:pt idx="3546">
                  <c:v>272974.70477141847</c:v>
                </c:pt>
                <c:pt idx="3547">
                  <c:v>270321.32475045993</c:v>
                </c:pt>
                <c:pt idx="3548">
                  <c:v>280560.94720014732</c:v>
                </c:pt>
                <c:pt idx="3549">
                  <c:v>259014.43304767724</c:v>
                </c:pt>
                <c:pt idx="3550">
                  <c:v>268920.21459035197</c:v>
                </c:pt>
                <c:pt idx="3551">
                  <c:v>256573.65980264489</c:v>
                </c:pt>
                <c:pt idx="3552">
                  <c:v>250885.17591107034</c:v>
                </c:pt>
                <c:pt idx="3553">
                  <c:v>245867.51376031458</c:v>
                </c:pt>
                <c:pt idx="3554">
                  <c:v>242888.99180636599</c:v>
                </c:pt>
                <c:pt idx="3555">
                  <c:v>245678.83900851526</c:v>
                </c:pt>
                <c:pt idx="3556">
                  <c:v>244512.43880589338</c:v>
                </c:pt>
                <c:pt idx="3557">
                  <c:v>241826.63439816132</c:v>
                </c:pt>
                <c:pt idx="3558">
                  <c:v>243245.2457991621</c:v>
                </c:pt>
                <c:pt idx="3559">
                  <c:v>241505.37375246885</c:v>
                </c:pt>
                <c:pt idx="3560">
                  <c:v>241312.3264695915</c:v>
                </c:pt>
                <c:pt idx="3561">
                  <c:v>247955.08205743972</c:v>
                </c:pt>
                <c:pt idx="3562">
                  <c:v>264860.02287167322</c:v>
                </c:pt>
                <c:pt idx="3563">
                  <c:v>265573.44348391081</c:v>
                </c:pt>
                <c:pt idx="3564">
                  <c:v>266369.64604472119</c:v>
                </c:pt>
                <c:pt idx="3565">
                  <c:v>268315.47512542631</c:v>
                </c:pt>
                <c:pt idx="3566">
                  <c:v>268196.06173965149</c:v>
                </c:pt>
                <c:pt idx="3567">
                  <c:v>265685.77422521502</c:v>
                </c:pt>
                <c:pt idx="3568">
                  <c:v>269261.09315398906</c:v>
                </c:pt>
                <c:pt idx="3569">
                  <c:v>267075.44573150837</c:v>
                </c:pt>
                <c:pt idx="3570">
                  <c:v>266824.57846435864</c:v>
                </c:pt>
                <c:pt idx="3571">
                  <c:v>273460.84634987172</c:v>
                </c:pt>
                <c:pt idx="3572">
                  <c:v>274607.75313428976</c:v>
                </c:pt>
                <c:pt idx="3573">
                  <c:v>271580.68754869822</c:v>
                </c:pt>
                <c:pt idx="3574">
                  <c:v>267079.58199587913</c:v>
                </c:pt>
                <c:pt idx="3575">
                  <c:v>268386.86818169011</c:v>
                </c:pt>
                <c:pt idx="3576">
                  <c:v>274350.96477636253</c:v>
                </c:pt>
                <c:pt idx="3577">
                  <c:v>274971.82939065801</c:v>
                </c:pt>
                <c:pt idx="3578">
                  <c:v>292523.10400870338</c:v>
                </c:pt>
                <c:pt idx="3579">
                  <c:v>291768.00911640056</c:v>
                </c:pt>
                <c:pt idx="3580">
                  <c:v>296964.48870334605</c:v>
                </c:pt>
                <c:pt idx="3581">
                  <c:v>295027.89539103059</c:v>
                </c:pt>
                <c:pt idx="3582">
                  <c:v>291238.93557444448</c:v>
                </c:pt>
                <c:pt idx="3583">
                  <c:v>295009.31053193961</c:v>
                </c:pt>
                <c:pt idx="3584">
                  <c:v>293350.04524651618</c:v>
                </c:pt>
                <c:pt idx="3585">
                  <c:v>294032.95382637432</c:v>
                </c:pt>
                <c:pt idx="3586">
                  <c:v>293221.56607581896</c:v>
                </c:pt>
                <c:pt idx="3587">
                  <c:v>292261.27280791308</c:v>
                </c:pt>
                <c:pt idx="3588">
                  <c:v>301645.46509514126</c:v>
                </c:pt>
                <c:pt idx="3589">
                  <c:v>299216.74131442851</c:v>
                </c:pt>
                <c:pt idx="3590">
                  <c:v>302806.39551561116</c:v>
                </c:pt>
                <c:pt idx="3591">
                  <c:v>310785.13616466534</c:v>
                </c:pt>
                <c:pt idx="3592">
                  <c:v>316516.38373972132</c:v>
                </c:pt>
                <c:pt idx="3593">
                  <c:v>304070.98752055323</c:v>
                </c:pt>
                <c:pt idx="3594">
                  <c:v>305386.65955741744</c:v>
                </c:pt>
                <c:pt idx="3595">
                  <c:v>308941.21217260364</c:v>
                </c:pt>
                <c:pt idx="3596">
                  <c:v>310118.74431171274</c:v>
                </c:pt>
                <c:pt idx="3597">
                  <c:v>308742.2748547126</c:v>
                </c:pt>
                <c:pt idx="3598">
                  <c:v>305458.27925830445</c:v>
                </c:pt>
                <c:pt idx="3599">
                  <c:v>299093.21999486076</c:v>
                </c:pt>
                <c:pt idx="3600">
                  <c:v>294732.23748024862</c:v>
                </c:pt>
                <c:pt idx="3601">
                  <c:v>296467.79701190972</c:v>
                </c:pt>
                <c:pt idx="3602">
                  <c:v>299448.37211919605</c:v>
                </c:pt>
                <c:pt idx="3603">
                  <c:v>300034.81508136418</c:v>
                </c:pt>
                <c:pt idx="3604">
                  <c:v>298739.76770519844</c:v>
                </c:pt>
                <c:pt idx="3605">
                  <c:v>296772.3790547247</c:v>
                </c:pt>
                <c:pt idx="3606">
                  <c:v>287754.24616431654</c:v>
                </c:pt>
                <c:pt idx="3607">
                  <c:v>295765.53864735778</c:v>
                </c:pt>
                <c:pt idx="3608">
                  <c:v>299224.78719854716</c:v>
                </c:pt>
                <c:pt idx="3609">
                  <c:v>299693.31829556823</c:v>
                </c:pt>
                <c:pt idx="3610">
                  <c:v>312489.53206065559</c:v>
                </c:pt>
                <c:pt idx="3611">
                  <c:v>312486.95397806831</c:v>
                </c:pt>
                <c:pt idx="3612">
                  <c:v>307866.60502294166</c:v>
                </c:pt>
                <c:pt idx="3613">
                  <c:v>299513.84408468247</c:v>
                </c:pt>
                <c:pt idx="3614">
                  <c:v>300640.40951418085</c:v>
                </c:pt>
                <c:pt idx="3615">
                  <c:v>298789.62952227157</c:v>
                </c:pt>
                <c:pt idx="3616">
                  <c:v>299168.77764607331</c:v>
                </c:pt>
                <c:pt idx="3617">
                  <c:v>302721.80041005387</c:v>
                </c:pt>
                <c:pt idx="3618">
                  <c:v>296310.76061870682</c:v>
                </c:pt>
                <c:pt idx="3619">
                  <c:v>297231.95768913487</c:v>
                </c:pt>
                <c:pt idx="3620">
                  <c:v>296541.54150613782</c:v>
                </c:pt>
                <c:pt idx="3621">
                  <c:v>292705.29795506573</c:v>
                </c:pt>
                <c:pt idx="3622">
                  <c:v>295430.45453486813</c:v>
                </c:pt>
                <c:pt idx="3623">
                  <c:v>298832.86579272966</c:v>
                </c:pt>
                <c:pt idx="3624">
                  <c:v>286296.32649359631</c:v>
                </c:pt>
                <c:pt idx="3625">
                  <c:v>287679.5514902533</c:v>
                </c:pt>
                <c:pt idx="3626">
                  <c:v>291092.4818831039</c:v>
                </c:pt>
                <c:pt idx="3627">
                  <c:v>290088.07936012733</c:v>
                </c:pt>
                <c:pt idx="3628">
                  <c:v>290315.04429961153</c:v>
                </c:pt>
                <c:pt idx="3629">
                  <c:v>290962.33074393467</c:v>
                </c:pt>
                <c:pt idx="3630">
                  <c:v>293765.48597455508</c:v>
                </c:pt>
                <c:pt idx="3631">
                  <c:v>290477.20470478642</c:v>
                </c:pt>
                <c:pt idx="3632">
                  <c:v>286516.21388187725</c:v>
                </c:pt>
                <c:pt idx="3633">
                  <c:v>295125.75781391904</c:v>
                </c:pt>
                <c:pt idx="3634">
                  <c:v>297132.80113058316</c:v>
                </c:pt>
                <c:pt idx="3635">
                  <c:v>292795.6133456438</c:v>
                </c:pt>
                <c:pt idx="3636">
                  <c:v>293386.60576329997</c:v>
                </c:pt>
                <c:pt idx="3637">
                  <c:v>296019.25270226825</c:v>
                </c:pt>
                <c:pt idx="3638">
                  <c:v>293449.45884362771</c:v>
                </c:pt>
                <c:pt idx="3639">
                  <c:v>295314.72360781487</c:v>
                </c:pt>
                <c:pt idx="3640">
                  <c:v>301615.778790073</c:v>
                </c:pt>
                <c:pt idx="3641">
                  <c:v>314485.75331710675</c:v>
                </c:pt>
                <c:pt idx="3642">
                  <c:v>318689.13098666113</c:v>
                </c:pt>
                <c:pt idx="3643">
                  <c:v>318392.32025674806</c:v>
                </c:pt>
                <c:pt idx="3644">
                  <c:v>322886.51877663273</c:v>
                </c:pt>
                <c:pt idx="3645">
                  <c:v>324872.93630885129</c:v>
                </c:pt>
                <c:pt idx="3646">
                  <c:v>319229.79215370561</c:v>
                </c:pt>
                <c:pt idx="3647">
                  <c:v>321669.21804495674</c:v>
                </c:pt>
                <c:pt idx="3648">
                  <c:v>323273.77397789265</c:v>
                </c:pt>
                <c:pt idx="3649">
                  <c:v>319884.09841165744</c:v>
                </c:pt>
                <c:pt idx="3650">
                  <c:v>319588.99520397838</c:v>
                </c:pt>
                <c:pt idx="3651">
                  <c:v>317958.79933400499</c:v>
                </c:pt>
                <c:pt idx="3652">
                  <c:v>318273.44418502861</c:v>
                </c:pt>
                <c:pt idx="3653">
                  <c:v>325313.93780519074</c:v>
                </c:pt>
                <c:pt idx="3654">
                  <c:v>322018.20306535298</c:v>
                </c:pt>
                <c:pt idx="3655">
                  <c:v>320897.74323751952</c:v>
                </c:pt>
                <c:pt idx="3656">
                  <c:v>318827.65711583506</c:v>
                </c:pt>
                <c:pt idx="3657">
                  <c:v>319739.3113676252</c:v>
                </c:pt>
                <c:pt idx="3658">
                  <c:v>323793.70094638132</c:v>
                </c:pt>
                <c:pt idx="3659">
                  <c:v>320012.94858150533</c:v>
                </c:pt>
                <c:pt idx="3660">
                  <c:v>319641.08818387898</c:v>
                </c:pt>
                <c:pt idx="3661">
                  <c:v>319361.27136572334</c:v>
                </c:pt>
                <c:pt idx="3662">
                  <c:v>313753.49731399625</c:v>
                </c:pt>
                <c:pt idx="3663">
                  <c:v>306944.00705891941</c:v>
                </c:pt>
                <c:pt idx="3664">
                  <c:v>308251.75344560284</c:v>
                </c:pt>
                <c:pt idx="3665">
                  <c:v>303736.59514825663</c:v>
                </c:pt>
                <c:pt idx="3666">
                  <c:v>305348.18864388415</c:v>
                </c:pt>
                <c:pt idx="3667">
                  <c:v>302856.3433209472</c:v>
                </c:pt>
                <c:pt idx="3668">
                  <c:v>305287.09344808699</c:v>
                </c:pt>
                <c:pt idx="3669">
                  <c:v>311886.70159670175</c:v>
                </c:pt>
                <c:pt idx="3670">
                  <c:v>309679.36561301159</c:v>
                </c:pt>
                <c:pt idx="3671">
                  <c:v>309171.70753081818</c:v>
                </c:pt>
                <c:pt idx="3672">
                  <c:v>316647.6681404339</c:v>
                </c:pt>
                <c:pt idx="3673">
                  <c:v>315035.28046438337</c:v>
                </c:pt>
                <c:pt idx="3674">
                  <c:v>318780.98392382934</c:v>
                </c:pt>
                <c:pt idx="3675">
                  <c:v>327413.00258458802</c:v>
                </c:pt>
                <c:pt idx="3676">
                  <c:v>314207.09819468216</c:v>
                </c:pt>
                <c:pt idx="3677">
                  <c:v>311678.28258167329</c:v>
                </c:pt>
                <c:pt idx="3678">
                  <c:v>311727.96555584023</c:v>
                </c:pt>
                <c:pt idx="3679">
                  <c:v>311815.3354014373</c:v>
                </c:pt>
                <c:pt idx="3680">
                  <c:v>308625.64599583653</c:v>
                </c:pt>
                <c:pt idx="3681">
                  <c:v>299520.89595908311</c:v>
                </c:pt>
                <c:pt idx="3682">
                  <c:v>295207.93140328553</c:v>
                </c:pt>
                <c:pt idx="3683">
                  <c:v>299920.80007825239</c:v>
                </c:pt>
                <c:pt idx="3684">
                  <c:v>288560.11007088487</c:v>
                </c:pt>
                <c:pt idx="3685">
                  <c:v>284226.9013998743</c:v>
                </c:pt>
                <c:pt idx="3686">
                  <c:v>279532.14185877918</c:v>
                </c:pt>
                <c:pt idx="3687">
                  <c:v>287459.87974567391</c:v>
                </c:pt>
                <c:pt idx="3688">
                  <c:v>283190.53981784673</c:v>
                </c:pt>
                <c:pt idx="3689">
                  <c:v>284551.851556129</c:v>
                </c:pt>
                <c:pt idx="3690">
                  <c:v>281211.18435479014</c:v>
                </c:pt>
                <c:pt idx="3691">
                  <c:v>292099.99654047826</c:v>
                </c:pt>
                <c:pt idx="3692">
                  <c:v>290893.219204508</c:v>
                </c:pt>
                <c:pt idx="3693">
                  <c:v>292451.79143866332</c:v>
                </c:pt>
                <c:pt idx="3694">
                  <c:v>289794.46640522091</c:v>
                </c:pt>
                <c:pt idx="3695">
                  <c:v>284565.33125074365</c:v>
                </c:pt>
                <c:pt idx="3696">
                  <c:v>283270.6141604124</c:v>
                </c:pt>
                <c:pt idx="3697">
                  <c:v>285920.16817313945</c:v>
                </c:pt>
                <c:pt idx="3698">
                  <c:v>286051.33438182133</c:v>
                </c:pt>
                <c:pt idx="3699">
                  <c:v>287238.54529393965</c:v>
                </c:pt>
                <c:pt idx="3700">
                  <c:v>284868.33434458065</c:v>
                </c:pt>
                <c:pt idx="3701">
                  <c:v>282471.49946737953</c:v>
                </c:pt>
                <c:pt idx="3702">
                  <c:v>283796.50272240886</c:v>
                </c:pt>
                <c:pt idx="3703">
                  <c:v>277734.72793641826</c:v>
                </c:pt>
                <c:pt idx="3704">
                  <c:v>280963.11722466082</c:v>
                </c:pt>
                <c:pt idx="3705">
                  <c:v>282339.55441734457</c:v>
                </c:pt>
                <c:pt idx="3706">
                  <c:v>282004.75259996974</c:v>
                </c:pt>
                <c:pt idx="3707">
                  <c:v>280413.86035009334</c:v>
                </c:pt>
                <c:pt idx="3708">
                  <c:v>280576.66527218261</c:v>
                </c:pt>
                <c:pt idx="3709">
                  <c:v>284106.28571003315</c:v>
                </c:pt>
                <c:pt idx="3710">
                  <c:v>283259.65148039022</c:v>
                </c:pt>
                <c:pt idx="3711">
                  <c:v>284800.37695591711</c:v>
                </c:pt>
                <c:pt idx="3712">
                  <c:v>281329.21552220435</c:v>
                </c:pt>
                <c:pt idx="3713">
                  <c:v>281479.61857569532</c:v>
                </c:pt>
                <c:pt idx="3714">
                  <c:v>280336.38514743821</c:v>
                </c:pt>
                <c:pt idx="3715">
                  <c:v>274145.95596052048</c:v>
                </c:pt>
                <c:pt idx="3716">
                  <c:v>275354.72162540641</c:v>
                </c:pt>
                <c:pt idx="3717">
                  <c:v>272121.44383808487</c:v>
                </c:pt>
                <c:pt idx="3718">
                  <c:v>282884.06475240132</c:v>
                </c:pt>
                <c:pt idx="3719">
                  <c:v>281178.02797867387</c:v>
                </c:pt>
                <c:pt idx="3720">
                  <c:v>281219.37875934847</c:v>
                </c:pt>
                <c:pt idx="3721">
                  <c:v>274911.83798027807</c:v>
                </c:pt>
                <c:pt idx="3722">
                  <c:v>269701.82134112017</c:v>
                </c:pt>
                <c:pt idx="3723">
                  <c:v>268462.5699518593</c:v>
                </c:pt>
                <c:pt idx="3724">
                  <c:v>279270.62353237852</c:v>
                </c:pt>
                <c:pt idx="3725">
                  <c:v>279016.15911766206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F7-4BE8-BAE3-0F62B2240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charts!$B$2</c:f>
          <c:strCache>
            <c:ptCount val="1"/>
            <c:pt idx="0">
              <c:v>Moving Average Duration (x) vs Annualized Trading Return (y), HODL at 81% p.a.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'inputs and tables'!$C$4</c:f>
              <c:strCache>
                <c:ptCount val="1"/>
                <c:pt idx="0">
                  <c:v>SMA</c:v>
                </c:pt>
              </c:strCache>
            </c:strRef>
          </c:tx>
          <c:spPr>
            <a:ln w="22225" cap="rnd">
              <a:solidFill>
                <a:srgbClr val="00FFCC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'inputs and tables'!$B$5:$B$204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'inputs and tables'!$C$5:$C$204</c:f>
              <c:numCache>
                <c:formatCode>0%</c:formatCode>
                <c:ptCount val="200"/>
                <c:pt idx="3">
                  <c:v>1.4493843299384315</c:v>
                </c:pt>
                <c:pt idx="4">
                  <c:v>1.353370101926493</c:v>
                </c:pt>
                <c:pt idx="5">
                  <c:v>1.1873595172456115</c:v>
                </c:pt>
                <c:pt idx="6">
                  <c:v>1.0746540355315242</c:v>
                </c:pt>
                <c:pt idx="7">
                  <c:v>1.7842039911869221</c:v>
                </c:pt>
                <c:pt idx="8">
                  <c:v>1.4161515055425076</c:v>
                </c:pt>
                <c:pt idx="9">
                  <c:v>1.2009565104294211</c:v>
                </c:pt>
                <c:pt idx="10">
                  <c:v>1.3752059987286196</c:v>
                </c:pt>
                <c:pt idx="11">
                  <c:v>1.585319050068787</c:v>
                </c:pt>
                <c:pt idx="12">
                  <c:v>1.9301654795406606</c:v>
                </c:pt>
                <c:pt idx="13">
                  <c:v>1.8922226470269981</c:v>
                </c:pt>
                <c:pt idx="14">
                  <c:v>1.7624212793420835</c:v>
                </c:pt>
                <c:pt idx="15">
                  <c:v>2.0019462924160218</c:v>
                </c:pt>
                <c:pt idx="16">
                  <c:v>1.8869126291946969</c:v>
                </c:pt>
                <c:pt idx="17">
                  <c:v>1.8265900249676719</c:v>
                </c:pt>
                <c:pt idx="18">
                  <c:v>1.4579553378336927</c:v>
                </c:pt>
                <c:pt idx="19">
                  <c:v>1.430226967045177</c:v>
                </c:pt>
                <c:pt idx="20">
                  <c:v>1.7130963430357644</c:v>
                </c:pt>
                <c:pt idx="21">
                  <c:v>1.8610101453636849</c:v>
                </c:pt>
                <c:pt idx="22">
                  <c:v>2.2006519934562818</c:v>
                </c:pt>
                <c:pt idx="23">
                  <c:v>1.749521006817317</c:v>
                </c:pt>
                <c:pt idx="24">
                  <c:v>1.7374720876903265</c:v>
                </c:pt>
                <c:pt idx="25">
                  <c:v>1.587713095255038</c:v>
                </c:pt>
                <c:pt idx="26">
                  <c:v>1.6241932884048129</c:v>
                </c:pt>
                <c:pt idx="27">
                  <c:v>1.4238236448955841</c:v>
                </c:pt>
                <c:pt idx="28">
                  <c:v>1.7878339732636546</c:v>
                </c:pt>
                <c:pt idx="29">
                  <c:v>1.6514743466633166</c:v>
                </c:pt>
                <c:pt idx="30">
                  <c:v>1.8120271046426195</c:v>
                </c:pt>
                <c:pt idx="31">
                  <c:v>2.1064900447494979</c:v>
                </c:pt>
                <c:pt idx="32">
                  <c:v>1.9265166402989062</c:v>
                </c:pt>
                <c:pt idx="33">
                  <c:v>2.0246442140792364</c:v>
                </c:pt>
                <c:pt idx="34">
                  <c:v>2.0463484924884479</c:v>
                </c:pt>
                <c:pt idx="35">
                  <c:v>2.2854566611683436</c:v>
                </c:pt>
                <c:pt idx="36">
                  <c:v>2.1838063150513749</c:v>
                </c:pt>
                <c:pt idx="37">
                  <c:v>2.4715751479438444</c:v>
                </c:pt>
                <c:pt idx="38">
                  <c:v>2.6241803085838482</c:v>
                </c:pt>
                <c:pt idx="39">
                  <c:v>2.3964321602727585</c:v>
                </c:pt>
                <c:pt idx="40">
                  <c:v>2.65088506036472</c:v>
                </c:pt>
                <c:pt idx="41">
                  <c:v>2.8698908008585908</c:v>
                </c:pt>
                <c:pt idx="42">
                  <c:v>2.7497950553167647</c:v>
                </c:pt>
                <c:pt idx="43">
                  <c:v>2.8958853550925867</c:v>
                </c:pt>
                <c:pt idx="44">
                  <c:v>2.4835506091771342</c:v>
                </c:pt>
                <c:pt idx="45">
                  <c:v>2.3015633299029292</c:v>
                </c:pt>
                <c:pt idx="46">
                  <c:v>2.1058731857732358</c:v>
                </c:pt>
                <c:pt idx="47">
                  <c:v>2.0407747418240478</c:v>
                </c:pt>
                <c:pt idx="48">
                  <c:v>2.3345377853503679</c:v>
                </c:pt>
                <c:pt idx="49">
                  <c:v>2.4861957400033061</c:v>
                </c:pt>
                <c:pt idx="50">
                  <c:v>1.8918163882085248</c:v>
                </c:pt>
                <c:pt idx="51">
                  <c:v>1.7751869414579793</c:v>
                </c:pt>
                <c:pt idx="52">
                  <c:v>1.8684197371762394</c:v>
                </c:pt>
                <c:pt idx="53">
                  <c:v>1.7995729329097347</c:v>
                </c:pt>
                <c:pt idx="54">
                  <c:v>1.7823476438707124</c:v>
                </c:pt>
                <c:pt idx="55">
                  <c:v>1.9125630120127539</c:v>
                </c:pt>
                <c:pt idx="56">
                  <c:v>1.7425193777432888</c:v>
                </c:pt>
                <c:pt idx="57">
                  <c:v>1.7619011085826086</c:v>
                </c:pt>
                <c:pt idx="58">
                  <c:v>1.8824500834487035</c:v>
                </c:pt>
                <c:pt idx="59">
                  <c:v>1.7814541793297956</c:v>
                </c:pt>
                <c:pt idx="60">
                  <c:v>1.5942366166517101</c:v>
                </c:pt>
                <c:pt idx="61">
                  <c:v>1.7435249888896323</c:v>
                </c:pt>
                <c:pt idx="62">
                  <c:v>1.6738497742632266</c:v>
                </c:pt>
                <c:pt idx="63">
                  <c:v>1.6405577522145549</c:v>
                </c:pt>
                <c:pt idx="64">
                  <c:v>1.5679465317901777</c:v>
                </c:pt>
                <c:pt idx="65">
                  <c:v>1.3753921624504435</c:v>
                </c:pt>
                <c:pt idx="66">
                  <c:v>1.4662226213718395</c:v>
                </c:pt>
                <c:pt idx="67">
                  <c:v>1.5824342503346309</c:v>
                </c:pt>
                <c:pt idx="68">
                  <c:v>1.5277212010713694</c:v>
                </c:pt>
                <c:pt idx="69">
                  <c:v>1.4174898920230112</c:v>
                </c:pt>
                <c:pt idx="70">
                  <c:v>1.4629204337545052</c:v>
                </c:pt>
                <c:pt idx="71">
                  <c:v>1.3895966437775593</c:v>
                </c:pt>
                <c:pt idx="72">
                  <c:v>1.3741998530414747</c:v>
                </c:pt>
                <c:pt idx="73">
                  <c:v>1.2695230969063886</c:v>
                </c:pt>
                <c:pt idx="74">
                  <c:v>1.238560721589228</c:v>
                </c:pt>
                <c:pt idx="75">
                  <c:v>1.2471307130186573</c:v>
                </c:pt>
                <c:pt idx="76">
                  <c:v>1.2291346967221477</c:v>
                </c:pt>
                <c:pt idx="77">
                  <c:v>1.2960093772843631</c:v>
                </c:pt>
                <c:pt idx="78">
                  <c:v>1.3356160817580269</c:v>
                </c:pt>
                <c:pt idx="79">
                  <c:v>1.3421295106977986</c:v>
                </c:pt>
                <c:pt idx="80">
                  <c:v>1.492207022002018</c:v>
                </c:pt>
                <c:pt idx="81">
                  <c:v>1.391725057969373</c:v>
                </c:pt>
                <c:pt idx="82">
                  <c:v>1.4873171773539515</c:v>
                </c:pt>
                <c:pt idx="83">
                  <c:v>1.3519171900060223</c:v>
                </c:pt>
                <c:pt idx="84">
                  <c:v>1.3767681196052584</c:v>
                </c:pt>
                <c:pt idx="85">
                  <c:v>1.3511435822791147</c:v>
                </c:pt>
                <c:pt idx="86">
                  <c:v>1.3230069708289665</c:v>
                </c:pt>
                <c:pt idx="87">
                  <c:v>1.3318105782924619</c:v>
                </c:pt>
                <c:pt idx="88">
                  <c:v>1.3383428905615853</c:v>
                </c:pt>
                <c:pt idx="89">
                  <c:v>1.2427167945140756</c:v>
                </c:pt>
                <c:pt idx="90">
                  <c:v>1.2816777407613453</c:v>
                </c:pt>
                <c:pt idx="91">
                  <c:v>1.1931464614632259</c:v>
                </c:pt>
                <c:pt idx="92">
                  <c:v>1.4120619477659502</c:v>
                </c:pt>
                <c:pt idx="93">
                  <c:v>1.3169976043113305</c:v>
                </c:pt>
                <c:pt idx="94">
                  <c:v>1.3734313194380121</c:v>
                </c:pt>
                <c:pt idx="95">
                  <c:v>1.4310449003097188</c:v>
                </c:pt>
                <c:pt idx="96">
                  <c:v>1.328197067300469</c:v>
                </c:pt>
                <c:pt idx="97">
                  <c:v>1.2009314782240645</c:v>
                </c:pt>
                <c:pt idx="98">
                  <c:v>1.3998652012258912</c:v>
                </c:pt>
                <c:pt idx="99">
                  <c:v>1.4039122691609864</c:v>
                </c:pt>
                <c:pt idx="100">
                  <c:v>1.3780793358847729</c:v>
                </c:pt>
                <c:pt idx="101">
                  <c:v>1.5002001222337018</c:v>
                </c:pt>
                <c:pt idx="102">
                  <c:v>1.4762155529032981</c:v>
                </c:pt>
                <c:pt idx="103">
                  <c:v>1.7139943292387296</c:v>
                </c:pt>
                <c:pt idx="104">
                  <c:v>1.8222192778784385</c:v>
                </c:pt>
                <c:pt idx="105">
                  <c:v>1.9110218530772998</c:v>
                </c:pt>
                <c:pt idx="106">
                  <c:v>1.7318931465051066</c:v>
                </c:pt>
                <c:pt idx="107">
                  <c:v>1.7326933402371183</c:v>
                </c:pt>
                <c:pt idx="108">
                  <c:v>2.1101114168093975</c:v>
                </c:pt>
                <c:pt idx="109">
                  <c:v>2.1086754781256816</c:v>
                </c:pt>
                <c:pt idx="110">
                  <c:v>2.0410665740329423</c:v>
                </c:pt>
                <c:pt idx="111">
                  <c:v>2.0651802660692913</c:v>
                </c:pt>
                <c:pt idx="112">
                  <c:v>2.1421294283966654</c:v>
                </c:pt>
                <c:pt idx="113">
                  <c:v>1.9694395622524188</c:v>
                </c:pt>
                <c:pt idx="114">
                  <c:v>2.0199206012547366</c:v>
                </c:pt>
                <c:pt idx="115">
                  <c:v>2.3840186934556273</c:v>
                </c:pt>
                <c:pt idx="116">
                  <c:v>2.4818123632685478</c:v>
                </c:pt>
                <c:pt idx="117">
                  <c:v>2.4198801356019626</c:v>
                </c:pt>
                <c:pt idx="118">
                  <c:v>2.3383181010894321</c:v>
                </c:pt>
                <c:pt idx="119">
                  <c:v>2.3780235297906525</c:v>
                </c:pt>
                <c:pt idx="120">
                  <c:v>2.4304710228464508</c:v>
                </c:pt>
                <c:pt idx="121">
                  <c:v>2.4935889283539381</c:v>
                </c:pt>
                <c:pt idx="122">
                  <c:v>2.5199947133019598</c:v>
                </c:pt>
                <c:pt idx="123">
                  <c:v>2.6004610583172978</c:v>
                </c:pt>
                <c:pt idx="124">
                  <c:v>2.5989846779381924</c:v>
                </c:pt>
                <c:pt idx="125">
                  <c:v>2.3208792082193206</c:v>
                </c:pt>
                <c:pt idx="126">
                  <c:v>2.2664027347991236</c:v>
                </c:pt>
                <c:pt idx="127">
                  <c:v>2.239632596353927</c:v>
                </c:pt>
                <c:pt idx="128">
                  <c:v>2.0444732670892649</c:v>
                </c:pt>
                <c:pt idx="129">
                  <c:v>2.1161052530934858</c:v>
                </c:pt>
                <c:pt idx="130">
                  <c:v>2.1088099911829654</c:v>
                </c:pt>
                <c:pt idx="131">
                  <c:v>2.15547379455808</c:v>
                </c:pt>
                <c:pt idx="132">
                  <c:v>2.1654027438265122</c:v>
                </c:pt>
                <c:pt idx="133">
                  <c:v>2.1621673854987553</c:v>
                </c:pt>
                <c:pt idx="134">
                  <c:v>2.2935359697773943</c:v>
                </c:pt>
                <c:pt idx="135">
                  <c:v>2.2759901139476231</c:v>
                </c:pt>
                <c:pt idx="136">
                  <c:v>2.2527925846265191</c:v>
                </c:pt>
                <c:pt idx="137">
                  <c:v>2.2344568411842038</c:v>
                </c:pt>
                <c:pt idx="138">
                  <c:v>2.3577213485044646</c:v>
                </c:pt>
                <c:pt idx="139">
                  <c:v>2.4800148663620742</c:v>
                </c:pt>
                <c:pt idx="140">
                  <c:v>2.427811727695274</c:v>
                </c:pt>
                <c:pt idx="141">
                  <c:v>2.4415662653358923</c:v>
                </c:pt>
                <c:pt idx="142">
                  <c:v>2.4011456770090502</c:v>
                </c:pt>
                <c:pt idx="143">
                  <c:v>2.2181642947741405</c:v>
                </c:pt>
                <c:pt idx="144">
                  <c:v>2.1064969255982282</c:v>
                </c:pt>
                <c:pt idx="145">
                  <c:v>2.1842073941221551</c:v>
                </c:pt>
                <c:pt idx="146">
                  <c:v>1.9650046009750328</c:v>
                </c:pt>
                <c:pt idx="147">
                  <c:v>2.0200771057835101</c:v>
                </c:pt>
                <c:pt idx="148">
                  <c:v>2.0378285684626132</c:v>
                </c:pt>
                <c:pt idx="149">
                  <c:v>2.0378285684626132</c:v>
                </c:pt>
                <c:pt idx="150">
                  <c:v>2.0083464568958878</c:v>
                </c:pt>
                <c:pt idx="151">
                  <c:v>1.8581541661261949</c:v>
                </c:pt>
                <c:pt idx="152">
                  <c:v>1.6844059228735961</c:v>
                </c:pt>
                <c:pt idx="153">
                  <c:v>1.805144873495363</c:v>
                </c:pt>
                <c:pt idx="154">
                  <c:v>1.691503578761548</c:v>
                </c:pt>
                <c:pt idx="155">
                  <c:v>1.6303965932236473</c:v>
                </c:pt>
                <c:pt idx="156">
                  <c:v>1.6665185298434535</c:v>
                </c:pt>
                <c:pt idx="157">
                  <c:v>1.5437979337233543</c:v>
                </c:pt>
                <c:pt idx="158">
                  <c:v>1.4813956272726969</c:v>
                </c:pt>
                <c:pt idx="159">
                  <c:v>1.5376667819320309</c:v>
                </c:pt>
                <c:pt idx="160">
                  <c:v>1.5123345383683375</c:v>
                </c:pt>
                <c:pt idx="161">
                  <c:v>1.5043755476609526</c:v>
                </c:pt>
                <c:pt idx="162">
                  <c:v>1.4987415938731461</c:v>
                </c:pt>
                <c:pt idx="163">
                  <c:v>1.4788400844672611</c:v>
                </c:pt>
                <c:pt idx="164">
                  <c:v>1.4916323096024877</c:v>
                </c:pt>
                <c:pt idx="165">
                  <c:v>1.4862458663963389</c:v>
                </c:pt>
                <c:pt idx="166">
                  <c:v>1.5938307684763156</c:v>
                </c:pt>
                <c:pt idx="167">
                  <c:v>1.5887379338568661</c:v>
                </c:pt>
                <c:pt idx="168">
                  <c:v>1.6132994984870277</c:v>
                </c:pt>
                <c:pt idx="169">
                  <c:v>1.6244770180925525</c:v>
                </c:pt>
                <c:pt idx="170">
                  <c:v>1.6082089749615793</c:v>
                </c:pt>
                <c:pt idx="171">
                  <c:v>1.6347971215740809</c:v>
                </c:pt>
                <c:pt idx="172">
                  <c:v>1.6306475874419331</c:v>
                </c:pt>
                <c:pt idx="173">
                  <c:v>1.6044944901840523</c:v>
                </c:pt>
                <c:pt idx="174">
                  <c:v>1.5658995919073631</c:v>
                </c:pt>
                <c:pt idx="175">
                  <c:v>1.5651683393142735</c:v>
                </c:pt>
                <c:pt idx="176">
                  <c:v>1.362640288546368</c:v>
                </c:pt>
                <c:pt idx="177">
                  <c:v>1.2340692952474028</c:v>
                </c:pt>
                <c:pt idx="178">
                  <c:v>1.1458358574428931</c:v>
                </c:pt>
                <c:pt idx="179">
                  <c:v>1.1378510315330996</c:v>
                </c:pt>
                <c:pt idx="180">
                  <c:v>1.1232496509016863</c:v>
                </c:pt>
                <c:pt idx="181">
                  <c:v>1.2359772970408796</c:v>
                </c:pt>
                <c:pt idx="182">
                  <c:v>1.2026792807478395</c:v>
                </c:pt>
                <c:pt idx="183">
                  <c:v>1.1886268039619901</c:v>
                </c:pt>
                <c:pt idx="184">
                  <c:v>1.230939189411115</c:v>
                </c:pt>
                <c:pt idx="185">
                  <c:v>1.2260722460965532</c:v>
                </c:pt>
                <c:pt idx="186">
                  <c:v>1.2594531082059754</c:v>
                </c:pt>
                <c:pt idx="187">
                  <c:v>1.3152036707490344</c:v>
                </c:pt>
                <c:pt idx="188">
                  <c:v>1.2644616147933045</c:v>
                </c:pt>
                <c:pt idx="189">
                  <c:v>1.2797914135958948</c:v>
                </c:pt>
                <c:pt idx="190">
                  <c:v>1.2929983305998043</c:v>
                </c:pt>
                <c:pt idx="191">
                  <c:v>1.1137174361623967</c:v>
                </c:pt>
                <c:pt idx="192">
                  <c:v>1.1725904353910925</c:v>
                </c:pt>
                <c:pt idx="193">
                  <c:v>1.1967781037192329</c:v>
                </c:pt>
                <c:pt idx="194">
                  <c:v>1.0882572629553224</c:v>
                </c:pt>
                <c:pt idx="195">
                  <c:v>1.0882572629553224</c:v>
                </c:pt>
                <c:pt idx="196">
                  <c:v>1.0708290763301602</c:v>
                </c:pt>
                <c:pt idx="197">
                  <c:v>0.98551223893467621</c:v>
                </c:pt>
                <c:pt idx="198">
                  <c:v>0.89608346329708777</c:v>
                </c:pt>
                <c:pt idx="199">
                  <c:v>0.89264108348872373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B-4F6E-8E73-681946A80517}"/>
            </c:ext>
          </c:extLst>
        </c:ser>
        <c:ser>
          <c:idx val="1"/>
          <c:order val="1"/>
          <c:tx>
            <c:strRef>
              <c:f>'inputs and tables'!$D$4</c:f>
              <c:strCache>
                <c:ptCount val="1"/>
                <c:pt idx="0">
                  <c:v>EMA</c:v>
                </c:pt>
              </c:strCache>
            </c:strRef>
          </c:tx>
          <c:spPr>
            <a:ln w="22225" cap="rnd">
              <a:solidFill>
                <a:srgbClr val="FF0000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'inputs and tables'!$B$5:$B$204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'inputs and tables'!$D$5:$D$204</c:f>
            </c:numRef>
          </c:yVal>
          <c:smooth val="0"/>
          <c:extLst>
            <c:ext xmlns:c16="http://schemas.microsoft.com/office/drawing/2014/chart" uri="{C3380CC4-5D6E-409C-BE32-E72D297353CC}">
              <c16:uniqueId val="{00000001-E91B-4F6E-8E73-681946A80517}"/>
            </c:ext>
          </c:extLst>
        </c:ser>
        <c:ser>
          <c:idx val="3"/>
          <c:order val="2"/>
          <c:tx>
            <c:strRef>
              <c:f>'inputs and tables'!$F$4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tx1"/>
              </a:solidFill>
            </a:ln>
            <a:effectLst>
              <a:glow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'inputs and tables'!$B$5:$B$204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'inputs and tables'!$F$5:$F$204</c:f>
              <c:numCache>
                <c:formatCode>0%</c:formatCode>
                <c:ptCount val="200"/>
                <c:pt idx="0">
                  <c:v>0.81012334034476163</c:v>
                </c:pt>
                <c:pt idx="1">
                  <c:v>0.81012334034476163</c:v>
                </c:pt>
                <c:pt idx="2">
                  <c:v>0.81012334034476163</c:v>
                </c:pt>
                <c:pt idx="3">
                  <c:v>0.81012334034476163</c:v>
                </c:pt>
                <c:pt idx="4">
                  <c:v>0.81012334034476163</c:v>
                </c:pt>
                <c:pt idx="5">
                  <c:v>0.81012334034476163</c:v>
                </c:pt>
                <c:pt idx="6">
                  <c:v>0.81012334034476163</c:v>
                </c:pt>
                <c:pt idx="7">
                  <c:v>0.81012334034476163</c:v>
                </c:pt>
                <c:pt idx="8">
                  <c:v>0.81012334034476163</c:v>
                </c:pt>
                <c:pt idx="9">
                  <c:v>0.81012334034476163</c:v>
                </c:pt>
                <c:pt idx="10">
                  <c:v>0.81012334034476163</c:v>
                </c:pt>
                <c:pt idx="11">
                  <c:v>0.81012334034476163</c:v>
                </c:pt>
                <c:pt idx="12">
                  <c:v>0.81012334034476163</c:v>
                </c:pt>
                <c:pt idx="13">
                  <c:v>0.81012334034476163</c:v>
                </c:pt>
                <c:pt idx="14">
                  <c:v>0.81012334034476163</c:v>
                </c:pt>
                <c:pt idx="15">
                  <c:v>0.81012334034476163</c:v>
                </c:pt>
                <c:pt idx="16">
                  <c:v>0.81012334034476163</c:v>
                </c:pt>
                <c:pt idx="17">
                  <c:v>0.81012334034476163</c:v>
                </c:pt>
                <c:pt idx="18">
                  <c:v>0.81012334034476163</c:v>
                </c:pt>
                <c:pt idx="19">
                  <c:v>0.81012334034476163</c:v>
                </c:pt>
                <c:pt idx="20">
                  <c:v>0.81012334034476163</c:v>
                </c:pt>
                <c:pt idx="21">
                  <c:v>0.81012334034476163</c:v>
                </c:pt>
                <c:pt idx="22">
                  <c:v>0.81012334034476163</c:v>
                </c:pt>
                <c:pt idx="23">
                  <c:v>0.81012334034476163</c:v>
                </c:pt>
                <c:pt idx="24">
                  <c:v>0.81012334034476163</c:v>
                </c:pt>
                <c:pt idx="25">
                  <c:v>0.81012334034476163</c:v>
                </c:pt>
                <c:pt idx="26">
                  <c:v>0.81012334034476163</c:v>
                </c:pt>
                <c:pt idx="27">
                  <c:v>0.81012334034476163</c:v>
                </c:pt>
                <c:pt idx="28">
                  <c:v>0.81012334034476163</c:v>
                </c:pt>
                <c:pt idx="29">
                  <c:v>0.81012334034476163</c:v>
                </c:pt>
                <c:pt idx="30">
                  <c:v>0.81012334034476163</c:v>
                </c:pt>
                <c:pt idx="31">
                  <c:v>0.81012334034476163</c:v>
                </c:pt>
                <c:pt idx="32">
                  <c:v>0.81012334034476163</c:v>
                </c:pt>
                <c:pt idx="33">
                  <c:v>0.81012334034476163</c:v>
                </c:pt>
                <c:pt idx="34">
                  <c:v>0.81012334034476163</c:v>
                </c:pt>
                <c:pt idx="35">
                  <c:v>0.81012334034476163</c:v>
                </c:pt>
                <c:pt idx="36">
                  <c:v>0.81012334034476163</c:v>
                </c:pt>
                <c:pt idx="37">
                  <c:v>0.81012334034476163</c:v>
                </c:pt>
                <c:pt idx="38">
                  <c:v>0.81012334034476163</c:v>
                </c:pt>
                <c:pt idx="39">
                  <c:v>0.81012334034476163</c:v>
                </c:pt>
                <c:pt idx="40">
                  <c:v>0.81012334034476163</c:v>
                </c:pt>
                <c:pt idx="41">
                  <c:v>0.81012334034476163</c:v>
                </c:pt>
                <c:pt idx="42">
                  <c:v>0.81012334034476163</c:v>
                </c:pt>
                <c:pt idx="43">
                  <c:v>0.81012334034476163</c:v>
                </c:pt>
                <c:pt idx="44">
                  <c:v>0.81012334034476163</c:v>
                </c:pt>
                <c:pt idx="45">
                  <c:v>0.81012334034476163</c:v>
                </c:pt>
                <c:pt idx="46">
                  <c:v>0.81012334034476163</c:v>
                </c:pt>
                <c:pt idx="47">
                  <c:v>0.81012334034476163</c:v>
                </c:pt>
                <c:pt idx="48">
                  <c:v>0.81012334034476163</c:v>
                </c:pt>
                <c:pt idx="49">
                  <c:v>0.81012334034476163</c:v>
                </c:pt>
                <c:pt idx="50">
                  <c:v>0.81012334034476163</c:v>
                </c:pt>
                <c:pt idx="51">
                  <c:v>0.81012334034476163</c:v>
                </c:pt>
                <c:pt idx="52">
                  <c:v>0.81012334034476163</c:v>
                </c:pt>
                <c:pt idx="53">
                  <c:v>0.81012334034476163</c:v>
                </c:pt>
                <c:pt idx="54">
                  <c:v>0.81012334034476163</c:v>
                </c:pt>
                <c:pt idx="55">
                  <c:v>0.81012334034476163</c:v>
                </c:pt>
                <c:pt idx="56">
                  <c:v>0.81012334034476163</c:v>
                </c:pt>
                <c:pt idx="57">
                  <c:v>0.81012334034476163</c:v>
                </c:pt>
                <c:pt idx="58">
                  <c:v>0.81012334034476163</c:v>
                </c:pt>
                <c:pt idx="59">
                  <c:v>0.81012334034476163</c:v>
                </c:pt>
                <c:pt idx="60">
                  <c:v>0.81012334034476163</c:v>
                </c:pt>
                <c:pt idx="61">
                  <c:v>0.81012334034476163</c:v>
                </c:pt>
                <c:pt idx="62">
                  <c:v>0.81012334034476163</c:v>
                </c:pt>
                <c:pt idx="63">
                  <c:v>0.81012334034476163</c:v>
                </c:pt>
                <c:pt idx="64">
                  <c:v>0.81012334034476163</c:v>
                </c:pt>
                <c:pt idx="65">
                  <c:v>0.81012334034476163</c:v>
                </c:pt>
                <c:pt idx="66">
                  <c:v>0.81012334034476163</c:v>
                </c:pt>
                <c:pt idx="67">
                  <c:v>0.81012334034476163</c:v>
                </c:pt>
                <c:pt idx="68">
                  <c:v>0.81012334034476163</c:v>
                </c:pt>
                <c:pt idx="69">
                  <c:v>0.81012334034476163</c:v>
                </c:pt>
                <c:pt idx="70">
                  <c:v>0.81012334034476163</c:v>
                </c:pt>
                <c:pt idx="71">
                  <c:v>0.81012334034476163</c:v>
                </c:pt>
                <c:pt idx="72">
                  <c:v>0.81012334034476163</c:v>
                </c:pt>
                <c:pt idx="73">
                  <c:v>0.81012334034476163</c:v>
                </c:pt>
                <c:pt idx="74">
                  <c:v>0.81012334034476163</c:v>
                </c:pt>
                <c:pt idx="75">
                  <c:v>0.81012334034476163</c:v>
                </c:pt>
                <c:pt idx="76">
                  <c:v>0.81012334034476163</c:v>
                </c:pt>
                <c:pt idx="77">
                  <c:v>0.81012334034476163</c:v>
                </c:pt>
                <c:pt idx="78">
                  <c:v>0.81012334034476163</c:v>
                </c:pt>
                <c:pt idx="79">
                  <c:v>0.81012334034476163</c:v>
                </c:pt>
                <c:pt idx="80">
                  <c:v>0.81012334034476163</c:v>
                </c:pt>
                <c:pt idx="81">
                  <c:v>0.81012334034476163</c:v>
                </c:pt>
                <c:pt idx="82">
                  <c:v>0.81012334034476163</c:v>
                </c:pt>
                <c:pt idx="83">
                  <c:v>0.81012334034476163</c:v>
                </c:pt>
                <c:pt idx="84">
                  <c:v>0.81012334034476163</c:v>
                </c:pt>
                <c:pt idx="85">
                  <c:v>0.81012334034476163</c:v>
                </c:pt>
                <c:pt idx="86">
                  <c:v>0.81012334034476163</c:v>
                </c:pt>
                <c:pt idx="87">
                  <c:v>0.81012334034476163</c:v>
                </c:pt>
                <c:pt idx="88">
                  <c:v>0.81012334034476163</c:v>
                </c:pt>
                <c:pt idx="89">
                  <c:v>0.81012334034476163</c:v>
                </c:pt>
                <c:pt idx="90">
                  <c:v>0.81012334034476163</c:v>
                </c:pt>
                <c:pt idx="91">
                  <c:v>0.81012334034476163</c:v>
                </c:pt>
                <c:pt idx="92">
                  <c:v>0.81012334034476163</c:v>
                </c:pt>
                <c:pt idx="93">
                  <c:v>0.81012334034476163</c:v>
                </c:pt>
                <c:pt idx="94">
                  <c:v>0.81012334034476163</c:v>
                </c:pt>
                <c:pt idx="95">
                  <c:v>0.81012334034476163</c:v>
                </c:pt>
                <c:pt idx="96">
                  <c:v>0.81012334034476163</c:v>
                </c:pt>
                <c:pt idx="97">
                  <c:v>0.81012334034476163</c:v>
                </c:pt>
                <c:pt idx="98">
                  <c:v>0.81012334034476163</c:v>
                </c:pt>
                <c:pt idx="99">
                  <c:v>0.81012334034476163</c:v>
                </c:pt>
                <c:pt idx="100">
                  <c:v>0.81012334034476163</c:v>
                </c:pt>
                <c:pt idx="101">
                  <c:v>0.81012334034476163</c:v>
                </c:pt>
                <c:pt idx="102">
                  <c:v>0.81012334034476163</c:v>
                </c:pt>
                <c:pt idx="103">
                  <c:v>0.81012334034476163</c:v>
                </c:pt>
                <c:pt idx="104">
                  <c:v>0.81012334034476163</c:v>
                </c:pt>
                <c:pt idx="105">
                  <c:v>0.81012334034476163</c:v>
                </c:pt>
                <c:pt idx="106">
                  <c:v>0.81012334034476163</c:v>
                </c:pt>
                <c:pt idx="107">
                  <c:v>0.81012334034476163</c:v>
                </c:pt>
                <c:pt idx="108">
                  <c:v>0.81012334034476163</c:v>
                </c:pt>
                <c:pt idx="109">
                  <c:v>0.81012334034476163</c:v>
                </c:pt>
                <c:pt idx="110">
                  <c:v>0.81012334034476163</c:v>
                </c:pt>
                <c:pt idx="111">
                  <c:v>0.81012334034476163</c:v>
                </c:pt>
                <c:pt idx="112">
                  <c:v>0.81012334034476163</c:v>
                </c:pt>
                <c:pt idx="113">
                  <c:v>0.81012334034476163</c:v>
                </c:pt>
                <c:pt idx="114">
                  <c:v>0.81012334034476163</c:v>
                </c:pt>
                <c:pt idx="115">
                  <c:v>0.81012334034476163</c:v>
                </c:pt>
                <c:pt idx="116">
                  <c:v>0.81012334034476163</c:v>
                </c:pt>
                <c:pt idx="117">
                  <c:v>0.81012334034476163</c:v>
                </c:pt>
                <c:pt idx="118">
                  <c:v>0.81012334034476163</c:v>
                </c:pt>
                <c:pt idx="119">
                  <c:v>0.81012334034476163</c:v>
                </c:pt>
                <c:pt idx="120">
                  <c:v>0.81012334034476163</c:v>
                </c:pt>
                <c:pt idx="121">
                  <c:v>0.81012334034476163</c:v>
                </c:pt>
                <c:pt idx="122">
                  <c:v>0.81012334034476163</c:v>
                </c:pt>
                <c:pt idx="123">
                  <c:v>0.81012334034476163</c:v>
                </c:pt>
                <c:pt idx="124">
                  <c:v>0.81012334034476163</c:v>
                </c:pt>
                <c:pt idx="125">
                  <c:v>0.81012334034476163</c:v>
                </c:pt>
                <c:pt idx="126">
                  <c:v>0.81012334034476163</c:v>
                </c:pt>
                <c:pt idx="127">
                  <c:v>0.81012334034476163</c:v>
                </c:pt>
                <c:pt idx="128">
                  <c:v>0.81012334034476163</c:v>
                </c:pt>
                <c:pt idx="129">
                  <c:v>0.81012334034476163</c:v>
                </c:pt>
                <c:pt idx="130">
                  <c:v>0.81012334034476163</c:v>
                </c:pt>
                <c:pt idx="131">
                  <c:v>0.81012334034476163</c:v>
                </c:pt>
                <c:pt idx="132">
                  <c:v>0.81012334034476163</c:v>
                </c:pt>
                <c:pt idx="133">
                  <c:v>0.81012334034476163</c:v>
                </c:pt>
                <c:pt idx="134">
                  <c:v>0.81012334034476163</c:v>
                </c:pt>
                <c:pt idx="135">
                  <c:v>0.81012334034476163</c:v>
                </c:pt>
                <c:pt idx="136">
                  <c:v>0.81012334034476163</c:v>
                </c:pt>
                <c:pt idx="137">
                  <c:v>0.81012334034476163</c:v>
                </c:pt>
                <c:pt idx="138">
                  <c:v>0.81012334034476163</c:v>
                </c:pt>
                <c:pt idx="139">
                  <c:v>0.81012334034476163</c:v>
                </c:pt>
                <c:pt idx="140">
                  <c:v>0.81012334034476163</c:v>
                </c:pt>
                <c:pt idx="141">
                  <c:v>0.81012334034476163</c:v>
                </c:pt>
                <c:pt idx="142">
                  <c:v>0.81012334034476163</c:v>
                </c:pt>
                <c:pt idx="143">
                  <c:v>0.81012334034476163</c:v>
                </c:pt>
                <c:pt idx="144">
                  <c:v>0.81012334034476163</c:v>
                </c:pt>
                <c:pt idx="145">
                  <c:v>0.81012334034476163</c:v>
                </c:pt>
                <c:pt idx="146">
                  <c:v>0.81012334034476163</c:v>
                </c:pt>
                <c:pt idx="147">
                  <c:v>0.81012334034476163</c:v>
                </c:pt>
                <c:pt idx="148">
                  <c:v>0.81012334034476163</c:v>
                </c:pt>
                <c:pt idx="149">
                  <c:v>0.81012334034476163</c:v>
                </c:pt>
                <c:pt idx="150">
                  <c:v>0.81012334034476163</c:v>
                </c:pt>
                <c:pt idx="151">
                  <c:v>0.81012334034476163</c:v>
                </c:pt>
                <c:pt idx="152">
                  <c:v>0.81012334034476163</c:v>
                </c:pt>
                <c:pt idx="153">
                  <c:v>0.81012334034476163</c:v>
                </c:pt>
                <c:pt idx="154">
                  <c:v>0.81012334034476163</c:v>
                </c:pt>
                <c:pt idx="155">
                  <c:v>0.81012334034476163</c:v>
                </c:pt>
                <c:pt idx="156">
                  <c:v>0.81012334034476163</c:v>
                </c:pt>
                <c:pt idx="157">
                  <c:v>0.81012334034476163</c:v>
                </c:pt>
                <c:pt idx="158">
                  <c:v>0.81012334034476163</c:v>
                </c:pt>
                <c:pt idx="159">
                  <c:v>0.81012334034476163</c:v>
                </c:pt>
                <c:pt idx="160">
                  <c:v>0.81012334034476163</c:v>
                </c:pt>
                <c:pt idx="161">
                  <c:v>0.81012334034476163</c:v>
                </c:pt>
                <c:pt idx="162">
                  <c:v>0.81012334034476163</c:v>
                </c:pt>
                <c:pt idx="163">
                  <c:v>0.81012334034476163</c:v>
                </c:pt>
                <c:pt idx="164">
                  <c:v>0.81012334034476163</c:v>
                </c:pt>
                <c:pt idx="165">
                  <c:v>0.81012334034476163</c:v>
                </c:pt>
                <c:pt idx="166">
                  <c:v>0.81012334034476163</c:v>
                </c:pt>
                <c:pt idx="167">
                  <c:v>0.81012334034476163</c:v>
                </c:pt>
                <c:pt idx="168">
                  <c:v>0.81012334034476163</c:v>
                </c:pt>
                <c:pt idx="169">
                  <c:v>0.81012334034476163</c:v>
                </c:pt>
                <c:pt idx="170">
                  <c:v>0.81012334034476163</c:v>
                </c:pt>
                <c:pt idx="171">
                  <c:v>0.81012334034476163</c:v>
                </c:pt>
                <c:pt idx="172">
                  <c:v>0.81012334034476163</c:v>
                </c:pt>
                <c:pt idx="173">
                  <c:v>0.81012334034476163</c:v>
                </c:pt>
                <c:pt idx="174">
                  <c:v>0.81012334034476163</c:v>
                </c:pt>
                <c:pt idx="175">
                  <c:v>0.81012334034476163</c:v>
                </c:pt>
                <c:pt idx="176">
                  <c:v>0.81012334034476163</c:v>
                </c:pt>
                <c:pt idx="177">
                  <c:v>0.81012334034476163</c:v>
                </c:pt>
                <c:pt idx="178">
                  <c:v>0.81012334034476163</c:v>
                </c:pt>
                <c:pt idx="179">
                  <c:v>0.81012334034476163</c:v>
                </c:pt>
                <c:pt idx="180">
                  <c:v>0.81012334034476163</c:v>
                </c:pt>
                <c:pt idx="181">
                  <c:v>0.81012334034476163</c:v>
                </c:pt>
                <c:pt idx="182">
                  <c:v>0.81012334034476163</c:v>
                </c:pt>
                <c:pt idx="183">
                  <c:v>0.81012334034476163</c:v>
                </c:pt>
                <c:pt idx="184">
                  <c:v>0.81012334034476163</c:v>
                </c:pt>
                <c:pt idx="185">
                  <c:v>0.81012334034476163</c:v>
                </c:pt>
                <c:pt idx="186">
                  <c:v>0.81012334034476163</c:v>
                </c:pt>
                <c:pt idx="187">
                  <c:v>0.81012334034476163</c:v>
                </c:pt>
                <c:pt idx="188">
                  <c:v>0.81012334034476163</c:v>
                </c:pt>
                <c:pt idx="189">
                  <c:v>0.81012334034476163</c:v>
                </c:pt>
                <c:pt idx="190">
                  <c:v>0.81012334034476163</c:v>
                </c:pt>
                <c:pt idx="191">
                  <c:v>0.81012334034476163</c:v>
                </c:pt>
                <c:pt idx="192">
                  <c:v>0.81012334034476163</c:v>
                </c:pt>
                <c:pt idx="193">
                  <c:v>0.81012334034476163</c:v>
                </c:pt>
                <c:pt idx="194">
                  <c:v>0.81012334034476163</c:v>
                </c:pt>
                <c:pt idx="195">
                  <c:v>0.81012334034476163</c:v>
                </c:pt>
                <c:pt idx="196">
                  <c:v>0.81012334034476163</c:v>
                </c:pt>
                <c:pt idx="197">
                  <c:v>0.81012334034476163</c:v>
                </c:pt>
                <c:pt idx="198">
                  <c:v>0.81012334034476163</c:v>
                </c:pt>
                <c:pt idx="199">
                  <c:v>0.81012334034476163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1B-4F6E-8E73-681946A80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95679"/>
        <c:axId val="288696511"/>
      </c:scatterChart>
      <c:valAx>
        <c:axId val="288695679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96511"/>
        <c:crosses val="autoZero"/>
        <c:crossBetween val="midCat"/>
        <c:majorUnit val="10"/>
      </c:valAx>
      <c:valAx>
        <c:axId val="28869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95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7</xdr:row>
          <xdr:rowOff>163286</xdr:rowOff>
        </xdr:from>
        <xdr:to>
          <xdr:col>13</xdr:col>
          <xdr:colOff>0</xdr:colOff>
          <xdr:row>9</xdr:row>
          <xdr:rowOff>174171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Iterate Over Sma &amp; (D)Ema Duration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106525</xdr:colOff>
      <xdr:row>13</xdr:row>
      <xdr:rowOff>129074</xdr:rowOff>
    </xdr:from>
    <xdr:to>
      <xdr:col>17</xdr:col>
      <xdr:colOff>1943877</xdr:colOff>
      <xdr:row>41</xdr:row>
      <xdr:rowOff>178838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3179B7-5D83-0ABB-963C-146CEB835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30</xdr:row>
      <xdr:rowOff>19050</xdr:rowOff>
    </xdr:from>
    <xdr:to>
      <xdr:col>13</xdr:col>
      <xdr:colOff>346565</xdr:colOff>
      <xdr:row>56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58</xdr:row>
      <xdr:rowOff>0</xdr:rowOff>
    </xdr:from>
    <xdr:to>
      <xdr:col>13</xdr:col>
      <xdr:colOff>333865</xdr:colOff>
      <xdr:row>84</xdr:row>
      <xdr:rowOff>111125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114</xdr:row>
      <xdr:rowOff>0</xdr:rowOff>
    </xdr:from>
    <xdr:to>
      <xdr:col>13</xdr:col>
      <xdr:colOff>333865</xdr:colOff>
      <xdr:row>140</xdr:row>
      <xdr:rowOff>111125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12701</xdr:colOff>
      <xdr:row>2</xdr:row>
      <xdr:rowOff>19797</xdr:rowOff>
    </xdr:from>
    <xdr:to>
      <xdr:col>13</xdr:col>
      <xdr:colOff>261470</xdr:colOff>
      <xdr:row>28</xdr:row>
      <xdr:rowOff>104588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621"/>
  <sheetViews>
    <sheetView zoomScale="85" zoomScaleNormal="85" workbookViewId="0">
      <pane ySplit="2" topLeftCell="A3897" activePane="bottomLeft" state="frozen"/>
      <selection activeCell="E40" sqref="E40"/>
      <selection pane="bottomLeft" activeCell="D3927" sqref="D3927"/>
    </sheetView>
  </sheetViews>
  <sheetFormatPr defaultRowHeight="14.6" x14ac:dyDescent="0.4"/>
  <cols>
    <col min="1" max="1" width="8.69140625" style="17"/>
    <col min="2" max="2" width="16.07421875" style="17" customWidth="1"/>
    <col min="3" max="3" width="11.84375" style="17" bestFit="1" customWidth="1"/>
    <col min="4" max="4" width="11.84375" customWidth="1"/>
    <col min="5" max="5" width="8.84375" customWidth="1"/>
    <col min="6" max="6" width="10.3828125" customWidth="1"/>
    <col min="7" max="7" width="28.84375" customWidth="1"/>
    <col min="8" max="10" width="12.3828125" customWidth="1"/>
    <col min="11" max="13" width="12.07421875" customWidth="1"/>
    <col min="14" max="14" width="19.921875" customWidth="1"/>
    <col min="15" max="15" width="19.921875" style="10" customWidth="1"/>
    <col min="16" max="16" width="20.23046875" style="10" customWidth="1"/>
    <col min="17" max="17" width="15.4609375" style="10" customWidth="1"/>
  </cols>
  <sheetData>
    <row r="1" spans="1:19" s="23" customFormat="1" x14ac:dyDescent="0.4">
      <c r="A1" s="22"/>
      <c r="B1" s="22" t="s">
        <v>21</v>
      </c>
      <c r="C1" s="22" t="s">
        <v>22</v>
      </c>
      <c r="D1" s="23" t="s">
        <v>23</v>
      </c>
      <c r="F1" s="23" t="s">
        <v>3</v>
      </c>
      <c r="G1" s="23" t="s">
        <v>0</v>
      </c>
      <c r="J1" s="23" t="s">
        <v>1</v>
      </c>
      <c r="K1" s="23" t="s">
        <v>2</v>
      </c>
      <c r="N1" s="23" t="s">
        <v>4</v>
      </c>
      <c r="O1" s="24" t="s">
        <v>8</v>
      </c>
      <c r="P1" s="24" t="s">
        <v>13</v>
      </c>
      <c r="Q1" s="24"/>
      <c r="R1" s="23" t="s">
        <v>34</v>
      </c>
      <c r="S1" s="23" t="s">
        <v>35</v>
      </c>
    </row>
    <row r="2" spans="1:19" s="26" customFormat="1" x14ac:dyDescent="0.4">
      <c r="A2" s="25"/>
      <c r="B2" s="25"/>
      <c r="C2" s="25"/>
      <c r="F2" s="26">
        <f>'inputs and tables'!N9</f>
        <v>44</v>
      </c>
      <c r="G2" s="26">
        <f>'inputs and tables'!N10</f>
        <v>44</v>
      </c>
      <c r="O2" s="27"/>
      <c r="P2" s="27"/>
      <c r="Q2" s="27"/>
    </row>
    <row r="3" spans="1:19" x14ac:dyDescent="0.4">
      <c r="A3" s="17">
        <v>1</v>
      </c>
      <c r="B3">
        <v>1417392000</v>
      </c>
      <c r="C3">
        <v>370</v>
      </c>
      <c r="D3" s="14">
        <f>(B3/86400)+DATE(1970,1,1)</f>
        <v>41974</v>
      </c>
      <c r="F3" t="str">
        <f ca="1">IF(A3&lt;$F$2,"",AVERAGE(INDIRECT("C"&amp;A3-$F$2+1):C3))</f>
        <v/>
      </c>
      <c r="G3" s="2" t="str">
        <f ca="1">IF(A3&lt;$G$2,"",IF(A3=$G$2,AVERAGE(INDIRECT("C"&amp;A3-$G$2+1):C3),G2+(2/($G$2+1))*(C3-G2)))</f>
        <v/>
      </c>
      <c r="J3" t="str">
        <f t="shared" ref="J3:J12" ca="1" si="0">IF(F3="","",IF(F3&lt;C3,1,0))</f>
        <v/>
      </c>
      <c r="K3" t="str">
        <f ca="1">IF(G3="","",IF(C3&lt;(G3*(1-'inputs and tables'!$K$14)),0,IF(C3&gt;(G3*(1+'inputs and tables'!$K$14)),1,K1)))</f>
        <v/>
      </c>
    </row>
    <row r="4" spans="1:19" x14ac:dyDescent="0.4">
      <c r="A4" s="17">
        <f>A3+1</f>
        <v>2</v>
      </c>
      <c r="B4">
        <v>1417478400</v>
      </c>
      <c r="C4">
        <v>378</v>
      </c>
      <c r="D4" s="14">
        <f t="shared" ref="D4:D67" si="1">(B4/86400)+DATE(1970,1,1)</f>
        <v>41975</v>
      </c>
      <c r="F4" t="str">
        <f ca="1">IF(A4&lt;$F$2,"",AVERAGE(INDIRECT("C"&amp;A4-$F$2+1):C4))</f>
        <v/>
      </c>
      <c r="G4" s="2" t="str">
        <f ca="1">IF(A4&lt;$G$2,"",IF(A4=$G$2,AVERAGE(INDIRECT("C"&amp;A4-$G$2+1):C4),G3+(2/($G$2+1))*(C4-G3)))</f>
        <v/>
      </c>
      <c r="J4" t="str">
        <f t="shared" ca="1" si="0"/>
        <v/>
      </c>
      <c r="K4" t="str">
        <f ca="1">IF(G4="","",IF(C4&lt;(G4*(1-'inputs and tables'!$K$14)),0,IF(C4&gt;(G4*(1+'inputs and tables'!$K$14)),1,K3)))</f>
        <v/>
      </c>
    </row>
    <row r="5" spans="1:19" x14ac:dyDescent="0.4">
      <c r="A5" s="17">
        <f t="shared" ref="A5:A68" si="2">A4+1</f>
        <v>3</v>
      </c>
      <c r="B5">
        <v>1417564800</v>
      </c>
      <c r="C5">
        <v>378</v>
      </c>
      <c r="D5" s="14">
        <f t="shared" si="1"/>
        <v>41976</v>
      </c>
      <c r="F5" t="str">
        <f ca="1">IF(A5&lt;$F$2,"",AVERAGE(INDIRECT("C"&amp;A5-$F$2+1):C5))</f>
        <v/>
      </c>
      <c r="G5" s="2" t="str">
        <f ca="1">IF(A5&lt;$G$2,"",IF(A5=$G$2,AVERAGE(INDIRECT("C"&amp;A5-$G$2+1):C5),G4+(2/($G$2+1))*(C5-G4)))</f>
        <v/>
      </c>
      <c r="J5" t="str">
        <f t="shared" ca="1" si="0"/>
        <v/>
      </c>
      <c r="K5" t="str">
        <f ca="1">IF(G5="","",IF(C5&lt;(G5*(1-'inputs and tables'!$K$14)),0,IF(C5&gt;(G5*(1+'inputs and tables'!$K$14)),1,K4)))</f>
        <v/>
      </c>
    </row>
    <row r="6" spans="1:19" x14ac:dyDescent="0.4">
      <c r="A6" s="17">
        <f t="shared" si="2"/>
        <v>4</v>
      </c>
      <c r="B6">
        <v>1417651200</v>
      </c>
      <c r="C6">
        <v>377.1</v>
      </c>
      <c r="D6" s="14">
        <f t="shared" si="1"/>
        <v>41977</v>
      </c>
      <c r="F6" t="str">
        <f ca="1">IF(A6&lt;$F$2,"",AVERAGE(INDIRECT("C"&amp;A6-$F$2+1):C6))</f>
        <v/>
      </c>
      <c r="G6" s="2" t="str">
        <f ca="1">IF(A6&lt;$G$2,"",IF(A6=$G$2,AVERAGE(INDIRECT("C"&amp;A6-$G$2+1):C6),G5+(2/($G$2+1))*(C6-G5)))</f>
        <v/>
      </c>
      <c r="J6" t="str">
        <f t="shared" ca="1" si="0"/>
        <v/>
      </c>
      <c r="K6" t="str">
        <f ca="1">IF(G6="","",IF(C6&lt;(G6*(1-'inputs and tables'!$K$14)),0,IF(C6&gt;(G6*(1+'inputs and tables'!$K$14)),1,K5)))</f>
        <v/>
      </c>
    </row>
    <row r="7" spans="1:19" x14ac:dyDescent="0.4">
      <c r="A7" s="17">
        <f t="shared" si="2"/>
        <v>5</v>
      </c>
      <c r="B7">
        <v>1417824000</v>
      </c>
      <c r="C7">
        <v>378</v>
      </c>
      <c r="D7" s="14">
        <f t="shared" si="1"/>
        <v>41979</v>
      </c>
      <c r="F7" t="str">
        <f ca="1">IF(A7&lt;$F$2,"",AVERAGE(INDIRECT("C"&amp;A7-$F$2+1):C7))</f>
        <v/>
      </c>
      <c r="G7" s="2" t="str">
        <f ca="1">IF(A7&lt;$G$2,"",IF(A7=$G$2,AVERAGE(INDIRECT("C"&amp;A7-$G$2+1):C7),G6+(2/($G$2+1))*(C7-G6)))</f>
        <v/>
      </c>
      <c r="J7" t="str">
        <f t="shared" ca="1" si="0"/>
        <v/>
      </c>
      <c r="K7" t="str">
        <f ca="1">IF(G7="","",IF(C7&lt;(G7*(1-'inputs and tables'!$K$14)),0,IF(C7&gt;(G7*(1+'inputs and tables'!$K$14)),1,K6)))</f>
        <v/>
      </c>
    </row>
    <row r="8" spans="1:19" x14ac:dyDescent="0.4">
      <c r="A8" s="17">
        <f t="shared" si="2"/>
        <v>6</v>
      </c>
      <c r="B8">
        <v>1417996800</v>
      </c>
      <c r="C8">
        <v>375</v>
      </c>
      <c r="D8" s="14">
        <f t="shared" si="1"/>
        <v>41981</v>
      </c>
      <c r="F8" t="str">
        <f ca="1">IF(A8&lt;$F$2,"",AVERAGE(INDIRECT("C"&amp;A8-$F$2+1):C8))</f>
        <v/>
      </c>
      <c r="G8" s="2" t="str">
        <f ca="1">IF(A8&lt;$G$2,"",IF(A8=$G$2,AVERAGE(INDIRECT("C"&amp;A8-$G$2+1):C8),G7+(2/($G$2+1))*(C8-G7)))</f>
        <v/>
      </c>
      <c r="J8" t="str">
        <f t="shared" ca="1" si="0"/>
        <v/>
      </c>
      <c r="K8" t="str">
        <f ca="1">IF(G8="","",IF(C8&lt;(G8*(1-'inputs and tables'!$K$14)),0,IF(C8&gt;(G8*(1+'inputs and tables'!$K$14)),1,K7)))</f>
        <v/>
      </c>
    </row>
    <row r="9" spans="1:19" x14ac:dyDescent="0.4">
      <c r="A9" s="17">
        <f t="shared" si="2"/>
        <v>7</v>
      </c>
      <c r="B9">
        <v>1418169600</v>
      </c>
      <c r="C9">
        <v>360.5</v>
      </c>
      <c r="D9" s="14">
        <f t="shared" si="1"/>
        <v>41983</v>
      </c>
      <c r="F9" t="str">
        <f ca="1">IF(A9&lt;$F$2,"",AVERAGE(INDIRECT("C"&amp;A9-$F$2+1):C9))</f>
        <v/>
      </c>
      <c r="G9" s="2" t="str">
        <f ca="1">IF(A9&lt;$G$2,"",IF(A9=$G$2,AVERAGE(INDIRECT("C"&amp;A9-$G$2+1):C9),G8+(2/($G$2+1))*(C9-G8)))</f>
        <v/>
      </c>
      <c r="J9" t="str">
        <f t="shared" ca="1" si="0"/>
        <v/>
      </c>
      <c r="K9" t="str">
        <f ca="1">IF(G9="","",IF(C9&lt;(G9*(1-'inputs and tables'!$K$14)),0,IF(C9&gt;(G9*(1+'inputs and tables'!$K$14)),1,K8)))</f>
        <v/>
      </c>
    </row>
    <row r="10" spans="1:19" x14ac:dyDescent="0.4">
      <c r="A10" s="17">
        <f t="shared" si="2"/>
        <v>8</v>
      </c>
      <c r="B10">
        <v>1418342400</v>
      </c>
      <c r="C10">
        <v>350</v>
      </c>
      <c r="D10" s="14">
        <f t="shared" si="1"/>
        <v>41985</v>
      </c>
      <c r="F10" t="str">
        <f ca="1">IF(A10&lt;$F$2,"",AVERAGE(INDIRECT("C"&amp;A10-$F$2+1):C10))</f>
        <v/>
      </c>
      <c r="G10" s="2" t="str">
        <f ca="1">IF(A10&lt;$G$2,"",IF(A10=$G$2,AVERAGE(INDIRECT("C"&amp;A10-$G$2+1):C10),G9+(2/($G$2+1))*(C10-G9)))</f>
        <v/>
      </c>
      <c r="J10" t="str">
        <f t="shared" ca="1" si="0"/>
        <v/>
      </c>
      <c r="K10" t="str">
        <f ca="1">IF(G10="","",IF(C10&lt;(G10*(1-'inputs and tables'!$K$14)),0,IF(C10&gt;(G10*(1+'inputs and tables'!$K$14)),1,K9)))</f>
        <v/>
      </c>
    </row>
    <row r="11" spans="1:19" x14ac:dyDescent="0.4">
      <c r="A11" s="17">
        <f t="shared" si="2"/>
        <v>9</v>
      </c>
      <c r="B11">
        <v>1418860800</v>
      </c>
      <c r="C11">
        <v>340</v>
      </c>
      <c r="D11" s="14">
        <f t="shared" si="1"/>
        <v>41991</v>
      </c>
      <c r="F11" t="str">
        <f ca="1">IF(A11&lt;$F$2,"",AVERAGE(INDIRECT("C"&amp;A11-$F$2+1):C11))</f>
        <v/>
      </c>
      <c r="G11" s="2" t="str">
        <f ca="1">IF(A11&lt;$G$2,"",IF(A11=$G$2,AVERAGE(INDIRECT("C"&amp;A11-$G$2+1):C11),G10+(2/($G$2+1))*(C11-G10)))</f>
        <v/>
      </c>
      <c r="J11" t="str">
        <f t="shared" ca="1" si="0"/>
        <v/>
      </c>
      <c r="K11" t="str">
        <f ca="1">IF(G11="","",IF(C11&lt;(G11*(1-'inputs and tables'!$K$14)),0,IF(C11&gt;(G11*(1+'inputs and tables'!$K$14)),1,K10)))</f>
        <v/>
      </c>
    </row>
    <row r="12" spans="1:19" x14ac:dyDescent="0.4">
      <c r="A12" s="17">
        <f t="shared" si="2"/>
        <v>10</v>
      </c>
      <c r="B12">
        <v>1420675200</v>
      </c>
      <c r="C12">
        <v>288.99</v>
      </c>
      <c r="D12" s="14">
        <f t="shared" si="1"/>
        <v>42012</v>
      </c>
      <c r="F12" t="str">
        <f ca="1">IF(A12&lt;$F$2,"",AVERAGE(INDIRECT("C"&amp;A12-$F$2+1):C12))</f>
        <v/>
      </c>
      <c r="G12" s="2" t="str">
        <f ca="1">IF(A12&lt;$G$2,"",IF(A12=$G$2,AVERAGE(INDIRECT("C"&amp;A12-$G$2+1):C12),G11+(2/($G$2+1))*(C12-G11)))</f>
        <v/>
      </c>
      <c r="J12" t="str">
        <f t="shared" ca="1" si="0"/>
        <v/>
      </c>
      <c r="K12" t="str">
        <f ca="1">IF(G12="","",IF(C12&lt;(G12*(1-'inputs and tables'!$K$14)),0,IF(C12&gt;(G12*(1+'inputs and tables'!$K$14)),1,K11)))</f>
        <v/>
      </c>
    </row>
    <row r="13" spans="1:19" x14ac:dyDescent="0.4">
      <c r="A13" s="17">
        <f t="shared" si="2"/>
        <v>11</v>
      </c>
      <c r="B13">
        <v>1421107200</v>
      </c>
      <c r="C13">
        <v>260</v>
      </c>
      <c r="D13" s="14">
        <f t="shared" si="1"/>
        <v>42017</v>
      </c>
      <c r="G13" s="2"/>
    </row>
    <row r="14" spans="1:19" x14ac:dyDescent="0.4">
      <c r="A14" s="17">
        <f t="shared" si="2"/>
        <v>12</v>
      </c>
      <c r="B14">
        <v>1421193600</v>
      </c>
      <c r="C14">
        <v>120</v>
      </c>
      <c r="D14" s="14">
        <f t="shared" si="1"/>
        <v>42018</v>
      </c>
      <c r="G14" s="2"/>
    </row>
    <row r="15" spans="1:19" x14ac:dyDescent="0.4">
      <c r="A15" s="17">
        <f t="shared" si="2"/>
        <v>13</v>
      </c>
      <c r="B15">
        <v>1421280000</v>
      </c>
      <c r="C15">
        <v>204.22</v>
      </c>
      <c r="D15" s="14">
        <f t="shared" si="1"/>
        <v>42019</v>
      </c>
      <c r="G15" s="2"/>
    </row>
    <row r="16" spans="1:19" x14ac:dyDescent="0.4">
      <c r="A16" s="17">
        <f t="shared" si="2"/>
        <v>14</v>
      </c>
      <c r="B16">
        <v>1421366400</v>
      </c>
      <c r="C16">
        <v>199.46</v>
      </c>
      <c r="D16" s="14">
        <f t="shared" si="1"/>
        <v>42020</v>
      </c>
      <c r="G16" s="2"/>
    </row>
    <row r="17" spans="1:7" x14ac:dyDescent="0.4">
      <c r="A17" s="17">
        <f t="shared" si="2"/>
        <v>15</v>
      </c>
      <c r="B17">
        <v>1421452800</v>
      </c>
      <c r="C17">
        <v>184</v>
      </c>
      <c r="D17" s="14">
        <f t="shared" si="1"/>
        <v>42021</v>
      </c>
      <c r="G17" s="2"/>
    </row>
    <row r="18" spans="1:7" x14ac:dyDescent="0.4">
      <c r="A18" s="17">
        <f t="shared" si="2"/>
        <v>16</v>
      </c>
      <c r="B18">
        <v>1421625600</v>
      </c>
      <c r="C18">
        <v>225.51</v>
      </c>
      <c r="D18" s="14">
        <f t="shared" si="1"/>
        <v>42023</v>
      </c>
      <c r="G18" s="2"/>
    </row>
    <row r="19" spans="1:7" x14ac:dyDescent="0.4">
      <c r="A19" s="17">
        <f t="shared" si="2"/>
        <v>17</v>
      </c>
      <c r="B19">
        <v>1421712000</v>
      </c>
      <c r="C19">
        <v>218</v>
      </c>
      <c r="D19" s="14">
        <f t="shared" si="1"/>
        <v>42024</v>
      </c>
      <c r="G19" s="2"/>
    </row>
    <row r="20" spans="1:7" x14ac:dyDescent="0.4">
      <c r="A20" s="17">
        <f t="shared" si="2"/>
        <v>18</v>
      </c>
      <c r="B20">
        <v>1421798400</v>
      </c>
      <c r="C20">
        <v>225.51</v>
      </c>
      <c r="D20" s="14">
        <f t="shared" si="1"/>
        <v>42025</v>
      </c>
      <c r="G20" s="2"/>
    </row>
    <row r="21" spans="1:7" x14ac:dyDescent="0.4">
      <c r="A21" s="17">
        <f t="shared" si="2"/>
        <v>19</v>
      </c>
      <c r="B21">
        <v>1421884800</v>
      </c>
      <c r="C21">
        <v>226.32</v>
      </c>
      <c r="D21" s="14">
        <f t="shared" si="1"/>
        <v>42026</v>
      </c>
      <c r="G21" s="2"/>
    </row>
    <row r="22" spans="1:7" x14ac:dyDescent="0.4">
      <c r="A22" s="17">
        <f t="shared" si="2"/>
        <v>20</v>
      </c>
      <c r="B22">
        <v>1421971200</v>
      </c>
      <c r="C22">
        <v>235</v>
      </c>
      <c r="D22" s="14">
        <f t="shared" si="1"/>
        <v>42027</v>
      </c>
      <c r="G22" s="2"/>
    </row>
    <row r="23" spans="1:7" x14ac:dyDescent="0.4">
      <c r="A23" s="17">
        <f t="shared" si="2"/>
        <v>21</v>
      </c>
      <c r="B23">
        <v>1422057600</v>
      </c>
      <c r="C23">
        <v>240</v>
      </c>
      <c r="D23" s="14">
        <f t="shared" si="1"/>
        <v>42028</v>
      </c>
      <c r="G23" s="2"/>
    </row>
    <row r="24" spans="1:7" x14ac:dyDescent="0.4">
      <c r="A24" s="17">
        <f t="shared" si="2"/>
        <v>22</v>
      </c>
      <c r="B24">
        <v>1422144000</v>
      </c>
      <c r="C24">
        <v>254.53</v>
      </c>
      <c r="D24" s="14">
        <f t="shared" si="1"/>
        <v>42029</v>
      </c>
      <c r="G24" s="2"/>
    </row>
    <row r="25" spans="1:7" x14ac:dyDescent="0.4">
      <c r="A25" s="17">
        <f t="shared" si="2"/>
        <v>23</v>
      </c>
      <c r="B25">
        <v>1422230400</v>
      </c>
      <c r="C25">
        <v>274.48</v>
      </c>
      <c r="D25" s="14">
        <f t="shared" si="1"/>
        <v>42030</v>
      </c>
      <c r="G25" s="2"/>
    </row>
    <row r="26" spans="1:7" x14ac:dyDescent="0.4">
      <c r="A26" s="17">
        <f t="shared" si="2"/>
        <v>24</v>
      </c>
      <c r="B26">
        <v>1422316800</v>
      </c>
      <c r="C26">
        <v>263.64999999999998</v>
      </c>
      <c r="D26" s="14">
        <f t="shared" si="1"/>
        <v>42031</v>
      </c>
      <c r="G26" s="2"/>
    </row>
    <row r="27" spans="1:7" x14ac:dyDescent="0.4">
      <c r="A27" s="17">
        <f t="shared" si="2"/>
        <v>25</v>
      </c>
      <c r="B27">
        <v>1422403200</v>
      </c>
      <c r="C27">
        <v>236.09</v>
      </c>
      <c r="D27" s="14">
        <f t="shared" si="1"/>
        <v>42032</v>
      </c>
      <c r="G27" s="2"/>
    </row>
    <row r="28" spans="1:7" x14ac:dyDescent="0.4">
      <c r="A28" s="17">
        <f t="shared" si="2"/>
        <v>26</v>
      </c>
      <c r="B28">
        <v>1422489600</v>
      </c>
      <c r="C28">
        <v>235.03</v>
      </c>
      <c r="D28" s="14">
        <f t="shared" si="1"/>
        <v>42033</v>
      </c>
      <c r="G28" s="2"/>
    </row>
    <row r="29" spans="1:7" x14ac:dyDescent="0.4">
      <c r="A29" s="17">
        <f t="shared" si="2"/>
        <v>27</v>
      </c>
      <c r="B29">
        <v>1422576000</v>
      </c>
      <c r="C29">
        <v>229.07</v>
      </c>
      <c r="D29" s="14">
        <f t="shared" si="1"/>
        <v>42034</v>
      </c>
      <c r="G29" s="2"/>
    </row>
    <row r="30" spans="1:7" x14ac:dyDescent="0.4">
      <c r="A30" s="17">
        <f t="shared" si="2"/>
        <v>28</v>
      </c>
      <c r="B30">
        <v>1422662400</v>
      </c>
      <c r="C30">
        <v>218.45</v>
      </c>
      <c r="D30" s="14">
        <f t="shared" si="1"/>
        <v>42035</v>
      </c>
      <c r="G30" s="2"/>
    </row>
    <row r="31" spans="1:7" x14ac:dyDescent="0.4">
      <c r="A31" s="17">
        <f t="shared" si="2"/>
        <v>29</v>
      </c>
      <c r="B31">
        <v>1422748800</v>
      </c>
      <c r="C31">
        <v>228.99</v>
      </c>
      <c r="D31" s="14">
        <f t="shared" si="1"/>
        <v>42036</v>
      </c>
      <c r="G31" s="2"/>
    </row>
    <row r="32" spans="1:7" x14ac:dyDescent="0.4">
      <c r="A32" s="17">
        <f t="shared" si="2"/>
        <v>30</v>
      </c>
      <c r="B32">
        <v>1422835200</v>
      </c>
      <c r="C32">
        <v>237.83</v>
      </c>
      <c r="D32" s="14">
        <f t="shared" si="1"/>
        <v>42037</v>
      </c>
      <c r="G32" s="2"/>
    </row>
    <row r="33" spans="1:9" x14ac:dyDescent="0.4">
      <c r="A33" s="17">
        <f t="shared" si="2"/>
        <v>31</v>
      </c>
      <c r="B33">
        <v>1422921600</v>
      </c>
      <c r="C33">
        <v>228.58</v>
      </c>
      <c r="D33" s="14">
        <f t="shared" si="1"/>
        <v>42038</v>
      </c>
      <c r="G33" s="2"/>
    </row>
    <row r="34" spans="1:9" x14ac:dyDescent="0.4">
      <c r="A34" s="17">
        <f t="shared" si="2"/>
        <v>32</v>
      </c>
      <c r="B34">
        <v>1423008000</v>
      </c>
      <c r="C34">
        <v>227.11</v>
      </c>
      <c r="D34" s="14">
        <f t="shared" si="1"/>
        <v>42039</v>
      </c>
      <c r="G34" s="2"/>
    </row>
    <row r="35" spans="1:9" x14ac:dyDescent="0.4">
      <c r="A35" s="17">
        <f t="shared" si="2"/>
        <v>33</v>
      </c>
      <c r="B35">
        <v>1423094400</v>
      </c>
      <c r="C35">
        <v>216.76</v>
      </c>
      <c r="D35" s="14">
        <f t="shared" si="1"/>
        <v>42040</v>
      </c>
      <c r="G35" s="2"/>
    </row>
    <row r="36" spans="1:9" x14ac:dyDescent="0.4">
      <c r="A36" s="17">
        <f t="shared" si="2"/>
        <v>34</v>
      </c>
      <c r="B36">
        <v>1423180800</v>
      </c>
      <c r="C36">
        <v>223.2</v>
      </c>
      <c r="D36" s="14">
        <f t="shared" si="1"/>
        <v>42041</v>
      </c>
      <c r="G36" s="2"/>
    </row>
    <row r="37" spans="1:9" x14ac:dyDescent="0.4">
      <c r="A37" s="17">
        <f t="shared" si="2"/>
        <v>35</v>
      </c>
      <c r="B37">
        <v>1423267200</v>
      </c>
      <c r="C37">
        <v>229</v>
      </c>
      <c r="D37" s="14">
        <f t="shared" si="1"/>
        <v>42042</v>
      </c>
      <c r="G37" s="2"/>
    </row>
    <row r="38" spans="1:9" x14ac:dyDescent="0.4">
      <c r="A38" s="17">
        <f t="shared" si="2"/>
        <v>36</v>
      </c>
      <c r="B38">
        <v>1423353600</v>
      </c>
      <c r="C38">
        <v>223.99</v>
      </c>
      <c r="D38" s="14">
        <f t="shared" si="1"/>
        <v>42043</v>
      </c>
      <c r="G38" s="2"/>
    </row>
    <row r="39" spans="1:9" x14ac:dyDescent="0.4">
      <c r="A39" s="17">
        <f t="shared" si="2"/>
        <v>37</v>
      </c>
      <c r="B39">
        <v>1423440000</v>
      </c>
      <c r="C39">
        <v>221.1</v>
      </c>
      <c r="D39" s="14">
        <f t="shared" si="1"/>
        <v>42044</v>
      </c>
      <c r="G39" s="2"/>
    </row>
    <row r="40" spans="1:9" x14ac:dyDescent="0.4">
      <c r="A40" s="17">
        <f t="shared" si="2"/>
        <v>38</v>
      </c>
      <c r="B40">
        <v>1423526400</v>
      </c>
      <c r="C40">
        <v>220.87</v>
      </c>
      <c r="D40" s="14">
        <f t="shared" si="1"/>
        <v>42045</v>
      </c>
      <c r="G40" s="2"/>
      <c r="I40" s="28"/>
    </row>
    <row r="41" spans="1:9" x14ac:dyDescent="0.4">
      <c r="A41" s="17">
        <f t="shared" si="2"/>
        <v>39</v>
      </c>
      <c r="B41">
        <v>1423612800</v>
      </c>
      <c r="C41">
        <v>219.81</v>
      </c>
      <c r="D41" s="14">
        <f t="shared" si="1"/>
        <v>42046</v>
      </c>
      <c r="G41" s="2"/>
      <c r="I41" s="28"/>
    </row>
    <row r="42" spans="1:9" x14ac:dyDescent="0.4">
      <c r="A42" s="17">
        <f t="shared" si="2"/>
        <v>40</v>
      </c>
      <c r="B42">
        <v>1423699200</v>
      </c>
      <c r="C42">
        <v>223.21</v>
      </c>
      <c r="D42" s="14">
        <f t="shared" si="1"/>
        <v>42047</v>
      </c>
      <c r="G42" s="2"/>
    </row>
    <row r="43" spans="1:9" x14ac:dyDescent="0.4">
      <c r="A43" s="17">
        <f t="shared" si="2"/>
        <v>41</v>
      </c>
      <c r="B43">
        <v>1423785600</v>
      </c>
      <c r="C43">
        <v>236.49</v>
      </c>
      <c r="D43" s="14">
        <f t="shared" si="1"/>
        <v>42048</v>
      </c>
      <c r="G43" s="2"/>
      <c r="I43" s="28"/>
    </row>
    <row r="44" spans="1:9" x14ac:dyDescent="0.4">
      <c r="A44" s="17">
        <f t="shared" si="2"/>
        <v>42</v>
      </c>
      <c r="B44">
        <v>1423872000</v>
      </c>
      <c r="C44">
        <v>256.66000000000003</v>
      </c>
      <c r="D44" s="14">
        <f t="shared" si="1"/>
        <v>42049</v>
      </c>
      <c r="G44" s="2"/>
      <c r="I44" s="28"/>
    </row>
    <row r="45" spans="1:9" x14ac:dyDescent="0.4">
      <c r="A45" s="17">
        <f t="shared" si="2"/>
        <v>43</v>
      </c>
      <c r="B45">
        <v>1423958400</v>
      </c>
      <c r="C45">
        <v>235.54</v>
      </c>
      <c r="D45" s="14">
        <f t="shared" si="1"/>
        <v>42050</v>
      </c>
      <c r="G45" s="2"/>
      <c r="I45" s="28"/>
    </row>
    <row r="46" spans="1:9" x14ac:dyDescent="0.4">
      <c r="A46" s="17">
        <f t="shared" si="2"/>
        <v>44</v>
      </c>
      <c r="B46">
        <v>1424044800</v>
      </c>
      <c r="C46">
        <v>234.68</v>
      </c>
      <c r="D46" s="14">
        <f t="shared" si="1"/>
        <v>42051</v>
      </c>
      <c r="G46" s="2"/>
    </row>
    <row r="47" spans="1:9" x14ac:dyDescent="0.4">
      <c r="A47" s="17">
        <f t="shared" si="2"/>
        <v>45</v>
      </c>
      <c r="B47">
        <v>1424131200</v>
      </c>
      <c r="C47">
        <v>244.82</v>
      </c>
      <c r="D47" s="14">
        <f t="shared" si="1"/>
        <v>42052</v>
      </c>
      <c r="G47" s="2"/>
    </row>
    <row r="48" spans="1:9" x14ac:dyDescent="0.4">
      <c r="A48" s="17">
        <f t="shared" si="2"/>
        <v>46</v>
      </c>
      <c r="B48">
        <v>1424217600</v>
      </c>
      <c r="C48">
        <v>237.49</v>
      </c>
      <c r="D48" s="14">
        <f t="shared" si="1"/>
        <v>42053</v>
      </c>
      <c r="G48" s="2"/>
    </row>
    <row r="49" spans="1:17" x14ac:dyDescent="0.4">
      <c r="A49" s="17">
        <f t="shared" si="2"/>
        <v>47</v>
      </c>
      <c r="B49">
        <v>1424304000</v>
      </c>
      <c r="C49">
        <v>240.9</v>
      </c>
      <c r="D49" s="14">
        <f t="shared" si="1"/>
        <v>42054</v>
      </c>
      <c r="G49" s="2"/>
    </row>
    <row r="50" spans="1:17" x14ac:dyDescent="0.4">
      <c r="A50" s="17">
        <f t="shared" si="2"/>
        <v>48</v>
      </c>
      <c r="B50">
        <v>1424390400</v>
      </c>
      <c r="C50">
        <v>245.34</v>
      </c>
      <c r="D50" s="14">
        <f t="shared" si="1"/>
        <v>42055</v>
      </c>
      <c r="G50" s="2"/>
    </row>
    <row r="51" spans="1:17" x14ac:dyDescent="0.4">
      <c r="A51" s="17">
        <f t="shared" si="2"/>
        <v>49</v>
      </c>
      <c r="B51">
        <v>1424476800</v>
      </c>
      <c r="C51">
        <v>245.99</v>
      </c>
      <c r="D51" s="14">
        <f t="shared" si="1"/>
        <v>42056</v>
      </c>
      <c r="G51" s="2"/>
    </row>
    <row r="52" spans="1:17" x14ac:dyDescent="0.4">
      <c r="A52" s="17">
        <f t="shared" si="2"/>
        <v>50</v>
      </c>
      <c r="B52">
        <v>1424563200</v>
      </c>
      <c r="C52">
        <v>236.83</v>
      </c>
      <c r="D52" s="14">
        <f t="shared" si="1"/>
        <v>42057</v>
      </c>
      <c r="G52" s="2"/>
    </row>
    <row r="53" spans="1:17" x14ac:dyDescent="0.4">
      <c r="A53" s="17">
        <f t="shared" si="2"/>
        <v>51</v>
      </c>
      <c r="B53">
        <v>1424649600</v>
      </c>
      <c r="C53">
        <v>239.49</v>
      </c>
      <c r="D53" s="14">
        <f t="shared" si="1"/>
        <v>42058</v>
      </c>
      <c r="G53" s="2"/>
    </row>
    <row r="54" spans="1:17" x14ac:dyDescent="0.4">
      <c r="A54" s="17">
        <f t="shared" si="2"/>
        <v>52</v>
      </c>
      <c r="B54">
        <v>1424736000</v>
      </c>
      <c r="C54">
        <v>239.87</v>
      </c>
      <c r="D54" s="14">
        <f t="shared" si="1"/>
        <v>42059</v>
      </c>
      <c r="G54" s="2"/>
      <c r="N54" s="13"/>
      <c r="O54" s="29"/>
      <c r="P54" s="29"/>
      <c r="Q54" s="29"/>
    </row>
    <row r="55" spans="1:17" x14ac:dyDescent="0.4">
      <c r="A55" s="17">
        <f t="shared" si="2"/>
        <v>53</v>
      </c>
      <c r="B55">
        <v>1424822400</v>
      </c>
      <c r="C55">
        <v>238.19</v>
      </c>
      <c r="D55" s="14">
        <f t="shared" si="1"/>
        <v>42060</v>
      </c>
      <c r="G55" s="2"/>
      <c r="N55" s="13"/>
    </row>
    <row r="56" spans="1:17" x14ac:dyDescent="0.4">
      <c r="A56" s="17">
        <f t="shared" si="2"/>
        <v>54</v>
      </c>
      <c r="B56">
        <v>1424908800</v>
      </c>
      <c r="C56">
        <v>237.11</v>
      </c>
      <c r="D56" s="14">
        <f t="shared" si="1"/>
        <v>42061</v>
      </c>
      <c r="G56" s="2"/>
      <c r="N56" s="13"/>
    </row>
    <row r="57" spans="1:17" x14ac:dyDescent="0.4">
      <c r="A57" s="17">
        <f t="shared" si="2"/>
        <v>55</v>
      </c>
      <c r="B57">
        <v>1424995200</v>
      </c>
      <c r="C57">
        <v>254.42</v>
      </c>
      <c r="D57" s="14">
        <f t="shared" si="1"/>
        <v>42062</v>
      </c>
      <c r="G57" s="2"/>
      <c r="N57" s="13"/>
    </row>
    <row r="58" spans="1:17" x14ac:dyDescent="0.4">
      <c r="A58" s="17">
        <f t="shared" si="2"/>
        <v>56</v>
      </c>
      <c r="B58">
        <v>1425081600</v>
      </c>
      <c r="C58">
        <v>255.59</v>
      </c>
      <c r="D58" s="14">
        <f t="shared" si="1"/>
        <v>42063</v>
      </c>
      <c r="G58" s="2"/>
      <c r="N58" s="13"/>
    </row>
    <row r="59" spans="1:17" x14ac:dyDescent="0.4">
      <c r="A59" s="17">
        <f t="shared" si="2"/>
        <v>57</v>
      </c>
      <c r="B59">
        <v>1425168000</v>
      </c>
      <c r="C59">
        <v>260.24</v>
      </c>
      <c r="D59" s="14">
        <f t="shared" si="1"/>
        <v>42064</v>
      </c>
      <c r="G59" s="2"/>
      <c r="N59" s="13"/>
    </row>
    <row r="60" spans="1:17" x14ac:dyDescent="0.4">
      <c r="A60" s="17">
        <f t="shared" si="2"/>
        <v>58</v>
      </c>
      <c r="B60">
        <v>1425254400</v>
      </c>
      <c r="C60">
        <v>276.7</v>
      </c>
      <c r="D60" s="14">
        <f t="shared" si="1"/>
        <v>42065</v>
      </c>
      <c r="G60" s="2"/>
      <c r="N60" s="13"/>
    </row>
    <row r="61" spans="1:17" x14ac:dyDescent="0.4">
      <c r="A61" s="17">
        <f t="shared" si="2"/>
        <v>59</v>
      </c>
      <c r="B61">
        <v>1425340800</v>
      </c>
      <c r="C61">
        <v>283.27</v>
      </c>
      <c r="D61" s="14">
        <f t="shared" si="1"/>
        <v>42066</v>
      </c>
      <c r="G61" s="2"/>
      <c r="N61" s="13"/>
    </row>
    <row r="62" spans="1:17" x14ac:dyDescent="0.4">
      <c r="A62" s="17">
        <f t="shared" si="2"/>
        <v>60</v>
      </c>
      <c r="B62">
        <v>1425427200</v>
      </c>
      <c r="C62">
        <v>273.37</v>
      </c>
      <c r="D62" s="14">
        <f t="shared" si="1"/>
        <v>42067</v>
      </c>
      <c r="G62" s="2"/>
      <c r="N62" s="13"/>
    </row>
    <row r="63" spans="1:17" x14ac:dyDescent="0.4">
      <c r="A63" s="17">
        <f t="shared" si="2"/>
        <v>61</v>
      </c>
      <c r="B63">
        <v>1425513600</v>
      </c>
      <c r="C63">
        <v>276.86</v>
      </c>
      <c r="D63" s="14">
        <f t="shared" si="1"/>
        <v>42068</v>
      </c>
      <c r="G63" s="2"/>
      <c r="N63" s="13"/>
    </row>
    <row r="64" spans="1:17" x14ac:dyDescent="0.4">
      <c r="A64" s="17">
        <f t="shared" si="2"/>
        <v>62</v>
      </c>
      <c r="B64">
        <v>1425600000</v>
      </c>
      <c r="C64">
        <v>273.23</v>
      </c>
      <c r="D64" s="14">
        <f t="shared" si="1"/>
        <v>42069</v>
      </c>
      <c r="G64" s="2"/>
      <c r="N64" s="13"/>
    </row>
    <row r="65" spans="1:14" x14ac:dyDescent="0.4">
      <c r="A65" s="17">
        <f t="shared" si="2"/>
        <v>63</v>
      </c>
      <c r="B65">
        <v>1425686400</v>
      </c>
      <c r="C65">
        <v>276.89</v>
      </c>
      <c r="D65" s="14">
        <f t="shared" si="1"/>
        <v>42070</v>
      </c>
      <c r="G65" s="2"/>
      <c r="N65" s="13"/>
    </row>
    <row r="66" spans="1:14" x14ac:dyDescent="0.4">
      <c r="A66" s="17">
        <f t="shared" si="2"/>
        <v>64</v>
      </c>
      <c r="B66">
        <v>1425772800</v>
      </c>
      <c r="C66">
        <v>275.5</v>
      </c>
      <c r="D66" s="14">
        <f t="shared" si="1"/>
        <v>42071</v>
      </c>
      <c r="G66" s="2"/>
      <c r="N66" s="13"/>
    </row>
    <row r="67" spans="1:14" x14ac:dyDescent="0.4">
      <c r="A67" s="17">
        <f t="shared" si="2"/>
        <v>65</v>
      </c>
      <c r="B67">
        <v>1425859200</v>
      </c>
      <c r="C67">
        <v>290.19</v>
      </c>
      <c r="D67" s="14">
        <f t="shared" si="1"/>
        <v>42072</v>
      </c>
      <c r="G67" s="2"/>
      <c r="N67" s="13"/>
    </row>
    <row r="68" spans="1:14" x14ac:dyDescent="0.4">
      <c r="A68" s="17">
        <f t="shared" si="2"/>
        <v>66</v>
      </c>
      <c r="B68">
        <v>1425945600</v>
      </c>
      <c r="C68">
        <v>293.47000000000003</v>
      </c>
      <c r="D68" s="14">
        <f t="shared" ref="D68:D131" si="3">(B68/86400)+DATE(1970,1,1)</f>
        <v>42073</v>
      </c>
      <c r="G68" s="2"/>
      <c r="N68" s="13"/>
    </row>
    <row r="69" spans="1:14" x14ac:dyDescent="0.4">
      <c r="A69" s="17">
        <f t="shared" ref="A69:A132" si="4">A68+1</f>
        <v>67</v>
      </c>
      <c r="B69">
        <v>1426032000</v>
      </c>
      <c r="C69">
        <v>296.99</v>
      </c>
      <c r="D69" s="14">
        <f t="shared" si="3"/>
        <v>42074</v>
      </c>
      <c r="G69" s="2"/>
      <c r="N69" s="13"/>
    </row>
    <row r="70" spans="1:14" x14ac:dyDescent="0.4">
      <c r="A70" s="17">
        <f t="shared" si="4"/>
        <v>68</v>
      </c>
      <c r="B70">
        <v>1426118400</v>
      </c>
      <c r="C70">
        <v>296.05</v>
      </c>
      <c r="D70" s="14">
        <f t="shared" si="3"/>
        <v>42075</v>
      </c>
      <c r="G70" s="2"/>
      <c r="N70" s="13"/>
    </row>
    <row r="71" spans="1:14" x14ac:dyDescent="0.4">
      <c r="A71" s="17">
        <f t="shared" si="4"/>
        <v>69</v>
      </c>
      <c r="B71">
        <v>1426204800</v>
      </c>
      <c r="C71">
        <v>284</v>
      </c>
      <c r="D71" s="14">
        <f t="shared" si="3"/>
        <v>42076</v>
      </c>
      <c r="G71" s="2"/>
      <c r="N71" s="13"/>
    </row>
    <row r="72" spans="1:14" x14ac:dyDescent="0.4">
      <c r="A72" s="17">
        <f t="shared" si="4"/>
        <v>70</v>
      </c>
      <c r="B72">
        <v>1426291200</v>
      </c>
      <c r="C72">
        <v>283.95</v>
      </c>
      <c r="D72" s="14">
        <f t="shared" si="3"/>
        <v>42077</v>
      </c>
      <c r="G72" s="2"/>
      <c r="N72" s="13"/>
    </row>
    <row r="73" spans="1:14" x14ac:dyDescent="0.4">
      <c r="A73" s="17">
        <f t="shared" si="4"/>
        <v>71</v>
      </c>
      <c r="B73">
        <v>1426377600</v>
      </c>
      <c r="C73">
        <v>288</v>
      </c>
      <c r="D73" s="14">
        <f t="shared" si="3"/>
        <v>42078</v>
      </c>
      <c r="G73" s="2"/>
      <c r="N73" s="13"/>
    </row>
    <row r="74" spans="1:14" x14ac:dyDescent="0.4">
      <c r="A74" s="17">
        <f t="shared" si="4"/>
        <v>72</v>
      </c>
      <c r="B74">
        <v>1426464000</v>
      </c>
      <c r="C74">
        <v>292.37</v>
      </c>
      <c r="D74" s="14">
        <f t="shared" si="3"/>
        <v>42079</v>
      </c>
      <c r="G74" s="2"/>
      <c r="N74" s="13"/>
    </row>
    <row r="75" spans="1:14" x14ac:dyDescent="0.4">
      <c r="A75" s="17">
        <f t="shared" si="4"/>
        <v>73</v>
      </c>
      <c r="B75">
        <v>1426550400</v>
      </c>
      <c r="C75">
        <v>286.74</v>
      </c>
      <c r="D75" s="14">
        <f t="shared" si="3"/>
        <v>42080</v>
      </c>
      <c r="G75" s="2"/>
      <c r="N75" s="13"/>
    </row>
    <row r="76" spans="1:14" x14ac:dyDescent="0.4">
      <c r="A76" s="17">
        <f t="shared" si="4"/>
        <v>74</v>
      </c>
      <c r="B76">
        <v>1426636800</v>
      </c>
      <c r="C76">
        <v>258.5</v>
      </c>
      <c r="D76" s="14">
        <f t="shared" si="3"/>
        <v>42081</v>
      </c>
      <c r="G76" s="2"/>
      <c r="N76" s="13"/>
    </row>
    <row r="77" spans="1:14" x14ac:dyDescent="0.4">
      <c r="A77" s="17">
        <f t="shared" si="4"/>
        <v>75</v>
      </c>
      <c r="B77">
        <v>1426723200</v>
      </c>
      <c r="C77">
        <v>263</v>
      </c>
      <c r="D77" s="14">
        <f t="shared" si="3"/>
        <v>42082</v>
      </c>
      <c r="G77" s="2"/>
      <c r="N77" s="13"/>
    </row>
    <row r="78" spans="1:14" x14ac:dyDescent="0.4">
      <c r="A78" s="17">
        <f t="shared" si="4"/>
        <v>76</v>
      </c>
      <c r="B78">
        <v>1426809600</v>
      </c>
      <c r="C78">
        <v>263.31</v>
      </c>
      <c r="D78" s="14">
        <f t="shared" si="3"/>
        <v>42083</v>
      </c>
      <c r="G78" s="2"/>
      <c r="N78" s="13"/>
    </row>
    <row r="79" spans="1:14" x14ac:dyDescent="0.4">
      <c r="A79" s="17">
        <f t="shared" si="4"/>
        <v>77</v>
      </c>
      <c r="B79">
        <v>1426896000</v>
      </c>
      <c r="C79">
        <v>261.57</v>
      </c>
      <c r="D79" s="14">
        <f t="shared" si="3"/>
        <v>42084</v>
      </c>
      <c r="G79" s="2"/>
      <c r="N79" s="13"/>
    </row>
    <row r="80" spans="1:14" x14ac:dyDescent="0.4">
      <c r="A80" s="17">
        <f t="shared" si="4"/>
        <v>78</v>
      </c>
      <c r="B80">
        <v>1426982400</v>
      </c>
      <c r="C80">
        <v>269.45</v>
      </c>
      <c r="D80" s="14">
        <f t="shared" si="3"/>
        <v>42085</v>
      </c>
      <c r="G80" s="2"/>
      <c r="N80" s="13"/>
    </row>
    <row r="81" spans="1:14" x14ac:dyDescent="0.4">
      <c r="A81" s="17">
        <f t="shared" si="4"/>
        <v>79</v>
      </c>
      <c r="B81">
        <v>1427068800</v>
      </c>
      <c r="C81">
        <v>267.52999999999997</v>
      </c>
      <c r="D81" s="14">
        <f t="shared" si="3"/>
        <v>42086</v>
      </c>
      <c r="G81" s="2"/>
      <c r="N81" s="13"/>
    </row>
    <row r="82" spans="1:14" x14ac:dyDescent="0.4">
      <c r="A82" s="17">
        <f t="shared" si="4"/>
        <v>80</v>
      </c>
      <c r="B82">
        <v>1427155200</v>
      </c>
      <c r="C82">
        <v>246.15</v>
      </c>
      <c r="D82" s="14">
        <f t="shared" si="3"/>
        <v>42087</v>
      </c>
      <c r="G82" s="2"/>
      <c r="N82" s="13"/>
    </row>
    <row r="83" spans="1:14" x14ac:dyDescent="0.4">
      <c r="A83" s="17">
        <f t="shared" si="4"/>
        <v>81</v>
      </c>
      <c r="B83">
        <v>1427241600</v>
      </c>
      <c r="C83">
        <v>246.88</v>
      </c>
      <c r="D83" s="14">
        <f t="shared" si="3"/>
        <v>42088</v>
      </c>
      <c r="G83" s="2"/>
      <c r="N83" s="13"/>
    </row>
    <row r="84" spans="1:14" x14ac:dyDescent="0.4">
      <c r="A84" s="17">
        <f t="shared" si="4"/>
        <v>82</v>
      </c>
      <c r="B84">
        <v>1427328000</v>
      </c>
      <c r="C84">
        <v>249.88</v>
      </c>
      <c r="D84" s="14">
        <f t="shared" si="3"/>
        <v>42089</v>
      </c>
      <c r="G84" s="2"/>
      <c r="N84" s="13"/>
    </row>
    <row r="85" spans="1:14" x14ac:dyDescent="0.4">
      <c r="A85" s="17">
        <f t="shared" si="4"/>
        <v>83</v>
      </c>
      <c r="B85">
        <v>1427414400</v>
      </c>
      <c r="C85">
        <v>247.81</v>
      </c>
      <c r="D85" s="14">
        <f t="shared" si="3"/>
        <v>42090</v>
      </c>
      <c r="G85" s="2"/>
      <c r="N85" s="13"/>
    </row>
    <row r="86" spans="1:14" x14ac:dyDescent="0.4">
      <c r="A86" s="17">
        <f t="shared" si="4"/>
        <v>84</v>
      </c>
      <c r="B86">
        <v>1427500800</v>
      </c>
      <c r="C86">
        <v>253.52</v>
      </c>
      <c r="D86" s="14">
        <f t="shared" si="3"/>
        <v>42091</v>
      </c>
      <c r="G86" s="2"/>
      <c r="N86" s="13"/>
    </row>
    <row r="87" spans="1:14" x14ac:dyDescent="0.4">
      <c r="A87" s="17">
        <f t="shared" si="4"/>
        <v>85</v>
      </c>
      <c r="B87">
        <v>1427587200</v>
      </c>
      <c r="C87">
        <v>243.69</v>
      </c>
      <c r="D87" s="14">
        <f t="shared" si="3"/>
        <v>42092</v>
      </c>
      <c r="G87" s="2"/>
      <c r="N87" s="13"/>
    </row>
    <row r="88" spans="1:14" x14ac:dyDescent="0.4">
      <c r="A88" s="17">
        <f t="shared" si="4"/>
        <v>86</v>
      </c>
      <c r="B88">
        <v>1427673600</v>
      </c>
      <c r="C88">
        <v>248.78</v>
      </c>
      <c r="D88" s="14">
        <f t="shared" si="3"/>
        <v>42093</v>
      </c>
      <c r="G88" s="2"/>
      <c r="N88" s="13"/>
    </row>
    <row r="89" spans="1:14" x14ac:dyDescent="0.4">
      <c r="A89" s="17">
        <f t="shared" si="4"/>
        <v>87</v>
      </c>
      <c r="B89">
        <v>1427760000</v>
      </c>
      <c r="C89">
        <v>245.5</v>
      </c>
      <c r="D89" s="14">
        <f t="shared" si="3"/>
        <v>42094</v>
      </c>
      <c r="G89" s="2"/>
      <c r="N89" s="13"/>
    </row>
    <row r="90" spans="1:14" x14ac:dyDescent="0.4">
      <c r="A90" s="17">
        <f t="shared" si="4"/>
        <v>88</v>
      </c>
      <c r="B90">
        <v>1427846400</v>
      </c>
      <c r="C90">
        <v>247.87</v>
      </c>
      <c r="D90" s="14">
        <f t="shared" si="3"/>
        <v>42095</v>
      </c>
      <c r="G90" s="2"/>
      <c r="N90" s="13"/>
    </row>
    <row r="91" spans="1:14" x14ac:dyDescent="0.4">
      <c r="A91" s="17">
        <f t="shared" si="4"/>
        <v>89</v>
      </c>
      <c r="B91">
        <v>1427932800</v>
      </c>
      <c r="C91">
        <v>254.39</v>
      </c>
      <c r="D91" s="14">
        <f t="shared" si="3"/>
        <v>42096</v>
      </c>
      <c r="G91" s="2"/>
      <c r="N91" s="13"/>
    </row>
    <row r="92" spans="1:14" x14ac:dyDescent="0.4">
      <c r="A92" s="17">
        <f t="shared" si="4"/>
        <v>90</v>
      </c>
      <c r="B92">
        <v>1428019200</v>
      </c>
      <c r="C92">
        <v>254.84</v>
      </c>
      <c r="D92" s="14">
        <f t="shared" si="3"/>
        <v>42097</v>
      </c>
      <c r="G92" s="2"/>
      <c r="N92" s="13"/>
    </row>
    <row r="93" spans="1:14" x14ac:dyDescent="0.4">
      <c r="A93" s="17">
        <f t="shared" si="4"/>
        <v>91</v>
      </c>
      <c r="B93">
        <v>1428105600</v>
      </c>
      <c r="C93">
        <v>254.37</v>
      </c>
      <c r="D93" s="14">
        <f t="shared" si="3"/>
        <v>42098</v>
      </c>
      <c r="G93" s="2"/>
      <c r="N93" s="13"/>
    </row>
    <row r="94" spans="1:14" x14ac:dyDescent="0.4">
      <c r="A94" s="17">
        <f t="shared" si="4"/>
        <v>92</v>
      </c>
      <c r="B94">
        <v>1428192000</v>
      </c>
      <c r="C94">
        <v>261.47000000000003</v>
      </c>
      <c r="D94" s="14">
        <f t="shared" si="3"/>
        <v>42099</v>
      </c>
      <c r="G94" s="2"/>
      <c r="N94" s="13"/>
    </row>
    <row r="95" spans="1:14" x14ac:dyDescent="0.4">
      <c r="A95" s="17">
        <f t="shared" si="4"/>
        <v>93</v>
      </c>
      <c r="B95">
        <v>1428278400</v>
      </c>
      <c r="C95">
        <v>256.85000000000002</v>
      </c>
      <c r="D95" s="14">
        <f t="shared" si="3"/>
        <v>42100</v>
      </c>
      <c r="G95" s="2"/>
      <c r="N95" s="13"/>
    </row>
    <row r="96" spans="1:14" x14ac:dyDescent="0.4">
      <c r="A96" s="17">
        <f t="shared" si="4"/>
        <v>94</v>
      </c>
      <c r="B96">
        <v>1428364800</v>
      </c>
      <c r="C96">
        <v>254.27</v>
      </c>
      <c r="D96" s="14">
        <f t="shared" si="3"/>
        <v>42101</v>
      </c>
      <c r="G96" s="2"/>
      <c r="N96" s="13"/>
    </row>
    <row r="97" spans="1:14" x14ac:dyDescent="0.4">
      <c r="A97" s="17">
        <f t="shared" si="4"/>
        <v>95</v>
      </c>
      <c r="B97">
        <v>1428451200</v>
      </c>
      <c r="C97">
        <v>246.58</v>
      </c>
      <c r="D97" s="14">
        <f t="shared" si="3"/>
        <v>42102</v>
      </c>
      <c r="G97" s="2"/>
      <c r="N97" s="13"/>
    </row>
    <row r="98" spans="1:14" x14ac:dyDescent="0.4">
      <c r="A98" s="17">
        <f t="shared" si="4"/>
        <v>96</v>
      </c>
      <c r="B98">
        <v>1428537600</v>
      </c>
      <c r="C98">
        <v>244.74</v>
      </c>
      <c r="D98" s="14">
        <f t="shared" si="3"/>
        <v>42103</v>
      </c>
      <c r="G98" s="2"/>
      <c r="N98" s="13"/>
    </row>
    <row r="99" spans="1:14" x14ac:dyDescent="0.4">
      <c r="A99" s="17">
        <f t="shared" si="4"/>
        <v>97</v>
      </c>
      <c r="B99">
        <v>1428624000</v>
      </c>
      <c r="C99">
        <v>236.78</v>
      </c>
      <c r="D99" s="14">
        <f t="shared" si="3"/>
        <v>42104</v>
      </c>
      <c r="G99" s="2"/>
      <c r="N99" s="13"/>
    </row>
    <row r="100" spans="1:14" x14ac:dyDescent="0.4">
      <c r="A100" s="17">
        <f t="shared" si="4"/>
        <v>98</v>
      </c>
      <c r="B100">
        <v>1428710400</v>
      </c>
      <c r="C100">
        <v>237.91</v>
      </c>
      <c r="D100" s="14">
        <f t="shared" si="3"/>
        <v>42105</v>
      </c>
      <c r="G100" s="2"/>
      <c r="N100" s="13"/>
    </row>
    <row r="101" spans="1:14" x14ac:dyDescent="0.4">
      <c r="A101" s="17">
        <f t="shared" si="4"/>
        <v>99</v>
      </c>
      <c r="B101">
        <v>1428796800</v>
      </c>
      <c r="C101">
        <v>237.55</v>
      </c>
      <c r="D101" s="14">
        <f t="shared" si="3"/>
        <v>42106</v>
      </c>
      <c r="G101" s="2"/>
      <c r="N101" s="13"/>
    </row>
    <row r="102" spans="1:14" x14ac:dyDescent="0.4">
      <c r="A102" s="17">
        <f t="shared" si="4"/>
        <v>100</v>
      </c>
      <c r="B102">
        <v>1428883200</v>
      </c>
      <c r="C102">
        <v>225.73</v>
      </c>
      <c r="D102" s="14">
        <f t="shared" si="3"/>
        <v>42107</v>
      </c>
      <c r="G102" s="2"/>
      <c r="N102" s="13"/>
    </row>
    <row r="103" spans="1:14" x14ac:dyDescent="0.4">
      <c r="A103" s="17">
        <f t="shared" si="4"/>
        <v>101</v>
      </c>
      <c r="B103">
        <v>1428969600</v>
      </c>
      <c r="C103">
        <v>221.05</v>
      </c>
      <c r="D103" s="14">
        <f t="shared" si="3"/>
        <v>42108</v>
      </c>
      <c r="G103" s="2"/>
      <c r="N103" s="13"/>
    </row>
    <row r="104" spans="1:14" x14ac:dyDescent="0.4">
      <c r="A104" s="17">
        <f t="shared" si="4"/>
        <v>102</v>
      </c>
      <c r="B104">
        <v>1429056000</v>
      </c>
      <c r="C104">
        <v>224.35</v>
      </c>
      <c r="D104" s="14">
        <f t="shared" si="3"/>
        <v>42109</v>
      </c>
      <c r="G104" s="2"/>
      <c r="N104" s="13"/>
    </row>
    <row r="105" spans="1:14" x14ac:dyDescent="0.4">
      <c r="A105" s="17">
        <f t="shared" si="4"/>
        <v>103</v>
      </c>
      <c r="B105">
        <v>1429142400</v>
      </c>
      <c r="C105">
        <v>229.45</v>
      </c>
      <c r="D105" s="14">
        <f t="shared" si="3"/>
        <v>42110</v>
      </c>
      <c r="G105" s="2"/>
      <c r="N105" s="13"/>
    </row>
    <row r="106" spans="1:14" x14ac:dyDescent="0.4">
      <c r="A106" s="17">
        <f t="shared" si="4"/>
        <v>104</v>
      </c>
      <c r="B106">
        <v>1429228800</v>
      </c>
      <c r="C106">
        <v>223.62</v>
      </c>
      <c r="D106" s="14">
        <f t="shared" si="3"/>
        <v>42111</v>
      </c>
      <c r="G106" s="2"/>
      <c r="N106" s="13"/>
    </row>
    <row r="107" spans="1:14" x14ac:dyDescent="0.4">
      <c r="A107" s="17">
        <f t="shared" si="4"/>
        <v>105</v>
      </c>
      <c r="B107">
        <v>1429315200</v>
      </c>
      <c r="C107">
        <v>224.02</v>
      </c>
      <c r="D107" s="14">
        <f t="shared" si="3"/>
        <v>42112</v>
      </c>
      <c r="G107" s="2"/>
      <c r="N107" s="13"/>
    </row>
    <row r="108" spans="1:14" x14ac:dyDescent="0.4">
      <c r="A108" s="17">
        <f t="shared" si="4"/>
        <v>106</v>
      </c>
      <c r="B108">
        <v>1429401600</v>
      </c>
      <c r="C108">
        <v>224.03</v>
      </c>
      <c r="D108" s="14">
        <f t="shared" si="3"/>
        <v>42113</v>
      </c>
      <c r="G108" s="2"/>
      <c r="N108" s="13"/>
    </row>
    <row r="109" spans="1:14" x14ac:dyDescent="0.4">
      <c r="A109" s="17">
        <f t="shared" si="4"/>
        <v>107</v>
      </c>
      <c r="B109">
        <v>1429488000</v>
      </c>
      <c r="C109">
        <v>225.37</v>
      </c>
      <c r="D109" s="14">
        <f t="shared" si="3"/>
        <v>42114</v>
      </c>
      <c r="G109" s="2"/>
      <c r="N109" s="13"/>
    </row>
    <row r="110" spans="1:14" x14ac:dyDescent="0.4">
      <c r="A110" s="17">
        <f t="shared" si="4"/>
        <v>108</v>
      </c>
      <c r="B110">
        <v>1429574400</v>
      </c>
      <c r="C110">
        <v>235.89</v>
      </c>
      <c r="D110" s="14">
        <f t="shared" si="3"/>
        <v>42115</v>
      </c>
      <c r="G110" s="2"/>
      <c r="N110" s="13"/>
    </row>
    <row r="111" spans="1:14" x14ac:dyDescent="0.4">
      <c r="A111" s="17">
        <f t="shared" si="4"/>
        <v>109</v>
      </c>
      <c r="B111">
        <v>1429660800</v>
      </c>
      <c r="C111">
        <v>233.98</v>
      </c>
      <c r="D111" s="14">
        <f t="shared" si="3"/>
        <v>42116</v>
      </c>
      <c r="G111" s="2"/>
      <c r="N111" s="13"/>
    </row>
    <row r="112" spans="1:14" x14ac:dyDescent="0.4">
      <c r="A112" s="17">
        <f t="shared" si="4"/>
        <v>110</v>
      </c>
      <c r="B112">
        <v>1429747200</v>
      </c>
      <c r="C112">
        <v>235.99</v>
      </c>
      <c r="D112" s="14">
        <f t="shared" si="3"/>
        <v>42117</v>
      </c>
      <c r="G112" s="2"/>
      <c r="N112" s="13"/>
    </row>
    <row r="113" spans="1:14" x14ac:dyDescent="0.4">
      <c r="A113" s="17">
        <f t="shared" si="4"/>
        <v>111</v>
      </c>
      <c r="B113">
        <v>1429833600</v>
      </c>
      <c r="C113">
        <v>231.51</v>
      </c>
      <c r="D113" s="14">
        <f t="shared" si="3"/>
        <v>42118</v>
      </c>
      <c r="G113" s="2"/>
      <c r="N113" s="13"/>
    </row>
    <row r="114" spans="1:14" x14ac:dyDescent="0.4">
      <c r="A114" s="17">
        <f t="shared" si="4"/>
        <v>112</v>
      </c>
      <c r="B114">
        <v>1429920000</v>
      </c>
      <c r="C114">
        <v>227.05</v>
      </c>
      <c r="D114" s="14">
        <f t="shared" si="3"/>
        <v>42119</v>
      </c>
      <c r="G114" s="2"/>
      <c r="N114" s="13"/>
    </row>
    <row r="115" spans="1:14" x14ac:dyDescent="0.4">
      <c r="A115" s="17">
        <f t="shared" si="4"/>
        <v>113</v>
      </c>
      <c r="B115">
        <v>1430006400</v>
      </c>
      <c r="C115">
        <v>221.27</v>
      </c>
      <c r="D115" s="14">
        <f t="shared" si="3"/>
        <v>42120</v>
      </c>
      <c r="G115" s="2"/>
      <c r="N115" s="13"/>
    </row>
    <row r="116" spans="1:14" x14ac:dyDescent="0.4">
      <c r="A116" s="17">
        <f t="shared" si="4"/>
        <v>114</v>
      </c>
      <c r="B116">
        <v>1430092800</v>
      </c>
      <c r="C116">
        <v>227.58</v>
      </c>
      <c r="D116" s="14">
        <f t="shared" si="3"/>
        <v>42121</v>
      </c>
      <c r="G116" s="2"/>
      <c r="N116" s="13"/>
    </row>
    <row r="117" spans="1:14" x14ac:dyDescent="0.4">
      <c r="A117" s="17">
        <f t="shared" si="4"/>
        <v>115</v>
      </c>
      <c r="B117">
        <v>1430179200</v>
      </c>
      <c r="C117">
        <v>225.64</v>
      </c>
      <c r="D117" s="14">
        <f t="shared" si="3"/>
        <v>42122</v>
      </c>
      <c r="G117" s="2"/>
      <c r="N117" s="13"/>
    </row>
    <row r="118" spans="1:14" x14ac:dyDescent="0.4">
      <c r="A118" s="17">
        <f t="shared" si="4"/>
        <v>116</v>
      </c>
      <c r="B118">
        <v>1430265600</v>
      </c>
      <c r="C118">
        <v>225.6</v>
      </c>
      <c r="D118" s="14">
        <f t="shared" si="3"/>
        <v>42123</v>
      </c>
      <c r="G118" s="2"/>
      <c r="N118" s="13"/>
    </row>
    <row r="119" spans="1:14" x14ac:dyDescent="0.4">
      <c r="A119" s="17">
        <f t="shared" si="4"/>
        <v>117</v>
      </c>
      <c r="B119">
        <v>1430352000</v>
      </c>
      <c r="C119">
        <v>236.81</v>
      </c>
      <c r="D119" s="14">
        <f t="shared" si="3"/>
        <v>42124</v>
      </c>
      <c r="G119" s="2"/>
      <c r="N119" s="13"/>
    </row>
    <row r="120" spans="1:14" x14ac:dyDescent="0.4">
      <c r="A120" s="17">
        <f t="shared" si="4"/>
        <v>118</v>
      </c>
      <c r="B120">
        <v>1430438400</v>
      </c>
      <c r="C120">
        <v>233.14</v>
      </c>
      <c r="D120" s="14">
        <f t="shared" si="3"/>
        <v>42125</v>
      </c>
      <c r="G120" s="2"/>
      <c r="N120" s="13"/>
    </row>
    <row r="121" spans="1:14" x14ac:dyDescent="0.4">
      <c r="A121" s="17">
        <f t="shared" si="4"/>
        <v>119</v>
      </c>
      <c r="B121">
        <v>1430524800</v>
      </c>
      <c r="C121">
        <v>235.94</v>
      </c>
      <c r="D121" s="14">
        <f t="shared" si="3"/>
        <v>42126</v>
      </c>
      <c r="G121" s="2"/>
      <c r="N121" s="13"/>
    </row>
    <row r="122" spans="1:14" x14ac:dyDescent="0.4">
      <c r="A122" s="17">
        <f t="shared" si="4"/>
        <v>120</v>
      </c>
      <c r="B122">
        <v>1430611200</v>
      </c>
      <c r="C122">
        <v>240.78</v>
      </c>
      <c r="D122" s="14">
        <f t="shared" si="3"/>
        <v>42127</v>
      </c>
      <c r="G122" s="2"/>
      <c r="N122" s="13"/>
    </row>
    <row r="123" spans="1:14" x14ac:dyDescent="0.4">
      <c r="A123" s="17">
        <f t="shared" si="4"/>
        <v>121</v>
      </c>
      <c r="B123">
        <v>1430697600</v>
      </c>
      <c r="C123">
        <v>239.75</v>
      </c>
      <c r="D123" s="14">
        <f t="shared" si="3"/>
        <v>42128</v>
      </c>
      <c r="G123" s="2"/>
      <c r="N123" s="13"/>
    </row>
    <row r="124" spans="1:14" x14ac:dyDescent="0.4">
      <c r="A124" s="17">
        <f t="shared" si="4"/>
        <v>122</v>
      </c>
      <c r="B124">
        <v>1430784000</v>
      </c>
      <c r="C124">
        <v>236.76</v>
      </c>
      <c r="D124" s="14">
        <f t="shared" si="3"/>
        <v>42129</v>
      </c>
      <c r="G124" s="2"/>
      <c r="N124" s="13"/>
    </row>
    <row r="125" spans="1:14" x14ac:dyDescent="0.4">
      <c r="A125" s="17">
        <f t="shared" si="4"/>
        <v>123</v>
      </c>
      <c r="B125">
        <v>1430870400</v>
      </c>
      <c r="C125">
        <v>230</v>
      </c>
      <c r="D125" s="14">
        <f t="shared" si="3"/>
        <v>42130</v>
      </c>
      <c r="G125" s="2"/>
      <c r="N125" s="13"/>
    </row>
    <row r="126" spans="1:14" x14ac:dyDescent="0.4">
      <c r="A126" s="17">
        <f t="shared" si="4"/>
        <v>124</v>
      </c>
      <c r="B126">
        <v>1430956800</v>
      </c>
      <c r="C126">
        <v>237.99</v>
      </c>
      <c r="D126" s="14">
        <f t="shared" si="3"/>
        <v>42131</v>
      </c>
      <c r="G126" s="2"/>
      <c r="N126" s="13"/>
    </row>
    <row r="127" spans="1:14" x14ac:dyDescent="0.4">
      <c r="A127" s="17">
        <f t="shared" si="4"/>
        <v>125</v>
      </c>
      <c r="B127">
        <v>1431043200</v>
      </c>
      <c r="C127">
        <v>244.54</v>
      </c>
      <c r="D127" s="14">
        <f t="shared" si="3"/>
        <v>42132</v>
      </c>
      <c r="G127" s="2"/>
      <c r="N127" s="13"/>
    </row>
    <row r="128" spans="1:14" x14ac:dyDescent="0.4">
      <c r="A128" s="17">
        <f t="shared" si="4"/>
        <v>126</v>
      </c>
      <c r="B128">
        <v>1431129600</v>
      </c>
      <c r="C128">
        <v>242.5</v>
      </c>
      <c r="D128" s="14">
        <f t="shared" si="3"/>
        <v>42133</v>
      </c>
      <c r="G128" s="2"/>
      <c r="N128" s="13"/>
    </row>
    <row r="129" spans="1:14" x14ac:dyDescent="0.4">
      <c r="A129" s="17">
        <f t="shared" si="4"/>
        <v>127</v>
      </c>
      <c r="B129">
        <v>1431216000</v>
      </c>
      <c r="C129">
        <v>241.57</v>
      </c>
      <c r="D129" s="14">
        <f t="shared" si="3"/>
        <v>42134</v>
      </c>
      <c r="G129" s="2"/>
      <c r="N129" s="13"/>
    </row>
    <row r="130" spans="1:14" x14ac:dyDescent="0.4">
      <c r="A130" s="17">
        <f t="shared" si="4"/>
        <v>128</v>
      </c>
      <c r="B130">
        <v>1431302400</v>
      </c>
      <c r="C130">
        <v>242.86</v>
      </c>
      <c r="D130" s="14">
        <f t="shared" si="3"/>
        <v>42135</v>
      </c>
      <c r="G130" s="2"/>
      <c r="N130" s="13"/>
    </row>
    <row r="131" spans="1:14" x14ac:dyDescent="0.4">
      <c r="A131" s="17">
        <f t="shared" si="4"/>
        <v>129</v>
      </c>
      <c r="B131">
        <v>1431388800</v>
      </c>
      <c r="C131">
        <v>242.03</v>
      </c>
      <c r="D131" s="14">
        <f t="shared" si="3"/>
        <v>42136</v>
      </c>
      <c r="G131" s="2"/>
      <c r="N131" s="13"/>
    </row>
    <row r="132" spans="1:14" x14ac:dyDescent="0.4">
      <c r="A132" s="17">
        <f t="shared" si="4"/>
        <v>130</v>
      </c>
      <c r="B132">
        <v>1431475200</v>
      </c>
      <c r="C132">
        <v>236.32</v>
      </c>
      <c r="D132" s="14">
        <f t="shared" ref="D132:D195" si="5">(B132/86400)+DATE(1970,1,1)</f>
        <v>42137</v>
      </c>
      <c r="G132" s="2"/>
      <c r="N132" s="13"/>
    </row>
    <row r="133" spans="1:14" x14ac:dyDescent="0.4">
      <c r="A133" s="17">
        <f t="shared" ref="A133:A196" si="6">A132+1</f>
        <v>131</v>
      </c>
      <c r="B133">
        <v>1431561600</v>
      </c>
      <c r="C133">
        <v>237.46</v>
      </c>
      <c r="D133" s="14">
        <f t="shared" si="5"/>
        <v>42138</v>
      </c>
      <c r="G133" s="2"/>
      <c r="N133" s="13"/>
    </row>
    <row r="134" spans="1:14" x14ac:dyDescent="0.4">
      <c r="A134" s="17">
        <f t="shared" si="6"/>
        <v>132</v>
      </c>
      <c r="B134">
        <v>1431648000</v>
      </c>
      <c r="C134">
        <v>237.82</v>
      </c>
      <c r="D134" s="14">
        <f t="shared" si="5"/>
        <v>42139</v>
      </c>
      <c r="G134" s="2"/>
      <c r="N134" s="13"/>
    </row>
    <row r="135" spans="1:14" x14ac:dyDescent="0.4">
      <c r="A135" s="17">
        <f t="shared" si="6"/>
        <v>133</v>
      </c>
      <c r="B135">
        <v>1431734400</v>
      </c>
      <c r="C135">
        <v>236.73</v>
      </c>
      <c r="D135" s="14">
        <f t="shared" si="5"/>
        <v>42140</v>
      </c>
      <c r="G135" s="2"/>
      <c r="N135" s="13"/>
    </row>
    <row r="136" spans="1:14" x14ac:dyDescent="0.4">
      <c r="A136" s="17">
        <f t="shared" si="6"/>
        <v>134</v>
      </c>
      <c r="B136">
        <v>1431820800</v>
      </c>
      <c r="C136">
        <v>237.12</v>
      </c>
      <c r="D136" s="14">
        <f t="shared" si="5"/>
        <v>42141</v>
      </c>
      <c r="G136" s="2"/>
      <c r="N136" s="13"/>
    </row>
    <row r="137" spans="1:14" x14ac:dyDescent="0.4">
      <c r="A137" s="17">
        <f t="shared" si="6"/>
        <v>135</v>
      </c>
      <c r="B137">
        <v>1431907200</v>
      </c>
      <c r="C137">
        <v>234.04</v>
      </c>
      <c r="D137" s="14">
        <f t="shared" si="5"/>
        <v>42142</v>
      </c>
      <c r="G137" s="2"/>
      <c r="N137" s="13"/>
    </row>
    <row r="138" spans="1:14" x14ac:dyDescent="0.4">
      <c r="A138" s="17">
        <f t="shared" si="6"/>
        <v>136</v>
      </c>
      <c r="B138">
        <v>1431993600</v>
      </c>
      <c r="C138">
        <v>232.59</v>
      </c>
      <c r="D138" s="14">
        <f t="shared" si="5"/>
        <v>42143</v>
      </c>
      <c r="G138" s="2"/>
      <c r="N138" s="13"/>
    </row>
    <row r="139" spans="1:14" x14ac:dyDescent="0.4">
      <c r="A139" s="17">
        <f t="shared" si="6"/>
        <v>137</v>
      </c>
      <c r="B139">
        <v>1432080000</v>
      </c>
      <c r="C139">
        <v>234.54</v>
      </c>
      <c r="D139" s="14">
        <f t="shared" si="5"/>
        <v>42144</v>
      </c>
      <c r="G139" s="2"/>
      <c r="N139" s="13"/>
    </row>
    <row r="140" spans="1:14" x14ac:dyDescent="0.4">
      <c r="A140" s="17">
        <f t="shared" si="6"/>
        <v>138</v>
      </c>
      <c r="B140">
        <v>1432166400</v>
      </c>
      <c r="C140">
        <v>235.77</v>
      </c>
      <c r="D140" s="14">
        <f t="shared" si="5"/>
        <v>42145</v>
      </c>
      <c r="G140" s="2"/>
      <c r="N140" s="13"/>
    </row>
    <row r="141" spans="1:14" x14ac:dyDescent="0.4">
      <c r="A141" s="17">
        <f t="shared" si="6"/>
        <v>139</v>
      </c>
      <c r="B141">
        <v>1432252800</v>
      </c>
      <c r="C141">
        <v>240.45</v>
      </c>
      <c r="D141" s="14">
        <f t="shared" si="5"/>
        <v>42146</v>
      </c>
      <c r="G141" s="2"/>
      <c r="N141" s="13"/>
    </row>
    <row r="142" spans="1:14" x14ac:dyDescent="0.4">
      <c r="A142" s="17">
        <f t="shared" si="6"/>
        <v>140</v>
      </c>
      <c r="B142">
        <v>1432339200</v>
      </c>
      <c r="C142">
        <v>239.36</v>
      </c>
      <c r="D142" s="14">
        <f t="shared" si="5"/>
        <v>42147</v>
      </c>
      <c r="G142" s="2"/>
      <c r="N142" s="13"/>
    </row>
    <row r="143" spans="1:14" x14ac:dyDescent="0.4">
      <c r="A143" s="17">
        <f t="shared" si="6"/>
        <v>141</v>
      </c>
      <c r="B143">
        <v>1432425600</v>
      </c>
      <c r="C143">
        <v>240.82</v>
      </c>
      <c r="D143" s="14">
        <f t="shared" si="5"/>
        <v>42148</v>
      </c>
      <c r="G143" s="2"/>
      <c r="N143" s="13"/>
    </row>
    <row r="144" spans="1:14" x14ac:dyDescent="0.4">
      <c r="A144" s="17">
        <f t="shared" si="6"/>
        <v>142</v>
      </c>
      <c r="B144">
        <v>1432512000</v>
      </c>
      <c r="C144">
        <v>237.43</v>
      </c>
      <c r="D144" s="14">
        <f t="shared" si="5"/>
        <v>42149</v>
      </c>
      <c r="G144" s="2"/>
      <c r="N144" s="13"/>
    </row>
    <row r="145" spans="1:14" x14ac:dyDescent="0.4">
      <c r="A145" s="17">
        <f t="shared" si="6"/>
        <v>143</v>
      </c>
      <c r="B145">
        <v>1432598400</v>
      </c>
      <c r="C145">
        <v>236.79</v>
      </c>
      <c r="D145" s="14">
        <f t="shared" si="5"/>
        <v>42150</v>
      </c>
      <c r="G145" s="2"/>
      <c r="N145" s="13"/>
    </row>
    <row r="146" spans="1:14" x14ac:dyDescent="0.4">
      <c r="A146" s="17">
        <f t="shared" si="6"/>
        <v>144</v>
      </c>
      <c r="B146">
        <v>1432684800</v>
      </c>
      <c r="C146">
        <v>237.35</v>
      </c>
      <c r="D146" s="14">
        <f t="shared" si="5"/>
        <v>42151</v>
      </c>
      <c r="G146" s="2"/>
      <c r="N146" s="13"/>
    </row>
    <row r="147" spans="1:14" x14ac:dyDescent="0.4">
      <c r="A147" s="17">
        <f t="shared" si="6"/>
        <v>145</v>
      </c>
      <c r="B147">
        <v>1432771200</v>
      </c>
      <c r="C147">
        <v>237.34</v>
      </c>
      <c r="D147" s="14">
        <f t="shared" si="5"/>
        <v>42152</v>
      </c>
      <c r="G147" s="2"/>
      <c r="N147" s="13"/>
    </row>
    <row r="148" spans="1:14" x14ac:dyDescent="0.4">
      <c r="A148" s="17">
        <f t="shared" si="6"/>
        <v>146</v>
      </c>
      <c r="B148">
        <v>1432857600</v>
      </c>
      <c r="C148">
        <v>236.89</v>
      </c>
      <c r="D148" s="14">
        <f t="shared" si="5"/>
        <v>42153</v>
      </c>
      <c r="G148" s="2"/>
      <c r="N148" s="13"/>
    </row>
    <row r="149" spans="1:14" x14ac:dyDescent="0.4">
      <c r="A149" s="17">
        <f t="shared" si="6"/>
        <v>147</v>
      </c>
      <c r="B149">
        <v>1432944000</v>
      </c>
      <c r="C149">
        <v>233.55</v>
      </c>
      <c r="D149" s="14">
        <f t="shared" si="5"/>
        <v>42154</v>
      </c>
      <c r="G149" s="2"/>
      <c r="N149" s="13"/>
    </row>
    <row r="150" spans="1:14" x14ac:dyDescent="0.4">
      <c r="A150" s="17">
        <f t="shared" si="6"/>
        <v>148</v>
      </c>
      <c r="B150">
        <v>1433030400</v>
      </c>
      <c r="C150">
        <v>230.21</v>
      </c>
      <c r="D150" s="14">
        <f t="shared" si="5"/>
        <v>42155</v>
      </c>
      <c r="G150" s="2"/>
      <c r="N150" s="13"/>
    </row>
    <row r="151" spans="1:14" x14ac:dyDescent="0.4">
      <c r="A151" s="17">
        <f t="shared" si="6"/>
        <v>149</v>
      </c>
      <c r="B151">
        <v>1433116800</v>
      </c>
      <c r="C151">
        <v>223.56</v>
      </c>
      <c r="D151" s="14">
        <f t="shared" si="5"/>
        <v>42156</v>
      </c>
      <c r="G151" s="2"/>
      <c r="N151" s="13"/>
    </row>
    <row r="152" spans="1:14" x14ac:dyDescent="0.4">
      <c r="A152" s="17">
        <f t="shared" si="6"/>
        <v>150</v>
      </c>
      <c r="B152">
        <v>1433203200</v>
      </c>
      <c r="C152">
        <v>225.85</v>
      </c>
      <c r="D152" s="14">
        <f t="shared" si="5"/>
        <v>42157</v>
      </c>
      <c r="G152" s="2"/>
      <c r="N152" s="13"/>
    </row>
    <row r="153" spans="1:14" x14ac:dyDescent="0.4">
      <c r="A153" s="17">
        <f t="shared" si="6"/>
        <v>151</v>
      </c>
      <c r="B153">
        <v>1433289600</v>
      </c>
      <c r="C153">
        <v>225.86</v>
      </c>
      <c r="D153" s="14">
        <f t="shared" si="5"/>
        <v>42158</v>
      </c>
      <c r="G153" s="2"/>
      <c r="N153" s="13"/>
    </row>
    <row r="154" spans="1:14" x14ac:dyDescent="0.4">
      <c r="A154" s="17">
        <f t="shared" si="6"/>
        <v>152</v>
      </c>
      <c r="B154">
        <v>1433376000</v>
      </c>
      <c r="C154">
        <v>224.57</v>
      </c>
      <c r="D154" s="14">
        <f t="shared" si="5"/>
        <v>42159</v>
      </c>
      <c r="G154" s="2"/>
      <c r="N154" s="13"/>
    </row>
    <row r="155" spans="1:14" x14ac:dyDescent="0.4">
      <c r="A155" s="17">
        <f t="shared" si="6"/>
        <v>153</v>
      </c>
      <c r="B155">
        <v>1433462400</v>
      </c>
      <c r="C155">
        <v>224.97</v>
      </c>
      <c r="D155" s="14">
        <f t="shared" si="5"/>
        <v>42160</v>
      </c>
      <c r="G155" s="2"/>
      <c r="N155" s="13"/>
    </row>
    <row r="156" spans="1:14" x14ac:dyDescent="0.4">
      <c r="A156" s="17">
        <f t="shared" si="6"/>
        <v>154</v>
      </c>
      <c r="B156">
        <v>1433548800</v>
      </c>
      <c r="C156">
        <v>225.48</v>
      </c>
      <c r="D156" s="14">
        <f t="shared" si="5"/>
        <v>42161</v>
      </c>
      <c r="G156" s="2"/>
      <c r="N156" s="13"/>
    </row>
    <row r="157" spans="1:14" x14ac:dyDescent="0.4">
      <c r="A157" s="17">
        <f t="shared" si="6"/>
        <v>155</v>
      </c>
      <c r="B157">
        <v>1433635200</v>
      </c>
      <c r="C157">
        <v>223.89</v>
      </c>
      <c r="D157" s="14">
        <f t="shared" si="5"/>
        <v>42162</v>
      </c>
      <c r="G157" s="2"/>
      <c r="N157" s="13"/>
    </row>
    <row r="158" spans="1:14" x14ac:dyDescent="0.4">
      <c r="A158" s="17">
        <f t="shared" si="6"/>
        <v>156</v>
      </c>
      <c r="B158">
        <v>1433721600</v>
      </c>
      <c r="C158">
        <v>229.1</v>
      </c>
      <c r="D158" s="14">
        <f t="shared" si="5"/>
        <v>42163</v>
      </c>
      <c r="G158" s="2"/>
      <c r="N158" s="13"/>
    </row>
    <row r="159" spans="1:14" x14ac:dyDescent="0.4">
      <c r="A159" s="17">
        <f t="shared" si="6"/>
        <v>157</v>
      </c>
      <c r="B159">
        <v>1433808000</v>
      </c>
      <c r="C159">
        <v>229.18</v>
      </c>
      <c r="D159" s="14">
        <f t="shared" si="5"/>
        <v>42164</v>
      </c>
      <c r="G159" s="2"/>
      <c r="N159" s="13"/>
    </row>
    <row r="160" spans="1:14" x14ac:dyDescent="0.4">
      <c r="A160" s="17">
        <f t="shared" si="6"/>
        <v>158</v>
      </c>
      <c r="B160">
        <v>1433894400</v>
      </c>
      <c r="C160">
        <v>228.73</v>
      </c>
      <c r="D160" s="14">
        <f t="shared" si="5"/>
        <v>42165</v>
      </c>
      <c r="G160" s="2"/>
      <c r="N160" s="13"/>
    </row>
    <row r="161" spans="1:14" x14ac:dyDescent="0.4">
      <c r="A161" s="17">
        <f t="shared" si="6"/>
        <v>159</v>
      </c>
      <c r="B161">
        <v>1433980800</v>
      </c>
      <c r="C161">
        <v>229.69</v>
      </c>
      <c r="D161" s="14">
        <f t="shared" si="5"/>
        <v>42166</v>
      </c>
      <c r="G161" s="2"/>
      <c r="N161" s="13"/>
    </row>
    <row r="162" spans="1:14" x14ac:dyDescent="0.4">
      <c r="A162" s="17">
        <f t="shared" si="6"/>
        <v>160</v>
      </c>
      <c r="B162">
        <v>1434067200</v>
      </c>
      <c r="C162">
        <v>229.47</v>
      </c>
      <c r="D162" s="14">
        <f t="shared" si="5"/>
        <v>42167</v>
      </c>
      <c r="G162" s="2"/>
      <c r="N162" s="13"/>
    </row>
    <row r="163" spans="1:14" x14ac:dyDescent="0.4">
      <c r="A163" s="17">
        <f t="shared" si="6"/>
        <v>161</v>
      </c>
      <c r="B163">
        <v>1434153600</v>
      </c>
      <c r="C163">
        <v>233.47</v>
      </c>
      <c r="D163" s="14">
        <f t="shared" si="5"/>
        <v>42168</v>
      </c>
      <c r="G163" s="2"/>
      <c r="N163" s="13"/>
    </row>
    <row r="164" spans="1:14" x14ac:dyDescent="0.4">
      <c r="A164" s="17">
        <f t="shared" si="6"/>
        <v>162</v>
      </c>
      <c r="B164">
        <v>1434240000</v>
      </c>
      <c r="C164">
        <v>233.6</v>
      </c>
      <c r="D164" s="14">
        <f t="shared" si="5"/>
        <v>42169</v>
      </c>
      <c r="G164" s="2"/>
      <c r="N164" s="13"/>
    </row>
    <row r="165" spans="1:14" x14ac:dyDescent="0.4">
      <c r="A165" s="17">
        <f t="shared" si="6"/>
        <v>163</v>
      </c>
      <c r="B165">
        <v>1434326400</v>
      </c>
      <c r="C165">
        <v>236.99</v>
      </c>
      <c r="D165" s="14">
        <f t="shared" si="5"/>
        <v>42170</v>
      </c>
      <c r="G165" s="2"/>
      <c r="N165" s="13"/>
    </row>
    <row r="166" spans="1:14" x14ac:dyDescent="0.4">
      <c r="A166" s="17">
        <f t="shared" si="6"/>
        <v>164</v>
      </c>
      <c r="B166">
        <v>1434412800</v>
      </c>
      <c r="C166">
        <v>251.91</v>
      </c>
      <c r="D166" s="14">
        <f t="shared" si="5"/>
        <v>42171</v>
      </c>
      <c r="G166" s="2"/>
      <c r="N166" s="13"/>
    </row>
    <row r="167" spans="1:14" x14ac:dyDescent="0.4">
      <c r="A167" s="17">
        <f t="shared" si="6"/>
        <v>165</v>
      </c>
      <c r="B167">
        <v>1434499200</v>
      </c>
      <c r="C167">
        <v>250.25</v>
      </c>
      <c r="D167" s="14">
        <f t="shared" si="5"/>
        <v>42172</v>
      </c>
      <c r="G167" s="2"/>
      <c r="N167" s="13"/>
    </row>
    <row r="168" spans="1:14" x14ac:dyDescent="0.4">
      <c r="A168" s="17">
        <f t="shared" si="6"/>
        <v>166</v>
      </c>
      <c r="B168">
        <v>1434585600</v>
      </c>
      <c r="C168">
        <v>249.27</v>
      </c>
      <c r="D168" s="14">
        <f t="shared" si="5"/>
        <v>42173</v>
      </c>
      <c r="G168" s="2"/>
      <c r="N168" s="13"/>
    </row>
    <row r="169" spans="1:14" x14ac:dyDescent="0.4">
      <c r="A169" s="17">
        <f t="shared" si="6"/>
        <v>167</v>
      </c>
      <c r="B169">
        <v>1434672000</v>
      </c>
      <c r="C169">
        <v>246.33</v>
      </c>
      <c r="D169" s="14">
        <f t="shared" si="5"/>
        <v>42174</v>
      </c>
      <c r="G169" s="2"/>
      <c r="N169" s="13"/>
    </row>
    <row r="170" spans="1:14" x14ac:dyDescent="0.4">
      <c r="A170" s="17">
        <f t="shared" si="6"/>
        <v>168</v>
      </c>
      <c r="B170">
        <v>1434758400</v>
      </c>
      <c r="C170">
        <v>246.13</v>
      </c>
      <c r="D170" s="14">
        <f t="shared" si="5"/>
        <v>42175</v>
      </c>
      <c r="G170" s="2"/>
      <c r="N170" s="13"/>
    </row>
    <row r="171" spans="1:14" x14ac:dyDescent="0.4">
      <c r="A171" s="17">
        <f t="shared" si="6"/>
        <v>169</v>
      </c>
      <c r="B171">
        <v>1434844800</v>
      </c>
      <c r="C171">
        <v>244.66</v>
      </c>
      <c r="D171" s="14">
        <f t="shared" si="5"/>
        <v>42176</v>
      </c>
      <c r="G171" s="2"/>
      <c r="N171" s="13"/>
    </row>
    <row r="172" spans="1:14" x14ac:dyDescent="0.4">
      <c r="A172" s="17">
        <f t="shared" si="6"/>
        <v>170</v>
      </c>
      <c r="B172">
        <v>1434931200</v>
      </c>
      <c r="C172">
        <v>247.5</v>
      </c>
      <c r="D172" s="14">
        <f t="shared" si="5"/>
        <v>42177</v>
      </c>
      <c r="G172" s="2"/>
      <c r="N172" s="13"/>
    </row>
    <row r="173" spans="1:14" x14ac:dyDescent="0.4">
      <c r="A173" s="17">
        <f t="shared" si="6"/>
        <v>171</v>
      </c>
      <c r="B173">
        <v>1435017600</v>
      </c>
      <c r="C173">
        <v>244.52</v>
      </c>
      <c r="D173" s="14">
        <f t="shared" si="5"/>
        <v>42178</v>
      </c>
      <c r="G173" s="2"/>
      <c r="N173" s="13"/>
    </row>
    <row r="174" spans="1:14" x14ac:dyDescent="0.4">
      <c r="A174" s="17">
        <f t="shared" si="6"/>
        <v>172</v>
      </c>
      <c r="B174">
        <v>1435104000</v>
      </c>
      <c r="C174">
        <v>240.04</v>
      </c>
      <c r="D174" s="14">
        <f t="shared" si="5"/>
        <v>42179</v>
      </c>
      <c r="G174" s="2"/>
      <c r="N174" s="13"/>
    </row>
    <row r="175" spans="1:14" x14ac:dyDescent="0.4">
      <c r="A175" s="17">
        <f t="shared" si="6"/>
        <v>173</v>
      </c>
      <c r="B175">
        <v>1435190400</v>
      </c>
      <c r="C175">
        <v>242.44</v>
      </c>
      <c r="D175" s="14">
        <f t="shared" si="5"/>
        <v>42180</v>
      </c>
      <c r="G175" s="2"/>
      <c r="N175" s="13"/>
    </row>
    <row r="176" spans="1:14" x14ac:dyDescent="0.4">
      <c r="A176" s="17">
        <f t="shared" si="6"/>
        <v>174</v>
      </c>
      <c r="B176">
        <v>1435276800</v>
      </c>
      <c r="C176">
        <v>243</v>
      </c>
      <c r="D176" s="14">
        <f t="shared" si="5"/>
        <v>42181</v>
      </c>
      <c r="G176" s="2"/>
      <c r="N176" s="13"/>
    </row>
    <row r="177" spans="1:14" x14ac:dyDescent="0.4">
      <c r="A177" s="17">
        <f t="shared" si="6"/>
        <v>175</v>
      </c>
      <c r="B177">
        <v>1435363200</v>
      </c>
      <c r="C177">
        <v>251.59</v>
      </c>
      <c r="D177" s="14">
        <f t="shared" si="5"/>
        <v>42182</v>
      </c>
      <c r="G177" s="2"/>
      <c r="N177" s="13"/>
    </row>
    <row r="178" spans="1:14" x14ac:dyDescent="0.4">
      <c r="A178" s="17">
        <f t="shared" si="6"/>
        <v>176</v>
      </c>
      <c r="B178">
        <v>1435449600</v>
      </c>
      <c r="C178">
        <v>249.11</v>
      </c>
      <c r="D178" s="14">
        <f t="shared" si="5"/>
        <v>42183</v>
      </c>
      <c r="G178" s="2"/>
      <c r="N178" s="13"/>
    </row>
    <row r="179" spans="1:14" x14ac:dyDescent="0.4">
      <c r="A179" s="17">
        <f t="shared" si="6"/>
        <v>177</v>
      </c>
      <c r="B179">
        <v>1435536000</v>
      </c>
      <c r="C179">
        <v>257.54000000000002</v>
      </c>
      <c r="D179" s="14">
        <f t="shared" si="5"/>
        <v>42184</v>
      </c>
      <c r="G179" s="2"/>
      <c r="N179" s="13"/>
    </row>
    <row r="180" spans="1:14" x14ac:dyDescent="0.4">
      <c r="A180" s="17">
        <f t="shared" si="6"/>
        <v>178</v>
      </c>
      <c r="B180">
        <v>1435622400</v>
      </c>
      <c r="C180">
        <v>263.82</v>
      </c>
      <c r="D180" s="14">
        <f t="shared" si="5"/>
        <v>42185</v>
      </c>
      <c r="G180" s="2"/>
      <c r="N180" s="13"/>
    </row>
    <row r="181" spans="1:14" x14ac:dyDescent="0.4">
      <c r="A181" s="17">
        <f t="shared" si="6"/>
        <v>179</v>
      </c>
      <c r="B181">
        <v>1435708800</v>
      </c>
      <c r="C181">
        <v>259.02</v>
      </c>
      <c r="D181" s="14">
        <f t="shared" si="5"/>
        <v>42186</v>
      </c>
      <c r="G181" s="2"/>
      <c r="N181" s="13"/>
    </row>
    <row r="182" spans="1:14" x14ac:dyDescent="0.4">
      <c r="A182" s="17">
        <f t="shared" si="6"/>
        <v>180</v>
      </c>
      <c r="B182">
        <v>1435795200</v>
      </c>
      <c r="C182">
        <v>254.85</v>
      </c>
      <c r="D182" s="14">
        <f t="shared" si="5"/>
        <v>42187</v>
      </c>
      <c r="G182" s="2"/>
      <c r="N182" s="13"/>
    </row>
    <row r="183" spans="1:14" x14ac:dyDescent="0.4">
      <c r="A183" s="17">
        <f t="shared" si="6"/>
        <v>181</v>
      </c>
      <c r="B183">
        <v>1435881600</v>
      </c>
      <c r="C183">
        <v>256.95</v>
      </c>
      <c r="D183" s="14">
        <f t="shared" si="5"/>
        <v>42188</v>
      </c>
      <c r="G183" s="2"/>
      <c r="N183" s="13"/>
    </row>
    <row r="184" spans="1:14" x14ac:dyDescent="0.4">
      <c r="A184" s="17">
        <f t="shared" si="6"/>
        <v>182</v>
      </c>
      <c r="B184">
        <v>1435968000</v>
      </c>
      <c r="C184">
        <v>260.64</v>
      </c>
      <c r="D184" s="14">
        <f t="shared" si="5"/>
        <v>42189</v>
      </c>
      <c r="G184" s="2"/>
      <c r="N184" s="13"/>
    </row>
    <row r="185" spans="1:14" x14ac:dyDescent="0.4">
      <c r="A185" s="17">
        <f t="shared" si="6"/>
        <v>183</v>
      </c>
      <c r="B185">
        <v>1436054400</v>
      </c>
      <c r="C185">
        <v>271.74</v>
      </c>
      <c r="D185" s="14">
        <f t="shared" si="5"/>
        <v>42190</v>
      </c>
      <c r="G185" s="2"/>
      <c r="N185" s="13"/>
    </row>
    <row r="186" spans="1:14" x14ac:dyDescent="0.4">
      <c r="A186" s="17">
        <f t="shared" si="6"/>
        <v>184</v>
      </c>
      <c r="B186">
        <v>1436140800</v>
      </c>
      <c r="C186">
        <v>269.94</v>
      </c>
      <c r="D186" s="14">
        <f t="shared" si="5"/>
        <v>42191</v>
      </c>
      <c r="G186" s="2"/>
      <c r="N186" s="13"/>
    </row>
    <row r="187" spans="1:14" x14ac:dyDescent="0.4">
      <c r="A187" s="17">
        <f t="shared" si="6"/>
        <v>185</v>
      </c>
      <c r="B187">
        <v>1436227200</v>
      </c>
      <c r="C187">
        <v>266.18</v>
      </c>
      <c r="D187" s="14">
        <f t="shared" si="5"/>
        <v>42192</v>
      </c>
      <c r="G187" s="2"/>
      <c r="N187" s="13"/>
    </row>
    <row r="188" spans="1:14" x14ac:dyDescent="0.4">
      <c r="A188" s="17">
        <f t="shared" si="6"/>
        <v>186</v>
      </c>
      <c r="B188">
        <v>1436313600</v>
      </c>
      <c r="C188">
        <v>270.97000000000003</v>
      </c>
      <c r="D188" s="14">
        <f t="shared" si="5"/>
        <v>42193</v>
      </c>
      <c r="G188" s="2"/>
      <c r="N188" s="13"/>
    </row>
    <row r="189" spans="1:14" x14ac:dyDescent="0.4">
      <c r="A189" s="17">
        <f t="shared" si="6"/>
        <v>187</v>
      </c>
      <c r="B189">
        <v>1436400000</v>
      </c>
      <c r="C189">
        <v>269.75</v>
      </c>
      <c r="D189" s="14">
        <f t="shared" si="5"/>
        <v>42194</v>
      </c>
      <c r="G189" s="2"/>
      <c r="N189" s="13"/>
    </row>
    <row r="190" spans="1:14" x14ac:dyDescent="0.4">
      <c r="A190" s="17">
        <f t="shared" si="6"/>
        <v>188</v>
      </c>
      <c r="B190">
        <v>1436486400</v>
      </c>
      <c r="C190">
        <v>286.67</v>
      </c>
      <c r="D190" s="14">
        <f t="shared" si="5"/>
        <v>42195</v>
      </c>
      <c r="G190" s="2"/>
      <c r="N190" s="13"/>
    </row>
    <row r="191" spans="1:14" x14ac:dyDescent="0.4">
      <c r="A191" s="17">
        <f t="shared" si="6"/>
        <v>189</v>
      </c>
      <c r="B191">
        <v>1436572800</v>
      </c>
      <c r="C191">
        <v>294.23</v>
      </c>
      <c r="D191" s="14">
        <f t="shared" si="5"/>
        <v>42196</v>
      </c>
      <c r="G191" s="2"/>
      <c r="N191" s="13"/>
    </row>
    <row r="192" spans="1:14" x14ac:dyDescent="0.4">
      <c r="A192" s="17">
        <f t="shared" si="6"/>
        <v>190</v>
      </c>
      <c r="B192">
        <v>1436659200</v>
      </c>
      <c r="C192">
        <v>312.16000000000003</v>
      </c>
      <c r="D192" s="14">
        <f t="shared" si="5"/>
        <v>42197</v>
      </c>
      <c r="G192" s="2"/>
      <c r="N192" s="13"/>
    </row>
    <row r="193" spans="1:19" x14ac:dyDescent="0.4">
      <c r="A193" s="17">
        <f t="shared" si="6"/>
        <v>191</v>
      </c>
      <c r="B193">
        <v>1436745600</v>
      </c>
      <c r="C193">
        <v>293.08</v>
      </c>
      <c r="D193" s="14">
        <f t="shared" si="5"/>
        <v>42198</v>
      </c>
      <c r="G193" s="2"/>
      <c r="N193" s="13"/>
    </row>
    <row r="194" spans="1:19" x14ac:dyDescent="0.4">
      <c r="A194" s="17">
        <f t="shared" si="6"/>
        <v>192</v>
      </c>
      <c r="B194">
        <v>1436832000</v>
      </c>
      <c r="C194">
        <v>287.51</v>
      </c>
      <c r="D194" s="14">
        <f t="shared" si="5"/>
        <v>42199</v>
      </c>
      <c r="G194" s="2"/>
      <c r="N194" s="13"/>
    </row>
    <row r="195" spans="1:19" x14ac:dyDescent="0.4">
      <c r="A195" s="17">
        <f t="shared" si="6"/>
        <v>193</v>
      </c>
      <c r="B195">
        <v>1436918400</v>
      </c>
      <c r="C195">
        <v>285.7</v>
      </c>
      <c r="D195" s="14">
        <f t="shared" si="5"/>
        <v>42200</v>
      </c>
      <c r="G195" s="2"/>
      <c r="N195" s="13"/>
    </row>
    <row r="196" spans="1:19" x14ac:dyDescent="0.4">
      <c r="A196" s="17">
        <f t="shared" si="6"/>
        <v>194</v>
      </c>
      <c r="B196">
        <v>1437004800</v>
      </c>
      <c r="C196">
        <v>279.38</v>
      </c>
      <c r="D196" s="14">
        <f t="shared" ref="D196:D259" si="7">(B196/86400)+DATE(1970,1,1)</f>
        <v>42201</v>
      </c>
      <c r="G196" s="2"/>
      <c r="N196" s="13"/>
    </row>
    <row r="197" spans="1:19" x14ac:dyDescent="0.4">
      <c r="A197" s="17">
        <f t="shared" ref="A197:A260" si="8">A196+1</f>
        <v>195</v>
      </c>
      <c r="B197">
        <v>1437091200</v>
      </c>
      <c r="C197">
        <v>280.58</v>
      </c>
      <c r="D197" s="14">
        <f t="shared" si="7"/>
        <v>42202</v>
      </c>
      <c r="G197" s="2"/>
      <c r="N197" s="13"/>
    </row>
    <row r="198" spans="1:19" x14ac:dyDescent="0.4">
      <c r="A198" s="17">
        <f t="shared" si="8"/>
        <v>196</v>
      </c>
      <c r="B198">
        <v>1437177600</v>
      </c>
      <c r="C198">
        <v>277.70999999999998</v>
      </c>
      <c r="D198" s="14">
        <f t="shared" si="7"/>
        <v>42203</v>
      </c>
      <c r="G198" s="2"/>
      <c r="N198" s="13"/>
    </row>
    <row r="199" spans="1:19" x14ac:dyDescent="0.4">
      <c r="A199" s="17">
        <f t="shared" si="8"/>
        <v>197</v>
      </c>
      <c r="B199">
        <v>1437264000</v>
      </c>
      <c r="C199">
        <v>275.61</v>
      </c>
      <c r="D199" s="14">
        <f t="shared" si="7"/>
        <v>42204</v>
      </c>
      <c r="G199" s="2"/>
      <c r="N199" s="13"/>
    </row>
    <row r="200" spans="1:19" x14ac:dyDescent="0.4">
      <c r="A200" s="17">
        <f t="shared" si="8"/>
        <v>198</v>
      </c>
      <c r="B200">
        <v>1437350400</v>
      </c>
      <c r="C200">
        <v>280</v>
      </c>
      <c r="D200" s="14">
        <f t="shared" si="7"/>
        <v>42205</v>
      </c>
      <c r="G200" s="2"/>
      <c r="N200" s="13"/>
      <c r="R200" s="37">
        <f ca="1">MAX(R202:R113927)</f>
        <v>0.84573040035122315</v>
      </c>
      <c r="S200" s="37">
        <f>MAX(S202:S113927)</f>
        <v>0.8380153496105095</v>
      </c>
    </row>
    <row r="201" spans="1:19" x14ac:dyDescent="0.4">
      <c r="A201" s="17">
        <f t="shared" si="8"/>
        <v>199</v>
      </c>
      <c r="B201">
        <v>1437436800</v>
      </c>
      <c r="C201">
        <v>277.32</v>
      </c>
      <c r="D201" s="14">
        <f t="shared" si="7"/>
        <v>42206</v>
      </c>
      <c r="G201" s="2"/>
      <c r="N201" s="13"/>
    </row>
    <row r="202" spans="1:19" x14ac:dyDescent="0.4">
      <c r="A202" s="17">
        <f t="shared" si="8"/>
        <v>200</v>
      </c>
      <c r="B202">
        <v>1437523200</v>
      </c>
      <c r="C202">
        <v>277.89</v>
      </c>
      <c r="D202" s="14">
        <f t="shared" si="7"/>
        <v>42207</v>
      </c>
      <c r="F202">
        <f ca="1">IF(A202&lt;$F$2,"",AVERAGE(INDIRECT("C"&amp;A202-$F$2+3):C202))</f>
        <v>259.93454545454546</v>
      </c>
      <c r="G202" s="2">
        <f ca="1">IF(A202&lt;$G$2,"",IF(A202=$G$2,AVERAGE(INDIRECT("C"&amp;A202-$G$2+3):C202),G201+(2/($G$2+3))*(C202-G201)))</f>
        <v>11.825106382978722</v>
      </c>
      <c r="J202">
        <f ca="1">IF(F202="","",IF(C202&lt;(F202*(1-'inputs and tables'!$K$14)),0,IF(C202&gt;(F202*(1+'inputs and tables'!$K$14)),1,J201)))</f>
        <v>1</v>
      </c>
      <c r="K202">
        <f ca="1">IF(G202="","",IF(C202&lt;(G202*(1-'inputs and tables'!$K$14)),0,IF(C202&gt;(G202*(1+'inputs and tables'!$K$14)),1,K201)))</f>
        <v>1</v>
      </c>
      <c r="N202" s="13">
        <f>'inputs and tables'!K20</f>
        <v>1000</v>
      </c>
      <c r="O202" s="10">
        <f>N202</f>
        <v>1000</v>
      </c>
      <c r="P202" s="10">
        <f>O202</f>
        <v>1000</v>
      </c>
      <c r="R202" s="36">
        <f>1-O202/MAX($O$202:O202)</f>
        <v>0</v>
      </c>
      <c r="S202" s="36">
        <f>1-N202/MAX($N$202:N202)</f>
        <v>0</v>
      </c>
    </row>
    <row r="203" spans="1:19" x14ac:dyDescent="0.4">
      <c r="A203" s="17">
        <f t="shared" si="8"/>
        <v>201</v>
      </c>
      <c r="B203">
        <v>1437609600</v>
      </c>
      <c r="C203">
        <v>277.39</v>
      </c>
      <c r="D203" s="14">
        <f t="shared" si="7"/>
        <v>42208</v>
      </c>
      <c r="F203">
        <f ca="1">IF(A203&lt;$F$2,"",AVERAGE(INDIRECT("C"&amp;A203-$F$2+3):C203))</f>
        <v>261.03022727272725</v>
      </c>
      <c r="G203" s="2">
        <f ca="1">IF(A203&lt;$G$2,"",IF(A203=$G$2,AVERAGE(INDIRECT("C"&amp;A203-$G$2+3):C203),G202+(2/($G$2+3))*(C203-G202)))</f>
        <v>23.125740153915796</v>
      </c>
      <c r="J203">
        <f ca="1">IF(F203="","",IF(C203&lt;(F203*(1-'inputs and tables'!$K$14)),0,IF(C203&gt;(F203*(1+'inputs and tables'!$K$14)),1,J202)))</f>
        <v>1</v>
      </c>
      <c r="K203">
        <f ca="1">IF(G203="","",IF(C203&lt;(G203*(1-'inputs and tables'!$K$14)),0,IF(C203&gt;(G203*(1+'inputs and tables'!$K$14)),1,K202)))</f>
        <v>1</v>
      </c>
      <c r="N203" s="13">
        <f t="shared" ref="N203:N266" si="9">(C203/C202)*N202</f>
        <v>998.20072690632992</v>
      </c>
      <c r="O203" s="10">
        <f ca="1">(O202+(IF(J202&lt;&gt;J201,(-O202*'inputs and tables'!$K$22-'inputs and tables'!$K$21)-O202*'inputs and tables'!$K$22,0)*('inputs and tables'!$K$15+'inputs and tables'!$K$16)))*(IF(AND(J202=0,'inputs and tables'!$K$16=1),(data!C202/data!C203-1)*'inputs and tables'!$K$18+1,1)*IF(AND(J202=1,'inputs and tables'!$K$15=1),(data!C203/data!C202-1)*'inputs and tables'!$K$17+1,1))</f>
        <v>993.95973226816375</v>
      </c>
      <c r="P203" s="10">
        <f ca="1">(P202+(IF(K202&lt;&gt;K201,(-P202*'inputs and tables'!$K$22-'inputs and tables'!$K$21)-P202*'inputs and tables'!$K$22,0)*('inputs and tables'!$K$15+'inputs and tables'!$K$16)))*(IF(AND(K202=0,'inputs and tables'!$K$16=1),data!C202/data!C203,1)*IF(AND(K202=1,'inputs and tables'!$K$15=1),data!C203/data!C202,1))</f>
        <v>996.2043254525172</v>
      </c>
      <c r="R203" s="36">
        <f ca="1">1-O203/MAX($O$202:O203)</f>
        <v>6.0402677318363018E-3</v>
      </c>
      <c r="S203" s="36">
        <f>1-N203/MAX($N$202:N203)</f>
        <v>1.7992730936701173E-3</v>
      </c>
    </row>
    <row r="204" spans="1:19" x14ac:dyDescent="0.4">
      <c r="A204" s="17">
        <f t="shared" si="8"/>
        <v>202</v>
      </c>
      <c r="B204">
        <v>1437696000</v>
      </c>
      <c r="C204">
        <v>289.12</v>
      </c>
      <c r="D204" s="14">
        <f t="shared" si="7"/>
        <v>42209</v>
      </c>
      <c r="F204">
        <f ca="1">IF(A204&lt;$F$2,"",AVERAGE(INDIRECT("C"&amp;A204-$F$2+3):C204))</f>
        <v>262.40272727272719</v>
      </c>
      <c r="G204" s="2">
        <f ca="1">IF(A204&lt;$G$2,"",IF(A204=$G$2,AVERAGE(INDIRECT("C"&amp;A204-$G$2+3):C204),G203+(2/($G$2+3))*(C204-G203)))</f>
        <v>34.44464482821725</v>
      </c>
      <c r="J204">
        <f ca="1">IF(F204="","",IF(C204&lt;(F204*(1-'inputs and tables'!$K$14)),0,IF(C204&gt;(F204*(1+'inputs and tables'!$K$14)),1,J203)))</f>
        <v>1</v>
      </c>
      <c r="K204">
        <f ca="1">IF(G204="","",IF(C204&lt;(G204*(1-'inputs and tables'!$K$14)),0,IF(C204&gt;(G204*(1+'inputs and tables'!$K$14)),1,K203)))</f>
        <v>1</v>
      </c>
      <c r="N204" s="13">
        <f t="shared" si="9"/>
        <v>1040.4116736838319</v>
      </c>
      <c r="O204" s="10">
        <f ca="1">(O203+(IF(J203&lt;&gt;J202,(-O203*'inputs and tables'!$K$22-'inputs and tables'!$K$21)-O203*'inputs and tables'!$K$22,0)*('inputs and tables'!$K$15+'inputs and tables'!$K$16)))*(IF(AND(J203=0,'inputs and tables'!$K$16=1),(data!C203/data!C204-1)*'inputs and tables'!$K$18+1,1)*IF(AND(J203=1,'inputs and tables'!$K$15=1),(data!C204/data!C203-1)*'inputs and tables'!$K$17+1,1))</f>
        <v>1088.5308495899399</v>
      </c>
      <c r="P204" s="10">
        <f ca="1">(P203+(IF(K203&lt;&gt;K202,(-P203*'inputs and tables'!$K$22-'inputs and tables'!$K$21)-P203*'inputs and tables'!$K$22,0)*('inputs and tables'!$K$15+'inputs and tables'!$K$16)))*(IF(AND(K203=0,'inputs and tables'!$K$16=1),data!C203/data!C204,1)*IF(AND(K203=1,'inputs and tables'!$K$15=1),data!C204/data!C203,1))</f>
        <v>1038.330850336464</v>
      </c>
      <c r="R204" s="36">
        <f ca="1">1-O204/MAX($O$202:O204)</f>
        <v>0</v>
      </c>
      <c r="S204" s="36">
        <f>1-N204/MAX($N$202:N204)</f>
        <v>0</v>
      </c>
    </row>
    <row r="205" spans="1:19" x14ac:dyDescent="0.4">
      <c r="A205" s="17">
        <f t="shared" si="8"/>
        <v>203</v>
      </c>
      <c r="B205">
        <v>1437782400</v>
      </c>
      <c r="C205">
        <v>289.7</v>
      </c>
      <c r="D205" s="14">
        <f t="shared" si="7"/>
        <v>42210</v>
      </c>
      <c r="F205">
        <f ca="1">IF(A205&lt;$F$2,"",AVERAGE(INDIRECT("C"&amp;A205-$F$2+3):C205))</f>
        <v>263.76659090909089</v>
      </c>
      <c r="G205" s="2">
        <f ca="1">IF(A205&lt;$G$2,"",IF(A205=$G$2,AVERAGE(INDIRECT("C"&amp;A205-$G$2+3):C205),G204+(2/($G$2+3))*(C205-G204)))</f>
        <v>45.306574835527158</v>
      </c>
      <c r="J205">
        <f ca="1">IF(F205="","",IF(C205&lt;(F205*(1-'inputs and tables'!$K$14)),0,IF(C205&gt;(F205*(1+'inputs and tables'!$K$14)),1,J204)))</f>
        <v>1</v>
      </c>
      <c r="K205">
        <f ca="1">IF(G205="","",IF(C205&lt;(G205*(1-'inputs and tables'!$K$14)),0,IF(C205&gt;(G205*(1+'inputs and tables'!$K$14)),1,K204)))</f>
        <v>1</v>
      </c>
      <c r="N205" s="13">
        <f t="shared" si="9"/>
        <v>1042.4988304724893</v>
      </c>
      <c r="O205" s="10">
        <f ca="1">(O204+(IF(J204&lt;&gt;J203,(-O204*'inputs and tables'!$K$22-'inputs and tables'!$K$21)-O204*'inputs and tables'!$K$22,0)*('inputs and tables'!$K$15+'inputs and tables'!$K$16)))*(IF(AND(J204=0,'inputs and tables'!$K$16=1),(data!C204/data!C205-1)*'inputs and tables'!$K$18+1,1)*IF(AND(J204=1,'inputs and tables'!$K$15=1),(data!C205/data!C204-1)*'inputs and tables'!$K$17+1,1))</f>
        <v>1093.4441477315934</v>
      </c>
      <c r="P205" s="10">
        <f ca="1">(P204+(IF(K204&lt;&gt;K203,(-P204*'inputs and tables'!$K$22-'inputs and tables'!$K$21)-P204*'inputs and tables'!$K$22,0)*('inputs and tables'!$K$15+'inputs and tables'!$K$16)))*(IF(AND(K204=0,'inputs and tables'!$K$16=1),data!C204/data!C205,1)*IF(AND(K204=1,'inputs and tables'!$K$15=1),data!C205/data!C204,1))</f>
        <v>1040.4138328115441</v>
      </c>
      <c r="R205" s="36">
        <f ca="1">1-O205/MAX($O$202:O205)</f>
        <v>0</v>
      </c>
      <c r="S205" s="36">
        <f>1-N205/MAX($N$202:N205)</f>
        <v>0</v>
      </c>
    </row>
    <row r="206" spans="1:19" x14ac:dyDescent="0.4">
      <c r="A206" s="17">
        <f t="shared" si="8"/>
        <v>204</v>
      </c>
      <c r="B206">
        <v>1437868800</v>
      </c>
      <c r="C206">
        <v>293.89</v>
      </c>
      <c r="D206" s="14">
        <f t="shared" si="7"/>
        <v>42211</v>
      </c>
      <c r="F206">
        <f ca="1">IF(A206&lt;$F$2,"",AVERAGE(INDIRECT("C"&amp;A206-$F$2+3):C206))</f>
        <v>265.23068181818184</v>
      </c>
      <c r="G206" s="2">
        <f ca="1">IF(A206&lt;$G$2,"",IF(A206=$G$2,AVERAGE(INDIRECT("C"&amp;A206-$G$2+3):C206),G205+(2/($G$2+3))*(C206-G205)))</f>
        <v>55.884592927632383</v>
      </c>
      <c r="J206">
        <f ca="1">IF(F206="","",IF(C206&lt;(F206*(1-'inputs and tables'!$K$14)),0,IF(C206&gt;(F206*(1+'inputs and tables'!$K$14)),1,J205)))</f>
        <v>1</v>
      </c>
      <c r="K206">
        <f ca="1">IF(G206="","",IF(C206&lt;(G206*(1-'inputs and tables'!$K$14)),0,IF(C206&gt;(G206*(1+'inputs and tables'!$K$14)),1,K205)))</f>
        <v>1</v>
      </c>
      <c r="N206" s="13">
        <f t="shared" si="9"/>
        <v>1057.5767389974453</v>
      </c>
      <c r="O206" s="10">
        <f ca="1">(O205+(IF(J205&lt;&gt;J204,(-O205*'inputs and tables'!$K$22-'inputs and tables'!$K$21)-O205*'inputs and tables'!$K$22,0)*('inputs and tables'!$K$15+'inputs and tables'!$K$16)))*(IF(AND(J205=0,'inputs and tables'!$K$16=1),(data!C205/data!C206-1)*'inputs and tables'!$K$18+1,1)*IF(AND(J205=1,'inputs and tables'!$K$15=1),(data!C206/data!C205-1)*'inputs and tables'!$K$17+1,1))</f>
        <v>1129.0273189526483</v>
      </c>
      <c r="P206" s="10">
        <f ca="1">(P205+(IF(K205&lt;&gt;K204,(-P205*'inputs and tables'!$K$22-'inputs and tables'!$K$21)-P205*'inputs and tables'!$K$22,0)*('inputs and tables'!$K$15+'inputs and tables'!$K$16)))*(IF(AND(K205=0,'inputs and tables'!$K$16=1),data!C205/data!C206,1)*IF(AND(K205=1,'inputs and tables'!$K$15=1),data!C206/data!C205,1))</f>
        <v>1055.4615855194502</v>
      </c>
      <c r="R206" s="36">
        <f ca="1">1-O206/MAX($O$202:O206)</f>
        <v>0</v>
      </c>
      <c r="S206" s="36">
        <f>1-N206/MAX($N$202:N206)</f>
        <v>0</v>
      </c>
    </row>
    <row r="207" spans="1:19" x14ac:dyDescent="0.4">
      <c r="A207" s="17">
        <f t="shared" si="8"/>
        <v>205</v>
      </c>
      <c r="B207">
        <v>1437955200</v>
      </c>
      <c r="C207">
        <v>294.20999999999998</v>
      </c>
      <c r="D207" s="14">
        <f t="shared" si="7"/>
        <v>42212</v>
      </c>
      <c r="F207">
        <f ca="1">IF(A207&lt;$F$2,"",AVERAGE(INDIRECT("C"&amp;A207-$F$2+3):C207))</f>
        <v>266.61113636363638</v>
      </c>
      <c r="G207" s="2">
        <f ca="1">IF(A207&lt;$G$2,"",IF(A207=$G$2,AVERAGE(INDIRECT("C"&amp;A207-$G$2+3):C207),G206+(2/($G$2+3))*(C207-G206)))</f>
        <v>66.026099611562913</v>
      </c>
      <c r="J207">
        <f ca="1">IF(F207="","",IF(C207&lt;(F207*(1-'inputs and tables'!$K$14)),0,IF(C207&gt;(F207*(1+'inputs and tables'!$K$14)),1,J206)))</f>
        <v>1</v>
      </c>
      <c r="K207">
        <f ca="1">IF(G207="","",IF(C207&lt;(G207*(1-'inputs and tables'!$K$14)),0,IF(C207&gt;(G207*(1+'inputs and tables'!$K$14)),1,K206)))</f>
        <v>1</v>
      </c>
      <c r="N207" s="13">
        <f t="shared" si="9"/>
        <v>1058.7282737773942</v>
      </c>
      <c r="O207" s="10">
        <f ca="1">(O206+(IF(J206&lt;&gt;J205,(-O206*'inputs and tables'!$K$22-'inputs and tables'!$K$21)-O206*'inputs and tables'!$K$22,0)*('inputs and tables'!$K$15+'inputs and tables'!$K$16)))*(IF(AND(J206=0,'inputs and tables'!$K$16=1),(data!C206/data!C207-1)*'inputs and tables'!$K$18+1,1)*IF(AND(J206=1,'inputs and tables'!$K$15=1),(data!C207/data!C206-1)*'inputs and tables'!$K$17+1,1))</f>
        <v>1131.7933187132587</v>
      </c>
      <c r="P207" s="10">
        <f ca="1">(P206+(IF(K206&lt;&gt;K205,(-P206*'inputs and tables'!$K$22-'inputs and tables'!$K$21)-P206*'inputs and tables'!$K$22,0)*('inputs and tables'!$K$15+'inputs and tables'!$K$16)))*(IF(AND(K206=0,'inputs and tables'!$K$16=1),data!C206/data!C207,1)*IF(AND(K206=1,'inputs and tables'!$K$15=1),data!C207/data!C206,1))</f>
        <v>1056.6108172298391</v>
      </c>
      <c r="R207" s="36">
        <f ca="1">1-O207/MAX($O$202:O207)</f>
        <v>0</v>
      </c>
      <c r="S207" s="36">
        <f>1-N207/MAX($N$202:N207)</f>
        <v>0</v>
      </c>
    </row>
    <row r="208" spans="1:19" x14ac:dyDescent="0.4">
      <c r="A208" s="17">
        <f t="shared" si="8"/>
        <v>206</v>
      </c>
      <c r="B208">
        <v>1438041600</v>
      </c>
      <c r="C208">
        <v>295.76</v>
      </c>
      <c r="D208" s="14">
        <f t="shared" si="7"/>
        <v>42213</v>
      </c>
      <c r="F208">
        <f ca="1">IF(A208&lt;$F$2,"",AVERAGE(INDIRECT("C"&amp;A208-$F$2+3):C208))</f>
        <v>268.02386363636361</v>
      </c>
      <c r="G208" s="2">
        <f ca="1">IF(A208&lt;$G$2,"",IF(A208=$G$2,AVERAGE(INDIRECT("C"&amp;A208-$G$2+3):C208),G207+(2/($G$2+3))*(C208-G207)))</f>
        <v>75.802010266390027</v>
      </c>
      <c r="J208">
        <f ca="1">IF(F208="","",IF(C208&lt;(F208*(1-'inputs and tables'!$K$14)),0,IF(C208&gt;(F208*(1+'inputs and tables'!$K$14)),1,J207)))</f>
        <v>1</v>
      </c>
      <c r="K208">
        <f ca="1">IF(G208="","",IF(C208&lt;(G208*(1-'inputs and tables'!$K$14)),0,IF(C208&gt;(G208*(1+'inputs and tables'!$K$14)),1,K207)))</f>
        <v>1</v>
      </c>
      <c r="N208" s="13">
        <f t="shared" si="9"/>
        <v>1064.3060203677717</v>
      </c>
      <c r="O208" s="10">
        <f ca="1">(O207+(IF(J207&lt;&gt;J206,(-O207*'inputs and tables'!$K$22-'inputs and tables'!$K$21)-O207*'inputs and tables'!$K$22,0)*('inputs and tables'!$K$15+'inputs and tables'!$K$16)))*(IF(AND(J207=0,'inputs and tables'!$K$16=1),(data!C207/data!C208-1)*'inputs and tables'!$K$18+1,1)*IF(AND(J207=1,'inputs and tables'!$K$15=1),(data!C208/data!C207-1)*'inputs and tables'!$K$17+1,1))</f>
        <v>1145.2093453575349</v>
      </c>
      <c r="P208" s="10">
        <f ca="1">(P207+(IF(K207&lt;&gt;K206,(-P207*'inputs and tables'!$K$22-'inputs and tables'!$K$21)-P207*'inputs and tables'!$K$22,0)*('inputs and tables'!$K$15+'inputs and tables'!$K$16)))*(IF(AND(K207=0,'inputs and tables'!$K$16=1),data!C207/data!C208,1)*IF(AND(K207=1,'inputs and tables'!$K$15=1),data!C208/data!C207,1))</f>
        <v>1062.1774083270359</v>
      </c>
      <c r="R208" s="36">
        <f ca="1">1-O208/MAX($O$202:O208)</f>
        <v>0</v>
      </c>
      <c r="S208" s="36">
        <f>1-N208/MAX($N$202:N208)</f>
        <v>0</v>
      </c>
    </row>
    <row r="209" spans="1:19" x14ac:dyDescent="0.4">
      <c r="A209" s="17">
        <f t="shared" si="8"/>
        <v>207</v>
      </c>
      <c r="B209">
        <v>1438128000</v>
      </c>
      <c r="C209">
        <v>290.19</v>
      </c>
      <c r="D209" s="14">
        <f t="shared" si="7"/>
        <v>42214</v>
      </c>
      <c r="F209">
        <f ca="1">IF(A209&lt;$F$2,"",AVERAGE(INDIRECT("C"&amp;A209-$F$2+3):C209))</f>
        <v>269.23295454545456</v>
      </c>
      <c r="G209" s="2">
        <f ca="1">IF(A209&lt;$G$2,"",IF(A209=$G$2,AVERAGE(INDIRECT("C"&amp;A209-$G$2+3):C209),G208+(2/($G$2+3))*(C209-G208)))</f>
        <v>84.924903446543638</v>
      </c>
      <c r="J209">
        <f ca="1">IF(F209="","",IF(C209&lt;(F209*(1-'inputs and tables'!$K$14)),0,IF(C209&gt;(F209*(1+'inputs and tables'!$K$14)),1,J208)))</f>
        <v>1</v>
      </c>
      <c r="K209">
        <f ca="1">IF(G209="","",IF(C209&lt;(G209*(1-'inputs and tables'!$K$14)),0,IF(C209&gt;(G209*(1+'inputs and tables'!$K$14)),1,K208)))</f>
        <v>1</v>
      </c>
      <c r="N209" s="13">
        <f t="shared" si="9"/>
        <v>1044.2621181042862</v>
      </c>
      <c r="O209" s="10">
        <f ca="1">(O208+(IF(J208&lt;&gt;J207,(-O208*'inputs and tables'!$K$22-'inputs and tables'!$K$21)-O208*'inputs and tables'!$K$22,0)*('inputs and tables'!$K$15+'inputs and tables'!$K$16)))*(IF(AND(J208=0,'inputs and tables'!$K$16=1),(data!C208/data!C209-1)*'inputs and tables'!$K$18+1,1)*IF(AND(J208=1,'inputs and tables'!$K$15=1),(data!C209/data!C208-1)*'inputs and tables'!$K$17+1,1))</f>
        <v>1096.6823771377171</v>
      </c>
      <c r="P209" s="10">
        <f ca="1">(P208+(IF(K208&lt;&gt;K207,(-P208*'inputs and tables'!$K$22-'inputs and tables'!$K$21)-P208*'inputs and tables'!$K$22,0)*('inputs and tables'!$K$15+'inputs and tables'!$K$16)))*(IF(AND(K208=0,'inputs and tables'!$K$16=1),data!C208/data!C209,1)*IF(AND(K208=1,'inputs and tables'!$K$15=1),data!C209/data!C208,1))</f>
        <v>1042.1735938680774</v>
      </c>
      <c r="R209" s="36">
        <f ca="1">1-O209/MAX($O$202:O209)</f>
        <v>4.2373884230457071E-2</v>
      </c>
      <c r="S209" s="36">
        <f>1-N209/MAX($N$202:N209)</f>
        <v>1.8832837435758698E-2</v>
      </c>
    </row>
    <row r="210" spans="1:19" x14ac:dyDescent="0.4">
      <c r="A210" s="17">
        <f t="shared" si="8"/>
        <v>208</v>
      </c>
      <c r="B210">
        <v>1438214400</v>
      </c>
      <c r="C210">
        <v>288.49</v>
      </c>
      <c r="D210" s="14">
        <f t="shared" si="7"/>
        <v>42215</v>
      </c>
      <c r="F210">
        <f ca="1">IF(A210&lt;$F$2,"",AVERAGE(INDIRECT("C"&amp;A210-$F$2+3):C210))</f>
        <v>270.06431818181818</v>
      </c>
      <c r="G210" s="2">
        <f ca="1">IF(A210&lt;$G$2,"",IF(A210=$G$2,AVERAGE(INDIRECT("C"&amp;A210-$G$2+3):C210),G209+(2/($G$2+3))*(C210-G209)))</f>
        <v>93.587247980733267</v>
      </c>
      <c r="J210">
        <f ca="1">IF(F210="","",IF(C210&lt;(F210*(1-'inputs and tables'!$K$14)),0,IF(C210&gt;(F210*(1+'inputs and tables'!$K$14)),1,J209)))</f>
        <v>1</v>
      </c>
      <c r="K210">
        <f ca="1">IF(G210="","",IF(C210&lt;(G210*(1-'inputs and tables'!$K$14)),0,IF(C210&gt;(G210*(1+'inputs and tables'!$K$14)),1,K209)))</f>
        <v>1</v>
      </c>
      <c r="N210" s="13">
        <f t="shared" si="9"/>
        <v>1038.1445895858076</v>
      </c>
      <c r="O210" s="10">
        <f ca="1">(O209+(IF(J209&lt;&gt;J208,(-O209*'inputs and tables'!$K$22-'inputs and tables'!$K$21)-O209*'inputs and tables'!$K$22,0)*('inputs and tables'!$K$15+'inputs and tables'!$K$16)))*(IF(AND(J209=0,'inputs and tables'!$K$16=1),(data!C209/data!C210-1)*'inputs and tables'!$K$18+1,1)*IF(AND(J209=1,'inputs and tables'!$K$15=1),(data!C210/data!C209-1)*'inputs and tables'!$K$17+1,1))</f>
        <v>1082.226985523424</v>
      </c>
      <c r="P210" s="10">
        <f ca="1">(P209+(IF(K209&lt;&gt;K208,(-P209*'inputs and tables'!$K$22-'inputs and tables'!$K$21)-P209*'inputs and tables'!$K$22,0)*('inputs and tables'!$K$15+'inputs and tables'!$K$16)))*(IF(AND(K209=0,'inputs and tables'!$K$16=1),data!C209/data!C210,1)*IF(AND(K209=1,'inputs and tables'!$K$15=1),data!C210/data!C209,1))</f>
        <v>1036.0683004066359</v>
      </c>
      <c r="R210" s="36">
        <f ca="1">1-O210/MAX($O$202:O210)</f>
        <v>5.4996372575398245E-2</v>
      </c>
      <c r="S210" s="36">
        <f>1-N210/MAX($N$202:N210)</f>
        <v>2.4580741141466023E-2</v>
      </c>
    </row>
    <row r="211" spans="1:19" x14ac:dyDescent="0.4">
      <c r="A211" s="17">
        <f t="shared" si="8"/>
        <v>209</v>
      </c>
      <c r="B211">
        <v>1438300800</v>
      </c>
      <c r="C211">
        <v>285.19</v>
      </c>
      <c r="D211" s="14">
        <f t="shared" si="7"/>
        <v>42216</v>
      </c>
      <c r="F211">
        <f ca="1">IF(A211&lt;$F$2,"",AVERAGE(INDIRECT("C"&amp;A211-$F$2+3):C211))</f>
        <v>270.85840909090905</v>
      </c>
      <c r="G211" s="2">
        <f ca="1">IF(A211&lt;$G$2,"",IF(A211=$G$2,AVERAGE(INDIRECT("C"&amp;A211-$G$2+3):C211),G210+(2/($G$2+3))*(C211-G210)))</f>
        <v>101.74055657729781</v>
      </c>
      <c r="J211">
        <f ca="1">IF(F211="","",IF(C211&lt;(F211*(1-'inputs and tables'!$K$14)),0,IF(C211&gt;(F211*(1+'inputs and tables'!$K$14)),1,J210)))</f>
        <v>1</v>
      </c>
      <c r="K211">
        <f ca="1">IF(G211="","",IF(C211&lt;(G211*(1-'inputs and tables'!$K$14)),0,IF(C211&gt;(G211*(1+'inputs and tables'!$K$14)),1,K210)))</f>
        <v>1</v>
      </c>
      <c r="N211" s="13">
        <f t="shared" si="9"/>
        <v>1026.2693871675845</v>
      </c>
      <c r="O211" s="10">
        <f ca="1">(O210+(IF(J210&lt;&gt;J209,(-O210*'inputs and tables'!$K$22-'inputs and tables'!$K$21)-O210*'inputs and tables'!$K$22,0)*('inputs and tables'!$K$15+'inputs and tables'!$K$16)))*(IF(AND(J210=0,'inputs and tables'!$K$16=1),(data!C210/data!C211-1)*'inputs and tables'!$K$18+1,1)*IF(AND(J210=1,'inputs and tables'!$K$15=1),(data!C211/data!C210-1)*'inputs and tables'!$K$17+1,1))</f>
        <v>1054.3732111551221</v>
      </c>
      <c r="P211" s="10">
        <f ca="1">(P210+(IF(K210&lt;&gt;K209,(-P210*'inputs and tables'!$K$22-'inputs and tables'!$K$21)-P210*'inputs and tables'!$K$22,0)*('inputs and tables'!$K$15+'inputs and tables'!$K$16)))*(IF(AND(K210=0,'inputs and tables'!$K$16=1),data!C210/data!C211,1)*IF(AND(K210=1,'inputs and tables'!$K$15=1),data!C211/data!C210,1))</f>
        <v>1024.2168483932494</v>
      </c>
      <c r="R211" s="36">
        <f ca="1">1-O211/MAX($O$202:O211)</f>
        <v>7.9318366175272215E-2</v>
      </c>
      <c r="S211" s="36">
        <f>1-N211/MAX($N$202:N211)</f>
        <v>3.5738436570192156E-2</v>
      </c>
    </row>
    <row r="212" spans="1:19" x14ac:dyDescent="0.4">
      <c r="A212" s="17">
        <f t="shared" si="8"/>
        <v>210</v>
      </c>
      <c r="B212">
        <v>1438387200</v>
      </c>
      <c r="C212">
        <v>281.52999999999997</v>
      </c>
      <c r="D212" s="14">
        <f t="shared" si="7"/>
        <v>42217</v>
      </c>
      <c r="F212">
        <f ca="1">IF(A212&lt;$F$2,"",AVERAGE(INDIRECT("C"&amp;A212-$F$2+3):C212))</f>
        <v>271.59159090909094</v>
      </c>
      <c r="G212" s="2">
        <f ca="1">IF(A212&lt;$G$2,"",IF(A212=$G$2,AVERAGE(INDIRECT("C"&amp;A212-$G$2+3):C212),G211+(2/($G$2+3))*(C212-G211)))</f>
        <v>109.39117119102981</v>
      </c>
      <c r="J212">
        <f ca="1">IF(F212="","",IF(C212&lt;(F212*(1-'inputs and tables'!$K$14)),0,IF(C212&gt;(F212*(1+'inputs and tables'!$K$14)),1,J211)))</f>
        <v>1</v>
      </c>
      <c r="K212">
        <f ca="1">IF(G212="","",IF(C212&lt;(G212*(1-'inputs and tables'!$K$14)),0,IF(C212&gt;(G212*(1+'inputs and tables'!$K$14)),1,K211)))</f>
        <v>1</v>
      </c>
      <c r="N212" s="13">
        <f t="shared" si="9"/>
        <v>1013.0987081219188</v>
      </c>
      <c r="O212" s="10">
        <f ca="1">(O211+(IF(J211&lt;&gt;J210,(-O211*'inputs and tables'!$K$22-'inputs and tables'!$K$21)-O211*'inputs and tables'!$K$22,0)*('inputs and tables'!$K$15+'inputs and tables'!$K$16)))*(IF(AND(J211=0,'inputs and tables'!$K$16=1),(data!C211/data!C212-1)*'inputs and tables'!$K$18+1,1)*IF(AND(J211=1,'inputs and tables'!$K$15=1),(data!C212/data!C211-1)*'inputs and tables'!$K$17+1,1))</f>
        <v>1023.9276717117247</v>
      </c>
      <c r="P212" s="10">
        <f ca="1">(P211+(IF(K211&lt;&gt;K210,(-P211*'inputs and tables'!$K$22-'inputs and tables'!$K$21)-P211*'inputs and tables'!$K$22,0)*('inputs and tables'!$K$15+'inputs and tables'!$K$16)))*(IF(AND(K211=0,'inputs and tables'!$K$16=1),data!C211/data!C212,1)*IF(AND(K211=1,'inputs and tables'!$K$15=1),data!C212/data!C211,1))</f>
        <v>1011.0725107056751</v>
      </c>
      <c r="R212" s="36">
        <f ca="1">1-O212/MAX($O$202:O212)</f>
        <v>0.10590349627992779</v>
      </c>
      <c r="S212" s="36">
        <f>1-N212/MAX($N$202:N212)</f>
        <v>4.8113335136597435E-2</v>
      </c>
    </row>
    <row r="213" spans="1:19" x14ac:dyDescent="0.4">
      <c r="A213" s="17">
        <f t="shared" si="8"/>
        <v>211</v>
      </c>
      <c r="B213">
        <v>1438473600</v>
      </c>
      <c r="C213">
        <v>282.62</v>
      </c>
      <c r="D213" s="14">
        <f t="shared" si="7"/>
        <v>42218</v>
      </c>
      <c r="F213">
        <f ca="1">IF(A213&lt;$F$2,"",AVERAGE(INDIRECT("C"&amp;A213-$F$2+3):C213))</f>
        <v>272.41636363636366</v>
      </c>
      <c r="G213" s="2">
        <f ca="1">IF(A213&lt;$G$2,"",IF(A213=$G$2,AVERAGE(INDIRECT("C"&amp;A213-$G$2+3):C213),G212+(2/($G$2+3))*(C213-G212)))</f>
        <v>116.76261071481578</v>
      </c>
      <c r="J213">
        <f ca="1">IF(F213="","",IF(C213&lt;(F213*(1-'inputs and tables'!$K$14)),0,IF(C213&gt;(F213*(1+'inputs and tables'!$K$14)),1,J212)))</f>
        <v>1</v>
      </c>
      <c r="K213">
        <f ca="1">IF(G213="","",IF(C213&lt;(G213*(1-'inputs and tables'!$K$14)),0,IF(C213&gt;(G213*(1+'inputs and tables'!$K$14)),1,K212)))</f>
        <v>1</v>
      </c>
      <c r="N213" s="13">
        <f t="shared" si="9"/>
        <v>1017.0211234661199</v>
      </c>
      <c r="O213" s="10">
        <f ca="1">(O212+(IF(J212&lt;&gt;J211,(-O212*'inputs and tables'!$K$22-'inputs and tables'!$K$21)-O212*'inputs and tables'!$K$22,0)*('inputs and tables'!$K$15+'inputs and tables'!$K$16)))*(IF(AND(J212=0,'inputs and tables'!$K$16=1),(data!C212/data!C213-1)*'inputs and tables'!$K$18+1,1)*IF(AND(J212=1,'inputs and tables'!$K$15=1),(data!C213/data!C212-1)*'inputs and tables'!$K$17+1,1))</f>
        <v>1032.8474408832983</v>
      </c>
      <c r="P213" s="10">
        <f ca="1">(P212+(IF(K212&lt;&gt;K211,(-P212*'inputs and tables'!$K$22-'inputs and tables'!$K$21)-P212*'inputs and tables'!$K$22,0)*('inputs and tables'!$K$15+'inputs and tables'!$K$16)))*(IF(AND(K212=0,'inputs and tables'!$K$16=1),data!C212/data!C213,1)*IF(AND(K212=1,'inputs and tables'!$K$15=1),data!C213/data!C212,1))</f>
        <v>1014.9870812191878</v>
      </c>
      <c r="R213" s="36">
        <f ca="1">1-O213/MAX($O$202:O213)</f>
        <v>9.8114728918106353E-2</v>
      </c>
      <c r="S213" s="36">
        <f>1-N213/MAX($N$202:N213)</f>
        <v>4.4427914525290824E-2</v>
      </c>
    </row>
    <row r="214" spans="1:19" x14ac:dyDescent="0.4">
      <c r="A214" s="17">
        <f t="shared" si="8"/>
        <v>212</v>
      </c>
      <c r="B214">
        <v>1438560000</v>
      </c>
      <c r="C214">
        <v>280.95</v>
      </c>
      <c r="D214" s="14">
        <f t="shared" si="7"/>
        <v>42219</v>
      </c>
      <c r="F214">
        <f ca="1">IF(A214&lt;$F$2,"",AVERAGE(INDIRECT("C"&amp;A214-$F$2+3):C214))</f>
        <v>273.20772727272731</v>
      </c>
      <c r="G214" s="2">
        <f ca="1">IF(A214&lt;$G$2,"",IF(A214=$G$2,AVERAGE(INDIRECT("C"&amp;A214-$G$2+3):C214),G213+(2/($G$2+3))*(C214-G213)))</f>
        <v>123.74930813120659</v>
      </c>
      <c r="J214">
        <f ca="1">IF(F214="","",IF(C214&lt;(F214*(1-'inputs and tables'!$K$14)),0,IF(C214&gt;(F214*(1+'inputs and tables'!$K$14)),1,J213)))</f>
        <v>1</v>
      </c>
      <c r="K214">
        <f ca="1">IF(G214="","",IF(C214&lt;(G214*(1-'inputs and tables'!$K$14)),0,IF(C214&gt;(G214*(1+'inputs and tables'!$K$14)),1,K213)))</f>
        <v>1</v>
      </c>
      <c r="N214" s="13">
        <f t="shared" si="9"/>
        <v>1011.0115513332615</v>
      </c>
      <c r="O214" s="10">
        <f ca="1">(O213+(IF(J213&lt;&gt;J212,(-O213*'inputs and tables'!$K$22-'inputs and tables'!$K$21)-O213*'inputs and tables'!$K$22,0)*('inputs and tables'!$K$15+'inputs and tables'!$K$16)))*(IF(AND(J213=0,'inputs and tables'!$K$16=1),(data!C213/data!C214-1)*'inputs and tables'!$K$18+1,1)*IF(AND(J213=1,'inputs and tables'!$K$15=1),(data!C214/data!C213-1)*'inputs and tables'!$K$17+1,1))</f>
        <v>1019.1154889368011</v>
      </c>
      <c r="P214" s="10">
        <f ca="1">(P213+(IF(K213&lt;&gt;K212,(-P213*'inputs and tables'!$K$22-'inputs and tables'!$K$21)-P213*'inputs and tables'!$K$22,0)*('inputs and tables'!$K$15+'inputs and tables'!$K$16)))*(IF(AND(K213=0,'inputs and tables'!$K$16=1),data!C213/data!C214,1)*IF(AND(K213=1,'inputs and tables'!$K$15=1),data!C214/data!C213,1))</f>
        <v>1008.9895282305951</v>
      </c>
      <c r="R214" s="36">
        <f ca="1">1-O214/MAX($O$202:O214)</f>
        <v>0.11010550772388894</v>
      </c>
      <c r="S214" s="36">
        <f>1-N214/MAX($N$202:N214)</f>
        <v>5.0074384636191627E-2</v>
      </c>
    </row>
    <row r="215" spans="1:19" x14ac:dyDescent="0.4">
      <c r="A215" s="17">
        <f t="shared" si="8"/>
        <v>213</v>
      </c>
      <c r="B215">
        <v>1438646400</v>
      </c>
      <c r="C215">
        <v>285.51</v>
      </c>
      <c r="D215" s="14">
        <f t="shared" si="7"/>
        <v>42220</v>
      </c>
      <c r="F215">
        <f ca="1">IF(A215&lt;$F$2,"",AVERAGE(INDIRECT("C"&amp;A215-$F$2+3):C215))</f>
        <v>274.13613636363641</v>
      </c>
      <c r="G215" s="2">
        <f ca="1">IF(A215&lt;$G$2,"",IF(A215=$G$2,AVERAGE(INDIRECT("C"&amp;A215-$G$2+3):C215),G214+(2/($G$2+3))*(C215-G214)))</f>
        <v>130.63274182775098</v>
      </c>
      <c r="J215">
        <f ca="1">IF(F215="","",IF(C215&lt;(F215*(1-'inputs and tables'!$K$14)),0,IF(C215&gt;(F215*(1+'inputs and tables'!$K$14)),1,J214)))</f>
        <v>1</v>
      </c>
      <c r="K215">
        <f ca="1">IF(G215="","",IF(C215&lt;(G215*(1-'inputs and tables'!$K$14)),0,IF(C215&gt;(G215*(1+'inputs and tables'!$K$14)),1,K214)))</f>
        <v>1</v>
      </c>
      <c r="N215" s="13">
        <f t="shared" si="9"/>
        <v>1027.4209219475333</v>
      </c>
      <c r="O215" s="10">
        <f ca="1">(O214+(IF(J214&lt;&gt;J213,(-O214*'inputs and tables'!$K$22-'inputs and tables'!$K$21)-O214*'inputs and tables'!$K$22,0)*('inputs and tables'!$K$15+'inputs and tables'!$K$16)))*(IF(AND(J214=0,'inputs and tables'!$K$16=1),(data!C214/data!C215-1)*'inputs and tables'!$K$18+1,1)*IF(AND(J214=1,'inputs and tables'!$K$15=1),(data!C215/data!C214-1)*'inputs and tables'!$K$17+1,1))</f>
        <v>1056.3325201398322</v>
      </c>
      <c r="P215" s="10">
        <f ca="1">(P214+(IF(K214&lt;&gt;K213,(-P214*'inputs and tables'!$K$22-'inputs and tables'!$K$21)-P214*'inputs and tables'!$K$22,0)*('inputs and tables'!$K$15+'inputs and tables'!$K$16)))*(IF(AND(K214=0,'inputs and tables'!$K$16=1),data!C214/data!C215,1)*IF(AND(K214=1,'inputs and tables'!$K$15=1),data!C215/data!C214,1))</f>
        <v>1025.3660801036383</v>
      </c>
      <c r="R215" s="36">
        <f ca="1">1-O215/MAX($O$202:O215)</f>
        <v>7.7607492095652764E-2</v>
      </c>
      <c r="S215" s="36">
        <f>1-N215/MAX($N$202:N215)</f>
        <v>3.4656478225588483E-2</v>
      </c>
    </row>
    <row r="216" spans="1:19" x14ac:dyDescent="0.4">
      <c r="A216" s="17">
        <f t="shared" si="8"/>
        <v>214</v>
      </c>
      <c r="B216">
        <v>1438732800</v>
      </c>
      <c r="C216">
        <v>282.77</v>
      </c>
      <c r="D216" s="14">
        <f t="shared" si="7"/>
        <v>42221</v>
      </c>
      <c r="F216">
        <f ca="1">IF(A216&lt;$F$2,"",AVERAGE(INDIRECT("C"&amp;A216-$F$2+3):C216))</f>
        <v>274.93772727272739</v>
      </c>
      <c r="G216" s="2">
        <f ca="1">IF(A216&lt;$G$2,"",IF(A216=$G$2,AVERAGE(INDIRECT("C"&amp;A216-$G$2+3):C216),G215+(2/($G$2+3))*(C216-G215)))</f>
        <v>137.10666770742114</v>
      </c>
      <c r="J216">
        <f ca="1">IF(F216="","",IF(C216&lt;(F216*(1-'inputs and tables'!$K$14)),0,IF(C216&gt;(F216*(1+'inputs and tables'!$K$14)),1,J215)))</f>
        <v>1</v>
      </c>
      <c r="K216">
        <f ca="1">IF(G216="","",IF(C216&lt;(G216*(1-'inputs and tables'!$K$14)),0,IF(C216&gt;(G216*(1+'inputs and tables'!$K$14)),1,K215)))</f>
        <v>1</v>
      </c>
      <c r="N216" s="13">
        <f t="shared" si="9"/>
        <v>1017.5609053942208</v>
      </c>
      <c r="O216" s="10">
        <f ca="1">(O215+(IF(J215&lt;&gt;J214,(-O215*'inputs and tables'!$K$22-'inputs and tables'!$K$21)-O215*'inputs and tables'!$K$22,0)*('inputs and tables'!$K$15+'inputs and tables'!$K$16)))*(IF(AND(J215=0,'inputs and tables'!$K$16=1),(data!C215/data!C216-1)*'inputs and tables'!$K$18+1,1)*IF(AND(J215=1,'inputs and tables'!$K$15=1),(data!C216/data!C215-1)*'inputs and tables'!$K$17+1,1))</f>
        <v>1033.5231965201269</v>
      </c>
      <c r="P216" s="10">
        <f ca="1">(P215+(IF(K215&lt;&gt;K214,(-P215*'inputs and tables'!$K$22-'inputs and tables'!$K$21)-P215*'inputs and tables'!$K$22,0)*('inputs and tables'!$K$15+'inputs and tables'!$K$16)))*(IF(AND(K215=0,'inputs and tables'!$K$16=1),data!C215/data!C216,1)*IF(AND(K215=1,'inputs and tables'!$K$15=1),data!C216/data!C215,1))</f>
        <v>1015.5257835834324</v>
      </c>
      <c r="R216" s="36">
        <f ca="1">1-O216/MAX($O$202:O216)</f>
        <v>9.7524657208014176E-2</v>
      </c>
      <c r="S216" s="36">
        <f>1-N216/MAX($N$202:N216)</f>
        <v>4.3920746551257994E-2</v>
      </c>
    </row>
    <row r="217" spans="1:19" x14ac:dyDescent="0.4">
      <c r="A217" s="17">
        <f t="shared" si="8"/>
        <v>215</v>
      </c>
      <c r="B217">
        <v>1438819200</v>
      </c>
      <c r="C217">
        <v>279.64999999999998</v>
      </c>
      <c r="D217" s="14">
        <f t="shared" si="7"/>
        <v>42222</v>
      </c>
      <c r="F217">
        <f ca="1">IF(A217&lt;$F$2,"",AVERAGE(INDIRECT("C"&amp;A217-$F$2+3):C217))</f>
        <v>275.73613636363643</v>
      </c>
      <c r="G217" s="2">
        <f ca="1">IF(A217&lt;$G$2,"",IF(A217=$G$2,AVERAGE(INDIRECT("C"&amp;A217-$G$2+3):C217),G216+(2/($G$2+3))*(C217-G216)))</f>
        <v>143.17234142199896</v>
      </c>
      <c r="J217">
        <f ca="1">IF(F217="","",IF(C217&lt;(F217*(1-'inputs and tables'!$K$14)),0,IF(C217&gt;(F217*(1+'inputs and tables'!$K$14)),1,J216)))</f>
        <v>1</v>
      </c>
      <c r="K217">
        <f ca="1">IF(G217="","",IF(C217&lt;(G217*(1-'inputs and tables'!$K$14)),0,IF(C217&gt;(G217*(1+'inputs and tables'!$K$14)),1,K216)))</f>
        <v>1</v>
      </c>
      <c r="N217" s="13">
        <f t="shared" si="9"/>
        <v>1006.333441289719</v>
      </c>
      <c r="O217" s="10">
        <f ca="1">(O216+(IF(J216&lt;&gt;J215,(-O216*'inputs and tables'!$K$22-'inputs and tables'!$K$21)-O216*'inputs and tables'!$K$22,0)*('inputs and tables'!$K$15+'inputs and tables'!$K$16)))*(IF(AND(J216=0,'inputs and tables'!$K$16=1),(data!C216/data!C217-1)*'inputs and tables'!$K$18+1,1)*IF(AND(J216=1,'inputs and tables'!$K$15=1),(data!C217/data!C216-1)*'inputs and tables'!$K$17+1,1))</f>
        <v>1007.8651251562222</v>
      </c>
      <c r="P217" s="10">
        <f ca="1">(P216+(IF(K216&lt;&gt;K215,(-P216*'inputs and tables'!$K$22-'inputs and tables'!$K$21)-P216*'inputs and tables'!$K$22,0)*('inputs and tables'!$K$15+'inputs and tables'!$K$16)))*(IF(AND(K216=0,'inputs and tables'!$K$16=1),data!C216/data!C217,1)*IF(AND(K216=1,'inputs and tables'!$K$15=1),data!C217/data!C216,1))</f>
        <v>1004.3207744071395</v>
      </c>
      <c r="R217" s="36">
        <f ca="1">1-O217/MAX($O$202:O217)</f>
        <v>0.11992935680980987</v>
      </c>
      <c r="S217" s="36">
        <f>1-N217/MAX($N$202:N217)</f>
        <v>5.4469840411144443E-2</v>
      </c>
    </row>
    <row r="218" spans="1:19" x14ac:dyDescent="0.4">
      <c r="A218" s="17">
        <f t="shared" si="8"/>
        <v>216</v>
      </c>
      <c r="B218">
        <v>1438905600</v>
      </c>
      <c r="C218">
        <v>279.94</v>
      </c>
      <c r="D218" s="14">
        <f t="shared" si="7"/>
        <v>42223</v>
      </c>
      <c r="F218">
        <f ca="1">IF(A218&lt;$F$2,"",AVERAGE(INDIRECT("C"&amp;A218-$F$2+3):C218))</f>
        <v>276.64295454545459</v>
      </c>
      <c r="G218" s="2">
        <f ca="1">IF(A218&lt;$G$2,"",IF(A218=$G$2,AVERAGE(INDIRECT("C"&amp;A218-$G$2+3):C218),G217+(2/($G$2+3))*(C218-G217)))</f>
        <v>148.99224178702028</v>
      </c>
      <c r="J218">
        <f ca="1">IF(F218="","",IF(C218&lt;(F218*(1-'inputs and tables'!$K$14)),0,IF(C218&gt;(F218*(1+'inputs and tables'!$K$14)),1,J217)))</f>
        <v>1</v>
      </c>
      <c r="K218">
        <f ca="1">IF(G218="","",IF(C218&lt;(G218*(1-'inputs and tables'!$K$14)),0,IF(C218&gt;(G218*(1+'inputs and tables'!$K$14)),1,K217)))</f>
        <v>1</v>
      </c>
      <c r="N218" s="13">
        <f t="shared" si="9"/>
        <v>1007.3770196840476</v>
      </c>
      <c r="O218" s="10">
        <f ca="1">(O217+(IF(J217&lt;&gt;J216,(-O217*'inputs and tables'!$K$22-'inputs and tables'!$K$21)-O217*'inputs and tables'!$K$22,0)*('inputs and tables'!$K$15+'inputs and tables'!$K$16)))*(IF(AND(J217=0,'inputs and tables'!$K$16=1),(data!C217/data!C218-1)*'inputs and tables'!$K$18+1,1)*IF(AND(J217=1,'inputs and tables'!$K$15=1),(data!C218/data!C217-1)*'inputs and tables'!$K$17+1,1))</f>
        <v>1010.2167503811978</v>
      </c>
      <c r="P218" s="10">
        <f ca="1">(P217+(IF(K217&lt;&gt;K216,(-P217*'inputs and tables'!$K$22-'inputs and tables'!$K$21)-P217*'inputs and tables'!$K$22,0)*('inputs and tables'!$K$15+'inputs and tables'!$K$16)))*(IF(AND(K217=0,'inputs and tables'!$K$16=1),data!C217/data!C218,1)*IF(AND(K217=1,'inputs and tables'!$K$15=1),data!C218/data!C217,1))</f>
        <v>1005.3622656446795</v>
      </c>
      <c r="R218" s="36">
        <f ca="1">1-O218/MAX($O$202:O218)</f>
        <v>0.11787591109308693</v>
      </c>
      <c r="S218" s="36">
        <f>1-N218/MAX($N$202:N218)</f>
        <v>5.3489315661347292E-2</v>
      </c>
    </row>
    <row r="219" spans="1:19" x14ac:dyDescent="0.4">
      <c r="A219" s="17">
        <f t="shared" si="8"/>
        <v>217</v>
      </c>
      <c r="B219">
        <v>1438992000</v>
      </c>
      <c r="C219">
        <v>262.02</v>
      </c>
      <c r="D219" s="14">
        <f t="shared" si="7"/>
        <v>42224</v>
      </c>
      <c r="F219">
        <f ca="1">IF(A219&lt;$F$2,"",AVERAGE(INDIRECT("C"&amp;A219-$F$2+3):C219))</f>
        <v>277.08795454545458</v>
      </c>
      <c r="G219" s="2">
        <f ca="1">IF(A219&lt;$G$2,"",IF(A219=$G$2,AVERAGE(INDIRECT("C"&amp;A219-$G$2+3):C219),G218+(2/($G$2+3))*(C219-G218)))</f>
        <v>153.80193362587048</v>
      </c>
      <c r="J219">
        <f ca="1">IF(F219="","",IF(C219&lt;(F219*(1-'inputs and tables'!$K$14)),0,IF(C219&gt;(F219*(1+'inputs and tables'!$K$14)),1,J218)))</f>
        <v>0</v>
      </c>
      <c r="K219">
        <f ca="1">IF(G219="","",IF(C219&lt;(G219*(1-'inputs and tables'!$K$14)),0,IF(C219&gt;(G219*(1+'inputs and tables'!$K$14)),1,K218)))</f>
        <v>1</v>
      </c>
      <c r="N219" s="13">
        <f t="shared" si="9"/>
        <v>942.8910720069091</v>
      </c>
      <c r="O219" s="10">
        <f ca="1">(O218+(IF(J218&lt;&gt;J217,(-O218*'inputs and tables'!$K$22-'inputs and tables'!$K$21)-O218*'inputs and tables'!$K$22,0)*('inputs and tables'!$K$15+'inputs and tables'!$K$16)))*(IF(AND(J218=0,'inputs and tables'!$K$16=1),(data!C218/data!C219-1)*'inputs and tables'!$K$18+1,1)*IF(AND(J218=1,'inputs and tables'!$K$15=1),(data!C219/data!C218-1)*'inputs and tables'!$K$17+1,1))</f>
        <v>864.71435924248976</v>
      </c>
      <c r="P219" s="10">
        <f ca="1">(P218+(IF(K218&lt;&gt;K217,(-P218*'inputs and tables'!$K$22-'inputs and tables'!$K$21)-P218*'inputs and tables'!$K$22,0)*('inputs and tables'!$K$15+'inputs and tables'!$K$16)))*(IF(AND(K218=0,'inputs and tables'!$K$16=1),data!C218/data!C219,1)*IF(AND(K218=1,'inputs and tables'!$K$15=1),data!C219/data!C218,1))</f>
        <v>941.00528986289532</v>
      </c>
      <c r="R219" s="36">
        <f ca="1">1-O219/MAX($O$202:O219)</f>
        <v>0.24492900555878228</v>
      </c>
      <c r="S219" s="36">
        <f>1-N219/MAX($N$202:N219)</f>
        <v>0.11407898295915642</v>
      </c>
    </row>
    <row r="220" spans="1:19" x14ac:dyDescent="0.4">
      <c r="A220" s="17">
        <f t="shared" si="8"/>
        <v>218</v>
      </c>
      <c r="B220">
        <v>1439078400</v>
      </c>
      <c r="C220">
        <v>267.63</v>
      </c>
      <c r="D220" s="14">
        <f t="shared" si="7"/>
        <v>42225</v>
      </c>
      <c r="F220">
        <f ca="1">IF(A220&lt;$F$2,"",AVERAGE(INDIRECT("C"&amp;A220-$F$2+3):C220))</f>
        <v>277.64772727272737</v>
      </c>
      <c r="G220" s="2">
        <f ca="1">IF(A220&lt;$G$2,"",IF(A220=$G$2,AVERAGE(INDIRECT("C"&amp;A220-$G$2+3):C220),G219+(2/($G$2+3))*(C220-G219)))</f>
        <v>158.64568113115257</v>
      </c>
      <c r="J220">
        <f ca="1">IF(F220="","",IF(C220&lt;(F220*(1-'inputs and tables'!$K$14)),0,IF(C220&gt;(F220*(1+'inputs and tables'!$K$14)),1,J219)))</f>
        <v>0</v>
      </c>
      <c r="K220">
        <f ca="1">IF(G220="","",IF(C220&lt;(G220*(1-'inputs and tables'!$K$14)),0,IF(C220&gt;(G220*(1+'inputs and tables'!$K$14)),1,K219)))</f>
        <v>1</v>
      </c>
      <c r="N220" s="13">
        <f t="shared" si="9"/>
        <v>963.07891611788841</v>
      </c>
      <c r="O220" s="10">
        <f ca="1">(O219+(IF(J219&lt;&gt;J218,(-O219*'inputs and tables'!$K$22-'inputs and tables'!$K$21)-O219*'inputs and tables'!$K$22,0)*('inputs and tables'!$K$15+'inputs and tables'!$K$16)))*(IF(AND(J219=0,'inputs and tables'!$K$16=1),(data!C219/data!C220-1)*'inputs and tables'!$K$18+1,1)*IF(AND(J219=1,'inputs and tables'!$K$15=1),(data!C220/data!C219-1)*'inputs and tables'!$K$17+1,1))</f>
        <v>844.89523407652257</v>
      </c>
      <c r="P220" s="10">
        <f ca="1">(P219+(IF(K219&lt;&gt;K218,(-P219*'inputs and tables'!$K$22-'inputs and tables'!$K$21)-P219*'inputs and tables'!$K$22,0)*('inputs and tables'!$K$15+'inputs and tables'!$K$16)))*(IF(AND(K219=0,'inputs and tables'!$K$16=1),data!C219/data!C220,1)*IF(AND(K219=1,'inputs and tables'!$K$15=1),data!C220/data!C219,1))</f>
        <v>961.15275828565268</v>
      </c>
      <c r="R220" s="36">
        <f ca="1">1-O220/MAX($O$202:O220)</f>
        <v>0.26223512102693691</v>
      </c>
      <c r="S220" s="36">
        <f>1-N220/MAX($N$202:N220)</f>
        <v>9.5110900730322023E-2</v>
      </c>
    </row>
    <row r="221" spans="1:19" x14ac:dyDescent="0.4">
      <c r="A221" s="17">
        <f t="shared" si="8"/>
        <v>219</v>
      </c>
      <c r="B221">
        <v>1439164800</v>
      </c>
      <c r="C221">
        <v>265.14999999999998</v>
      </c>
      <c r="D221" s="14">
        <f t="shared" si="7"/>
        <v>42226</v>
      </c>
      <c r="F221">
        <f ca="1">IF(A221&lt;$F$2,"",AVERAGE(INDIRECT("C"&amp;A221-$F$2+3):C221))</f>
        <v>277.95590909090919</v>
      </c>
      <c r="G221" s="2">
        <f ca="1">IF(A221&lt;$G$2,"",IF(A221=$G$2,AVERAGE(INDIRECT("C"&amp;A221-$G$2+3):C221),G220+(2/($G$2+3))*(C221-G220)))</f>
        <v>163.17777980642268</v>
      </c>
      <c r="J221">
        <f ca="1">IF(F221="","",IF(C221&lt;(F221*(1-'inputs and tables'!$K$14)),0,IF(C221&gt;(F221*(1+'inputs and tables'!$K$14)),1,J220)))</f>
        <v>0</v>
      </c>
      <c r="K221">
        <f ca="1">IF(G221="","",IF(C221&lt;(G221*(1-'inputs and tables'!$K$14)),0,IF(C221&gt;(G221*(1+'inputs and tables'!$K$14)),1,K220)))</f>
        <v>1</v>
      </c>
      <c r="N221" s="13">
        <f t="shared" si="9"/>
        <v>954.15452157328446</v>
      </c>
      <c r="O221" s="10">
        <f ca="1">(O220+(IF(J220&lt;&gt;J219,(-O220*'inputs and tables'!$K$22-'inputs and tables'!$K$21)-O220*'inputs and tables'!$K$22,0)*('inputs and tables'!$K$15+'inputs and tables'!$K$16)))*(IF(AND(J220=0,'inputs and tables'!$K$16=1),(data!C220/data!C221-1)*'inputs and tables'!$K$18+1,1)*IF(AND(J220=1,'inputs and tables'!$K$15=1),(data!C221/data!C220-1)*'inputs and tables'!$K$17+1,1))</f>
        <v>852.79770505713657</v>
      </c>
      <c r="P221" s="10">
        <f ca="1">(P220+(IF(K220&lt;&gt;K219,(-P220*'inputs and tables'!$K$22-'inputs and tables'!$K$21)-P220*'inputs and tables'!$K$22,0)*('inputs and tables'!$K$15+'inputs and tables'!$K$16)))*(IF(AND(K220=0,'inputs and tables'!$K$16=1),data!C220/data!C221,1)*IF(AND(K220=1,'inputs and tables'!$K$15=1),data!C221/data!C220,1))</f>
        <v>952.24621253013788</v>
      </c>
      <c r="R221" s="36">
        <f ca="1">1-O221/MAX($O$202:O221)</f>
        <v>0.25533466128772053</v>
      </c>
      <c r="S221" s="36">
        <f>1-N221/MAX($N$202:N221)</f>
        <v>0.10349607790100102</v>
      </c>
    </row>
    <row r="222" spans="1:19" x14ac:dyDescent="0.4">
      <c r="A222" s="17">
        <f t="shared" si="8"/>
        <v>220</v>
      </c>
      <c r="B222">
        <v>1439251200</v>
      </c>
      <c r="C222">
        <v>271.99</v>
      </c>
      <c r="D222" s="14">
        <f t="shared" si="7"/>
        <v>42227</v>
      </c>
      <c r="F222">
        <f ca="1">IF(A222&lt;$F$2,"",AVERAGE(INDIRECT("C"&amp;A222-$F$2+3):C222))</f>
        <v>278.47590909090917</v>
      </c>
      <c r="G222" s="2">
        <f ca="1">IF(A222&lt;$G$2,"",IF(A222=$G$2,AVERAGE(INDIRECT("C"&amp;A222-$G$2+3):C222),G221+(2/($G$2+3))*(C222-G221)))</f>
        <v>167.80808704870256</v>
      </c>
      <c r="J222">
        <f ca="1">IF(F222="","",IF(C222&lt;(F222*(1-'inputs and tables'!$K$14)),0,IF(C222&gt;(F222*(1+'inputs and tables'!$K$14)),1,J221)))</f>
        <v>0</v>
      </c>
      <c r="K222">
        <f ca="1">IF(G222="","",IF(C222&lt;(G222*(1-'inputs and tables'!$K$14)),0,IF(C222&gt;(G222*(1+'inputs and tables'!$K$14)),1,K221)))</f>
        <v>1</v>
      </c>
      <c r="N222" s="13">
        <f t="shared" si="9"/>
        <v>978.76857749469229</v>
      </c>
      <c r="O222" s="10">
        <f ca="1">(O221+(IF(J221&lt;&gt;J220,(-O221*'inputs and tables'!$K$22-'inputs and tables'!$K$21)-O221*'inputs and tables'!$K$22,0)*('inputs and tables'!$K$15+'inputs and tables'!$K$16)))*(IF(AND(J221=0,'inputs and tables'!$K$16=1),(data!C221/data!C222-1)*'inputs and tables'!$K$18+1,1)*IF(AND(J221=1,'inputs and tables'!$K$15=1),(data!C222/data!C221-1)*'inputs and tables'!$K$17+1,1))</f>
        <v>831.35156254237188</v>
      </c>
      <c r="P222" s="10">
        <f ca="1">(P221+(IF(K221&lt;&gt;K220,(-P221*'inputs and tables'!$K$22-'inputs and tables'!$K$21)-P221*'inputs and tables'!$K$22,0)*('inputs and tables'!$K$15+'inputs and tables'!$K$16)))*(IF(AND(K221=0,'inputs and tables'!$K$16=1),data!C221/data!C222,1)*IF(AND(K221=1,'inputs and tables'!$K$15=1),data!C222/data!C221,1))</f>
        <v>976.81104033970291</v>
      </c>
      <c r="R222" s="36">
        <f ca="1">1-O222/MAX($O$202:O222)</f>
        <v>0.27406149285061632</v>
      </c>
      <c r="S222" s="36">
        <f>1-N222/MAX($N$202:N222)</f>
        <v>8.0369218285096133E-2</v>
      </c>
    </row>
    <row r="223" spans="1:19" x14ac:dyDescent="0.4">
      <c r="A223" s="17">
        <f t="shared" si="8"/>
        <v>221</v>
      </c>
      <c r="B223">
        <v>1439337600</v>
      </c>
      <c r="C223">
        <v>266.94</v>
      </c>
      <c r="D223" s="14">
        <f t="shared" si="7"/>
        <v>42228</v>
      </c>
      <c r="F223">
        <f ca="1">IF(A223&lt;$F$2,"",AVERAGE(INDIRECT("C"&amp;A223-$F$2+3):C223))</f>
        <v>278.68954545454551</v>
      </c>
      <c r="G223" s="2">
        <f ca="1">IF(A223&lt;$G$2,"",IF(A223=$G$2,AVERAGE(INDIRECT("C"&amp;A223-$G$2+3):C223),G222+(2/($G$2+3))*(C223-G222)))</f>
        <v>172.02646632322586</v>
      </c>
      <c r="J223">
        <f ca="1">IF(F223="","",IF(C223&lt;(F223*(1-'inputs and tables'!$K$14)),0,IF(C223&gt;(F223*(1+'inputs and tables'!$K$14)),1,J222)))</f>
        <v>0</v>
      </c>
      <c r="K223">
        <f ca="1">IF(G223="","",IF(C223&lt;(G223*(1-'inputs and tables'!$K$14)),0,IF(C223&gt;(G223*(1+'inputs and tables'!$K$14)),1,K222)))</f>
        <v>1</v>
      </c>
      <c r="N223" s="13">
        <f t="shared" si="9"/>
        <v>960.59591924862366</v>
      </c>
      <c r="O223" s="10">
        <f ca="1">(O222+(IF(J222&lt;&gt;J221,(-O222*'inputs and tables'!$K$22-'inputs and tables'!$K$21)-O222*'inputs and tables'!$K$22,0)*('inputs and tables'!$K$15+'inputs and tables'!$K$16)))*(IF(AND(J222=0,'inputs and tables'!$K$16=1),(data!C222/data!C223-1)*'inputs and tables'!$K$18+1,1)*IF(AND(J222=1,'inputs and tables'!$K$15=1),(data!C223/data!C222-1)*'inputs and tables'!$K$17+1,1))</f>
        <v>847.07916196860629</v>
      </c>
      <c r="P223" s="10">
        <f ca="1">(P222+(IF(K222&lt;&gt;K221,(-P222*'inputs and tables'!$K$22-'inputs and tables'!$K$21)-P222*'inputs and tables'!$K$22,0)*('inputs and tables'!$K$15+'inputs and tables'!$K$16)))*(IF(AND(K222=0,'inputs and tables'!$K$16=1),data!C222/data!C223,1)*IF(AND(K222=1,'inputs and tables'!$K$15=1),data!C223/data!C222,1))</f>
        <v>958.67472741012648</v>
      </c>
      <c r="R223" s="36">
        <f ca="1">1-O223/MAX($O$202:O223)</f>
        <v>0.26032810908982951</v>
      </c>
      <c r="S223" s="36">
        <f>1-N223/MAX($N$202:N223)</f>
        <v>9.7443873410873794E-2</v>
      </c>
    </row>
    <row r="224" spans="1:19" x14ac:dyDescent="0.4">
      <c r="A224" s="17">
        <f t="shared" si="8"/>
        <v>222</v>
      </c>
      <c r="B224">
        <v>1439424000</v>
      </c>
      <c r="C224">
        <v>264.67</v>
      </c>
      <c r="D224" s="14">
        <f t="shared" si="7"/>
        <v>42229</v>
      </c>
      <c r="F224">
        <f ca="1">IF(A224&lt;$F$2,"",AVERAGE(INDIRECT("C"&amp;A224-$F$2+3):C224))</f>
        <v>278.70886363636367</v>
      </c>
      <c r="G224" s="2">
        <f ca="1">IF(A224&lt;$G$2,"",IF(A224=$G$2,AVERAGE(INDIRECT("C"&amp;A224-$G$2+3):C224),G223+(2/($G$2+3))*(C224-G223)))</f>
        <v>175.96874435202477</v>
      </c>
      <c r="J224">
        <f ca="1">IF(F224="","",IF(C224&lt;(F224*(1-'inputs and tables'!$K$14)),0,IF(C224&gt;(F224*(1+'inputs and tables'!$K$14)),1,J223)))</f>
        <v>0</v>
      </c>
      <c r="K224">
        <f ca="1">IF(G224="","",IF(C224&lt;(G224*(1-'inputs and tables'!$K$14)),0,IF(C224&gt;(G224*(1+'inputs and tables'!$K$14)),1,K223)))</f>
        <v>1</v>
      </c>
      <c r="N224" s="13">
        <f t="shared" si="9"/>
        <v>952.42721940336116</v>
      </c>
      <c r="O224" s="10">
        <f ca="1">(O223+(IF(J223&lt;&gt;J222,(-O223*'inputs and tables'!$K$22-'inputs and tables'!$K$21)-O223*'inputs and tables'!$K$22,0)*('inputs and tables'!$K$15+'inputs and tables'!$K$16)))*(IF(AND(J223=0,'inputs and tables'!$K$16=1),(data!C223/data!C224-1)*'inputs and tables'!$K$18+1,1)*IF(AND(J223=1,'inputs and tables'!$K$15=1),(data!C224/data!C223-1)*'inputs and tables'!$K$17+1,1))</f>
        <v>854.34432121471923</v>
      </c>
      <c r="P224" s="10">
        <f ca="1">(P223+(IF(K223&lt;&gt;K222,(-P223*'inputs and tables'!$K$22-'inputs and tables'!$K$21)-P223*'inputs and tables'!$K$22,0)*('inputs and tables'!$K$15+'inputs and tables'!$K$16)))*(IF(AND(K223=0,'inputs and tables'!$K$16=1),data!C223/data!C224,1)*IF(AND(K223=1,'inputs and tables'!$K$15=1),data!C224/data!C223,1))</f>
        <v>950.52236496455453</v>
      </c>
      <c r="R224" s="36">
        <f ca="1">1-O224/MAX($O$202:O224)</f>
        <v>0.25398415173778333</v>
      </c>
      <c r="S224" s="36">
        <f>1-N224/MAX($N$202:N224)</f>
        <v>0.10511901541790647</v>
      </c>
    </row>
    <row r="225" spans="1:19" x14ac:dyDescent="0.4">
      <c r="A225" s="17">
        <f t="shared" si="8"/>
        <v>223</v>
      </c>
      <c r="B225">
        <v>1439510400</v>
      </c>
      <c r="C225">
        <v>266.17</v>
      </c>
      <c r="D225" s="14">
        <f t="shared" si="7"/>
        <v>42230</v>
      </c>
      <c r="F225">
        <f ca="1">IF(A225&lt;$F$2,"",AVERAGE(INDIRECT("C"&amp;A225-$F$2+3):C225))</f>
        <v>278.8713636363637</v>
      </c>
      <c r="G225" s="2">
        <f ca="1">IF(A225&lt;$G$2,"",IF(A225=$G$2,AVERAGE(INDIRECT("C"&amp;A225-$G$2+3):C225),G224+(2/($G$2+3))*(C225-G224)))</f>
        <v>179.80709565619392</v>
      </c>
      <c r="J225">
        <f ca="1">IF(F225="","",IF(C225&lt;(F225*(1-'inputs and tables'!$K$14)),0,IF(C225&gt;(F225*(1+'inputs and tables'!$K$14)),1,J224)))</f>
        <v>0</v>
      </c>
      <c r="K225">
        <f ca="1">IF(G225="","",IF(C225&lt;(G225*(1-'inputs and tables'!$K$14)),0,IF(C225&gt;(G225*(1+'inputs and tables'!$K$14)),1,K224)))</f>
        <v>1</v>
      </c>
      <c r="N225" s="13">
        <f t="shared" si="9"/>
        <v>957.82503868437152</v>
      </c>
      <c r="O225" s="10">
        <f ca="1">(O224+(IF(J224&lt;&gt;J223,(-O224*'inputs and tables'!$K$22-'inputs and tables'!$K$21)-O224*'inputs and tables'!$K$22,0)*('inputs and tables'!$K$15+'inputs and tables'!$K$16)))*(IF(AND(J224=0,'inputs and tables'!$K$16=1),(data!C224/data!C225-1)*'inputs and tables'!$K$18+1,1)*IF(AND(J224=1,'inputs and tables'!$K$15=1),(data!C225/data!C224-1)*'inputs and tables'!$K$17+1,1))</f>
        <v>849.529667114625</v>
      </c>
      <c r="P225" s="10">
        <f ca="1">(P224+(IF(K224&lt;&gt;K223,(-P224*'inputs and tables'!$K$22-'inputs and tables'!$K$21)-P224*'inputs and tables'!$K$22,0)*('inputs and tables'!$K$15+'inputs and tables'!$K$16)))*(IF(AND(K224=0,'inputs and tables'!$K$16=1),data!C224/data!C225,1)*IF(AND(K224=1,'inputs and tables'!$K$15=1),data!C225/data!C224,1))</f>
        <v>955.90938860700294</v>
      </c>
      <c r="R225" s="36">
        <f ca="1">1-O225/MAX($O$202:O225)</f>
        <v>0.25818832114978818</v>
      </c>
      <c r="S225" s="36">
        <f>1-N225/MAX($N$202:N225)</f>
        <v>0.10004733567757662</v>
      </c>
    </row>
    <row r="226" spans="1:19" x14ac:dyDescent="0.4">
      <c r="A226" s="17">
        <f t="shared" si="8"/>
        <v>224</v>
      </c>
      <c r="B226">
        <v>1439596800</v>
      </c>
      <c r="C226">
        <v>262.45999999999998</v>
      </c>
      <c r="D226" s="14">
        <f t="shared" si="7"/>
        <v>42231</v>
      </c>
      <c r="F226">
        <f ca="1">IF(A226&lt;$F$2,"",AVERAGE(INDIRECT("C"&amp;A226-$F$2+3):C226))</f>
        <v>279.0443181818182</v>
      </c>
      <c r="G226" s="2">
        <f ca="1">IF(A226&lt;$G$2,"",IF(A226=$G$2,AVERAGE(INDIRECT("C"&amp;A226-$G$2+3):C226),G225+(2/($G$2+3))*(C226-G225)))</f>
        <v>183.32424052188779</v>
      </c>
      <c r="J226">
        <f ca="1">IF(F226="","",IF(C226&lt;(F226*(1-'inputs and tables'!$K$14)),0,IF(C226&gt;(F226*(1+'inputs and tables'!$K$14)),1,J225)))</f>
        <v>0</v>
      </c>
      <c r="K226">
        <f ca="1">IF(G226="","",IF(C226&lt;(G226*(1-'inputs and tables'!$K$14)),0,IF(C226&gt;(G226*(1+'inputs and tables'!$K$14)),1,K225)))</f>
        <v>1</v>
      </c>
      <c r="N226" s="13">
        <f t="shared" si="9"/>
        <v>944.47443232933881</v>
      </c>
      <c r="O226" s="10">
        <f ca="1">(O225+(IF(J225&lt;&gt;J224,(-O225*'inputs and tables'!$K$22-'inputs and tables'!$K$21)-O225*'inputs and tables'!$K$22,0)*('inputs and tables'!$K$15+'inputs and tables'!$K$16)))*(IF(AND(J225=0,'inputs and tables'!$K$16=1),(data!C225/data!C226-1)*'inputs and tables'!$K$18+1,1)*IF(AND(J225=1,'inputs and tables'!$K$15=1),(data!C226/data!C225-1)*'inputs and tables'!$K$17+1,1))</f>
        <v>861.53818294559085</v>
      </c>
      <c r="P226" s="10">
        <f ca="1">(P225+(IF(K225&lt;&gt;K224,(-P225*'inputs and tables'!$K$22-'inputs and tables'!$K$21)-P225*'inputs and tables'!$K$22,0)*('inputs and tables'!$K$15+'inputs and tables'!$K$16)))*(IF(AND(K225=0,'inputs and tables'!$K$16=1),data!C225/data!C226,1)*IF(AND(K225=1,'inputs and tables'!$K$15=1),data!C226/data!C225,1))</f>
        <v>942.58548346468024</v>
      </c>
      <c r="R226" s="36">
        <f ca="1">1-O226/MAX($O$202:O226)</f>
        <v>0.24770245157524606</v>
      </c>
      <c r="S226" s="36">
        <f>1-N226/MAX($N$202:N226)</f>
        <v>0.11259129023532632</v>
      </c>
    </row>
    <row r="227" spans="1:19" x14ac:dyDescent="0.4">
      <c r="A227" s="17">
        <f t="shared" si="8"/>
        <v>225</v>
      </c>
      <c r="B227">
        <v>1439683200</v>
      </c>
      <c r="C227">
        <v>259.2</v>
      </c>
      <c r="D227" s="14">
        <f t="shared" si="7"/>
        <v>42232</v>
      </c>
      <c r="F227">
        <f ca="1">IF(A227&lt;$F$2,"",AVERAGE(INDIRECT("C"&amp;A227-$F$2+3):C227))</f>
        <v>279.09545454545457</v>
      </c>
      <c r="G227" s="2">
        <f ca="1">IF(A227&lt;$G$2,"",IF(A227=$G$2,AVERAGE(INDIRECT("C"&amp;A227-$G$2+3):C227),G226+(2/($G$2+3))*(C227-G226)))</f>
        <v>186.55299624436066</v>
      </c>
      <c r="J227">
        <f ca="1">IF(F227="","",IF(C227&lt;(F227*(1-'inputs and tables'!$K$14)),0,IF(C227&gt;(F227*(1+'inputs and tables'!$K$14)),1,J226)))</f>
        <v>0</v>
      </c>
      <c r="K227">
        <f ca="1">IF(G227="","",IF(C227&lt;(G227*(1-'inputs and tables'!$K$14)),0,IF(C227&gt;(G227*(1+'inputs and tables'!$K$14)),1,K226)))</f>
        <v>1</v>
      </c>
      <c r="N227" s="13">
        <f t="shared" si="9"/>
        <v>932.74317175860949</v>
      </c>
      <c r="O227" s="10">
        <f ca="1">(O226+(IF(J226&lt;&gt;J225,(-O226*'inputs and tables'!$K$22-'inputs and tables'!$K$21)-O226*'inputs and tables'!$K$22,0)*('inputs and tables'!$K$15+'inputs and tables'!$K$16)))*(IF(AND(J226=0,'inputs and tables'!$K$16=1),(data!C226/data!C227-1)*'inputs and tables'!$K$18+1,1)*IF(AND(J226=1,'inputs and tables'!$K$15=1),(data!C227/data!C226-1)*'inputs and tables'!$K$17+1,1))</f>
        <v>872.37388694405774</v>
      </c>
      <c r="P227" s="10">
        <f ca="1">(P226+(IF(K226&lt;&gt;K225,(-P226*'inputs and tables'!$K$22-'inputs and tables'!$K$21)-P226*'inputs and tables'!$K$22,0)*('inputs and tables'!$K$15+'inputs and tables'!$K$16)))*(IF(AND(K226=0,'inputs and tables'!$K$16=1),data!C226/data!C227,1)*IF(AND(K226=1,'inputs and tables'!$K$15=1),data!C227/data!C226,1))</f>
        <v>930.8776854150924</v>
      </c>
      <c r="R227" s="36">
        <f ca="1">1-O227/MAX($O$202:O227)</f>
        <v>0.23824068456959524</v>
      </c>
      <c r="S227" s="36">
        <f>1-N227/MAX($N$202:N227)</f>
        <v>0.12361374087097676</v>
      </c>
    </row>
    <row r="228" spans="1:19" x14ac:dyDescent="0.4">
      <c r="A228" s="17">
        <f t="shared" si="8"/>
        <v>226</v>
      </c>
      <c r="B228">
        <v>1439769600</v>
      </c>
      <c r="C228">
        <v>257.31</v>
      </c>
      <c r="D228" s="14">
        <f t="shared" si="7"/>
        <v>42233</v>
      </c>
      <c r="F228">
        <f ca="1">IF(A228&lt;$F$2,"",AVERAGE(INDIRECT("C"&amp;A228-$F$2+3):C228))</f>
        <v>279.01977272727277</v>
      </c>
      <c r="G228" s="2">
        <f ca="1">IF(A228&lt;$G$2,"",IF(A228=$G$2,AVERAGE(INDIRECT("C"&amp;A228-$G$2+3):C228),G227+(2/($G$2+3))*(C228-G227)))</f>
        <v>189.56393257438785</v>
      </c>
      <c r="J228">
        <f ca="1">IF(F228="","",IF(C228&lt;(F228*(1-'inputs and tables'!$K$14)),0,IF(C228&gt;(F228*(1+'inputs and tables'!$K$14)),1,J227)))</f>
        <v>0</v>
      </c>
      <c r="K228">
        <f ca="1">IF(G228="","",IF(C228&lt;(G228*(1-'inputs and tables'!$K$14)),0,IF(C228&gt;(G228*(1+'inputs and tables'!$K$14)),1,K227)))</f>
        <v>1</v>
      </c>
      <c r="N228" s="13">
        <f t="shared" si="9"/>
        <v>925.94191946453634</v>
      </c>
      <c r="O228" s="10">
        <f ca="1">(O227+(IF(J227&lt;&gt;J226,(-O227*'inputs and tables'!$K$22-'inputs and tables'!$K$21)-O227*'inputs and tables'!$K$22,0)*('inputs and tables'!$K$15+'inputs and tables'!$K$16)))*(IF(AND(J227=0,'inputs and tables'!$K$16=1),(data!C227/data!C228-1)*'inputs and tables'!$K$18+1,1)*IF(AND(J227=1,'inputs and tables'!$K$15=1),(data!C228/data!C227-1)*'inputs and tables'!$K$17+1,1))</f>
        <v>878.78166995413994</v>
      </c>
      <c r="P228" s="10">
        <f ca="1">(P227+(IF(K227&lt;&gt;K226,(-P227*'inputs and tables'!$K$22-'inputs and tables'!$K$21)-P227*'inputs and tables'!$K$22,0)*('inputs and tables'!$K$15+'inputs and tables'!$K$16)))*(IF(AND(K227=0,'inputs and tables'!$K$16=1),data!C227/data!C228,1)*IF(AND(K227=1,'inputs and tables'!$K$15=1),data!C228/data!C227,1))</f>
        <v>924.09003562560747</v>
      </c>
      <c r="R228" s="36">
        <f ca="1">1-O228/MAX($O$202:O228)</f>
        <v>0.2326453905422996</v>
      </c>
      <c r="S228" s="36">
        <f>1-N228/MAX($N$202:N228)</f>
        <v>0.1300040573437925</v>
      </c>
    </row>
    <row r="229" spans="1:19" x14ac:dyDescent="0.4">
      <c r="A229" s="17">
        <f t="shared" si="8"/>
        <v>227</v>
      </c>
      <c r="B229">
        <v>1439856000</v>
      </c>
      <c r="C229">
        <v>221.99</v>
      </c>
      <c r="D229" s="14">
        <f t="shared" si="7"/>
        <v>42234</v>
      </c>
      <c r="F229">
        <f ca="1">IF(A229&lt;$F$2,"",AVERAGE(INDIRECT("C"&amp;A229-$F$2+3):C229))</f>
        <v>277.88909090909095</v>
      </c>
      <c r="G229" s="2">
        <f ca="1">IF(A229&lt;$G$2,"",IF(A229=$G$2,AVERAGE(INDIRECT("C"&amp;A229-$G$2+3):C229),G228+(2/($G$2+3))*(C229-G228)))</f>
        <v>190.94376523079688</v>
      </c>
      <c r="J229">
        <f ca="1">IF(F229="","",IF(C229&lt;(F229*(1-'inputs and tables'!$K$14)),0,IF(C229&gt;(F229*(1+'inputs and tables'!$K$14)),1,J228)))</f>
        <v>0</v>
      </c>
      <c r="K229">
        <f ca="1">IF(G229="","",IF(C229&lt;(G229*(1-'inputs and tables'!$K$14)),0,IF(C229&gt;(G229*(1+'inputs and tables'!$K$14)),1,K228)))</f>
        <v>1</v>
      </c>
      <c r="N229" s="13">
        <f t="shared" si="9"/>
        <v>798.84126812767647</v>
      </c>
      <c r="O229" s="10">
        <f ca="1">(O228+(IF(J228&lt;&gt;J227,(-O228*'inputs and tables'!$K$22-'inputs and tables'!$K$21)-O228*'inputs and tables'!$K$22,0)*('inputs and tables'!$K$15+'inputs and tables'!$K$16)))*(IF(AND(J228=0,'inputs and tables'!$K$16=1),(data!C228/data!C229-1)*'inputs and tables'!$K$18+1,1)*IF(AND(J228=1,'inputs and tables'!$K$15=1),(data!C229/data!C228-1)*'inputs and tables'!$K$17+1,1))</f>
        <v>1018.6013401319868</v>
      </c>
      <c r="P229" s="10">
        <f ca="1">(P228+(IF(K228&lt;&gt;K227,(-P228*'inputs and tables'!$K$22-'inputs and tables'!$K$21)-P228*'inputs and tables'!$K$22,0)*('inputs and tables'!$K$15+'inputs and tables'!$K$16)))*(IF(AND(K228=0,'inputs and tables'!$K$16=1),data!C228/data!C229,1)*IF(AND(K228=1,'inputs and tables'!$K$15=1),data!C229/data!C228,1))</f>
        <v>797.24358559142127</v>
      </c>
      <c r="R229" s="36">
        <f ca="1">1-O229/MAX($O$202:O229)</f>
        <v>0.11055446389674806</v>
      </c>
      <c r="S229" s="36">
        <f>1-N229/MAX($N$202:N229)</f>
        <v>0.24942520962942938</v>
      </c>
    </row>
    <row r="230" spans="1:19" x14ac:dyDescent="0.4">
      <c r="A230" s="17">
        <f t="shared" si="8"/>
        <v>228</v>
      </c>
      <c r="B230">
        <v>1439942400</v>
      </c>
      <c r="C230">
        <v>227.34</v>
      </c>
      <c r="D230" s="14">
        <f t="shared" si="7"/>
        <v>42235</v>
      </c>
      <c r="F230">
        <f ca="1">IF(A230&lt;$F$2,"",AVERAGE(INDIRECT("C"&amp;A230-$F$2+3):C230))</f>
        <v>276.92090909090905</v>
      </c>
      <c r="G230" s="2">
        <f ca="1">IF(A230&lt;$G$2,"",IF(A230=$G$2,AVERAGE(INDIRECT("C"&amp;A230-$G$2+3):C230),G229+(2/($G$2+3))*(C230-G229)))</f>
        <v>192.49254117842256</v>
      </c>
      <c r="J230">
        <f ca="1">IF(F230="","",IF(C230&lt;(F230*(1-'inputs and tables'!$K$14)),0,IF(C230&gt;(F230*(1+'inputs and tables'!$K$14)),1,J229)))</f>
        <v>0</v>
      </c>
      <c r="K230">
        <f ca="1">IF(G230="","",IF(C230&lt;(G230*(1-'inputs and tables'!$K$14)),0,IF(C230&gt;(G230*(1+'inputs and tables'!$K$14)),1,K229)))</f>
        <v>1</v>
      </c>
      <c r="N230" s="13">
        <f t="shared" si="9"/>
        <v>818.09349022994718</v>
      </c>
      <c r="O230" s="10">
        <f ca="1">(O229+(IF(J229&lt;&gt;J228,(-O229*'inputs and tables'!$K$22-'inputs and tables'!$K$21)-O229*'inputs and tables'!$K$22,0)*('inputs and tables'!$K$15+'inputs and tables'!$K$16)))*(IF(AND(J229=0,'inputs and tables'!$K$16=1),(data!C229/data!C230-1)*'inputs and tables'!$K$18+1,1)*IF(AND(J229=1,'inputs and tables'!$K$15=1),(data!C230/data!C229-1)*'inputs and tables'!$K$17+1,1))</f>
        <v>994.63055993621788</v>
      </c>
      <c r="P230" s="10">
        <f ca="1">(P229+(IF(K229&lt;&gt;K228,(-P229*'inputs and tables'!$K$22-'inputs and tables'!$K$21)-P229*'inputs and tables'!$K$22,0)*('inputs and tables'!$K$15+'inputs and tables'!$K$16)))*(IF(AND(K229=0,'inputs and tables'!$K$16=1),data!C229/data!C230,1)*IF(AND(K229=1,'inputs and tables'!$K$15=1),data!C230/data!C229,1))</f>
        <v>816.4573032494875</v>
      </c>
      <c r="R230" s="36">
        <f ca="1">1-O230/MAX($O$202:O230)</f>
        <v>0.13148581613635557</v>
      </c>
      <c r="S230" s="36">
        <f>1-N230/MAX($N$202:N230)</f>
        <v>0.23133621855558573</v>
      </c>
    </row>
    <row r="231" spans="1:19" x14ac:dyDescent="0.4">
      <c r="A231" s="17">
        <f t="shared" si="8"/>
        <v>229</v>
      </c>
      <c r="B231">
        <v>1440028800</v>
      </c>
      <c r="C231">
        <v>235.56</v>
      </c>
      <c r="D231" s="14">
        <f t="shared" si="7"/>
        <v>42236</v>
      </c>
      <c r="F231">
        <f ca="1">IF(A231&lt;$F$2,"",AVERAGE(INDIRECT("C"&amp;A231-$F$2+3):C231))</f>
        <v>276.22499999999997</v>
      </c>
      <c r="G231" s="2">
        <f ca="1">IF(A231&lt;$G$2,"",IF(A231=$G$2,AVERAGE(INDIRECT("C"&amp;A231-$G$2+3):C231),G230+(2/($G$2+3))*(C231-G230)))</f>
        <v>194.32519900061735</v>
      </c>
      <c r="J231">
        <f ca="1">IF(F231="","",IF(C231&lt;(F231*(1-'inputs and tables'!$K$14)),0,IF(C231&gt;(F231*(1+'inputs and tables'!$K$14)),1,J230)))</f>
        <v>0</v>
      </c>
      <c r="K231">
        <f ca="1">IF(G231="","",IF(C231&lt;(G231*(1-'inputs and tables'!$K$14)),0,IF(C231&gt;(G231*(1+'inputs and tables'!$K$14)),1,K230)))</f>
        <v>1</v>
      </c>
      <c r="N231" s="13">
        <f t="shared" si="9"/>
        <v>847.67353988988452</v>
      </c>
      <c r="O231" s="10">
        <f ca="1">(O230+(IF(J230&lt;&gt;J229,(-O230*'inputs and tables'!$K$22-'inputs and tables'!$K$21)-O230*'inputs and tables'!$K$22,0)*('inputs and tables'!$K$15+'inputs and tables'!$K$16)))*(IF(AND(J230=0,'inputs and tables'!$K$16=1),(data!C230/data!C231-1)*'inputs and tables'!$K$18+1,1)*IF(AND(J230=1,'inputs and tables'!$K$15=1),(data!C231/data!C230-1)*'inputs and tables'!$K$17+1,1))</f>
        <v>959.92236158897856</v>
      </c>
      <c r="P231" s="10">
        <f ca="1">(P230+(IF(K230&lt;&gt;K229,(-P230*'inputs and tables'!$K$22-'inputs and tables'!$K$21)-P230*'inputs and tables'!$K$22,0)*('inputs and tables'!$K$15+'inputs and tables'!$K$16)))*(IF(AND(K230=0,'inputs and tables'!$K$16=1),data!C230/data!C231,1)*IF(AND(K230=1,'inputs and tables'!$K$15=1),data!C231/data!C230,1))</f>
        <v>845.97819281010504</v>
      </c>
      <c r="R231" s="36">
        <f ca="1">1-O231/MAX($O$202:O231)</f>
        <v>0.1617931119054129</v>
      </c>
      <c r="S231" s="36">
        <f>1-N231/MAX($N$202:N231)</f>
        <v>0.20354341357857741</v>
      </c>
    </row>
    <row r="232" spans="1:19" x14ac:dyDescent="0.4">
      <c r="A232" s="17">
        <f t="shared" si="8"/>
        <v>230</v>
      </c>
      <c r="B232">
        <v>1440115200</v>
      </c>
      <c r="C232">
        <v>232.85</v>
      </c>
      <c r="D232" s="14">
        <f t="shared" si="7"/>
        <v>42237</v>
      </c>
      <c r="F232">
        <f ca="1">IF(A232&lt;$F$2,"",AVERAGE(INDIRECT("C"&amp;A232-$F$2+3):C232))</f>
        <v>275.35863636363632</v>
      </c>
      <c r="G232" s="2">
        <f ca="1">IF(A232&lt;$G$2,"",IF(A232=$G$2,AVERAGE(INDIRECT("C"&amp;A232-$G$2+3):C232),G231+(2/($G$2+3))*(C232-G231)))</f>
        <v>195.96455223463363</v>
      </c>
      <c r="J232">
        <f ca="1">IF(F232="","",IF(C232&lt;(F232*(1-'inputs and tables'!$K$14)),0,IF(C232&gt;(F232*(1+'inputs and tables'!$K$14)),1,J231)))</f>
        <v>0</v>
      </c>
      <c r="K232">
        <f ca="1">IF(G232="","",IF(C232&lt;(G232*(1-'inputs and tables'!$K$14)),0,IF(C232&gt;(G232*(1+'inputs and tables'!$K$14)),1,K231)))</f>
        <v>1</v>
      </c>
      <c r="N232" s="13">
        <f t="shared" si="9"/>
        <v>837.92147972219232</v>
      </c>
      <c r="O232" s="10">
        <f ca="1">(O231+(IF(J231&lt;&gt;J230,(-O231*'inputs and tables'!$K$22-'inputs and tables'!$K$21)-O231*'inputs and tables'!$K$22,0)*('inputs and tables'!$K$15+'inputs and tables'!$K$16)))*(IF(AND(J231=0,'inputs and tables'!$K$16=1),(data!C231/data!C232-1)*'inputs and tables'!$K$18+1,1)*IF(AND(J231=1,'inputs and tables'!$K$15=1),(data!C232/data!C231-1)*'inputs and tables'!$K$17+1,1))</f>
        <v>971.09431606570661</v>
      </c>
      <c r="P232" s="10">
        <f ca="1">(P231+(IF(K231&lt;&gt;K230,(-P231*'inputs and tables'!$K$22-'inputs and tables'!$K$21)-P231*'inputs and tables'!$K$22,0)*('inputs and tables'!$K$15+'inputs and tables'!$K$16)))*(IF(AND(K231=0,'inputs and tables'!$K$16=1),data!C231/data!C232,1)*IF(AND(K231=1,'inputs and tables'!$K$15=1),data!C232/data!C231,1))</f>
        <v>836.24563676274818</v>
      </c>
      <c r="R232" s="36">
        <f ca="1">1-O232/MAX($O$202:O232)</f>
        <v>0.15203773004268439</v>
      </c>
      <c r="S232" s="36">
        <f>1-N232/MAX($N$202:N232)</f>
        <v>0.21270624830944018</v>
      </c>
    </row>
    <row r="233" spans="1:19" x14ac:dyDescent="0.4">
      <c r="A233" s="17">
        <f t="shared" si="8"/>
        <v>231</v>
      </c>
      <c r="B233">
        <v>1440201600</v>
      </c>
      <c r="C233">
        <v>231.15</v>
      </c>
      <c r="D233" s="14">
        <f t="shared" si="7"/>
        <v>42238</v>
      </c>
      <c r="F233">
        <f ca="1">IF(A233&lt;$F$2,"",AVERAGE(INDIRECT("C"&amp;A233-$F$2+3):C233))</f>
        <v>274.4813636363636</v>
      </c>
      <c r="G233" s="2">
        <f ca="1">IF(A233&lt;$G$2,"",IF(A233=$G$2,AVERAGE(INDIRECT("C"&amp;A233-$G$2+3):C233),G232+(2/($G$2+3))*(C233-G232)))</f>
        <v>197.4618053310322</v>
      </c>
      <c r="J233">
        <f ca="1">IF(F233="","",IF(C233&lt;(F233*(1-'inputs and tables'!$K$14)),0,IF(C233&gt;(F233*(1+'inputs and tables'!$K$14)),1,J232)))</f>
        <v>0</v>
      </c>
      <c r="K233">
        <f ca="1">IF(G233="","",IF(C233&lt;(G233*(1-'inputs and tables'!$K$14)),0,IF(C233&gt;(G233*(1+'inputs and tables'!$K$14)),1,K232)))</f>
        <v>1</v>
      </c>
      <c r="N233" s="13">
        <f t="shared" si="9"/>
        <v>831.80395120371384</v>
      </c>
      <c r="O233" s="10">
        <f ca="1">(O232+(IF(J232&lt;&gt;J231,(-O232*'inputs and tables'!$K$22-'inputs and tables'!$K$21)-O232*'inputs and tables'!$K$22,0)*('inputs and tables'!$K$15+'inputs and tables'!$K$16)))*(IF(AND(J232=0,'inputs and tables'!$K$16=1),(data!C232/data!C233-1)*'inputs and tables'!$K$18+1,1)*IF(AND(J232=1,'inputs and tables'!$K$15=1),(data!C233/data!C232-1)*'inputs and tables'!$K$17+1,1))</f>
        <v>978.2362599865877</v>
      </c>
      <c r="P233" s="10">
        <f ca="1">(P232+(IF(K232&lt;&gt;K231,(-P232*'inputs and tables'!$K$22-'inputs and tables'!$K$21)-P232*'inputs and tables'!$K$22,0)*('inputs and tables'!$K$15+'inputs and tables'!$K$16)))*(IF(AND(K232=0,'inputs and tables'!$K$16=1),data!C232/data!C233,1)*IF(AND(K232=1,'inputs and tables'!$K$15=1),data!C233/data!C232,1))</f>
        <v>830.14034330130664</v>
      </c>
      <c r="R233" s="36">
        <f ca="1">1-O233/MAX($O$202:O233)</f>
        <v>0.14580136465688553</v>
      </c>
      <c r="S233" s="36">
        <f>1-N233/MAX($N$202:N233)</f>
        <v>0.21845415201514751</v>
      </c>
    </row>
    <row r="234" spans="1:19" x14ac:dyDescent="0.4">
      <c r="A234" s="17">
        <f t="shared" si="8"/>
        <v>232</v>
      </c>
      <c r="B234">
        <v>1440288000</v>
      </c>
      <c r="C234">
        <v>229.21</v>
      </c>
      <c r="D234" s="14">
        <f t="shared" si="7"/>
        <v>42239</v>
      </c>
      <c r="F234">
        <f ca="1">IF(A234&lt;$F$2,"",AVERAGE(INDIRECT("C"&amp;A234-$F$2+3):C234))</f>
        <v>273.17545454545444</v>
      </c>
      <c r="G234" s="2">
        <f ca="1">IF(A234&lt;$G$2,"",IF(A234=$G$2,AVERAGE(INDIRECT("C"&amp;A234-$G$2+3):C234),G233+(2/($G$2+3))*(C234-G233)))</f>
        <v>198.81279233822232</v>
      </c>
      <c r="J234">
        <f ca="1">IF(F234="","",IF(C234&lt;(F234*(1-'inputs and tables'!$K$14)),0,IF(C234&gt;(F234*(1+'inputs and tables'!$K$14)),1,J233)))</f>
        <v>0</v>
      </c>
      <c r="K234">
        <f ca="1">IF(G234="","",IF(C234&lt;(G234*(1-'inputs and tables'!$K$14)),0,IF(C234&gt;(G234*(1+'inputs and tables'!$K$14)),1,K233)))</f>
        <v>1</v>
      </c>
      <c r="N234" s="13">
        <f t="shared" si="9"/>
        <v>824.82277160027365</v>
      </c>
      <c r="O234" s="10">
        <f ca="1">(O233+(IF(J233&lt;&gt;J232,(-O233*'inputs and tables'!$K$22-'inputs and tables'!$K$21)-O233*'inputs and tables'!$K$22,0)*('inputs and tables'!$K$15+'inputs and tables'!$K$16)))*(IF(AND(J233=0,'inputs and tables'!$K$16=1),(data!C233/data!C234-1)*'inputs and tables'!$K$18+1,1)*IF(AND(J233=1,'inputs and tables'!$K$15=1),(data!C234/data!C233-1)*'inputs and tables'!$K$17+1,1))</f>
        <v>986.51590897386575</v>
      </c>
      <c r="P234" s="10">
        <f ca="1">(P233+(IF(K233&lt;&gt;K232,(-P233*'inputs and tables'!$K$22-'inputs and tables'!$K$21)-P233*'inputs and tables'!$K$22,0)*('inputs and tables'!$K$15+'inputs and tables'!$K$16)))*(IF(AND(K233=0,'inputs and tables'!$K$16=1),data!C233/data!C234,1)*IF(AND(K233=1,'inputs and tables'!$K$15=1),data!C234/data!C233,1))</f>
        <v>823.17312605707332</v>
      </c>
      <c r="R234" s="36">
        <f ca="1">1-O234/MAX($O$202:O234)</f>
        <v>0.13857155202844151</v>
      </c>
      <c r="S234" s="36">
        <f>1-N234/MAX($N$202:N234)</f>
        <v>0.22501352447930756</v>
      </c>
    </row>
    <row r="235" spans="1:19" x14ac:dyDescent="0.4">
      <c r="A235" s="17">
        <f t="shared" si="8"/>
        <v>233</v>
      </c>
      <c r="B235">
        <v>1440374400</v>
      </c>
      <c r="C235">
        <v>211.16</v>
      </c>
      <c r="D235" s="14">
        <f t="shared" si="7"/>
        <v>42240</v>
      </c>
      <c r="F235">
        <f ca="1">IF(A235&lt;$F$2,"",AVERAGE(INDIRECT("C"&amp;A235-$F$2+3):C235))</f>
        <v>271.28749999999985</v>
      </c>
      <c r="G235" s="2">
        <f ca="1">IF(A235&lt;$G$2,"",IF(A235=$G$2,AVERAGE(INDIRECT("C"&amp;A235-$G$2+3):C235),G234+(2/($G$2+3))*(C235-G234)))</f>
        <v>199.33820543021287</v>
      </c>
      <c r="J235">
        <f ca="1">IF(F235="","",IF(C235&lt;(F235*(1-'inputs and tables'!$K$14)),0,IF(C235&gt;(F235*(1+'inputs and tables'!$K$14)),1,J234)))</f>
        <v>0</v>
      </c>
      <c r="K235">
        <f ca="1">IF(G235="","",IF(C235&lt;(G235*(1-'inputs and tables'!$K$14)),0,IF(C235&gt;(G235*(1+'inputs and tables'!$K$14)),1,K234)))</f>
        <v>1</v>
      </c>
      <c r="N235" s="13">
        <f t="shared" si="9"/>
        <v>759.86901291878098</v>
      </c>
      <c r="O235" s="10">
        <f ca="1">(O234+(IF(J234&lt;&gt;J233,(-O234*'inputs and tables'!$K$22-'inputs and tables'!$K$21)-O234*'inputs and tables'!$K$22,0)*('inputs and tables'!$K$15+'inputs and tables'!$K$16)))*(IF(AND(J234=0,'inputs and tables'!$K$16=1),(data!C234/data!C235-1)*'inputs and tables'!$K$18+1,1)*IF(AND(J234=1,'inputs and tables'!$K$15=1),(data!C235/data!C234-1)*'inputs and tables'!$K$17+1,1))</f>
        <v>1070.8434906985215</v>
      </c>
      <c r="P235" s="10">
        <f ca="1">(P234+(IF(K234&lt;&gt;K233,(-P234*'inputs and tables'!$K$22-'inputs and tables'!$K$21)-P234*'inputs and tables'!$K$22,0)*('inputs and tables'!$K$15+'inputs and tables'!$K$16)))*(IF(AND(K234=0,'inputs and tables'!$K$16=1),data!C234/data!C235,1)*IF(AND(K234=1,'inputs and tables'!$K$15=1),data!C235/data!C234,1))</f>
        <v>758.34927489294364</v>
      </c>
      <c r="R235" s="36">
        <f ca="1">1-O235/MAX($O$202:O235)</f>
        <v>6.4936472061181361E-2</v>
      </c>
      <c r="S235" s="36">
        <f>1-N235/MAX($N$202:N235)</f>
        <v>0.28604273735461183</v>
      </c>
    </row>
    <row r="236" spans="1:19" x14ac:dyDescent="0.4">
      <c r="A236" s="17">
        <f t="shared" si="8"/>
        <v>234</v>
      </c>
      <c r="B236">
        <v>1440460800</v>
      </c>
      <c r="C236">
        <v>223.73</v>
      </c>
      <c r="D236" s="14">
        <f t="shared" si="7"/>
        <v>42241</v>
      </c>
      <c r="F236">
        <f ca="1">IF(A236&lt;$F$2,"",AVERAGE(INDIRECT("C"&amp;A236-$F$2+3):C236))</f>
        <v>269.27772727272719</v>
      </c>
      <c r="G236" s="2">
        <f ca="1">IF(A236&lt;$G$2,"",IF(A236=$G$2,AVERAGE(INDIRECT("C"&amp;A236-$G$2+3):C236),G235+(2/($G$2+3))*(C236-G235)))</f>
        <v>200.3761541353102</v>
      </c>
      <c r="J236">
        <f ca="1">IF(F236="","",IF(C236&lt;(F236*(1-'inputs and tables'!$K$14)),0,IF(C236&gt;(F236*(1+'inputs and tables'!$K$14)),1,J235)))</f>
        <v>0</v>
      </c>
      <c r="K236">
        <f ca="1">IF(G236="","",IF(C236&lt;(G236*(1-'inputs and tables'!$K$14)),0,IF(C236&gt;(G236*(1+'inputs and tables'!$K$14)),1,K235)))</f>
        <v>1</v>
      </c>
      <c r="N236" s="13">
        <f t="shared" si="9"/>
        <v>805.10273849364876</v>
      </c>
      <c r="O236" s="10">
        <f ca="1">(O235+(IF(J235&lt;&gt;J234,(-O235*'inputs and tables'!$K$22-'inputs and tables'!$K$21)-O235*'inputs and tables'!$K$22,0)*('inputs and tables'!$K$15+'inputs and tables'!$K$16)))*(IF(AND(J235=0,'inputs and tables'!$K$16=1),(data!C235/data!C236-1)*'inputs and tables'!$K$18+1,1)*IF(AND(J235=1,'inputs and tables'!$K$15=1),(data!C236/data!C235-1)*'inputs and tables'!$K$17+1,1))</f>
        <v>1010.6794417194824</v>
      </c>
      <c r="P236" s="10">
        <f ca="1">(P235+(IF(K235&lt;&gt;K234,(-P235*'inputs and tables'!$K$22-'inputs and tables'!$K$21)-P235*'inputs and tables'!$K$22,0)*('inputs and tables'!$K$15+'inputs and tables'!$K$16)))*(IF(AND(K235=0,'inputs and tables'!$K$16=1),data!C235/data!C236,1)*IF(AND(K235=1,'inputs and tables'!$K$15=1),data!C236/data!C235,1))</f>
        <v>803.4925330166617</v>
      </c>
      <c r="R236" s="36">
        <f ca="1">1-O236/MAX($O$202:O236)</f>
        <v>0.11747188772377004</v>
      </c>
      <c r="S236" s="36">
        <f>1-N236/MAX($N$202:N236)</f>
        <v>0.24354206113064647</v>
      </c>
    </row>
    <row r="237" spans="1:19" x14ac:dyDescent="0.4">
      <c r="A237" s="17">
        <f t="shared" si="8"/>
        <v>235</v>
      </c>
      <c r="B237">
        <v>1440547200</v>
      </c>
      <c r="C237">
        <v>226.81</v>
      </c>
      <c r="D237" s="14">
        <f t="shared" si="7"/>
        <v>42242</v>
      </c>
      <c r="F237">
        <f ca="1">IF(A237&lt;$F$2,"",AVERAGE(INDIRECT("C"&amp;A237-$F$2+3):C237))</f>
        <v>267.77159090909078</v>
      </c>
      <c r="G237" s="2">
        <f ca="1">IF(A237&lt;$G$2,"",IF(A237=$G$2,AVERAGE(INDIRECT("C"&amp;A237-$G$2+3):C237),G236+(2/($G$2+3))*(C237-G236)))</f>
        <v>201.50099864019063</v>
      </c>
      <c r="J237">
        <f ca="1">IF(F237="","",IF(C237&lt;(F237*(1-'inputs and tables'!$K$14)),0,IF(C237&gt;(F237*(1+'inputs and tables'!$K$14)),1,J236)))</f>
        <v>0</v>
      </c>
      <c r="K237">
        <f ca="1">IF(G237="","",IF(C237&lt;(G237*(1-'inputs and tables'!$K$14)),0,IF(C237&gt;(G237*(1+'inputs and tables'!$K$14)),1,K236)))</f>
        <v>1</v>
      </c>
      <c r="N237" s="13">
        <f t="shared" si="9"/>
        <v>816.18626075065686</v>
      </c>
      <c r="O237" s="10">
        <f ca="1">(O236+(IF(J236&lt;&gt;J235,(-O236*'inputs and tables'!$K$22-'inputs and tables'!$K$21)-O236*'inputs and tables'!$K$22,0)*('inputs and tables'!$K$15+'inputs and tables'!$K$16)))*(IF(AND(J236=0,'inputs and tables'!$K$16=1),(data!C236/data!C237-1)*'inputs and tables'!$K$18+1,1)*IF(AND(J236=1,'inputs and tables'!$K$15=1),(data!C237/data!C236-1)*'inputs and tables'!$K$17+1,1))</f>
        <v>996.95477049468616</v>
      </c>
      <c r="P237" s="10">
        <f ca="1">(P236+(IF(K236&lt;&gt;K235,(-P236*'inputs and tables'!$K$22-'inputs and tables'!$K$21)-P236*'inputs and tables'!$K$22,0)*('inputs and tables'!$K$15+'inputs and tables'!$K$16)))*(IF(AND(K236=0,'inputs and tables'!$K$16=1),data!C236/data!C237,1)*IF(AND(K236=1,'inputs and tables'!$K$15=1),data!C237/data!C236,1))</f>
        <v>814.55388822915586</v>
      </c>
      <c r="R237" s="36">
        <f ca="1">1-O237/MAX($O$202:O237)</f>
        <v>0.12945630898302141</v>
      </c>
      <c r="S237" s="36">
        <f>1-N237/MAX($N$202:N237)</f>
        <v>0.2331282120638356</v>
      </c>
    </row>
    <row r="238" spans="1:19" x14ac:dyDescent="0.4">
      <c r="A238" s="17">
        <f t="shared" si="8"/>
        <v>236</v>
      </c>
      <c r="B238">
        <v>1440633600</v>
      </c>
      <c r="C238">
        <v>225.8</v>
      </c>
      <c r="D238" s="14">
        <f t="shared" si="7"/>
        <v>42243</v>
      </c>
      <c r="F238">
        <f ca="1">IF(A238&lt;$F$2,"",AVERAGE(INDIRECT("C"&amp;A238-$F$2+3):C238))</f>
        <v>266.36909090909074</v>
      </c>
      <c r="G238" s="2">
        <f ca="1">IF(A238&lt;$G$2,"",IF(A238=$G$2,AVERAGE(INDIRECT("C"&amp;A238-$G$2+3):C238),G237+(2/($G$2+3))*(C238-G237)))</f>
        <v>202.53499869805486</v>
      </c>
      <c r="J238">
        <f ca="1">IF(F238="","",IF(C238&lt;(F238*(1-'inputs and tables'!$K$14)),0,IF(C238&gt;(F238*(1+'inputs and tables'!$K$14)),1,J237)))</f>
        <v>0</v>
      </c>
      <c r="K238">
        <f ca="1">IF(G238="","",IF(C238&lt;(G238*(1-'inputs and tables'!$K$14)),0,IF(C238&gt;(G238*(1+'inputs and tables'!$K$14)),1,K237)))</f>
        <v>1</v>
      </c>
      <c r="N238" s="13">
        <f t="shared" si="9"/>
        <v>812.55172910144313</v>
      </c>
      <c r="O238" s="10">
        <f ca="1">(O237+(IF(J237&lt;&gt;J236,(-O237*'inputs and tables'!$K$22-'inputs and tables'!$K$21)-O237*'inputs and tables'!$K$22,0)*('inputs and tables'!$K$15+'inputs and tables'!$K$16)))*(IF(AND(J237=0,'inputs and tables'!$K$16=1),(data!C237/data!C238-1)*'inputs and tables'!$K$18+1,1)*IF(AND(J237=1,'inputs and tables'!$K$15=1),(data!C238/data!C237-1)*'inputs and tables'!$K$17+1,1))</f>
        <v>1001.4141341713896</v>
      </c>
      <c r="P238" s="10">
        <f ca="1">(P237+(IF(K237&lt;&gt;K236,(-P237*'inputs and tables'!$K$22-'inputs and tables'!$K$21)-P237*'inputs and tables'!$K$22,0)*('inputs and tables'!$K$15+'inputs and tables'!$K$16)))*(IF(AND(K237=0,'inputs and tables'!$K$16=1),data!C237/data!C238,1)*IF(AND(K237=1,'inputs and tables'!$K$15=1),data!C238/data!C237,1))</f>
        <v>810.92662564324064</v>
      </c>
      <c r="R238" s="36">
        <f ca="1">1-O238/MAX($O$202:O238)</f>
        <v>0.12556238016137766</v>
      </c>
      <c r="S238" s="36">
        <f>1-N238/MAX($N$202:N238)</f>
        <v>0.23654314308899116</v>
      </c>
    </row>
    <row r="239" spans="1:19" x14ac:dyDescent="0.4">
      <c r="A239" s="17">
        <f t="shared" si="8"/>
        <v>237</v>
      </c>
      <c r="B239">
        <v>1440720000</v>
      </c>
      <c r="C239">
        <v>231.55</v>
      </c>
      <c r="D239" s="14">
        <f t="shared" si="7"/>
        <v>42244</v>
      </c>
      <c r="F239">
        <f ca="1">IF(A239&lt;$F$2,"",AVERAGE(INDIRECT("C"&amp;A239-$F$2+3):C239))</f>
        <v>265.13840909090891</v>
      </c>
      <c r="G239" s="2">
        <f ca="1">IF(A239&lt;$G$2,"",IF(A239=$G$2,AVERAGE(INDIRECT("C"&amp;A239-$G$2+3):C239),G238+(2/($G$2+3))*(C239-G238)))</f>
        <v>203.7696796045206</v>
      </c>
      <c r="J239">
        <f ca="1">IF(F239="","",IF(C239&lt;(F239*(1-'inputs and tables'!$K$14)),0,IF(C239&gt;(F239*(1+'inputs and tables'!$K$14)),1,J238)))</f>
        <v>0</v>
      </c>
      <c r="K239">
        <f ca="1">IF(G239="","",IF(C239&lt;(G239*(1-'inputs and tables'!$K$14)),0,IF(C239&gt;(G239*(1+'inputs and tables'!$K$14)),1,K238)))</f>
        <v>1</v>
      </c>
      <c r="N239" s="13">
        <f t="shared" si="9"/>
        <v>833.24336967864986</v>
      </c>
      <c r="O239" s="10">
        <f ca="1">(O238+(IF(J238&lt;&gt;J237,(-O238*'inputs and tables'!$K$22-'inputs and tables'!$K$21)-O238*'inputs and tables'!$K$22,0)*('inputs and tables'!$K$15+'inputs and tables'!$K$16)))*(IF(AND(J238=0,'inputs and tables'!$K$16=1),(data!C238/data!C239-1)*'inputs and tables'!$K$18+1,1)*IF(AND(J238=1,'inputs and tables'!$K$15=1),(data!C239/data!C238-1)*'inputs and tables'!$K$17+1,1))</f>
        <v>976.54636793737757</v>
      </c>
      <c r="P239" s="10">
        <f ca="1">(P238+(IF(K238&lt;&gt;K237,(-P238*'inputs and tables'!$K$22-'inputs and tables'!$K$21)-P238*'inputs and tables'!$K$22,0)*('inputs and tables'!$K$15+'inputs and tables'!$K$16)))*(IF(AND(K238=0,'inputs and tables'!$K$16=1),data!C238/data!C239,1)*IF(AND(K238=1,'inputs and tables'!$K$15=1),data!C239/data!C238,1))</f>
        <v>831.576882939293</v>
      </c>
      <c r="R239" s="36">
        <f ca="1">1-O239/MAX($O$202:O239)</f>
        <v>0.14727698311569459</v>
      </c>
      <c r="S239" s="36">
        <f>1-N239/MAX($N$202:N239)</f>
        <v>0.21710170408439289</v>
      </c>
    </row>
    <row r="240" spans="1:19" x14ac:dyDescent="0.4">
      <c r="A240" s="17">
        <f t="shared" si="8"/>
        <v>238</v>
      </c>
      <c r="B240">
        <v>1440806400</v>
      </c>
      <c r="C240">
        <v>230.61</v>
      </c>
      <c r="D240" s="14">
        <f t="shared" si="7"/>
        <v>42245</v>
      </c>
      <c r="F240">
        <f ca="1">IF(A240&lt;$F$2,"",AVERAGE(INDIRECT("C"&amp;A240-$F$2+3):C240))</f>
        <v>264.0299999999998</v>
      </c>
      <c r="G240" s="2">
        <f ca="1">IF(A240&lt;$G$2,"",IF(A240=$G$2,AVERAGE(INDIRECT("C"&amp;A240-$G$2+3):C240),G239+(2/($G$2+3))*(C240-G239)))</f>
        <v>204.91182089794526</v>
      </c>
      <c r="J240">
        <f ca="1">IF(F240="","",IF(C240&lt;(F240*(1-'inputs and tables'!$K$14)),0,IF(C240&gt;(F240*(1+'inputs and tables'!$K$14)),1,J239)))</f>
        <v>0</v>
      </c>
      <c r="K240">
        <f ca="1">IF(G240="","",IF(C240&lt;(G240*(1-'inputs and tables'!$K$14)),0,IF(C240&gt;(G240*(1+'inputs and tables'!$K$14)),1,K239)))</f>
        <v>1</v>
      </c>
      <c r="N240" s="13">
        <f t="shared" si="9"/>
        <v>829.86073626254995</v>
      </c>
      <c r="O240" s="10">
        <f ca="1">(O239+(IF(J239&lt;&gt;J238,(-O239*'inputs and tables'!$K$22-'inputs and tables'!$K$21)-O239*'inputs and tables'!$K$22,0)*('inputs and tables'!$K$15+'inputs and tables'!$K$16)))*(IF(AND(J239=0,'inputs and tables'!$K$16=1),(data!C239/data!C240-1)*'inputs and tables'!$K$18+1,1)*IF(AND(J239=1,'inputs and tables'!$K$15=1),(data!C240/data!C239-1)*'inputs and tables'!$K$17+1,1))</f>
        <v>980.52691338580189</v>
      </c>
      <c r="P240" s="10">
        <f ca="1">(P239+(IF(K239&lt;&gt;K238,(-P239*'inputs and tables'!$K$22-'inputs and tables'!$K$21)-P239*'inputs and tables'!$K$22,0)*('inputs and tables'!$K$15+'inputs and tables'!$K$16)))*(IF(AND(K239=0,'inputs and tables'!$K$16=1),data!C239/data!C240,1)*IF(AND(K239=1,'inputs and tables'!$K$15=1),data!C240/data!C239,1))</f>
        <v>828.20101479002528</v>
      </c>
      <c r="R240" s="36">
        <f ca="1">1-O240/MAX($O$202:O240)</f>
        <v>0.14380115970876839</v>
      </c>
      <c r="S240" s="36">
        <f>1-N240/MAX($N$202:N240)</f>
        <v>0.22027995672166634</v>
      </c>
    </row>
    <row r="241" spans="1:19" x14ac:dyDescent="0.4">
      <c r="A241" s="17">
        <f t="shared" si="8"/>
        <v>239</v>
      </c>
      <c r="B241">
        <v>1440892800</v>
      </c>
      <c r="C241">
        <v>229.39</v>
      </c>
      <c r="D241" s="14">
        <f t="shared" si="7"/>
        <v>42246</v>
      </c>
      <c r="F241">
        <f ca="1">IF(A241&lt;$F$2,"",AVERAGE(INDIRECT("C"&amp;A241-$F$2+3):C241))</f>
        <v>262.86659090909075</v>
      </c>
      <c r="G241" s="2">
        <f ca="1">IF(A241&lt;$G$2,"",IF(A241=$G$2,AVERAGE(INDIRECT("C"&amp;A241-$G$2+3):C241),G240+(2/($G$2+3))*(C241-G240)))</f>
        <v>205.95344554058588</v>
      </c>
      <c r="J241">
        <f ca="1">IF(F241="","",IF(C241&lt;(F241*(1-'inputs and tables'!$K$14)),0,IF(C241&gt;(F241*(1+'inputs and tables'!$K$14)),1,J240)))</f>
        <v>0</v>
      </c>
      <c r="K241">
        <f ca="1">IF(G241="","",IF(C241&lt;(G241*(1-'inputs and tables'!$K$14)),0,IF(C241&gt;(G241*(1+'inputs and tables'!$K$14)),1,K240)))</f>
        <v>1</v>
      </c>
      <c r="N241" s="13">
        <f t="shared" si="9"/>
        <v>825.47050991399465</v>
      </c>
      <c r="O241" s="10">
        <f ca="1">(O240+(IF(J240&lt;&gt;J239,(-O240*'inputs and tables'!$K$22-'inputs and tables'!$K$21)-O240*'inputs and tables'!$K$22,0)*('inputs and tables'!$K$15+'inputs and tables'!$K$16)))*(IF(AND(J240=0,'inputs and tables'!$K$16=1),(data!C240/data!C241-1)*'inputs and tables'!$K$18+1,1)*IF(AND(J240=1,'inputs and tables'!$K$15=1),(data!C241/data!C240-1)*'inputs and tables'!$K$17+1,1))</f>
        <v>985.74179997340696</v>
      </c>
      <c r="P241" s="10">
        <f ca="1">(P240+(IF(K240&lt;&gt;K239,(-P240*'inputs and tables'!$K$22-'inputs and tables'!$K$21)-P240*'inputs and tables'!$K$22,0)*('inputs and tables'!$K$15+'inputs and tables'!$K$16)))*(IF(AND(K240=0,'inputs and tables'!$K$16=1),data!C240/data!C241,1)*IF(AND(K240=1,'inputs and tables'!$K$15=1),data!C241/data!C240,1))</f>
        <v>823.81956889416711</v>
      </c>
      <c r="R241" s="36">
        <f ca="1">1-O241/MAX($O$202:O241)</f>
        <v>0.1392475061704479</v>
      </c>
      <c r="S241" s="36">
        <f>1-N241/MAX($N$202:N241)</f>
        <v>0.22440492291046821</v>
      </c>
    </row>
    <row r="242" spans="1:19" x14ac:dyDescent="0.4">
      <c r="A242" s="17">
        <f t="shared" si="8"/>
        <v>240</v>
      </c>
      <c r="B242">
        <v>1440979200</v>
      </c>
      <c r="C242">
        <v>230.75</v>
      </c>
      <c r="D242" s="14">
        <f t="shared" si="7"/>
        <v>42247</v>
      </c>
      <c r="F242">
        <f ca="1">IF(A242&lt;$F$2,"",AVERAGE(INDIRECT("C"&amp;A242-$F$2+3):C242))</f>
        <v>261.79931818181808</v>
      </c>
      <c r="G242" s="2">
        <f ca="1">IF(A242&lt;$G$2,"",IF(A242=$G$2,AVERAGE(INDIRECT("C"&amp;A242-$G$2+3):C242),G241+(2/($G$2+3))*(C242-G241)))</f>
        <v>207.00861807077371</v>
      </c>
      <c r="J242">
        <f ca="1">IF(F242="","",IF(C242&lt;(F242*(1-'inputs and tables'!$K$14)),0,IF(C242&gt;(F242*(1+'inputs and tables'!$K$14)),1,J241)))</f>
        <v>0</v>
      </c>
      <c r="K242">
        <f ca="1">IF(G242="","",IF(C242&lt;(G242*(1-'inputs and tables'!$K$14)),0,IF(C242&gt;(G242*(1+'inputs and tables'!$K$14)),1,K241)))</f>
        <v>1</v>
      </c>
      <c r="N242" s="13">
        <f t="shared" si="9"/>
        <v>830.36453272877759</v>
      </c>
      <c r="O242" s="10">
        <f ca="1">(O241+(IF(J241&lt;&gt;J240,(-O241*'inputs and tables'!$K$22-'inputs and tables'!$K$21)-O241*'inputs and tables'!$K$22,0)*('inputs and tables'!$K$15+'inputs and tables'!$K$16)))*(IF(AND(J241=0,'inputs and tables'!$K$16=1),(data!C241/data!C242-1)*'inputs and tables'!$K$18+1,1)*IF(AND(J241=1,'inputs and tables'!$K$15=1),(data!C242/data!C241-1)*'inputs and tables'!$K$17+1,1))</f>
        <v>979.93201081646725</v>
      </c>
      <c r="P242" s="10">
        <f ca="1">(P241+(IF(K241&lt;&gt;K240,(-P241*'inputs and tables'!$K$22-'inputs and tables'!$K$21)-P241*'inputs and tables'!$K$22,0)*('inputs and tables'!$K$15+'inputs and tables'!$K$16)))*(IF(AND(K241=0,'inputs and tables'!$K$16=1),data!C241/data!C242,1)*IF(AND(K241=1,'inputs and tables'!$K$15=1),data!C242/data!C241,1))</f>
        <v>828.7038036633204</v>
      </c>
      <c r="R242" s="36">
        <f ca="1">1-O242/MAX($O$202:O242)</f>
        <v>0.14432063029442699</v>
      </c>
      <c r="S242" s="36">
        <f>1-N242/MAX($N$202:N242)</f>
        <v>0.21980659994590224</v>
      </c>
    </row>
    <row r="243" spans="1:19" x14ac:dyDescent="0.4">
      <c r="A243" s="17">
        <f t="shared" si="8"/>
        <v>241</v>
      </c>
      <c r="B243">
        <v>1441065600</v>
      </c>
      <c r="C243">
        <v>228.22</v>
      </c>
      <c r="D243" s="14">
        <f t="shared" si="7"/>
        <v>42248</v>
      </c>
      <c r="F243">
        <f ca="1">IF(A243&lt;$F$2,"",AVERAGE(INDIRECT("C"&amp;A243-$F$2+3):C243))</f>
        <v>260.72227272727264</v>
      </c>
      <c r="G243" s="2">
        <f ca="1">IF(A243&lt;$G$2,"",IF(A243=$G$2,AVERAGE(INDIRECT("C"&amp;A243-$G$2+3):C243),G242+(2/($G$2+3))*(C243-G242)))</f>
        <v>207.91123006776206</v>
      </c>
      <c r="J243">
        <f ca="1">IF(F243="","",IF(C243&lt;(F243*(1-'inputs and tables'!$K$14)),0,IF(C243&gt;(F243*(1+'inputs and tables'!$K$14)),1,J242)))</f>
        <v>0</v>
      </c>
      <c r="K243">
        <f ca="1">IF(G243="","",IF(C243&lt;(G243*(1-'inputs and tables'!$K$14)),0,IF(C243&gt;(G243*(1+'inputs and tables'!$K$14)),1,K242)))</f>
        <v>1</v>
      </c>
      <c r="N243" s="13">
        <f t="shared" si="9"/>
        <v>821.2602108748066</v>
      </c>
      <c r="O243" s="10">
        <f ca="1">(O242+(IF(J242&lt;&gt;J241,(-O242*'inputs and tables'!$K$22-'inputs and tables'!$K$21)-O242*'inputs and tables'!$K$22,0)*('inputs and tables'!$K$15+'inputs and tables'!$K$16)))*(IF(AND(J242=0,'inputs and tables'!$K$16=1),(data!C242/data!C243-1)*'inputs and tables'!$K$18+1,1)*IF(AND(J242=1,'inputs and tables'!$K$15=1),(data!C243/data!C242-1)*'inputs and tables'!$K$17+1,1))</f>
        <v>990.79533562308234</v>
      </c>
      <c r="P243" s="10">
        <f ca="1">(P242+(IF(K242&lt;&gt;K241,(-P242*'inputs and tables'!$K$22-'inputs and tables'!$K$21)-P242*'inputs and tables'!$K$22,0)*('inputs and tables'!$K$15+'inputs and tables'!$K$16)))*(IF(AND(K242=0,'inputs and tables'!$K$16=1),data!C242/data!C243,1)*IF(AND(K242=1,'inputs and tables'!$K$15=1),data!C243/data!C242,1))</f>
        <v>819.61769045305732</v>
      </c>
      <c r="R243" s="36">
        <f ca="1">1-O243/MAX($O$202:O243)</f>
        <v>0.13483474472193069</v>
      </c>
      <c r="S243" s="36">
        <f>1-N243/MAX($N$202:N243)</f>
        <v>0.22836083310792554</v>
      </c>
    </row>
    <row r="244" spans="1:19" x14ac:dyDescent="0.4">
      <c r="A244" s="17">
        <f t="shared" si="8"/>
        <v>242</v>
      </c>
      <c r="B244">
        <v>1441152000</v>
      </c>
      <c r="C244">
        <v>229.97</v>
      </c>
      <c r="D244" s="14">
        <f t="shared" si="7"/>
        <v>42249</v>
      </c>
      <c r="F244">
        <f ca="1">IF(A244&lt;$F$2,"",AVERAGE(INDIRECT("C"&amp;A244-$F$2+3):C244))</f>
        <v>259.58522727272708</v>
      </c>
      <c r="G244" s="2">
        <f ca="1">IF(A244&lt;$G$2,"",IF(A244=$G$2,AVERAGE(INDIRECT("C"&amp;A244-$G$2+3):C244),G243+(2/($G$2+3))*(C244-G243)))</f>
        <v>208.84990112870835</v>
      </c>
      <c r="J244">
        <f ca="1">IF(F244="","",IF(C244&lt;(F244*(1-'inputs and tables'!$K$14)),0,IF(C244&gt;(F244*(1+'inputs and tables'!$K$14)),1,J243)))</f>
        <v>0</v>
      </c>
      <c r="K244">
        <f ca="1">IF(G244="","",IF(C244&lt;(G244*(1-'inputs and tables'!$K$14)),0,IF(C244&gt;(G244*(1+'inputs and tables'!$K$14)),1,K243)))</f>
        <v>1</v>
      </c>
      <c r="N244" s="13">
        <f t="shared" si="9"/>
        <v>827.55766670265211</v>
      </c>
      <c r="O244" s="10">
        <f ca="1">(O243+(IF(J243&lt;&gt;J242,(-O243*'inputs and tables'!$K$22-'inputs and tables'!$K$21)-O243*'inputs and tables'!$K$22,0)*('inputs and tables'!$K$15+'inputs and tables'!$K$16)))*(IF(AND(J243=0,'inputs and tables'!$K$16=1),(data!C243/data!C244-1)*'inputs and tables'!$K$18+1,1)*IF(AND(J243=1,'inputs and tables'!$K$15=1),(data!C244/data!C243-1)*'inputs and tables'!$K$17+1,1))</f>
        <v>983.25569202895974</v>
      </c>
      <c r="P244" s="10">
        <f ca="1">(P243+(IF(K243&lt;&gt;K242,(-P243*'inputs and tables'!$K$22-'inputs and tables'!$K$21)-P243*'inputs and tables'!$K$22,0)*('inputs and tables'!$K$15+'inputs and tables'!$K$16)))*(IF(AND(K243=0,'inputs and tables'!$K$16=1),data!C243/data!C244,1)*IF(AND(K243=1,'inputs and tables'!$K$15=1),data!C244/data!C243,1))</f>
        <v>825.90255136924713</v>
      </c>
      <c r="R244" s="36">
        <f ca="1">1-O244/MAX($O$202:O244)</f>
        <v>0.14141838257354866</v>
      </c>
      <c r="S244" s="36">
        <f>1-N244/MAX($N$202:N244)</f>
        <v>0.2224438734108739</v>
      </c>
    </row>
    <row r="245" spans="1:19" x14ac:dyDescent="0.4">
      <c r="A245" s="17">
        <f t="shared" si="8"/>
        <v>243</v>
      </c>
      <c r="B245">
        <v>1441238400</v>
      </c>
      <c r="C245">
        <v>227.25</v>
      </c>
      <c r="D245" s="14">
        <f t="shared" si="7"/>
        <v>42250</v>
      </c>
      <c r="F245">
        <f ca="1">IF(A245&lt;$F$2,"",AVERAGE(INDIRECT("C"&amp;A245-$F$2+3):C245))</f>
        <v>258.44727272727255</v>
      </c>
      <c r="G245" s="2">
        <f ca="1">IF(A245&lt;$G$2,"",IF(A245=$G$2,AVERAGE(INDIRECT("C"&amp;A245-$G$2+3):C245),G244+(2/($G$2+3))*(C245-G244)))</f>
        <v>209.63288405940162</v>
      </c>
      <c r="J245">
        <f ca="1">IF(F245="","",IF(C245&lt;(F245*(1-'inputs and tables'!$K$14)),0,IF(C245&gt;(F245*(1+'inputs and tables'!$K$14)),1,J244)))</f>
        <v>0</v>
      </c>
      <c r="K245">
        <f ca="1">IF(G245="","",IF(C245&lt;(G245*(1-'inputs and tables'!$K$14)),0,IF(C245&gt;(G245*(1+'inputs and tables'!$K$14)),1,K244)))</f>
        <v>1</v>
      </c>
      <c r="N245" s="13">
        <f t="shared" si="9"/>
        <v>817.76962107308645</v>
      </c>
      <c r="O245" s="10">
        <f ca="1">(O244+(IF(J244&lt;&gt;J243,(-O244*'inputs and tables'!$K$22-'inputs and tables'!$K$21)-O244*'inputs and tables'!$K$22,0)*('inputs and tables'!$K$15+'inputs and tables'!$K$16)))*(IF(AND(J244=0,'inputs and tables'!$K$16=1),(data!C244/data!C245-1)*'inputs and tables'!$K$18+1,1)*IF(AND(J244=1,'inputs and tables'!$K$15=1),(data!C245/data!C244-1)*'inputs and tables'!$K$17+1,1))</f>
        <v>995.02447302926237</v>
      </c>
      <c r="P245" s="10">
        <f ca="1">(P244+(IF(K244&lt;&gt;K243,(-P244*'inputs and tables'!$K$22-'inputs and tables'!$K$21)-P244*'inputs and tables'!$K$22,0)*('inputs and tables'!$K$15+'inputs and tables'!$K$16)))*(IF(AND(K244=0,'inputs and tables'!$K$16=1),data!C244/data!C245,1)*IF(AND(K244=1,'inputs and tables'!$K$15=1),data!C245/data!C244,1))</f>
        <v>816.13408183094054</v>
      </c>
      <c r="R245" s="36">
        <f ca="1">1-O245/MAX($O$202:O245)</f>
        <v>0.13114185012294388</v>
      </c>
      <c r="S245" s="36">
        <f>1-N245/MAX($N$202:N245)</f>
        <v>0.23164051934000562</v>
      </c>
    </row>
    <row r="246" spans="1:19" x14ac:dyDescent="0.4">
      <c r="A246" s="17">
        <f t="shared" si="8"/>
        <v>244</v>
      </c>
      <c r="B246">
        <v>1441324800</v>
      </c>
      <c r="C246">
        <v>231.39</v>
      </c>
      <c r="D246" s="14">
        <f t="shared" si="7"/>
        <v>42251</v>
      </c>
      <c r="F246">
        <f ca="1">IF(A246&lt;$F$2,"",AVERAGE(INDIRECT("C"&amp;A246-$F$2+3):C246))</f>
        <v>257.39045454545442</v>
      </c>
      <c r="G246" s="2">
        <f ca="1">IF(A246&lt;$G$2,"",IF(A246=$G$2,AVERAGE(INDIRECT("C"&amp;A246-$G$2+3):C246),G245+(2/($G$2+3))*(C246-G245)))</f>
        <v>210.55871878027816</v>
      </c>
      <c r="J246">
        <f ca="1">IF(F246="","",IF(C246&lt;(F246*(1-'inputs and tables'!$K$14)),0,IF(C246&gt;(F246*(1+'inputs and tables'!$K$14)),1,J245)))</f>
        <v>0</v>
      </c>
      <c r="K246">
        <f ca="1">IF(G246="","",IF(C246&lt;(G246*(1-'inputs and tables'!$K$14)),0,IF(C246&gt;(G246*(1+'inputs and tables'!$K$14)),1,K245)))</f>
        <v>1</v>
      </c>
      <c r="N246" s="13">
        <f t="shared" si="9"/>
        <v>832.66760228867543</v>
      </c>
      <c r="O246" s="10">
        <f ca="1">(O245+(IF(J245&lt;&gt;J244,(-O245*'inputs and tables'!$K$22-'inputs and tables'!$K$21)-O245*'inputs and tables'!$K$22,0)*('inputs and tables'!$K$15+'inputs and tables'!$K$16)))*(IF(AND(J245=0,'inputs and tables'!$K$16=1),(data!C245/data!C246-1)*'inputs and tables'!$K$18+1,1)*IF(AND(J245=1,'inputs and tables'!$K$15=1),(data!C246/data!C245-1)*'inputs and tables'!$K$17+1,1))</f>
        <v>977.22162364795315</v>
      </c>
      <c r="P246" s="10">
        <f ca="1">(P245+(IF(K245&lt;&gt;K244,(-P245*'inputs and tables'!$K$22-'inputs and tables'!$K$21)-P245*'inputs and tables'!$K$22,0)*('inputs and tables'!$K$15+'inputs and tables'!$K$16)))*(IF(AND(K245=0,'inputs and tables'!$K$16=1),data!C245/data!C246,1)*IF(AND(K245=1,'inputs and tables'!$K$15=1),data!C246/data!C245,1))</f>
        <v>831.00226708409832</v>
      </c>
      <c r="R246" s="36">
        <f ca="1">1-O246/MAX($O$202:O246)</f>
        <v>0.1466873479426033</v>
      </c>
      <c r="S246" s="36">
        <f>1-N246/MAX($N$202:N246)</f>
        <v>0.21764268325669478</v>
      </c>
    </row>
    <row r="247" spans="1:19" x14ac:dyDescent="0.4">
      <c r="A247" s="17">
        <f t="shared" si="8"/>
        <v>245</v>
      </c>
      <c r="B247">
        <v>1441411200</v>
      </c>
      <c r="C247">
        <v>236.01</v>
      </c>
      <c r="D247" s="14">
        <f t="shared" si="7"/>
        <v>42252</v>
      </c>
      <c r="F247">
        <f ca="1">IF(A247&lt;$F$2,"",AVERAGE(INDIRECT("C"&amp;A247-$F$2+3):C247))</f>
        <v>256.44999999999987</v>
      </c>
      <c r="G247" s="2">
        <f ca="1">IF(A247&lt;$G$2,"",IF(A247=$G$2,AVERAGE(INDIRECT("C"&amp;A247-$G$2+3):C247),G246+(2/($G$2+3))*(C247-G246)))</f>
        <v>211.64175202367056</v>
      </c>
      <c r="J247">
        <f ca="1">IF(F247="","",IF(C247&lt;(F247*(1-'inputs and tables'!$K$14)),0,IF(C247&gt;(F247*(1+'inputs and tables'!$K$14)),1,J246)))</f>
        <v>0</v>
      </c>
      <c r="K247">
        <f ca="1">IF(G247="","",IF(C247&lt;(G247*(1-'inputs and tables'!$K$14)),0,IF(C247&gt;(G247*(1+'inputs and tables'!$K$14)),1,K246)))</f>
        <v>1</v>
      </c>
      <c r="N247" s="13">
        <f t="shared" si="9"/>
        <v>849.29288567418769</v>
      </c>
      <c r="O247" s="10">
        <f ca="1">(O246+(IF(J246&lt;&gt;J245,(-O246*'inputs and tables'!$K$22-'inputs and tables'!$K$21)-O246*'inputs and tables'!$K$22,0)*('inputs and tables'!$K$15+'inputs and tables'!$K$16)))*(IF(AND(J246=0,'inputs and tables'!$K$16=1),(data!C246/data!C247-1)*'inputs and tables'!$K$18+1,1)*IF(AND(J246=1,'inputs and tables'!$K$15=1),(data!C247/data!C246-1)*'inputs and tables'!$K$17+1,1))</f>
        <v>958.09207870810508</v>
      </c>
      <c r="P247" s="10">
        <f ca="1">(P246+(IF(K246&lt;&gt;K245,(-P246*'inputs and tables'!$K$22-'inputs and tables'!$K$21)-P246*'inputs and tables'!$K$22,0)*('inputs and tables'!$K$15+'inputs and tables'!$K$16)))*(IF(AND(K246=0,'inputs and tables'!$K$16=1),data!C246/data!C247,1)*IF(AND(K246=1,'inputs and tables'!$K$15=1),data!C247/data!C246,1))</f>
        <v>847.59429990283957</v>
      </c>
      <c r="R247" s="36">
        <f ca="1">1-O247/MAX($O$202:O247)</f>
        <v>0.16339132003067236</v>
      </c>
      <c r="S247" s="36">
        <f>1-N247/MAX($N$202:N247)</f>
        <v>0.20202190965647837</v>
      </c>
    </row>
    <row r="248" spans="1:19" x14ac:dyDescent="0.4">
      <c r="A248" s="17">
        <f t="shared" si="8"/>
        <v>246</v>
      </c>
      <c r="B248">
        <v>1441497600</v>
      </c>
      <c r="C248">
        <v>241.29</v>
      </c>
      <c r="D248" s="14">
        <f t="shared" si="7"/>
        <v>42253</v>
      </c>
      <c r="F248">
        <f ca="1">IF(A248&lt;$F$2,"",AVERAGE(INDIRECT("C"&amp;A248-$F$2+3):C248))</f>
        <v>255.3629545454545</v>
      </c>
      <c r="G248" s="2">
        <f ca="1">IF(A248&lt;$G$2,"",IF(A248=$G$2,AVERAGE(INDIRECT("C"&amp;A248-$G$2+3):C248),G247+(2/($G$2+3))*(C248-G247)))</f>
        <v>212.90337959713139</v>
      </c>
      <c r="J248">
        <f ca="1">IF(F248="","",IF(C248&lt;(F248*(1-'inputs and tables'!$K$14)),0,IF(C248&gt;(F248*(1+'inputs and tables'!$K$14)),1,J247)))</f>
        <v>0</v>
      </c>
      <c r="K248">
        <f ca="1">IF(G248="","",IF(C248&lt;(G248*(1-'inputs and tables'!$K$14)),0,IF(C248&gt;(G248*(1+'inputs and tables'!$K$14)),1,K247)))</f>
        <v>1</v>
      </c>
      <c r="N248" s="13">
        <f t="shared" si="9"/>
        <v>868.29320954334457</v>
      </c>
      <c r="O248" s="10">
        <f ca="1">(O247+(IF(J247&lt;&gt;J246,(-O247*'inputs and tables'!$K$22-'inputs and tables'!$K$21)-O247*'inputs and tables'!$K$22,0)*('inputs and tables'!$K$15+'inputs and tables'!$K$16)))*(IF(AND(J247=0,'inputs and tables'!$K$16=1),(data!C247/data!C248-1)*'inputs and tables'!$K$18+1,1)*IF(AND(J247=1,'inputs and tables'!$K$15=1),(data!C248/data!C247-1)*'inputs and tables'!$K$17+1,1))</f>
        <v>937.12674166314343</v>
      </c>
      <c r="P248" s="10">
        <f ca="1">(P247+(IF(K247&lt;&gt;K246,(-P247*'inputs and tables'!$K$22-'inputs and tables'!$K$21)-P247*'inputs and tables'!$K$22,0)*('inputs and tables'!$K$15+'inputs and tables'!$K$16)))*(IF(AND(K247=0,'inputs and tables'!$K$16=1),data!C247/data!C248,1)*IF(AND(K247=1,'inputs and tables'!$K$15=1),data!C248/data!C247,1))</f>
        <v>866.55662312425818</v>
      </c>
      <c r="R248" s="36">
        <f ca="1">1-O248/MAX($O$202:O248)</f>
        <v>0.18169831091399968</v>
      </c>
      <c r="S248" s="36">
        <f>1-N248/MAX($N$202:N248)</f>
        <v>0.18416959697051671</v>
      </c>
    </row>
    <row r="249" spans="1:19" x14ac:dyDescent="0.4">
      <c r="A249" s="17">
        <f t="shared" si="8"/>
        <v>247</v>
      </c>
      <c r="B249">
        <v>1441584000</v>
      </c>
      <c r="C249">
        <v>241.31</v>
      </c>
      <c r="D249" s="14">
        <f t="shared" si="7"/>
        <v>42254</v>
      </c>
      <c r="F249">
        <f ca="1">IF(A249&lt;$F$2,"",AVERAGE(INDIRECT("C"&amp;A249-$F$2+3):C249))</f>
        <v>254.26318181818172</v>
      </c>
      <c r="G249" s="2">
        <f ca="1">IF(A249&lt;$G$2,"",IF(A249=$G$2,AVERAGE(INDIRECT("C"&amp;A249-$G$2+3):C249),G248+(2/($G$2+3))*(C249-G248)))</f>
        <v>214.11217195470027</v>
      </c>
      <c r="J249">
        <f ca="1">IF(F249="","",IF(C249&lt;(F249*(1-'inputs and tables'!$K$14)),0,IF(C249&gt;(F249*(1+'inputs and tables'!$K$14)),1,J248)))</f>
        <v>0</v>
      </c>
      <c r="K249">
        <f ca="1">IF(G249="","",IF(C249&lt;(G249*(1-'inputs and tables'!$K$14)),0,IF(C249&gt;(G249*(1+'inputs and tables'!$K$14)),1,K248)))</f>
        <v>1</v>
      </c>
      <c r="N249" s="13">
        <f t="shared" si="9"/>
        <v>868.36518046709148</v>
      </c>
      <c r="O249" s="10">
        <f ca="1">(O248+(IF(J248&lt;&gt;J247,(-O248*'inputs and tables'!$K$22-'inputs and tables'!$K$21)-O248*'inputs and tables'!$K$22,0)*('inputs and tables'!$K$15+'inputs and tables'!$K$16)))*(IF(AND(J248=0,'inputs and tables'!$K$16=1),(data!C248/data!C249-1)*'inputs and tables'!$K$18+1,1)*IF(AND(J248=1,'inputs and tables'!$K$15=1),(data!C249/data!C248-1)*'inputs and tables'!$K$17+1,1))</f>
        <v>937.0490717164638</v>
      </c>
      <c r="P249" s="10">
        <f ca="1">(P248+(IF(K248&lt;&gt;K247,(-P248*'inputs and tables'!$K$22-'inputs and tables'!$K$21)-P248*'inputs and tables'!$K$22,0)*('inputs and tables'!$K$15+'inputs and tables'!$K$16)))*(IF(AND(K248=0,'inputs and tables'!$K$16=1),data!C248/data!C249,1)*IF(AND(K248=1,'inputs and tables'!$K$15=1),data!C249/data!C248,1))</f>
        <v>866.62845010615763</v>
      </c>
      <c r="R249" s="36">
        <f ca="1">1-O249/MAX($O$202:O249)</f>
        <v>0.18176613252844465</v>
      </c>
      <c r="S249" s="36">
        <f>1-N249/MAX($N$202:N249)</f>
        <v>0.18410197457397892</v>
      </c>
    </row>
    <row r="250" spans="1:19" x14ac:dyDescent="0.4">
      <c r="A250" s="17">
        <f t="shared" si="8"/>
        <v>248</v>
      </c>
      <c r="B250">
        <v>1441670400</v>
      </c>
      <c r="C250">
        <v>244.14</v>
      </c>
      <c r="D250" s="14">
        <f t="shared" si="7"/>
        <v>42255</v>
      </c>
      <c r="F250">
        <f ca="1">IF(A250&lt;$F$2,"",AVERAGE(INDIRECT("C"&amp;A250-$F$2+3):C250))</f>
        <v>253.13249999999991</v>
      </c>
      <c r="G250" s="2">
        <f ca="1">IF(A250&lt;$G$2,"",IF(A250=$G$2,AVERAGE(INDIRECT("C"&amp;A250-$G$2+3):C250),G249+(2/($G$2+3))*(C250-G249)))</f>
        <v>215.38995187152153</v>
      </c>
      <c r="J250">
        <f ca="1">IF(F250="","",IF(C250&lt;(F250*(1-'inputs and tables'!$K$14)),0,IF(C250&gt;(F250*(1+'inputs and tables'!$K$14)),1,J249)))</f>
        <v>0</v>
      </c>
      <c r="K250">
        <f ca="1">IF(G250="","",IF(C250&lt;(G250*(1-'inputs and tables'!$K$14)),0,IF(C250&gt;(G250*(1+'inputs and tables'!$K$14)),1,K249)))</f>
        <v>1</v>
      </c>
      <c r="N250" s="13">
        <f t="shared" si="9"/>
        <v>878.54906617726454</v>
      </c>
      <c r="O250" s="10">
        <f ca="1">(O249+(IF(J249&lt;&gt;J248,(-O249*'inputs and tables'!$K$22-'inputs and tables'!$K$21)-O249*'inputs and tables'!$K$22,0)*('inputs and tables'!$K$15+'inputs and tables'!$K$16)))*(IF(AND(J249=0,'inputs and tables'!$K$16=1),(data!C249/data!C250-1)*'inputs and tables'!$K$18+1,1)*IF(AND(J249=1,'inputs and tables'!$K$15=1),(data!C250/data!C249-1)*'inputs and tables'!$K$17+1,1))</f>
        <v>926.18707092610748</v>
      </c>
      <c r="P250" s="10">
        <f ca="1">(P249+(IF(K249&lt;&gt;K248,(-P249*'inputs and tables'!$K$22-'inputs and tables'!$K$21)-P249*'inputs and tables'!$K$22,0)*('inputs and tables'!$K$15+'inputs and tables'!$K$16)))*(IF(AND(K249=0,'inputs and tables'!$K$16=1),data!C249/data!C250,1)*IF(AND(K249=1,'inputs and tables'!$K$15=1),data!C250/data!C249,1))</f>
        <v>876.79196804491028</v>
      </c>
      <c r="R250" s="36">
        <f ca="1">1-O250/MAX($O$202:O250)</f>
        <v>0.19125086196624475</v>
      </c>
      <c r="S250" s="36">
        <f>1-N250/MAX($N$202:N250)</f>
        <v>0.17453340546388973</v>
      </c>
    </row>
    <row r="251" spans="1:19" x14ac:dyDescent="0.4">
      <c r="A251" s="17">
        <f t="shared" si="8"/>
        <v>249</v>
      </c>
      <c r="B251">
        <v>1441756800</v>
      </c>
      <c r="C251">
        <v>238.75</v>
      </c>
      <c r="D251" s="14">
        <f t="shared" si="7"/>
        <v>42256</v>
      </c>
      <c r="F251">
        <f ca="1">IF(A251&lt;$F$2,"",AVERAGE(INDIRECT("C"&amp;A251-$F$2+3):C251))</f>
        <v>251.87204545454543</v>
      </c>
      <c r="G251" s="2">
        <f ca="1">IF(A251&lt;$G$2,"",IF(A251=$G$2,AVERAGE(INDIRECT("C"&amp;A251-$G$2+3):C251),G250+(2/($G$2+3))*(C251-G250)))</f>
        <v>216.38399647273337</v>
      </c>
      <c r="J251">
        <f ca="1">IF(F251="","",IF(C251&lt;(F251*(1-'inputs and tables'!$K$14)),0,IF(C251&gt;(F251*(1+'inputs and tables'!$K$14)),1,J250)))</f>
        <v>0</v>
      </c>
      <c r="K251">
        <f ca="1">IF(G251="","",IF(C251&lt;(G251*(1-'inputs and tables'!$K$14)),0,IF(C251&gt;(G251*(1+'inputs and tables'!$K$14)),1,K250)))</f>
        <v>1</v>
      </c>
      <c r="N251" s="13">
        <f t="shared" si="9"/>
        <v>859.15290222750025</v>
      </c>
      <c r="O251" s="10">
        <f ca="1">(O250+(IF(J250&lt;&gt;J249,(-O250*'inputs and tables'!$K$22-'inputs and tables'!$K$21)-O250*'inputs and tables'!$K$22,0)*('inputs and tables'!$K$15+'inputs and tables'!$K$16)))*(IF(AND(J250=0,'inputs and tables'!$K$16=1),(data!C250/data!C251-1)*'inputs and tables'!$K$18+1,1)*IF(AND(J250=1,'inputs and tables'!$K$15=1),(data!C251/data!C250-1)*'inputs and tables'!$K$17+1,1))</f>
        <v>947.09659265298376</v>
      </c>
      <c r="P251" s="10">
        <f ca="1">(P250+(IF(K250&lt;&gt;K249,(-P250*'inputs and tables'!$K$22-'inputs and tables'!$K$21)-P250*'inputs and tables'!$K$22,0)*('inputs and tables'!$K$15+'inputs and tables'!$K$16)))*(IF(AND(K250=0,'inputs and tables'!$K$16=1),data!C250/data!C251,1)*IF(AND(K250=1,'inputs and tables'!$K$15=1),data!C251/data!C250,1))</f>
        <v>857.43459642304549</v>
      </c>
      <c r="R251" s="36">
        <f ca="1">1-O251/MAX($O$202:O251)</f>
        <v>0.17299260917461357</v>
      </c>
      <c r="S251" s="36">
        <f>1-N251/MAX($N$202:N251)</f>
        <v>0.19275764133080886</v>
      </c>
    </row>
    <row r="252" spans="1:19" x14ac:dyDescent="0.4">
      <c r="A252" s="17">
        <f t="shared" si="8"/>
        <v>250</v>
      </c>
      <c r="B252">
        <v>1441843200</v>
      </c>
      <c r="C252">
        <v>238.52</v>
      </c>
      <c r="D252" s="14">
        <f t="shared" si="7"/>
        <v>42257</v>
      </c>
      <c r="F252">
        <f ca="1">IF(A252&lt;$F$2,"",AVERAGE(INDIRECT("C"&amp;A252-$F$2+3):C252))</f>
        <v>250.57113636363636</v>
      </c>
      <c r="G252" s="2">
        <f ca="1">IF(A252&lt;$G$2,"",IF(A252=$G$2,AVERAGE(INDIRECT("C"&amp;A252-$G$2+3):C252),G251+(2/($G$2+3))*(C252-G251)))</f>
        <v>217.32595406963833</v>
      </c>
      <c r="J252">
        <f ca="1">IF(F252="","",IF(C252&lt;(F252*(1-'inputs and tables'!$K$14)),0,IF(C252&gt;(F252*(1+'inputs and tables'!$K$14)),1,J251)))</f>
        <v>0</v>
      </c>
      <c r="K252">
        <f ca="1">IF(G252="","",IF(C252&lt;(G252*(1-'inputs and tables'!$K$14)),0,IF(C252&gt;(G252*(1+'inputs and tables'!$K$14)),1,K251)))</f>
        <v>1</v>
      </c>
      <c r="N252" s="13">
        <f t="shared" si="9"/>
        <v>858.325236604412</v>
      </c>
      <c r="O252" s="10">
        <f ca="1">(O251+(IF(J251&lt;&gt;J250,(-O251*'inputs and tables'!$K$22-'inputs and tables'!$K$21)-O251*'inputs and tables'!$K$22,0)*('inputs and tables'!$K$15+'inputs and tables'!$K$16)))*(IF(AND(J251=0,'inputs and tables'!$K$16=1),(data!C251/data!C252-1)*'inputs and tables'!$K$18+1,1)*IF(AND(J251=1,'inputs and tables'!$K$15=1),(data!C252/data!C251-1)*'inputs and tables'!$K$17+1,1))</f>
        <v>948.00985869486783</v>
      </c>
      <c r="P252" s="10">
        <f ca="1">(P251+(IF(K251&lt;&gt;K250,(-P251*'inputs and tables'!$K$22-'inputs and tables'!$K$21)-P251*'inputs and tables'!$K$22,0)*('inputs and tables'!$K$15+'inputs and tables'!$K$16)))*(IF(AND(K251=0,'inputs and tables'!$K$16=1),data!C251/data!C252,1)*IF(AND(K251=1,'inputs and tables'!$K$15=1),data!C252/data!C251,1))</f>
        <v>856.60858613120342</v>
      </c>
      <c r="R252" s="36">
        <f ca="1">1-O252/MAX($O$202:O252)</f>
        <v>0.17219514271523972</v>
      </c>
      <c r="S252" s="36">
        <f>1-N252/MAX($N$202:N252)</f>
        <v>0.19353529889099275</v>
      </c>
    </row>
    <row r="253" spans="1:19" x14ac:dyDescent="0.4">
      <c r="A253" s="17">
        <f t="shared" si="8"/>
        <v>251</v>
      </c>
      <c r="B253">
        <v>1441929600</v>
      </c>
      <c r="C253">
        <v>240.9</v>
      </c>
      <c r="D253" s="14">
        <f t="shared" si="7"/>
        <v>42258</v>
      </c>
      <c r="F253">
        <f ca="1">IF(A253&lt;$F$2,"",AVERAGE(INDIRECT("C"&amp;A253-$F$2+3):C253))</f>
        <v>249.45090909090905</v>
      </c>
      <c r="G253" s="2">
        <f ca="1">IF(A253&lt;$G$2,"",IF(A253=$G$2,AVERAGE(INDIRECT("C"&amp;A253-$G$2+3):C253),G252+(2/($G$2+3))*(C253-G252)))</f>
        <v>218.32910496029203</v>
      </c>
      <c r="J253">
        <f ca="1">IF(F253="","",IF(C253&lt;(F253*(1-'inputs and tables'!$K$14)),0,IF(C253&gt;(F253*(1+'inputs and tables'!$K$14)),1,J252)))</f>
        <v>0</v>
      </c>
      <c r="K253">
        <f ca="1">IF(G253="","",IF(C253&lt;(G253*(1-'inputs and tables'!$K$14)),0,IF(C253&gt;(G253*(1+'inputs and tables'!$K$14)),1,K252)))</f>
        <v>1</v>
      </c>
      <c r="N253" s="13">
        <f t="shared" si="9"/>
        <v>866.88977653028201</v>
      </c>
      <c r="O253" s="10">
        <f ca="1">(O252+(IF(J252&lt;&gt;J251,(-O252*'inputs and tables'!$K$22-'inputs and tables'!$K$21)-O252*'inputs and tables'!$K$22,0)*('inputs and tables'!$K$15+'inputs and tables'!$K$16)))*(IF(AND(J252=0,'inputs and tables'!$K$16=1),(data!C252/data!C253-1)*'inputs and tables'!$K$18+1,1)*IF(AND(J252=1,'inputs and tables'!$K$15=1),(data!C253/data!C252-1)*'inputs and tables'!$K$17+1,1))</f>
        <v>938.64388333706881</v>
      </c>
      <c r="P253" s="10">
        <f ca="1">(P252+(IF(K252&lt;&gt;K251,(-P252*'inputs and tables'!$K$22-'inputs and tables'!$K$21)-P252*'inputs and tables'!$K$22,0)*('inputs and tables'!$K$15+'inputs and tables'!$K$16)))*(IF(AND(K252=0,'inputs and tables'!$K$16=1),data!C252/data!C253,1)*IF(AND(K252=1,'inputs and tables'!$K$15=1),data!C253/data!C252,1))</f>
        <v>865.15599697722166</v>
      </c>
      <c r="R253" s="36">
        <f ca="1">1-O253/MAX($O$202:O253)</f>
        <v>0.18037353856554172</v>
      </c>
      <c r="S253" s="36">
        <f>1-N253/MAX($N$202:N253)</f>
        <v>0.18548823370300238</v>
      </c>
    </row>
    <row r="254" spans="1:19" x14ac:dyDescent="0.4">
      <c r="A254" s="17">
        <f t="shared" si="8"/>
        <v>252</v>
      </c>
      <c r="B254">
        <v>1442016000</v>
      </c>
      <c r="C254">
        <v>236.5</v>
      </c>
      <c r="D254" s="14">
        <f t="shared" si="7"/>
        <v>42259</v>
      </c>
      <c r="F254">
        <f ca="1">IF(A254&lt;$F$2,"",AVERAGE(INDIRECT("C"&amp;A254-$F$2+3):C254))</f>
        <v>248.26931818181814</v>
      </c>
      <c r="G254" s="2">
        <f ca="1">IF(A254&lt;$G$2,"",IF(A254=$G$2,AVERAGE(INDIRECT("C"&amp;A254-$G$2+3):C254),G253+(2/($G$2+3))*(C254-G253)))</f>
        <v>219.1023345364498</v>
      </c>
      <c r="J254">
        <f ca="1">IF(F254="","",IF(C254&lt;(F254*(1-'inputs and tables'!$K$14)),0,IF(C254&gt;(F254*(1+'inputs and tables'!$K$14)),1,J253)))</f>
        <v>0</v>
      </c>
      <c r="K254">
        <f ca="1">IF(G254="","",IF(C254&lt;(G254*(1-'inputs and tables'!$K$14)),0,IF(C254&gt;(G254*(1+'inputs and tables'!$K$14)),1,K253)))</f>
        <v>1</v>
      </c>
      <c r="N254" s="13">
        <f t="shared" si="9"/>
        <v>851.05617330598466</v>
      </c>
      <c r="O254" s="10">
        <f ca="1">(O253+(IF(J253&lt;&gt;J252,(-O253*'inputs and tables'!$K$22-'inputs and tables'!$K$21)-O253*'inputs and tables'!$K$22,0)*('inputs and tables'!$K$15+'inputs and tables'!$K$16)))*(IF(AND(J253=0,'inputs and tables'!$K$16=1),(data!C253/data!C254-1)*'inputs and tables'!$K$18+1,1)*IF(AND(J253=1,'inputs and tables'!$K$15=1),(data!C254/data!C253-1)*'inputs and tables'!$K$17+1,1))</f>
        <v>956.10702535264215</v>
      </c>
      <c r="P254" s="10">
        <f ca="1">(P253+(IF(K253&lt;&gt;K252,(-P253*'inputs and tables'!$K$22-'inputs and tables'!$K$21)-P253*'inputs and tables'!$K$22,0)*('inputs and tables'!$K$15+'inputs and tables'!$K$16)))*(IF(AND(K253=0,'inputs and tables'!$K$16=1),data!C253/data!C254,1)*IF(AND(K253=1,'inputs and tables'!$K$15=1),data!C254/data!C253,1))</f>
        <v>849.35406095937287</v>
      </c>
      <c r="R254" s="36">
        <f ca="1">1-O254/MAX($O$202:O254)</f>
        <v>0.16512467416676113</v>
      </c>
      <c r="S254" s="36">
        <f>1-N254/MAX($N$202:N254)</f>
        <v>0.20036516094130374</v>
      </c>
    </row>
    <row r="255" spans="1:19" x14ac:dyDescent="0.4">
      <c r="A255" s="17">
        <f t="shared" si="8"/>
        <v>253</v>
      </c>
      <c r="B255">
        <v>1442102400</v>
      </c>
      <c r="C255">
        <v>230.82</v>
      </c>
      <c r="D255" s="14">
        <f t="shared" si="7"/>
        <v>42260</v>
      </c>
      <c r="F255">
        <f ca="1">IF(A255&lt;$F$2,"",AVERAGE(INDIRECT("C"&amp;A255-$F$2+3):C255))</f>
        <v>247.03363636363636</v>
      </c>
      <c r="G255" s="2">
        <f ca="1">IF(A255&lt;$G$2,"",IF(A255=$G$2,AVERAGE(INDIRECT("C"&amp;A255-$G$2+3):C255),G254+(2/($G$2+3))*(C255-G254)))</f>
        <v>219.60095859872854</v>
      </c>
      <c r="J255">
        <f ca="1">IF(F255="","",IF(C255&lt;(F255*(1-'inputs and tables'!$K$14)),0,IF(C255&gt;(F255*(1+'inputs and tables'!$K$14)),1,J254)))</f>
        <v>0</v>
      </c>
      <c r="K255">
        <f ca="1">IF(G255="","",IF(C255&lt;(G255*(1-'inputs and tables'!$K$14)),0,IF(C255&gt;(G255*(1+'inputs and tables'!$K$14)),1,K254)))</f>
        <v>1</v>
      </c>
      <c r="N255" s="13">
        <f t="shared" si="9"/>
        <v>830.61643096189164</v>
      </c>
      <c r="O255" s="10">
        <f ca="1">(O254+(IF(J254&lt;&gt;J253,(-O254*'inputs and tables'!$K$22-'inputs and tables'!$K$21)-O254*'inputs and tables'!$K$22,0)*('inputs and tables'!$K$15+'inputs and tables'!$K$16)))*(IF(AND(J254=0,'inputs and tables'!$K$16=1),(data!C254/data!C255-1)*'inputs and tables'!$K$18+1,1)*IF(AND(J254=1,'inputs and tables'!$K$15=1),(data!C255/data!C254-1)*'inputs and tables'!$K$17+1,1))</f>
        <v>979.63483015293252</v>
      </c>
      <c r="P255" s="10">
        <f ca="1">(P254+(IF(K254&lt;&gt;K253,(-P254*'inputs and tables'!$K$22-'inputs and tables'!$K$21)-P254*'inputs and tables'!$K$22,0)*('inputs and tables'!$K$15+'inputs and tables'!$K$16)))*(IF(AND(K254=0,'inputs and tables'!$K$16=1),data!C254/data!C255,1)*IF(AND(K254=1,'inputs and tables'!$K$15=1),data!C255/data!C254,1))</f>
        <v>828.95519809996802</v>
      </c>
      <c r="R255" s="36">
        <f ca="1">1-O255/MAX($O$202:O255)</f>
        <v>0.14458012928012731</v>
      </c>
      <c r="S255" s="36">
        <f>1-N255/MAX($N$202:N255)</f>
        <v>0.21956992155802002</v>
      </c>
    </row>
    <row r="256" spans="1:19" x14ac:dyDescent="0.4">
      <c r="A256" s="17">
        <f t="shared" si="8"/>
        <v>254</v>
      </c>
      <c r="B256">
        <v>1442188800</v>
      </c>
      <c r="C256">
        <v>231.01</v>
      </c>
      <c r="D256" s="14">
        <f t="shared" si="7"/>
        <v>42261</v>
      </c>
      <c r="F256">
        <f ca="1">IF(A256&lt;$F$2,"",AVERAGE(INDIRECT("C"&amp;A256-$F$2+3):C256))</f>
        <v>245.88545454545456</v>
      </c>
      <c r="G256" s="2">
        <f ca="1">IF(A256&lt;$G$2,"",IF(A256=$G$2,AVERAGE(INDIRECT("C"&amp;A256-$G$2+3):C256),G255+(2/($G$2+3))*(C256-G255)))</f>
        <v>220.0864497221869</v>
      </c>
      <c r="J256">
        <f ca="1">IF(F256="","",IF(C256&lt;(F256*(1-'inputs and tables'!$K$14)),0,IF(C256&gt;(F256*(1+'inputs and tables'!$K$14)),1,J255)))</f>
        <v>0</v>
      </c>
      <c r="K256">
        <f ca="1">IF(G256="","",IF(C256&lt;(G256*(1-'inputs and tables'!$K$14)),0,IF(C256&gt;(G256*(1+'inputs and tables'!$K$14)),1,K255)))</f>
        <v>1</v>
      </c>
      <c r="N256" s="13">
        <f t="shared" si="9"/>
        <v>831.30015473748631</v>
      </c>
      <c r="O256" s="10">
        <f ca="1">(O255+(IF(J255&lt;&gt;J254,(-O255*'inputs and tables'!$K$22-'inputs and tables'!$K$21)-O255*'inputs and tables'!$K$22,0)*('inputs and tables'!$K$15+'inputs and tables'!$K$16)))*(IF(AND(J255=0,'inputs and tables'!$K$16=1),(data!C255/data!C256-1)*'inputs and tables'!$K$18+1,1)*IF(AND(J255=1,'inputs and tables'!$K$15=1),(data!C256/data!C255-1)*'inputs and tables'!$K$17+1,1))</f>
        <v>978.82910478290944</v>
      </c>
      <c r="P256" s="10">
        <f ca="1">(P255+(IF(K255&lt;&gt;K254,(-P255*'inputs and tables'!$K$22-'inputs and tables'!$K$21)-P255*'inputs and tables'!$K$22,0)*('inputs and tables'!$K$15+'inputs and tables'!$K$16)))*(IF(AND(K255=0,'inputs and tables'!$K$16=1),data!C255/data!C256,1)*IF(AND(K255=1,'inputs and tables'!$K$15=1),data!C256/data!C255,1))</f>
        <v>829.63755442801141</v>
      </c>
      <c r="R256" s="36">
        <f ca="1">1-O256/MAX($O$202:O256)</f>
        <v>0.1452836909243711</v>
      </c>
      <c r="S256" s="36">
        <f>1-N256/MAX($N$202:N256)</f>
        <v>0.2189275087909115</v>
      </c>
    </row>
    <row r="257" spans="1:19" x14ac:dyDescent="0.4">
      <c r="A257" s="17">
        <f t="shared" si="8"/>
        <v>255</v>
      </c>
      <c r="B257">
        <v>1442275200</v>
      </c>
      <c r="C257">
        <v>230.6</v>
      </c>
      <c r="D257" s="14">
        <f t="shared" si="7"/>
        <v>42262</v>
      </c>
      <c r="F257">
        <f ca="1">IF(A257&lt;$F$2,"",AVERAGE(INDIRECT("C"&amp;A257-$F$2+3):C257))</f>
        <v>244.70318181818186</v>
      </c>
      <c r="G257" s="2">
        <f ca="1">IF(A257&lt;$G$2,"",IF(A257=$G$2,AVERAGE(INDIRECT("C"&amp;A257-$G$2+3):C257),G256+(2/($G$2+3))*(C257-G256)))</f>
        <v>220.53383484039171</v>
      </c>
      <c r="J257">
        <f ca="1">IF(F257="","",IF(C257&lt;(F257*(1-'inputs and tables'!$K$14)),0,IF(C257&gt;(F257*(1+'inputs and tables'!$K$14)),1,J256)))</f>
        <v>0</v>
      </c>
      <c r="K257">
        <f ca="1">IF(G257="","",IF(C257&lt;(G257*(1-'inputs and tables'!$K$14)),0,IF(C257&gt;(G257*(1+'inputs and tables'!$K$14)),1,K256)))</f>
        <v>1</v>
      </c>
      <c r="N257" s="13">
        <f t="shared" si="9"/>
        <v>829.82475080067672</v>
      </c>
      <c r="O257" s="10">
        <f ca="1">(O256+(IF(J256&lt;&gt;J255,(-O256*'inputs and tables'!$K$22-'inputs and tables'!$K$21)-O256*'inputs and tables'!$K$22,0)*('inputs and tables'!$K$15+'inputs and tables'!$K$16)))*(IF(AND(J256=0,'inputs and tables'!$K$16=1),(data!C256/data!C257-1)*'inputs and tables'!$K$18+1,1)*IF(AND(J256=1,'inputs and tables'!$K$15=1),(data!C257/data!C256-1)*'inputs and tables'!$K$17+1,1))</f>
        <v>980.56943406721541</v>
      </c>
      <c r="P257" s="10">
        <f ca="1">(P256+(IF(K256&lt;&gt;K255,(-P256*'inputs and tables'!$K$22-'inputs and tables'!$K$21)-P256*'inputs and tables'!$K$22,0)*('inputs and tables'!$K$15+'inputs and tables'!$K$16)))*(IF(AND(K256=0,'inputs and tables'!$K$16=1),data!C256/data!C257,1)*IF(AND(K256=1,'inputs and tables'!$K$15=1),data!C257/data!C256,1))</f>
        <v>828.16510129907545</v>
      </c>
      <c r="R257" s="36">
        <f ca="1">1-O257/MAX($O$202:O257)</f>
        <v>0.14376403053095832</v>
      </c>
      <c r="S257" s="36">
        <f>1-N257/MAX($N$202:N257)</f>
        <v>0.22031376791993507</v>
      </c>
    </row>
    <row r="258" spans="1:19" x14ac:dyDescent="0.4">
      <c r="A258" s="17">
        <f t="shared" si="8"/>
        <v>256</v>
      </c>
      <c r="B258">
        <v>1442361600</v>
      </c>
      <c r="C258">
        <v>229.73</v>
      </c>
      <c r="D258" s="14">
        <f t="shared" si="7"/>
        <v>42263</v>
      </c>
      <c r="F258">
        <f ca="1">IF(A258&lt;$F$2,"",AVERAGE(INDIRECT("C"&amp;A258-$F$2+3):C258))</f>
        <v>243.53909090909093</v>
      </c>
      <c r="G258" s="2">
        <f ca="1">IF(A258&lt;$G$2,"",IF(A258=$G$2,AVERAGE(INDIRECT("C"&amp;A258-$G$2+3):C258),G257+(2/($G$2+3))*(C258-G257)))</f>
        <v>220.92516101739631</v>
      </c>
      <c r="J258">
        <f ca="1">IF(F258="","",IF(C258&lt;(F258*(1-'inputs and tables'!$K$14)),0,IF(C258&gt;(F258*(1+'inputs and tables'!$K$14)),1,J257)))</f>
        <v>0</v>
      </c>
      <c r="K258">
        <f ca="1">IF(G258="","",IF(C258&lt;(G258*(1-'inputs and tables'!$K$14)),0,IF(C258&gt;(G258*(1+'inputs and tables'!$K$14)),1,K257)))</f>
        <v>1</v>
      </c>
      <c r="N258" s="13">
        <f t="shared" si="9"/>
        <v>826.69401561769064</v>
      </c>
      <c r="O258" s="10">
        <f ca="1">(O257+(IF(J257&lt;&gt;J256,(-O257*'inputs and tables'!$K$22-'inputs and tables'!$K$21)-O257*'inputs and tables'!$K$22,0)*('inputs and tables'!$K$15+'inputs and tables'!$K$16)))*(IF(AND(J257=0,'inputs and tables'!$K$16=1),(data!C257/data!C258-1)*'inputs and tables'!$K$18+1,1)*IF(AND(J257=1,'inputs and tables'!$K$15=1),(data!C258/data!C257-1)*'inputs and tables'!$K$17+1,1))</f>
        <v>984.28290382579485</v>
      </c>
      <c r="P258" s="10">
        <f ca="1">(P257+(IF(K257&lt;&gt;K256,(-P257*'inputs and tables'!$K$22-'inputs and tables'!$K$21)-P257*'inputs and tables'!$K$22,0)*('inputs and tables'!$K$15+'inputs and tables'!$K$16)))*(IF(AND(K257=0,'inputs and tables'!$K$16=1),data!C257/data!C258,1)*IF(AND(K257=1,'inputs and tables'!$K$15=1),data!C258/data!C257,1))</f>
        <v>825.04062758645534</v>
      </c>
      <c r="R258" s="36">
        <f ca="1">1-O258/MAX($O$202:O258)</f>
        <v>0.14052141836259524</v>
      </c>
      <c r="S258" s="36">
        <f>1-N258/MAX($N$202:N258)</f>
        <v>0.22325534216932652</v>
      </c>
    </row>
    <row r="259" spans="1:19" x14ac:dyDescent="0.4">
      <c r="A259" s="17">
        <f t="shared" si="8"/>
        <v>257</v>
      </c>
      <c r="B259">
        <v>1442448000</v>
      </c>
      <c r="C259">
        <v>233.34</v>
      </c>
      <c r="D259" s="14">
        <f t="shared" si="7"/>
        <v>42264</v>
      </c>
      <c r="F259">
        <f ca="1">IF(A259&lt;$F$2,"",AVERAGE(INDIRECT("C"&amp;A259-$F$2+3):C259))</f>
        <v>242.35340909090911</v>
      </c>
      <c r="G259" s="2">
        <f ca="1">IF(A259&lt;$G$2,"",IF(A259=$G$2,AVERAGE(INDIRECT("C"&amp;A259-$G$2+3):C259),G258+(2/($G$2+3))*(C259-G258)))</f>
        <v>221.45345203793264</v>
      </c>
      <c r="J259">
        <f ca="1">IF(F259="","",IF(C259&lt;(F259*(1-'inputs and tables'!$K$14)),0,IF(C259&gt;(F259*(1+'inputs and tables'!$K$14)),1,J258)))</f>
        <v>0</v>
      </c>
      <c r="K259">
        <f ca="1">IF(G259="","",IF(C259&lt;(G259*(1-'inputs and tables'!$K$14)),0,IF(C259&gt;(G259*(1+'inputs and tables'!$K$14)),1,K258)))</f>
        <v>1</v>
      </c>
      <c r="N259" s="13">
        <f t="shared" si="9"/>
        <v>839.68476735398929</v>
      </c>
      <c r="O259" s="10">
        <f ca="1">(O258+(IF(J258&lt;&gt;J257,(-O258*'inputs and tables'!$K$22-'inputs and tables'!$K$21)-O258*'inputs and tables'!$K$22,0)*('inputs and tables'!$K$15+'inputs and tables'!$K$16)))*(IF(AND(J258=0,'inputs and tables'!$K$16=1),(data!C258/data!C259-1)*'inputs and tables'!$K$18+1,1)*IF(AND(J258=1,'inputs and tables'!$K$15=1),(data!C259/data!C258-1)*'inputs and tables'!$K$17+1,1))</f>
        <v>969.05507626596318</v>
      </c>
      <c r="P259" s="10">
        <f ca="1">(P258+(IF(K258&lt;&gt;K257,(-P258*'inputs and tables'!$K$22-'inputs and tables'!$K$21)-P258*'inputs and tables'!$K$22,0)*('inputs and tables'!$K$15+'inputs and tables'!$K$16)))*(IF(AND(K258=0,'inputs and tables'!$K$16=1),data!C258/data!C259,1)*IF(AND(K258=1,'inputs and tables'!$K$15=1),data!C259/data!C258,1))</f>
        <v>838.00539781928137</v>
      </c>
      <c r="R259" s="36">
        <f ca="1">1-O259/MAX($O$202:O259)</f>
        <v>0.15381839993331192</v>
      </c>
      <c r="S259" s="36">
        <f>1-N259/MAX($N$202:N259)</f>
        <v>0.21104949959426555</v>
      </c>
    </row>
    <row r="260" spans="1:19" x14ac:dyDescent="0.4">
      <c r="A260" s="17">
        <f t="shared" si="8"/>
        <v>258</v>
      </c>
      <c r="B260">
        <v>1442534400</v>
      </c>
      <c r="C260">
        <v>233.78</v>
      </c>
      <c r="D260" s="14">
        <f t="shared" ref="D260:D323" si="10">(B260/86400)+DATE(1970,1,1)</f>
        <v>42265</v>
      </c>
      <c r="F260">
        <f ca="1">IF(A260&lt;$F$2,"",AVERAGE(INDIRECT("C"&amp;A260-$F$2+3):C260))</f>
        <v>241.24000000000004</v>
      </c>
      <c r="G260" s="2">
        <f ca="1">IF(A260&lt;$G$2,"",IF(A260=$G$2,AVERAGE(INDIRECT("C"&amp;A260-$G$2+3):C260),G259+(2/($G$2+3))*(C260-G259)))</f>
        <v>221.97798599376529</v>
      </c>
      <c r="J260">
        <f ca="1">IF(F260="","",IF(C260&lt;(F260*(1-'inputs and tables'!$K$14)),0,IF(C260&gt;(F260*(1+'inputs and tables'!$K$14)),1,J259)))</f>
        <v>0</v>
      </c>
      <c r="K260">
        <f ca="1">IF(G260="","",IF(C260&lt;(G260*(1-'inputs and tables'!$K$14)),0,IF(C260&gt;(G260*(1+'inputs and tables'!$K$14)),1,K259)))</f>
        <v>1</v>
      </c>
      <c r="N260" s="13">
        <f t="shared" si="9"/>
        <v>841.26812767641911</v>
      </c>
      <c r="O260" s="10">
        <f ca="1">(O259+(IF(J259&lt;&gt;J258,(-O259*'inputs and tables'!$K$22-'inputs and tables'!$K$21)-O259*'inputs and tables'!$K$22,0)*('inputs and tables'!$K$15+'inputs and tables'!$K$16)))*(IF(AND(J259=0,'inputs and tables'!$K$16=1),(data!C259/data!C260-1)*'inputs and tables'!$K$18+1,1)*IF(AND(J259=1,'inputs and tables'!$K$15=1),(data!C260/data!C259-1)*'inputs and tables'!$K$17+1,1))</f>
        <v>967.23120667251203</v>
      </c>
      <c r="P260" s="10">
        <f ca="1">(P259+(IF(K259&lt;&gt;K258,(-P259*'inputs and tables'!$K$22-'inputs and tables'!$K$21)-P259*'inputs and tables'!$K$22,0)*('inputs and tables'!$K$15+'inputs and tables'!$K$16)))*(IF(AND(K259=0,'inputs and tables'!$K$16=1),data!C259/data!C260,1)*IF(AND(K259=1,'inputs and tables'!$K$15=1),data!C260/data!C259,1))</f>
        <v>839.58559142106628</v>
      </c>
      <c r="R260" s="36">
        <f ca="1">1-O260/MAX($O$202:O260)</f>
        <v>0.15541100795807594</v>
      </c>
      <c r="S260" s="36">
        <f>1-N260/MAX($N$202:N260)</f>
        <v>0.20956180687043535</v>
      </c>
    </row>
    <row r="261" spans="1:19" x14ac:dyDescent="0.4">
      <c r="A261" s="17">
        <f t="shared" ref="A261:A324" si="11">A260+1</f>
        <v>259</v>
      </c>
      <c r="B261">
        <v>1442620800</v>
      </c>
      <c r="C261">
        <v>232.88</v>
      </c>
      <c r="D261" s="14">
        <f t="shared" si="10"/>
        <v>42266</v>
      </c>
      <c r="F261">
        <f ca="1">IF(A261&lt;$F$2,"",AVERAGE(INDIRECT("C"&amp;A261-$F$2+3):C261))</f>
        <v>240.17704545454552</v>
      </c>
      <c r="G261" s="2">
        <f ca="1">IF(A261&lt;$G$2,"",IF(A261=$G$2,AVERAGE(INDIRECT("C"&amp;A261-$G$2+3):C261),G260+(2/($G$2+3))*(C261-G260)))</f>
        <v>222.44190148339229</v>
      </c>
      <c r="J261">
        <f ca="1">IF(F261="","",IF(C261&lt;(F261*(1-'inputs and tables'!$K$14)),0,IF(C261&gt;(F261*(1+'inputs and tables'!$K$14)),1,J260)))</f>
        <v>0</v>
      </c>
      <c r="K261">
        <f ca="1">IF(G261="","",IF(C261&lt;(G261*(1-'inputs and tables'!$K$14)),0,IF(C261&gt;(G261*(1+'inputs and tables'!$K$14)),1,K260)))</f>
        <v>1</v>
      </c>
      <c r="N261" s="13">
        <f t="shared" si="9"/>
        <v>838.02943610781278</v>
      </c>
      <c r="O261" s="10">
        <f ca="1">(O260+(IF(J260&lt;&gt;J259,(-O260*'inputs and tables'!$K$22-'inputs and tables'!$K$21)-O260*'inputs and tables'!$K$22,0)*('inputs and tables'!$K$15+'inputs and tables'!$K$16)))*(IF(AND(J260=0,'inputs and tables'!$K$16=1),(data!C260/data!C261-1)*'inputs and tables'!$K$18+1,1)*IF(AND(J260=1,'inputs and tables'!$K$15=1),(data!C261/data!C260-1)*'inputs and tables'!$K$17+1,1))</f>
        <v>970.96921803460953</v>
      </c>
      <c r="P261" s="10">
        <f ca="1">(P260+(IF(K260&lt;&gt;K259,(-P260*'inputs and tables'!$K$22-'inputs and tables'!$K$21)-P260*'inputs and tables'!$K$22,0)*('inputs and tables'!$K$15+'inputs and tables'!$K$16)))*(IF(AND(K260=0,'inputs and tables'!$K$16=1),data!C260/data!C261,1)*IF(AND(K260=1,'inputs and tables'!$K$15=1),data!C261/data!C260,1))</f>
        <v>836.35337723559712</v>
      </c>
      <c r="R261" s="36">
        <f ca="1">1-O261/MAX($O$202:O261)</f>
        <v>0.15214696599295341</v>
      </c>
      <c r="S261" s="36">
        <f>1-N261/MAX($N$202:N261)</f>
        <v>0.21260481471463333</v>
      </c>
    </row>
    <row r="262" spans="1:19" x14ac:dyDescent="0.4">
      <c r="A262" s="17">
        <f t="shared" si="11"/>
        <v>260</v>
      </c>
      <c r="B262">
        <v>1442707200</v>
      </c>
      <c r="C262">
        <v>232.24</v>
      </c>
      <c r="D262" s="14">
        <f t="shared" si="10"/>
        <v>42267</v>
      </c>
      <c r="F262">
        <f ca="1">IF(A262&lt;$F$2,"",AVERAGE(INDIRECT("C"&amp;A262-$F$2+3):C262))</f>
        <v>239.0929545454546</v>
      </c>
      <c r="G262" s="2">
        <f ca="1">IF(A262&lt;$G$2,"",IF(A262=$G$2,AVERAGE(INDIRECT("C"&amp;A262-$G$2+3):C262),G261+(2/($G$2+3))*(C262-G261)))</f>
        <v>222.85884184580112</v>
      </c>
      <c r="J262">
        <f ca="1">IF(F262="","",IF(C262&lt;(F262*(1-'inputs and tables'!$K$14)),0,IF(C262&gt;(F262*(1+'inputs and tables'!$K$14)),1,J261)))</f>
        <v>0</v>
      </c>
      <c r="K262">
        <f ca="1">IF(G262="","",IF(C262&lt;(G262*(1-'inputs and tables'!$K$14)),0,IF(C262&gt;(G262*(1+'inputs and tables'!$K$14)),1,K261)))</f>
        <v>1</v>
      </c>
      <c r="N262" s="13">
        <f t="shared" si="9"/>
        <v>835.72636654791506</v>
      </c>
      <c r="O262" s="10">
        <f ca="1">(O261+(IF(J261&lt;&gt;J260,(-O261*'inputs and tables'!$K$22-'inputs and tables'!$K$21)-O261*'inputs and tables'!$K$22,0)*('inputs and tables'!$K$15+'inputs and tables'!$K$16)))*(IF(AND(J261=0,'inputs and tables'!$K$16=1),(data!C261/data!C262-1)*'inputs and tables'!$K$18+1,1)*IF(AND(J261=1,'inputs and tables'!$K$15=1),(data!C262/data!C261-1)*'inputs and tables'!$K$17+1,1))</f>
        <v>973.64498577290681</v>
      </c>
      <c r="P262" s="10">
        <f ca="1">(P261+(IF(K261&lt;&gt;K260,(-P261*'inputs and tables'!$K$22-'inputs and tables'!$K$21)-P261*'inputs and tables'!$K$22,0)*('inputs and tables'!$K$15+'inputs and tables'!$K$16)))*(IF(AND(K261=0,'inputs and tables'!$K$16=1),data!C261/data!C262,1)*IF(AND(K261=1,'inputs and tables'!$K$15=1),data!C262/data!C261,1))</f>
        <v>834.0549138148192</v>
      </c>
      <c r="R262" s="36">
        <f ca="1">1-O262/MAX($O$202:O262)</f>
        <v>0.14981047812796666</v>
      </c>
      <c r="S262" s="36">
        <f>1-N262/MAX($N$202:N262)</f>
        <v>0.21476873140384078</v>
      </c>
    </row>
    <row r="263" spans="1:19" x14ac:dyDescent="0.4">
      <c r="A263" s="17">
        <f t="shared" si="11"/>
        <v>261</v>
      </c>
      <c r="B263">
        <v>1442793600</v>
      </c>
      <c r="C263">
        <v>227.31</v>
      </c>
      <c r="D263" s="14">
        <f t="shared" si="10"/>
        <v>42268</v>
      </c>
      <c r="F263">
        <f ca="1">IF(A263&lt;$F$2,"",AVERAGE(INDIRECT("C"&amp;A263-$F$2+3):C263))</f>
        <v>238.30409090909095</v>
      </c>
      <c r="G263" s="2">
        <f ca="1">IF(A263&lt;$G$2,"",IF(A263=$G$2,AVERAGE(INDIRECT("C"&amp;A263-$G$2+3):C263),G262+(2/($G$2+3))*(C263-G262)))</f>
        <v>223.04825283108619</v>
      </c>
      <c r="J263">
        <f ca="1">IF(F263="","",IF(C263&lt;(F263*(1-'inputs and tables'!$K$14)),0,IF(C263&gt;(F263*(1+'inputs and tables'!$K$14)),1,J262)))</f>
        <v>0</v>
      </c>
      <c r="K263">
        <f ca="1">IF(G263="","",IF(C263&lt;(G263*(1-'inputs and tables'!$K$14)),0,IF(C263&gt;(G263*(1+'inputs and tables'!$K$14)),1,K262)))</f>
        <v>1</v>
      </c>
      <c r="N263" s="13">
        <f t="shared" si="9"/>
        <v>817.98553384432728</v>
      </c>
      <c r="O263" s="10">
        <f ca="1">(O262+(IF(J262&lt;&gt;J261,(-O262*'inputs and tables'!$K$22-'inputs and tables'!$K$21)-O262*'inputs and tables'!$K$22,0)*('inputs and tables'!$K$15+'inputs and tables'!$K$16)))*(IF(AND(J262=0,'inputs and tables'!$K$16=1),(data!C262/data!C263-1)*'inputs and tables'!$K$18+1,1)*IF(AND(J262=1,'inputs and tables'!$K$15=1),(data!C263/data!C262-1)*'inputs and tables'!$K$17+1,1))</f>
        <v>994.7618296418982</v>
      </c>
      <c r="P263" s="10">
        <f ca="1">(P262+(IF(K262&lt;&gt;K261,(-P262*'inputs and tables'!$K$22-'inputs and tables'!$K$21)-P262*'inputs and tables'!$K$22,0)*('inputs and tables'!$K$15+'inputs and tables'!$K$16)))*(IF(AND(K262=0,'inputs and tables'!$K$16=1),data!C262/data!C263,1)*IF(AND(K262=1,'inputs and tables'!$K$15=1),data!C263/data!C262,1))</f>
        <v>816.34956277663855</v>
      </c>
      <c r="R263" s="36">
        <f ca="1">1-O263/MAX($O$202:O263)</f>
        <v>0.13137119106259731</v>
      </c>
      <c r="S263" s="36">
        <f>1-N263/MAX($N$202:N263)</f>
        <v>0.23143765215039203</v>
      </c>
    </row>
    <row r="264" spans="1:19" x14ac:dyDescent="0.4">
      <c r="A264" s="17">
        <f t="shared" si="11"/>
        <v>262</v>
      </c>
      <c r="B264">
        <v>1442880000</v>
      </c>
      <c r="C264">
        <v>231.28</v>
      </c>
      <c r="D264" s="14">
        <f t="shared" si="10"/>
        <v>42269</v>
      </c>
      <c r="F264">
        <f ca="1">IF(A264&lt;$F$2,"",AVERAGE(INDIRECT("C"&amp;A264-$F$2+3):C264))</f>
        <v>237.47795454545459</v>
      </c>
      <c r="G264" s="2">
        <f ca="1">IF(A264&lt;$G$2,"",IF(A264=$G$2,AVERAGE(INDIRECT("C"&amp;A264-$G$2+3):C264),G263+(2/($G$2+3))*(C264-G263)))</f>
        <v>223.39853994465699</v>
      </c>
      <c r="J264">
        <f ca="1">IF(F264="","",IF(C264&lt;(F264*(1-'inputs and tables'!$K$14)),0,IF(C264&gt;(F264*(1+'inputs and tables'!$K$14)),1,J263)))</f>
        <v>0</v>
      </c>
      <c r="K264">
        <f ca="1">IF(G264="","",IF(C264&lt;(G264*(1-'inputs and tables'!$K$14)),0,IF(C264&gt;(G264*(1+'inputs and tables'!$K$14)),1,K263)))</f>
        <v>1</v>
      </c>
      <c r="N264" s="13">
        <f t="shared" si="9"/>
        <v>832.27176220806825</v>
      </c>
      <c r="O264" s="10">
        <f ca="1">(O263+(IF(J263&lt;&gt;J262,(-O263*'inputs and tables'!$K$22-'inputs and tables'!$K$21)-O263*'inputs and tables'!$K$22,0)*('inputs and tables'!$K$15+'inputs and tables'!$K$16)))*(IF(AND(J263=0,'inputs and tables'!$K$16=1),(data!C263/data!C264-1)*'inputs and tables'!$K$18+1,1)*IF(AND(J263=1,'inputs and tables'!$K$15=1),(data!C264/data!C263-1)*'inputs and tables'!$K$17+1,1))</f>
        <v>977.6864039082493</v>
      </c>
      <c r="P264" s="10">
        <f ca="1">(P263+(IF(K263&lt;&gt;K262,(-P263*'inputs and tables'!$K$22-'inputs and tables'!$K$21)-P263*'inputs and tables'!$K$22,0)*('inputs and tables'!$K$15+'inputs and tables'!$K$16)))*(IF(AND(K263=0,'inputs and tables'!$K$16=1),data!C263/data!C264,1)*IF(AND(K263=1,'inputs and tables'!$K$15=1),data!C264/data!C263,1))</f>
        <v>830.60721868365204</v>
      </c>
      <c r="R264" s="36">
        <f ca="1">1-O264/MAX($O$202:O264)</f>
        <v>0.14628150052074962</v>
      </c>
      <c r="S264" s="36">
        <f>1-N264/MAX($N$202:N264)</f>
        <v>0.21801460643765203</v>
      </c>
    </row>
    <row r="265" spans="1:19" x14ac:dyDescent="0.4">
      <c r="A265" s="17">
        <f t="shared" si="11"/>
        <v>263</v>
      </c>
      <c r="B265">
        <v>1442966400</v>
      </c>
      <c r="C265">
        <v>230.26</v>
      </c>
      <c r="D265" s="14">
        <f t="shared" si="10"/>
        <v>42270</v>
      </c>
      <c r="F265">
        <f ca="1">IF(A265&lt;$F$2,"",AVERAGE(INDIRECT("C"&amp;A265-$F$2+3):C265))</f>
        <v>236.68500000000003</v>
      </c>
      <c r="G265" s="2">
        <f ca="1">IF(A265&lt;$G$2,"",IF(A265=$G$2,AVERAGE(INDIRECT("C"&amp;A265-$G$2+3):C265),G264+(2/($G$2+3))*(C265-G264)))</f>
        <v>223.69051696828862</v>
      </c>
      <c r="J265">
        <f ca="1">IF(F265="","",IF(C265&lt;(F265*(1-'inputs and tables'!$K$14)),0,IF(C265&gt;(F265*(1+'inputs and tables'!$K$14)),1,J264)))</f>
        <v>0</v>
      </c>
      <c r="K265">
        <f ca="1">IF(G265="","",IF(C265&lt;(G265*(1-'inputs and tables'!$K$14)),0,IF(C265&gt;(G265*(1+'inputs and tables'!$K$14)),1,K264)))</f>
        <v>1</v>
      </c>
      <c r="N265" s="13">
        <f t="shared" si="9"/>
        <v>828.60124509698107</v>
      </c>
      <c r="O265" s="10">
        <f ca="1">(O264+(IF(J264&lt;&gt;J263,(-O264*'inputs and tables'!$K$22-'inputs and tables'!$K$21)-O264*'inputs and tables'!$K$22,0)*('inputs and tables'!$K$15+'inputs and tables'!$K$16)))*(IF(AND(J264=0,'inputs and tables'!$K$16=1),(data!C264/data!C265-1)*'inputs and tables'!$K$18+1,1)*IF(AND(J264=1,'inputs and tables'!$K$15=1),(data!C265/data!C264-1)*'inputs and tables'!$K$17+1,1))</f>
        <v>982.01733473421314</v>
      </c>
      <c r="P265" s="10">
        <f ca="1">(P264+(IF(K264&lt;&gt;K263,(-P264*'inputs and tables'!$K$22-'inputs and tables'!$K$21)-P264*'inputs and tables'!$K$22,0)*('inputs and tables'!$K$15+'inputs and tables'!$K$16)))*(IF(AND(K264=0,'inputs and tables'!$K$16=1),data!C264/data!C265,1)*IF(AND(K264=1,'inputs and tables'!$K$15=1),data!C265/data!C264,1))</f>
        <v>826.94404260678698</v>
      </c>
      <c r="R265" s="36">
        <f ca="1">1-O265/MAX($O$202:O265)</f>
        <v>0.14249971962320396</v>
      </c>
      <c r="S265" s="36">
        <f>1-N265/MAX($N$202:N265)</f>
        <v>0.22146334866107653</v>
      </c>
    </row>
    <row r="266" spans="1:19" x14ac:dyDescent="0.4">
      <c r="A266" s="17">
        <f t="shared" si="11"/>
        <v>264</v>
      </c>
      <c r="B266">
        <v>1443052800</v>
      </c>
      <c r="C266">
        <v>235.27</v>
      </c>
      <c r="D266" s="14">
        <f t="shared" si="10"/>
        <v>42271</v>
      </c>
      <c r="F266">
        <f ca="1">IF(A266&lt;$F$2,"",AVERAGE(INDIRECT("C"&amp;A266-$F$2+3):C266))</f>
        <v>235.8504545454546</v>
      </c>
      <c r="G266" s="2">
        <f ca="1">IF(A266&lt;$G$2,"",IF(A266=$G$2,AVERAGE(INDIRECT("C"&amp;A266-$G$2+3):C266),G265+(2/($G$2+3))*(C266-G265)))</f>
        <v>224.18326092708486</v>
      </c>
      <c r="J266">
        <f ca="1">IF(F266="","",IF(C266&lt;(F266*(1-'inputs and tables'!$K$14)),0,IF(C266&gt;(F266*(1+'inputs and tables'!$K$14)),1,J265)))</f>
        <v>0</v>
      </c>
      <c r="K266">
        <f ca="1">IF(G266="","",IF(C266&lt;(G266*(1-'inputs and tables'!$K$14)),0,IF(C266&gt;(G266*(1+'inputs and tables'!$K$14)),1,K265)))</f>
        <v>1</v>
      </c>
      <c r="N266" s="13">
        <f t="shared" si="9"/>
        <v>846.62996149555613</v>
      </c>
      <c r="O266" s="10">
        <f ca="1">(O265+(IF(J265&lt;&gt;J264,(-O265*'inputs and tables'!$K$22-'inputs and tables'!$K$21)-O265*'inputs and tables'!$K$22,0)*('inputs and tables'!$K$15+'inputs and tables'!$K$16)))*(IF(AND(J265=0,'inputs and tables'!$K$16=1),(data!C265/data!C266-1)*'inputs and tables'!$K$18+1,1)*IF(AND(J265=1,'inputs and tables'!$K$15=1),(data!C266/data!C265-1)*'inputs and tables'!$K$17+1,1))</f>
        <v>961.1055871802605</v>
      </c>
      <c r="P266" s="10">
        <f ca="1">(P265+(IF(K265&lt;&gt;K264,(-P265*'inputs and tables'!$K$22-'inputs and tables'!$K$21)-P265*'inputs and tables'!$K$22,0)*('inputs and tables'!$K$15+'inputs and tables'!$K$16)))*(IF(AND(K265=0,'inputs and tables'!$K$16=1),data!C265/data!C266,1)*IF(AND(K265=1,'inputs and tables'!$K$15=1),data!C266/data!C265,1))</f>
        <v>844.93670157256486</v>
      </c>
      <c r="R266" s="36">
        <f ca="1">1-O266/MAX($O$202:O266)</f>
        <v>0.16075991601325701</v>
      </c>
      <c r="S266" s="36">
        <f>1-N266/MAX($N$202:N266)</f>
        <v>0.20452393832837423</v>
      </c>
    </row>
    <row r="267" spans="1:19" x14ac:dyDescent="0.4">
      <c r="A267" s="17">
        <f t="shared" si="11"/>
        <v>265</v>
      </c>
      <c r="B267">
        <v>1443139200</v>
      </c>
      <c r="C267">
        <v>235.89</v>
      </c>
      <c r="D267" s="14">
        <f t="shared" si="10"/>
        <v>42272</v>
      </c>
      <c r="F267">
        <f ca="1">IF(A267&lt;$F$2,"",AVERAGE(INDIRECT("C"&amp;A267-$F$2+3):C267))</f>
        <v>235.14477272727279</v>
      </c>
      <c r="G267" s="2">
        <f ca="1">IF(A267&lt;$G$2,"",IF(A267=$G$2,AVERAGE(INDIRECT("C"&amp;A267-$G$2+3):C267),G266+(2/($G$2+3))*(C267-G266)))</f>
        <v>224.68142003657061</v>
      </c>
      <c r="J267">
        <f ca="1">IF(F267="","",IF(C267&lt;(F267*(1-'inputs and tables'!$K$14)),0,IF(C267&gt;(F267*(1+'inputs and tables'!$K$14)),1,J266)))</f>
        <v>1</v>
      </c>
      <c r="K267">
        <f ca="1">IF(G267="","",IF(C267&lt;(G267*(1-'inputs and tables'!$K$14)),0,IF(C267&gt;(G267*(1+'inputs and tables'!$K$14)),1,K266)))</f>
        <v>1</v>
      </c>
      <c r="N267" s="13">
        <f t="shared" ref="N267:N330" si="12">(C267/C266)*N266</f>
        <v>848.86106013170695</v>
      </c>
      <c r="O267" s="10">
        <f ca="1">(O266+(IF(J266&lt;&gt;J265,(-O266*'inputs and tables'!$K$22-'inputs and tables'!$K$21)-O266*'inputs and tables'!$K$22,0)*('inputs and tables'!$K$15+'inputs and tables'!$K$16)))*(IF(AND(J266=0,'inputs and tables'!$K$16=1),(data!C266/data!C267-1)*'inputs and tables'!$K$18+1,1)*IF(AND(J266=1,'inputs and tables'!$K$15=1),(data!C267/data!C266-1)*'inputs and tables'!$K$17+1,1))</f>
        <v>958.57947134638994</v>
      </c>
      <c r="P267" s="10">
        <f ca="1">(P266+(IF(K266&lt;&gt;K265,(-P266*'inputs and tables'!$K$22-'inputs and tables'!$K$21)-P266*'inputs and tables'!$K$22,0)*('inputs and tables'!$K$15+'inputs and tables'!$K$16)))*(IF(AND(K266=0,'inputs and tables'!$K$16=1),data!C266/data!C267,1)*IF(AND(K266=1,'inputs and tables'!$K$15=1),data!C267/data!C266,1))</f>
        <v>847.16333801144333</v>
      </c>
      <c r="R267" s="36">
        <f ca="1">1-O267/MAX($O$202:O267)</f>
        <v>0.16296572741718152</v>
      </c>
      <c r="S267" s="36">
        <f>1-N267/MAX($N$202:N267)</f>
        <v>0.20242764403570468</v>
      </c>
    </row>
    <row r="268" spans="1:19" x14ac:dyDescent="0.4">
      <c r="A268" s="17">
        <f t="shared" si="11"/>
        <v>266</v>
      </c>
      <c r="B268">
        <v>1443225600</v>
      </c>
      <c r="C268">
        <v>234.69</v>
      </c>
      <c r="D268" s="14">
        <f t="shared" si="10"/>
        <v>42273</v>
      </c>
      <c r="F268">
        <f ca="1">IF(A268&lt;$F$2,"",AVERAGE(INDIRECT("C"&amp;A268-$F$2+3):C268))</f>
        <v>234.46340909090912</v>
      </c>
      <c r="G268" s="2">
        <f ca="1">IF(A268&lt;$G$2,"",IF(A268=$G$2,AVERAGE(INDIRECT("C"&amp;A268-$G$2+3):C268),G267+(2/($G$2+3))*(C268-G267)))</f>
        <v>225.10731705629101</v>
      </c>
      <c r="J268">
        <f ca="1">IF(F268="","",IF(C268&lt;(F268*(1-'inputs and tables'!$K$14)),0,IF(C268&gt;(F268*(1+'inputs and tables'!$K$14)),1,J267)))</f>
        <v>1</v>
      </c>
      <c r="K268">
        <f ca="1">IF(G268="","",IF(C268&lt;(G268*(1-'inputs and tables'!$K$14)),0,IF(C268&gt;(G268*(1+'inputs and tables'!$K$14)),1,K267)))</f>
        <v>1</v>
      </c>
      <c r="N268" s="13">
        <f t="shared" si="12"/>
        <v>844.54280470689855</v>
      </c>
      <c r="O268" s="10">
        <f ca="1">(O267+(IF(J267&lt;&gt;J266,(-O267*'inputs and tables'!$K$22-'inputs and tables'!$K$21)-O267*'inputs and tables'!$K$22,0)*('inputs and tables'!$K$15+'inputs and tables'!$K$16)))*(IF(AND(J267=0,'inputs and tables'!$K$16=1),(data!C267/data!C268-1)*'inputs and tables'!$K$18+1,1)*IF(AND(J267=1,'inputs and tables'!$K$15=1),(data!C268/data!C267-1)*'inputs and tables'!$K$17+1,1))</f>
        <v>945.71234316595928</v>
      </c>
      <c r="P268" s="10">
        <f ca="1">(P267+(IF(K267&lt;&gt;K266,(-P267*'inputs and tables'!$K$22-'inputs and tables'!$K$21)-P267*'inputs and tables'!$K$22,0)*('inputs and tables'!$K$15+'inputs and tables'!$K$16)))*(IF(AND(K267=0,'inputs and tables'!$K$16=1),data!C267/data!C268,1)*IF(AND(K267=1,'inputs and tables'!$K$15=1),data!C268/data!C267,1))</f>
        <v>842.8537190974846</v>
      </c>
      <c r="R268" s="36">
        <f ca="1">1-O268/MAX($O$202:O268)</f>
        <v>0.17420133969417839</v>
      </c>
      <c r="S268" s="36">
        <f>1-N268/MAX($N$202:N268)</f>
        <v>0.20648498782796865</v>
      </c>
    </row>
    <row r="269" spans="1:19" x14ac:dyDescent="0.4">
      <c r="A269" s="17">
        <f t="shared" si="11"/>
        <v>267</v>
      </c>
      <c r="B269">
        <v>1443312000</v>
      </c>
      <c r="C269">
        <v>233.58</v>
      </c>
      <c r="D269" s="14">
        <f t="shared" si="10"/>
        <v>42274</v>
      </c>
      <c r="F269">
        <f ca="1">IF(A269&lt;$F$2,"",AVERAGE(INDIRECT("C"&amp;A269-$F$2+3):C269))</f>
        <v>233.7227272727273</v>
      </c>
      <c r="G269" s="2">
        <f ca="1">IF(A269&lt;$G$2,"",IF(A269=$G$2,AVERAGE(INDIRECT("C"&amp;A269-$G$2+3):C269),G268+(2/($G$2+3))*(C269-G268)))</f>
        <v>225.46785675602331</v>
      </c>
      <c r="J269">
        <f ca="1">IF(F269="","",IF(C269&lt;(F269*(1-'inputs and tables'!$K$14)),0,IF(C269&gt;(F269*(1+'inputs and tables'!$K$14)),1,J268)))</f>
        <v>0</v>
      </c>
      <c r="K269">
        <f ca="1">IF(G269="","",IF(C269&lt;(G269*(1-'inputs and tables'!$K$14)),0,IF(C269&gt;(G269*(1+'inputs and tables'!$K$14)),1,K268)))</f>
        <v>1</v>
      </c>
      <c r="N269" s="13">
        <f t="shared" si="12"/>
        <v>840.54841843895088</v>
      </c>
      <c r="O269" s="10">
        <f ca="1">(O268+(IF(J268&lt;&gt;J267,(-O268*'inputs and tables'!$K$22-'inputs and tables'!$K$21)-O268*'inputs and tables'!$K$22,0)*('inputs and tables'!$K$15+'inputs and tables'!$K$16)))*(IF(AND(J268=0,'inputs and tables'!$K$16=1),(data!C268/data!C269-1)*'inputs and tables'!$K$18+1,1)*IF(AND(J268=1,'inputs and tables'!$K$15=1),(data!C269/data!C268-1)*'inputs and tables'!$K$17+1,1))</f>
        <v>935.64835843266439</v>
      </c>
      <c r="P269" s="10">
        <f ca="1">(P268+(IF(K268&lt;&gt;K267,(-P268*'inputs and tables'!$K$22-'inputs and tables'!$K$21)-P268*'inputs and tables'!$K$22,0)*('inputs and tables'!$K$15+'inputs and tables'!$K$16)))*(IF(AND(K268=0,'inputs and tables'!$K$16=1),data!C268/data!C269,1)*IF(AND(K268=1,'inputs and tables'!$K$15=1),data!C269/data!C268,1))</f>
        <v>838.86732160207282</v>
      </c>
      <c r="R269" s="36">
        <f ca="1">1-O269/MAX($O$202:O269)</f>
        <v>0.18298923928135202</v>
      </c>
      <c r="S269" s="36">
        <f>1-N269/MAX($N$202:N269)</f>
        <v>0.21023803083581283</v>
      </c>
    </row>
    <row r="270" spans="1:19" x14ac:dyDescent="0.4">
      <c r="A270" s="17">
        <f t="shared" si="11"/>
        <v>268</v>
      </c>
      <c r="B270">
        <v>1443398400</v>
      </c>
      <c r="C270">
        <v>239.99</v>
      </c>
      <c r="D270" s="14">
        <f t="shared" si="10"/>
        <v>42275</v>
      </c>
      <c r="F270">
        <f ca="1">IF(A270&lt;$F$2,"",AVERAGE(INDIRECT("C"&amp;A270-$F$2+3):C270))</f>
        <v>233.21204545454549</v>
      </c>
      <c r="G270" s="2">
        <f ca="1">IF(A270&lt;$G$2,"",IF(A270=$G$2,AVERAGE(INDIRECT("C"&amp;A270-$G$2+3):C270),G269+(2/($G$2+3))*(C270-G269)))</f>
        <v>226.08582029832019</v>
      </c>
      <c r="J270">
        <f ca="1">IF(F270="","",IF(C270&lt;(F270*(1-'inputs and tables'!$K$14)),0,IF(C270&gt;(F270*(1+'inputs and tables'!$K$14)),1,J269)))</f>
        <v>1</v>
      </c>
      <c r="K270">
        <f ca="1">IF(G270="","",IF(C270&lt;(G270*(1-'inputs and tables'!$K$14)),0,IF(C270&gt;(G270*(1+'inputs and tables'!$K$14)),1,K269)))</f>
        <v>1</v>
      </c>
      <c r="N270" s="13">
        <f t="shared" si="12"/>
        <v>863.61509949980234</v>
      </c>
      <c r="O270" s="10">
        <f ca="1">(O269+(IF(J269&lt;&gt;J268,(-O269*'inputs and tables'!$K$22-'inputs and tables'!$K$21)-O269*'inputs and tables'!$K$22,0)*('inputs and tables'!$K$15+'inputs and tables'!$K$16)))*(IF(AND(J269=0,'inputs and tables'!$K$16=1),(data!C269/data!C270-1)*'inputs and tables'!$K$18+1,1)*IF(AND(J269=1,'inputs and tables'!$K$15=1),(data!C270/data!C269-1)*'inputs and tables'!$K$17+1,1))</f>
        <v>908.83639349796385</v>
      </c>
      <c r="P270" s="10">
        <f ca="1">(P269+(IF(K269&lt;&gt;K268,(-P269*'inputs and tables'!$K$22-'inputs and tables'!$K$21)-P269*'inputs and tables'!$K$22,0)*('inputs and tables'!$K$15+'inputs and tables'!$K$16)))*(IF(AND(K269=0,'inputs and tables'!$K$16=1),data!C269/data!C270,1)*IF(AND(K269=1,'inputs and tables'!$K$15=1),data!C270/data!C269,1))</f>
        <v>861.88786930080255</v>
      </c>
      <c r="R270" s="36">
        <f ca="1">1-O270/MAX($O$202:O270)</f>
        <v>0.20640152197306361</v>
      </c>
      <c r="S270" s="36">
        <f>1-N270/MAX($N$202:N270)</f>
        <v>0.1885650527454692</v>
      </c>
    </row>
    <row r="271" spans="1:19" x14ac:dyDescent="0.4">
      <c r="A271" s="17">
        <f t="shared" si="11"/>
        <v>269</v>
      </c>
      <c r="B271">
        <v>1443484800</v>
      </c>
      <c r="C271">
        <v>236.89</v>
      </c>
      <c r="D271" s="14">
        <f t="shared" si="10"/>
        <v>42276</v>
      </c>
      <c r="F271">
        <f ca="1">IF(A271&lt;$F$2,"",AVERAGE(INDIRECT("C"&amp;A271-$F$2+3):C271))</f>
        <v>232.70500000000001</v>
      </c>
      <c r="G271" s="2">
        <f ca="1">IF(A271&lt;$G$2,"",IF(A271=$G$2,AVERAGE(INDIRECT("C"&amp;A271-$G$2+3):C271),G270+(2/($G$2+3))*(C271-G270)))</f>
        <v>226.54557262605124</v>
      </c>
      <c r="J271">
        <f ca="1">IF(F271="","",IF(C271&lt;(F271*(1-'inputs and tables'!$K$14)),0,IF(C271&gt;(F271*(1+'inputs and tables'!$K$14)),1,J270)))</f>
        <v>1</v>
      </c>
      <c r="K271">
        <f ca="1">IF(G271="","",IF(C271&lt;(G271*(1-'inputs and tables'!$K$14)),0,IF(C271&gt;(G271*(1+'inputs and tables'!$K$14)),1,K270)))</f>
        <v>1</v>
      </c>
      <c r="N271" s="13">
        <f t="shared" si="12"/>
        <v>852.45960631904734</v>
      </c>
      <c r="O271" s="10">
        <f ca="1">(O270+(IF(J270&lt;&gt;J269,(-O270*'inputs and tables'!$K$22-'inputs and tables'!$K$21)-O270*'inputs and tables'!$K$22,0)*('inputs and tables'!$K$15+'inputs and tables'!$K$16)))*(IF(AND(J270=0,'inputs and tables'!$K$16=1),(data!C270/data!C271-1)*'inputs and tables'!$K$18+1,1)*IF(AND(J270=1,'inputs and tables'!$K$15=1),(data!C271/data!C270-1)*'inputs and tables'!$K$17+1,1))</f>
        <v>880.65739075155705</v>
      </c>
      <c r="P271" s="10">
        <f ca="1">(P270+(IF(K270&lt;&gt;K269,(-P270*'inputs and tables'!$K$22-'inputs and tables'!$K$21)-P270*'inputs and tables'!$K$22,0)*('inputs and tables'!$K$15+'inputs and tables'!$K$16)))*(IF(AND(K270=0,'inputs and tables'!$K$16=1),data!C270/data!C271,1)*IF(AND(K270=1,'inputs and tables'!$K$15=1),data!C271/data!C270,1))</f>
        <v>850.75468710640905</v>
      </c>
      <c r="R271" s="36">
        <f ca="1">1-O271/MAX($O$202:O271)</f>
        <v>0.23100750590136387</v>
      </c>
      <c r="S271" s="36">
        <f>1-N271/MAX($N$202:N271)</f>
        <v>0.19904652420881797</v>
      </c>
    </row>
    <row r="272" spans="1:19" x14ac:dyDescent="0.4">
      <c r="A272" s="17">
        <f t="shared" si="11"/>
        <v>270</v>
      </c>
      <c r="B272">
        <v>1443571200</v>
      </c>
      <c r="C272">
        <v>237.14</v>
      </c>
      <c r="D272" s="14">
        <f t="shared" si="10"/>
        <v>42277</v>
      </c>
      <c r="F272">
        <f ca="1">IF(A272&lt;$F$2,"",AVERAGE(INDIRECT("C"&amp;A272-$F$2+3):C272))</f>
        <v>232.24659090909091</v>
      </c>
      <c r="G272" s="2">
        <f ca="1">IF(A272&lt;$G$2,"",IF(A272=$G$2,AVERAGE(INDIRECT("C"&amp;A272-$G$2+3):C272),G271+(2/($G$2+3))*(C272-G271)))</f>
        <v>226.99639932281502</v>
      </c>
      <c r="J272">
        <f ca="1">IF(F272="","",IF(C272&lt;(F272*(1-'inputs and tables'!$K$14)),0,IF(C272&gt;(F272*(1+'inputs and tables'!$K$14)),1,J271)))</f>
        <v>1</v>
      </c>
      <c r="K272">
        <f ca="1">IF(G272="","",IF(C272&lt;(G272*(1-'inputs and tables'!$K$14)),0,IF(C272&gt;(G272*(1+'inputs and tables'!$K$14)),1,K271)))</f>
        <v>1</v>
      </c>
      <c r="N272" s="13">
        <f t="shared" si="12"/>
        <v>853.35924286588238</v>
      </c>
      <c r="O272" s="10">
        <f ca="1">(O271+(IF(J271&lt;&gt;J270,(-O271*'inputs and tables'!$K$22-'inputs and tables'!$K$21)-O271*'inputs and tables'!$K$22,0)*('inputs and tables'!$K$15+'inputs and tables'!$K$16)))*(IF(AND(J271=0,'inputs and tables'!$K$16=1),(data!C271/data!C272-1)*'inputs and tables'!$K$18+1,1)*IF(AND(J271=1,'inputs and tables'!$K$15=1),(data!C272/data!C271-1)*'inputs and tables'!$K$17+1,1))</f>
        <v>882.74852917993212</v>
      </c>
      <c r="P272" s="10">
        <f ca="1">(P271+(IF(K271&lt;&gt;K270,(-P271*'inputs and tables'!$K$22-'inputs and tables'!$K$21)-P271*'inputs and tables'!$K$22,0)*('inputs and tables'!$K$15+'inputs and tables'!$K$16)))*(IF(AND(K271=0,'inputs and tables'!$K$16=1),data!C271/data!C272,1)*IF(AND(K271=1,'inputs and tables'!$K$15=1),data!C272/data!C271,1))</f>
        <v>851.65252438015045</v>
      </c>
      <c r="R272" s="36">
        <f ca="1">1-O272/MAX($O$202:O272)</f>
        <v>0.22918151798321407</v>
      </c>
      <c r="S272" s="36">
        <f>1-N272/MAX($N$202:N272)</f>
        <v>0.19820124425209629</v>
      </c>
    </row>
    <row r="273" spans="1:19" x14ac:dyDescent="0.4">
      <c r="A273" s="17">
        <f t="shared" si="11"/>
        <v>271</v>
      </c>
      <c r="B273">
        <v>1443657600</v>
      </c>
      <c r="C273">
        <v>238.34</v>
      </c>
      <c r="D273" s="14">
        <f t="shared" si="10"/>
        <v>42278</v>
      </c>
      <c r="F273">
        <f ca="1">IF(A273&lt;$F$2,"",AVERAGE(INDIRECT("C"&amp;A273-$F$2+3):C273))</f>
        <v>232.6181818181818</v>
      </c>
      <c r="G273" s="2">
        <f ca="1">IF(A273&lt;$G$2,"",IF(A273=$G$2,AVERAGE(INDIRECT("C"&amp;A273-$G$2+3):C273),G272+(2/($G$2+3))*(C273-G272)))</f>
        <v>227.47910573461013</v>
      </c>
      <c r="J273">
        <f ca="1">IF(F273="","",IF(C273&lt;(F273*(1-'inputs and tables'!$K$14)),0,IF(C273&gt;(F273*(1+'inputs and tables'!$K$14)),1,J272)))</f>
        <v>1</v>
      </c>
      <c r="K273">
        <f ca="1">IF(G273="","",IF(C273&lt;(G273*(1-'inputs and tables'!$K$14)),0,IF(C273&gt;(G273*(1+'inputs and tables'!$K$14)),1,K272)))</f>
        <v>1</v>
      </c>
      <c r="N273" s="13">
        <f t="shared" si="12"/>
        <v>857.67749829069078</v>
      </c>
      <c r="O273" s="10">
        <f ca="1">(O272+(IF(J272&lt;&gt;J271,(-O272*'inputs and tables'!$K$22-'inputs and tables'!$K$21)-O272*'inputs and tables'!$K$22,0)*('inputs and tables'!$K$15+'inputs and tables'!$K$16)))*(IF(AND(J272=0,'inputs and tables'!$K$16=1),(data!C272/data!C273-1)*'inputs and tables'!$K$18+1,1)*IF(AND(J272=1,'inputs and tables'!$K$15=1),(data!C273/data!C272-1)*'inputs and tables'!$K$17+1,1))</f>
        <v>892.79922087591706</v>
      </c>
      <c r="P273" s="10">
        <f ca="1">(P272+(IF(K272&lt;&gt;K271,(-P272*'inputs and tables'!$K$22-'inputs and tables'!$K$21)-P272*'inputs and tables'!$K$22,0)*('inputs and tables'!$K$15+'inputs and tables'!$K$16)))*(IF(AND(K272=0,'inputs and tables'!$K$16=1),data!C272/data!C273,1)*IF(AND(K272=1,'inputs and tables'!$K$15=1),data!C273/data!C272,1))</f>
        <v>855.9621432941093</v>
      </c>
      <c r="R273" s="36">
        <f ca="1">1-O273/MAX($O$202:O273)</f>
        <v>0.22040522591335932</v>
      </c>
      <c r="S273" s="36">
        <f>1-N273/MAX($N$202:N273)</f>
        <v>0.19414390045983232</v>
      </c>
    </row>
    <row r="274" spans="1:19" x14ac:dyDescent="0.4">
      <c r="A274" s="17">
        <f t="shared" si="11"/>
        <v>272</v>
      </c>
      <c r="B274">
        <v>1443744000</v>
      </c>
      <c r="C274">
        <v>238.28</v>
      </c>
      <c r="D274" s="14">
        <f t="shared" si="10"/>
        <v>42279</v>
      </c>
      <c r="F274">
        <f ca="1">IF(A274&lt;$F$2,"",AVERAGE(INDIRECT("C"&amp;A274-$F$2+3):C274))</f>
        <v>232.86681818181816</v>
      </c>
      <c r="G274" s="2">
        <f ca="1">IF(A274&lt;$G$2,"",IF(A274=$G$2,AVERAGE(INDIRECT("C"&amp;A274-$G$2+3):C274),G273+(2/($G$2+3))*(C274-G273)))</f>
        <v>227.93871825654162</v>
      </c>
      <c r="J274">
        <f ca="1">IF(F274="","",IF(C274&lt;(F274*(1-'inputs and tables'!$K$14)),0,IF(C274&gt;(F274*(1+'inputs and tables'!$K$14)),1,J273)))</f>
        <v>1</v>
      </c>
      <c r="K274">
        <f ca="1">IF(G274="","",IF(C274&lt;(G274*(1-'inputs and tables'!$K$14)),0,IF(C274&gt;(G274*(1+'inputs and tables'!$K$14)),1,K273)))</f>
        <v>1</v>
      </c>
      <c r="N274" s="13">
        <f t="shared" si="12"/>
        <v>857.4615855194503</v>
      </c>
      <c r="O274" s="10">
        <f ca="1">(O273+(IF(J273&lt;&gt;J272,(-O273*'inputs and tables'!$K$22-'inputs and tables'!$K$21)-O273*'inputs and tables'!$K$22,0)*('inputs and tables'!$K$15+'inputs and tables'!$K$16)))*(IF(AND(J273=0,'inputs and tables'!$K$16=1),(data!C273/data!C274-1)*'inputs and tables'!$K$18+1,1)*IF(AND(J273=1,'inputs and tables'!$K$15=1),(data!C274/data!C273-1)*'inputs and tables'!$K$17+1,1))</f>
        <v>892.29352357450625</v>
      </c>
      <c r="P274" s="10">
        <f ca="1">(P273+(IF(K273&lt;&gt;K272,(-P273*'inputs and tables'!$K$22-'inputs and tables'!$K$21)-P273*'inputs and tables'!$K$22,0)*('inputs and tables'!$K$15+'inputs and tables'!$K$16)))*(IF(AND(K273=0,'inputs and tables'!$K$16=1),data!C273/data!C274,1)*IF(AND(K273=1,'inputs and tables'!$K$15=1),data!C274/data!C273,1))</f>
        <v>855.74666234841129</v>
      </c>
      <c r="R274" s="36">
        <f ca="1">1-O274/MAX($O$202:O274)</f>
        <v>0.22084680220983366</v>
      </c>
      <c r="S274" s="36">
        <f>1-N274/MAX($N$202:N274)</f>
        <v>0.19434676764944558</v>
      </c>
    </row>
    <row r="275" spans="1:19" x14ac:dyDescent="0.4">
      <c r="A275" s="17">
        <f t="shared" si="11"/>
        <v>273</v>
      </c>
      <c r="B275">
        <v>1443830400</v>
      </c>
      <c r="C275">
        <v>239.92</v>
      </c>
      <c r="D275" s="14">
        <f t="shared" si="10"/>
        <v>42280</v>
      </c>
      <c r="F275">
        <f ca="1">IF(A275&lt;$F$2,"",AVERAGE(INDIRECT("C"&amp;A275-$F$2+3):C275))</f>
        <v>232.96590909090909</v>
      </c>
      <c r="G275" s="2">
        <f ca="1">IF(A275&lt;$G$2,"",IF(A275=$G$2,AVERAGE(INDIRECT("C"&amp;A275-$G$2+3):C275),G274+(2/($G$2+3))*(C275-G274)))</f>
        <v>228.44856003285901</v>
      </c>
      <c r="J275">
        <f ca="1">IF(F275="","",IF(C275&lt;(F275*(1-'inputs and tables'!$K$14)),0,IF(C275&gt;(F275*(1+'inputs and tables'!$K$14)),1,J274)))</f>
        <v>1</v>
      </c>
      <c r="K275">
        <f ca="1">IF(G275="","",IF(C275&lt;(G275*(1-'inputs and tables'!$K$14)),0,IF(C275&gt;(G275*(1+'inputs and tables'!$K$14)),1,K274)))</f>
        <v>1</v>
      </c>
      <c r="N275" s="13">
        <f t="shared" si="12"/>
        <v>863.36320126668841</v>
      </c>
      <c r="O275" s="10">
        <f ca="1">(O274+(IF(J274&lt;&gt;J273,(-O274*'inputs and tables'!$K$22-'inputs and tables'!$K$21)-O274*'inputs and tables'!$K$22,0)*('inputs and tables'!$K$15+'inputs and tables'!$K$16)))*(IF(AND(J274=0,'inputs and tables'!$K$16=1),(data!C274/data!C275-1)*'inputs and tables'!$K$18+1,1)*IF(AND(J274=1,'inputs and tables'!$K$15=1),(data!C275/data!C274-1)*'inputs and tables'!$K$17+1,1))</f>
        <v>906.11156580209524</v>
      </c>
      <c r="P275" s="10">
        <f ca="1">(P274+(IF(K274&lt;&gt;K273,(-P274*'inputs and tables'!$K$22-'inputs and tables'!$K$21)-P274*'inputs and tables'!$K$22,0)*('inputs and tables'!$K$15+'inputs and tables'!$K$16)))*(IF(AND(K274=0,'inputs and tables'!$K$16=1),data!C274/data!C275,1)*IF(AND(K274=1,'inputs and tables'!$K$15=1),data!C275/data!C274,1))</f>
        <v>861.63647486415493</v>
      </c>
      <c r="R275" s="36">
        <f ca="1">1-O275/MAX($O$202:O275)</f>
        <v>0.20878084913007167</v>
      </c>
      <c r="S275" s="36">
        <f>1-N275/MAX($N$202:N275)</f>
        <v>0.18880173113335141</v>
      </c>
    </row>
    <row r="276" spans="1:19" x14ac:dyDescent="0.4">
      <c r="A276" s="17">
        <f t="shared" si="11"/>
        <v>274</v>
      </c>
      <c r="B276">
        <v>1443916800</v>
      </c>
      <c r="C276">
        <v>239.87</v>
      </c>
      <c r="D276" s="14">
        <f t="shared" si="10"/>
        <v>42281</v>
      </c>
      <c r="F276">
        <f ca="1">IF(A276&lt;$F$2,"",AVERAGE(INDIRECT("C"&amp;A276-$F$2+3):C276))</f>
        <v>233.12545454545455</v>
      </c>
      <c r="G276" s="2">
        <f ca="1">IF(A276&lt;$G$2,"",IF(A276=$G$2,AVERAGE(INDIRECT("C"&amp;A276-$G$2+3):C276),G275+(2/($G$2+3))*(C276-G275)))</f>
        <v>228.93457875486502</v>
      </c>
      <c r="J276">
        <f ca="1">IF(F276="","",IF(C276&lt;(F276*(1-'inputs and tables'!$K$14)),0,IF(C276&gt;(F276*(1+'inputs and tables'!$K$14)),1,J275)))</f>
        <v>1</v>
      </c>
      <c r="K276">
        <f ca="1">IF(G276="","",IF(C276&lt;(G276*(1-'inputs and tables'!$K$14)),0,IF(C276&gt;(G276*(1+'inputs and tables'!$K$14)),1,K275)))</f>
        <v>1</v>
      </c>
      <c r="N276" s="13">
        <f t="shared" si="12"/>
        <v>863.18327395732149</v>
      </c>
      <c r="O276" s="10">
        <f ca="1">(O275+(IF(J275&lt;&gt;J274,(-O275*'inputs and tables'!$K$22-'inputs and tables'!$K$21)-O275*'inputs and tables'!$K$22,0)*('inputs and tables'!$K$15+'inputs and tables'!$K$16)))*(IF(AND(J275=0,'inputs and tables'!$K$16=1),(data!C275/data!C276-1)*'inputs and tables'!$K$18+1,1)*IF(AND(J275=1,'inputs and tables'!$K$15=1),(data!C276/data!C275-1)*'inputs and tables'!$K$17+1,1))</f>
        <v>905.68668437848441</v>
      </c>
      <c r="P276" s="10">
        <f ca="1">(P275+(IF(K275&lt;&gt;K274,(-P275*'inputs and tables'!$K$22-'inputs and tables'!$K$21)-P275*'inputs and tables'!$K$22,0)*('inputs and tables'!$K$15+'inputs and tables'!$K$16)))*(IF(AND(K275=0,'inputs and tables'!$K$16=1),data!C275/data!C276,1)*IF(AND(K275=1,'inputs and tables'!$K$15=1),data!C276/data!C275,1))</f>
        <v>861.45690740940665</v>
      </c>
      <c r="R276" s="36">
        <f ca="1">1-O276/MAX($O$202:O276)</f>
        <v>0.20915185677625725</v>
      </c>
      <c r="S276" s="36">
        <f>1-N276/MAX($N$202:N276)</f>
        <v>0.18897078712469562</v>
      </c>
    </row>
    <row r="277" spans="1:19" x14ac:dyDescent="0.4">
      <c r="A277" s="17">
        <f t="shared" si="11"/>
        <v>275</v>
      </c>
      <c r="B277">
        <v>1444003200</v>
      </c>
      <c r="C277">
        <v>240.95</v>
      </c>
      <c r="D277" s="14">
        <f t="shared" si="10"/>
        <v>42282</v>
      </c>
      <c r="F277">
        <f ca="1">IF(A277&lt;$F$2,"",AVERAGE(INDIRECT("C"&amp;A277-$F$2+3):C277))</f>
        <v>233.34818181818184</v>
      </c>
      <c r="G277" s="2">
        <f ca="1">IF(A277&lt;$G$2,"",IF(A277=$G$2,AVERAGE(INDIRECT("C"&amp;A277-$G$2+3):C277),G276+(2/($G$2+3))*(C277-G276)))</f>
        <v>229.44587327593459</v>
      </c>
      <c r="J277">
        <f ca="1">IF(F277="","",IF(C277&lt;(F277*(1-'inputs and tables'!$K$14)),0,IF(C277&gt;(F277*(1+'inputs and tables'!$K$14)),1,J276)))</f>
        <v>1</v>
      </c>
      <c r="K277">
        <f ca="1">IF(G277="","",IF(C277&lt;(G277*(1-'inputs and tables'!$K$14)),0,IF(C277&gt;(G277*(1+'inputs and tables'!$K$14)),1,K276)))</f>
        <v>1</v>
      </c>
      <c r="N277" s="13">
        <f t="shared" si="12"/>
        <v>867.06970383964892</v>
      </c>
      <c r="O277" s="10">
        <f ca="1">(O276+(IF(J276&lt;&gt;J275,(-O276*'inputs and tables'!$K$22-'inputs and tables'!$K$21)-O276*'inputs and tables'!$K$22,0)*('inputs and tables'!$K$15+'inputs and tables'!$K$16)))*(IF(AND(J276=0,'inputs and tables'!$K$16=1),(data!C276/data!C277-1)*'inputs and tables'!$K$18+1,1)*IF(AND(J276=1,'inputs and tables'!$K$15=1),(data!C277/data!C276-1)*'inputs and tables'!$K$17+1,1))</f>
        <v>914.86173187521047</v>
      </c>
      <c r="P277" s="10">
        <f ca="1">(P276+(IF(K276&lt;&gt;K275,(-P276*'inputs and tables'!$K$22-'inputs and tables'!$K$21)-P276*'inputs and tables'!$K$22,0)*('inputs and tables'!$K$15+'inputs and tables'!$K$16)))*(IF(AND(K276=0,'inputs and tables'!$K$16=1),data!C276/data!C277,1)*IF(AND(K276=1,'inputs and tables'!$K$15=1),data!C277/data!C276,1))</f>
        <v>865.33556443196949</v>
      </c>
      <c r="R277" s="36">
        <f ca="1">1-O277/MAX($O$202:O277)</f>
        <v>0.20114017966768316</v>
      </c>
      <c r="S277" s="36">
        <f>1-N277/MAX($N$202:N277)</f>
        <v>0.18531917771165818</v>
      </c>
    </row>
    <row r="278" spans="1:19" x14ac:dyDescent="0.4">
      <c r="A278" s="17">
        <f t="shared" si="11"/>
        <v>276</v>
      </c>
      <c r="B278">
        <v>1444089600</v>
      </c>
      <c r="C278">
        <v>246.64</v>
      </c>
      <c r="D278" s="14">
        <f t="shared" si="10"/>
        <v>42283</v>
      </c>
      <c r="F278">
        <f ca="1">IF(A278&lt;$F$2,"",AVERAGE(INDIRECT("C"&amp;A278-$F$2+3):C278))</f>
        <v>233.74431818181819</v>
      </c>
      <c r="G278" s="2">
        <f ca="1">IF(A278&lt;$G$2,"",IF(A278=$G$2,AVERAGE(INDIRECT("C"&amp;A278-$G$2+3):C278),G277+(2/($G$2+3))*(C278-G277)))</f>
        <v>230.17753824291609</v>
      </c>
      <c r="J278">
        <f ca="1">IF(F278="","",IF(C278&lt;(F278*(1-'inputs and tables'!$K$14)),0,IF(C278&gt;(F278*(1+'inputs and tables'!$K$14)),1,J277)))</f>
        <v>1</v>
      </c>
      <c r="K278">
        <f ca="1">IF(G278="","",IF(C278&lt;(G278*(1-'inputs and tables'!$K$14)),0,IF(C278&gt;(G278*(1+'inputs and tables'!$K$14)),1,K277)))</f>
        <v>1</v>
      </c>
      <c r="N278" s="13">
        <f t="shared" si="12"/>
        <v>887.54543164561539</v>
      </c>
      <c r="O278" s="10">
        <f ca="1">(O277+(IF(J277&lt;&gt;J276,(-O277*'inputs and tables'!$K$22-'inputs and tables'!$K$21)-O277*'inputs and tables'!$K$22,0)*('inputs and tables'!$K$15+'inputs and tables'!$K$16)))*(IF(AND(J277=0,'inputs and tables'!$K$16=1),(data!C277/data!C278-1)*'inputs and tables'!$K$18+1,1)*IF(AND(J277=1,'inputs and tables'!$K$15=1),(data!C278/data!C277-1)*'inputs and tables'!$K$17+1,1))</f>
        <v>963.47147382305195</v>
      </c>
      <c r="P278" s="10">
        <f ca="1">(P277+(IF(K277&lt;&gt;K276,(-P277*'inputs and tables'!$K$22-'inputs and tables'!$K$21)-P277*'inputs and tables'!$K$22,0)*('inputs and tables'!$K$15+'inputs and tables'!$K$16)))*(IF(AND(K277=0,'inputs and tables'!$K$16=1),data!C277/data!C278,1)*IF(AND(K277=1,'inputs and tables'!$K$15=1),data!C278/data!C277,1))</f>
        <v>885.77034078232407</v>
      </c>
      <c r="R278" s="36">
        <f ca="1">1-O278/MAX($O$202:O278)</f>
        <v>0.15869401718665177</v>
      </c>
      <c r="S278" s="36">
        <f>1-N278/MAX($N$202:N278)</f>
        <v>0.16608060589667295</v>
      </c>
    </row>
    <row r="279" spans="1:19" x14ac:dyDescent="0.4">
      <c r="A279" s="17">
        <f t="shared" si="11"/>
        <v>277</v>
      </c>
      <c r="B279">
        <v>1444176000</v>
      </c>
      <c r="C279">
        <v>244</v>
      </c>
      <c r="D279" s="14">
        <f t="shared" si="10"/>
        <v>42284</v>
      </c>
      <c r="F279">
        <f ca="1">IF(A279&lt;$F$2,"",AVERAGE(INDIRECT("C"&amp;A279-$F$2+3):C279))</f>
        <v>234.49068181818183</v>
      </c>
      <c r="G279" s="2">
        <f ca="1">IF(A279&lt;$G$2,"",IF(A279=$G$2,AVERAGE(INDIRECT("C"&amp;A279-$G$2+3):C279),G278+(2/($G$2+3))*(C279-G278)))</f>
        <v>230.76572810491965</v>
      </c>
      <c r="J279">
        <f ca="1">IF(F279="","",IF(C279&lt;(F279*(1-'inputs and tables'!$K$14)),0,IF(C279&gt;(F279*(1+'inputs and tables'!$K$14)),1,J278)))</f>
        <v>1</v>
      </c>
      <c r="K279">
        <f ca="1">IF(G279="","",IF(C279&lt;(G279*(1-'inputs and tables'!$K$14)),0,IF(C279&gt;(G279*(1+'inputs and tables'!$K$14)),1,K278)))</f>
        <v>1</v>
      </c>
      <c r="N279" s="13">
        <f t="shared" si="12"/>
        <v>878.04526971103701</v>
      </c>
      <c r="O279" s="10">
        <f ca="1">(O278+(IF(J278&lt;&gt;J277,(-O278*'inputs and tables'!$K$22-'inputs and tables'!$K$21)-O278*'inputs and tables'!$K$22,0)*('inputs and tables'!$K$15+'inputs and tables'!$K$16)))*(IF(AND(J278=0,'inputs and tables'!$K$16=1),(data!C278/data!C279-1)*'inputs and tables'!$K$18+1,1)*IF(AND(J278=1,'inputs and tables'!$K$15=1),(data!C279/data!C278-1)*'inputs and tables'!$K$17+1,1))</f>
        <v>940.26753060820886</v>
      </c>
      <c r="P279" s="10">
        <f ca="1">(P278+(IF(K278&lt;&gt;K277,(-P278*'inputs and tables'!$K$22-'inputs and tables'!$K$21)-P278*'inputs and tables'!$K$22,0)*('inputs and tables'!$K$15+'inputs and tables'!$K$16)))*(IF(AND(K278=0,'inputs and tables'!$K$16=1),data!C278/data!C279,1)*IF(AND(K278=1,'inputs and tables'!$K$15=1),data!C279/data!C278,1))</f>
        <v>876.28917917161482</v>
      </c>
      <c r="R279" s="36">
        <f ca="1">1-O279/MAX($O$202:O279)</f>
        <v>0.17895576523202672</v>
      </c>
      <c r="S279" s="36">
        <f>1-N279/MAX($N$202:N279)</f>
        <v>0.17500676223965372</v>
      </c>
    </row>
    <row r="280" spans="1:19" x14ac:dyDescent="0.4">
      <c r="A280" s="17">
        <f t="shared" si="11"/>
        <v>278</v>
      </c>
      <c r="B280">
        <v>1444262400</v>
      </c>
      <c r="C280">
        <v>242.94</v>
      </c>
      <c r="D280" s="14">
        <f t="shared" si="10"/>
        <v>42285</v>
      </c>
      <c r="F280">
        <f ca="1">IF(A280&lt;$F$2,"",AVERAGE(INDIRECT("C"&amp;A280-$F$2+3):C280))</f>
        <v>234.92727272727279</v>
      </c>
      <c r="G280" s="2">
        <f ca="1">IF(A280&lt;$G$2,"",IF(A280=$G$2,AVERAGE(INDIRECT("C"&amp;A280-$G$2+3):C280),G279+(2/($G$2+3))*(C280-G279)))</f>
        <v>231.28378222811455</v>
      </c>
      <c r="J280">
        <f ca="1">IF(F280="","",IF(C280&lt;(F280*(1-'inputs and tables'!$K$14)),0,IF(C280&gt;(F280*(1+'inputs and tables'!$K$14)),1,J279)))</f>
        <v>1</v>
      </c>
      <c r="K280">
        <f ca="1">IF(G280="","",IF(C280&lt;(G280*(1-'inputs and tables'!$K$14)),0,IF(C280&gt;(G280*(1+'inputs and tables'!$K$14)),1,K279)))</f>
        <v>1</v>
      </c>
      <c r="N280" s="13">
        <f t="shared" si="12"/>
        <v>874.23081075245625</v>
      </c>
      <c r="O280" s="10">
        <f ca="1">(O279+(IF(J279&lt;&gt;J278,(-O279*'inputs and tables'!$K$22-'inputs and tables'!$K$21)-O279*'inputs and tables'!$K$22,0)*('inputs and tables'!$K$15+'inputs and tables'!$K$16)))*(IF(AND(J279=0,'inputs and tables'!$K$16=1),(data!C279/data!C280-1)*'inputs and tables'!$K$18+1,1)*IF(AND(J279=1,'inputs and tables'!$K$15=1),(data!C280/data!C279-1)*'inputs and tables'!$K$17+1,1))</f>
        <v>931.0768008520588</v>
      </c>
      <c r="P280" s="10">
        <f ca="1">(P279+(IF(K279&lt;&gt;K278,(-P279*'inputs and tables'!$K$22-'inputs and tables'!$K$21)-P279*'inputs and tables'!$K$22,0)*('inputs and tables'!$K$15+'inputs and tables'!$K$16)))*(IF(AND(K279=0,'inputs and tables'!$K$16=1),data!C279/data!C280,1)*IF(AND(K279=1,'inputs and tables'!$K$15=1),data!C280/data!C279,1))</f>
        <v>872.48234913095121</v>
      </c>
      <c r="R280" s="36">
        <f ca="1">1-O280/MAX($O$202:O280)</f>
        <v>0.18698113613334488</v>
      </c>
      <c r="S280" s="36">
        <f>1-N280/MAX($N$202:N280)</f>
        <v>0.17859074925615359</v>
      </c>
    </row>
    <row r="281" spans="1:19" x14ac:dyDescent="0.4">
      <c r="A281" s="17">
        <f t="shared" si="11"/>
        <v>279</v>
      </c>
      <c r="B281">
        <v>1444348800</v>
      </c>
      <c r="C281">
        <v>244.35</v>
      </c>
      <c r="D281" s="14">
        <f t="shared" si="10"/>
        <v>42286</v>
      </c>
      <c r="F281">
        <f ca="1">IF(A281&lt;$F$2,"",AVERAGE(INDIRECT("C"&amp;A281-$F$2+3):C281))</f>
        <v>235.32590909090914</v>
      </c>
      <c r="G281" s="2">
        <f ca="1">IF(A281&lt;$G$2,"",IF(A281=$G$2,AVERAGE(INDIRECT("C"&amp;A281-$G$2+3):C281),G280+(2/($G$2+3))*(C281-G280)))</f>
        <v>231.83979149500328</v>
      </c>
      <c r="J281">
        <f ca="1">IF(F281="","",IF(C281&lt;(F281*(1-'inputs and tables'!$K$14)),0,IF(C281&gt;(F281*(1+'inputs and tables'!$K$14)),1,J280)))</f>
        <v>1</v>
      </c>
      <c r="K281">
        <f ca="1">IF(G281="","",IF(C281&lt;(G281*(1-'inputs and tables'!$K$14)),0,IF(C281&gt;(G281*(1+'inputs and tables'!$K$14)),1,K280)))</f>
        <v>1</v>
      </c>
      <c r="N281" s="13">
        <f t="shared" si="12"/>
        <v>879.30476087660611</v>
      </c>
      <c r="O281" s="10">
        <f ca="1">(O280+(IF(J280&lt;&gt;J279,(-O280*'inputs and tables'!$K$22-'inputs and tables'!$K$21)-O280*'inputs and tables'!$K$22,0)*('inputs and tables'!$K$15+'inputs and tables'!$K$16)))*(IF(AND(J280=0,'inputs and tables'!$K$16=1),(data!C280/data!C281-1)*'inputs and tables'!$K$18+1,1)*IF(AND(J280=1,'inputs and tables'!$K$15=1),(data!C281/data!C280-1)*'inputs and tables'!$K$17+1,1))</f>
        <v>943.23552790690019</v>
      </c>
      <c r="P281" s="10">
        <f ca="1">(P280+(IF(K280&lt;&gt;K279,(-P280*'inputs and tables'!$K$22-'inputs and tables'!$K$21)-P280*'inputs and tables'!$K$22,0)*('inputs and tables'!$K$15+'inputs and tables'!$K$16)))*(IF(AND(K280=0,'inputs and tables'!$K$16=1),data!C280/data!C281,1)*IF(AND(K280=1,'inputs and tables'!$K$15=1),data!C281/data!C280,1))</f>
        <v>877.54615135485278</v>
      </c>
      <c r="R281" s="36">
        <f ca="1">1-O281/MAX($O$202:O281)</f>
        <v>0.17636410169843519</v>
      </c>
      <c r="S281" s="36">
        <f>1-N281/MAX($N$202:N281)</f>
        <v>0.17382337030024342</v>
      </c>
    </row>
    <row r="282" spans="1:19" x14ac:dyDescent="0.4">
      <c r="A282" s="17">
        <f t="shared" si="11"/>
        <v>280</v>
      </c>
      <c r="B282">
        <v>1444435200</v>
      </c>
      <c r="C282">
        <v>246.07</v>
      </c>
      <c r="D282" s="14">
        <f t="shared" si="10"/>
        <v>42287</v>
      </c>
      <c r="F282">
        <f ca="1">IF(A282&lt;$F$2,"",AVERAGE(INDIRECT("C"&amp;A282-$F$2+3):C282))</f>
        <v>235.78659090909096</v>
      </c>
      <c r="G282" s="2">
        <f ca="1">IF(A282&lt;$G$2,"",IF(A282=$G$2,AVERAGE(INDIRECT("C"&amp;A282-$G$2+3):C282),G281+(2/($G$2+3))*(C282-G281)))</f>
        <v>232.44533228244995</v>
      </c>
      <c r="J282">
        <f ca="1">IF(F282="","",IF(C282&lt;(F282*(1-'inputs and tables'!$K$14)),0,IF(C282&gt;(F282*(1+'inputs and tables'!$K$14)),1,J281)))</f>
        <v>1</v>
      </c>
      <c r="K282">
        <f ca="1">IF(G282="","",IF(C282&lt;(G282*(1-'inputs and tables'!$K$14)),0,IF(C282&gt;(G282*(1+'inputs and tables'!$K$14)),1,K281)))</f>
        <v>1</v>
      </c>
      <c r="N282" s="13">
        <f t="shared" si="12"/>
        <v>885.49426031883138</v>
      </c>
      <c r="O282" s="10">
        <f ca="1">(O281+(IF(J281&lt;&gt;J280,(-O281*'inputs and tables'!$K$22-'inputs and tables'!$K$21)-O281*'inputs and tables'!$K$22,0)*('inputs and tables'!$K$15+'inputs and tables'!$K$16)))*(IF(AND(J281=0,'inputs and tables'!$K$16=1),(data!C281/data!C282-1)*'inputs and tables'!$K$18+1,1)*IF(AND(J281=1,'inputs and tables'!$K$15=1),(data!C282/data!C281-1)*'inputs and tables'!$K$17+1,1))</f>
        <v>958.17443313710157</v>
      </c>
      <c r="P282" s="10">
        <f ca="1">(P281+(IF(K281&lt;&gt;K280,(-P281*'inputs and tables'!$K$22-'inputs and tables'!$K$21)-P281*'inputs and tables'!$K$22,0)*('inputs and tables'!$K$15+'inputs and tables'!$K$16)))*(IF(AND(K281=0,'inputs and tables'!$K$16=1),data!C281/data!C282,1)*IF(AND(K281=1,'inputs and tables'!$K$15=1),data!C282/data!C281,1))</f>
        <v>883.72327179819365</v>
      </c>
      <c r="R282" s="36">
        <f ca="1">1-O282/MAX($O$202:O282)</f>
        <v>0.16331940791318023</v>
      </c>
      <c r="S282" s="36">
        <f>1-N282/MAX($N$202:N282)</f>
        <v>0.16800784419799841</v>
      </c>
    </row>
    <row r="283" spans="1:19" x14ac:dyDescent="0.4">
      <c r="A283" s="17">
        <f t="shared" si="11"/>
        <v>281</v>
      </c>
      <c r="B283">
        <v>1444521600</v>
      </c>
      <c r="C283">
        <v>249.02</v>
      </c>
      <c r="D283" s="14">
        <f t="shared" si="10"/>
        <v>42288</v>
      </c>
      <c r="F283">
        <f ca="1">IF(A283&lt;$F$2,"",AVERAGE(INDIRECT("C"&amp;A283-$F$2+3):C283))</f>
        <v>236.18363636363645</v>
      </c>
      <c r="G283" s="2">
        <f ca="1">IF(A283&lt;$G$2,"",IF(A283=$G$2,AVERAGE(INDIRECT("C"&amp;A283-$G$2+3):C283),G282+(2/($G$2+3))*(C283-G282)))</f>
        <v>233.1506372917074</v>
      </c>
      <c r="J283">
        <f ca="1">IF(F283="","",IF(C283&lt;(F283*(1-'inputs and tables'!$K$14)),0,IF(C283&gt;(F283*(1+'inputs and tables'!$K$14)),1,J282)))</f>
        <v>1</v>
      </c>
      <c r="K283">
        <f ca="1">IF(G283="","",IF(C283&lt;(G283*(1-'inputs and tables'!$K$14)),0,IF(C283&gt;(G283*(1+'inputs and tables'!$K$14)),1,K282)))</f>
        <v>1</v>
      </c>
      <c r="N283" s="13">
        <f t="shared" si="12"/>
        <v>896.1099715714854</v>
      </c>
      <c r="O283" s="10">
        <f ca="1">(O282+(IF(J282&lt;&gt;J281,(-O282*'inputs and tables'!$K$22-'inputs and tables'!$K$21)-O282*'inputs and tables'!$K$22,0)*('inputs and tables'!$K$15+'inputs and tables'!$K$16)))*(IF(AND(J282=0,'inputs and tables'!$K$16=1),(data!C282/data!C283-1)*'inputs and tables'!$K$18+1,1)*IF(AND(J282=1,'inputs and tables'!$K$15=1),(data!C283/data!C282-1)*'inputs and tables'!$K$17+1,1))</f>
        <v>984.02026074691798</v>
      </c>
      <c r="P283" s="10">
        <f ca="1">(P282+(IF(K282&lt;&gt;K281,(-P282*'inputs and tables'!$K$22-'inputs and tables'!$K$21)-P282*'inputs and tables'!$K$22,0)*('inputs and tables'!$K$15+'inputs and tables'!$K$16)))*(IF(AND(K282=0,'inputs and tables'!$K$16=1),data!C282/data!C283,1)*IF(AND(K282=1,'inputs and tables'!$K$15=1),data!C283/data!C282,1))</f>
        <v>894.31775162834231</v>
      </c>
      <c r="R283" s="36">
        <f ca="1">1-O283/MAX($O$202:O283)</f>
        <v>0.1407507590328767</v>
      </c>
      <c r="S283" s="36">
        <f>1-N283/MAX($N$202:N283)</f>
        <v>0.1580335407086827</v>
      </c>
    </row>
    <row r="284" spans="1:19" x14ac:dyDescent="0.4">
      <c r="A284" s="17">
        <f t="shared" si="11"/>
        <v>282</v>
      </c>
      <c r="B284">
        <v>1444608000</v>
      </c>
      <c r="C284">
        <v>246.39</v>
      </c>
      <c r="D284" s="14">
        <f t="shared" si="10"/>
        <v>42289</v>
      </c>
      <c r="F284">
        <f ca="1">IF(A284&lt;$F$2,"",AVERAGE(INDIRECT("C"&amp;A284-$F$2+3):C284))</f>
        <v>236.54227272727277</v>
      </c>
      <c r="G284" s="2">
        <f ca="1">IF(A284&lt;$G$2,"",IF(A284=$G$2,AVERAGE(INDIRECT("C"&amp;A284-$G$2+3):C284),G283+(2/($G$2+3))*(C284-G283)))</f>
        <v>233.71401442823048</v>
      </c>
      <c r="J284">
        <f ca="1">IF(F284="","",IF(C284&lt;(F284*(1-'inputs and tables'!$K$14)),0,IF(C284&gt;(F284*(1+'inputs and tables'!$K$14)),1,J283)))</f>
        <v>1</v>
      </c>
      <c r="K284">
        <f ca="1">IF(G284="","",IF(C284&lt;(G284*(1-'inputs and tables'!$K$14)),0,IF(C284&gt;(G284*(1+'inputs and tables'!$K$14)),1,K283)))</f>
        <v>1</v>
      </c>
      <c r="N284" s="13">
        <f t="shared" si="12"/>
        <v>886.64579509878035</v>
      </c>
      <c r="O284" s="10">
        <f ca="1">(O283+(IF(J283&lt;&gt;J282,(-O283*'inputs and tables'!$K$22-'inputs and tables'!$K$21)-O283*'inputs and tables'!$K$22,0)*('inputs and tables'!$K$15+'inputs and tables'!$K$16)))*(IF(AND(J283=0,'inputs and tables'!$K$16=1),(data!C283/data!C284-1)*'inputs and tables'!$K$18+1,1)*IF(AND(J283=1,'inputs and tables'!$K$15=1),(data!C284/data!C283-1)*'inputs and tables'!$K$17+1,1))</f>
        <v>960.63683815849163</v>
      </c>
      <c r="P284" s="10">
        <f ca="1">(P283+(IF(K283&lt;&gt;K282,(-P283*'inputs and tables'!$K$22-'inputs and tables'!$K$21)-P283*'inputs and tables'!$K$22,0)*('inputs and tables'!$K$15+'inputs and tables'!$K$16)))*(IF(AND(K283=0,'inputs and tables'!$K$16=1),data!C283/data!C284,1)*IF(AND(K283=1,'inputs and tables'!$K$15=1),data!C284/data!C283,1))</f>
        <v>884.87250350858267</v>
      </c>
      <c r="R284" s="36">
        <f ca="1">1-O284/MAX($O$202:O284)</f>
        <v>0.16116922896871722</v>
      </c>
      <c r="S284" s="36">
        <f>1-N284/MAX($N$202:N284)</f>
        <v>0.16692588585339463</v>
      </c>
    </row>
    <row r="285" spans="1:19" x14ac:dyDescent="0.4">
      <c r="A285" s="17">
        <f t="shared" si="11"/>
        <v>283</v>
      </c>
      <c r="B285">
        <v>1444694400</v>
      </c>
      <c r="C285">
        <v>250.99</v>
      </c>
      <c r="D285" s="14">
        <f t="shared" si="10"/>
        <v>42290</v>
      </c>
      <c r="F285">
        <f ca="1">IF(A285&lt;$F$2,"",AVERAGE(INDIRECT("C"&amp;A285-$F$2+3):C285))</f>
        <v>237.03318181818184</v>
      </c>
      <c r="G285" s="2">
        <f ca="1">IF(A285&lt;$G$2,"",IF(A285=$G$2,AVERAGE(INDIRECT("C"&amp;A285-$G$2+3):C285),G284+(2/($G$2+3))*(C285-G284)))</f>
        <v>234.44916275043343</v>
      </c>
      <c r="J285">
        <f ca="1">IF(F285="","",IF(C285&lt;(F285*(1-'inputs and tables'!$K$14)),0,IF(C285&gt;(F285*(1+'inputs and tables'!$K$14)),1,J284)))</f>
        <v>1</v>
      </c>
      <c r="K285">
        <f ca="1">IF(G285="","",IF(C285&lt;(G285*(1-'inputs and tables'!$K$14)),0,IF(C285&gt;(G285*(1+'inputs and tables'!$K$14)),1,K284)))</f>
        <v>1</v>
      </c>
      <c r="N285" s="13">
        <f t="shared" si="12"/>
        <v>903.19910756054594</v>
      </c>
      <c r="O285" s="10">
        <f ca="1">(O284+(IF(J284&lt;&gt;J283,(-O284*'inputs and tables'!$K$22-'inputs and tables'!$K$21)-O284*'inputs and tables'!$K$22,0)*('inputs and tables'!$K$15+'inputs and tables'!$K$16)))*(IF(AND(J284=0,'inputs and tables'!$K$16=1),(data!C284/data!C285-1)*'inputs and tables'!$K$18+1,1)*IF(AND(J284=1,'inputs and tables'!$K$15=1),(data!C285/data!C284-1)*'inputs and tables'!$K$17+1,1))</f>
        <v>1000.989901492801</v>
      </c>
      <c r="P285" s="10">
        <f ca="1">(P284+(IF(K284&lt;&gt;K283,(-P284*'inputs and tables'!$K$22-'inputs and tables'!$K$21)-P284*'inputs and tables'!$K$22,0)*('inputs and tables'!$K$15+'inputs and tables'!$K$16)))*(IF(AND(K284=0,'inputs and tables'!$K$16=1),data!C284/data!C285,1)*IF(AND(K284=1,'inputs and tables'!$K$15=1),data!C285/data!C284,1))</f>
        <v>901.39270934542469</v>
      </c>
      <c r="R285" s="36">
        <f ca="1">1-O285/MAX($O$202:O285)</f>
        <v>0.12593282132159733</v>
      </c>
      <c r="S285" s="36">
        <f>1-N285/MAX($N$202:N285)</f>
        <v>0.15137273464971579</v>
      </c>
    </row>
    <row r="286" spans="1:19" x14ac:dyDescent="0.4">
      <c r="A286" s="17">
        <f t="shared" si="11"/>
        <v>284</v>
      </c>
      <c r="B286">
        <v>1444780800</v>
      </c>
      <c r="C286">
        <v>253.27</v>
      </c>
      <c r="D286" s="14">
        <f t="shared" si="10"/>
        <v>42291</v>
      </c>
      <c r="F286">
        <f ca="1">IF(A286&lt;$F$2,"",AVERAGE(INDIRECT("C"&amp;A286-$F$2+3):C286))</f>
        <v>237.54500000000004</v>
      </c>
      <c r="G286" s="2">
        <f ca="1">IF(A286&lt;$G$2,"",IF(A286=$G$2,AVERAGE(INDIRECT("C"&amp;A286-$G$2+3):C286),G285+(2/($G$2+3))*(C286-G285)))</f>
        <v>235.25004944190434</v>
      </c>
      <c r="J286">
        <f ca="1">IF(F286="","",IF(C286&lt;(F286*(1-'inputs and tables'!$K$14)),0,IF(C286&gt;(F286*(1+'inputs and tables'!$K$14)),1,J285)))</f>
        <v>1</v>
      </c>
      <c r="K286">
        <f ca="1">IF(G286="","",IF(C286&lt;(G286*(1-'inputs and tables'!$K$14)),0,IF(C286&gt;(G286*(1+'inputs and tables'!$K$14)),1,K285)))</f>
        <v>1</v>
      </c>
      <c r="N286" s="13">
        <f t="shared" si="12"/>
        <v>911.40379286768189</v>
      </c>
      <c r="O286" s="10">
        <f ca="1">(O285+(IF(J285&lt;&gt;J284,(-O285*'inputs and tables'!$K$22-'inputs and tables'!$K$21)-O285*'inputs and tables'!$K$22,0)*('inputs and tables'!$K$15+'inputs and tables'!$K$16)))*(IF(AND(J285=0,'inputs and tables'!$K$16=1),(data!C285/data!C286-1)*'inputs and tables'!$K$18+1,1)*IF(AND(J285=1,'inputs and tables'!$K$15=1),(data!C286/data!C285-1)*'inputs and tables'!$K$17+1,1))</f>
        <v>1021.4491954672944</v>
      </c>
      <c r="P286" s="10">
        <f ca="1">(P285+(IF(K285&lt;&gt;K284,(-P285*'inputs and tables'!$K$22-'inputs and tables'!$K$21)-P285*'inputs and tables'!$K$22,0)*('inputs and tables'!$K$15+'inputs and tables'!$K$16)))*(IF(AND(K285=0,'inputs and tables'!$K$16=1),data!C285/data!C286,1)*IF(AND(K285=1,'inputs and tables'!$K$15=1),data!C286/data!C285,1))</f>
        <v>909.58098528194637</v>
      </c>
      <c r="R286" s="36">
        <f ca="1">1-O286/MAX($O$202:O286)</f>
        <v>0.10806770866125137</v>
      </c>
      <c r="S286" s="36">
        <f>1-N286/MAX($N$202:N286)</f>
        <v>0.14366378144441416</v>
      </c>
    </row>
    <row r="287" spans="1:19" x14ac:dyDescent="0.4">
      <c r="A287" s="17">
        <f t="shared" si="11"/>
        <v>285</v>
      </c>
      <c r="B287">
        <v>1444867200</v>
      </c>
      <c r="C287">
        <v>254.99</v>
      </c>
      <c r="D287" s="14">
        <f t="shared" si="10"/>
        <v>42292</v>
      </c>
      <c r="F287">
        <f ca="1">IF(A287&lt;$F$2,"",AVERAGE(INDIRECT("C"&amp;A287-$F$2+3):C287))</f>
        <v>238.15340909090912</v>
      </c>
      <c r="G287" s="2">
        <f ca="1">IF(A287&lt;$G$2,"",IF(A287=$G$2,AVERAGE(INDIRECT("C"&amp;A287-$G$2+3):C287),G286+(2/($G$2+3))*(C287-G286)))</f>
        <v>236.09004733799352</v>
      </c>
      <c r="J287">
        <f ca="1">IF(F287="","",IF(C287&lt;(F287*(1-'inputs and tables'!$K$14)),0,IF(C287&gt;(F287*(1+'inputs and tables'!$K$14)),1,J286)))</f>
        <v>1</v>
      </c>
      <c r="K287">
        <f ca="1">IF(G287="","",IF(C287&lt;(G287*(1-'inputs and tables'!$K$14)),0,IF(C287&gt;(G287*(1+'inputs and tables'!$K$14)),1,K286)))</f>
        <v>1</v>
      </c>
      <c r="N287" s="13">
        <f t="shared" si="12"/>
        <v>917.59329230990727</v>
      </c>
      <c r="O287" s="10">
        <f ca="1">(O286+(IF(J286&lt;&gt;J285,(-O286*'inputs and tables'!$K$22-'inputs and tables'!$K$21)-O286*'inputs and tables'!$K$22,0)*('inputs and tables'!$K$15+'inputs and tables'!$K$16)))*(IF(AND(J286=0,'inputs and tables'!$K$16=1),(data!C286/data!C287-1)*'inputs and tables'!$K$18+1,1)*IF(AND(J286=1,'inputs and tables'!$K$15=1),(data!C287/data!C286-1)*'inputs and tables'!$K$17+1,1))</f>
        <v>1037.0570779107675</v>
      </c>
      <c r="P287" s="10">
        <f ca="1">(P286+(IF(K286&lt;&gt;K285,(-P286*'inputs and tables'!$K$22-'inputs and tables'!$K$21)-P286*'inputs and tables'!$K$22,0)*('inputs and tables'!$K$15+'inputs and tables'!$K$16)))*(IF(AND(K286=0,'inputs and tables'!$K$16=1),data!C286/data!C287,1)*IF(AND(K286=1,'inputs and tables'!$K$15=1),data!C287/data!C286,1))</f>
        <v>915.75810572528735</v>
      </c>
      <c r="R287" s="36">
        <f ca="1">1-O287/MAX($O$202:O287)</f>
        <v>9.4438862104292531E-2</v>
      </c>
      <c r="S287" s="36">
        <f>1-N287/MAX($N$202:N287)</f>
        <v>0.13784825534216905</v>
      </c>
    </row>
    <row r="288" spans="1:19" x14ac:dyDescent="0.4">
      <c r="A288" s="17">
        <f t="shared" si="11"/>
        <v>286</v>
      </c>
      <c r="B288">
        <v>1444953600</v>
      </c>
      <c r="C288">
        <v>263.43</v>
      </c>
      <c r="D288" s="14">
        <f t="shared" si="10"/>
        <v>42293</v>
      </c>
      <c r="F288">
        <f ca="1">IF(A288&lt;$F$2,"",AVERAGE(INDIRECT("C"&amp;A288-$F$2+3):C288))</f>
        <v>238.91386363636369</v>
      </c>
      <c r="G288" s="2">
        <f ca="1">IF(A288&lt;$G$2,"",IF(A288=$G$2,AVERAGE(INDIRECT("C"&amp;A288-$G$2+3):C288),G287+(2/($G$2+3))*(C288-G287)))</f>
        <v>237.25344957892997</v>
      </c>
      <c r="J288">
        <f ca="1">IF(F288="","",IF(C288&lt;(F288*(1-'inputs and tables'!$K$14)),0,IF(C288&gt;(F288*(1+'inputs and tables'!$K$14)),1,J287)))</f>
        <v>1</v>
      </c>
      <c r="K288">
        <f ca="1">IF(G288="","",IF(C288&lt;(G288*(1-'inputs and tables'!$K$14)),0,IF(C288&gt;(G288*(1+'inputs and tables'!$K$14)),1,K287)))</f>
        <v>1</v>
      </c>
      <c r="N288" s="13">
        <f t="shared" si="12"/>
        <v>947.96502213105964</v>
      </c>
      <c r="O288" s="10">
        <f ca="1">(O287+(IF(J287&lt;&gt;J286,(-O287*'inputs and tables'!$K$22-'inputs and tables'!$K$21)-O287*'inputs and tables'!$K$22,0)*('inputs and tables'!$K$15+'inputs and tables'!$K$16)))*(IF(AND(J287=0,'inputs and tables'!$K$16=1),(data!C287/data!C288-1)*'inputs and tables'!$K$18+1,1)*IF(AND(J287=1,'inputs and tables'!$K$15=1),(data!C288/data!C287-1)*'inputs and tables'!$K$17+1,1))</f>
        <v>1114.290357292412</v>
      </c>
      <c r="P288" s="10">
        <f ca="1">(P287+(IF(K287&lt;&gt;K286,(-P287*'inputs and tables'!$K$22-'inputs and tables'!$K$21)-P287*'inputs and tables'!$K$22,0)*('inputs and tables'!$K$15+'inputs and tables'!$K$16)))*(IF(AND(K287=0,'inputs and tables'!$K$16=1),data!C287/data!C288,1)*IF(AND(K287=1,'inputs and tables'!$K$15=1),data!C288/data!C287,1))</f>
        <v>946.06909208679735</v>
      </c>
      <c r="R288" s="36">
        <f ca="1">1-O288/MAX($O$202:O288)</f>
        <v>2.69985467639281E-2</v>
      </c>
      <c r="S288" s="36">
        <f>1-N288/MAX($N$202:N288)</f>
        <v>0.10931160400324558</v>
      </c>
    </row>
    <row r="289" spans="1:19" x14ac:dyDescent="0.4">
      <c r="A289" s="17">
        <f t="shared" si="11"/>
        <v>287</v>
      </c>
      <c r="B289">
        <v>1445040000</v>
      </c>
      <c r="C289">
        <v>272.87</v>
      </c>
      <c r="D289" s="14">
        <f t="shared" si="10"/>
        <v>42294</v>
      </c>
      <c r="F289">
        <f ca="1">IF(A289&lt;$F$2,"",AVERAGE(INDIRECT("C"&amp;A289-$F$2+3):C289))</f>
        <v>239.95068181818189</v>
      </c>
      <c r="G289" s="2">
        <f ca="1">IF(A289&lt;$G$2,"",IF(A289=$G$2,AVERAGE(INDIRECT("C"&amp;A289-$G$2+3):C289),G288+(2/($G$2+3))*(C289-G288)))</f>
        <v>238.76904746918828</v>
      </c>
      <c r="J289">
        <f ca="1">IF(F289="","",IF(C289&lt;(F289*(1-'inputs and tables'!$K$14)),0,IF(C289&gt;(F289*(1+'inputs and tables'!$K$14)),1,J288)))</f>
        <v>1</v>
      </c>
      <c r="K289">
        <f ca="1">IF(G289="","",IF(C289&lt;(G289*(1-'inputs and tables'!$K$14)),0,IF(C289&gt;(G289*(1+'inputs and tables'!$K$14)),1,K288)))</f>
        <v>1</v>
      </c>
      <c r="N289" s="13">
        <f t="shared" si="12"/>
        <v>981.93529813955217</v>
      </c>
      <c r="O289" s="10">
        <f ca="1">(O288+(IF(J288&lt;&gt;J287,(-O288*'inputs and tables'!$K$22-'inputs and tables'!$K$21)-O288*'inputs and tables'!$K$22,0)*('inputs and tables'!$K$15+'inputs and tables'!$K$16)))*(IF(AND(J288=0,'inputs and tables'!$K$16=1),(data!C288/data!C289-1)*'inputs and tables'!$K$18+1,1)*IF(AND(J288=1,'inputs and tables'!$K$15=1),(data!C289/data!C288-1)*'inputs and tables'!$K$17+1,1))</f>
        <v>1204.1340622193027</v>
      </c>
      <c r="P289" s="10">
        <f ca="1">(P288+(IF(K288&lt;&gt;K287,(-P288*'inputs and tables'!$K$22-'inputs and tables'!$K$21)-P288*'inputs and tables'!$K$22,0)*('inputs and tables'!$K$15+'inputs and tables'!$K$16)))*(IF(AND(K288=0,'inputs and tables'!$K$16=1),data!C288/data!C289,1)*IF(AND(K288=1,'inputs and tables'!$K$15=1),data!C289/data!C288,1))</f>
        <v>979.97142754327297</v>
      </c>
      <c r="R289" s="36">
        <f ca="1">1-O289/MAX($O$202:O289)</f>
        <v>0</v>
      </c>
      <c r="S289" s="36">
        <f>1-N289/MAX($N$202:N289)</f>
        <v>7.7393832837435506E-2</v>
      </c>
    </row>
    <row r="290" spans="1:19" x14ac:dyDescent="0.4">
      <c r="A290" s="17">
        <f t="shared" si="11"/>
        <v>288</v>
      </c>
      <c r="B290">
        <v>1445126400</v>
      </c>
      <c r="C290">
        <v>265</v>
      </c>
      <c r="D290" s="14">
        <f t="shared" si="10"/>
        <v>42295</v>
      </c>
      <c r="F290">
        <f ca="1">IF(A290&lt;$F$2,"",AVERAGE(INDIRECT("C"&amp;A290-$F$2+3):C290))</f>
        <v>240.71454545454552</v>
      </c>
      <c r="G290" s="2">
        <f ca="1">IF(A290&lt;$G$2,"",IF(A290=$G$2,AVERAGE(INDIRECT("C"&amp;A290-$G$2+3):C290),G289+(2/($G$2+3))*(C290-G289)))</f>
        <v>239.88525821518027</v>
      </c>
      <c r="J290">
        <f ca="1">IF(F290="","",IF(C290&lt;(F290*(1-'inputs and tables'!$K$14)),0,IF(C290&gt;(F290*(1+'inputs and tables'!$K$14)),1,J289)))</f>
        <v>1</v>
      </c>
      <c r="K290">
        <f ca="1">IF(G290="","",IF(C290&lt;(G290*(1-'inputs and tables'!$K$14)),0,IF(C290&gt;(G290*(1+'inputs and tables'!$K$14)),1,K289)))</f>
        <v>1</v>
      </c>
      <c r="N290" s="13">
        <f t="shared" si="12"/>
        <v>953.61473964518393</v>
      </c>
      <c r="O290" s="10">
        <f ca="1">(O289+(IF(J289&lt;&gt;J288,(-O289*'inputs and tables'!$K$22-'inputs and tables'!$K$21)-O289*'inputs and tables'!$K$22,0)*('inputs and tables'!$K$15+'inputs and tables'!$K$16)))*(IF(AND(J289=0,'inputs and tables'!$K$16=1),(data!C289/data!C290-1)*'inputs and tables'!$K$18+1,1)*IF(AND(J289=1,'inputs and tables'!$K$15=1),(data!C290/data!C289-1)*'inputs and tables'!$K$17+1,1))</f>
        <v>1125.9935414337701</v>
      </c>
      <c r="P290" s="10">
        <f ca="1">(P289+(IF(K289&lt;&gt;K288,(-P289*'inputs and tables'!$K$22-'inputs and tables'!$K$21)-P289*'inputs and tables'!$K$22,0)*('inputs and tables'!$K$15+'inputs and tables'!$K$16)))*(IF(AND(K289=0,'inputs and tables'!$K$16=1),data!C289/data!C290,1)*IF(AND(K289=1,'inputs and tables'!$K$15=1),data!C290/data!C289,1))</f>
        <v>951.7075101658935</v>
      </c>
      <c r="R290" s="36">
        <f ca="1">1-O290/MAX($O$202:O290)</f>
        <v>6.4893539047898186E-2</v>
      </c>
      <c r="S290" s="36">
        <f>1-N290/MAX($N$202:N290)</f>
        <v>0.10400324587503351</v>
      </c>
    </row>
    <row r="291" spans="1:19" x14ac:dyDescent="0.4">
      <c r="A291" s="17">
        <f t="shared" si="11"/>
        <v>289</v>
      </c>
      <c r="B291">
        <v>1445212800</v>
      </c>
      <c r="C291">
        <v>265.17</v>
      </c>
      <c r="D291" s="14">
        <f t="shared" si="10"/>
        <v>42296</v>
      </c>
      <c r="F291">
        <f ca="1">IF(A291&lt;$F$2,"",AVERAGE(INDIRECT("C"&amp;A291-$F$2+3):C291))</f>
        <v>241.37727272727278</v>
      </c>
      <c r="G291" s="2">
        <f ca="1">IF(A291&lt;$G$2,"",IF(A291=$G$2,AVERAGE(INDIRECT("C"&amp;A291-$G$2+3):C291),G290+(2/($G$2+3))*(C291-G290)))</f>
        <v>240.96120467410879</v>
      </c>
      <c r="J291">
        <f ca="1">IF(F291="","",IF(C291&lt;(F291*(1-'inputs and tables'!$K$14)),0,IF(C291&gt;(F291*(1+'inputs and tables'!$K$14)),1,J290)))</f>
        <v>1</v>
      </c>
      <c r="K291">
        <f ca="1">IF(G291="","",IF(C291&lt;(G291*(1-'inputs and tables'!$K$14)),0,IF(C291&gt;(G291*(1+'inputs and tables'!$K$14)),1,K290)))</f>
        <v>1</v>
      </c>
      <c r="N291" s="13">
        <f t="shared" si="12"/>
        <v>954.22649249703181</v>
      </c>
      <c r="O291" s="10">
        <f ca="1">(O290+(IF(J290&lt;&gt;J289,(-O290*'inputs and tables'!$K$22-'inputs and tables'!$K$21)-O290*'inputs and tables'!$K$22,0)*('inputs and tables'!$K$15+'inputs and tables'!$K$16)))*(IF(AND(J290=0,'inputs and tables'!$K$16=1),(data!C290/data!C291-1)*'inputs and tables'!$K$18+1,1)*IF(AND(J290=1,'inputs and tables'!$K$15=1),(data!C291/data!C290-1)*'inputs and tables'!$K$17+1,1))</f>
        <v>1127.6187962624433</v>
      </c>
      <c r="P291" s="10">
        <f ca="1">(P290+(IF(K290&lt;&gt;K289,(-P290*'inputs and tables'!$K$22-'inputs and tables'!$K$21)-P290*'inputs and tables'!$K$22,0)*('inputs and tables'!$K$15+'inputs and tables'!$K$16)))*(IF(AND(K290=0,'inputs and tables'!$K$16=1),data!C290/data!C291,1)*IF(AND(K290=1,'inputs and tables'!$K$15=1),data!C291/data!C290,1))</f>
        <v>952.31803951203767</v>
      </c>
      <c r="R291" s="36">
        <f ca="1">1-O291/MAX($O$202:O291)</f>
        <v>6.3543809910863613E-2</v>
      </c>
      <c r="S291" s="36">
        <f>1-N291/MAX($N$202:N291)</f>
        <v>0.10342845550446267</v>
      </c>
    </row>
    <row r="292" spans="1:19" x14ac:dyDescent="0.4">
      <c r="A292" s="17">
        <f t="shared" si="11"/>
        <v>290</v>
      </c>
      <c r="B292">
        <v>1445299200</v>
      </c>
      <c r="C292">
        <v>271.14</v>
      </c>
      <c r="D292" s="14">
        <f t="shared" si="10"/>
        <v>42297</v>
      </c>
      <c r="F292">
        <f ca="1">IF(A292&lt;$F$2,"",AVERAGE(INDIRECT("C"&amp;A292-$F$2+3):C292))</f>
        <v>242.05568181818182</v>
      </c>
      <c r="G292" s="2">
        <f ca="1">IF(A292&lt;$G$2,"",IF(A292=$G$2,AVERAGE(INDIRECT("C"&amp;A292-$G$2+3):C292),G291+(2/($G$2+3))*(C292-G291)))</f>
        <v>242.24540873052968</v>
      </c>
      <c r="J292">
        <f ca="1">IF(F292="","",IF(C292&lt;(F292*(1-'inputs and tables'!$K$14)),0,IF(C292&gt;(F292*(1+'inputs and tables'!$K$14)),1,J291)))</f>
        <v>1</v>
      </c>
      <c r="K292">
        <f ca="1">IF(G292="","",IF(C292&lt;(G292*(1-'inputs and tables'!$K$14)),0,IF(C292&gt;(G292*(1+'inputs and tables'!$K$14)),1,K291)))</f>
        <v>1</v>
      </c>
      <c r="N292" s="13">
        <f t="shared" si="12"/>
        <v>975.70981323545334</v>
      </c>
      <c r="O292" s="10">
        <f ca="1">(O291+(IF(J291&lt;&gt;J290,(-O291*'inputs and tables'!$K$22-'inputs and tables'!$K$21)-O291*'inputs and tables'!$K$22,0)*('inputs and tables'!$K$15+'inputs and tables'!$K$16)))*(IF(AND(J291=0,'inputs and tables'!$K$16=1),(data!C291/data!C292-1)*'inputs and tables'!$K$18+1,1)*IF(AND(J291=1,'inputs and tables'!$K$15=1),(data!C292/data!C291-1)*'inputs and tables'!$K$17+1,1))</f>
        <v>1184.739660164073</v>
      </c>
      <c r="P292" s="10">
        <f ca="1">(P291+(IF(K291&lt;&gt;K290,(-P291*'inputs and tables'!$K$22-'inputs and tables'!$K$21)-P291*'inputs and tables'!$K$22,0)*('inputs and tables'!$K$15+'inputs and tables'!$K$16)))*(IF(AND(K291=0,'inputs and tables'!$K$16=1),data!C291/data!C292,1)*IF(AND(K291=1,'inputs and tables'!$K$15=1),data!C292/data!C291,1))</f>
        <v>973.75839360898237</v>
      </c>
      <c r="R292" s="36">
        <f ca="1">1-O292/MAX($O$202:O292)</f>
        <v>1.6106513937064748E-2</v>
      </c>
      <c r="S292" s="36">
        <f>1-N292/MAX($N$202:N292)</f>
        <v>8.3243170137949463E-2</v>
      </c>
    </row>
    <row r="293" spans="1:19" x14ac:dyDescent="0.4">
      <c r="A293" s="17">
        <f t="shared" si="11"/>
        <v>291</v>
      </c>
      <c r="B293">
        <v>1445385600</v>
      </c>
      <c r="C293">
        <v>268.77</v>
      </c>
      <c r="D293" s="14">
        <f t="shared" si="10"/>
        <v>42298</v>
      </c>
      <c r="F293">
        <f ca="1">IF(A293&lt;$F$2,"",AVERAGE(INDIRECT("C"&amp;A293-$F$2+3):C293))</f>
        <v>242.67977272727276</v>
      </c>
      <c r="G293" s="2">
        <f ca="1">IF(A293&lt;$G$2,"",IF(A293=$G$2,AVERAGE(INDIRECT("C"&amp;A293-$G$2+3):C293),G292+(2/($G$2+3))*(C293-G292)))</f>
        <v>243.37411474199649</v>
      </c>
      <c r="J293">
        <f ca="1">IF(F293="","",IF(C293&lt;(F293*(1-'inputs and tables'!$K$14)),0,IF(C293&gt;(F293*(1+'inputs and tables'!$K$14)),1,J292)))</f>
        <v>1</v>
      </c>
      <c r="K293">
        <f ca="1">IF(G293="","",IF(C293&lt;(G293*(1-'inputs and tables'!$K$14)),0,IF(C293&gt;(G293*(1+'inputs and tables'!$K$14)),1,K292)))</f>
        <v>1</v>
      </c>
      <c r="N293" s="13">
        <f t="shared" si="12"/>
        <v>967.18125877145678</v>
      </c>
      <c r="O293" s="10">
        <f ca="1">(O292+(IF(J292&lt;&gt;J291,(-O292*'inputs and tables'!$K$22-'inputs and tables'!$K$21)-O292*'inputs and tables'!$K$22,0)*('inputs and tables'!$K$15+'inputs and tables'!$K$16)))*(IF(AND(J292=0,'inputs and tables'!$K$16=1),(data!C292/data!C293-1)*'inputs and tables'!$K$18+1,1)*IF(AND(J292=1,'inputs and tables'!$K$15=1),(data!C293/data!C292-1)*'inputs and tables'!$K$17+1,1))</f>
        <v>1161.4394306227848</v>
      </c>
      <c r="P293" s="10">
        <f ca="1">(P292+(IF(K292&lt;&gt;K291,(-P292*'inputs and tables'!$K$22-'inputs and tables'!$K$21)-P292*'inputs and tables'!$K$22,0)*('inputs and tables'!$K$15+'inputs and tables'!$K$16)))*(IF(AND(K292=0,'inputs and tables'!$K$16=1),data!C292/data!C293,1)*IF(AND(K292=1,'inputs and tables'!$K$15=1),data!C293/data!C292,1))</f>
        <v>965.24689625391375</v>
      </c>
      <c r="R293" s="36">
        <f ca="1">1-O293/MAX($O$202:O293)</f>
        <v>3.5456709461261116E-2</v>
      </c>
      <c r="S293" s="36">
        <f>1-N293/MAX($N$202:N293)</f>
        <v>9.1256424127670877E-2</v>
      </c>
    </row>
    <row r="294" spans="1:19" x14ac:dyDescent="0.4">
      <c r="A294" s="17">
        <f t="shared" si="11"/>
        <v>292</v>
      </c>
      <c r="B294">
        <v>1445472000</v>
      </c>
      <c r="C294">
        <v>275.83999999999997</v>
      </c>
      <c r="D294" s="14">
        <f t="shared" si="10"/>
        <v>42299</v>
      </c>
      <c r="F294">
        <f ca="1">IF(A294&lt;$F$2,"",AVERAGE(INDIRECT("C"&amp;A294-$F$2+3):C294))</f>
        <v>243.40022727272734</v>
      </c>
      <c r="G294" s="2">
        <f ca="1">IF(A294&lt;$G$2,"",IF(A294=$G$2,AVERAGE(INDIRECT("C"&amp;A294-$G$2+3):C294),G293+(2/($G$2+3))*(C294-G293)))</f>
        <v>244.75564177425196</v>
      </c>
      <c r="J294">
        <f ca="1">IF(F294="","",IF(C294&lt;(F294*(1-'inputs and tables'!$K$14)),0,IF(C294&gt;(F294*(1+'inputs and tables'!$K$14)),1,J293)))</f>
        <v>1</v>
      </c>
      <c r="K294">
        <f ca="1">IF(G294="","",IF(C294&lt;(G294*(1-'inputs and tables'!$K$14)),0,IF(C294&gt;(G294*(1+'inputs and tables'!$K$14)),1,K293)))</f>
        <v>1</v>
      </c>
      <c r="N294" s="13">
        <f t="shared" si="12"/>
        <v>992.62298031595287</v>
      </c>
      <c r="O294" s="10">
        <f ca="1">(O293+(IF(J293&lt;&gt;J292,(-O293*'inputs and tables'!$K$22-'inputs and tables'!$K$21)-O293*'inputs and tables'!$K$22,0)*('inputs and tables'!$K$15+'inputs and tables'!$K$16)))*(IF(AND(J293=0,'inputs and tables'!$K$16=1),(data!C293/data!C294-1)*'inputs and tables'!$K$18+1,1)*IF(AND(J293=1,'inputs and tables'!$K$15=1),(data!C294/data!C293-1)*'inputs and tables'!$K$17+1,1))</f>
        <v>1230.180725196703</v>
      </c>
      <c r="P294" s="10">
        <f ca="1">(P293+(IF(K293&lt;&gt;K292,(-P293*'inputs and tables'!$K$22-'inputs and tables'!$K$21)-P293*'inputs and tables'!$K$22,0)*('inputs and tables'!$K$15+'inputs and tables'!$K$16)))*(IF(AND(K293=0,'inputs and tables'!$K$16=1),data!C293/data!C294,1)*IF(AND(K293=1,'inputs and tables'!$K$15=1),data!C294/data!C293,1))</f>
        <v>990.63773435532084</v>
      </c>
      <c r="R294" s="36">
        <f ca="1">1-O294/MAX($O$202:O294)</f>
        <v>0</v>
      </c>
      <c r="S294" s="36">
        <f>1-N294/MAX($N$202:N294)</f>
        <v>6.7351906951582108E-2</v>
      </c>
    </row>
    <row r="295" spans="1:19" x14ac:dyDescent="0.4">
      <c r="A295" s="17">
        <f t="shared" si="11"/>
        <v>293</v>
      </c>
      <c r="B295">
        <v>1445558400</v>
      </c>
      <c r="C295">
        <v>278.76</v>
      </c>
      <c r="D295" s="14">
        <f t="shared" si="10"/>
        <v>42300</v>
      </c>
      <c r="F295">
        <f ca="1">IF(A295&lt;$F$2,"",AVERAGE(INDIRECT("C"&amp;A295-$F$2+3):C295))</f>
        <v>244.30954545454551</v>
      </c>
      <c r="G295" s="2">
        <f ca="1">IF(A295&lt;$G$2,"",IF(A295=$G$2,AVERAGE(INDIRECT("C"&amp;A295-$G$2+3):C295),G294+(2/($G$2+3))*(C295-G294)))</f>
        <v>246.20263574130507</v>
      </c>
      <c r="J295">
        <f ca="1">IF(F295="","",IF(C295&lt;(F295*(1-'inputs and tables'!$K$14)),0,IF(C295&gt;(F295*(1+'inputs and tables'!$K$14)),1,J294)))</f>
        <v>1</v>
      </c>
      <c r="K295">
        <f ca="1">IF(G295="","",IF(C295&lt;(G295*(1-'inputs and tables'!$K$14)),0,IF(C295&gt;(G295*(1+'inputs and tables'!$K$14)),1,K294)))</f>
        <v>1</v>
      </c>
      <c r="N295" s="13">
        <f t="shared" si="12"/>
        <v>1003.1307351829868</v>
      </c>
      <c r="O295" s="10">
        <f ca="1">(O294+(IF(J294&lt;&gt;J293,(-O294*'inputs and tables'!$K$22-'inputs and tables'!$K$21)-O294*'inputs and tables'!$K$22,0)*('inputs and tables'!$K$15+'inputs and tables'!$K$16)))*(IF(AND(J294=0,'inputs and tables'!$K$16=1),(data!C294/data!C295-1)*'inputs and tables'!$K$18+1,1)*IF(AND(J294=1,'inputs and tables'!$K$15=1),(data!C295/data!C294-1)*'inputs and tables'!$K$17+1,1))</f>
        <v>1259.4813609440291</v>
      </c>
      <c r="P295" s="10">
        <f ca="1">(P294+(IF(K294&lt;&gt;K293,(-P294*'inputs and tables'!$K$22-'inputs and tables'!$K$21)-P294*'inputs and tables'!$K$22,0)*('inputs and tables'!$K$15+'inputs and tables'!$K$16)))*(IF(AND(K294=0,'inputs and tables'!$K$16=1),data!C294/data!C295,1)*IF(AND(K294=1,'inputs and tables'!$K$15=1),data!C295/data!C294,1))</f>
        <v>1001.1244737126207</v>
      </c>
      <c r="R295" s="36">
        <f ca="1">1-O295/MAX($O$202:O295)</f>
        <v>0</v>
      </c>
      <c r="S295" s="36">
        <f>1-N295/MAX($N$202:N295)</f>
        <v>5.7479037057072913E-2</v>
      </c>
    </row>
    <row r="296" spans="1:19" x14ac:dyDescent="0.4">
      <c r="A296" s="17">
        <f t="shared" si="11"/>
        <v>294</v>
      </c>
      <c r="B296">
        <v>1445644800</v>
      </c>
      <c r="C296">
        <v>284.29000000000002</v>
      </c>
      <c r="D296" s="14">
        <f t="shared" si="10"/>
        <v>42301</v>
      </c>
      <c r="F296">
        <f ca="1">IF(A296&lt;$F$2,"",AVERAGE(INDIRECT("C"&amp;A296-$F$2+3):C296))</f>
        <v>245.34977272727284</v>
      </c>
      <c r="G296" s="2">
        <f ca="1">IF(A296&lt;$G$2,"",IF(A296=$G$2,AVERAGE(INDIRECT("C"&amp;A296-$G$2+3):C296),G295+(2/($G$2+3))*(C296-G295)))</f>
        <v>247.82337464593039</v>
      </c>
      <c r="J296">
        <f ca="1">IF(F296="","",IF(C296&lt;(F296*(1-'inputs and tables'!$K$14)),0,IF(C296&gt;(F296*(1+'inputs and tables'!$K$14)),1,J295)))</f>
        <v>1</v>
      </c>
      <c r="K296">
        <f ca="1">IF(G296="","",IF(C296&lt;(G296*(1-'inputs and tables'!$K$14)),0,IF(C296&gt;(G296*(1+'inputs and tables'!$K$14)),1,K295)))</f>
        <v>1</v>
      </c>
      <c r="N296" s="13">
        <f t="shared" si="12"/>
        <v>1023.0306955989788</v>
      </c>
      <c r="O296" s="10">
        <f ca="1">(O295+(IF(J295&lt;&gt;J294,(-O295*'inputs and tables'!$K$22-'inputs and tables'!$K$21)-O295*'inputs and tables'!$K$22,0)*('inputs and tables'!$K$15+'inputs and tables'!$K$16)))*(IF(AND(J295=0,'inputs and tables'!$K$16=1),(data!C295/data!C296-1)*'inputs and tables'!$K$18+1,1)*IF(AND(J295=1,'inputs and tables'!$K$15=1),(data!C296/data!C295-1)*'inputs and tables'!$K$17+1,1))</f>
        <v>1315.6985256503938</v>
      </c>
      <c r="P296" s="10">
        <f ca="1">(P295+(IF(K295&lt;&gt;K294,(-P295*'inputs and tables'!$K$22-'inputs and tables'!$K$21)-P295*'inputs and tables'!$K$22,0)*('inputs and tables'!$K$15+'inputs and tables'!$K$16)))*(IF(AND(K295=0,'inputs and tables'!$K$16=1),data!C295/data!C296,1)*IF(AND(K295=1,'inputs and tables'!$K$15=1),data!C296/data!C295,1))</f>
        <v>1020.9846342077807</v>
      </c>
      <c r="R296" s="36">
        <f ca="1">1-O296/MAX($O$202:O296)</f>
        <v>0</v>
      </c>
      <c r="S296" s="36">
        <f>1-N296/MAX($N$202:N296)</f>
        <v>3.8781444414389576E-2</v>
      </c>
    </row>
    <row r="297" spans="1:19" x14ac:dyDescent="0.4">
      <c r="A297" s="17">
        <f t="shared" si="11"/>
        <v>295</v>
      </c>
      <c r="B297">
        <v>1445731200</v>
      </c>
      <c r="C297">
        <v>284.97000000000003</v>
      </c>
      <c r="D297" s="14">
        <f t="shared" si="10"/>
        <v>42302</v>
      </c>
      <c r="F297">
        <f ca="1">IF(A297&lt;$F$2,"",AVERAGE(INDIRECT("C"&amp;A297-$F$2+3):C297))</f>
        <v>246.35136363636369</v>
      </c>
      <c r="G297" s="2">
        <f ca="1">IF(A297&lt;$G$2,"",IF(A297=$G$2,AVERAGE(INDIRECT("C"&amp;A297-$G$2+3):C297),G296+(2/($G$2+3))*(C297-G296)))</f>
        <v>249.40408210780569</v>
      </c>
      <c r="J297">
        <f ca="1">IF(F297="","",IF(C297&lt;(F297*(1-'inputs and tables'!$K$14)),0,IF(C297&gt;(F297*(1+'inputs and tables'!$K$14)),1,J296)))</f>
        <v>1</v>
      </c>
      <c r="K297">
        <f ca="1">IF(G297="","",IF(C297&lt;(G297*(1-'inputs and tables'!$K$14)),0,IF(C297&gt;(G297*(1+'inputs and tables'!$K$14)),1,K296)))</f>
        <v>1</v>
      </c>
      <c r="N297" s="13">
        <f t="shared" si="12"/>
        <v>1025.4777070063701</v>
      </c>
      <c r="O297" s="10">
        <f ca="1">(O296+(IF(J296&lt;&gt;J295,(-O296*'inputs and tables'!$K$22-'inputs and tables'!$K$21)-O296*'inputs and tables'!$K$22,0)*('inputs and tables'!$K$15+'inputs and tables'!$K$16)))*(IF(AND(J296=0,'inputs and tables'!$K$16=1),(data!C296/data!C297-1)*'inputs and tables'!$K$18+1,1)*IF(AND(J296=1,'inputs and tables'!$K$15=1),(data!C297/data!C296-1)*'inputs and tables'!$K$17+1,1))</f>
        <v>1322.7793893608482</v>
      </c>
      <c r="P297" s="10">
        <f ca="1">(P296+(IF(K296&lt;&gt;K295,(-P296*'inputs and tables'!$K$22-'inputs and tables'!$K$21)-P296*'inputs and tables'!$K$22,0)*('inputs and tables'!$K$15+'inputs and tables'!$K$16)))*(IF(AND(K296=0,'inputs and tables'!$K$16=1),data!C296/data!C297,1)*IF(AND(K296=1,'inputs and tables'!$K$15=1),data!C297/data!C296,1))</f>
        <v>1023.4267515923573</v>
      </c>
      <c r="R297" s="36">
        <f ca="1">1-O297/MAX($O$202:O297)</f>
        <v>0</v>
      </c>
      <c r="S297" s="36">
        <f>1-N297/MAX($N$202:N297)</f>
        <v>3.6482282932106758E-2</v>
      </c>
    </row>
    <row r="298" spans="1:19" x14ac:dyDescent="0.4">
      <c r="A298" s="17">
        <f t="shared" si="11"/>
        <v>296</v>
      </c>
      <c r="B298">
        <v>1445817600</v>
      </c>
      <c r="C298">
        <v>287.10000000000002</v>
      </c>
      <c r="D298" s="14">
        <f t="shared" si="10"/>
        <v>42303</v>
      </c>
      <c r="F298">
        <f ca="1">IF(A298&lt;$F$2,"",AVERAGE(INDIRECT("C"&amp;A298-$F$2+3):C298))</f>
        <v>247.50136363636366</v>
      </c>
      <c r="G298" s="2">
        <f ca="1">IF(A298&lt;$G$2,"",IF(A298=$G$2,AVERAGE(INDIRECT("C"&amp;A298-$G$2+3):C298),G297+(2/($G$2+3))*(C298-G297)))</f>
        <v>251.00816372023948</v>
      </c>
      <c r="J298">
        <f ca="1">IF(F298="","",IF(C298&lt;(F298*(1-'inputs and tables'!$K$14)),0,IF(C298&gt;(F298*(1+'inputs and tables'!$K$14)),1,J297)))</f>
        <v>1</v>
      </c>
      <c r="K298">
        <f ca="1">IF(G298="","",IF(C298&lt;(G298*(1-'inputs and tables'!$K$14)),0,IF(C298&gt;(G298*(1+'inputs and tables'!$K$14)),1,K297)))</f>
        <v>1</v>
      </c>
      <c r="N298" s="13">
        <f t="shared" si="12"/>
        <v>1033.1426103854049</v>
      </c>
      <c r="O298" s="10">
        <f ca="1">(O297+(IF(J297&lt;&gt;J296,(-O297*'inputs and tables'!$K$22-'inputs and tables'!$K$21)-O297*'inputs and tables'!$K$22,0)*('inputs and tables'!$K$15+'inputs and tables'!$K$16)))*(IF(AND(J297=0,'inputs and tables'!$K$16=1),(data!C297/data!C298-1)*'inputs and tables'!$K$18+1,1)*IF(AND(J297=1,'inputs and tables'!$K$15=1),(data!C298/data!C297-1)*'inputs and tables'!$K$17+1,1))</f>
        <v>1345.0253107684061</v>
      </c>
      <c r="P298" s="10">
        <f ca="1">(P297+(IF(K297&lt;&gt;K296,(-P297*'inputs and tables'!$K$22-'inputs and tables'!$K$21)-P297*'inputs and tables'!$K$22,0)*('inputs and tables'!$K$15+'inputs and tables'!$K$16)))*(IF(AND(K297=0,'inputs and tables'!$K$16=1),data!C297/data!C298,1)*IF(AND(K297=1,'inputs and tables'!$K$15=1),data!C298/data!C297,1))</f>
        <v>1031.076325164634</v>
      </c>
      <c r="R298" s="36">
        <f ca="1">1-O298/MAX($O$202:O298)</f>
        <v>0</v>
      </c>
      <c r="S298" s="36">
        <f>1-N298/MAX($N$202:N298)</f>
        <v>2.9280497700838182E-2</v>
      </c>
    </row>
    <row r="299" spans="1:19" x14ac:dyDescent="0.4">
      <c r="A299" s="17">
        <f t="shared" si="11"/>
        <v>297</v>
      </c>
      <c r="B299">
        <v>1445904000</v>
      </c>
      <c r="C299">
        <v>295.61</v>
      </c>
      <c r="D299" s="14">
        <f t="shared" si="10"/>
        <v>42304</v>
      </c>
      <c r="F299">
        <f ca="1">IF(A299&lt;$F$2,"",AVERAGE(INDIRECT("C"&amp;A299-$F$2+3):C299))</f>
        <v>248.97386363636369</v>
      </c>
      <c r="G299" s="2">
        <f ca="1">IF(A299&lt;$G$2,"",IF(A299=$G$2,AVERAGE(INDIRECT("C"&amp;A299-$G$2+3):C299),G298+(2/($G$2+3))*(C299-G298)))</f>
        <v>252.9061142002293</v>
      </c>
      <c r="J299">
        <f ca="1">IF(F299="","",IF(C299&lt;(F299*(1-'inputs and tables'!$K$14)),0,IF(C299&gt;(F299*(1+'inputs and tables'!$K$14)),1,J298)))</f>
        <v>1</v>
      </c>
      <c r="K299">
        <f ca="1">IF(G299="","",IF(C299&lt;(G299*(1-'inputs and tables'!$K$14)),0,IF(C299&gt;(G299*(1+'inputs and tables'!$K$14)),1,K298)))</f>
        <v>1</v>
      </c>
      <c r="N299" s="13">
        <f t="shared" si="12"/>
        <v>1063.7662384396708</v>
      </c>
      <c r="O299" s="10">
        <f ca="1">(O298+(IF(J298&lt;&gt;J297,(-O298*'inputs and tables'!$K$22-'inputs and tables'!$K$21)-O298*'inputs and tables'!$K$22,0)*('inputs and tables'!$K$15+'inputs and tables'!$K$16)))*(IF(AND(J298=0,'inputs and tables'!$K$16=1),(data!C298/data!C299-1)*'inputs and tables'!$K$18+1,1)*IF(AND(J298=1,'inputs and tables'!$K$15=1),(data!C299/data!C298-1)*'inputs and tables'!$K$17+1,1))</f>
        <v>1434.7288013220041</v>
      </c>
      <c r="P299" s="10">
        <f ca="1">(P298+(IF(K298&lt;&gt;K297,(-P298*'inputs and tables'!$K$22-'inputs and tables'!$K$21)-P298*'inputs and tables'!$K$22,0)*('inputs and tables'!$K$15+'inputs and tables'!$K$16)))*(IF(AND(K298=0,'inputs and tables'!$K$16=1),data!C298/data!C299,1)*IF(AND(K298=1,'inputs and tables'!$K$15=1),data!C299/data!C298,1))</f>
        <v>1061.6387059627914</v>
      </c>
      <c r="R299" s="36">
        <f ca="1">1-O299/MAX($O$202:O299)</f>
        <v>0</v>
      </c>
      <c r="S299" s="36">
        <f>1-N299/MAX($N$202:N299)</f>
        <v>5.0716797403282943E-4</v>
      </c>
    </row>
    <row r="300" spans="1:19" x14ac:dyDescent="0.4">
      <c r="A300" s="17">
        <f t="shared" si="11"/>
        <v>298</v>
      </c>
      <c r="B300">
        <v>1445990400</v>
      </c>
      <c r="C300">
        <v>304.08999999999997</v>
      </c>
      <c r="D300" s="14">
        <f t="shared" si="10"/>
        <v>42305</v>
      </c>
      <c r="F300">
        <f ca="1">IF(A300&lt;$F$2,"",AVERAGE(INDIRECT("C"&amp;A300-$F$2+3):C300))</f>
        <v>250.63477272727278</v>
      </c>
      <c r="G300" s="2">
        <f ca="1">IF(A300&lt;$G$2,"",IF(A300=$G$2,AVERAGE(INDIRECT("C"&amp;A300-$G$2+3):C300),G299+(2/($G$2+3))*(C300-G299)))</f>
        <v>255.08415189383655</v>
      </c>
      <c r="J300">
        <f ca="1">IF(F300="","",IF(C300&lt;(F300*(1-'inputs and tables'!$K$14)),0,IF(C300&gt;(F300*(1+'inputs and tables'!$K$14)),1,J299)))</f>
        <v>1</v>
      </c>
      <c r="K300">
        <f ca="1">IF(G300="","",IF(C300&lt;(G300*(1-'inputs and tables'!$K$14)),0,IF(C300&gt;(G300*(1+'inputs and tables'!$K$14)),1,K299)))</f>
        <v>1</v>
      </c>
      <c r="N300" s="13">
        <f t="shared" si="12"/>
        <v>1094.2819101083164</v>
      </c>
      <c r="O300" s="10">
        <f ca="1">(O299+(IF(J299&lt;&gt;J298,(-O299*'inputs and tables'!$K$22-'inputs and tables'!$K$21)-O299*'inputs and tables'!$K$22,0)*('inputs and tables'!$K$15+'inputs and tables'!$K$16)))*(IF(AND(J299=0,'inputs and tables'!$K$16=1),(data!C299/data!C300-1)*'inputs and tables'!$K$18+1,1)*IF(AND(J299=1,'inputs and tables'!$K$15=1),(data!C300/data!C299-1)*'inputs and tables'!$K$17+1,1))</f>
        <v>1527.3326561619069</v>
      </c>
      <c r="P300" s="10">
        <f ca="1">(P299+(IF(K299&lt;&gt;K298,(-P299*'inputs and tables'!$K$22-'inputs and tables'!$K$21)-P299*'inputs and tables'!$K$22,0)*('inputs and tables'!$K$15+'inputs and tables'!$K$16)))*(IF(AND(K299=0,'inputs and tables'!$K$16=1),data!C299/data!C300,1)*IF(AND(K299=1,'inputs and tables'!$K$15=1),data!C300/data!C299,1))</f>
        <v>1092.0933462880998</v>
      </c>
      <c r="R300" s="36">
        <f ca="1">1-O300/MAX($O$202:O300)</f>
        <v>0</v>
      </c>
      <c r="S300" s="36">
        <f>1-N300/MAX($N$202:N300)</f>
        <v>0</v>
      </c>
    </row>
    <row r="301" spans="1:19" x14ac:dyDescent="0.4">
      <c r="A301" s="17">
        <f t="shared" si="11"/>
        <v>299</v>
      </c>
      <c r="B301">
        <v>1446076800</v>
      </c>
      <c r="C301">
        <v>316.08</v>
      </c>
      <c r="D301" s="14">
        <f t="shared" si="10"/>
        <v>42306</v>
      </c>
      <c r="F301">
        <f ca="1">IF(A301&lt;$F$2,"",AVERAGE(INDIRECT("C"&amp;A301-$F$2+3):C301))</f>
        <v>252.57750000000004</v>
      </c>
      <c r="G301" s="2">
        <f ca="1">IF(A301&lt;$G$2,"",IF(A301=$G$2,AVERAGE(INDIRECT("C"&amp;A301-$G$2+3):C301),G300+(2/($G$2+3))*(C301-G300)))</f>
        <v>257.67971989835416</v>
      </c>
      <c r="J301">
        <f ca="1">IF(F301="","",IF(C301&lt;(F301*(1-'inputs and tables'!$K$14)),0,IF(C301&gt;(F301*(1+'inputs and tables'!$K$14)),1,J300)))</f>
        <v>1</v>
      </c>
      <c r="K301">
        <f ca="1">IF(G301="","",IF(C301&lt;(G301*(1-'inputs and tables'!$K$14)),0,IF(C301&gt;(G301*(1+'inputs and tables'!$K$14)),1,K300)))</f>
        <v>1</v>
      </c>
      <c r="N301" s="13">
        <f t="shared" si="12"/>
        <v>1137.4284788945267</v>
      </c>
      <c r="O301" s="10">
        <f ca="1">(O300+(IF(J300&lt;&gt;J299,(-O300*'inputs and tables'!$K$22-'inputs and tables'!$K$21)-O300*'inputs and tables'!$K$22,0)*('inputs and tables'!$K$15+'inputs and tables'!$K$16)))*(IF(AND(J300=0,'inputs and tables'!$K$16=1),(data!C300/data!C301-1)*'inputs and tables'!$K$18+1,1)*IF(AND(J300=1,'inputs and tables'!$K$15=1),(data!C301/data!C300-1)*'inputs and tables'!$K$17+1,1))</f>
        <v>1662.8307545262328</v>
      </c>
      <c r="P301" s="10">
        <f ca="1">(P300+(IF(K300&lt;&gt;K299,(-P300*'inputs and tables'!$K$22-'inputs and tables'!$K$21)-P300*'inputs and tables'!$K$22,0)*('inputs and tables'!$K$15+'inputs and tables'!$K$16)))*(IF(AND(K300=0,'inputs and tables'!$K$16=1),data!C300/data!C301,1)*IF(AND(K300=1,'inputs and tables'!$K$15=1),data!C301/data!C300,1))</f>
        <v>1135.1536219367379</v>
      </c>
      <c r="R301" s="36">
        <f ca="1">1-O301/MAX($O$202:O301)</f>
        <v>0</v>
      </c>
      <c r="S301" s="36">
        <f>1-N301/MAX($N$202:N301)</f>
        <v>0</v>
      </c>
    </row>
    <row r="302" spans="1:19" x14ac:dyDescent="0.4">
      <c r="A302" s="17">
        <f t="shared" si="11"/>
        <v>300</v>
      </c>
      <c r="B302">
        <v>1446163200</v>
      </c>
      <c r="C302">
        <v>329.11</v>
      </c>
      <c r="D302" s="14">
        <f t="shared" si="10"/>
        <v>42307</v>
      </c>
      <c r="F302">
        <f ca="1">IF(A302&lt;$F$2,"",AVERAGE(INDIRECT("C"&amp;A302-$F$2+3):C302))</f>
        <v>254.83613636363646</v>
      </c>
      <c r="G302" s="2">
        <f ca="1">IF(A302&lt;$G$2,"",IF(A302=$G$2,AVERAGE(INDIRECT("C"&amp;A302-$G$2+3):C302),G301+(2/($G$2+3))*(C302-G301)))</f>
        <v>260.71930628565826</v>
      </c>
      <c r="J302">
        <f ca="1">IF(F302="","",IF(C302&lt;(F302*(1-'inputs and tables'!$K$14)),0,IF(C302&gt;(F302*(1+'inputs and tables'!$K$14)),1,J301)))</f>
        <v>1</v>
      </c>
      <c r="K302">
        <f ca="1">IF(G302="","",IF(C302&lt;(G302*(1-'inputs and tables'!$K$14)),0,IF(C302&gt;(G302*(1+'inputs and tables'!$K$14)),1,K301)))</f>
        <v>1</v>
      </c>
      <c r="N302" s="13">
        <f t="shared" si="12"/>
        <v>1184.3175357155712</v>
      </c>
      <c r="O302" s="10">
        <f ca="1">(O301+(IF(J301&lt;&gt;J300,(-O301*'inputs and tables'!$K$22-'inputs and tables'!$K$21)-O301*'inputs and tables'!$K$22,0)*('inputs and tables'!$K$15+'inputs and tables'!$K$16)))*(IF(AND(J301=0,'inputs and tables'!$K$16=1),(data!C301/data!C302-1)*'inputs and tables'!$K$18+1,1)*IF(AND(J301=1,'inputs and tables'!$K$15=1),(data!C302/data!C301-1)*'inputs and tables'!$K$17+1,1))</f>
        <v>1817.0639886626002</v>
      </c>
      <c r="P302" s="10">
        <f ca="1">(P301+(IF(K301&lt;&gt;K300,(-P301*'inputs and tables'!$K$22-'inputs and tables'!$K$21)-P301*'inputs and tables'!$K$22,0)*('inputs and tables'!$K$15+'inputs and tables'!$K$16)))*(IF(AND(K301=0,'inputs and tables'!$K$16=1),data!C301/data!C302,1)*IF(AND(K301=1,'inputs and tables'!$K$15=1),data!C302/data!C301,1))</f>
        <v>1181.9489006441402</v>
      </c>
      <c r="R302" s="36">
        <f ca="1">1-O302/MAX($O$202:O302)</f>
        <v>0</v>
      </c>
      <c r="S302" s="36">
        <f>1-N302/MAX($N$202:N302)</f>
        <v>0</v>
      </c>
    </row>
    <row r="303" spans="1:19" x14ac:dyDescent="0.4">
      <c r="A303" s="17">
        <f t="shared" si="11"/>
        <v>301</v>
      </c>
      <c r="B303">
        <v>1446249600</v>
      </c>
      <c r="C303">
        <v>314.85000000000002</v>
      </c>
      <c r="D303" s="14">
        <f t="shared" si="10"/>
        <v>42308</v>
      </c>
      <c r="F303">
        <f ca="1">IF(A303&lt;$F$2,"",AVERAGE(INDIRECT("C"&amp;A303-$F$2+3):C303))</f>
        <v>256.68863636363648</v>
      </c>
      <c r="G303" s="2">
        <f ca="1">IF(A303&lt;$G$2,"",IF(A303=$G$2,AVERAGE(INDIRECT("C"&amp;A303-$G$2+3):C303),G302+(2/($G$2+3))*(C303-G302)))</f>
        <v>263.02274006073662</v>
      </c>
      <c r="J303">
        <f ca="1">IF(F303="","",IF(C303&lt;(F303*(1-'inputs and tables'!$K$14)),0,IF(C303&gt;(F303*(1+'inputs and tables'!$K$14)),1,J302)))</f>
        <v>1</v>
      </c>
      <c r="K303">
        <f ca="1">IF(G303="","",IF(C303&lt;(G303*(1-'inputs and tables'!$K$14)),0,IF(C303&gt;(G303*(1+'inputs and tables'!$K$14)),1,K302)))</f>
        <v>1</v>
      </c>
      <c r="N303" s="13">
        <f t="shared" si="12"/>
        <v>1133.0022670840983</v>
      </c>
      <c r="O303" s="10">
        <f ca="1">(O302+(IF(J302&lt;&gt;J301,(-O302*'inputs and tables'!$K$22-'inputs and tables'!$K$21)-O302*'inputs and tables'!$K$22,0)*('inputs and tables'!$K$15+'inputs and tables'!$K$16)))*(IF(AND(J302=0,'inputs and tables'!$K$16=1),(data!C302/data!C303-1)*'inputs and tables'!$K$18+1,1)*IF(AND(J302=1,'inputs and tables'!$K$15=1),(data!C303/data!C302-1)*'inputs and tables'!$K$17+1,1))</f>
        <v>1639.9180554602074</v>
      </c>
      <c r="P303" s="10">
        <f ca="1">(P302+(IF(K302&lt;&gt;K301,(-P302*'inputs and tables'!$K$22-'inputs and tables'!$K$21)-P302*'inputs and tables'!$K$22,0)*('inputs and tables'!$K$15+'inputs and tables'!$K$16)))*(IF(AND(K302=0,'inputs and tables'!$K$16=1),data!C302/data!C303,1)*IF(AND(K302=1,'inputs and tables'!$K$15=1),data!C303/data!C302,1))</f>
        <v>1130.7362625499302</v>
      </c>
      <c r="R303" s="36">
        <f ca="1">1-O303/MAX($O$202:O303)</f>
        <v>9.749020084470239E-2</v>
      </c>
      <c r="S303" s="36">
        <f>1-N303/MAX($N$202:N303)</f>
        <v>4.3328978153201025E-2</v>
      </c>
    </row>
    <row r="304" spans="1:19" x14ac:dyDescent="0.4">
      <c r="A304" s="17">
        <f t="shared" si="11"/>
        <v>302</v>
      </c>
      <c r="B304">
        <v>1446336000</v>
      </c>
      <c r="C304">
        <v>329.46</v>
      </c>
      <c r="D304" s="14">
        <f t="shared" si="10"/>
        <v>42309</v>
      </c>
      <c r="F304">
        <f ca="1">IF(A304&lt;$F$2,"",AVERAGE(INDIRECT("C"&amp;A304-$F$2+3):C304))</f>
        <v>258.86318181818189</v>
      </c>
      <c r="G304" s="2">
        <f ca="1">IF(A304&lt;$G$2,"",IF(A304=$G$2,AVERAGE(INDIRECT("C"&amp;A304-$G$2+3):C304),G303+(2/($G$2+3))*(C304-G303)))</f>
        <v>265.8498575049606</v>
      </c>
      <c r="J304">
        <f ca="1">IF(F304="","",IF(C304&lt;(F304*(1-'inputs and tables'!$K$14)),0,IF(C304&gt;(F304*(1+'inputs and tables'!$K$14)),1,J303)))</f>
        <v>1</v>
      </c>
      <c r="K304">
        <f ca="1">IF(G304="","",IF(C304&lt;(G304*(1-'inputs and tables'!$K$14)),0,IF(C304&gt;(G304*(1+'inputs and tables'!$K$14)),1,K303)))</f>
        <v>1</v>
      </c>
      <c r="N304" s="13">
        <f t="shared" si="12"/>
        <v>1185.5770268811402</v>
      </c>
      <c r="O304" s="10">
        <f ca="1">(O303+(IF(J303&lt;&gt;J302,(-O303*'inputs and tables'!$K$22-'inputs and tables'!$K$21)-O303*'inputs and tables'!$K$22,0)*('inputs and tables'!$K$15+'inputs and tables'!$K$16)))*(IF(AND(J303=0,'inputs and tables'!$K$16=1),(data!C303/data!C304-1)*'inputs and tables'!$K$18+1,1)*IF(AND(J303=1,'inputs and tables'!$K$15=1),(data!C304/data!C303-1)*'inputs and tables'!$K$17+1,1))</f>
        <v>1811.1367509600188</v>
      </c>
      <c r="P304" s="10">
        <f ca="1">(P303+(IF(K303&lt;&gt;K302,(-P303*'inputs and tables'!$K$22-'inputs and tables'!$K$21)-P303*'inputs and tables'!$K$22,0)*('inputs and tables'!$K$15+'inputs and tables'!$K$16)))*(IF(AND(K303=0,'inputs and tables'!$K$16=1),data!C303/data!C304,1)*IF(AND(K303=1,'inputs and tables'!$K$15=1),data!C304/data!C303,1))</f>
        <v>1183.205872827378</v>
      </c>
      <c r="R304" s="36">
        <f ca="1">1-O304/MAX($O$202:O304)</f>
        <v>3.2619862258917998E-3</v>
      </c>
      <c r="S304" s="36">
        <f>1-N304/MAX($N$202:N304)</f>
        <v>0</v>
      </c>
    </row>
    <row r="305" spans="1:19" x14ac:dyDescent="0.4">
      <c r="A305" s="17">
        <f t="shared" si="11"/>
        <v>303</v>
      </c>
      <c r="B305">
        <v>1446422400</v>
      </c>
      <c r="C305">
        <v>365.21</v>
      </c>
      <c r="D305" s="14">
        <f t="shared" si="10"/>
        <v>42310</v>
      </c>
      <c r="F305">
        <f ca="1">IF(A305&lt;$F$2,"",AVERAGE(INDIRECT("C"&amp;A305-$F$2+3):C305))</f>
        <v>261.87068181818182</v>
      </c>
      <c r="G305" s="2">
        <f ca="1">IF(A305&lt;$G$2,"",IF(A305=$G$2,AVERAGE(INDIRECT("C"&amp;A305-$G$2+3):C305),G304+(2/($G$2+3))*(C305-G304)))</f>
        <v>270.07794867496227</v>
      </c>
      <c r="J305">
        <f ca="1">IF(F305="","",IF(C305&lt;(F305*(1-'inputs and tables'!$K$14)),0,IF(C305&gt;(F305*(1+'inputs and tables'!$K$14)),1,J304)))</f>
        <v>1</v>
      </c>
      <c r="K305">
        <f ca="1">IF(G305="","",IF(C305&lt;(G305*(1-'inputs and tables'!$K$14)),0,IF(C305&gt;(G305*(1+'inputs and tables'!$K$14)),1,K304)))</f>
        <v>1</v>
      </c>
      <c r="N305" s="13">
        <f t="shared" si="12"/>
        <v>1314.2250530785566</v>
      </c>
      <c r="O305" s="10">
        <f ca="1">(O304+(IF(J304&lt;&gt;J303,(-O304*'inputs and tables'!$K$22-'inputs and tables'!$K$21)-O304*'inputs and tables'!$K$22,0)*('inputs and tables'!$K$15+'inputs and tables'!$K$16)))*(IF(AND(J304=0,'inputs and tables'!$K$16=1),(data!C304/data!C305-1)*'inputs and tables'!$K$18+1,1)*IF(AND(J304=1,'inputs and tables'!$K$15=1),(data!C305/data!C304-1)*'inputs and tables'!$K$17+1,1))</f>
        <v>2253.3249146379962</v>
      </c>
      <c r="P305" s="10">
        <f ca="1">(P304+(IF(K304&lt;&gt;K303,(-P304*'inputs and tables'!$K$22-'inputs and tables'!$K$21)-P304*'inputs and tables'!$K$22,0)*('inputs and tables'!$K$15+'inputs and tables'!$K$16)))*(IF(AND(K304=0,'inputs and tables'!$K$16=1),data!C304/data!C305,1)*IF(AND(K304=1,'inputs and tables'!$K$15=1),data!C305/data!C304,1))</f>
        <v>1311.5966029723995</v>
      </c>
      <c r="R305" s="36">
        <f ca="1">1-O305/MAX($O$202:O305)</f>
        <v>0</v>
      </c>
      <c r="S305" s="36">
        <f>1-N305/MAX($N$202:N305)</f>
        <v>0</v>
      </c>
    </row>
    <row r="306" spans="1:19" x14ac:dyDescent="0.4">
      <c r="A306" s="17">
        <f t="shared" si="11"/>
        <v>304</v>
      </c>
      <c r="B306">
        <v>1446508800</v>
      </c>
      <c r="C306">
        <v>404.1</v>
      </c>
      <c r="D306" s="14">
        <f t="shared" si="10"/>
        <v>42311</v>
      </c>
      <c r="F306">
        <f ca="1">IF(A306&lt;$F$2,"",AVERAGE(INDIRECT("C"&amp;A306-$F$2+3):C306))</f>
        <v>265.77659090909094</v>
      </c>
      <c r="G306" s="2">
        <f ca="1">IF(A306&lt;$G$2,"",IF(A306=$G$2,AVERAGE(INDIRECT("C"&amp;A306-$G$2+3):C306),G305+(2/($G$2+3))*(C306-G305)))</f>
        <v>275.78101468879368</v>
      </c>
      <c r="J306">
        <f ca="1">IF(F306="","",IF(C306&lt;(F306*(1-'inputs and tables'!$K$14)),0,IF(C306&gt;(F306*(1+'inputs and tables'!$K$14)),1,J305)))</f>
        <v>1</v>
      </c>
      <c r="K306">
        <f ca="1">IF(G306="","",IF(C306&lt;(G306*(1-'inputs and tables'!$K$14)),0,IF(C306&gt;(G306*(1+'inputs and tables'!$K$14)),1,K305)))</f>
        <v>1</v>
      </c>
      <c r="N306" s="13">
        <f t="shared" si="12"/>
        <v>1454.1725143042217</v>
      </c>
      <c r="O306" s="10">
        <f ca="1">(O305+(IF(J305&lt;&gt;J304,(-O305*'inputs and tables'!$K$22-'inputs and tables'!$K$21)-O305*'inputs and tables'!$K$22,0)*('inputs and tables'!$K$15+'inputs and tables'!$K$16)))*(IF(AND(J305=0,'inputs and tables'!$K$16=1),(data!C305/data!C306-1)*'inputs and tables'!$K$18+1,1)*IF(AND(J305=1,'inputs and tables'!$K$15=1),(data!C306/data!C305-1)*'inputs and tables'!$K$17+1,1))</f>
        <v>2793.2103595686158</v>
      </c>
      <c r="P306" s="10">
        <f ca="1">(P305+(IF(K305&lt;&gt;K304,(-P305*'inputs and tables'!$K$22-'inputs and tables'!$K$21)-P305*'inputs and tables'!$K$22,0)*('inputs and tables'!$K$15+'inputs and tables'!$K$16)))*(IF(AND(K305=0,'inputs and tables'!$K$16=1),data!C305/data!C306,1)*IF(AND(K305=1,'inputs and tables'!$K$15=1),data!C306/data!C305,1))</f>
        <v>1451.2641692756133</v>
      </c>
      <c r="R306" s="36">
        <f ca="1">1-O306/MAX($O$202:O306)</f>
        <v>0</v>
      </c>
      <c r="S306" s="36">
        <f>1-N306/MAX($N$202:N306)</f>
        <v>0</v>
      </c>
    </row>
    <row r="307" spans="1:19" x14ac:dyDescent="0.4">
      <c r="A307" s="17">
        <f t="shared" si="11"/>
        <v>305</v>
      </c>
      <c r="B307">
        <v>1446595200</v>
      </c>
      <c r="C307">
        <v>410</v>
      </c>
      <c r="D307" s="14">
        <f t="shared" si="10"/>
        <v>42312</v>
      </c>
      <c r="F307">
        <f ca="1">IF(A307&lt;$F$2,"",AVERAGE(INDIRECT("C"&amp;A307-$F$2+3):C307))</f>
        <v>269.92863636363643</v>
      </c>
      <c r="G307" s="2">
        <f ca="1">IF(A307&lt;$G$2,"",IF(A307=$G$2,AVERAGE(INDIRECT("C"&amp;A307-$G$2+3):C307),G306+(2/($G$2+3))*(C307-G306)))</f>
        <v>281.49246087224924</v>
      </c>
      <c r="J307">
        <f ca="1">IF(F307="","",IF(C307&lt;(F307*(1-'inputs and tables'!$K$14)),0,IF(C307&gt;(F307*(1+'inputs and tables'!$K$14)),1,J306)))</f>
        <v>1</v>
      </c>
      <c r="K307">
        <f ca="1">IF(G307="","",IF(C307&lt;(G307*(1-'inputs and tables'!$K$14)),0,IF(C307&gt;(G307*(1+'inputs and tables'!$K$14)),1,K306)))</f>
        <v>1</v>
      </c>
      <c r="N307" s="13">
        <f t="shared" si="12"/>
        <v>1475.4039368095293</v>
      </c>
      <c r="O307" s="10">
        <f ca="1">(O306+(IF(J306&lt;&gt;J305,(-O306*'inputs and tables'!$K$22-'inputs and tables'!$K$21)-O306*'inputs and tables'!$K$22,0)*('inputs and tables'!$K$15+'inputs and tables'!$K$16)))*(IF(AND(J306=0,'inputs and tables'!$K$16=1),(data!C306/data!C307-1)*'inputs and tables'!$K$18+1,1)*IF(AND(J306=1,'inputs and tables'!$K$15=1),(data!C307/data!C306-1)*'inputs and tables'!$K$17+1,1))</f>
        <v>2884.9694972159132</v>
      </c>
      <c r="P307" s="10">
        <f ca="1">(P306+(IF(K306&lt;&gt;K305,(-P306*'inputs and tables'!$K$22-'inputs and tables'!$K$21)-P306*'inputs and tables'!$K$22,0)*('inputs and tables'!$K$15+'inputs and tables'!$K$16)))*(IF(AND(K306=0,'inputs and tables'!$K$16=1),data!C306/data!C307,1)*IF(AND(K306=1,'inputs and tables'!$K$15=1),data!C307/data!C306,1))</f>
        <v>1472.4531289359104</v>
      </c>
      <c r="R307" s="36">
        <f ca="1">1-O307/MAX($O$202:O307)</f>
        <v>0</v>
      </c>
      <c r="S307" s="36">
        <f>1-N307/MAX($N$202:N307)</f>
        <v>0</v>
      </c>
    </row>
    <row r="308" spans="1:19" x14ac:dyDescent="0.4">
      <c r="A308" s="17">
        <f t="shared" si="11"/>
        <v>306</v>
      </c>
      <c r="B308">
        <v>1446681600</v>
      </c>
      <c r="C308">
        <v>387.21</v>
      </c>
      <c r="D308" s="14">
        <f t="shared" si="10"/>
        <v>42313</v>
      </c>
      <c r="F308">
        <f ca="1">IF(A308&lt;$F$2,"",AVERAGE(INDIRECT("C"&amp;A308-$F$2+3):C308))</f>
        <v>273.47250000000003</v>
      </c>
      <c r="G308" s="2">
        <f ca="1">IF(A308&lt;$G$2,"",IF(A308=$G$2,AVERAGE(INDIRECT("C"&amp;A308-$G$2+3):C308),G307+(2/($G$2+3))*(C308-G307)))</f>
        <v>285.99107955853651</v>
      </c>
      <c r="J308">
        <f ca="1">IF(F308="","",IF(C308&lt;(F308*(1-'inputs and tables'!$K$14)),0,IF(C308&gt;(F308*(1+'inputs and tables'!$K$14)),1,J307)))</f>
        <v>1</v>
      </c>
      <c r="K308">
        <f ca="1">IF(G308="","",IF(C308&lt;(G308*(1-'inputs and tables'!$K$14)),0,IF(C308&gt;(G308*(1+'inputs and tables'!$K$14)),1,K307)))</f>
        <v>1</v>
      </c>
      <c r="N308" s="13">
        <f t="shared" si="12"/>
        <v>1393.3930692000436</v>
      </c>
      <c r="O308" s="10">
        <f ca="1">(O307+(IF(J307&lt;&gt;J306,(-O307*'inputs and tables'!$K$22-'inputs and tables'!$K$21)-O307*'inputs and tables'!$K$22,0)*('inputs and tables'!$K$15+'inputs and tables'!$K$16)))*(IF(AND(J307=0,'inputs and tables'!$K$16=1),(data!C307/data!C308-1)*'inputs and tables'!$K$18+1,1)*IF(AND(J307=1,'inputs and tables'!$K$15=1),(data!C308/data!C307-1)*'inputs and tables'!$K$17+1,1))</f>
        <v>2524.1548060122809</v>
      </c>
      <c r="P308" s="10">
        <f ca="1">(P307+(IF(K307&lt;&gt;K306,(-P307*'inputs and tables'!$K$22-'inputs and tables'!$K$21)-P307*'inputs and tables'!$K$22,0)*('inputs and tables'!$K$15+'inputs and tables'!$K$16)))*(IF(AND(K307=0,'inputs and tables'!$K$16=1),data!C307/data!C308,1)*IF(AND(K307=1,'inputs and tables'!$K$15=1),data!C308/data!C307,1))</f>
        <v>1390.6062830616436</v>
      </c>
      <c r="R308" s="36">
        <f ca="1">1-O308/MAX($O$202:O308)</f>
        <v>0.12506707317073196</v>
      </c>
      <c r="S308" s="36">
        <f>1-N308/MAX($N$202:N308)</f>
        <v>5.5585365853658586E-2</v>
      </c>
    </row>
    <row r="309" spans="1:19" x14ac:dyDescent="0.4">
      <c r="A309" s="17">
        <f t="shared" si="11"/>
        <v>307</v>
      </c>
      <c r="B309">
        <v>1446768000</v>
      </c>
      <c r="C309">
        <v>374.09</v>
      </c>
      <c r="D309" s="14">
        <f t="shared" si="10"/>
        <v>42314</v>
      </c>
      <c r="F309">
        <f ca="1">IF(A309&lt;$F$2,"",AVERAGE(INDIRECT("C"&amp;A309-$F$2+3):C309))</f>
        <v>276.74136363636364</v>
      </c>
      <c r="G309" s="2">
        <f ca="1">IF(A309&lt;$G$2,"",IF(A309=$G$2,AVERAGE(INDIRECT("C"&amp;A309-$G$2+3):C309),G308+(2/($G$2+3))*(C309-G308)))</f>
        <v>289.73996979008814</v>
      </c>
      <c r="J309">
        <f ca="1">IF(F309="","",IF(C309&lt;(F309*(1-'inputs and tables'!$K$14)),0,IF(C309&gt;(F309*(1+'inputs and tables'!$K$14)),1,J308)))</f>
        <v>1</v>
      </c>
      <c r="K309">
        <f ca="1">IF(G309="","",IF(C309&lt;(G309*(1-'inputs and tables'!$K$14)),0,IF(C309&gt;(G309*(1+'inputs and tables'!$K$14)),1,K308)))</f>
        <v>1</v>
      </c>
      <c r="N309" s="13">
        <f t="shared" si="12"/>
        <v>1346.1801432221387</v>
      </c>
      <c r="O309" s="10">
        <f ca="1">(O308+(IF(J308&lt;&gt;J307,(-O308*'inputs and tables'!$K$22-'inputs and tables'!$K$21)-O308*'inputs and tables'!$K$22,0)*('inputs and tables'!$K$15+'inputs and tables'!$K$16)))*(IF(AND(J308=0,'inputs and tables'!$K$16=1),(data!C308/data!C309-1)*'inputs and tables'!$K$18+1,1)*IF(AND(J308=1,'inputs and tables'!$K$15=1),(data!C309/data!C308-1)*'inputs and tables'!$K$17+1,1))</f>
        <v>2331.719047965013</v>
      </c>
      <c r="P309" s="10">
        <f ca="1">(P308+(IF(K308&lt;&gt;K307,(-P308*'inputs and tables'!$K$22-'inputs and tables'!$K$21)-P308*'inputs and tables'!$K$22,0)*('inputs and tables'!$K$15+'inputs and tables'!$K$16)))*(IF(AND(K308=0,'inputs and tables'!$K$16=1),data!C308/data!C309,1)*IF(AND(K308=1,'inputs and tables'!$K$15=1),data!C309/data!C308,1))</f>
        <v>1343.4877829356944</v>
      </c>
      <c r="R309" s="36">
        <f ca="1">1-O309/MAX($O$202:O309)</f>
        <v>0.19176994757996724</v>
      </c>
      <c r="S309" s="36">
        <f>1-N309/MAX($N$202:N309)</f>
        <v>8.7585365853658503E-2</v>
      </c>
    </row>
    <row r="310" spans="1:19" x14ac:dyDescent="0.4">
      <c r="A310" s="17">
        <f t="shared" si="11"/>
        <v>308</v>
      </c>
      <c r="B310">
        <v>1446854400</v>
      </c>
      <c r="C310">
        <v>384.81</v>
      </c>
      <c r="D310" s="14">
        <f t="shared" si="10"/>
        <v>42315</v>
      </c>
      <c r="F310">
        <f ca="1">IF(A310&lt;$F$2,"",AVERAGE(INDIRECT("C"&amp;A310-$F$2+3):C310))</f>
        <v>280.14</v>
      </c>
      <c r="G310" s="2">
        <f ca="1">IF(A310&lt;$G$2,"",IF(A310=$G$2,AVERAGE(INDIRECT("C"&amp;A310-$G$2+3):C310),G309+(2/($G$2+3))*(C310-G309)))</f>
        <v>293.78550299050994</v>
      </c>
      <c r="J310">
        <f ca="1">IF(F310="","",IF(C310&lt;(F310*(1-'inputs and tables'!$K$14)),0,IF(C310&gt;(F310*(1+'inputs and tables'!$K$14)),1,J309)))</f>
        <v>1</v>
      </c>
      <c r="K310">
        <f ca="1">IF(G310="","",IF(C310&lt;(G310*(1-'inputs and tables'!$K$14)),0,IF(C310&gt;(G310*(1+'inputs and tables'!$K$14)),1,K309)))</f>
        <v>1</v>
      </c>
      <c r="N310" s="13">
        <f t="shared" si="12"/>
        <v>1384.756558350427</v>
      </c>
      <c r="O310" s="10">
        <f ca="1">(O309+(IF(J309&lt;&gt;J308,(-O309*'inputs and tables'!$K$22-'inputs and tables'!$K$21)-O309*'inputs and tables'!$K$22,0)*('inputs and tables'!$K$15+'inputs and tables'!$K$16)))*(IF(AND(J309=0,'inputs and tables'!$K$16=1),(data!C309/data!C310-1)*'inputs and tables'!$K$18+1,1)*IF(AND(J309=1,'inputs and tables'!$K$15=1),(data!C310/data!C309-1)*'inputs and tables'!$K$17+1,1))</f>
        <v>2482.060044615328</v>
      </c>
      <c r="P310" s="10">
        <f ca="1">(P309+(IF(K309&lt;&gt;K308,(-P309*'inputs and tables'!$K$22-'inputs and tables'!$K$21)-P309*'inputs and tables'!$K$22,0)*('inputs and tables'!$K$15+'inputs and tables'!$K$16)))*(IF(AND(K309=0,'inputs and tables'!$K$16=1),data!C309/data!C310,1)*IF(AND(K309=1,'inputs and tables'!$K$15=1),data!C310/data!C309,1))</f>
        <v>1381.9870452337263</v>
      </c>
      <c r="R310" s="36">
        <f ca="1">1-O310/MAX($O$202:O310)</f>
        <v>0.13965813260396875</v>
      </c>
      <c r="S310" s="36">
        <f>1-N310/MAX($N$202:N310)</f>
        <v>6.1439024390243735E-2</v>
      </c>
    </row>
    <row r="311" spans="1:19" x14ac:dyDescent="0.4">
      <c r="A311" s="17">
        <f t="shared" si="11"/>
        <v>309</v>
      </c>
      <c r="B311">
        <v>1446940800</v>
      </c>
      <c r="C311">
        <v>373.83</v>
      </c>
      <c r="D311" s="14">
        <f t="shared" si="10"/>
        <v>42316</v>
      </c>
      <c r="F311">
        <f ca="1">IF(A311&lt;$F$2,"",AVERAGE(INDIRECT("C"&amp;A311-$F$2+3):C311))</f>
        <v>283.27499999999998</v>
      </c>
      <c r="G311" s="2">
        <f ca="1">IF(A311&lt;$G$2,"",IF(A311=$G$2,AVERAGE(INDIRECT("C"&amp;A311-$G$2+3):C311),G310+(2/($G$2+3))*(C311-G310)))</f>
        <v>297.19165179942439</v>
      </c>
      <c r="J311">
        <f ca="1">IF(F311="","",IF(C311&lt;(F311*(1-'inputs and tables'!$K$14)),0,IF(C311&gt;(F311*(1+'inputs and tables'!$K$14)),1,J310)))</f>
        <v>1</v>
      </c>
      <c r="K311">
        <f ca="1">IF(G311="","",IF(C311&lt;(G311*(1-'inputs and tables'!$K$14)),0,IF(C311&gt;(G311*(1+'inputs and tables'!$K$14)),1,K310)))</f>
        <v>1</v>
      </c>
      <c r="N311" s="13">
        <f t="shared" si="12"/>
        <v>1345.2445212134303</v>
      </c>
      <c r="O311" s="10">
        <f ca="1">(O310+(IF(J310&lt;&gt;J309,(-O310*'inputs and tables'!$K$22-'inputs and tables'!$K$21)-O310*'inputs and tables'!$K$22,0)*('inputs and tables'!$K$15+'inputs and tables'!$K$16)))*(IF(AND(J310=0,'inputs and tables'!$K$16=1),(data!C310/data!C311-1)*'inputs and tables'!$K$18+1,1)*IF(AND(J310=1,'inputs and tables'!$K$15=1),(data!C311/data!C310-1)*'inputs and tables'!$K$17+1,1))</f>
        <v>2322.7105126327347</v>
      </c>
      <c r="P311" s="10">
        <f ca="1">(P310+(IF(K310&lt;&gt;K309,(-P310*'inputs and tables'!$K$22-'inputs and tables'!$K$21)-P310*'inputs and tables'!$K$22,0)*('inputs and tables'!$K$15+'inputs and tables'!$K$16)))*(IF(AND(K310=0,'inputs and tables'!$K$16=1),data!C310/data!C311,1)*IF(AND(K310=1,'inputs and tables'!$K$15=1),data!C311/data!C310,1))</f>
        <v>1342.5540321710037</v>
      </c>
      <c r="R311" s="36">
        <f ca="1">1-O311/MAX($O$202:O311)</f>
        <v>0.19489252317079131</v>
      </c>
      <c r="S311" s="36">
        <f>1-N311/MAX($N$202:N311)</f>
        <v>8.8219512195121808E-2</v>
      </c>
    </row>
    <row r="312" spans="1:19" x14ac:dyDescent="0.4">
      <c r="A312" s="17">
        <f t="shared" si="11"/>
        <v>310</v>
      </c>
      <c r="B312">
        <v>1447027200</v>
      </c>
      <c r="C312">
        <v>379.53</v>
      </c>
      <c r="D312" s="14">
        <f t="shared" si="10"/>
        <v>42317</v>
      </c>
      <c r="F312">
        <f ca="1">IF(A312&lt;$F$2,"",AVERAGE(INDIRECT("C"&amp;A312-$F$2+3):C312))</f>
        <v>286.56681818181818</v>
      </c>
      <c r="G312" s="2">
        <f ca="1">IF(A312&lt;$G$2,"",IF(A312=$G$2,AVERAGE(INDIRECT("C"&amp;A312-$G$2+3):C312),G311+(2/($G$2+3))*(C312-G311)))</f>
        <v>300.69541129732124</v>
      </c>
      <c r="J312">
        <f ca="1">IF(F312="","",IF(C312&lt;(F312*(1-'inputs and tables'!$K$14)),0,IF(C312&gt;(F312*(1+'inputs and tables'!$K$14)),1,J311)))</f>
        <v>1</v>
      </c>
      <c r="K312">
        <f ca="1">IF(G312="","",IF(C312&lt;(G312*(1-'inputs and tables'!$K$14)),0,IF(C312&gt;(G312*(1+'inputs and tables'!$K$14)),1,K311)))</f>
        <v>1</v>
      </c>
      <c r="N312" s="13">
        <f t="shared" si="12"/>
        <v>1365.7562344812702</v>
      </c>
      <c r="O312" s="10">
        <f ca="1">(O311+(IF(J311&lt;&gt;J310,(-O311*'inputs and tables'!$K$22-'inputs and tables'!$K$21)-O311*'inputs and tables'!$K$22,0)*('inputs and tables'!$K$15+'inputs and tables'!$K$16)))*(IF(AND(J311=0,'inputs and tables'!$K$16=1),(data!C311/data!C312-1)*'inputs and tables'!$K$18+1,1)*IF(AND(J311=1,'inputs and tables'!$K$15=1),(data!C312/data!C311-1)*'inputs and tables'!$K$17+1,1))</f>
        <v>2402.3958303560712</v>
      </c>
      <c r="P312" s="10">
        <f ca="1">(P311+(IF(K311&lt;&gt;K310,(-P311*'inputs and tables'!$K$22-'inputs and tables'!$K$21)-P311*'inputs and tables'!$K$22,0)*('inputs and tables'!$K$15+'inputs and tables'!$K$16)))*(IF(AND(K311=0,'inputs and tables'!$K$16=1),data!C311/data!C312,1)*IF(AND(K311=1,'inputs and tables'!$K$15=1),data!C312/data!C311,1))</f>
        <v>1363.0247220123078</v>
      </c>
      <c r="R312" s="36">
        <f ca="1">1-O312/MAX($O$202:O312)</f>
        <v>0.1672716704025955</v>
      </c>
      <c r="S312" s="36">
        <f>1-N312/MAX($N$202:N312)</f>
        <v>7.4317073170731551E-2</v>
      </c>
    </row>
    <row r="313" spans="1:19" x14ac:dyDescent="0.4">
      <c r="A313" s="17">
        <f t="shared" si="11"/>
        <v>311</v>
      </c>
      <c r="B313">
        <v>1447113600</v>
      </c>
      <c r="C313">
        <v>337.14</v>
      </c>
      <c r="D313" s="14">
        <f t="shared" si="10"/>
        <v>42318</v>
      </c>
      <c r="F313">
        <f ca="1">IF(A313&lt;$F$2,"",AVERAGE(INDIRECT("C"&amp;A313-$F$2+3):C313))</f>
        <v>288.92045454545456</v>
      </c>
      <c r="G313" s="2">
        <f ca="1">IF(A313&lt;$G$2,"",IF(A313=$G$2,AVERAGE(INDIRECT("C"&amp;A313-$G$2+3):C313),G312+(2/($G$2+3))*(C313-G312)))</f>
        <v>302.24624485913733</v>
      </c>
      <c r="J313">
        <f ca="1">IF(F313="","",IF(C313&lt;(F313*(1-'inputs and tables'!$K$14)),0,IF(C313&gt;(F313*(1+'inputs and tables'!$K$14)),1,J312)))</f>
        <v>1</v>
      </c>
      <c r="K313">
        <f ca="1">IF(G313="","",IF(C313&lt;(G313*(1-'inputs and tables'!$K$14)),0,IF(C313&gt;(G313*(1+'inputs and tables'!$K$14)),1,K312)))</f>
        <v>1</v>
      </c>
      <c r="N313" s="13">
        <f t="shared" si="12"/>
        <v>1213.2138615999143</v>
      </c>
      <c r="O313" s="10">
        <f ca="1">(O312+(IF(J312&lt;&gt;J311,(-O312*'inputs and tables'!$K$22-'inputs and tables'!$K$21)-O312*'inputs and tables'!$K$22,0)*('inputs and tables'!$K$15+'inputs and tables'!$K$16)))*(IF(AND(J312=0,'inputs and tables'!$K$16=1),(data!C312/data!C313-1)*'inputs and tables'!$K$18+1,1)*IF(AND(J312=1,'inputs and tables'!$K$15=1),(data!C313/data!C312-1)*'inputs and tables'!$K$17+1,1))</f>
        <v>1798.6635606809834</v>
      </c>
      <c r="P313" s="10">
        <f ca="1">(P312+(IF(K312&lt;&gt;K311,(-P312*'inputs and tables'!$K$22-'inputs and tables'!$K$21)-P312*'inputs and tables'!$K$22,0)*('inputs and tables'!$K$15+'inputs and tables'!$K$16)))*(IF(AND(K312=0,'inputs and tables'!$K$16=1),data!C312/data!C313,1)*IF(AND(K312=1,'inputs and tables'!$K$15=1),data!C313/data!C312,1))</f>
        <v>1210.7874338767147</v>
      </c>
      <c r="R313" s="36">
        <f ca="1">1-O313/MAX($O$202:O313)</f>
        <v>0.37653983433213045</v>
      </c>
      <c r="S313" s="36">
        <f>1-N313/MAX($N$202:N313)</f>
        <v>0.17770731707317056</v>
      </c>
    </row>
    <row r="314" spans="1:19" x14ac:dyDescent="0.4">
      <c r="A314" s="17">
        <f t="shared" si="11"/>
        <v>312</v>
      </c>
      <c r="B314">
        <v>1447200000</v>
      </c>
      <c r="C314">
        <v>313.2</v>
      </c>
      <c r="D314" s="14">
        <f t="shared" si="10"/>
        <v>42319</v>
      </c>
      <c r="F314">
        <f ca="1">IF(A314&lt;$F$2,"",AVERAGE(INDIRECT("C"&amp;A314-$F$2+3):C314))</f>
        <v>290.58431818181816</v>
      </c>
      <c r="G314" s="2">
        <f ca="1">IF(A314&lt;$G$2,"",IF(A314=$G$2,AVERAGE(INDIRECT("C"&amp;A314-$G$2+3):C314),G313+(2/($G$2+3))*(C314-G313)))</f>
        <v>302.71236209917402</v>
      </c>
      <c r="J314">
        <f ca="1">IF(F314="","",IF(C314&lt;(F314*(1-'inputs and tables'!$K$14)),0,IF(C314&gt;(F314*(1+'inputs and tables'!$K$14)),1,J313)))</f>
        <v>1</v>
      </c>
      <c r="K314">
        <f ca="1">IF(G314="","",IF(C314&lt;(G314*(1-'inputs and tables'!$K$14)),0,IF(C314&gt;(G314*(1+'inputs and tables'!$K$14)),1,K313)))</f>
        <v>1</v>
      </c>
      <c r="N314" s="13">
        <f t="shared" si="12"/>
        <v>1127.0646658749872</v>
      </c>
      <c r="O314" s="10">
        <f ca="1">(O313+(IF(J313&lt;&gt;J312,(-O313*'inputs and tables'!$K$22-'inputs and tables'!$K$21)-O313*'inputs and tables'!$K$22,0)*('inputs and tables'!$K$15+'inputs and tables'!$K$16)))*(IF(AND(J313=0,'inputs and tables'!$K$16=1),(data!C313/data!C314-1)*'inputs and tables'!$K$18+1,1)*IF(AND(J313=1,'inputs and tables'!$K$15=1),(data!C314/data!C313-1)*'inputs and tables'!$K$17+1,1))</f>
        <v>1511.2903249448466</v>
      </c>
      <c r="P314" s="10">
        <f ca="1">(P313+(IF(K313&lt;&gt;K312,(-P313*'inputs and tables'!$K$22-'inputs and tables'!$K$21)-P313*'inputs and tables'!$K$22,0)*('inputs and tables'!$K$15+'inputs and tables'!$K$16)))*(IF(AND(K313=0,'inputs and tables'!$K$16=1),data!C313/data!C314,1)*IF(AND(K313=1,'inputs and tables'!$K$15=1),data!C314/data!C313,1))</f>
        <v>1124.8105365432373</v>
      </c>
      <c r="R314" s="36">
        <f ca="1">1-O314/MAX($O$202:O314)</f>
        <v>0.47615032796593182</v>
      </c>
      <c r="S314" s="36">
        <f>1-N314/MAX($N$202:N314)</f>
        <v>0.23609756097560952</v>
      </c>
    </row>
    <row r="315" spans="1:19" x14ac:dyDescent="0.4">
      <c r="A315" s="17">
        <f t="shared" si="11"/>
        <v>313</v>
      </c>
      <c r="B315">
        <v>1447286400</v>
      </c>
      <c r="C315">
        <v>336.49</v>
      </c>
      <c r="D315" s="14">
        <f t="shared" si="10"/>
        <v>42320</v>
      </c>
      <c r="F315">
        <f ca="1">IF(A315&lt;$F$2,"",AVERAGE(INDIRECT("C"&amp;A315-$F$2+3):C315))</f>
        <v>292.84795454545451</v>
      </c>
      <c r="G315" s="2">
        <f ca="1">IF(A315&lt;$G$2,"",IF(A315=$G$2,AVERAGE(INDIRECT("C"&amp;A315-$G$2+3):C315),G314+(2/($G$2+3))*(C315-G314)))</f>
        <v>304.1497083928262</v>
      </c>
      <c r="J315">
        <f ca="1">IF(F315="","",IF(C315&lt;(F315*(1-'inputs and tables'!$K$14)),0,IF(C315&gt;(F315*(1+'inputs and tables'!$K$14)),1,J314)))</f>
        <v>1</v>
      </c>
      <c r="K315">
        <f ca="1">IF(G315="","",IF(C315&lt;(G315*(1-'inputs and tables'!$K$14)),0,IF(C315&gt;(G315*(1+'inputs and tables'!$K$14)),1,K314)))</f>
        <v>1</v>
      </c>
      <c r="N315" s="13">
        <f t="shared" si="12"/>
        <v>1210.8748065781433</v>
      </c>
      <c r="O315" s="10">
        <f ca="1">(O314+(IF(J314&lt;&gt;J313,(-O314*'inputs and tables'!$K$22-'inputs and tables'!$K$21)-O314*'inputs and tables'!$K$22,0)*('inputs and tables'!$K$15+'inputs and tables'!$K$16)))*(IF(AND(J314=0,'inputs and tables'!$K$16=1),(data!C314/data!C315-1)*'inputs and tables'!$K$18+1,1)*IF(AND(J314=1,'inputs and tables'!$K$15=1),(data!C315/data!C314-1)*'inputs and tables'!$K$17+1,1))</f>
        <v>1764.1491731342542</v>
      </c>
      <c r="P315" s="10">
        <f ca="1">(P314+(IF(K314&lt;&gt;K313,(-P314*'inputs and tables'!$K$22-'inputs and tables'!$K$21)-P314*'inputs and tables'!$K$22,0)*('inputs and tables'!$K$15+'inputs and tables'!$K$16)))*(IF(AND(K314=0,'inputs and tables'!$K$16=1),data!C314/data!C315,1)*IF(AND(K314=1,'inputs and tables'!$K$15=1),data!C315/data!C314,1))</f>
        <v>1208.4530569649871</v>
      </c>
      <c r="R315" s="36">
        <f ca="1">1-O315/MAX($O$202:O315)</f>
        <v>0.38850335338494435</v>
      </c>
      <c r="S315" s="36">
        <f>1-N315/MAX($N$202:N315)</f>
        <v>0.17929268292682887</v>
      </c>
    </row>
    <row r="316" spans="1:19" x14ac:dyDescent="0.4">
      <c r="A316" s="17">
        <f t="shared" si="11"/>
        <v>314</v>
      </c>
      <c r="B316">
        <v>1447372800</v>
      </c>
      <c r="C316">
        <v>338.07</v>
      </c>
      <c r="D316" s="14">
        <f t="shared" si="10"/>
        <v>42321</v>
      </c>
      <c r="F316">
        <f ca="1">IF(A316&lt;$F$2,"",AVERAGE(INDIRECT("C"&amp;A316-$F$2+3):C316))</f>
        <v>295.14181818181817</v>
      </c>
      <c r="G316" s="2">
        <f ca="1">IF(A316&lt;$G$2,"",IF(A316=$G$2,AVERAGE(INDIRECT("C"&amp;A316-$G$2+3):C316),G315+(2/($G$2+3))*(C316-G315)))</f>
        <v>305.59312505696124</v>
      </c>
      <c r="J316">
        <f ca="1">IF(F316="","",IF(C316&lt;(F316*(1-'inputs and tables'!$K$14)),0,IF(C316&gt;(F316*(1+'inputs and tables'!$K$14)),1,J315)))</f>
        <v>1</v>
      </c>
      <c r="K316">
        <f ca="1">IF(G316="","",IF(C316&lt;(G316*(1-'inputs and tables'!$K$14)),0,IF(C316&gt;(G316*(1+'inputs and tables'!$K$14)),1,K315)))</f>
        <v>1</v>
      </c>
      <c r="N316" s="13">
        <f t="shared" si="12"/>
        <v>1216.5605095541412</v>
      </c>
      <c r="O316" s="10">
        <f ca="1">(O315+(IF(J315&lt;&gt;J314,(-O315*'inputs and tables'!$K$22-'inputs and tables'!$K$21)-O315*'inputs and tables'!$K$22,0)*('inputs and tables'!$K$15+'inputs and tables'!$K$16)))*(IF(AND(J315=0,'inputs and tables'!$K$16=1),(data!C315/data!C316-1)*'inputs and tables'!$K$18+1,1)*IF(AND(J315=1,'inputs and tables'!$K$15=1),(data!C316/data!C315-1)*'inputs and tables'!$K$17+1,1))</f>
        <v>1782.7873208072676</v>
      </c>
      <c r="P316" s="10">
        <f ca="1">(P315+(IF(K315&lt;&gt;K314,(-P315*'inputs and tables'!$K$22-'inputs and tables'!$K$21)-P315*'inputs and tables'!$K$22,0)*('inputs and tables'!$K$15+'inputs and tables'!$K$16)))*(IF(AND(K315=0,'inputs and tables'!$K$16=1),data!C315/data!C316,1)*IF(AND(K315=1,'inputs and tables'!$K$15=1),data!C316/data!C315,1))</f>
        <v>1214.1273885350329</v>
      </c>
      <c r="R316" s="36">
        <f ca="1">1-O316/MAX($O$202:O316)</f>
        <v>0.38204292193462919</v>
      </c>
      <c r="S316" s="36">
        <f>1-N316/MAX($N$202:N316)</f>
        <v>0.17543902439024339</v>
      </c>
    </row>
    <row r="317" spans="1:19" x14ac:dyDescent="0.4">
      <c r="A317" s="17">
        <f t="shared" si="11"/>
        <v>315</v>
      </c>
      <c r="B317">
        <v>1447459200</v>
      </c>
      <c r="C317">
        <v>334.71</v>
      </c>
      <c r="D317" s="14">
        <f t="shared" si="10"/>
        <v>42322</v>
      </c>
      <c r="F317">
        <f ca="1">IF(A317&lt;$F$2,"",AVERAGE(INDIRECT("C"&amp;A317-$F$2+3):C317))</f>
        <v>297.33204545454538</v>
      </c>
      <c r="G317" s="2">
        <f ca="1">IF(A317&lt;$G$2,"",IF(A317=$G$2,AVERAGE(INDIRECT("C"&amp;A317-$G$2+3):C317),G316+(2/($G$2+3))*(C317-G316)))</f>
        <v>306.83214101198416</v>
      </c>
      <c r="J317">
        <f ca="1">IF(F317="","",IF(C317&lt;(F317*(1-'inputs and tables'!$K$14)),0,IF(C317&gt;(F317*(1+'inputs and tables'!$K$14)),1,J316)))</f>
        <v>1</v>
      </c>
      <c r="K317">
        <f ca="1">IF(G317="","",IF(C317&lt;(G317*(1-'inputs and tables'!$K$14)),0,IF(C317&gt;(G317*(1+'inputs and tables'!$K$14)),1,K316)))</f>
        <v>1</v>
      </c>
      <c r="N317" s="13">
        <f t="shared" si="12"/>
        <v>1204.4693943646776</v>
      </c>
      <c r="O317" s="10">
        <f ca="1">(O316+(IF(J316&lt;&gt;J315,(-O316*'inputs and tables'!$K$22-'inputs and tables'!$K$21)-O316*'inputs and tables'!$K$22,0)*('inputs and tables'!$K$15+'inputs and tables'!$K$16)))*(IF(AND(J316=0,'inputs and tables'!$K$16=1),(data!C316/data!C317-1)*'inputs and tables'!$K$18+1,1)*IF(AND(J316=1,'inputs and tables'!$K$15=1),(data!C317/data!C316-1)*'inputs and tables'!$K$17+1,1))</f>
        <v>1742.9202159316412</v>
      </c>
      <c r="P317" s="10">
        <f ca="1">(P316+(IF(K316&lt;&gt;K315,(-P316*'inputs and tables'!$K$22-'inputs and tables'!$K$21)-P316*'inputs and tables'!$K$22,0)*('inputs and tables'!$K$15+'inputs and tables'!$K$16)))*(IF(AND(K316=0,'inputs and tables'!$K$16=1),data!C316/data!C317,1)*IF(AND(K316=1,'inputs and tables'!$K$15=1),data!C317/data!C316,1))</f>
        <v>1202.0604555759483</v>
      </c>
      <c r="R317" s="36">
        <f ca="1">1-O317/MAX($O$202:O317)</f>
        <v>0.39586182189669095</v>
      </c>
      <c r="S317" s="36">
        <f>1-N317/MAX($N$202:N317)</f>
        <v>0.18363414634146302</v>
      </c>
    </row>
    <row r="318" spans="1:19" x14ac:dyDescent="0.4">
      <c r="A318" s="17">
        <f t="shared" si="11"/>
        <v>316</v>
      </c>
      <c r="B318">
        <v>1447545600</v>
      </c>
      <c r="C318">
        <v>322.93</v>
      </c>
      <c r="D318" s="14">
        <f t="shared" si="10"/>
        <v>42323</v>
      </c>
      <c r="F318">
        <f ca="1">IF(A318&lt;$F$2,"",AVERAGE(INDIRECT("C"&amp;A318-$F$2+3):C318))</f>
        <v>299.25590909090909</v>
      </c>
      <c r="G318" s="2">
        <f ca="1">IF(A318&lt;$G$2,"",IF(A318=$G$2,AVERAGE(INDIRECT("C"&amp;A318-$G$2+3):C318),G317+(2/($G$2+3))*(C318-G317)))</f>
        <v>307.51715628806994</v>
      </c>
      <c r="J318">
        <f ca="1">IF(F318="","",IF(C318&lt;(F318*(1-'inputs and tables'!$K$14)),0,IF(C318&gt;(F318*(1+'inputs and tables'!$K$14)),1,J317)))</f>
        <v>1</v>
      </c>
      <c r="K318">
        <f ca="1">IF(G318="","",IF(C318&lt;(G318*(1-'inputs and tables'!$K$14)),0,IF(C318&gt;(G318*(1+'inputs and tables'!$K$14)),1,K317)))</f>
        <v>1</v>
      </c>
      <c r="N318" s="13">
        <f t="shared" si="12"/>
        <v>1162.0785202778086</v>
      </c>
      <c r="O318" s="10">
        <f ca="1">(O317+(IF(J317&lt;&gt;J316,(-O317*'inputs and tables'!$K$22-'inputs and tables'!$K$21)-O317*'inputs and tables'!$K$22,0)*('inputs and tables'!$K$15+'inputs and tables'!$K$16)))*(IF(AND(J317=0,'inputs and tables'!$K$16=1),(data!C317/data!C318-1)*'inputs and tables'!$K$18+1,1)*IF(AND(J317=1,'inputs and tables'!$K$15=1),(data!C318/data!C317-1)*'inputs and tables'!$K$17+1,1))</f>
        <v>1604.9019304807493</v>
      </c>
      <c r="P318" s="10">
        <f ca="1">(P317+(IF(K317&lt;&gt;K316,(-P317*'inputs and tables'!$K$22-'inputs and tables'!$K$21)-P317*'inputs and tables'!$K$22,0)*('inputs and tables'!$K$15+'inputs and tables'!$K$16)))*(IF(AND(K317=0,'inputs and tables'!$K$16=1),data!C317/data!C318,1)*IF(AND(K317=1,'inputs and tables'!$K$15=1),data!C318/data!C317,1))</f>
        <v>1159.7543632372531</v>
      </c>
      <c r="R318" s="36">
        <f ca="1">1-O318/MAX($O$202:O318)</f>
        <v>0.44370228800355416</v>
      </c>
      <c r="S318" s="36">
        <f>1-N318/MAX($N$202:N318)</f>
        <v>0.21236585365853622</v>
      </c>
    </row>
    <row r="319" spans="1:19" x14ac:dyDescent="0.4">
      <c r="A319" s="17">
        <f t="shared" si="11"/>
        <v>317</v>
      </c>
      <c r="B319">
        <v>1447632000</v>
      </c>
      <c r="C319">
        <v>332.89</v>
      </c>
      <c r="D319" s="14">
        <f t="shared" si="10"/>
        <v>42324</v>
      </c>
      <c r="F319">
        <f ca="1">IF(A319&lt;$F$2,"",AVERAGE(INDIRECT("C"&amp;A319-$F$2+3):C319))</f>
        <v>301.36886363636364</v>
      </c>
      <c r="G319" s="2">
        <f ca="1">IF(A319&lt;$G$2,"",IF(A319=$G$2,AVERAGE(INDIRECT("C"&amp;A319-$G$2+3):C319),G318+(2/($G$2+3))*(C319-G318)))</f>
        <v>308.59685176517337</v>
      </c>
      <c r="J319">
        <f ca="1">IF(F319="","",IF(C319&lt;(F319*(1-'inputs and tables'!$K$14)),0,IF(C319&gt;(F319*(1+'inputs and tables'!$K$14)),1,J318)))</f>
        <v>1</v>
      </c>
      <c r="K319">
        <f ca="1">IF(G319="","",IF(C319&lt;(G319*(1-'inputs and tables'!$K$14)),0,IF(C319&gt;(G319*(1+'inputs and tables'!$K$14)),1,K318)))</f>
        <v>1</v>
      </c>
      <c r="N319" s="13">
        <f t="shared" si="12"/>
        <v>1197.9200403037182</v>
      </c>
      <c r="O319" s="10">
        <f ca="1">(O318+(IF(J318&lt;&gt;J317,(-O318*'inputs and tables'!$K$22-'inputs and tables'!$K$21)-O318*'inputs and tables'!$K$22,0)*('inputs and tables'!$K$15+'inputs and tables'!$K$16)))*(IF(AND(J318=0,'inputs and tables'!$K$16=1),(data!C318/data!C319-1)*'inputs and tables'!$K$18+1,1)*IF(AND(J318=1,'inputs and tables'!$K$15=1),(data!C319/data!C318-1)*'inputs and tables'!$K$17+1,1))</f>
        <v>1716.2754549661597</v>
      </c>
      <c r="P319" s="10">
        <f ca="1">(P318+(IF(K318&lt;&gt;K317,(-P318*'inputs and tables'!$K$22-'inputs and tables'!$K$21)-P318*'inputs and tables'!$K$22,0)*('inputs and tables'!$K$15+'inputs and tables'!$K$16)))*(IF(AND(K318=0,'inputs and tables'!$K$16=1),data!C318/data!C319,1)*IF(AND(K318=1,'inputs and tables'!$K$15=1),data!C319/data!C318,1))</f>
        <v>1195.5242002231107</v>
      </c>
      <c r="R319" s="36">
        <f ca="1">1-O319/MAX($O$202:O319)</f>
        <v>0.40509753859705633</v>
      </c>
      <c r="S319" s="36">
        <f>1-N319/MAX($N$202:N319)</f>
        <v>0.18807317073170693</v>
      </c>
    </row>
    <row r="320" spans="1:19" x14ac:dyDescent="0.4">
      <c r="A320" s="17">
        <f t="shared" si="11"/>
        <v>318</v>
      </c>
      <c r="B320">
        <v>1447718400</v>
      </c>
      <c r="C320">
        <v>336.49</v>
      </c>
      <c r="D320" s="14">
        <f t="shared" si="10"/>
        <v>42325</v>
      </c>
      <c r="F320">
        <f ca="1">IF(A320&lt;$F$2,"",AVERAGE(INDIRECT("C"&amp;A320-$F$2+3):C320))</f>
        <v>303.56477272727267</v>
      </c>
      <c r="G320" s="2">
        <f ca="1">IF(A320&lt;$G$2,"",IF(A320=$G$2,AVERAGE(INDIRECT("C"&amp;A320-$G$2+3):C320),G319+(2/($G$2+3))*(C320-G319)))</f>
        <v>309.78379424325112</v>
      </c>
      <c r="J320">
        <f ca="1">IF(F320="","",IF(C320&lt;(F320*(1-'inputs and tables'!$K$14)),0,IF(C320&gt;(F320*(1+'inputs and tables'!$K$14)),1,J319)))</f>
        <v>1</v>
      </c>
      <c r="K320">
        <f ca="1">IF(G320="","",IF(C320&lt;(G320*(1-'inputs and tables'!$K$14)),0,IF(C320&gt;(G320*(1+'inputs and tables'!$K$14)),1,K319)))</f>
        <v>1</v>
      </c>
      <c r="N320" s="13">
        <f t="shared" si="12"/>
        <v>1210.8748065781435</v>
      </c>
      <c r="O320" s="10">
        <f ca="1">(O319+(IF(J319&lt;&gt;J318,(-O319*'inputs and tables'!$K$22-'inputs and tables'!$K$21)-O319*'inputs and tables'!$K$22,0)*('inputs and tables'!$K$15+'inputs and tables'!$K$16)))*(IF(AND(J319=0,'inputs and tables'!$K$16=1),(data!C319/data!C320-1)*'inputs and tables'!$K$18+1,1)*IF(AND(J319=1,'inputs and tables'!$K$15=1),(data!C320/data!C319-1)*'inputs and tables'!$K$17+1,1))</f>
        <v>1758.036490699363</v>
      </c>
      <c r="P320" s="10">
        <f ca="1">(P319+(IF(K319&lt;&gt;K318,(-P319*'inputs and tables'!$K$22-'inputs and tables'!$K$21)-P319*'inputs and tables'!$K$22,0)*('inputs and tables'!$K$15+'inputs and tables'!$K$16)))*(IF(AND(K319=0,'inputs and tables'!$K$16=1),data!C319/data!C320,1)*IF(AND(K319=1,'inputs and tables'!$K$15=1),data!C320/data!C319,1))</f>
        <v>1208.4530569649871</v>
      </c>
      <c r="R320" s="36">
        <f ca="1">1-O320/MAX($O$202:O320)</f>
        <v>0.3906221565268112</v>
      </c>
      <c r="S320" s="36">
        <f>1-N320/MAX($N$202:N320)</f>
        <v>0.17929268292682876</v>
      </c>
    </row>
    <row r="321" spans="1:19" x14ac:dyDescent="0.4">
      <c r="A321" s="17">
        <f t="shared" si="11"/>
        <v>319</v>
      </c>
      <c r="B321">
        <v>1447804800</v>
      </c>
      <c r="C321">
        <v>335.49</v>
      </c>
      <c r="D321" s="14">
        <f t="shared" si="10"/>
        <v>42326</v>
      </c>
      <c r="F321">
        <f ca="1">IF(A321&lt;$F$2,"",AVERAGE(INDIRECT("C"&amp;A321-$F$2+3):C321))</f>
        <v>305.71340909090901</v>
      </c>
      <c r="G321" s="2">
        <f ca="1">IF(A321&lt;$G$2,"",IF(A321=$G$2,AVERAGE(INDIRECT("C"&amp;A321-$G$2+3):C321),G320+(2/($G$2+3))*(C321-G320)))</f>
        <v>310.87767533928297</v>
      </c>
      <c r="J321">
        <f ca="1">IF(F321="","",IF(C321&lt;(F321*(1-'inputs and tables'!$K$14)),0,IF(C321&gt;(F321*(1+'inputs and tables'!$K$14)),1,J320)))</f>
        <v>1</v>
      </c>
      <c r="K321">
        <f ca="1">IF(G321="","",IF(C321&lt;(G321*(1-'inputs and tables'!$K$14)),0,IF(C321&gt;(G321*(1+'inputs and tables'!$K$14)),1,K320)))</f>
        <v>1</v>
      </c>
      <c r="N321" s="13">
        <f t="shared" si="12"/>
        <v>1207.2762603908031</v>
      </c>
      <c r="O321" s="10">
        <f ca="1">(O320+(IF(J320&lt;&gt;J319,(-O320*'inputs and tables'!$K$22-'inputs and tables'!$K$21)-O320*'inputs and tables'!$K$22,0)*('inputs and tables'!$K$15+'inputs and tables'!$K$16)))*(IF(AND(J320=0,'inputs and tables'!$K$16=1),(data!C320/data!C321-1)*'inputs and tables'!$K$18+1,1)*IF(AND(J320=1,'inputs and tables'!$K$15=1),(data!C321/data!C320-1)*'inputs and tables'!$K$17+1,1))</f>
        <v>1746.2810682378527</v>
      </c>
      <c r="P321" s="10">
        <f ca="1">(P320+(IF(K320&lt;&gt;K319,(-P320*'inputs and tables'!$K$22-'inputs and tables'!$K$21)-P320*'inputs and tables'!$K$22,0)*('inputs and tables'!$K$15+'inputs and tables'!$K$16)))*(IF(AND(K320=0,'inputs and tables'!$K$16=1),data!C320/data!C321,1)*IF(AND(K320=1,'inputs and tables'!$K$15=1),data!C321/data!C320,1))</f>
        <v>1204.8617078700215</v>
      </c>
      <c r="R321" s="36">
        <f ca="1">1-O321/MAX($O$202:O321)</f>
        <v>0.39469686943897708</v>
      </c>
      <c r="S321" s="36">
        <f>1-N321/MAX($N$202:N321)</f>
        <v>0.18173170731707267</v>
      </c>
    </row>
    <row r="322" spans="1:19" x14ac:dyDescent="0.4">
      <c r="A322" s="17">
        <f t="shared" si="11"/>
        <v>320</v>
      </c>
      <c r="B322">
        <v>1447891200</v>
      </c>
      <c r="C322">
        <v>326.41000000000003</v>
      </c>
      <c r="D322" s="14">
        <f t="shared" si="10"/>
        <v>42327</v>
      </c>
      <c r="F322">
        <f ca="1">IF(A322&lt;$F$2,"",AVERAGE(INDIRECT("C"&amp;A322-$F$2+3):C322))</f>
        <v>307.52636363636361</v>
      </c>
      <c r="G322" s="2">
        <f ca="1">IF(A322&lt;$G$2,"",IF(A322=$G$2,AVERAGE(INDIRECT("C"&amp;A322-$G$2+3):C322),G321+(2/($G$2+3))*(C322-G321)))</f>
        <v>311.53862532484538</v>
      </c>
      <c r="J322">
        <f ca="1">IF(F322="","",IF(C322&lt;(F322*(1-'inputs and tables'!$K$14)),0,IF(C322&gt;(F322*(1+'inputs and tables'!$K$14)),1,J321)))</f>
        <v>1</v>
      </c>
      <c r="K322">
        <f ca="1">IF(G322="","",IF(C322&lt;(G322*(1-'inputs and tables'!$K$14)),0,IF(C322&gt;(G322*(1+'inputs and tables'!$K$14)),1,K321)))</f>
        <v>1</v>
      </c>
      <c r="N322" s="13">
        <f t="shared" si="12"/>
        <v>1174.6014610097532</v>
      </c>
      <c r="O322" s="10">
        <f ca="1">(O321+(IF(J321&lt;&gt;J320,(-O321*'inputs and tables'!$K$22-'inputs and tables'!$K$21)-O321*'inputs and tables'!$K$22,0)*('inputs and tables'!$K$15+'inputs and tables'!$K$16)))*(IF(AND(J321=0,'inputs and tables'!$K$16=1),(data!C321/data!C322-1)*'inputs and tables'!$K$18+1,1)*IF(AND(J321=1,'inputs and tables'!$K$15=1),(data!C322/data!C321-1)*'inputs and tables'!$K$17+1,1))</f>
        <v>1639.9395313094813</v>
      </c>
      <c r="P322" s="10">
        <f ca="1">(P321+(IF(K321&lt;&gt;K320,(-P321*'inputs and tables'!$K$22-'inputs and tables'!$K$21)-P321*'inputs and tables'!$K$22,0)*('inputs and tables'!$K$15+'inputs and tables'!$K$16)))*(IF(AND(K321=0,'inputs and tables'!$K$16=1),data!C321/data!C322,1)*IF(AND(K321=1,'inputs and tables'!$K$15=1),data!C322/data!C321,1))</f>
        <v>1172.2522580877335</v>
      </c>
      <c r="R322" s="36">
        <f ca="1">1-O322/MAX($O$202:O322)</f>
        <v>0.43155741060968766</v>
      </c>
      <c r="S322" s="36">
        <f>1-N322/MAX($N$202:N322)</f>
        <v>0.20387804878048732</v>
      </c>
    </row>
    <row r="323" spans="1:19" x14ac:dyDescent="0.4">
      <c r="A323" s="17">
        <f t="shared" si="11"/>
        <v>321</v>
      </c>
      <c r="B323">
        <v>1447977600</v>
      </c>
      <c r="C323">
        <v>322.39</v>
      </c>
      <c r="D323" s="14">
        <f t="shared" si="10"/>
        <v>42328</v>
      </c>
      <c r="F323">
        <f ca="1">IF(A323&lt;$F$2,"",AVERAGE(INDIRECT("C"&amp;A323-$F$2+3):C323))</f>
        <v>309.30795454545449</v>
      </c>
      <c r="G323" s="2">
        <f ca="1">IF(A323&lt;$G$2,"",IF(A323=$G$2,AVERAGE(INDIRECT("C"&amp;A323-$G$2+3):C323),G322+(2/($G$2+3))*(C323-G322)))</f>
        <v>312.00038594932005</v>
      </c>
      <c r="J323">
        <f ca="1">IF(F323="","",IF(C323&lt;(F323*(1-'inputs and tables'!$K$14)),0,IF(C323&gt;(F323*(1+'inputs and tables'!$K$14)),1,J322)))</f>
        <v>1</v>
      </c>
      <c r="K323">
        <f ca="1">IF(G323="","",IF(C323&lt;(G323*(1-'inputs and tables'!$K$14)),0,IF(C323&gt;(G323*(1+'inputs and tables'!$K$14)),1,K322)))</f>
        <v>1</v>
      </c>
      <c r="N323" s="13">
        <f t="shared" si="12"/>
        <v>1160.1353053366449</v>
      </c>
      <c r="O323" s="10">
        <f ca="1">(O322+(IF(J322&lt;&gt;J321,(-O322*'inputs and tables'!$K$22-'inputs and tables'!$K$21)-O322*'inputs and tables'!$K$22,0)*('inputs and tables'!$K$15+'inputs and tables'!$K$16)))*(IF(AND(J322=0,'inputs and tables'!$K$16=1),(data!C322/data!C323-1)*'inputs and tables'!$K$18+1,1)*IF(AND(J322=1,'inputs and tables'!$K$15=1),(data!C323/data!C322-1)*'inputs and tables'!$K$17+1,1))</f>
        <v>1594.4959080727717</v>
      </c>
      <c r="P323" s="10">
        <f ca="1">(P322+(IF(K322&lt;&gt;K321,(-P322*'inputs and tables'!$K$22-'inputs and tables'!$K$21)-P322*'inputs and tables'!$K$22,0)*('inputs and tables'!$K$15+'inputs and tables'!$K$16)))*(IF(AND(K322=0,'inputs and tables'!$K$16=1),data!C322/data!C323,1)*IF(AND(K322=1,'inputs and tables'!$K$15=1),data!C323/data!C322,1))</f>
        <v>1157.8150347259716</v>
      </c>
      <c r="R323" s="36">
        <f ca="1">1-O323/MAX($O$202:O323)</f>
        <v>0.44730926631581003</v>
      </c>
      <c r="S323" s="36">
        <f>1-N323/MAX($N$202:N323)</f>
        <v>0.21368292682926782</v>
      </c>
    </row>
    <row r="324" spans="1:19" x14ac:dyDescent="0.4">
      <c r="A324" s="17">
        <f t="shared" si="11"/>
        <v>322</v>
      </c>
      <c r="B324">
        <v>1448064000</v>
      </c>
      <c r="C324">
        <v>327</v>
      </c>
      <c r="D324" s="14">
        <f t="shared" ref="D324:D356" si="13">(B324/86400)+DATE(1970,1,1)</f>
        <v>42329</v>
      </c>
      <c r="F324">
        <f ca="1">IF(A324&lt;$F$2,"",AVERAGE(INDIRECT("C"&amp;A324-$F$2+3):C324))</f>
        <v>311.21840909090906</v>
      </c>
      <c r="G324" s="2">
        <f ca="1">IF(A324&lt;$G$2,"",IF(A324=$G$2,AVERAGE(INDIRECT("C"&amp;A324-$G$2+3):C324),G323+(2/($G$2+3))*(C324-G323)))</f>
        <v>312.63866739828518</v>
      </c>
      <c r="J324">
        <f ca="1">IF(F324="","",IF(C324&lt;(F324*(1-'inputs and tables'!$K$14)),0,IF(C324&gt;(F324*(1+'inputs and tables'!$K$14)),1,J323)))</f>
        <v>1</v>
      </c>
      <c r="K324">
        <f ca="1">IF(G324="","",IF(C324&lt;(G324*(1-'inputs and tables'!$K$14)),0,IF(C324&gt;(G324*(1+'inputs and tables'!$K$14)),1,K323)))</f>
        <v>1</v>
      </c>
      <c r="N324" s="13">
        <f t="shared" si="12"/>
        <v>1176.7246032602839</v>
      </c>
      <c r="O324" s="10">
        <f ca="1">(O323+(IF(J323&lt;&gt;J322,(-O323*'inputs and tables'!$K$22-'inputs and tables'!$K$21)-O323*'inputs and tables'!$K$22,0)*('inputs and tables'!$K$15+'inputs and tables'!$K$16)))*(IF(AND(J323=0,'inputs and tables'!$K$16=1),(data!C323/data!C324-1)*'inputs and tables'!$K$18+1,1)*IF(AND(J323=1,'inputs and tables'!$K$15=1),(data!C324/data!C323-1)*'inputs and tables'!$K$17+1,1))</f>
        <v>1645.7968442261413</v>
      </c>
      <c r="P324" s="10">
        <f ca="1">(P323+(IF(K323&lt;&gt;K322,(-P323*'inputs and tables'!$K$22-'inputs and tables'!$K$21)-P323*'inputs and tables'!$K$22,0)*('inputs and tables'!$K$15+'inputs and tables'!$K$16)))*(IF(AND(K323=0,'inputs and tables'!$K$16=1),data!C323/data!C324,1)*IF(AND(K323=1,'inputs and tables'!$K$15=1),data!C324/data!C323,1))</f>
        <v>1174.3711540537631</v>
      </c>
      <c r="R324" s="36">
        <f ca="1">1-O324/MAX($O$202:O324)</f>
        <v>0.42952712470118404</v>
      </c>
      <c r="S324" s="36">
        <f>1-N324/MAX($N$202:N324)</f>
        <v>0.20243902439024342</v>
      </c>
    </row>
    <row r="325" spans="1:19" x14ac:dyDescent="0.4">
      <c r="A325" s="17">
        <f t="shared" ref="A325:A388" si="14">A324+1</f>
        <v>323</v>
      </c>
      <c r="B325">
        <v>1448150400</v>
      </c>
      <c r="C325">
        <v>323.70999999999998</v>
      </c>
      <c r="D325" s="14">
        <f t="shared" si="13"/>
        <v>42330</v>
      </c>
      <c r="F325">
        <f ca="1">IF(A325&lt;$F$2,"",AVERAGE(INDIRECT("C"&amp;A325-$F$2+3):C325))</f>
        <v>313.02204545454538</v>
      </c>
      <c r="G325" s="2">
        <f ca="1">IF(A325&lt;$G$2,"",IF(A325=$G$2,AVERAGE(INDIRECT("C"&amp;A325-$G$2+3):C325),G324+(2/($G$2+3))*(C325-G324)))</f>
        <v>313.10978793452836</v>
      </c>
      <c r="J325">
        <f ca="1">IF(F325="","",IF(C325&lt;(F325*(1-'inputs and tables'!$K$14)),0,IF(C325&gt;(F325*(1+'inputs and tables'!$K$14)),1,J324)))</f>
        <v>1</v>
      </c>
      <c r="K325">
        <f ca="1">IF(G325="","",IF(C325&lt;(G325*(1-'inputs and tables'!$K$14)),0,IF(C325&gt;(G325*(1+'inputs and tables'!$K$14)),1,K324)))</f>
        <v>1</v>
      </c>
      <c r="N325" s="13">
        <f t="shared" si="12"/>
        <v>1164.8853863039342</v>
      </c>
      <c r="O325" s="10">
        <f ca="1">(O324+(IF(J324&lt;&gt;J323,(-O324*'inputs and tables'!$K$22-'inputs and tables'!$K$21)-O324*'inputs and tables'!$K$22,0)*('inputs and tables'!$K$15+'inputs and tables'!$K$16)))*(IF(AND(J324=0,'inputs and tables'!$K$16=1),(data!C324/data!C325-1)*'inputs and tables'!$K$18+1,1)*IF(AND(J324=1,'inputs and tables'!$K$15=1),(data!C325/data!C324-1)*'inputs and tables'!$K$17+1,1))</f>
        <v>1608.5399294268013</v>
      </c>
      <c r="P325" s="10">
        <f ca="1">(P324+(IF(K324&lt;&gt;K323,(-P324*'inputs and tables'!$K$22-'inputs and tables'!$K$21)-P324*'inputs and tables'!$K$22,0)*('inputs and tables'!$K$15+'inputs and tables'!$K$16)))*(IF(AND(K324=0,'inputs and tables'!$K$16=1),data!C324/data!C325,1)*IF(AND(K324=1,'inputs and tables'!$K$15=1),data!C325/data!C324,1))</f>
        <v>1162.5556155313261</v>
      </c>
      <c r="R325" s="36">
        <f ca="1">1-O325/MAX($O$202:O325)</f>
        <v>0.44244126983696253</v>
      </c>
      <c r="S325" s="36">
        <f>1-N325/MAX($N$202:N325)</f>
        <v>0.21046341463414586</v>
      </c>
    </row>
    <row r="326" spans="1:19" x14ac:dyDescent="0.4">
      <c r="A326" s="17">
        <f t="shared" si="14"/>
        <v>324</v>
      </c>
      <c r="B326">
        <v>1448236800</v>
      </c>
      <c r="C326">
        <v>323</v>
      </c>
      <c r="D326" s="14">
        <f t="shared" si="13"/>
        <v>42331</v>
      </c>
      <c r="F326">
        <f ca="1">IF(A326&lt;$F$2,"",AVERAGE(INDIRECT("C"&amp;A326-$F$2+3):C326))</f>
        <v>314.77045454545447</v>
      </c>
      <c r="G326" s="2">
        <f ca="1">IF(A326&lt;$G$2,"",IF(A326=$G$2,AVERAGE(INDIRECT("C"&amp;A326-$G$2+3):C326),G325+(2/($G$2+3))*(C326-G325)))</f>
        <v>313.53064802242079</v>
      </c>
      <c r="J326">
        <f ca="1">IF(F326="","",IF(C326&lt;(F326*(1-'inputs and tables'!$K$14)),0,IF(C326&gt;(F326*(1+'inputs and tables'!$K$14)),1,J325)))</f>
        <v>1</v>
      </c>
      <c r="K326">
        <f ca="1">IF(G326="","",IF(C326&lt;(G326*(1-'inputs and tables'!$K$14)),0,IF(C326&gt;(G326*(1+'inputs and tables'!$K$14)),1,K325)))</f>
        <v>1</v>
      </c>
      <c r="N326" s="13">
        <f t="shared" si="12"/>
        <v>1162.3304185109225</v>
      </c>
      <c r="O326" s="10">
        <f ca="1">(O325+(IF(J325&lt;&gt;J324,(-O325*'inputs and tables'!$K$22-'inputs and tables'!$K$21)-O325*'inputs and tables'!$K$22,0)*('inputs and tables'!$K$15+'inputs and tables'!$K$16)))*(IF(AND(J325=0,'inputs and tables'!$K$16=1),(data!C325/data!C326-1)*'inputs and tables'!$K$18+1,1)*IF(AND(J325=1,'inputs and tables'!$K$15=1),(data!C326/data!C325-1)*'inputs and tables'!$K$17+1,1))</f>
        <v>1600.6018288514119</v>
      </c>
      <c r="P326" s="10">
        <f ca="1">(P325+(IF(K325&lt;&gt;K324,(-P325*'inputs and tables'!$K$22-'inputs and tables'!$K$21)-P325*'inputs and tables'!$K$22,0)*('inputs and tables'!$K$15+'inputs and tables'!$K$16)))*(IF(AND(K325=0,'inputs and tables'!$K$16=1),data!C325/data!C326,1)*IF(AND(K325=1,'inputs and tables'!$K$15=1),data!C326/data!C325,1))</f>
        <v>1160.0057576739005</v>
      </c>
      <c r="R326" s="36">
        <f ca="1">1-O326/MAX($O$202:O326)</f>
        <v>0.44519280692705998</v>
      </c>
      <c r="S326" s="36">
        <f>1-N326/MAX($N$202:N326)</f>
        <v>0.21219512195121903</v>
      </c>
    </row>
    <row r="327" spans="1:19" x14ac:dyDescent="0.4">
      <c r="A327" s="17">
        <f t="shared" si="14"/>
        <v>325</v>
      </c>
      <c r="B327">
        <v>1448323200</v>
      </c>
      <c r="C327">
        <v>321</v>
      </c>
      <c r="D327" s="14">
        <f t="shared" si="13"/>
        <v>42332</v>
      </c>
      <c r="F327">
        <f ca="1">IF(A327&lt;$F$2,"",AVERAGE(INDIRECT("C"&amp;A327-$F$2+3):C327))</f>
        <v>316.40636363636355</v>
      </c>
      <c r="G327" s="2">
        <f ca="1">IF(A327&lt;$G$2,"",IF(A327=$G$2,AVERAGE(INDIRECT("C"&amp;A327-$G$2+3):C327),G326+(2/($G$2+3))*(C327-G326)))</f>
        <v>313.84849278742416</v>
      </c>
      <c r="J327">
        <f ca="1">IF(F327="","",IF(C327&lt;(F327*(1-'inputs and tables'!$K$14)),0,IF(C327&gt;(F327*(1+'inputs and tables'!$K$14)),1,J326)))</f>
        <v>1</v>
      </c>
      <c r="K327">
        <f ca="1">IF(G327="","",IF(C327&lt;(G327*(1-'inputs and tables'!$K$14)),0,IF(C327&gt;(G327*(1+'inputs and tables'!$K$14)),1,K326)))</f>
        <v>1</v>
      </c>
      <c r="N327" s="13">
        <f t="shared" si="12"/>
        <v>1155.133326136242</v>
      </c>
      <c r="O327" s="10">
        <f ca="1">(O326+(IF(J326&lt;&gt;J325,(-O326*'inputs and tables'!$K$22-'inputs and tables'!$K$21)-O326*'inputs and tables'!$K$22,0)*('inputs and tables'!$K$15+'inputs and tables'!$K$16)))*(IF(AND(J326=0,'inputs and tables'!$K$16=1),(data!C326/data!C327-1)*'inputs and tables'!$K$18+1,1)*IF(AND(J326=1,'inputs and tables'!$K$15=1),(data!C327/data!C326-1)*'inputs and tables'!$K$17+1,1))</f>
        <v>1578.3024225671045</v>
      </c>
      <c r="P327" s="10">
        <f ca="1">(P326+(IF(K326&lt;&gt;K325,(-P326*'inputs and tables'!$K$22-'inputs and tables'!$K$21)-P326*'inputs and tables'!$K$22,0)*('inputs and tables'!$K$15+'inputs and tables'!$K$16)))*(IF(AND(K326=0,'inputs and tables'!$K$16=1),data!C326/data!C327,1)*IF(AND(K326=1,'inputs and tables'!$K$15=1),data!C327/data!C326,1))</f>
        <v>1152.8230594839692</v>
      </c>
      <c r="R327" s="36">
        <f ca="1">1-O327/MAX($O$202:O327)</f>
        <v>0.45292231890485624</v>
      </c>
      <c r="S327" s="36">
        <f>1-N327/MAX($N$202:N327)</f>
        <v>0.21707317073170684</v>
      </c>
    </row>
    <row r="328" spans="1:19" x14ac:dyDescent="0.4">
      <c r="A328" s="17">
        <f t="shared" si="14"/>
        <v>326</v>
      </c>
      <c r="B328">
        <v>1448409600</v>
      </c>
      <c r="C328">
        <v>328.98</v>
      </c>
      <c r="D328" s="14">
        <f t="shared" si="13"/>
        <v>42333</v>
      </c>
      <c r="F328">
        <f ca="1">IF(A328&lt;$F$2,"",AVERAGE(INDIRECT("C"&amp;A328-$F$2+3):C328))</f>
        <v>318.28340909090906</v>
      </c>
      <c r="G328" s="2">
        <f ca="1">IF(A328&lt;$G$2,"",IF(A328=$G$2,AVERAGE(INDIRECT("C"&amp;A328-$G$2+3):C328),G327+(2/($G$2+3))*(C328-G327)))</f>
        <v>314.49238671136357</v>
      </c>
      <c r="J328">
        <f ca="1">IF(F328="","",IF(C328&lt;(F328*(1-'inputs and tables'!$K$14)),0,IF(C328&gt;(F328*(1+'inputs and tables'!$K$14)),1,J327)))</f>
        <v>1</v>
      </c>
      <c r="K328">
        <f ca="1">IF(G328="","",IF(C328&lt;(G328*(1-'inputs and tables'!$K$14)),0,IF(C328&gt;(G328*(1+'inputs and tables'!$K$14)),1,K327)))</f>
        <v>1</v>
      </c>
      <c r="N328" s="13">
        <f t="shared" si="12"/>
        <v>1183.8497247112177</v>
      </c>
      <c r="O328" s="10">
        <f ca="1">(O327+(IF(J327&lt;&gt;J326,(-O327*'inputs and tables'!$K$22-'inputs and tables'!$K$21)-O327*'inputs and tables'!$K$22,0)*('inputs and tables'!$K$15+'inputs and tables'!$K$16)))*(IF(AND(J327=0,'inputs and tables'!$K$16=1),(data!C327/data!C328-1)*'inputs and tables'!$K$18+1,1)*IF(AND(J327=1,'inputs and tables'!$K$15=1),(data!C328/data!C327-1)*'inputs and tables'!$K$17+1,1))</f>
        <v>1666.5841048013488</v>
      </c>
      <c r="P328" s="10">
        <f ca="1">(P327+(IF(K327&lt;&gt;K326,(-P327*'inputs and tables'!$K$22-'inputs and tables'!$K$21)-P327*'inputs and tables'!$K$22,0)*('inputs and tables'!$K$15+'inputs and tables'!$K$16)))*(IF(AND(K327=0,'inputs and tables'!$K$16=1),data!C327/data!C328,1)*IF(AND(K327=1,'inputs and tables'!$K$15=1),data!C328/data!C327,1))</f>
        <v>1181.4820252617951</v>
      </c>
      <c r="R328" s="36">
        <f ca="1">1-O328/MAX($O$202:O328)</f>
        <v>0.42232175889219792</v>
      </c>
      <c r="S328" s="36">
        <f>1-N328/MAX($N$202:N328)</f>
        <v>0.19760975609756048</v>
      </c>
    </row>
    <row r="329" spans="1:19" x14ac:dyDescent="0.4">
      <c r="A329" s="17">
        <f t="shared" si="14"/>
        <v>327</v>
      </c>
      <c r="B329">
        <v>1448496000</v>
      </c>
      <c r="C329">
        <v>352.57</v>
      </c>
      <c r="D329" s="14">
        <f t="shared" si="13"/>
        <v>42334</v>
      </c>
      <c r="F329">
        <f ca="1">IF(A329&lt;$F$2,"",AVERAGE(INDIRECT("C"&amp;A329-$F$2+3):C329))</f>
        <v>320.59204545454537</v>
      </c>
      <c r="G329" s="2">
        <f ca="1">IF(A329&lt;$G$2,"",IF(A329=$G$2,AVERAGE(INDIRECT("C"&amp;A329-$G$2+3):C329),G328+(2/($G$2+3))*(C329-G328)))</f>
        <v>316.11271068109278</v>
      </c>
      <c r="J329">
        <f ca="1">IF(F329="","",IF(C329&lt;(F329*(1-'inputs and tables'!$K$14)),0,IF(C329&gt;(F329*(1+'inputs and tables'!$K$14)),1,J328)))</f>
        <v>1</v>
      </c>
      <c r="K329">
        <f ca="1">IF(G329="","",IF(C329&lt;(G329*(1-'inputs and tables'!$K$14)),0,IF(C329&gt;(G329*(1+'inputs and tables'!$K$14)),1,K328)))</f>
        <v>1</v>
      </c>
      <c r="N329" s="13">
        <f t="shared" si="12"/>
        <v>1268.7394292705756</v>
      </c>
      <c r="O329" s="10">
        <f ca="1">(O328+(IF(J328&lt;&gt;J327,(-O328*'inputs and tables'!$K$22-'inputs and tables'!$K$21)-O328*'inputs and tables'!$K$22,0)*('inputs and tables'!$K$15+'inputs and tables'!$K$16)))*(IF(AND(J328=0,'inputs and tables'!$K$16=1),(data!C328/data!C329-1)*'inputs and tables'!$K$18+1,1)*IF(AND(J328=1,'inputs and tables'!$K$15=1),(data!C329/data!C328-1)*'inputs and tables'!$K$17+1,1))</f>
        <v>1935.4701094903676</v>
      </c>
      <c r="P329" s="10">
        <f ca="1">(P328+(IF(K328&lt;&gt;K327,(-P328*'inputs and tables'!$K$22-'inputs and tables'!$K$21)-P328*'inputs and tables'!$K$22,0)*('inputs and tables'!$K$15+'inputs and tables'!$K$16)))*(IF(AND(K328=0,'inputs and tables'!$K$16=1),data!C328/data!C329,1)*IF(AND(K328=1,'inputs and tables'!$K$15=1),data!C329/data!C328,1))</f>
        <v>1266.2019504120344</v>
      </c>
      <c r="R329" s="36">
        <f ca="1">1-O329/MAX($O$202:O329)</f>
        <v>0.32911938536675778</v>
      </c>
      <c r="S329" s="36">
        <f>1-N329/MAX($N$202:N329)</f>
        <v>0.140073170731707</v>
      </c>
    </row>
    <row r="330" spans="1:19" x14ac:dyDescent="0.4">
      <c r="A330" s="17">
        <f t="shared" si="14"/>
        <v>328</v>
      </c>
      <c r="B330">
        <v>1448582400</v>
      </c>
      <c r="C330">
        <v>358.19</v>
      </c>
      <c r="D330" s="14">
        <f t="shared" si="13"/>
        <v>42335</v>
      </c>
      <c r="F330">
        <f ca="1">IF(A330&lt;$F$2,"",AVERAGE(INDIRECT("C"&amp;A330-$F$2+3):C330))</f>
        <v>322.97659090909087</v>
      </c>
      <c r="G330" s="2">
        <f ca="1">IF(A330&lt;$G$2,"",IF(A330=$G$2,AVERAGE(INDIRECT("C"&amp;A330-$G$2+3):C330),G329+(2/($G$2+3))*(C330-G329)))</f>
        <v>317.90323363083348</v>
      </c>
      <c r="J330">
        <f ca="1">IF(F330="","",IF(C330&lt;(F330*(1-'inputs and tables'!$K$14)),0,IF(C330&gt;(F330*(1+'inputs and tables'!$K$14)),1,J329)))</f>
        <v>1</v>
      </c>
      <c r="K330">
        <f ca="1">IF(G330="","",IF(C330&lt;(G330*(1-'inputs and tables'!$K$14)),0,IF(C330&gt;(G330*(1+'inputs and tables'!$K$14)),1,K329)))</f>
        <v>1</v>
      </c>
      <c r="N330" s="13">
        <f t="shared" si="12"/>
        <v>1288.9632588434281</v>
      </c>
      <c r="O330" s="10">
        <f ca="1">(O329+(IF(J329&lt;&gt;J328,(-O329*'inputs and tables'!$K$22-'inputs and tables'!$K$21)-O329*'inputs and tables'!$K$22,0)*('inputs and tables'!$K$15+'inputs and tables'!$K$16)))*(IF(AND(J329=0,'inputs and tables'!$K$16=1),(data!C329/data!C330-1)*'inputs and tables'!$K$18+1,1)*IF(AND(J329=1,'inputs and tables'!$K$15=1),(data!C330/data!C329-1)*'inputs and tables'!$K$17+1,1))</f>
        <v>2004.8861673923609</v>
      </c>
      <c r="P330" s="10">
        <f ca="1">(P329+(IF(K329&lt;&gt;K328,(-P329*'inputs and tables'!$K$22-'inputs and tables'!$K$21)-P329*'inputs and tables'!$K$22,0)*('inputs and tables'!$K$15+'inputs and tables'!$K$16)))*(IF(AND(K329=0,'inputs and tables'!$K$16=1),data!C329/data!C330,1)*IF(AND(K329=1,'inputs and tables'!$K$15=1),data!C330/data!C329,1))</f>
        <v>1286.3853323257413</v>
      </c>
      <c r="R330" s="36">
        <f ca="1">1-O330/MAX($O$202:O330)</f>
        <v>0.30505810570020253</v>
      </c>
      <c r="S330" s="36">
        <f>1-N330/MAX($N$202:N330)</f>
        <v>0.12636585365853625</v>
      </c>
    </row>
    <row r="331" spans="1:19" x14ac:dyDescent="0.4">
      <c r="A331" s="17">
        <f t="shared" si="14"/>
        <v>329</v>
      </c>
      <c r="B331">
        <v>1448668800</v>
      </c>
      <c r="C331">
        <v>357.24</v>
      </c>
      <c r="D331" s="14">
        <f t="shared" si="13"/>
        <v>42336</v>
      </c>
      <c r="F331">
        <f ca="1">IF(A331&lt;$F$2,"",AVERAGE(INDIRECT("C"&amp;A331-$F$2+3):C331))</f>
        <v>325.3004545454545</v>
      </c>
      <c r="G331" s="2">
        <f ca="1">IF(A331&lt;$G$2,"",IF(A331=$G$2,AVERAGE(INDIRECT("C"&amp;A331-$G$2+3):C331),G330+(2/($G$2+3))*(C331-G330)))</f>
        <v>319.57713858271291</v>
      </c>
      <c r="J331">
        <f ca="1">IF(F331="","",IF(C331&lt;(F331*(1-'inputs and tables'!$K$14)),0,IF(C331&gt;(F331*(1+'inputs and tables'!$K$14)),1,J330)))</f>
        <v>1</v>
      </c>
      <c r="K331">
        <f ca="1">IF(G331="","",IF(C331&lt;(G331*(1-'inputs and tables'!$K$14)),0,IF(C331&gt;(G331*(1+'inputs and tables'!$K$14)),1,K330)))</f>
        <v>1</v>
      </c>
      <c r="N331" s="13">
        <f t="shared" ref="N331:N394" si="15">(C331/C330)*N330</f>
        <v>1285.5446399654547</v>
      </c>
      <c r="O331" s="10">
        <f ca="1">(O330+(IF(J330&lt;&gt;J329,(-O330*'inputs and tables'!$K$22-'inputs and tables'!$K$21)-O330*'inputs and tables'!$K$22,0)*('inputs and tables'!$K$15+'inputs and tables'!$K$16)))*(IF(AND(J330=0,'inputs and tables'!$K$16=1),(data!C330/data!C331-1)*'inputs and tables'!$K$18+1,1)*IF(AND(J330=1,'inputs and tables'!$K$15=1),(data!C331/data!C330-1)*'inputs and tables'!$K$17+1,1))</f>
        <v>1992.9220026116548</v>
      </c>
      <c r="P331" s="10">
        <f ca="1">(P330+(IF(K330&lt;&gt;K329,(-P330*'inputs and tables'!$K$22-'inputs and tables'!$K$21)-P330*'inputs and tables'!$K$22,0)*('inputs and tables'!$K$15+'inputs and tables'!$K$16)))*(IF(AND(K330=0,'inputs and tables'!$K$16=1),data!C330/data!C331,1)*IF(AND(K330=1,'inputs and tables'!$K$15=1),data!C331/data!C330,1))</f>
        <v>1282.9735506855241</v>
      </c>
      <c r="R331" s="36">
        <f ca="1">1-O331/MAX($O$202:O331)</f>
        <v>0.30920517373411138</v>
      </c>
      <c r="S331" s="36">
        <f>1-N331/MAX($N$202:N331)</f>
        <v>0.12868292682926796</v>
      </c>
    </row>
    <row r="332" spans="1:19" x14ac:dyDescent="0.4">
      <c r="A332" s="17">
        <f t="shared" si="14"/>
        <v>330</v>
      </c>
      <c r="B332">
        <v>1448755200</v>
      </c>
      <c r="C332">
        <v>372.24</v>
      </c>
      <c r="D332" s="14">
        <f t="shared" si="13"/>
        <v>42337</v>
      </c>
      <c r="F332">
        <f ca="1">IF(A332&lt;$F$2,"",AVERAGE(INDIRECT("C"&amp;A332-$F$2+3):C332))</f>
        <v>327.77340909090901</v>
      </c>
      <c r="G332" s="2">
        <f ca="1">IF(A332&lt;$G$2,"",IF(A332=$G$2,AVERAGE(INDIRECT("C"&amp;A332-$G$2+3):C332),G331+(2/($G$2+3))*(C332-G331)))</f>
        <v>321.81811140898043</v>
      </c>
      <c r="J332">
        <f ca="1">IF(F332="","",IF(C332&lt;(F332*(1-'inputs and tables'!$K$14)),0,IF(C332&gt;(F332*(1+'inputs and tables'!$K$14)),1,J331)))</f>
        <v>1</v>
      </c>
      <c r="K332">
        <f ca="1">IF(G332="","",IF(C332&lt;(G332*(1-'inputs and tables'!$K$14)),0,IF(C332&gt;(G332*(1+'inputs and tables'!$K$14)),1,K331)))</f>
        <v>1</v>
      </c>
      <c r="N332" s="13">
        <f t="shared" si="15"/>
        <v>1339.5228327755597</v>
      </c>
      <c r="O332" s="10">
        <f ca="1">(O331+(IF(J331&lt;&gt;J330,(-O331*'inputs and tables'!$K$22-'inputs and tables'!$K$21)-O331*'inputs and tables'!$K$22,0)*('inputs and tables'!$K$15+'inputs and tables'!$K$16)))*(IF(AND(J331=0,'inputs and tables'!$K$16=1),(data!C331/data!C332-1)*'inputs and tables'!$K$18+1,1)*IF(AND(J331=1,'inputs and tables'!$K$15=1),(data!C332/data!C331-1)*'inputs and tables'!$K$17+1,1))</f>
        <v>2181.2019197210029</v>
      </c>
      <c r="P332" s="10">
        <f ca="1">(P331+(IF(K331&lt;&gt;K330,(-P331*'inputs and tables'!$K$22-'inputs and tables'!$K$21)-P331*'inputs and tables'!$K$22,0)*('inputs and tables'!$K$15+'inputs and tables'!$K$16)))*(IF(AND(K331=0,'inputs and tables'!$K$16=1),data!C331/data!C332,1)*IF(AND(K331=1,'inputs and tables'!$K$15=1),data!C332/data!C331,1))</f>
        <v>1336.8437871100086</v>
      </c>
      <c r="R332" s="36">
        <f ca="1">1-O332/MAX($O$202:O332)</f>
        <v>0.24394281401382867</v>
      </c>
      <c r="S332" s="36">
        <f>1-N332/MAX($N$202:N332)</f>
        <v>9.2097560975609283E-2</v>
      </c>
    </row>
    <row r="333" spans="1:19" x14ac:dyDescent="0.4">
      <c r="A333" s="17">
        <f t="shared" si="14"/>
        <v>331</v>
      </c>
      <c r="B333">
        <v>1448841600</v>
      </c>
      <c r="C333">
        <v>376.86</v>
      </c>
      <c r="D333" s="14">
        <f t="shared" si="13"/>
        <v>42338</v>
      </c>
      <c r="F333">
        <f ca="1">IF(A333&lt;$F$2,"",AVERAGE(INDIRECT("C"&amp;A333-$F$2+3):C333))</f>
        <v>330.13681818181811</v>
      </c>
      <c r="G333" s="2">
        <f ca="1">IF(A333&lt;$G$2,"",IF(A333=$G$2,AVERAGE(INDIRECT("C"&amp;A333-$G$2+3):C333),G332+(2/($G$2+3))*(C333-G332)))</f>
        <v>324.1603194341302</v>
      </c>
      <c r="J333">
        <f ca="1">IF(F333="","",IF(C333&lt;(F333*(1-'inputs and tables'!$K$14)),0,IF(C333&gt;(F333*(1+'inputs and tables'!$K$14)),1,J332)))</f>
        <v>1</v>
      </c>
      <c r="K333">
        <f ca="1">IF(G333="","",IF(C333&lt;(G333*(1-'inputs and tables'!$K$14)),0,IF(C333&gt;(G333*(1+'inputs and tables'!$K$14)),1,K332)))</f>
        <v>1</v>
      </c>
      <c r="N333" s="13">
        <f t="shared" si="15"/>
        <v>1356.148116161072</v>
      </c>
      <c r="O333" s="10">
        <f ca="1">(O332+(IF(J332&lt;&gt;J331,(-O332*'inputs and tables'!$K$22-'inputs and tables'!$K$21)-O332*'inputs and tables'!$K$22,0)*('inputs and tables'!$K$15+'inputs and tables'!$K$16)))*(IF(AND(J332=0,'inputs and tables'!$K$16=1),(data!C332/data!C333-1)*'inputs and tables'!$K$18+1,1)*IF(AND(J332=1,'inputs and tables'!$K$15=1),(data!C333/data!C332-1)*'inputs and tables'!$K$17+1,1))</f>
        <v>2242.1131435429993</v>
      </c>
      <c r="P333" s="10">
        <f ca="1">(P332+(IF(K332&lt;&gt;K331,(-P332*'inputs and tables'!$K$22-'inputs and tables'!$K$21)-P332*'inputs and tables'!$K$22,0)*('inputs and tables'!$K$15+'inputs and tables'!$K$16)))*(IF(AND(K332=0,'inputs and tables'!$K$16=1),data!C332/data!C333,1)*IF(AND(K332=1,'inputs and tables'!$K$15=1),data!C333/data!C332,1))</f>
        <v>1353.4358199287499</v>
      </c>
      <c r="R333" s="36">
        <f ca="1">1-O333/MAX($O$202:O333)</f>
        <v>0.22282951493708703</v>
      </c>
      <c r="S333" s="36">
        <f>1-N333/MAX($N$202:N333)</f>
        <v>8.0829268292682444E-2</v>
      </c>
    </row>
    <row r="334" spans="1:19" x14ac:dyDescent="0.4">
      <c r="A334" s="17">
        <f t="shared" si="14"/>
        <v>332</v>
      </c>
      <c r="B334">
        <v>1448928000</v>
      </c>
      <c r="C334">
        <v>362.68</v>
      </c>
      <c r="D334" s="14">
        <f t="shared" si="13"/>
        <v>42339</v>
      </c>
      <c r="F334">
        <f ca="1">IF(A334&lt;$F$2,"",AVERAGE(INDIRECT("C"&amp;A334-$F$2+3):C334))</f>
        <v>332.35681818181814</v>
      </c>
      <c r="G334" s="2">
        <f ca="1">IF(A334&lt;$G$2,"",IF(A334=$G$2,AVERAGE(INDIRECT("C"&amp;A334-$G$2+3):C334),G333+(2/($G$2+3))*(C334-G333)))</f>
        <v>325.79945477735868</v>
      </c>
      <c r="J334">
        <f ca="1">IF(F334="","",IF(C334&lt;(F334*(1-'inputs and tables'!$K$14)),0,IF(C334&gt;(F334*(1+'inputs and tables'!$K$14)),1,J333)))</f>
        <v>1</v>
      </c>
      <c r="K334">
        <f ca="1">IF(G334="","",IF(C334&lt;(G334*(1-'inputs and tables'!$K$14)),0,IF(C334&gt;(G334*(1+'inputs and tables'!$K$14)),1,K333)))</f>
        <v>1</v>
      </c>
      <c r="N334" s="13">
        <f t="shared" si="15"/>
        <v>1305.1207312245863</v>
      </c>
      <c r="O334" s="10">
        <f ca="1">(O333+(IF(J333&lt;&gt;J332,(-O333*'inputs and tables'!$K$22-'inputs and tables'!$K$21)-O333*'inputs and tables'!$K$22,0)*('inputs and tables'!$K$15+'inputs and tables'!$K$16)))*(IF(AND(J333=0,'inputs and tables'!$K$16=1),(data!C333/data!C334-1)*'inputs and tables'!$K$18+1,1)*IF(AND(J333=1,'inputs and tables'!$K$15=1),(data!C334/data!C333-1)*'inputs and tables'!$K$17+1,1))</f>
        <v>2052.2956520481753</v>
      </c>
      <c r="P334" s="10">
        <f ca="1">(P333+(IF(K333&lt;&gt;K332,(-P333*'inputs and tables'!$K$22-'inputs and tables'!$K$21)-P333*'inputs and tables'!$K$22,0)*('inputs and tables'!$K$15+'inputs and tables'!$K$16)))*(IF(AND(K333=0,'inputs and tables'!$K$16=1),data!C333/data!C334,1)*IF(AND(K333=1,'inputs and tables'!$K$15=1),data!C334/data!C333,1))</f>
        <v>1302.5104897621372</v>
      </c>
      <c r="R334" s="36">
        <f ca="1">1-O334/MAX($O$202:O334)</f>
        <v>0.28862483501863523</v>
      </c>
      <c r="S334" s="36">
        <f>1-N334/MAX($N$202:N334)</f>
        <v>0.11541463414634101</v>
      </c>
    </row>
    <row r="335" spans="1:19" x14ac:dyDescent="0.4">
      <c r="A335" s="17">
        <f t="shared" si="14"/>
        <v>333</v>
      </c>
      <c r="B335">
        <v>1449014400</v>
      </c>
      <c r="C335">
        <v>360</v>
      </c>
      <c r="D335" s="14">
        <f t="shared" si="13"/>
        <v>42340</v>
      </c>
      <c r="F335">
        <f ca="1">IF(A335&lt;$F$2,"",AVERAGE(INDIRECT("C"&amp;A335-$F$2+3):C335))</f>
        <v>334.51204545454539</v>
      </c>
      <c r="G335" s="2">
        <f ca="1">IF(A335&lt;$G$2,"",IF(A335=$G$2,AVERAGE(INDIRECT("C"&amp;A335-$G$2+3):C335),G334+(2/($G$2+3))*(C335-G334)))</f>
        <v>327.25479712725831</v>
      </c>
      <c r="J335">
        <f ca="1">IF(F335="","",IF(C335&lt;(F335*(1-'inputs and tables'!$K$14)),0,IF(C335&gt;(F335*(1+'inputs and tables'!$K$14)),1,J334)))</f>
        <v>1</v>
      </c>
      <c r="K335">
        <f ca="1">IF(G335="","",IF(C335&lt;(G335*(1-'inputs and tables'!$K$14)),0,IF(C335&gt;(G335*(1+'inputs and tables'!$K$14)),1,K334)))</f>
        <v>1</v>
      </c>
      <c r="N335" s="13">
        <f t="shared" si="15"/>
        <v>1295.4766274425142</v>
      </c>
      <c r="O335" s="10">
        <f ca="1">(O334+(IF(J334&lt;&gt;J333,(-O334*'inputs and tables'!$K$22-'inputs and tables'!$K$21)-O334*'inputs and tables'!$K$22,0)*('inputs and tables'!$K$15+'inputs and tables'!$K$16)))*(IF(AND(J334=0,'inputs and tables'!$K$16=1),(data!C334/data!C335-1)*'inputs and tables'!$K$18+1,1)*IF(AND(J334=1,'inputs and tables'!$K$15=1),(data!C335/data!C334-1)*'inputs and tables'!$K$17+1,1))</f>
        <v>2018.1737187134158</v>
      </c>
      <c r="P335" s="10">
        <f ca="1">(P334+(IF(K334&lt;&gt;K333,(-P334*'inputs and tables'!$K$22-'inputs and tables'!$K$21)-P334*'inputs and tables'!$K$22,0)*('inputs and tables'!$K$15+'inputs and tables'!$K$16)))*(IF(AND(K334=0,'inputs and tables'!$K$16=1),data!C334/data!C335,1)*IF(AND(K334=1,'inputs and tables'!$K$15=1),data!C335/data!C334,1))</f>
        <v>1292.8856741876293</v>
      </c>
      <c r="R335" s="36">
        <f ca="1">1-O335/MAX($O$202:O335)</f>
        <v>0.3004523199773802</v>
      </c>
      <c r="S335" s="36">
        <f>1-N335/MAX($N$202:N335)</f>
        <v>0.12195121951219468</v>
      </c>
    </row>
    <row r="336" spans="1:19" x14ac:dyDescent="0.4">
      <c r="A336" s="17">
        <f t="shared" si="14"/>
        <v>334</v>
      </c>
      <c r="B336">
        <v>1449100800</v>
      </c>
      <c r="C336">
        <v>361.77</v>
      </c>
      <c r="D336" s="14">
        <f t="shared" si="13"/>
        <v>42341</v>
      </c>
      <c r="F336">
        <f ca="1">IF(A336&lt;$F$2,"",AVERAGE(INDIRECT("C"&amp;A336-$F$2+3):C336))</f>
        <v>336.57181818181812</v>
      </c>
      <c r="G336" s="2">
        <f ca="1">IF(A336&lt;$G$2,"",IF(A336=$G$2,AVERAGE(INDIRECT("C"&amp;A336-$G$2+3):C336),G335+(2/($G$2+3))*(C336-G335)))</f>
        <v>328.72352916439627</v>
      </c>
      <c r="J336">
        <f ca="1">IF(F336="","",IF(C336&lt;(F336*(1-'inputs and tables'!$K$14)),0,IF(C336&gt;(F336*(1+'inputs and tables'!$K$14)),1,J335)))</f>
        <v>1</v>
      </c>
      <c r="K336">
        <f ca="1">IF(G336="","",IF(C336&lt;(G336*(1-'inputs and tables'!$K$14)),0,IF(C336&gt;(G336*(1+'inputs and tables'!$K$14)),1,K335)))</f>
        <v>1</v>
      </c>
      <c r="N336" s="13">
        <f t="shared" si="15"/>
        <v>1301.8460541941065</v>
      </c>
      <c r="O336" s="10">
        <f ca="1">(O335+(IF(J335&lt;&gt;J334,(-O335*'inputs and tables'!$K$22-'inputs and tables'!$K$21)-O335*'inputs and tables'!$K$22,0)*('inputs and tables'!$K$15+'inputs and tables'!$K$16)))*(IF(AND(J335=0,'inputs and tables'!$K$16=1),(data!C335/data!C336-1)*'inputs and tables'!$K$18+1,1)*IF(AND(J335=1,'inputs and tables'!$K$15=1),(data!C336/data!C335-1)*'inputs and tables'!$K$17+1,1))</f>
        <v>2040.499765476683</v>
      </c>
      <c r="P336" s="10">
        <f ca="1">(P335+(IF(K335&lt;&gt;K334,(-P335*'inputs and tables'!$K$22-'inputs and tables'!$K$21)-P335*'inputs and tables'!$K$22,0)*('inputs and tables'!$K$15+'inputs and tables'!$K$16)))*(IF(AND(K335=0,'inputs and tables'!$K$16=1),data!C335/data!C336,1)*IF(AND(K335=1,'inputs and tables'!$K$15=1),data!C336/data!C335,1))</f>
        <v>1299.2423620857185</v>
      </c>
      <c r="R336" s="36">
        <f ca="1">1-O336/MAX($O$202:O336)</f>
        <v>0.29271357376713003</v>
      </c>
      <c r="S336" s="36">
        <f>1-N336/MAX($N$202:N336)</f>
        <v>0.11763414634146308</v>
      </c>
    </row>
    <row r="337" spans="1:19" x14ac:dyDescent="0.4">
      <c r="A337" s="17">
        <f t="shared" si="14"/>
        <v>335</v>
      </c>
      <c r="B337">
        <v>1449187200</v>
      </c>
      <c r="C337">
        <v>363.98</v>
      </c>
      <c r="D337" s="14">
        <f t="shared" si="13"/>
        <v>42342</v>
      </c>
      <c r="F337">
        <f ca="1">IF(A337&lt;$F$2,"",AVERAGE(INDIRECT("C"&amp;A337-$F$2+3):C337))</f>
        <v>338.73568181818177</v>
      </c>
      <c r="G337" s="2">
        <f ca="1">IF(A337&lt;$G$2,"",IF(A337=$G$2,AVERAGE(INDIRECT("C"&amp;A337-$G$2+3):C337),G336+(2/($G$2+3))*(C337-G336)))</f>
        <v>330.22380451910283</v>
      </c>
      <c r="J337">
        <f ca="1">IF(F337="","",IF(C337&lt;(F337*(1-'inputs and tables'!$K$14)),0,IF(C337&gt;(F337*(1+'inputs and tables'!$K$14)),1,J336)))</f>
        <v>1</v>
      </c>
      <c r="K337">
        <f ca="1">IF(G337="","",IF(C337&lt;(G337*(1-'inputs and tables'!$K$14)),0,IF(C337&gt;(G337*(1+'inputs and tables'!$K$14)),1,K336)))</f>
        <v>1</v>
      </c>
      <c r="N337" s="13">
        <f t="shared" si="15"/>
        <v>1309.7988412681289</v>
      </c>
      <c r="O337" s="10">
        <f ca="1">(O336+(IF(J336&lt;&gt;J335,(-O336*'inputs and tables'!$K$22-'inputs and tables'!$K$21)-O336*'inputs and tables'!$K$22,0)*('inputs and tables'!$K$15+'inputs and tables'!$K$16)))*(IF(AND(J336=0,'inputs and tables'!$K$16=1),(data!C336/data!C337-1)*'inputs and tables'!$K$18+1,1)*IF(AND(J336=1,'inputs and tables'!$K$15=1),(data!C337/data!C336-1)*'inputs and tables'!$K$17+1,1))</f>
        <v>2068.5462731578973</v>
      </c>
      <c r="P337" s="10">
        <f ca="1">(P336+(IF(K336&lt;&gt;K335,(-P336*'inputs and tables'!$K$22-'inputs and tables'!$K$21)-P336*'inputs and tables'!$K$22,0)*('inputs and tables'!$K$15+'inputs and tables'!$K$16)))*(IF(AND(K336=0,'inputs and tables'!$K$16=1),data!C336/data!C337,1)*IF(AND(K336=1,'inputs and tables'!$K$15=1),data!C337/data!C336,1))</f>
        <v>1307.1792435855928</v>
      </c>
      <c r="R337" s="36">
        <f ca="1">1-O337/MAX($O$202:O337)</f>
        <v>0.2829919778513742</v>
      </c>
      <c r="S337" s="36">
        <f>1-N337/MAX($N$202:N337)</f>
        <v>0.11224390243902382</v>
      </c>
    </row>
    <row r="338" spans="1:19" x14ac:dyDescent="0.4">
      <c r="A338" s="17">
        <f t="shared" si="14"/>
        <v>336</v>
      </c>
      <c r="B338">
        <v>1449273600</v>
      </c>
      <c r="C338">
        <v>387.99</v>
      </c>
      <c r="D338" s="14">
        <f t="shared" si="13"/>
        <v>42343</v>
      </c>
      <c r="F338">
        <f ca="1">IF(A338&lt;$F$2,"",AVERAGE(INDIRECT("C"&amp;A338-$F$2+3):C338))</f>
        <v>341.28454545454542</v>
      </c>
      <c r="G338" s="2">
        <f ca="1">IF(A338&lt;$G$2,"",IF(A338=$G$2,AVERAGE(INDIRECT("C"&amp;A338-$G$2+3):C338),G337+(2/($G$2+3))*(C338-G337)))</f>
        <v>332.68194049701333</v>
      </c>
      <c r="J338">
        <f ca="1">IF(F338="","",IF(C338&lt;(F338*(1-'inputs and tables'!$K$14)),0,IF(C338&gt;(F338*(1+'inputs and tables'!$K$14)),1,J337)))</f>
        <v>1</v>
      </c>
      <c r="K338">
        <f ca="1">IF(G338="","",IF(C338&lt;(G338*(1-'inputs and tables'!$K$14)),0,IF(C338&gt;(G338*(1+'inputs and tables'!$K$14)),1,K337)))</f>
        <v>1</v>
      </c>
      <c r="N338" s="13">
        <f t="shared" si="15"/>
        <v>1396.1999352261698</v>
      </c>
      <c r="O338" s="10">
        <f ca="1">(O337+(IF(J337&lt;&gt;J336,(-O337*'inputs and tables'!$K$22-'inputs and tables'!$K$21)-O337*'inputs and tables'!$K$22,0)*('inputs and tables'!$K$15+'inputs and tables'!$K$16)))*(IF(AND(J337=0,'inputs and tables'!$K$16=1),(data!C337/data!C338-1)*'inputs and tables'!$K$18+1,1)*IF(AND(J337=1,'inputs and tables'!$K$15=1),(data!C338/data!C337-1)*'inputs and tables'!$K$17+1,1))</f>
        <v>2375.5632549746797</v>
      </c>
      <c r="P338" s="10">
        <f ca="1">(P337+(IF(K337&lt;&gt;K336,(-P337*'inputs and tables'!$K$22-'inputs and tables'!$K$21)-P337*'inputs and tables'!$K$22,0)*('inputs and tables'!$K$15+'inputs and tables'!$K$16)))*(IF(AND(K337=0,'inputs and tables'!$K$16=1),data!C337/data!C338,1)*IF(AND(K337=1,'inputs and tables'!$K$15=1),data!C338/data!C337,1))</f>
        <v>1393.4075353557178</v>
      </c>
      <c r="R338" s="36">
        <f ca="1">1-O338/MAX($O$202:O338)</f>
        <v>0.17657248810873971</v>
      </c>
      <c r="S338" s="36">
        <f>1-N338/MAX($N$202:N338)</f>
        <v>5.3682926829267785E-2</v>
      </c>
    </row>
    <row r="339" spans="1:19" x14ac:dyDescent="0.4">
      <c r="A339" s="17">
        <f t="shared" si="14"/>
        <v>337</v>
      </c>
      <c r="B339">
        <v>1449360000</v>
      </c>
      <c r="C339">
        <v>387.57</v>
      </c>
      <c r="D339" s="14">
        <f t="shared" si="13"/>
        <v>42344</v>
      </c>
      <c r="F339">
        <f ca="1">IF(A339&lt;$F$2,"",AVERAGE(INDIRECT("C"&amp;A339-$F$2+3):C339))</f>
        <v>343.75749999999994</v>
      </c>
      <c r="G339" s="2">
        <f ca="1">IF(A339&lt;$G$2,"",IF(A339=$G$2,AVERAGE(INDIRECT("C"&amp;A339-$G$2+3):C339),G338+(2/($G$2+3))*(C339-G338)))</f>
        <v>335.01760260352341</v>
      </c>
      <c r="J339">
        <f ca="1">IF(F339="","",IF(C339&lt;(F339*(1-'inputs and tables'!$K$14)),0,IF(C339&gt;(F339*(1+'inputs and tables'!$K$14)),1,J338)))</f>
        <v>1</v>
      </c>
      <c r="K339">
        <f ca="1">IF(G339="","",IF(C339&lt;(G339*(1-'inputs and tables'!$K$14)),0,IF(C339&gt;(G339*(1+'inputs and tables'!$K$14)),1,K338)))</f>
        <v>1</v>
      </c>
      <c r="N339" s="13">
        <f t="shared" si="15"/>
        <v>1394.6885458274869</v>
      </c>
      <c r="O339" s="10">
        <f ca="1">(O338+(IF(J338&lt;&gt;J337,(-O338*'inputs and tables'!$K$22-'inputs and tables'!$K$21)-O338*'inputs and tables'!$K$22,0)*('inputs and tables'!$K$15+'inputs and tables'!$K$16)))*(IF(AND(J338=0,'inputs and tables'!$K$16=1),(data!C338/data!C339-1)*'inputs and tables'!$K$18+1,1)*IF(AND(J338=1,'inputs and tables'!$K$15=1),(data!C339/data!C338-1)*'inputs and tables'!$K$17+1,1))</f>
        <v>2369.7772623564392</v>
      </c>
      <c r="P339" s="10">
        <f ca="1">(P338+(IF(K338&lt;&gt;K337,(-P338*'inputs and tables'!$K$22-'inputs and tables'!$K$21)-P338*'inputs and tables'!$K$22,0)*('inputs and tables'!$K$15+'inputs and tables'!$K$16)))*(IF(AND(K338=0,'inputs and tables'!$K$16=1),data!C338/data!C339,1)*IF(AND(K338=1,'inputs and tables'!$K$15=1),data!C339/data!C338,1))</f>
        <v>1391.8991687358321</v>
      </c>
      <c r="R339" s="36">
        <f ca="1">1-O339/MAX($O$202:O339)</f>
        <v>0.17857805268189175</v>
      </c>
      <c r="S339" s="36">
        <f>1-N339/MAX($N$202:N339)</f>
        <v>5.4707317073170114E-2</v>
      </c>
    </row>
    <row r="340" spans="1:19" x14ac:dyDescent="0.4">
      <c r="A340" s="17">
        <f t="shared" si="14"/>
        <v>338</v>
      </c>
      <c r="B340">
        <v>1449446400</v>
      </c>
      <c r="C340">
        <v>394.73</v>
      </c>
      <c r="D340" s="14">
        <f t="shared" si="13"/>
        <v>42345</v>
      </c>
      <c r="F340">
        <f ca="1">IF(A340&lt;$F$2,"",AVERAGE(INDIRECT("C"&amp;A340-$F$2+3):C340))</f>
        <v>346.26749999999998</v>
      </c>
      <c r="G340" s="2">
        <f ca="1">IF(A340&lt;$G$2,"",IF(A340=$G$2,AVERAGE(INDIRECT("C"&amp;A340-$G$2+3):C340),G339+(2/($G$2+3))*(C340-G339)))</f>
        <v>337.55855568422453</v>
      </c>
      <c r="J340">
        <f ca="1">IF(F340="","",IF(C340&lt;(F340*(1-'inputs and tables'!$K$14)),0,IF(C340&gt;(F340*(1+'inputs and tables'!$K$14)),1,J339)))</f>
        <v>1</v>
      </c>
      <c r="K340">
        <f ca="1">IF(G340="","",IF(C340&lt;(G340*(1-'inputs and tables'!$K$14)),0,IF(C340&gt;(G340*(1+'inputs and tables'!$K$14)),1,K339)))</f>
        <v>1</v>
      </c>
      <c r="N340" s="13">
        <f t="shared" si="15"/>
        <v>1420.4541365288437</v>
      </c>
      <c r="O340" s="10">
        <f ca="1">(O339+(IF(J339&lt;&gt;J338,(-O339*'inputs and tables'!$K$22-'inputs and tables'!$K$21)-O339*'inputs and tables'!$K$22,0)*('inputs and tables'!$K$15+'inputs and tables'!$K$16)))*(IF(AND(J339=0,'inputs and tables'!$K$16=1),(data!C339/data!C340-1)*'inputs and tables'!$K$18+1,1)*IF(AND(J339=1,'inputs and tables'!$K$15=1),(data!C340/data!C339-1)*'inputs and tables'!$K$17+1,1))</f>
        <v>2468.2810466962028</v>
      </c>
      <c r="P340" s="10">
        <f ca="1">(P339+(IF(K339&lt;&gt;K338,(-P339*'inputs and tables'!$K$22-'inputs and tables'!$K$21)-P339*'inputs and tables'!$K$22,0)*('inputs and tables'!$K$15+'inputs and tables'!$K$16)))*(IF(AND(K339=0,'inputs and tables'!$K$16=1),data!C339/data!C340,1)*IF(AND(K339=1,'inputs and tables'!$K$15=1),data!C340/data!C339,1))</f>
        <v>1417.613228255786</v>
      </c>
      <c r="R340" s="36">
        <f ca="1">1-O340/MAX($O$202:O340)</f>
        <v>0.14443426556912575</v>
      </c>
      <c r="S340" s="36">
        <f>1-N340/MAX($N$202:N340)</f>
        <v>3.7243902439023757E-2</v>
      </c>
    </row>
    <row r="341" spans="1:19" x14ac:dyDescent="0.4">
      <c r="A341" s="17">
        <f t="shared" si="14"/>
        <v>339</v>
      </c>
      <c r="B341">
        <v>1449532800</v>
      </c>
      <c r="C341">
        <v>418.94</v>
      </c>
      <c r="D341" s="14">
        <f t="shared" si="13"/>
        <v>42346</v>
      </c>
      <c r="F341">
        <f ca="1">IF(A341&lt;$F$2,"",AVERAGE(INDIRECT("C"&amp;A341-$F$2+3):C341))</f>
        <v>349.31227272727267</v>
      </c>
      <c r="G341" s="2">
        <f ca="1">IF(A341&lt;$G$2,"",IF(A341=$G$2,AVERAGE(INDIRECT("C"&amp;A341-$G$2+3):C341),G340+(2/($G$2+3))*(C341-G340)))</f>
        <v>341.02159586787457</v>
      </c>
      <c r="J341">
        <f ca="1">IF(F341="","",IF(C341&lt;(F341*(1-'inputs and tables'!$K$14)),0,IF(C341&gt;(F341*(1+'inputs and tables'!$K$14)),1,J340)))</f>
        <v>1</v>
      </c>
      <c r="K341">
        <f ca="1">IF(G341="","",IF(C341&lt;(G341*(1-'inputs and tables'!$K$14)),0,IF(C341&gt;(G341*(1+'inputs and tables'!$K$14)),1,K340)))</f>
        <v>1</v>
      </c>
      <c r="N341" s="13">
        <f t="shared" si="15"/>
        <v>1507.5749397243526</v>
      </c>
      <c r="O341" s="10">
        <f ca="1">(O340+(IF(J340&lt;&gt;J339,(-O340*'inputs and tables'!$K$22-'inputs and tables'!$K$21)-O340*'inputs and tables'!$K$22,0)*('inputs and tables'!$K$15+'inputs and tables'!$K$16)))*(IF(AND(J340=0,'inputs and tables'!$K$16=1),(data!C340/data!C341-1)*'inputs and tables'!$K$18+1,1)*IF(AND(J340=1,'inputs and tables'!$K$15=1),(data!C341/data!C340-1)*'inputs and tables'!$K$17+1,1))</f>
        <v>2808.902330399389</v>
      </c>
      <c r="P341" s="10">
        <f ca="1">(P340+(IF(K340&lt;&gt;K339,(-P340*'inputs and tables'!$K$22-'inputs and tables'!$K$21)-P340*'inputs and tables'!$K$22,0)*('inputs and tables'!$K$15+'inputs and tables'!$K$16)))*(IF(AND(K340=0,'inputs and tables'!$K$16=1),data!C340/data!C341,1)*IF(AND(K340=1,'inputs and tables'!$K$15=1),data!C341/data!C340,1))</f>
        <v>1504.5597898449039</v>
      </c>
      <c r="R341" s="36">
        <f ca="1">1-O341/MAX($O$202:O341)</f>
        <v>2.6366714410648528E-2</v>
      </c>
      <c r="S341" s="36">
        <f>1-N341/MAX($N$202:N341)</f>
        <v>0</v>
      </c>
    </row>
    <row r="342" spans="1:19" x14ac:dyDescent="0.4">
      <c r="A342" s="17">
        <f t="shared" si="14"/>
        <v>340</v>
      </c>
      <c r="B342">
        <v>1449619200</v>
      </c>
      <c r="C342">
        <v>418.39</v>
      </c>
      <c r="D342" s="14">
        <f t="shared" si="13"/>
        <v>42347</v>
      </c>
      <c r="F342">
        <f ca="1">IF(A342&lt;$F$2,"",AVERAGE(INDIRECT("C"&amp;A342-$F$2+3):C342))</f>
        <v>352.29613636363632</v>
      </c>
      <c r="G342" s="2">
        <f ca="1">IF(A342&lt;$G$2,"",IF(A342=$G$2,AVERAGE(INDIRECT("C"&amp;A342-$G$2+3):C342),G341+(2/($G$2+3))*(C342-G341)))</f>
        <v>344.31386838413522</v>
      </c>
      <c r="J342">
        <f ca="1">IF(F342="","",IF(C342&lt;(F342*(1-'inputs and tables'!$K$14)),0,IF(C342&gt;(F342*(1+'inputs and tables'!$K$14)),1,J341)))</f>
        <v>1</v>
      </c>
      <c r="K342">
        <f ca="1">IF(G342="","",IF(C342&lt;(G342*(1-'inputs and tables'!$K$14)),0,IF(C342&gt;(G342*(1+'inputs and tables'!$K$14)),1,K341)))</f>
        <v>1</v>
      </c>
      <c r="N342" s="13">
        <f t="shared" si="15"/>
        <v>1505.5957393213152</v>
      </c>
      <c r="O342" s="10">
        <f ca="1">(O341+(IF(J341&lt;&gt;J340,(-O341*'inputs and tables'!$K$22-'inputs and tables'!$K$21)-O341*'inputs and tables'!$K$22,0)*('inputs and tables'!$K$15+'inputs and tables'!$K$16)))*(IF(AND(J341=0,'inputs and tables'!$K$16=1),(data!C341/data!C342-1)*'inputs and tables'!$K$18+1,1)*IF(AND(J341=1,'inputs and tables'!$K$15=1),(data!C342/data!C341-1)*'inputs and tables'!$K$17+1,1))</f>
        <v>2800.6051598406711</v>
      </c>
      <c r="P342" s="10">
        <f ca="1">(P341+(IF(K341&lt;&gt;K340,(-P341*'inputs and tables'!$K$22-'inputs and tables'!$K$21)-P341*'inputs and tables'!$K$22,0)*('inputs and tables'!$K$15+'inputs and tables'!$K$16)))*(IF(AND(K341=0,'inputs and tables'!$K$16=1),data!C341/data!C342,1)*IF(AND(K341=1,'inputs and tables'!$K$15=1),data!C342/data!C341,1))</f>
        <v>1502.5845478426727</v>
      </c>
      <c r="R342" s="36">
        <f ca="1">1-O342/MAX($O$202:O342)</f>
        <v>2.924271381609278E-2</v>
      </c>
      <c r="S342" s="36">
        <f>1-N342/MAX($N$202:N342)</f>
        <v>1.3128371604527178E-3</v>
      </c>
    </row>
    <row r="343" spans="1:19" x14ac:dyDescent="0.4">
      <c r="A343" s="17">
        <f t="shared" si="14"/>
        <v>341</v>
      </c>
      <c r="B343">
        <v>1449705600</v>
      </c>
      <c r="C343">
        <v>415.68</v>
      </c>
      <c r="D343" s="14">
        <f t="shared" si="13"/>
        <v>42348</v>
      </c>
      <c r="F343">
        <f ca="1">IF(A343&lt;$F$2,"",AVERAGE(INDIRECT("C"&amp;A343-$F$2+3):C343))</f>
        <v>355.02499999999998</v>
      </c>
      <c r="G343" s="2">
        <f ca="1">IF(A343&lt;$G$2,"",IF(A343=$G$2,AVERAGE(INDIRECT("C"&amp;A343-$G$2+3):C343),G342+(2/($G$2+3))*(C343-G342)))</f>
        <v>347.35072504864013</v>
      </c>
      <c r="J343">
        <f ca="1">IF(F343="","",IF(C343&lt;(F343*(1-'inputs and tables'!$K$14)),0,IF(C343&gt;(F343*(1+'inputs and tables'!$K$14)),1,J342)))</f>
        <v>1</v>
      </c>
      <c r="K343">
        <f ca="1">IF(G343="","",IF(C343&lt;(G343*(1-'inputs and tables'!$K$14)),0,IF(C343&gt;(G343*(1+'inputs and tables'!$K$14)),1,K342)))</f>
        <v>1</v>
      </c>
      <c r="N343" s="13">
        <f t="shared" si="15"/>
        <v>1495.843679153623</v>
      </c>
      <c r="O343" s="10">
        <f ca="1">(O342+(IF(J342&lt;&gt;J341,(-O342*'inputs and tables'!$K$22-'inputs and tables'!$K$21)-O342*'inputs and tables'!$K$22,0)*('inputs and tables'!$K$15+'inputs and tables'!$K$16)))*(IF(AND(J342=0,'inputs and tables'!$K$16=1),(data!C342/data!C343-1)*'inputs and tables'!$K$18+1,1)*IF(AND(J342=1,'inputs and tables'!$K$15=1),(data!C343/data!C342-1)*'inputs and tables'!$K$17+1,1))</f>
        <v>2759.7899157809939</v>
      </c>
      <c r="P343" s="10">
        <f ca="1">(P342+(IF(K342&lt;&gt;K341,(-P342*'inputs and tables'!$K$22-'inputs and tables'!$K$21)-P342*'inputs and tables'!$K$22,0)*('inputs and tables'!$K$15+'inputs and tables'!$K$16)))*(IF(AND(K342=0,'inputs and tables'!$K$16=1),data!C342/data!C343,1)*IF(AND(K342=1,'inputs and tables'!$K$15=1),data!C343/data!C342,1))</f>
        <v>1492.8519917953158</v>
      </c>
      <c r="R343" s="36">
        <f ca="1">1-O343/MAX($O$202:O343)</f>
        <v>4.3390261684125853E-2</v>
      </c>
      <c r="S343" s="36">
        <f>1-N343/MAX($N$202:N343)</f>
        <v>7.7815438965007644E-3</v>
      </c>
    </row>
    <row r="344" spans="1:19" x14ac:dyDescent="0.4">
      <c r="A344" s="17">
        <f t="shared" si="14"/>
        <v>342</v>
      </c>
      <c r="B344">
        <v>1449792000</v>
      </c>
      <c r="C344">
        <v>452.95</v>
      </c>
      <c r="D344" s="14">
        <f t="shared" si="13"/>
        <v>42349</v>
      </c>
      <c r="F344">
        <f ca="1">IF(A344&lt;$F$2,"",AVERAGE(INDIRECT("C"&amp;A344-$F$2+3):C344))</f>
        <v>358.40818181818179</v>
      </c>
      <c r="G344" s="2">
        <f ca="1">IF(A344&lt;$G$2,"",IF(A344=$G$2,AVERAGE(INDIRECT("C"&amp;A344-$G$2+3):C344),G343+(2/($G$2+3))*(C344-G343)))</f>
        <v>351.84431121678313</v>
      </c>
      <c r="J344">
        <f ca="1">IF(F344="","",IF(C344&lt;(F344*(1-'inputs and tables'!$K$14)),0,IF(C344&gt;(F344*(1+'inputs and tables'!$K$14)),1,J343)))</f>
        <v>1</v>
      </c>
      <c r="K344">
        <f ca="1">IF(G344="","",IF(C344&lt;(G344*(1-'inputs and tables'!$K$14)),0,IF(C344&gt;(G344*(1+'inputs and tables'!$K$14)),1,K343)))</f>
        <v>1</v>
      </c>
      <c r="N344" s="13">
        <f t="shared" si="15"/>
        <v>1629.9614955557965</v>
      </c>
      <c r="O344" s="10">
        <f ca="1">(O343+(IF(J343&lt;&gt;J342,(-O343*'inputs and tables'!$K$22-'inputs and tables'!$K$21)-O343*'inputs and tables'!$K$22,0)*('inputs and tables'!$K$15+'inputs and tables'!$K$16)))*(IF(AND(J343=0,'inputs and tables'!$K$16=1),(data!C343/data!C344-1)*'inputs and tables'!$K$18+1,1)*IF(AND(J343=1,'inputs and tables'!$K$15=1),(data!C344/data!C343-1)*'inputs and tables'!$K$17+1,1))</f>
        <v>3316.5380943380678</v>
      </c>
      <c r="P344" s="10">
        <f ca="1">(P343+(IF(K343&lt;&gt;K342,(-P343*'inputs and tables'!$K$22-'inputs and tables'!$K$21)-P343*'inputs and tables'!$K$22,0)*('inputs and tables'!$K$15+'inputs and tables'!$K$16)))*(IF(AND(K343=0,'inputs and tables'!$K$16=1),data!C343/data!C344,1)*IF(AND(K343=1,'inputs and tables'!$K$15=1),data!C344/data!C343,1))</f>
        <v>1626.701572564685</v>
      </c>
      <c r="R344" s="36">
        <f ca="1">1-O344/MAX($O$202:O344)</f>
        <v>0</v>
      </c>
      <c r="S344" s="36">
        <f>1-N344/MAX($N$202:N344)</f>
        <v>0</v>
      </c>
    </row>
    <row r="345" spans="1:19" x14ac:dyDescent="0.4">
      <c r="A345" s="17">
        <f t="shared" si="14"/>
        <v>343</v>
      </c>
      <c r="B345">
        <v>1449878400</v>
      </c>
      <c r="C345">
        <v>436.87</v>
      </c>
      <c r="D345" s="14">
        <f t="shared" si="13"/>
        <v>42350</v>
      </c>
      <c r="F345">
        <f ca="1">IF(A345&lt;$F$2,"",AVERAGE(INDIRECT("C"&amp;A345-$F$2+3):C345))</f>
        <v>361.15340909090907</v>
      </c>
      <c r="G345" s="2">
        <f ca="1">IF(A345&lt;$G$2,"",IF(A345=$G$2,AVERAGE(INDIRECT("C"&amp;A345-$G$2+3):C345),G344+(2/($G$2+3))*(C345-G344)))</f>
        <v>355.46242563309022</v>
      </c>
      <c r="J345">
        <f ca="1">IF(F345="","",IF(C345&lt;(F345*(1-'inputs and tables'!$K$14)),0,IF(C345&gt;(F345*(1+'inputs and tables'!$K$14)),1,J344)))</f>
        <v>1</v>
      </c>
      <c r="K345">
        <f ca="1">IF(G345="","",IF(C345&lt;(G345*(1-'inputs and tables'!$K$14)),0,IF(C345&gt;(G345*(1+'inputs and tables'!$K$14)),1,K344)))</f>
        <v>1</v>
      </c>
      <c r="N345" s="13">
        <f t="shared" si="15"/>
        <v>1572.0968728633643</v>
      </c>
      <c r="O345" s="10">
        <f ca="1">(O344+(IF(J344&lt;&gt;J343,(-O344*'inputs and tables'!$K$22-'inputs and tables'!$K$21)-O344*'inputs and tables'!$K$22,0)*('inputs and tables'!$K$15+'inputs and tables'!$K$16)))*(IF(AND(J344=0,'inputs and tables'!$K$16=1),(data!C344/data!C345-1)*'inputs and tables'!$K$18+1,1)*IF(AND(J344=1,'inputs and tables'!$K$15=1),(data!C345/data!C344-1)*'inputs and tables'!$K$17+1,1))</f>
        <v>3051.62508351314</v>
      </c>
      <c r="P345" s="10">
        <f ca="1">(P344+(IF(K344&lt;&gt;K343,(-P344*'inputs and tables'!$K$22-'inputs and tables'!$K$21)-P344*'inputs and tables'!$K$22,0)*('inputs and tables'!$K$15+'inputs and tables'!$K$16)))*(IF(AND(K344=0,'inputs and tables'!$K$16=1),data!C344/data!C345,1)*IF(AND(K344=1,'inputs and tables'!$K$15=1),data!C345/data!C344,1))</f>
        <v>1568.9526791176377</v>
      </c>
      <c r="R345" s="36">
        <f ca="1">1-O345/MAX($O$202:O345)</f>
        <v>7.9876366044817182E-2</v>
      </c>
      <c r="S345" s="36">
        <f>1-N345/MAX($N$202:N345)</f>
        <v>3.5500607131029871E-2</v>
      </c>
    </row>
    <row r="346" spans="1:19" x14ac:dyDescent="0.4">
      <c r="A346" s="17">
        <f t="shared" si="14"/>
        <v>344</v>
      </c>
      <c r="B346">
        <v>1449964800</v>
      </c>
      <c r="C346">
        <v>433.83</v>
      </c>
      <c r="D346" s="14">
        <f t="shared" si="13"/>
        <v>42351</v>
      </c>
      <c r="F346">
        <f ca="1">IF(A346&lt;$F$2,"",AVERAGE(INDIRECT("C"&amp;A346-$F$2+3):C346))</f>
        <v>363.53340909090912</v>
      </c>
      <c r="G346" s="2">
        <f ca="1">IF(A346&lt;$G$2,"",IF(A346=$G$2,AVERAGE(INDIRECT("C"&amp;A346-$G$2+3):C346),G345+(2/($G$2+3))*(C346-G345)))</f>
        <v>358.79721603168213</v>
      </c>
      <c r="J346">
        <f ca="1">IF(F346="","",IF(C346&lt;(F346*(1-'inputs and tables'!$K$14)),0,IF(C346&gt;(F346*(1+'inputs and tables'!$K$14)),1,J345)))</f>
        <v>1</v>
      </c>
      <c r="K346">
        <f ca="1">IF(G346="","",IF(C346&lt;(G346*(1-'inputs and tables'!$K$14)),0,IF(C346&gt;(G346*(1+'inputs and tables'!$K$14)),1,K345)))</f>
        <v>1</v>
      </c>
      <c r="N346" s="13">
        <f t="shared" si="15"/>
        <v>1561.1572924538498</v>
      </c>
      <c r="O346" s="10">
        <f ca="1">(O345+(IF(J345&lt;&gt;J344,(-O345*'inputs and tables'!$K$22-'inputs and tables'!$K$21)-O345*'inputs and tables'!$K$22,0)*('inputs and tables'!$K$15+'inputs and tables'!$K$16)))*(IF(AND(J345=0,'inputs and tables'!$K$16=1),(data!C345/data!C346-1)*'inputs and tables'!$K$18+1,1)*IF(AND(J345=1,'inputs and tables'!$K$15=1),(data!C346/data!C345-1)*'inputs and tables'!$K$17+1,1))</f>
        <v>3003.8463036215708</v>
      </c>
      <c r="P346" s="10">
        <f ca="1">(P345+(IF(K345&lt;&gt;K344,(-P345*'inputs and tables'!$K$22-'inputs and tables'!$K$21)-P345*'inputs and tables'!$K$22,0)*('inputs and tables'!$K$15+'inputs and tables'!$K$16)))*(IF(AND(K345=0,'inputs and tables'!$K$16=1),data!C345/data!C346,1)*IF(AND(K345=1,'inputs and tables'!$K$15=1),data!C346/data!C345,1))</f>
        <v>1558.0349778689422</v>
      </c>
      <c r="R346" s="36">
        <f ca="1">1-O346/MAX($O$202:O346)</f>
        <v>9.4282586788410061E-2</v>
      </c>
      <c r="S346" s="36">
        <f>1-N346/MAX($N$202:N346)</f>
        <v>4.2212164698090193E-2</v>
      </c>
    </row>
    <row r="347" spans="1:19" x14ac:dyDescent="0.4">
      <c r="A347" s="17">
        <f t="shared" si="14"/>
        <v>345</v>
      </c>
      <c r="B347">
        <v>1450051200</v>
      </c>
      <c r="C347">
        <v>444.01</v>
      </c>
      <c r="D347" s="14">
        <f t="shared" si="13"/>
        <v>42352</v>
      </c>
      <c r="F347">
        <f ca="1">IF(A347&lt;$F$2,"",AVERAGE(INDIRECT("C"&amp;A347-$F$2+3):C347))</f>
        <v>366.46886363636366</v>
      </c>
      <c r="G347" s="2">
        <f ca="1">IF(A347&lt;$G$2,"",IF(A347=$G$2,AVERAGE(INDIRECT("C"&amp;A347-$G$2+3):C347),G346+(2/($G$2+3))*(C347-G346)))</f>
        <v>362.42329194522756</v>
      </c>
      <c r="J347">
        <f ca="1">IF(F347="","",IF(C347&lt;(F347*(1-'inputs and tables'!$K$14)),0,IF(C347&gt;(F347*(1+'inputs and tables'!$K$14)),1,J346)))</f>
        <v>1</v>
      </c>
      <c r="K347">
        <f ca="1">IF(G347="","",IF(C347&lt;(G347*(1-'inputs and tables'!$K$14)),0,IF(C347&gt;(G347*(1+'inputs and tables'!$K$14)),1,K346)))</f>
        <v>1</v>
      </c>
      <c r="N347" s="13">
        <f t="shared" si="15"/>
        <v>1597.7904926409742</v>
      </c>
      <c r="O347" s="10">
        <f ca="1">(O346+(IF(J346&lt;&gt;J345,(-O346*'inputs and tables'!$K$22-'inputs and tables'!$K$21)-O346*'inputs and tables'!$K$22,0)*('inputs and tables'!$K$15+'inputs and tables'!$K$16)))*(IF(AND(J346=0,'inputs and tables'!$K$16=1),(data!C346/data!C347-1)*'inputs and tables'!$K$18+1,1)*IF(AND(J346=1,'inputs and tables'!$K$15=1),(data!C347/data!C346-1)*'inputs and tables'!$K$17+1,1))</f>
        <v>3162.4409134559583</v>
      </c>
      <c r="P347" s="10">
        <f ca="1">(P346+(IF(K346&lt;&gt;K345,(-P346*'inputs and tables'!$K$22-'inputs and tables'!$K$21)-P346*'inputs and tables'!$K$22,0)*('inputs and tables'!$K$15+'inputs and tables'!$K$16)))*(IF(AND(K346=0,'inputs and tables'!$K$16=1),data!C346/data!C347,1)*IF(AND(K346=1,'inputs and tables'!$K$15=1),data!C347/data!C346,1))</f>
        <v>1594.5949116556924</v>
      </c>
      <c r="R347" s="36">
        <f ca="1">1-O347/MAX($O$202:O347)</f>
        <v>4.6463262745325085E-2</v>
      </c>
      <c r="S347" s="36">
        <f>1-N347/MAX($N$202:N347)</f>
        <v>1.9737277845236711E-2</v>
      </c>
    </row>
    <row r="348" spans="1:19" x14ac:dyDescent="0.4">
      <c r="A348" s="17">
        <f t="shared" si="14"/>
        <v>346</v>
      </c>
      <c r="B348">
        <v>1450137600</v>
      </c>
      <c r="C348">
        <v>464.27</v>
      </c>
      <c r="D348" s="14">
        <f t="shared" si="13"/>
        <v>42353</v>
      </c>
      <c r="F348">
        <f ca="1">IF(A348&lt;$F$2,"",AVERAGE(INDIRECT("C"&amp;A348-$F$2+3):C348))</f>
        <v>369.5327272727273</v>
      </c>
      <c r="G348" s="2">
        <f ca="1">IF(A348&lt;$G$2,"",IF(A348=$G$2,AVERAGE(INDIRECT("C"&amp;A348-$G$2+3):C348),G347+(2/($G$2+3))*(C348-G347)))</f>
        <v>366.75719441564343</v>
      </c>
      <c r="J348">
        <f ca="1">IF(F348="","",IF(C348&lt;(F348*(1-'inputs and tables'!$K$14)),0,IF(C348&gt;(F348*(1+'inputs and tables'!$K$14)),1,J347)))</f>
        <v>1</v>
      </c>
      <c r="K348">
        <f ca="1">IF(G348="","",IF(C348&lt;(G348*(1-'inputs and tables'!$K$14)),0,IF(C348&gt;(G348*(1+'inputs and tables'!$K$14)),1,K347)))</f>
        <v>1</v>
      </c>
      <c r="N348" s="13">
        <f t="shared" si="15"/>
        <v>1670.697038396489</v>
      </c>
      <c r="O348" s="10">
        <f ca="1">(O347+(IF(J347&lt;&gt;J346,(-O347*'inputs and tables'!$K$22-'inputs and tables'!$K$21)-O347*'inputs and tables'!$K$22,0)*('inputs and tables'!$K$15+'inputs and tables'!$K$16)))*(IF(AND(J347=0,'inputs and tables'!$K$16=1),(data!C347/data!C348-1)*'inputs and tables'!$K$18+1,1)*IF(AND(J347=1,'inputs and tables'!$K$15=1),(data!C348/data!C347-1)*'inputs and tables'!$K$17+1,1))</f>
        <v>3487.1179906386569</v>
      </c>
      <c r="P348" s="10">
        <f ca="1">(P347+(IF(K347&lt;&gt;K346,(-P347*'inputs and tables'!$K$22-'inputs and tables'!$K$21)-P347*'inputs and tables'!$K$22,0)*('inputs and tables'!$K$15+'inputs and tables'!$K$16)))*(IF(AND(K347=0,'inputs and tables'!$K$16=1),data!C347/data!C348,1)*IF(AND(K347=1,'inputs and tables'!$K$15=1),data!C348/data!C347,1))</f>
        <v>1667.3556443196962</v>
      </c>
      <c r="R348" s="36">
        <f ca="1">1-O348/MAX($O$202:O348)</f>
        <v>0</v>
      </c>
      <c r="S348" s="36">
        <f>1-N348/MAX($N$202:N348)</f>
        <v>0</v>
      </c>
    </row>
    <row r="349" spans="1:19" x14ac:dyDescent="0.4">
      <c r="A349" s="17">
        <f t="shared" si="14"/>
        <v>347</v>
      </c>
      <c r="B349">
        <v>1450224000</v>
      </c>
      <c r="C349">
        <v>453.97</v>
      </c>
      <c r="D349" s="14">
        <f t="shared" si="13"/>
        <v>42354</v>
      </c>
      <c r="F349">
        <f ca="1">IF(A349&lt;$F$2,"",AVERAGE(INDIRECT("C"&amp;A349-$F$2+3):C349))</f>
        <v>371.55</v>
      </c>
      <c r="G349" s="2">
        <f ca="1">IF(A349&lt;$G$2,"",IF(A349=$G$2,AVERAGE(INDIRECT("C"&amp;A349-$G$2+3):C349),G348+(2/($G$2+3))*(C349-G348)))</f>
        <v>370.46837763199903</v>
      </c>
      <c r="J349">
        <f ca="1">IF(F349="","",IF(C349&lt;(F349*(1-'inputs and tables'!$K$14)),0,IF(C349&gt;(F349*(1+'inputs and tables'!$K$14)),1,J348)))</f>
        <v>1</v>
      </c>
      <c r="K349">
        <f ca="1">IF(G349="","",IF(C349&lt;(G349*(1-'inputs and tables'!$K$14)),0,IF(C349&gt;(G349*(1+'inputs and tables'!$K$14)),1,K348)))</f>
        <v>1</v>
      </c>
      <c r="N349" s="13">
        <f t="shared" si="15"/>
        <v>1633.6320126668838</v>
      </c>
      <c r="O349" s="10">
        <f ca="1">(O348+(IF(J348&lt;&gt;J347,(-O348*'inputs and tables'!$K$22-'inputs and tables'!$K$21)-O348*'inputs and tables'!$K$22,0)*('inputs and tables'!$K$15+'inputs and tables'!$K$16)))*(IF(AND(J348=0,'inputs and tables'!$K$16=1),(data!C348/data!C349-1)*'inputs and tables'!$K$18+1,1)*IF(AND(J348=1,'inputs and tables'!$K$15=1),(data!C349/data!C348-1)*'inputs and tables'!$K$17+1,1))</f>
        <v>3313.0512634474744</v>
      </c>
      <c r="P349" s="10">
        <f ca="1">(P348+(IF(K348&lt;&gt;K347,(-P348*'inputs and tables'!$K$22-'inputs and tables'!$K$21)-P348*'inputs and tables'!$K$22,0)*('inputs and tables'!$K$15+'inputs and tables'!$K$16)))*(IF(AND(K348=0,'inputs and tables'!$K$16=1),data!C348/data!C349,1)*IF(AND(K348=1,'inputs and tables'!$K$15=1),data!C349/data!C348,1))</f>
        <v>1630.3647486415505</v>
      </c>
      <c r="R349" s="36">
        <f ca="1">1-O349/MAX($O$202:O349)</f>
        <v>4.9917074116354376E-2</v>
      </c>
      <c r="S349" s="36">
        <f>1-N349/MAX($N$202:N349)</f>
        <v>2.2185366273935414E-2</v>
      </c>
    </row>
    <row r="350" spans="1:19" x14ac:dyDescent="0.4">
      <c r="A350" s="17">
        <f t="shared" si="14"/>
        <v>348</v>
      </c>
      <c r="B350">
        <v>1450310400</v>
      </c>
      <c r="C350">
        <v>455.5</v>
      </c>
      <c r="D350" s="14">
        <f t="shared" si="13"/>
        <v>42355</v>
      </c>
      <c r="F350">
        <f ca="1">IF(A350&lt;$F$2,"",AVERAGE(INDIRECT("C"&amp;A350-$F$2+3):C350))</f>
        <v>372.71818181818179</v>
      </c>
      <c r="G350" s="2">
        <f ca="1">IF(A350&lt;$G$2,"",IF(A350=$G$2,AVERAGE(INDIRECT("C"&amp;A350-$G$2+3):C350),G349+(2/($G$2+3))*(C350-G349)))</f>
        <v>374.08674454127566</v>
      </c>
      <c r="J350">
        <f ca="1">IF(F350="","",IF(C350&lt;(F350*(1-'inputs and tables'!$K$14)),0,IF(C350&gt;(F350*(1+'inputs and tables'!$K$14)),1,J349)))</f>
        <v>1</v>
      </c>
      <c r="K350">
        <f ca="1">IF(G350="","",IF(C350&lt;(G350*(1-'inputs and tables'!$K$14)),0,IF(C350&gt;(G350*(1+'inputs and tables'!$K$14)),1,K349)))</f>
        <v>1</v>
      </c>
      <c r="N350" s="13">
        <f t="shared" si="15"/>
        <v>1639.1377883335142</v>
      </c>
      <c r="O350" s="10">
        <f ca="1">(O349+(IF(J349&lt;&gt;J348,(-O349*'inputs and tables'!$K$22-'inputs and tables'!$K$21)-O349*'inputs and tables'!$K$22,0)*('inputs and tables'!$K$15+'inputs and tables'!$K$16)))*(IF(AND(J349=0,'inputs and tables'!$K$16=1),(data!C349/data!C350-1)*'inputs and tables'!$K$18+1,1)*IF(AND(J349=1,'inputs and tables'!$K$15=1),(data!C350/data!C349-1)*'inputs and tables'!$K$17+1,1))</f>
        <v>3338.1744631620313</v>
      </c>
      <c r="P350" s="10">
        <f ca="1">(P349+(IF(K349&lt;&gt;K348,(-P349*'inputs and tables'!$K$22-'inputs and tables'!$K$21)-P349*'inputs and tables'!$K$22,0)*('inputs and tables'!$K$15+'inputs and tables'!$K$16)))*(IF(AND(K349=0,'inputs and tables'!$K$16=1),data!C349/data!C350,1)*IF(AND(K349=1,'inputs and tables'!$K$15=1),data!C350/data!C349,1))</f>
        <v>1635.8595127568476</v>
      </c>
      <c r="R350" s="36">
        <f ca="1">1-O350/MAX($O$202:O350)</f>
        <v>4.2712500086452998E-2</v>
      </c>
      <c r="S350" s="36">
        <f>1-N350/MAX($N$202:N350)</f>
        <v>1.888987011868104E-2</v>
      </c>
    </row>
    <row r="351" spans="1:19" x14ac:dyDescent="0.4">
      <c r="A351" s="17">
        <f t="shared" si="14"/>
        <v>349</v>
      </c>
      <c r="B351">
        <v>1450396800</v>
      </c>
      <c r="C351">
        <v>463.17</v>
      </c>
      <c r="D351" s="14">
        <f t="shared" si="13"/>
        <v>42356</v>
      </c>
      <c r="F351">
        <f ca="1">IF(A351&lt;$F$2,"",AVERAGE(INDIRECT("C"&amp;A351-$F$2+3):C351))</f>
        <v>373.92659090909092</v>
      </c>
      <c r="G351" s="2">
        <f ca="1">IF(A351&lt;$G$2,"",IF(A351=$G$2,AVERAGE(INDIRECT("C"&amp;A351-$G$2+3):C351),G350+(2/($G$2+3))*(C351-G350)))</f>
        <v>377.87752136930646</v>
      </c>
      <c r="J351">
        <f ca="1">IF(F351="","",IF(C351&lt;(F351*(1-'inputs and tables'!$K$14)),0,IF(C351&gt;(F351*(1+'inputs and tables'!$K$14)),1,J350)))</f>
        <v>1</v>
      </c>
      <c r="K351">
        <f ca="1">IF(G351="","",IF(C351&lt;(G351*(1-'inputs and tables'!$K$14)),0,IF(C351&gt;(G351*(1+'inputs and tables'!$K$14)),1,K350)))</f>
        <v>1</v>
      </c>
      <c r="N351" s="13">
        <f t="shared" si="15"/>
        <v>1666.7386375904146</v>
      </c>
      <c r="O351" s="10">
        <f ca="1">(O350+(IF(J350&lt;&gt;J349,(-O350*'inputs and tables'!$K$22-'inputs and tables'!$K$21)-O350*'inputs and tables'!$K$22,0)*('inputs and tables'!$K$15+'inputs and tables'!$K$16)))*(IF(AND(J350=0,'inputs and tables'!$K$16=1),(data!C350/data!C351-1)*'inputs and tables'!$K$18+1,1)*IF(AND(J350=1,'inputs and tables'!$K$15=1),(data!C351/data!C350-1)*'inputs and tables'!$K$17+1,1))</f>
        <v>3464.6476701829288</v>
      </c>
      <c r="P351" s="10">
        <f ca="1">(P350+(IF(K350&lt;&gt;K349,(-P350*'inputs and tables'!$K$22-'inputs and tables'!$K$21)-P350*'inputs and tables'!$K$22,0)*('inputs and tables'!$K$15+'inputs and tables'!$K$16)))*(IF(AND(K350=0,'inputs and tables'!$K$16=1),data!C350/data!C351,1)*IF(AND(K350=1,'inputs and tables'!$K$15=1),data!C351/data!C350,1))</f>
        <v>1663.4051603152341</v>
      </c>
      <c r="R351" s="36">
        <f ca="1">1-O351/MAX($O$202:O351)</f>
        <v>6.4438084733727807E-3</v>
      </c>
      <c r="S351" s="36">
        <f>1-N351/MAX($N$202:N351)</f>
        <v>2.3693109612941132E-3</v>
      </c>
    </row>
    <row r="352" spans="1:19" x14ac:dyDescent="0.4">
      <c r="A352" s="17">
        <f t="shared" si="14"/>
        <v>350</v>
      </c>
      <c r="B352">
        <v>1450483200</v>
      </c>
      <c r="C352">
        <v>461.29</v>
      </c>
      <c r="D352" s="14">
        <f t="shared" si="13"/>
        <v>42357</v>
      </c>
      <c r="F352">
        <f ca="1">IF(A352&lt;$F$2,"",AVERAGE(INDIRECT("C"&amp;A352-$F$2+3):C352))</f>
        <v>375.61022727272734</v>
      </c>
      <c r="G352" s="2">
        <f ca="1">IF(A352&lt;$G$2,"",IF(A352=$G$2,AVERAGE(INDIRECT("C"&amp;A352-$G$2+3):C352),G351+(2/($G$2+3))*(C352-G351)))</f>
        <v>381.42698854508063</v>
      </c>
      <c r="J352">
        <f ca="1">IF(F352="","",IF(C352&lt;(F352*(1-'inputs and tables'!$K$14)),0,IF(C352&gt;(F352*(1+'inputs and tables'!$K$14)),1,J351)))</f>
        <v>1</v>
      </c>
      <c r="K352">
        <f ca="1">IF(G352="","",IF(C352&lt;(G352*(1-'inputs and tables'!$K$14)),0,IF(C352&gt;(G352*(1+'inputs and tables'!$K$14)),1,K351)))</f>
        <v>1</v>
      </c>
      <c r="N352" s="13">
        <f t="shared" si="15"/>
        <v>1659.9733707582147</v>
      </c>
      <c r="O352" s="10">
        <f ca="1">(O351+(IF(J351&lt;&gt;J350,(-O351*'inputs and tables'!$K$22-'inputs and tables'!$K$21)-O351*'inputs and tables'!$K$22,0)*('inputs and tables'!$K$15+'inputs and tables'!$K$16)))*(IF(AND(J351=0,'inputs and tables'!$K$16=1),(data!C351/data!C352-1)*'inputs and tables'!$K$18+1,1)*IF(AND(J351=1,'inputs and tables'!$K$15=1),(data!C352/data!C351-1)*'inputs and tables'!$K$17+1,1))</f>
        <v>3433.0060274926122</v>
      </c>
      <c r="P352" s="10">
        <f ca="1">(P351+(IF(K351&lt;&gt;K350,(-P351*'inputs and tables'!$K$22-'inputs and tables'!$K$21)-P351*'inputs and tables'!$K$22,0)*('inputs and tables'!$K$15+'inputs and tables'!$K$16)))*(IF(AND(K351=0,'inputs and tables'!$K$16=1),data!C351/data!C352,1)*IF(AND(K351=1,'inputs and tables'!$K$15=1),data!C352/data!C351,1))</f>
        <v>1656.6534240166986</v>
      </c>
      <c r="R352" s="36">
        <f ca="1">1-O352/MAX($O$202:O352)</f>
        <v>1.5517674851069252E-2</v>
      </c>
      <c r="S352" s="36">
        <f>1-N352/MAX($N$202:N352)</f>
        <v>6.4186787860512906E-3</v>
      </c>
    </row>
    <row r="353" spans="1:19" x14ac:dyDescent="0.4">
      <c r="A353" s="17">
        <f t="shared" si="14"/>
        <v>351</v>
      </c>
      <c r="B353">
        <v>1450569600</v>
      </c>
      <c r="C353">
        <v>442.22</v>
      </c>
      <c r="D353" s="14">
        <f t="shared" si="13"/>
        <v>42358</v>
      </c>
      <c r="F353">
        <f ca="1">IF(A353&lt;$F$2,"",AVERAGE(INDIRECT("C"&amp;A353-$F$2+3):C353))</f>
        <v>377.15863636363633</v>
      </c>
      <c r="G353" s="2">
        <f ca="1">IF(A353&lt;$G$2,"",IF(A353=$G$2,AVERAGE(INDIRECT("C"&amp;A353-$G$2+3):C353),G352+(2/($G$2+3))*(C353-G352)))</f>
        <v>384.0139252027368</v>
      </c>
      <c r="J353">
        <f ca="1">IF(F353="","",IF(C353&lt;(F353*(1-'inputs and tables'!$K$14)),0,IF(C353&gt;(F353*(1+'inputs and tables'!$K$14)),1,J352)))</f>
        <v>1</v>
      </c>
      <c r="K353">
        <f ca="1">IF(G353="","",IF(C353&lt;(G353*(1-'inputs and tables'!$K$14)),0,IF(C353&gt;(G353*(1+'inputs and tables'!$K$14)),1,K352)))</f>
        <v>1</v>
      </c>
      <c r="N353" s="13">
        <f t="shared" si="15"/>
        <v>1591.349094965635</v>
      </c>
      <c r="O353" s="10">
        <f ca="1">(O352+(IF(J352&lt;&gt;J351,(-O352*'inputs and tables'!$K$22-'inputs and tables'!$K$21)-O352*'inputs and tables'!$K$22,0)*('inputs and tables'!$K$15+'inputs and tables'!$K$16)))*(IF(AND(J352=0,'inputs and tables'!$K$16=1),(data!C352/data!C353-1)*'inputs and tables'!$K$18+1,1)*IF(AND(J352=1,'inputs and tables'!$K$15=1),(data!C353/data!C352-1)*'inputs and tables'!$K$17+1,1))</f>
        <v>3113.6804272744434</v>
      </c>
      <c r="P353" s="10">
        <f ca="1">(P352+(IF(K352&lt;&gt;K351,(-P352*'inputs and tables'!$K$22-'inputs and tables'!$K$21)-P352*'inputs and tables'!$K$22,0)*('inputs and tables'!$K$15+'inputs and tables'!$K$16)))*(IF(AND(K352=0,'inputs and tables'!$K$16=1),data!C352/data!C353,1)*IF(AND(K352=1,'inputs and tables'!$K$15=1),data!C353/data!C352,1))</f>
        <v>1588.166396775704</v>
      </c>
      <c r="R353" s="36">
        <f ca="1">1-O353/MAX($O$202:O353)</f>
        <v>0.10709060157032979</v>
      </c>
      <c r="S353" s="36">
        <f>1-N353/MAX($N$202:N353)</f>
        <v>4.7493915178667634E-2</v>
      </c>
    </row>
    <row r="354" spans="1:19" x14ac:dyDescent="0.4">
      <c r="A354" s="17">
        <f t="shared" si="14"/>
        <v>352</v>
      </c>
      <c r="B354">
        <v>1450656000</v>
      </c>
      <c r="C354">
        <v>436.81</v>
      </c>
      <c r="D354" s="14">
        <f t="shared" si="13"/>
        <v>42359</v>
      </c>
      <c r="F354">
        <f ca="1">IF(A354&lt;$F$2,"",AVERAGE(INDIRECT("C"&amp;A354-$F$2+3):C354))</f>
        <v>378.34045454545452</v>
      </c>
      <c r="G354" s="2">
        <f ca="1">IF(A354&lt;$G$2,"",IF(A354=$G$2,AVERAGE(INDIRECT("C"&amp;A354-$G$2+3):C354),G353+(2/($G$2+3))*(C354-G353)))</f>
        <v>386.26056668347138</v>
      </c>
      <c r="J354">
        <f ca="1">IF(F354="","",IF(C354&lt;(F354*(1-'inputs and tables'!$K$14)),0,IF(C354&gt;(F354*(1+'inputs and tables'!$K$14)),1,J353)))</f>
        <v>1</v>
      </c>
      <c r="K354">
        <f ca="1">IF(G354="","",IF(C354&lt;(G354*(1-'inputs and tables'!$K$14)),0,IF(C354&gt;(G354*(1+'inputs and tables'!$K$14)),1,K353)))</f>
        <v>1</v>
      </c>
      <c r="N354" s="13">
        <f t="shared" si="15"/>
        <v>1571.8809600921238</v>
      </c>
      <c r="O354" s="10">
        <f ca="1">(O353+(IF(J353&lt;&gt;J352,(-O353*'inputs and tables'!$K$22-'inputs and tables'!$K$21)-O353*'inputs and tables'!$K$22,0)*('inputs and tables'!$K$15+'inputs and tables'!$K$16)))*(IF(AND(J353=0,'inputs and tables'!$K$16=1),(data!C353/data!C354-1)*'inputs and tables'!$K$18+1,1)*IF(AND(J353=1,'inputs and tables'!$K$15=1),(data!C354/data!C353-1)*'inputs and tables'!$K$17+1,1))</f>
        <v>3027.9735958308215</v>
      </c>
      <c r="P354" s="10">
        <f ca="1">(P353+(IF(K353&lt;&gt;K352,(-P353*'inputs and tables'!$K$22-'inputs and tables'!$K$21)-P353*'inputs and tables'!$K$22,0)*('inputs and tables'!$K$15+'inputs and tables'!$K$16)))*(IF(AND(K353=0,'inputs and tables'!$K$16=1),data!C353/data!C354,1)*IF(AND(K353=1,'inputs and tables'!$K$15=1),data!C354/data!C353,1))</f>
        <v>1568.7371981719398</v>
      </c>
      <c r="R354" s="36">
        <f ca="1">1-O354/MAX($O$202:O354)</f>
        <v>0.13166872931757156</v>
      </c>
      <c r="S354" s="36">
        <f>1-N354/MAX($N$202:N354)</f>
        <v>5.9146617270123047E-2</v>
      </c>
    </row>
    <row r="355" spans="1:19" x14ac:dyDescent="0.4">
      <c r="A355" s="17">
        <f t="shared" si="14"/>
        <v>353</v>
      </c>
      <c r="B355">
        <v>1450742400</v>
      </c>
      <c r="C355">
        <v>433.92</v>
      </c>
      <c r="D355" s="14">
        <f t="shared" si="13"/>
        <v>42360</v>
      </c>
      <c r="F355">
        <f ca="1">IF(A355&lt;$F$2,"",AVERAGE(INDIRECT("C"&amp;A355-$F$2+3):C355))</f>
        <v>379.70613636363635</v>
      </c>
      <c r="G355" s="2">
        <f ca="1">IF(A355&lt;$G$2,"",IF(A355=$G$2,AVERAGE(INDIRECT("C"&amp;A355-$G$2+3):C355),G354+(2/($G$2+3))*(C355-G354)))</f>
        <v>388.28862767566409</v>
      </c>
      <c r="J355">
        <f ca="1">IF(F355="","",IF(C355&lt;(F355*(1-'inputs and tables'!$K$14)),0,IF(C355&gt;(F355*(1+'inputs and tables'!$K$14)),1,J354)))</f>
        <v>1</v>
      </c>
      <c r="K355">
        <f ca="1">IF(G355="","",IF(C355&lt;(G355*(1-'inputs and tables'!$K$14)),0,IF(C355&gt;(G355*(1+'inputs and tables'!$K$14)),1,K354)))</f>
        <v>1</v>
      </c>
      <c r="N355" s="13">
        <f t="shared" si="15"/>
        <v>1561.4811616107104</v>
      </c>
      <c r="O355" s="10">
        <f ca="1">(O354+(IF(J354&lt;&gt;J353,(-O354*'inputs and tables'!$K$22-'inputs and tables'!$K$21)-O354*'inputs and tables'!$K$22,0)*('inputs and tables'!$K$15+'inputs and tables'!$K$16)))*(IF(AND(J354=0,'inputs and tables'!$K$16=1),(data!C354/data!C355-1)*'inputs and tables'!$K$18+1,1)*IF(AND(J354=1,'inputs and tables'!$K$15=1),(data!C355/data!C354-1)*'inputs and tables'!$K$17+1,1))</f>
        <v>2982.898166452168</v>
      </c>
      <c r="P355" s="10">
        <f ca="1">(P354+(IF(K354&lt;&gt;K353,(-P354*'inputs and tables'!$K$22-'inputs and tables'!$K$21)-P354*'inputs and tables'!$K$22,0)*('inputs and tables'!$K$15+'inputs and tables'!$K$16)))*(IF(AND(K354=0,'inputs and tables'!$K$16=1),data!C354/data!C355,1)*IF(AND(K354=1,'inputs and tables'!$K$15=1),data!C355/data!C354,1))</f>
        <v>1558.3581992874892</v>
      </c>
      <c r="R355" s="36">
        <f ca="1">1-O355/MAX($O$202:O355)</f>
        <v>0.14459499952112098</v>
      </c>
      <c r="S355" s="36">
        <f>1-N355/MAX($N$202:N355)</f>
        <v>6.5371443341159186E-2</v>
      </c>
    </row>
    <row r="356" spans="1:19" x14ac:dyDescent="0.4">
      <c r="A356" s="17">
        <f t="shared" si="14"/>
        <v>354</v>
      </c>
      <c r="B356">
        <v>1450828800</v>
      </c>
      <c r="C356">
        <v>442.43</v>
      </c>
      <c r="D356" s="14">
        <f t="shared" si="13"/>
        <v>42361</v>
      </c>
      <c r="F356">
        <f ca="1">IF(A356&lt;$F$2,"",AVERAGE(INDIRECT("C"&amp;A356-$F$2+3):C356))</f>
        <v>381.13568181818175</v>
      </c>
      <c r="G356" s="2">
        <f ca="1">IF(A356&lt;$G$2,"",IF(A356=$G$2,AVERAGE(INDIRECT("C"&amp;A356-$G$2+3):C356),G355+(2/($G$2+3))*(C356-G355)))</f>
        <v>390.59251585967837</v>
      </c>
      <c r="J356">
        <f ca="1">IF(F356="","",IF(C356&lt;(F356*(1-'inputs and tables'!$K$14)),0,IF(C356&gt;(F356*(1+'inputs and tables'!$K$14)),1,J355)))</f>
        <v>1</v>
      </c>
      <c r="K356">
        <f ca="1">IF(G356="","",IF(C356&lt;(G356*(1-'inputs and tables'!$K$14)),0,IF(C356&gt;(G356*(1+'inputs and tables'!$K$14)),1,K355)))</f>
        <v>1</v>
      </c>
      <c r="N356" s="13">
        <f t="shared" si="15"/>
        <v>1592.1047896649764</v>
      </c>
      <c r="O356" s="10">
        <f ca="1">(O355+(IF(J355&lt;&gt;J354,(-O355*'inputs and tables'!$K$22-'inputs and tables'!$K$21)-O355*'inputs and tables'!$K$22,0)*('inputs and tables'!$K$15+'inputs and tables'!$K$16)))*(IF(AND(J355=0,'inputs and tables'!$K$16=1),(data!C355/data!C356-1)*'inputs and tables'!$K$18+1,1)*IF(AND(J355=1,'inputs and tables'!$K$15=1),(data!C356/data!C355-1)*'inputs and tables'!$K$17+1,1))</f>
        <v>3114.5239100043036</v>
      </c>
      <c r="P356" s="10">
        <f ca="1">(P355+(IF(K355&lt;&gt;K354,(-P355*'inputs and tables'!$K$22-'inputs and tables'!$K$21)-P355*'inputs and tables'!$K$22,0)*('inputs and tables'!$K$15+'inputs and tables'!$K$16)))*(IF(AND(K355=0,'inputs and tables'!$K$16=1),data!C355/data!C356,1)*IF(AND(K355=1,'inputs and tables'!$K$15=1),data!C356/data!C355,1))</f>
        <v>1588.9205800856466</v>
      </c>
      <c r="R356" s="36">
        <f ca="1">1-O356/MAX($O$202:O356)</f>
        <v>0.10684871622772751</v>
      </c>
      <c r="S356" s="36">
        <f>1-N356/MAX($N$202:N356)</f>
        <v>4.7041592176966018E-2</v>
      </c>
    </row>
    <row r="357" spans="1:19" x14ac:dyDescent="0.4">
      <c r="A357" s="17">
        <f t="shared" si="14"/>
        <v>355</v>
      </c>
      <c r="B357">
        <v>1450915200</v>
      </c>
      <c r="C357">
        <v>455.74</v>
      </c>
      <c r="D357" s="14">
        <f t="shared" ref="D357:D420" si="16">(B357/86400)+DATE(1970,1,1)</f>
        <v>42362</v>
      </c>
      <c r="F357">
        <f ca="1">IF(A357&lt;$F$2,"",AVERAGE(INDIRECT("C"&amp;A357-$F$2+3):C357))</f>
        <v>383.83113636363635</v>
      </c>
      <c r="G357" s="2">
        <f ca="1">IF(A357&lt;$G$2,"",IF(A357=$G$2,AVERAGE(INDIRECT("C"&amp;A357-$G$2+3):C357),G356+(2/($G$2+3))*(C357-G356)))</f>
        <v>393.36474922735164</v>
      </c>
      <c r="J357">
        <f ca="1">IF(F357="","",IF(C357&lt;(F357*(1-'inputs and tables'!$K$14)),0,IF(C357&gt;(F357*(1+'inputs and tables'!$K$14)),1,J356)))</f>
        <v>1</v>
      </c>
      <c r="K357">
        <f ca="1">IF(G357="","",IF(C357&lt;(G357*(1-'inputs and tables'!$K$14)),0,IF(C357&gt;(G357*(1+'inputs and tables'!$K$14)),1,K356)))</f>
        <v>1</v>
      </c>
      <c r="N357" s="13">
        <f t="shared" si="15"/>
        <v>1640.0014394184759</v>
      </c>
      <c r="O357" s="10">
        <f ca="1">(O356+(IF(J356&lt;&gt;J355,(-O356*'inputs and tables'!$K$22-'inputs and tables'!$K$21)-O356*'inputs and tables'!$K$22,0)*('inputs and tables'!$K$15+'inputs and tables'!$K$16)))*(IF(AND(J356=0,'inputs and tables'!$K$16=1),(data!C356/data!C357-1)*'inputs and tables'!$K$18+1,1)*IF(AND(J356=1,'inputs and tables'!$K$15=1),(data!C357/data!C356-1)*'inputs and tables'!$K$17+1,1))</f>
        <v>3325.3419033475529</v>
      </c>
      <c r="P357" s="10">
        <f ca="1">(P356+(IF(K356&lt;&gt;K355,(-P356*'inputs and tables'!$K$22-'inputs and tables'!$K$21)-P356*'inputs and tables'!$K$22,0)*('inputs and tables'!$K$15+'inputs and tables'!$K$16)))*(IF(AND(K356=0,'inputs and tables'!$K$16=1),data!C356/data!C357,1)*IF(AND(K356=1,'inputs and tables'!$K$15=1),data!C357/data!C356,1))</f>
        <v>1636.7214365396392</v>
      </c>
      <c r="R357" s="36">
        <f ca="1">1-O357/MAX($O$202:O357)</f>
        <v>4.6392490224133498E-2</v>
      </c>
      <c r="S357" s="36">
        <f>1-N357/MAX($N$202:N357)</f>
        <v>1.8372929545307781E-2</v>
      </c>
    </row>
    <row r="358" spans="1:19" x14ac:dyDescent="0.4">
      <c r="A358" s="17">
        <f t="shared" si="14"/>
        <v>356</v>
      </c>
      <c r="B358">
        <v>1451001600</v>
      </c>
      <c r="C358">
        <v>455.84</v>
      </c>
      <c r="D358" s="14">
        <f t="shared" si="16"/>
        <v>42363</v>
      </c>
      <c r="F358">
        <f ca="1">IF(A358&lt;$F$2,"",AVERAGE(INDIRECT("C"&amp;A358-$F$2+3):C358))</f>
        <v>387.07295454545454</v>
      </c>
      <c r="G358" s="2">
        <f ca="1">IF(A358&lt;$G$2,"",IF(A358=$G$2,AVERAGE(INDIRECT("C"&amp;A358-$G$2+3):C358),G357+(2/($G$2+3))*(C358-G357)))</f>
        <v>396.02327053682603</v>
      </c>
      <c r="J358">
        <f ca="1">IF(F358="","",IF(C358&lt;(F358*(1-'inputs and tables'!$K$14)),0,IF(C358&gt;(F358*(1+'inputs and tables'!$K$14)),1,J357)))</f>
        <v>1</v>
      </c>
      <c r="K358">
        <f ca="1">IF(G358="","",IF(C358&lt;(G358*(1-'inputs and tables'!$K$14)),0,IF(C358&gt;(G358*(1+'inputs and tables'!$K$14)),1,K357)))</f>
        <v>1</v>
      </c>
      <c r="N358" s="13">
        <f t="shared" si="15"/>
        <v>1640.3612940372097</v>
      </c>
      <c r="O358" s="10">
        <f ca="1">(O357+(IF(J357&lt;&gt;J356,(-O357*'inputs and tables'!$K$22-'inputs and tables'!$K$21)-O357*'inputs and tables'!$K$22,0)*('inputs and tables'!$K$15+'inputs and tables'!$K$16)))*(IF(AND(J357=0,'inputs and tables'!$K$16=1),(data!C357/data!C358-1)*'inputs and tables'!$K$18+1,1)*IF(AND(J357=1,'inputs and tables'!$K$15=1),(data!C358/data!C357-1)*'inputs and tables'!$K$17+1,1))</f>
        <v>3326.9836331238562</v>
      </c>
      <c r="P358" s="10">
        <f ca="1">(P357+(IF(K357&lt;&gt;K356,(-P357*'inputs and tables'!$K$22-'inputs and tables'!$K$21)-P357*'inputs and tables'!$K$22,0)*('inputs and tables'!$K$15+'inputs and tables'!$K$16)))*(IF(AND(K357=0,'inputs and tables'!$K$16=1),data!C357/data!C358,1)*IF(AND(K357=1,'inputs and tables'!$K$15=1),data!C358/data!C357,1))</f>
        <v>1637.0805714491355</v>
      </c>
      <c r="R358" s="36">
        <f ca="1">1-O358/MAX($O$202:O358)</f>
        <v>4.5921691765145156E-2</v>
      </c>
      <c r="S358" s="36">
        <f>1-N358/MAX($N$202:N358)</f>
        <v>1.815753763973571E-2</v>
      </c>
    </row>
    <row r="359" spans="1:19" x14ac:dyDescent="0.4">
      <c r="A359" s="17">
        <f t="shared" si="14"/>
        <v>357</v>
      </c>
      <c r="B359">
        <v>1451088000</v>
      </c>
      <c r="C359">
        <v>419.41</v>
      </c>
      <c r="D359" s="14">
        <f t="shared" si="16"/>
        <v>42364</v>
      </c>
      <c r="F359">
        <f ca="1">IF(A359&lt;$F$2,"",AVERAGE(INDIRECT("C"&amp;A359-$F$2+3):C359))</f>
        <v>388.95749999999992</v>
      </c>
      <c r="G359" s="2">
        <f ca="1">IF(A359&lt;$G$2,"",IF(A359=$G$2,AVERAGE(INDIRECT("C"&amp;A359-$G$2+3):C359),G358+(2/($G$2+3))*(C359-G358)))</f>
        <v>397.01845051398237</v>
      </c>
      <c r="J359">
        <f ca="1">IF(F359="","",IF(C359&lt;(F359*(1-'inputs and tables'!$K$14)),0,IF(C359&gt;(F359*(1+'inputs and tables'!$K$14)),1,J358)))</f>
        <v>1</v>
      </c>
      <c r="K359">
        <f ca="1">IF(G359="","",IF(C359&lt;(G359*(1-'inputs and tables'!$K$14)),0,IF(C359&gt;(G359*(1+'inputs and tables'!$K$14)),1,K358)))</f>
        <v>1</v>
      </c>
      <c r="N359" s="13">
        <f t="shared" si="15"/>
        <v>1509.2662564324023</v>
      </c>
      <c r="O359" s="10">
        <f ca="1">(O358+(IF(J358&lt;&gt;J357,(-O358*'inputs and tables'!$K$22-'inputs and tables'!$K$21)-O358*'inputs and tables'!$K$22,0)*('inputs and tables'!$K$15+'inputs and tables'!$K$16)))*(IF(AND(J358=0,'inputs and tables'!$K$16=1),(data!C358/data!C359-1)*'inputs and tables'!$K$18+1,1)*IF(AND(J358=1,'inputs and tables'!$K$15=1),(data!C359/data!C358-1)*'inputs and tables'!$K$17+1,1))</f>
        <v>2728.7374701103445</v>
      </c>
      <c r="P359" s="10">
        <f ca="1">(P358+(IF(K358&lt;&gt;K357,(-P358*'inputs and tables'!$K$22-'inputs and tables'!$K$21)-P358*'inputs and tables'!$K$22,0)*('inputs and tables'!$K$15+'inputs and tables'!$K$16)))*(IF(AND(K358=0,'inputs and tables'!$K$16=1),data!C358/data!C359,1)*IF(AND(K358=1,'inputs and tables'!$K$15=1),data!C359/data!C358,1))</f>
        <v>1506.2477239195375</v>
      </c>
      <c r="R359" s="36">
        <f ca="1">1-O359/MAX($O$202:O359)</f>
        <v>0.21748060219477028</v>
      </c>
      <c r="S359" s="36">
        <f>1-N359/MAX($N$202:N359)</f>
        <v>9.6624808839683829E-2</v>
      </c>
    </row>
    <row r="360" spans="1:19" x14ac:dyDescent="0.4">
      <c r="A360" s="17">
        <f t="shared" si="14"/>
        <v>358</v>
      </c>
      <c r="B360">
        <v>1451174400</v>
      </c>
      <c r="C360">
        <v>424.72</v>
      </c>
      <c r="D360" s="14">
        <f t="shared" si="16"/>
        <v>42365</v>
      </c>
      <c r="F360">
        <f ca="1">IF(A360&lt;$F$2,"",AVERAGE(INDIRECT("C"&amp;A360-$F$2+3):C360))</f>
        <v>390.92681818181825</v>
      </c>
      <c r="G360" s="2">
        <f ca="1">IF(A360&lt;$G$2,"",IF(A360=$G$2,AVERAGE(INDIRECT("C"&amp;A360-$G$2+3):C360),G359+(2/($G$2+3))*(C360-G359)))</f>
        <v>398.1972398538129</v>
      </c>
      <c r="J360">
        <f ca="1">IF(F360="","",IF(C360&lt;(F360*(1-'inputs and tables'!$K$14)),0,IF(C360&gt;(F360*(1+'inputs and tables'!$K$14)),1,J359)))</f>
        <v>1</v>
      </c>
      <c r="K360">
        <f ca="1">IF(G360="","",IF(C360&lt;(G360*(1-'inputs and tables'!$K$14)),0,IF(C360&gt;(G360*(1+'inputs and tables'!$K$14)),1,K359)))</f>
        <v>1</v>
      </c>
      <c r="N360" s="13">
        <f t="shared" si="15"/>
        <v>1528.3745366871794</v>
      </c>
      <c r="O360" s="10">
        <f ca="1">(O359+(IF(J359&lt;&gt;J358,(-O359*'inputs and tables'!$K$22-'inputs and tables'!$K$21)-O359*'inputs and tables'!$K$22,0)*('inputs and tables'!$K$15+'inputs and tables'!$K$16)))*(IF(AND(J359=0,'inputs and tables'!$K$16=1),(data!C359/data!C360-1)*'inputs and tables'!$K$18+1,1)*IF(AND(J359=1,'inputs and tables'!$K$15=1),(data!C360/data!C359-1)*'inputs and tables'!$K$17+1,1))</f>
        <v>2806.4695006392867</v>
      </c>
      <c r="P360" s="10">
        <f ca="1">(P359+(IF(K359&lt;&gt;K358,(-P359*'inputs and tables'!$K$22-'inputs and tables'!$K$21)-P359*'inputs and tables'!$K$22,0)*('inputs and tables'!$K$15+'inputs and tables'!$K$16)))*(IF(AND(K359=0,'inputs and tables'!$K$16=1),data!C359/data!C360,1)*IF(AND(K359=1,'inputs and tables'!$K$15=1),data!C360/data!C359,1))</f>
        <v>1525.3177876138052</v>
      </c>
      <c r="R360" s="36">
        <f ca="1">1-O360/MAX($O$202:O360)</f>
        <v>0.19518940621642433</v>
      </c>
      <c r="S360" s="36">
        <f>1-N360/MAX($N$202:N360)</f>
        <v>8.5187498653800597E-2</v>
      </c>
    </row>
    <row r="361" spans="1:19" x14ac:dyDescent="0.4">
      <c r="A361" s="17">
        <f t="shared" si="14"/>
        <v>359</v>
      </c>
      <c r="B361">
        <v>1451260800</v>
      </c>
      <c r="C361">
        <v>421.94</v>
      </c>
      <c r="D361" s="14">
        <f t="shared" si="16"/>
        <v>42366</v>
      </c>
      <c r="F361">
        <f ca="1">IF(A361&lt;$F$2,"",AVERAGE(INDIRECT("C"&amp;A361-$F$2+3):C361))</f>
        <v>392.90931818181821</v>
      </c>
      <c r="G361" s="2">
        <f ca="1">IF(A361&lt;$G$2,"",IF(A361=$G$2,AVERAGE(INDIRECT("C"&amp;A361-$G$2+3):C361),G360+(2/($G$2+3))*(C361-G360)))</f>
        <v>399.20757007279957</v>
      </c>
      <c r="J361">
        <f ca="1">IF(F361="","",IF(C361&lt;(F361*(1-'inputs and tables'!$K$14)),0,IF(C361&gt;(F361*(1+'inputs and tables'!$K$14)),1,J360)))</f>
        <v>1</v>
      </c>
      <c r="K361">
        <f ca="1">IF(G361="","",IF(C361&lt;(G361*(1-'inputs and tables'!$K$14)),0,IF(C361&gt;(G361*(1+'inputs and tables'!$K$14)),1,K360)))</f>
        <v>1</v>
      </c>
      <c r="N361" s="13">
        <f t="shared" si="15"/>
        <v>1518.3705782863733</v>
      </c>
      <c r="O361" s="10">
        <f ca="1">(O360+(IF(J360&lt;&gt;J359,(-O360*'inputs and tables'!$K$22-'inputs and tables'!$K$21)-O360*'inputs and tables'!$K$22,0)*('inputs and tables'!$K$15+'inputs and tables'!$K$16)))*(IF(AND(J360=0,'inputs and tables'!$K$16=1),(data!C360/data!C361-1)*'inputs and tables'!$K$18+1,1)*IF(AND(J360=1,'inputs and tables'!$K$15=1),(data!C361/data!C360-1)*'inputs and tables'!$K$17+1,1))</f>
        <v>2765.1376426469651</v>
      </c>
      <c r="P361" s="10">
        <f ca="1">(P360+(IF(K360&lt;&gt;K359,(-P360*'inputs and tables'!$K$22-'inputs and tables'!$K$21)-P360*'inputs and tables'!$K$22,0)*('inputs and tables'!$K$15+'inputs and tables'!$K$16)))*(IF(AND(K360=0,'inputs and tables'!$K$16=1),data!C360/data!C361,1)*IF(AND(K360=1,'inputs and tables'!$K$15=1),data!C361/data!C360,1))</f>
        <v>1515.3338371298005</v>
      </c>
      <c r="R361" s="36">
        <f ca="1">1-O361/MAX($O$202:O361)</f>
        <v>0.2070421333404503</v>
      </c>
      <c r="S361" s="36">
        <f>1-N361/MAX($N$202:N361)</f>
        <v>9.1175393628707524E-2</v>
      </c>
    </row>
    <row r="362" spans="1:19" x14ac:dyDescent="0.4">
      <c r="A362" s="17">
        <f t="shared" si="14"/>
        <v>360</v>
      </c>
      <c r="B362">
        <v>1451347200</v>
      </c>
      <c r="C362">
        <v>433.89</v>
      </c>
      <c r="D362" s="14">
        <f t="shared" si="16"/>
        <v>42367</v>
      </c>
      <c r="F362">
        <f ca="1">IF(A362&lt;$F$2,"",AVERAGE(INDIRECT("C"&amp;A362-$F$2+3):C362))</f>
        <v>395.43113636363631</v>
      </c>
      <c r="G362" s="2">
        <f ca="1">IF(A362&lt;$G$2,"",IF(A362=$G$2,AVERAGE(INDIRECT("C"&amp;A362-$G$2+3):C362),G361+(2/($G$2+3))*(C362-G361)))</f>
        <v>400.68341815480812</v>
      </c>
      <c r="J362">
        <f ca="1">IF(F362="","",IF(C362&lt;(F362*(1-'inputs and tables'!$K$14)),0,IF(C362&gt;(F362*(1+'inputs and tables'!$K$14)),1,J361)))</f>
        <v>1</v>
      </c>
      <c r="K362">
        <f ca="1">IF(G362="","",IF(C362&lt;(G362*(1-'inputs and tables'!$K$14)),0,IF(C362&gt;(G362*(1+'inputs and tables'!$K$14)),1,K361)))</f>
        <v>1</v>
      </c>
      <c r="N362" s="13">
        <f t="shared" si="15"/>
        <v>1561.37320522509</v>
      </c>
      <c r="O362" s="10">
        <f ca="1">(O361+(IF(J361&lt;&gt;J360,(-O361*'inputs and tables'!$K$22-'inputs and tables'!$K$21)-O361*'inputs and tables'!$K$22,0)*('inputs and tables'!$K$15+'inputs and tables'!$K$16)))*(IF(AND(J361=0,'inputs and tables'!$K$16=1),(data!C361/data!C362-1)*'inputs and tables'!$K$18+1,1)*IF(AND(J361=1,'inputs and tables'!$K$15=1),(data!C362/data!C361-1)*'inputs and tables'!$K$17+1,1))</f>
        <v>2941.341933225413</v>
      </c>
      <c r="P362" s="10">
        <f ca="1">(P361+(IF(K361&lt;&gt;K360,(-P361*'inputs and tables'!$K$22-'inputs and tables'!$K$21)-P361*'inputs and tables'!$K$22,0)*('inputs and tables'!$K$15+'inputs and tables'!$K$16)))*(IF(AND(K361=0,'inputs and tables'!$K$16=1),data!C361/data!C362,1)*IF(AND(K361=1,'inputs and tables'!$K$15=1),data!C362/data!C361,1))</f>
        <v>1558.2504588146398</v>
      </c>
      <c r="R362" s="36">
        <f ca="1">1-O362/MAX($O$202:O362)</f>
        <v>0.15651207067796591</v>
      </c>
      <c r="S362" s="36">
        <f>1-N362/MAX($N$202:N362)</f>
        <v>6.543606091283094E-2</v>
      </c>
    </row>
    <row r="363" spans="1:19" x14ac:dyDescent="0.4">
      <c r="A363" s="17">
        <f t="shared" si="14"/>
        <v>361</v>
      </c>
      <c r="B363">
        <v>1451433600</v>
      </c>
      <c r="C363">
        <v>427.95</v>
      </c>
      <c r="D363" s="14">
        <f t="shared" si="16"/>
        <v>42368</v>
      </c>
      <c r="F363">
        <f ca="1">IF(A363&lt;$F$2,"",AVERAGE(INDIRECT("C"&amp;A363-$F$2+3):C363))</f>
        <v>397.59159090909088</v>
      </c>
      <c r="G363" s="2">
        <f ca="1">IF(A363&lt;$G$2,"",IF(A363=$G$2,AVERAGE(INDIRECT("C"&amp;A363-$G$2+3):C363),G362+(2/($G$2+3))*(C363-G362)))</f>
        <v>401.8436982333269</v>
      </c>
      <c r="J363">
        <f ca="1">IF(F363="","",IF(C363&lt;(F363*(1-'inputs and tables'!$K$14)),0,IF(C363&gt;(F363*(1+'inputs and tables'!$K$14)),1,J362)))</f>
        <v>1</v>
      </c>
      <c r="K363">
        <f ca="1">IF(G363="","",IF(C363&lt;(G363*(1-'inputs and tables'!$K$14)),0,IF(C363&gt;(G363*(1+'inputs and tables'!$K$14)),1,K362)))</f>
        <v>1</v>
      </c>
      <c r="N363" s="13">
        <f t="shared" si="15"/>
        <v>1539.9978408722884</v>
      </c>
      <c r="O363" s="10">
        <f ca="1">(O362+(IF(J362&lt;&gt;J361,(-O362*'inputs and tables'!$K$22-'inputs and tables'!$K$21)-O362*'inputs and tables'!$K$22,0)*('inputs and tables'!$K$15+'inputs and tables'!$K$16)))*(IF(AND(J362=0,'inputs and tables'!$K$16=1),(data!C362/data!C363-1)*'inputs and tables'!$K$18+1,1)*IF(AND(J362=1,'inputs and tables'!$K$15=1),(data!C363/data!C362-1)*'inputs and tables'!$K$17+1,1))</f>
        <v>2850.7405482256254</v>
      </c>
      <c r="P363" s="10">
        <f ca="1">(P362+(IF(K362&lt;&gt;K361,(-P362*'inputs and tables'!$K$22-'inputs and tables'!$K$21)-P362*'inputs and tables'!$K$22,0)*('inputs and tables'!$K$15+'inputs and tables'!$K$16)))*(IF(AND(K362=0,'inputs and tables'!$K$16=1),data!C362/data!C363,1)*IF(AND(K362=1,'inputs and tables'!$K$15=1),data!C363/data!C362,1))</f>
        <v>1536.9178451905439</v>
      </c>
      <c r="R363" s="36">
        <f ca="1">1-O363/MAX($O$202:O363)</f>
        <v>0.18249380838888118</v>
      </c>
      <c r="S363" s="36">
        <f>1-N363/MAX($N$202:N363)</f>
        <v>7.8230340103819018E-2</v>
      </c>
    </row>
    <row r="364" spans="1:19" x14ac:dyDescent="0.4">
      <c r="A364" s="17">
        <f t="shared" si="14"/>
        <v>362</v>
      </c>
      <c r="B364">
        <v>1451520000</v>
      </c>
      <c r="C364">
        <v>430.35</v>
      </c>
      <c r="D364" s="14">
        <f t="shared" si="16"/>
        <v>42369</v>
      </c>
      <c r="F364">
        <f ca="1">IF(A364&lt;$F$2,"",AVERAGE(INDIRECT("C"&amp;A364-$F$2+3):C364))</f>
        <v>399.72477272727269</v>
      </c>
      <c r="G364" s="2">
        <f ca="1">IF(A364&lt;$G$2,"",IF(A364=$G$2,AVERAGE(INDIRECT("C"&amp;A364-$G$2+3):C364),G363+(2/($G$2+3))*(C364-G363)))</f>
        <v>403.05673235105769</v>
      </c>
      <c r="J364">
        <f ca="1">IF(F364="","",IF(C364&lt;(F364*(1-'inputs and tables'!$K$14)),0,IF(C364&gt;(F364*(1+'inputs and tables'!$K$14)),1,J363)))</f>
        <v>1</v>
      </c>
      <c r="K364">
        <f ca="1">IF(G364="","",IF(C364&lt;(G364*(1-'inputs and tables'!$K$14)),0,IF(C364&gt;(G364*(1+'inputs and tables'!$K$14)),1,K363)))</f>
        <v>1</v>
      </c>
      <c r="N364" s="13">
        <f t="shared" si="15"/>
        <v>1548.6343517219054</v>
      </c>
      <c r="O364" s="10">
        <f ca="1">(O363+(IF(J363&lt;&gt;J362,(-O363*'inputs and tables'!$K$22-'inputs and tables'!$K$21)-O363*'inputs and tables'!$K$22,0)*('inputs and tables'!$K$15+'inputs and tables'!$K$16)))*(IF(AND(J363=0,'inputs and tables'!$K$16=1),(data!C363/data!C364-1)*'inputs and tables'!$K$18+1,1)*IF(AND(J363=1,'inputs and tables'!$K$15=1),(data!C364/data!C363-1)*'inputs and tables'!$K$17+1,1))</f>
        <v>2886.7120377931424</v>
      </c>
      <c r="P364" s="10">
        <f ca="1">(P363+(IF(K363&lt;&gt;K362,(-P363*'inputs and tables'!$K$22-'inputs and tables'!$K$21)-P363*'inputs and tables'!$K$22,0)*('inputs and tables'!$K$15+'inputs and tables'!$K$16)))*(IF(AND(K363=0,'inputs and tables'!$K$16=1),data!C363/data!C364,1)*IF(AND(K363=1,'inputs and tables'!$K$15=1),data!C364/data!C363,1))</f>
        <v>1545.5370830184615</v>
      </c>
      <c r="R364" s="36">
        <f ca="1">1-O364/MAX($O$202:O364)</f>
        <v>0.17217827284804654</v>
      </c>
      <c r="S364" s="36">
        <f>1-N364/MAX($N$202:N364)</f>
        <v>7.3060934370086428E-2</v>
      </c>
    </row>
    <row r="365" spans="1:19" x14ac:dyDescent="0.4">
      <c r="A365" s="17">
        <f t="shared" si="14"/>
        <v>363</v>
      </c>
      <c r="B365">
        <v>1451606400</v>
      </c>
      <c r="C365">
        <v>435.66</v>
      </c>
      <c r="D365" s="14">
        <f t="shared" si="16"/>
        <v>42370</v>
      </c>
      <c r="F365">
        <f ca="1">IF(A365&lt;$F$2,"",AVERAGE(INDIRECT("C"&amp;A365-$F$2+3):C365))</f>
        <v>402.00136363636358</v>
      </c>
      <c r="G365" s="2">
        <f ca="1">IF(A365&lt;$G$2,"",IF(A365=$G$2,AVERAGE(INDIRECT("C"&amp;A365-$G$2+3):C365),G364+(2/($G$2+3))*(C365-G364)))</f>
        <v>404.44410544250206</v>
      </c>
      <c r="J365">
        <f ca="1">IF(F365="","",IF(C365&lt;(F365*(1-'inputs and tables'!$K$14)),0,IF(C365&gt;(F365*(1+'inputs and tables'!$K$14)),1,J364)))</f>
        <v>1</v>
      </c>
      <c r="K365">
        <f ca="1">IF(G365="","",IF(C365&lt;(G365*(1-'inputs and tables'!$K$14)),0,IF(C365&gt;(G365*(1+'inputs and tables'!$K$14)),1,K364)))</f>
        <v>1</v>
      </c>
      <c r="N365" s="13">
        <f t="shared" si="15"/>
        <v>1567.7426319766826</v>
      </c>
      <c r="O365" s="10">
        <f ca="1">(O364+(IF(J364&lt;&gt;J363,(-O364*'inputs and tables'!$K$22-'inputs and tables'!$K$21)-O364*'inputs and tables'!$K$22,0)*('inputs and tables'!$K$15+'inputs and tables'!$K$16)))*(IF(AND(J364=0,'inputs and tables'!$K$16=1),(data!C364/data!C365-1)*'inputs and tables'!$K$18+1,1)*IF(AND(J364=1,'inputs and tables'!$K$15=1),(data!C365/data!C364-1)*'inputs and tables'!$K$17+1,1))</f>
        <v>2966.8537644610487</v>
      </c>
      <c r="P365" s="10">
        <f ca="1">(P364+(IF(K364&lt;&gt;K363,(-P364*'inputs and tables'!$K$22-'inputs and tables'!$K$21)-P364*'inputs and tables'!$K$22,0)*('inputs and tables'!$K$15+'inputs and tables'!$K$16)))*(IF(AND(K364=0,'inputs and tables'!$K$16=1),data!C364/data!C365,1)*IF(AND(K364=1,'inputs and tables'!$K$15=1),data!C365/data!C364,1))</f>
        <v>1564.6071467127292</v>
      </c>
      <c r="R365" s="36">
        <f ca="1">1-O365/MAX($O$202:O365)</f>
        <v>0.14919604887884019</v>
      </c>
      <c r="S365" s="36">
        <f>1-N365/MAX($N$202:N365)</f>
        <v>6.1623624184203196E-2</v>
      </c>
    </row>
    <row r="366" spans="1:19" x14ac:dyDescent="0.4">
      <c r="A366" s="17">
        <f t="shared" si="14"/>
        <v>364</v>
      </c>
      <c r="B366">
        <v>1451692800</v>
      </c>
      <c r="C366">
        <v>435.4</v>
      </c>
      <c r="D366" s="14">
        <f t="shared" si="16"/>
        <v>42371</v>
      </c>
      <c r="F366">
        <f ca="1">IF(A366&lt;$F$2,"",AVERAGE(INDIRECT("C"&amp;A366-$F$2+3):C366))</f>
        <v>404.478409090909</v>
      </c>
      <c r="G366" s="2">
        <f ca="1">IF(A366&lt;$G$2,"",IF(A366=$G$2,AVERAGE(INDIRECT("C"&amp;A366-$G$2+3):C366),G365+(2/($G$2+3))*(C366-G365)))</f>
        <v>405.76137755133175</v>
      </c>
      <c r="J366">
        <f ca="1">IF(F366="","",IF(C366&lt;(F366*(1-'inputs and tables'!$K$14)),0,IF(C366&gt;(F366*(1+'inputs and tables'!$K$14)),1,J365)))</f>
        <v>1</v>
      </c>
      <c r="K366">
        <f ca="1">IF(G366="","",IF(C366&lt;(G366*(1-'inputs and tables'!$K$14)),0,IF(C366&gt;(G366*(1+'inputs and tables'!$K$14)),1,K365)))</f>
        <v>1</v>
      </c>
      <c r="N366" s="13">
        <f t="shared" si="15"/>
        <v>1566.807009967974</v>
      </c>
      <c r="O366" s="10">
        <f ca="1">(O365+(IF(J365&lt;&gt;J364,(-O365*'inputs and tables'!$K$22-'inputs and tables'!$K$21)-O365*'inputs and tables'!$K$22,0)*('inputs and tables'!$K$15+'inputs and tables'!$K$16)))*(IF(AND(J365=0,'inputs and tables'!$K$16=1),(data!C365/data!C366-1)*'inputs and tables'!$K$18+1,1)*IF(AND(J365=1,'inputs and tables'!$K$15=1),(data!C366/data!C365-1)*'inputs and tables'!$K$17+1,1))</f>
        <v>2962.8699021550992</v>
      </c>
      <c r="P366" s="10">
        <f ca="1">(P365+(IF(K365&lt;&gt;K364,(-P365*'inputs and tables'!$K$22-'inputs and tables'!$K$21)-P365*'inputs and tables'!$K$22,0)*('inputs and tables'!$K$15+'inputs and tables'!$K$16)))*(IF(AND(K365=0,'inputs and tables'!$K$16=1),data!C365/data!C366,1)*IF(AND(K365=1,'inputs and tables'!$K$15=1),data!C366/data!C365,1))</f>
        <v>1563.673395948038</v>
      </c>
      <c r="R366" s="36">
        <f ca="1">1-O366/MAX($O$202:O366)</f>
        <v>0.15033850012845218</v>
      </c>
      <c r="S366" s="36">
        <f>1-N366/MAX($N$202:N366)</f>
        <v>6.2183643138690958E-2</v>
      </c>
    </row>
    <row r="367" spans="1:19" x14ac:dyDescent="0.4">
      <c r="A367" s="17">
        <f t="shared" si="14"/>
        <v>365</v>
      </c>
      <c r="B367">
        <v>1451779200</v>
      </c>
      <c r="C367">
        <v>431.91</v>
      </c>
      <c r="D367" s="14">
        <f t="shared" si="16"/>
        <v>42372</v>
      </c>
      <c r="F367">
        <f ca="1">IF(A367&lt;$F$2,"",AVERAGE(INDIRECT("C"&amp;A367-$F$2+3):C367))</f>
        <v>406.96749999999997</v>
      </c>
      <c r="G367" s="2">
        <f ca="1">IF(A367&lt;$G$2,"",IF(A367=$G$2,AVERAGE(INDIRECT("C"&amp;A367-$G$2+3):C367),G366+(2/($G$2+3))*(C367-G366)))</f>
        <v>406.87408488957294</v>
      </c>
      <c r="J367">
        <f ca="1">IF(F367="","",IF(C367&lt;(F367*(1-'inputs and tables'!$K$14)),0,IF(C367&gt;(F367*(1+'inputs and tables'!$K$14)),1,J366)))</f>
        <v>1</v>
      </c>
      <c r="K367">
        <f ca="1">IF(G367="","",IF(C367&lt;(G367*(1-'inputs and tables'!$K$14)),0,IF(C367&gt;(G367*(1+'inputs and tables'!$K$14)),1,K366)))</f>
        <v>1</v>
      </c>
      <c r="N367" s="13">
        <f t="shared" si="15"/>
        <v>1554.2480837741564</v>
      </c>
      <c r="O367" s="10">
        <f ca="1">(O366+(IF(J366&lt;&gt;J365,(-O366*'inputs and tables'!$K$22-'inputs and tables'!$K$21)-O366*'inputs and tables'!$K$22,0)*('inputs and tables'!$K$15+'inputs and tables'!$K$16)))*(IF(AND(J366=0,'inputs and tables'!$K$16=1),(data!C366/data!C367-1)*'inputs and tables'!$K$18+1,1)*IF(AND(J366=1,'inputs and tables'!$K$15=1),(data!C367/data!C366-1)*'inputs and tables'!$K$17+1,1))</f>
        <v>2909.4341283685294</v>
      </c>
      <c r="P367" s="10">
        <f ca="1">(P366+(IF(K366&lt;&gt;K365,(-P366*'inputs and tables'!$K$22-'inputs and tables'!$K$21)-P366*'inputs and tables'!$K$22,0)*('inputs and tables'!$K$15+'inputs and tables'!$K$16)))*(IF(AND(K366=0,'inputs and tables'!$K$16=1),data!C366/data!C367,1)*IF(AND(K366=1,'inputs and tables'!$K$15=1),data!C367/data!C366,1))</f>
        <v>1551.1395876066081</v>
      </c>
      <c r="R367" s="36">
        <f ca="1">1-O367/MAX($O$202:O367)</f>
        <v>0.16566226431710906</v>
      </c>
      <c r="S367" s="36">
        <f>1-N367/MAX($N$202:N367)</f>
        <v>6.9700820643160188E-2</v>
      </c>
    </row>
    <row r="368" spans="1:19" x14ac:dyDescent="0.4">
      <c r="A368" s="17">
        <f t="shared" si="14"/>
        <v>366</v>
      </c>
      <c r="B368">
        <v>1451865600</v>
      </c>
      <c r="C368">
        <v>433.85</v>
      </c>
      <c r="D368" s="14">
        <f t="shared" si="16"/>
        <v>42373</v>
      </c>
      <c r="F368">
        <f ca="1">IF(A368&lt;$F$2,"",AVERAGE(INDIRECT("C"&amp;A368-$F$2+3):C368))</f>
        <v>409.39590909090907</v>
      </c>
      <c r="G368" s="2">
        <f ca="1">IF(A368&lt;$G$2,"",IF(A368=$G$2,AVERAGE(INDIRECT("C"&amp;A368-$G$2+3):C368),G367+(2/($G$2+3))*(C368-G367)))</f>
        <v>408.02199617086774</v>
      </c>
      <c r="J368">
        <f ca="1">IF(F368="","",IF(C368&lt;(F368*(1-'inputs and tables'!$K$14)),0,IF(C368&gt;(F368*(1+'inputs and tables'!$K$14)),1,J367)))</f>
        <v>1</v>
      </c>
      <c r="K368">
        <f ca="1">IF(G368="","",IF(C368&lt;(G368*(1-'inputs and tables'!$K$14)),0,IF(C368&gt;(G368*(1+'inputs and tables'!$K$14)),1,K367)))</f>
        <v>1</v>
      </c>
      <c r="N368" s="13">
        <f t="shared" si="15"/>
        <v>1561.2292633775965</v>
      </c>
      <c r="O368" s="10">
        <f ca="1">(O367+(IF(J367&lt;&gt;J366,(-O367*'inputs and tables'!$K$22-'inputs and tables'!$K$21)-O367*'inputs and tables'!$K$22,0)*('inputs and tables'!$K$15+'inputs and tables'!$K$16)))*(IF(AND(J367=0,'inputs and tables'!$K$16=1),(data!C367/data!C368-1)*'inputs and tables'!$K$18+1,1)*IF(AND(J367=1,'inputs and tables'!$K$15=1),(data!C368/data!C367-1)*'inputs and tables'!$K$17+1,1))</f>
        <v>2938.83766144331</v>
      </c>
      <c r="P368" s="10">
        <f ca="1">(P367+(IF(K367&lt;&gt;K366,(-P367*'inputs and tables'!$K$22-'inputs and tables'!$K$21)-P367*'inputs and tables'!$K$22,0)*('inputs and tables'!$K$15+'inputs and tables'!$K$16)))*(IF(AND(K367=0,'inputs and tables'!$K$16=1),data!C367/data!C368,1)*IF(AND(K367=1,'inputs and tables'!$K$15=1),data!C368/data!C367,1))</f>
        <v>1558.1068048508414</v>
      </c>
      <c r="R368" s="36">
        <f ca="1">1-O368/MAX($O$202:O368)</f>
        <v>0.1572302201036021</v>
      </c>
      <c r="S368" s="36">
        <f>1-N368/MAX($N$202:N368)</f>
        <v>6.5522217675059835E-2</v>
      </c>
    </row>
    <row r="369" spans="1:19" x14ac:dyDescent="0.4">
      <c r="A369" s="17">
        <f t="shared" si="14"/>
        <v>367</v>
      </c>
      <c r="B369">
        <v>1451952000</v>
      </c>
      <c r="C369">
        <v>433.34</v>
      </c>
      <c r="D369" s="14">
        <f t="shared" si="16"/>
        <v>42374</v>
      </c>
      <c r="F369">
        <f ca="1">IF(A369&lt;$F$2,"",AVERAGE(INDIRECT("C"&amp;A369-$F$2+3):C369))</f>
        <v>411.88749999999999</v>
      </c>
      <c r="G369" s="2">
        <f ca="1">IF(A369&lt;$G$2,"",IF(A369=$G$2,AVERAGE(INDIRECT("C"&amp;A369-$G$2+3):C369),G368+(2/($G$2+3))*(C369-G368)))</f>
        <v>409.0993580359372</v>
      </c>
      <c r="J369">
        <f ca="1">IF(F369="","",IF(C369&lt;(F369*(1-'inputs and tables'!$K$14)),0,IF(C369&gt;(F369*(1+'inputs and tables'!$K$14)),1,J368)))</f>
        <v>1</v>
      </c>
      <c r="K369">
        <f ca="1">IF(G369="","",IF(C369&lt;(G369*(1-'inputs and tables'!$K$14)),0,IF(C369&gt;(G369*(1+'inputs and tables'!$K$14)),1,K368)))</f>
        <v>1</v>
      </c>
      <c r="N369" s="13">
        <f t="shared" si="15"/>
        <v>1559.3940048220527</v>
      </c>
      <c r="O369" s="10">
        <f ca="1">(O368+(IF(J368&lt;&gt;J367,(-O368*'inputs and tables'!$K$22-'inputs and tables'!$K$21)-O368*'inputs and tables'!$K$22,0)*('inputs and tables'!$K$15+'inputs and tables'!$K$16)))*(IF(AND(J368=0,'inputs and tables'!$K$16=1),(data!C368/data!C369-1)*'inputs and tables'!$K$18+1,1)*IF(AND(J368=1,'inputs and tables'!$K$15=1),(data!C369/data!C368-1)*'inputs and tables'!$K$17+1,1))</f>
        <v>2931.0646610595218</v>
      </c>
      <c r="P369" s="10">
        <f ca="1">(P368+(IF(K368&lt;&gt;K367,(-P368*'inputs and tables'!$K$22-'inputs and tables'!$K$21)-P368*'inputs and tables'!$K$22,0)*('inputs and tables'!$K$15+'inputs and tables'!$K$16)))*(IF(AND(K368=0,'inputs and tables'!$K$16=1),data!C368/data!C369,1)*IF(AND(K368=1,'inputs and tables'!$K$15=1),data!C369/data!C368,1))</f>
        <v>1556.2752168124086</v>
      </c>
      <c r="R369" s="36">
        <f ca="1">1-O369/MAX($O$202:O369)</f>
        <v>0.15945928158206524</v>
      </c>
      <c r="S369" s="36">
        <f>1-N369/MAX($N$202:N369)</f>
        <v>6.6620716393478108E-2</v>
      </c>
    </row>
    <row r="370" spans="1:19" x14ac:dyDescent="0.4">
      <c r="A370" s="17">
        <f t="shared" si="14"/>
        <v>368</v>
      </c>
      <c r="B370">
        <v>1452038400</v>
      </c>
      <c r="C370">
        <v>430.87</v>
      </c>
      <c r="D370" s="14">
        <f t="shared" si="16"/>
        <v>42375</v>
      </c>
      <c r="F370">
        <f ca="1">IF(A370&lt;$F$2,"",AVERAGE(INDIRECT("C"&amp;A370-$F$2+3):C370))</f>
        <v>414.33909090909088</v>
      </c>
      <c r="G370" s="2">
        <f ca="1">IF(A370&lt;$G$2,"",IF(A370=$G$2,AVERAGE(INDIRECT("C"&amp;A370-$G$2+3):C370),G369+(2/($G$2+3))*(C370-G369)))</f>
        <v>410.02576833228028</v>
      </c>
      <c r="J370">
        <f ca="1">IF(F370="","",IF(C370&lt;(F370*(1-'inputs and tables'!$K$14)),0,IF(C370&gt;(F370*(1+'inputs and tables'!$K$14)),1,J369)))</f>
        <v>1</v>
      </c>
      <c r="K370">
        <f ca="1">IF(G370="","",IF(C370&lt;(G370*(1-'inputs and tables'!$K$14)),0,IF(C370&gt;(G370*(1+'inputs and tables'!$K$14)),1,K369)))</f>
        <v>1</v>
      </c>
      <c r="N370" s="13">
        <f t="shared" si="15"/>
        <v>1550.5055957393222</v>
      </c>
      <c r="O370" s="10">
        <f ca="1">(O369+(IF(J369&lt;&gt;J368,(-O369*'inputs and tables'!$K$22-'inputs and tables'!$K$21)-O369*'inputs and tables'!$K$22,0)*('inputs and tables'!$K$15+'inputs and tables'!$K$16)))*(IF(AND(J369=0,'inputs and tables'!$K$16=1),(data!C369/data!C370-1)*'inputs and tables'!$K$18+1,1)*IF(AND(J369=1,'inputs and tables'!$K$15=1),(data!C370/data!C369-1)*'inputs and tables'!$K$17+1,1))</f>
        <v>2893.4743350941408</v>
      </c>
      <c r="P370" s="10">
        <f ca="1">(P369+(IF(K369&lt;&gt;K368,(-P369*'inputs and tables'!$K$22-'inputs and tables'!$K$21)-P369*'inputs and tables'!$K$22,0)*('inputs and tables'!$K$15+'inputs and tables'!$K$16)))*(IF(AND(K369=0,'inputs and tables'!$K$16=1),data!C369/data!C370,1)*IF(AND(K369=1,'inputs and tables'!$K$15=1),data!C370/data!C369,1))</f>
        <v>1547.4045845478436</v>
      </c>
      <c r="R370" s="36">
        <f ca="1">1-O370/MAX($O$202:O370)</f>
        <v>0.17023905045317722</v>
      </c>
      <c r="S370" s="36">
        <f>1-N370/MAX($N$202:N370)</f>
        <v>7.1940896461111126E-2</v>
      </c>
    </row>
    <row r="371" spans="1:19" x14ac:dyDescent="0.4">
      <c r="A371" s="17">
        <f t="shared" si="14"/>
        <v>369</v>
      </c>
      <c r="B371">
        <v>1452124800</v>
      </c>
      <c r="C371">
        <v>459.08</v>
      </c>
      <c r="D371" s="14">
        <f t="shared" si="16"/>
        <v>42376</v>
      </c>
      <c r="F371">
        <f ca="1">IF(A371&lt;$F$2,"",AVERAGE(INDIRECT("C"&amp;A371-$F$2+3):C371))</f>
        <v>417.47727272727275</v>
      </c>
      <c r="G371" s="2">
        <f ca="1">IF(A371&lt;$G$2,"",IF(A371=$G$2,AVERAGE(INDIRECT("C"&amp;A371-$G$2+3):C371),G370+(2/($G$2+3))*(C371-G370)))</f>
        <v>412.11318244580025</v>
      </c>
      <c r="J371">
        <f ca="1">IF(F371="","",IF(C371&lt;(F371*(1-'inputs and tables'!$K$14)),0,IF(C371&gt;(F371*(1+'inputs and tables'!$K$14)),1,J370)))</f>
        <v>1</v>
      </c>
      <c r="K371">
        <f ca="1">IF(G371="","",IF(C371&lt;(G371*(1-'inputs and tables'!$K$14)),0,IF(C371&gt;(G371*(1+'inputs and tables'!$K$14)),1,K370)))</f>
        <v>1</v>
      </c>
      <c r="N371" s="13">
        <f t="shared" si="15"/>
        <v>1652.0205836841924</v>
      </c>
      <c r="O371" s="10">
        <f ca="1">(O370+(IF(J370&lt;&gt;J369,(-O370*'inputs and tables'!$K$22-'inputs and tables'!$K$21)-O370*'inputs and tables'!$K$22,0)*('inputs and tables'!$K$15+'inputs and tables'!$K$16)))*(IF(AND(J370=0,'inputs and tables'!$K$16=1),(data!C370/data!C371-1)*'inputs and tables'!$K$18+1,1)*IF(AND(J370=1,'inputs and tables'!$K$15=1),(data!C371/data!C370-1)*'inputs and tables'!$K$17+1,1))</f>
        <v>3319.7190254514703</v>
      </c>
      <c r="P371" s="10">
        <f ca="1">(P370+(IF(K370&lt;&gt;K369,(-P370*'inputs and tables'!$K$22-'inputs and tables'!$K$21)-P370*'inputs and tables'!$K$22,0)*('inputs and tables'!$K$15+'inputs and tables'!$K$16)))*(IF(AND(K370=0,'inputs and tables'!$K$16=1),data!C370/data!C371,1)*IF(AND(K370=1,'inputs and tables'!$K$15=1),data!C371/data!C370,1))</f>
        <v>1648.7165425168239</v>
      </c>
      <c r="R371" s="36">
        <f ca="1">1-O371/MAX($O$202:O371)</f>
        <v>4.8004961586208927E-2</v>
      </c>
      <c r="S371" s="36">
        <f>1-N371/MAX($N$202:N371)</f>
        <v>1.1178839899196769E-2</v>
      </c>
    </row>
    <row r="372" spans="1:19" x14ac:dyDescent="0.4">
      <c r="A372" s="17">
        <f t="shared" si="14"/>
        <v>370</v>
      </c>
      <c r="B372">
        <v>1452211200</v>
      </c>
      <c r="C372">
        <v>454.44</v>
      </c>
      <c r="D372" s="14">
        <f t="shared" si="16"/>
        <v>42377</v>
      </c>
      <c r="F372">
        <f ca="1">IF(A372&lt;$F$2,"",AVERAGE(INDIRECT("C"&amp;A372-$F$2+3):C372))</f>
        <v>420.32863636363635</v>
      </c>
      <c r="G372" s="2">
        <f ca="1">IF(A372&lt;$G$2,"",IF(A372=$G$2,AVERAGE(INDIRECT("C"&amp;A372-$G$2+3):C372),G371+(2/($G$2+3))*(C372-G371)))</f>
        <v>413.91432361831937</v>
      </c>
      <c r="J372">
        <f ca="1">IF(F372="","",IF(C372&lt;(F372*(1-'inputs and tables'!$K$14)),0,IF(C372&gt;(F372*(1+'inputs and tables'!$K$14)),1,J371)))</f>
        <v>1</v>
      </c>
      <c r="K372">
        <f ca="1">IF(G372="","",IF(C372&lt;(G372*(1-'inputs and tables'!$K$14)),0,IF(C372&gt;(G372*(1+'inputs and tables'!$K$14)),1,K371)))</f>
        <v>1</v>
      </c>
      <c r="N372" s="13">
        <f t="shared" si="15"/>
        <v>1635.3233293749333</v>
      </c>
      <c r="O372" s="10">
        <f ca="1">(O371+(IF(J371&lt;&gt;J370,(-O371*'inputs and tables'!$K$22-'inputs and tables'!$K$21)-O371*'inputs and tables'!$K$22,0)*('inputs and tables'!$K$15+'inputs and tables'!$K$16)))*(IF(AND(J371=0,'inputs and tables'!$K$16=1),(data!C371/data!C372-1)*'inputs and tables'!$K$18+1,1)*IF(AND(J371=1,'inputs and tables'!$K$15=1),(data!C372/data!C371-1)*'inputs and tables'!$K$17+1,1))</f>
        <v>3244.2248487813622</v>
      </c>
      <c r="P372" s="10">
        <f ca="1">(P371+(IF(K371&lt;&gt;K370,(-P371*'inputs and tables'!$K$22-'inputs and tables'!$K$21)-P371*'inputs and tables'!$K$22,0)*('inputs and tables'!$K$15+'inputs and tables'!$K$16)))*(IF(AND(K371=0,'inputs and tables'!$K$16=1),data!C371/data!C372,1)*IF(AND(K371=1,'inputs and tables'!$K$15=1),data!C372/data!C371,1))</f>
        <v>1632.0526827161834</v>
      </c>
      <c r="R372" s="36">
        <f ca="1">1-O372/MAX($O$202:O372)</f>
        <v>6.9654408743654028E-2</v>
      </c>
      <c r="S372" s="36">
        <f>1-N372/MAX($N$202:N372)</f>
        <v>2.117302431774637E-2</v>
      </c>
    </row>
    <row r="373" spans="1:19" x14ac:dyDescent="0.4">
      <c r="A373" s="17">
        <f t="shared" si="14"/>
        <v>371</v>
      </c>
      <c r="B373">
        <v>1452297600</v>
      </c>
      <c r="C373">
        <v>450.38</v>
      </c>
      <c r="D373" s="14">
        <f t="shared" si="16"/>
        <v>42378</v>
      </c>
      <c r="F373">
        <f ca="1">IF(A373&lt;$F$2,"",AVERAGE(INDIRECT("C"&amp;A373-$F$2+3):C373))</f>
        <v>422.55159090909092</v>
      </c>
      <c r="G373" s="2">
        <f ca="1">IF(A373&lt;$G$2,"",IF(A373=$G$2,AVERAGE(INDIRECT("C"&amp;A373-$G$2+3):C373),G372+(2/($G$2+3))*(C373-G372)))</f>
        <v>415.46605452817812</v>
      </c>
      <c r="J373">
        <f ca="1">IF(F373="","",IF(C373&lt;(F373*(1-'inputs and tables'!$K$14)),0,IF(C373&gt;(F373*(1+'inputs and tables'!$K$14)),1,J372)))</f>
        <v>1</v>
      </c>
      <c r="K373">
        <f ca="1">IF(G373="","",IF(C373&lt;(G373*(1-'inputs and tables'!$K$14)),0,IF(C373&gt;(G373*(1+'inputs and tables'!$K$14)),1,K372)))</f>
        <v>1</v>
      </c>
      <c r="N373" s="13">
        <f t="shared" si="15"/>
        <v>1620.7132318543315</v>
      </c>
      <c r="O373" s="10">
        <f ca="1">(O372+(IF(J372&lt;&gt;J371,(-O372*'inputs and tables'!$K$22-'inputs and tables'!$K$21)-O372*'inputs and tables'!$K$22,0)*('inputs and tables'!$K$15+'inputs and tables'!$K$16)))*(IF(AND(J372=0,'inputs and tables'!$K$16=1),(data!C372/data!C373-1)*'inputs and tables'!$K$18+1,1)*IF(AND(J372=1,'inputs and tables'!$K$15=1),(data!C373/data!C372-1)*'inputs and tables'!$K$17+1,1))</f>
        <v>3179.0105322739732</v>
      </c>
      <c r="P373" s="10">
        <f ca="1">(P372+(IF(K372&lt;&gt;K371,(-P372*'inputs and tables'!$K$22-'inputs and tables'!$K$21)-P372*'inputs and tables'!$K$22,0)*('inputs and tables'!$K$15+'inputs and tables'!$K$16)))*(IF(AND(K372=0,'inputs and tables'!$K$16=1),data!C372/data!C373,1)*IF(AND(K372=1,'inputs and tables'!$K$15=1),data!C373/data!C372,1))</f>
        <v>1617.4718053906229</v>
      </c>
      <c r="R373" s="36">
        <f ca="1">1-O373/MAX($O$202:O373)</f>
        <v>8.8355902837762734E-2</v>
      </c>
      <c r="S373" s="36">
        <f>1-N373/MAX($N$202:N373)</f>
        <v>2.991793568397727E-2</v>
      </c>
    </row>
    <row r="374" spans="1:19" x14ac:dyDescent="0.4">
      <c r="A374" s="17">
        <f t="shared" si="14"/>
        <v>372</v>
      </c>
      <c r="B374">
        <v>1452384000</v>
      </c>
      <c r="C374">
        <v>449.99</v>
      </c>
      <c r="D374" s="14">
        <f t="shared" si="16"/>
        <v>42379</v>
      </c>
      <c r="F374">
        <f ca="1">IF(A374&lt;$F$2,"",AVERAGE(INDIRECT("C"&amp;A374-$F$2+3):C374))</f>
        <v>424.63795454545453</v>
      </c>
      <c r="G374" s="2">
        <f ca="1">IF(A374&lt;$G$2,"",IF(A374=$G$2,AVERAGE(INDIRECT("C"&amp;A374-$G$2+3):C374),G373+(2/($G$2+3))*(C374-G373)))</f>
        <v>416.93515859080884</v>
      </c>
      <c r="J374">
        <f ca="1">IF(F374="","",IF(C374&lt;(F374*(1-'inputs and tables'!$K$14)),0,IF(C374&gt;(F374*(1+'inputs and tables'!$K$14)),1,J373)))</f>
        <v>1</v>
      </c>
      <c r="K374">
        <f ca="1">IF(G374="","",IF(C374&lt;(G374*(1-'inputs and tables'!$K$14)),0,IF(C374&gt;(G374*(1+'inputs and tables'!$K$14)),1,K373)))</f>
        <v>1</v>
      </c>
      <c r="N374" s="13">
        <f t="shared" si="15"/>
        <v>1619.3097988412687</v>
      </c>
      <c r="O374" s="10">
        <f ca="1">(O373+(IF(J373&lt;&gt;J372,(-O373*'inputs and tables'!$K$22-'inputs and tables'!$K$21)-O373*'inputs and tables'!$K$22,0)*('inputs and tables'!$K$15+'inputs and tables'!$K$16)))*(IF(AND(J373=0,'inputs and tables'!$K$16=1),(data!C373/data!C374-1)*'inputs and tables'!$K$18+1,1)*IF(AND(J373=1,'inputs and tables'!$K$15=1),(data!C374/data!C373-1)*'inputs and tables'!$K$17+1,1))</f>
        <v>3172.8166920899721</v>
      </c>
      <c r="P374" s="10">
        <f ca="1">(P373+(IF(K373&lt;&gt;K372,(-P373*'inputs and tables'!$K$22-'inputs and tables'!$K$21)-P373*'inputs and tables'!$K$22,0)*('inputs and tables'!$K$15+'inputs and tables'!$K$16)))*(IF(AND(K373=0,'inputs and tables'!$K$16=1),data!C373/data!C374,1)*IF(AND(K373=1,'inputs and tables'!$K$15=1),data!C374/data!C373,1))</f>
        <v>1616.0711792435864</v>
      </c>
      <c r="R374" s="36">
        <f ca="1">1-O374/MAX($O$202:O374)</f>
        <v>9.013210891987089E-2</v>
      </c>
      <c r="S374" s="36">
        <f>1-N374/MAX($N$202:N374)</f>
        <v>3.0757964115708858E-2</v>
      </c>
    </row>
    <row r="375" spans="1:19" x14ac:dyDescent="0.4">
      <c r="A375" s="17">
        <f t="shared" si="14"/>
        <v>373</v>
      </c>
      <c r="B375">
        <v>1452470400</v>
      </c>
      <c r="C375">
        <v>449.19</v>
      </c>
      <c r="D375" s="14">
        <f t="shared" si="16"/>
        <v>42380</v>
      </c>
      <c r="F375">
        <f ca="1">IF(A375&lt;$F$2,"",AVERAGE(INDIRECT("C"&amp;A375-$F$2+3):C375))</f>
        <v>426.72772727272729</v>
      </c>
      <c r="G375" s="2">
        <f ca="1">IF(A375&lt;$G$2,"",IF(A375=$G$2,AVERAGE(INDIRECT("C"&amp;A375-$G$2+3):C375),G374+(2/($G$2+3))*(C375-G374)))</f>
        <v>418.30770503375317</v>
      </c>
      <c r="J375">
        <f ca="1">IF(F375="","",IF(C375&lt;(F375*(1-'inputs and tables'!$K$14)),0,IF(C375&gt;(F375*(1+'inputs and tables'!$K$14)),1,J374)))</f>
        <v>1</v>
      </c>
      <c r="K375">
        <f ca="1">IF(G375="","",IF(C375&lt;(G375*(1-'inputs and tables'!$K$14)),0,IF(C375&gt;(G375*(1+'inputs and tables'!$K$14)),1,K374)))</f>
        <v>1</v>
      </c>
      <c r="N375" s="13">
        <f t="shared" si="15"/>
        <v>1616.4309618913965</v>
      </c>
      <c r="O375" s="10">
        <f ca="1">(O374+(IF(J374&lt;&gt;J373,(-O374*'inputs and tables'!$K$22-'inputs and tables'!$K$21)-O374*'inputs and tables'!$K$22,0)*('inputs and tables'!$K$15+'inputs and tables'!$K$16)))*(IF(AND(J374=0,'inputs and tables'!$K$16=1),(data!C374/data!C375-1)*'inputs and tables'!$K$18+1,1)*IF(AND(J374=1,'inputs and tables'!$K$15=1),(data!C375/data!C374-1)*'inputs and tables'!$K$17+1,1))</f>
        <v>3160.1251432871936</v>
      </c>
      <c r="P375" s="10">
        <f ca="1">(P374+(IF(K374&lt;&gt;K373,(-P374*'inputs and tables'!$K$22-'inputs and tables'!$K$21)-P374*'inputs and tables'!$K$22,0)*('inputs and tables'!$K$15+'inputs and tables'!$K$16)))*(IF(AND(K374=0,'inputs and tables'!$K$16=1),data!C374/data!C375,1)*IF(AND(K374=1,'inputs and tables'!$K$15=1),data!C375/data!C374,1))</f>
        <v>1613.1980999676136</v>
      </c>
      <c r="R375" s="36">
        <f ca="1">1-O375/MAX($O$202:O375)</f>
        <v>9.3771661363134862E-2</v>
      </c>
      <c r="S375" s="36">
        <f>1-N375/MAX($N$202:N375)</f>
        <v>3.2481099360286425E-2</v>
      </c>
    </row>
    <row r="376" spans="1:19" x14ac:dyDescent="0.4">
      <c r="A376" s="17">
        <f t="shared" si="14"/>
        <v>374</v>
      </c>
      <c r="B376">
        <v>1452556800</v>
      </c>
      <c r="C376">
        <v>434.01</v>
      </c>
      <c r="D376" s="14">
        <f t="shared" si="16"/>
        <v>42381</v>
      </c>
      <c r="F376">
        <f ca="1">IF(A376&lt;$F$2,"",AVERAGE(INDIRECT("C"&amp;A376-$F$2+3):C376))</f>
        <v>428.1315909090909</v>
      </c>
      <c r="G376" s="2">
        <f ca="1">IF(A376&lt;$G$2,"",IF(A376=$G$2,AVERAGE(INDIRECT("C"&amp;A376-$G$2+3):C376),G375+(2/($G$2+3))*(C376-G375)))</f>
        <v>418.9758877982743</v>
      </c>
      <c r="J376">
        <f ca="1">IF(F376="","",IF(C376&lt;(F376*(1-'inputs and tables'!$K$14)),0,IF(C376&gt;(F376*(1+'inputs and tables'!$K$14)),1,J375)))</f>
        <v>1</v>
      </c>
      <c r="K376">
        <f ca="1">IF(G376="","",IF(C376&lt;(G376*(1-'inputs and tables'!$K$14)),0,IF(C376&gt;(G376*(1+'inputs and tables'!$K$14)),1,K375)))</f>
        <v>1</v>
      </c>
      <c r="N376" s="13">
        <f t="shared" si="15"/>
        <v>1561.8050307675705</v>
      </c>
      <c r="O376" s="10">
        <f ca="1">(O375+(IF(J375&lt;&gt;J374,(-O375*'inputs and tables'!$K$22-'inputs and tables'!$K$21)-O375*'inputs and tables'!$K$22,0)*('inputs and tables'!$K$15+'inputs and tables'!$K$16)))*(IF(AND(J375=0,'inputs and tables'!$K$16=1),(data!C375/data!C376-1)*'inputs and tables'!$K$18+1,1)*IF(AND(J375=1,'inputs and tables'!$K$15=1),(data!C376/data!C375-1)*'inputs and tables'!$K$17+1,1))</f>
        <v>2919.8391300879366</v>
      </c>
      <c r="P376" s="10">
        <f ca="1">(P375+(IF(K375&lt;&gt;K374,(-P375*'inputs and tables'!$K$22-'inputs and tables'!$K$21)-P375*'inputs and tables'!$K$22,0)*('inputs and tables'!$K$15+'inputs and tables'!$K$16)))*(IF(AND(K375=0,'inputs and tables'!$K$16=1),data!C375/data!C376,1)*IF(AND(K375=1,'inputs and tables'!$K$15=1),data!C376/data!C375,1))</f>
        <v>1558.6814207060354</v>
      </c>
      <c r="R376" s="36">
        <f ca="1">1-O376/MAX($O$202:O376)</f>
        <v>0.16267842443920988</v>
      </c>
      <c r="S376" s="36">
        <f>1-N376/MAX($N$202:N376)</f>
        <v>6.5177590626144588E-2</v>
      </c>
    </row>
    <row r="377" spans="1:19" x14ac:dyDescent="0.4">
      <c r="A377" s="17">
        <f t="shared" si="14"/>
        <v>375</v>
      </c>
      <c r="B377">
        <v>1452643200</v>
      </c>
      <c r="C377">
        <v>432.76</v>
      </c>
      <c r="D377" s="14">
        <f t="shared" si="16"/>
        <v>42382</v>
      </c>
      <c r="F377">
        <f ca="1">IF(A377&lt;$F$2,"",AVERAGE(INDIRECT("C"&amp;A377-$F$2+3):C377))</f>
        <v>429.40204545454543</v>
      </c>
      <c r="G377" s="2">
        <f ca="1">IF(A377&lt;$G$2,"",IF(A377=$G$2,AVERAGE(INDIRECT("C"&amp;A377-$G$2+3):C377),G376+(2/($G$2+3))*(C377-G376)))</f>
        <v>419.56244576430515</v>
      </c>
      <c r="J377">
        <f ca="1">IF(F377="","",IF(C377&lt;(F377*(1-'inputs and tables'!$K$14)),0,IF(C377&gt;(F377*(1+'inputs and tables'!$K$14)),1,J376)))</f>
        <v>1</v>
      </c>
      <c r="K377">
        <f ca="1">IF(G377="","",IF(C377&lt;(G377*(1-'inputs and tables'!$K$14)),0,IF(C377&gt;(G377*(1+'inputs and tables'!$K$14)),1,K376)))</f>
        <v>1</v>
      </c>
      <c r="N377" s="13">
        <f t="shared" si="15"/>
        <v>1557.3068480333952</v>
      </c>
      <c r="O377" s="10">
        <f ca="1">(O376+(IF(J376&lt;&gt;J375,(-O376*'inputs and tables'!$K$22-'inputs and tables'!$K$21)-O376*'inputs and tables'!$K$22,0)*('inputs and tables'!$K$15+'inputs and tables'!$K$16)))*(IF(AND(J376=0,'inputs and tables'!$K$16=1),(data!C376/data!C377-1)*'inputs and tables'!$K$18+1,1)*IF(AND(J376=1,'inputs and tables'!$K$15=1),(data!C377/data!C376-1)*'inputs and tables'!$K$17+1,1))</f>
        <v>2900.9177975071843</v>
      </c>
      <c r="P377" s="10">
        <f ca="1">(P376+(IF(K376&lt;&gt;K375,(-P376*'inputs and tables'!$K$22-'inputs and tables'!$K$21)-P376*'inputs and tables'!$K$22,0)*('inputs and tables'!$K$15+'inputs and tables'!$K$16)))*(IF(AND(K376=0,'inputs and tables'!$K$16=1),data!C376/data!C377,1)*IF(AND(K376=1,'inputs and tables'!$K$15=1),data!C377/data!C376,1))</f>
        <v>1554.1922343373283</v>
      </c>
      <c r="R377" s="36">
        <f ca="1">1-O377/MAX($O$202:O377)</f>
        <v>0.16810449050050968</v>
      </c>
      <c r="S377" s="36">
        <f>1-N377/MAX($N$202:N377)</f>
        <v>6.7869989445796808E-2</v>
      </c>
    </row>
    <row r="378" spans="1:19" x14ac:dyDescent="0.4">
      <c r="A378" s="17">
        <f t="shared" si="14"/>
        <v>376</v>
      </c>
      <c r="B378">
        <v>1452729600</v>
      </c>
      <c r="C378">
        <v>430.03</v>
      </c>
      <c r="D378" s="14">
        <f t="shared" si="16"/>
        <v>42383</v>
      </c>
      <c r="F378">
        <f ca="1">IF(A378&lt;$F$2,"",AVERAGE(INDIRECT("C"&amp;A378-$F$2+3):C378))</f>
        <v>430.93272727272722</v>
      </c>
      <c r="G378" s="2">
        <f ca="1">IF(A378&lt;$G$2,"",IF(A378=$G$2,AVERAGE(INDIRECT("C"&amp;A378-$G$2+3):C378),G377+(2/($G$2+3))*(C378-G377)))</f>
        <v>420.00787360412193</v>
      </c>
      <c r="J378">
        <f ca="1">IF(F378="","",IF(C378&lt;(F378*(1-'inputs and tables'!$K$14)),0,IF(C378&gt;(F378*(1+'inputs and tables'!$K$14)),1,J377)))</f>
        <v>0</v>
      </c>
      <c r="K378">
        <f ca="1">IF(G378="","",IF(C378&lt;(G378*(1-'inputs and tables'!$K$14)),0,IF(C378&gt;(G378*(1+'inputs and tables'!$K$14)),1,K377)))</f>
        <v>1</v>
      </c>
      <c r="N378" s="13">
        <f t="shared" si="15"/>
        <v>1547.4828169419561</v>
      </c>
      <c r="O378" s="10">
        <f ca="1">(O377+(IF(J377&lt;&gt;J376,(-O377*'inputs and tables'!$K$22-'inputs and tables'!$K$21)-O377*'inputs and tables'!$K$22,0)*('inputs and tables'!$K$15+'inputs and tables'!$K$16)))*(IF(AND(J377=0,'inputs and tables'!$K$16=1),(data!C377/data!C378-1)*'inputs and tables'!$K$18+1,1)*IF(AND(J377=1,'inputs and tables'!$K$15=1),(data!C378/data!C377-1)*'inputs and tables'!$K$17+1,1))</f>
        <v>2859.7428100518096</v>
      </c>
      <c r="P378" s="10">
        <f ca="1">(P377+(IF(K377&lt;&gt;K376,(-P377*'inputs and tables'!$K$22-'inputs and tables'!$K$21)-P377*'inputs and tables'!$K$22,0)*('inputs and tables'!$K$15+'inputs and tables'!$K$16)))*(IF(AND(K377=0,'inputs and tables'!$K$16=1),data!C377/data!C378,1)*IF(AND(K377=1,'inputs and tables'!$K$15=1),data!C378/data!C377,1))</f>
        <v>1544.387851308072</v>
      </c>
      <c r="R378" s="36">
        <f ca="1">1-O378/MAX($O$202:O378)</f>
        <v>0.17991223189782146</v>
      </c>
      <c r="S378" s="36">
        <f>1-N378/MAX($N$202:N378)</f>
        <v>7.3750188467917588E-2</v>
      </c>
    </row>
    <row r="379" spans="1:19" x14ac:dyDescent="0.4">
      <c r="A379" s="17">
        <f t="shared" si="14"/>
        <v>377</v>
      </c>
      <c r="B379">
        <v>1452816000</v>
      </c>
      <c r="C379">
        <v>357.53</v>
      </c>
      <c r="D379" s="14">
        <f t="shared" si="16"/>
        <v>42384</v>
      </c>
      <c r="F379">
        <f ca="1">IF(A379&lt;$F$2,"",AVERAGE(INDIRECT("C"&amp;A379-$F$2+3):C379))</f>
        <v>430.87659090909079</v>
      </c>
      <c r="G379" s="2">
        <f ca="1">IF(A379&lt;$G$2,"",IF(A379=$G$2,AVERAGE(INDIRECT("C"&amp;A379-$G$2+3):C379),G378+(2/($G$2+3))*(C379-G378)))</f>
        <v>417.34924068479756</v>
      </c>
      <c r="J379">
        <f ca="1">IF(F379="","",IF(C379&lt;(F379*(1-'inputs and tables'!$K$14)),0,IF(C379&gt;(F379*(1+'inputs and tables'!$K$14)),1,J378)))</f>
        <v>0</v>
      </c>
      <c r="K379">
        <f ca="1">IF(G379="","",IF(C379&lt;(G379*(1-'inputs and tables'!$K$14)),0,IF(C379&gt;(G379*(1+'inputs and tables'!$K$14)),1,K378)))</f>
        <v>0</v>
      </c>
      <c r="N379" s="13">
        <f t="shared" si="15"/>
        <v>1286.588218359783</v>
      </c>
      <c r="O379" s="10">
        <f ca="1">(O378+(IF(J378&lt;&gt;J377,(-O378*'inputs and tables'!$K$22-'inputs and tables'!$K$21)-O378*'inputs and tables'!$K$22,0)*('inputs and tables'!$K$15+'inputs and tables'!$K$16)))*(IF(AND(J378=0,'inputs and tables'!$K$16=1),(data!C378/data!C379-1)*'inputs and tables'!$K$18+1,1)*IF(AND(J378=1,'inputs and tables'!$K$15=1),(data!C379/data!C378-1)*'inputs and tables'!$K$17+1,1))</f>
        <v>3432.7627058019366</v>
      </c>
      <c r="P379" s="10">
        <f ca="1">(P378+(IF(K378&lt;&gt;K377,(-P378*'inputs and tables'!$K$22-'inputs and tables'!$K$21)-P378*'inputs and tables'!$K$22,0)*('inputs and tables'!$K$15+'inputs and tables'!$K$16)))*(IF(AND(K378=0,'inputs and tables'!$K$16=1),data!C378/data!C379,1)*IF(AND(K378=1,'inputs and tables'!$K$15=1),data!C379/data!C378,1))</f>
        <v>1284.0150419230633</v>
      </c>
      <c r="R379" s="36">
        <f ca="1">1-O379/MAX($O$202:O379)</f>
        <v>1.5587452154656067E-2</v>
      </c>
      <c r="S379" s="36">
        <f>1-N379/MAX($N$202:N379)</f>
        <v>0.22990932000775444</v>
      </c>
    </row>
    <row r="380" spans="1:19" x14ac:dyDescent="0.4">
      <c r="A380" s="17">
        <f t="shared" si="14"/>
        <v>378</v>
      </c>
      <c r="B380">
        <v>1452902400</v>
      </c>
      <c r="C380">
        <v>388.7</v>
      </c>
      <c r="D380" s="14">
        <f t="shared" si="16"/>
        <v>42385</v>
      </c>
      <c r="F380">
        <f ca="1">IF(A380&lt;$F$2,"",AVERAGE(INDIRECT("C"&amp;A380-$F$2+3):C380))</f>
        <v>431.48863636363626</v>
      </c>
      <c r="G380" s="2">
        <f ca="1">IF(A380&lt;$G$2,"",IF(A380=$G$2,AVERAGE(INDIRECT("C"&amp;A380-$G$2+3):C380),G379+(2/($G$2+3))*(C380-G379)))</f>
        <v>416.13012405991259</v>
      </c>
      <c r="J380">
        <f ca="1">IF(F380="","",IF(C380&lt;(F380*(1-'inputs and tables'!$K$14)),0,IF(C380&gt;(F380*(1+'inputs and tables'!$K$14)),1,J379)))</f>
        <v>0</v>
      </c>
      <c r="K380">
        <f ca="1">IF(G380="","",IF(C380&lt;(G380*(1-'inputs and tables'!$K$14)),0,IF(C380&gt;(G380*(1+'inputs and tables'!$K$14)),1,K379)))</f>
        <v>0</v>
      </c>
      <c r="N380" s="13">
        <f t="shared" si="15"/>
        <v>1398.7549030191808</v>
      </c>
      <c r="O380" s="10">
        <f ca="1">(O379+(IF(J379&lt;&gt;J378,(-O379*'inputs and tables'!$K$22-'inputs and tables'!$K$21)-O379*'inputs and tables'!$K$22,0)*('inputs and tables'!$K$15+'inputs and tables'!$K$16)))*(IF(AND(J379=0,'inputs and tables'!$K$16=1),(data!C379/data!C380-1)*'inputs and tables'!$K$18+1,1)*IF(AND(J379=1,'inputs and tables'!$K$15=1),(data!C380/data!C379-1)*'inputs and tables'!$K$17+1,1))</f>
        <v>3157.4881662088151</v>
      </c>
      <c r="P380" s="10">
        <f ca="1">(P379+(IF(K379&lt;&gt;K378,(-P379*'inputs and tables'!$K$22-'inputs and tables'!$K$21)-P379*'inputs and tables'!$K$22,0)*('inputs and tables'!$K$15+'inputs and tables'!$K$16)))*(IF(AND(K379=0,'inputs and tables'!$K$16=1),data!C379/data!C380,1)*IF(AND(K379=1,'inputs and tables'!$K$15=1),data!C380/data!C379,1))</f>
        <v>1178.6872913374718</v>
      </c>
      <c r="R380" s="36">
        <f ca="1">1-O380/MAX($O$202:O380)</f>
        <v>9.4527866655143233E-2</v>
      </c>
      <c r="S380" s="36">
        <f>1-N380/MAX($N$202:N380)</f>
        <v>0.16277166304090318</v>
      </c>
    </row>
    <row r="381" spans="1:19" x14ac:dyDescent="0.4">
      <c r="A381" s="17">
        <f t="shared" si="14"/>
        <v>379</v>
      </c>
      <c r="B381">
        <v>1452988800</v>
      </c>
      <c r="C381">
        <v>378.46</v>
      </c>
      <c r="D381" s="14">
        <f t="shared" si="16"/>
        <v>42386</v>
      </c>
      <c r="F381">
        <f ca="1">IF(A381&lt;$F$2,"",AVERAGE(INDIRECT("C"&amp;A381-$F$2+3):C381))</f>
        <v>431.81772727272715</v>
      </c>
      <c r="G381" s="2">
        <f ca="1">IF(A381&lt;$G$2,"",IF(A381=$G$2,AVERAGE(INDIRECT("C"&amp;A381-$G$2+3):C381),G380+(2/($G$2+3))*(C381-G380)))</f>
        <v>414.52714005736311</v>
      </c>
      <c r="J381">
        <f ca="1">IF(F381="","",IF(C381&lt;(F381*(1-'inputs and tables'!$K$14)),0,IF(C381&gt;(F381*(1+'inputs and tables'!$K$14)),1,J380)))</f>
        <v>0</v>
      </c>
      <c r="K381">
        <f ca="1">IF(G381="","",IF(C381&lt;(G381*(1-'inputs and tables'!$K$14)),0,IF(C381&gt;(G381*(1+'inputs and tables'!$K$14)),1,K380)))</f>
        <v>0</v>
      </c>
      <c r="N381" s="13">
        <f t="shared" si="15"/>
        <v>1361.9057900608159</v>
      </c>
      <c r="O381" s="10">
        <f ca="1">(O380+(IF(J380&lt;&gt;J379,(-O380*'inputs and tables'!$K$22-'inputs and tables'!$K$21)-O380*'inputs and tables'!$K$22,0)*('inputs and tables'!$K$15+'inputs and tables'!$K$16)))*(IF(AND(J380=0,'inputs and tables'!$K$16=1),(data!C380/data!C381-1)*'inputs and tables'!$K$18+1,1)*IF(AND(J380=1,'inputs and tables'!$K$15=1),(data!C381/data!C380-1)*'inputs and tables'!$K$17+1,1))</f>
        <v>3242.9203884303929</v>
      </c>
      <c r="P381" s="10">
        <f ca="1">(P380+(IF(K380&lt;&gt;K379,(-P380*'inputs and tables'!$K$22-'inputs and tables'!$K$21)-P380*'inputs and tables'!$K$22,0)*('inputs and tables'!$K$15+'inputs and tables'!$K$16)))*(IF(AND(K380=0,'inputs and tables'!$K$16=1),data!C380/data!C381,1)*IF(AND(K380=1,'inputs and tables'!$K$15=1),data!C381/data!C380,1))</f>
        <v>1210.5790576094575</v>
      </c>
      <c r="R381" s="36">
        <f ca="1">1-O381/MAX($O$202:O381)</f>
        <v>7.0028488529445987E-2</v>
      </c>
      <c r="S381" s="36">
        <f>1-N381/MAX($N$202:N381)</f>
        <v>0.18482779417149531</v>
      </c>
    </row>
    <row r="382" spans="1:19" x14ac:dyDescent="0.4">
      <c r="A382" s="17">
        <f t="shared" si="14"/>
        <v>380</v>
      </c>
      <c r="B382">
        <v>1453075200</v>
      </c>
      <c r="C382">
        <v>384.89</v>
      </c>
      <c r="D382" s="14">
        <f t="shared" si="16"/>
        <v>42387</v>
      </c>
      <c r="F382">
        <f ca="1">IF(A382&lt;$F$2,"",AVERAGE(INDIRECT("C"&amp;A382-$F$2+3):C382))</f>
        <v>431.74727272727267</v>
      </c>
      <c r="G382" s="2">
        <f ca="1">IF(A382&lt;$G$2,"",IF(A382=$G$2,AVERAGE(INDIRECT("C"&amp;A382-$G$2+3):C382),G381+(2/($G$2+3))*(C382-G381)))</f>
        <v>413.26598516130508</v>
      </c>
      <c r="J382">
        <f ca="1">IF(F382="","",IF(C382&lt;(F382*(1-'inputs and tables'!$K$14)),0,IF(C382&gt;(F382*(1+'inputs and tables'!$K$14)),1,J381)))</f>
        <v>0</v>
      </c>
      <c r="K382">
        <f ca="1">IF(G382="","",IF(C382&lt;(G382*(1-'inputs and tables'!$K$14)),0,IF(C382&gt;(G382*(1+'inputs and tables'!$K$14)),1,K381)))</f>
        <v>0</v>
      </c>
      <c r="N382" s="13">
        <f t="shared" si="15"/>
        <v>1385.0444420454139</v>
      </c>
      <c r="O382" s="10">
        <f ca="1">(O381+(IF(J381&lt;&gt;J380,(-O381*'inputs and tables'!$K$22-'inputs and tables'!$K$21)-O381*'inputs and tables'!$K$22,0)*('inputs and tables'!$K$15+'inputs and tables'!$K$16)))*(IF(AND(J381=0,'inputs and tables'!$K$16=1),(data!C381/data!C382-1)*'inputs and tables'!$K$18+1,1)*IF(AND(J381=1,'inputs and tables'!$K$15=1),(data!C382/data!C381-1)*'inputs and tables'!$K$17+1,1))</f>
        <v>3188.7439273698105</v>
      </c>
      <c r="P382" s="10">
        <f ca="1">(P381+(IF(K381&lt;&gt;K380,(-P381*'inputs and tables'!$K$22-'inputs and tables'!$K$21)-P381*'inputs and tables'!$K$22,0)*('inputs and tables'!$K$15+'inputs and tables'!$K$16)))*(IF(AND(K381=0,'inputs and tables'!$K$16=1),data!C381/data!C382,1)*IF(AND(K381=1,'inputs and tables'!$K$15=1),data!C382/data!C381,1))</f>
        <v>1190.3550368751469</v>
      </c>
      <c r="R382" s="36">
        <f ca="1">1-O382/MAX($O$202:O382)</f>
        <v>8.5564659432186274E-2</v>
      </c>
      <c r="S382" s="36">
        <f>1-N382/MAX($N$202:N382)</f>
        <v>0.17097809464320379</v>
      </c>
    </row>
    <row r="383" spans="1:19" x14ac:dyDescent="0.4">
      <c r="A383" s="17">
        <f t="shared" si="14"/>
        <v>381</v>
      </c>
      <c r="B383">
        <v>1453161600</v>
      </c>
      <c r="C383">
        <v>375.27</v>
      </c>
      <c r="D383" s="14">
        <f t="shared" si="16"/>
        <v>42388</v>
      </c>
      <c r="F383">
        <f ca="1">IF(A383&lt;$F$2,"",AVERAGE(INDIRECT("C"&amp;A383-$F$2+3):C383))</f>
        <v>431.46772727272725</v>
      </c>
      <c r="G383" s="2">
        <f ca="1">IF(A383&lt;$G$2,"",IF(A383=$G$2,AVERAGE(INDIRECT("C"&amp;A383-$G$2+3):C383),G382+(2/($G$2+3))*(C383-G382)))</f>
        <v>411.64913472890913</v>
      </c>
      <c r="J383">
        <f ca="1">IF(F383="","",IF(C383&lt;(F383*(1-'inputs and tables'!$K$14)),0,IF(C383&gt;(F383*(1+'inputs and tables'!$K$14)),1,J382)))</f>
        <v>0</v>
      </c>
      <c r="K383">
        <f ca="1">IF(G383="","",IF(C383&lt;(G383*(1-'inputs and tables'!$K$14)),0,IF(C383&gt;(G383*(1+'inputs and tables'!$K$14)),1,K382)))</f>
        <v>0</v>
      </c>
      <c r="N383" s="13">
        <f t="shared" si="15"/>
        <v>1350.4264277232</v>
      </c>
      <c r="O383" s="10">
        <f ca="1">(O382+(IF(J382&lt;&gt;J381,(-O382*'inputs and tables'!$K$22-'inputs and tables'!$K$21)-O382*'inputs and tables'!$K$22,0)*('inputs and tables'!$K$15+'inputs and tables'!$K$16)))*(IF(AND(J382=0,'inputs and tables'!$K$16=1),(data!C382/data!C383-1)*'inputs and tables'!$K$18+1,1)*IF(AND(J382=1,'inputs and tables'!$K$15=1),(data!C383/data!C382-1)*'inputs and tables'!$K$17+1,1))</f>
        <v>3270.4869832530349</v>
      </c>
      <c r="P383" s="10">
        <f ca="1">(P382+(IF(K382&lt;&gt;K381,(-P382*'inputs and tables'!$K$22-'inputs and tables'!$K$21)-P382*'inputs and tables'!$K$22,0)*('inputs and tables'!$K$15+'inputs and tables'!$K$16)))*(IF(AND(K382=0,'inputs and tables'!$K$16=1),data!C382/data!C383,1)*IF(AND(K382=1,'inputs and tables'!$K$15=1),data!C383/data!C382,1))</f>
        <v>1220.869640906215</v>
      </c>
      <c r="R383" s="36">
        <f ca="1">1-O383/MAX($O$202:O383)</f>
        <v>6.2123222663293509E-2</v>
      </c>
      <c r="S383" s="36">
        <f>1-N383/MAX($N$202:N383)</f>
        <v>0.19169879595924832</v>
      </c>
    </row>
    <row r="384" spans="1:19" x14ac:dyDescent="0.4">
      <c r="A384" s="17">
        <f t="shared" si="14"/>
        <v>382</v>
      </c>
      <c r="B384">
        <v>1453248000</v>
      </c>
      <c r="C384">
        <v>418.54</v>
      </c>
      <c r="D384" s="14">
        <f t="shared" si="16"/>
        <v>42389</v>
      </c>
      <c r="F384">
        <f ca="1">IF(A384&lt;$F$2,"",AVERAGE(INDIRECT("C"&amp;A384-$F$2+3):C384))</f>
        <v>432.00886363636369</v>
      </c>
      <c r="G384" s="2">
        <f ca="1">IF(A384&lt;$G$2,"",IF(A384=$G$2,AVERAGE(INDIRECT("C"&amp;A384-$G$2+3):C384),G383+(2/($G$2+3))*(C384-G383)))</f>
        <v>411.94236303831724</v>
      </c>
      <c r="J384">
        <f ca="1">IF(F384="","",IF(C384&lt;(F384*(1-'inputs and tables'!$K$14)),0,IF(C384&gt;(F384*(1+'inputs and tables'!$K$14)),1,J383)))</f>
        <v>0</v>
      </c>
      <c r="K384">
        <f ca="1">IF(G384="","",IF(C384&lt;(G384*(1-'inputs and tables'!$K$14)),0,IF(C384&gt;(G384*(1+'inputs and tables'!$K$14)),1,K383)))</f>
        <v>1</v>
      </c>
      <c r="N384" s="13">
        <f t="shared" si="15"/>
        <v>1506.1355212494157</v>
      </c>
      <c r="O384" s="10">
        <f ca="1">(O383+(IF(J383&lt;&gt;J382,(-O383*'inputs and tables'!$K$22-'inputs and tables'!$K$21)-O383*'inputs and tables'!$K$22,0)*('inputs and tables'!$K$15+'inputs and tables'!$K$16)))*(IF(AND(J383=0,'inputs and tables'!$K$16=1),(data!C383/data!C384-1)*'inputs and tables'!$K$18+1,1)*IF(AND(J383=1,'inputs and tables'!$K$15=1),(data!C384/data!C383-1)*'inputs and tables'!$K$17+1,1))</f>
        <v>2932.3736087479483</v>
      </c>
      <c r="P384" s="10">
        <f ca="1">(P383+(IF(K383&lt;&gt;K382,(-P383*'inputs and tables'!$K$22-'inputs and tables'!$K$21)-P383*'inputs and tables'!$K$22,0)*('inputs and tables'!$K$15+'inputs and tables'!$K$16)))*(IF(AND(K383=0,'inputs and tables'!$K$16=1),data!C383/data!C384,1)*IF(AND(K383=1,'inputs and tables'!$K$15=1),data!C384/data!C383,1))</f>
        <v>1094.6522438545308</v>
      </c>
      <c r="R384" s="36">
        <f ca="1">1-O384/MAX($O$202:O384)</f>
        <v>0.15908391496357388</v>
      </c>
      <c r="S384" s="36">
        <f>1-N384/MAX($N$202:N384)</f>
        <v>9.8498718418162268E-2</v>
      </c>
    </row>
    <row r="385" spans="1:19" x14ac:dyDescent="0.4">
      <c r="A385" s="17">
        <f t="shared" si="14"/>
        <v>383</v>
      </c>
      <c r="B385">
        <v>1453334400</v>
      </c>
      <c r="C385">
        <v>409.38</v>
      </c>
      <c r="D385" s="14">
        <f t="shared" si="16"/>
        <v>42390</v>
      </c>
      <c r="F385">
        <f ca="1">IF(A385&lt;$F$2,"",AVERAGE(INDIRECT("C"&amp;A385-$F$2+3):C385))</f>
        <v>431.79159090909104</v>
      </c>
      <c r="G385" s="2">
        <f ca="1">IF(A385&lt;$G$2,"",IF(A385=$G$2,AVERAGE(INDIRECT("C"&amp;A385-$G$2+3):C385),G384+(2/($G$2+3))*(C385-G384)))</f>
        <v>411.83332631328244</v>
      </c>
      <c r="J385">
        <f ca="1">IF(F385="","",IF(C385&lt;(F385*(1-'inputs and tables'!$K$14)),0,IF(C385&gt;(F385*(1+'inputs and tables'!$K$14)),1,J384)))</f>
        <v>0</v>
      </c>
      <c r="K385">
        <f ca="1">IF(G385="","",IF(C385&lt;(G385*(1-'inputs and tables'!$K$14)),0,IF(C385&gt;(G385*(1+'inputs and tables'!$K$14)),1,K384)))</f>
        <v>0</v>
      </c>
      <c r="N385" s="13">
        <f t="shared" si="15"/>
        <v>1473.1728381733783</v>
      </c>
      <c r="O385" s="10">
        <f ca="1">(O384+(IF(J384&lt;&gt;J383,(-O384*'inputs and tables'!$K$22-'inputs and tables'!$K$21)-O384*'inputs and tables'!$K$22,0)*('inputs and tables'!$K$15+'inputs and tables'!$K$16)))*(IF(AND(J384=0,'inputs and tables'!$K$16=1),(data!C384/data!C385-1)*'inputs and tables'!$K$18+1,1)*IF(AND(J384=1,'inputs and tables'!$K$15=1),(data!C385/data!C384-1)*'inputs and tables'!$K$17+1,1))</f>
        <v>2997.9863457065958</v>
      </c>
      <c r="P385" s="10">
        <f ca="1">(P384+(IF(K384&lt;&gt;K383,(-P384*'inputs and tables'!$K$22-'inputs and tables'!$K$21)-P384*'inputs and tables'!$K$22,0)*('inputs and tables'!$K$15+'inputs and tables'!$K$16)))*(IF(AND(K384=0,'inputs and tables'!$K$16=1),data!C384/data!C385,1)*IF(AND(K384=1,'inputs and tables'!$K$15=1),data!C385/data!C384,1))</f>
        <v>1068.5537299134837</v>
      </c>
      <c r="R385" s="36">
        <f ca="1">1-O385/MAX($O$202:O385)</f>
        <v>0.1402681659310524</v>
      </c>
      <c r="S385" s="36">
        <f>1-N385/MAX($N$202:N385)</f>
        <v>0.11822861696857478</v>
      </c>
    </row>
    <row r="386" spans="1:19" x14ac:dyDescent="0.4">
      <c r="A386" s="17">
        <f t="shared" si="14"/>
        <v>384</v>
      </c>
      <c r="B386">
        <v>1453420800</v>
      </c>
      <c r="C386">
        <v>382.9</v>
      </c>
      <c r="D386" s="14">
        <f t="shared" si="16"/>
        <v>42391</v>
      </c>
      <c r="F386">
        <f ca="1">IF(A386&lt;$F$2,"",AVERAGE(INDIRECT("C"&amp;A386-$F$2+3):C386))</f>
        <v>430.98500000000018</v>
      </c>
      <c r="G386" s="2">
        <f ca="1">IF(A386&lt;$G$2,"",IF(A386=$G$2,AVERAGE(INDIRECT("C"&amp;A386-$G$2+3):C386),G385+(2/($G$2+3))*(C386-G385)))</f>
        <v>410.60212093824913</v>
      </c>
      <c r="J386">
        <f ca="1">IF(F386="","",IF(C386&lt;(F386*(1-'inputs and tables'!$K$14)),0,IF(C386&gt;(F386*(1+'inputs and tables'!$K$14)),1,J385)))</f>
        <v>0</v>
      </c>
      <c r="K386">
        <f ca="1">IF(G386="","",IF(C386&lt;(G386*(1-'inputs and tables'!$K$14)),0,IF(C386&gt;(G386*(1+'inputs and tables'!$K$14)),1,K385)))</f>
        <v>0</v>
      </c>
      <c r="N386" s="13">
        <f t="shared" si="15"/>
        <v>1377.8833351326066</v>
      </c>
      <c r="O386" s="10">
        <f ca="1">(O385+(IF(J385&lt;&gt;J384,(-O385*'inputs and tables'!$K$22-'inputs and tables'!$K$21)-O385*'inputs and tables'!$K$22,0)*('inputs and tables'!$K$15+'inputs and tables'!$K$16)))*(IF(AND(J385=0,'inputs and tables'!$K$16=1),(data!C385/data!C386-1)*'inputs and tables'!$K$18+1,1)*IF(AND(J385=1,'inputs and tables'!$K$15=1),(data!C386/data!C385-1)*'inputs and tables'!$K$17+1,1))</f>
        <v>3205.3164016854694</v>
      </c>
      <c r="P386" s="10">
        <f ca="1">(P385+(IF(K385&lt;&gt;K384,(-P385*'inputs and tables'!$K$22-'inputs and tables'!$K$21)-P385*'inputs and tables'!$K$22,0)*('inputs and tables'!$K$15+'inputs and tables'!$K$16)))*(IF(AND(K385=0,'inputs and tables'!$K$16=1),data!C385/data!C386,1)*IF(AND(K385=1,'inputs and tables'!$K$15=1),data!C386/data!C385,1))</f>
        <v>1140.1661971796241</v>
      </c>
      <c r="R386" s="36">
        <f ca="1">1-O386/MAX($O$202:O386)</f>
        <v>8.0812174899070777E-2</v>
      </c>
      <c r="S386" s="36">
        <f>1-N386/MAX($N$202:N386)</f>
        <v>0.1752643935640904</v>
      </c>
    </row>
    <row r="387" spans="1:19" x14ac:dyDescent="0.4">
      <c r="A387" s="17">
        <f t="shared" si="14"/>
        <v>385</v>
      </c>
      <c r="B387">
        <v>1453507200</v>
      </c>
      <c r="C387">
        <v>387.5</v>
      </c>
      <c r="D387" s="14">
        <f t="shared" si="16"/>
        <v>42392</v>
      </c>
      <c r="F387">
        <f ca="1">IF(A387&lt;$F$2,"",AVERAGE(INDIRECT("C"&amp;A387-$F$2+3):C387))</f>
        <v>430.3445454545456</v>
      </c>
      <c r="G387" s="2">
        <f ca="1">IF(A387&lt;$G$2,"",IF(A387=$G$2,AVERAGE(INDIRECT("C"&amp;A387-$G$2+3):C387),G386+(2/($G$2+3))*(C387-G386)))</f>
        <v>409.61905196215343</v>
      </c>
      <c r="J387">
        <f ca="1">IF(F387="","",IF(C387&lt;(F387*(1-'inputs and tables'!$K$14)),0,IF(C387&gt;(F387*(1+'inputs and tables'!$K$14)),1,J386)))</f>
        <v>0</v>
      </c>
      <c r="K387">
        <f ca="1">IF(G387="","",IF(C387&lt;(G387*(1-'inputs and tables'!$K$14)),0,IF(C387&gt;(G387*(1+'inputs and tables'!$K$14)),1,K386)))</f>
        <v>0</v>
      </c>
      <c r="N387" s="13">
        <f t="shared" si="15"/>
        <v>1394.4366475943721</v>
      </c>
      <c r="O387" s="10">
        <f ca="1">(O386+(IF(J386&lt;&gt;J385,(-O386*'inputs and tables'!$K$22-'inputs and tables'!$K$21)-O386*'inputs and tables'!$K$22,0)*('inputs and tables'!$K$15+'inputs and tables'!$K$16)))*(IF(AND(J386=0,'inputs and tables'!$K$16=1),(data!C386/data!C387-1)*'inputs and tables'!$K$18+1,1)*IF(AND(J386=1,'inputs and tables'!$K$15=1),(data!C387/data!C386-1)*'inputs and tables'!$K$17+1,1))</f>
        <v>3167.2661940783642</v>
      </c>
      <c r="P387" s="10">
        <f ca="1">(P386+(IF(K386&lt;&gt;K385,(-P386*'inputs and tables'!$K$22-'inputs and tables'!$K$21)-P386*'inputs and tables'!$K$22,0)*('inputs and tables'!$K$15+'inputs and tables'!$K$16)))*(IF(AND(K386=0,'inputs and tables'!$K$16=1),data!C386/data!C387,1)*IF(AND(K386=1,'inputs and tables'!$K$15=1),data!C387/data!C386,1))</f>
        <v>1126.6313210324595</v>
      </c>
      <c r="R387" s="36">
        <f ca="1">1-O387/MAX($O$202:O387)</f>
        <v>9.1723823919623859E-2</v>
      </c>
      <c r="S387" s="36">
        <f>1-N387/MAX($N$202:N387)</f>
        <v>0.1653563659077697</v>
      </c>
    </row>
    <row r="388" spans="1:19" x14ac:dyDescent="0.4">
      <c r="A388" s="17">
        <f t="shared" si="14"/>
        <v>386</v>
      </c>
      <c r="B388">
        <v>1453593600</v>
      </c>
      <c r="C388">
        <v>403.05</v>
      </c>
      <c r="D388" s="14">
        <f t="shared" si="16"/>
        <v>42393</v>
      </c>
      <c r="F388">
        <f ca="1">IF(A388&lt;$F$2,"",AVERAGE(INDIRECT("C"&amp;A388-$F$2+3):C388))</f>
        <v>429.2104545454547</v>
      </c>
      <c r="G388" s="2">
        <f ca="1">IF(A388&lt;$G$2,"",IF(A388=$G$2,AVERAGE(INDIRECT("C"&amp;A388-$G$2+3):C388),G387+(2/($G$2+3))*(C388-G387)))</f>
        <v>409.33951783610433</v>
      </c>
      <c r="J388">
        <f ca="1">IF(F388="","",IF(C388&lt;(F388*(1-'inputs and tables'!$K$14)),0,IF(C388&gt;(F388*(1+'inputs and tables'!$K$14)),1,J387)))</f>
        <v>0</v>
      </c>
      <c r="K388">
        <f ca="1">IF(G388="","",IF(C388&lt;(G388*(1-'inputs and tables'!$K$14)),0,IF(C388&gt;(G388*(1+'inputs and tables'!$K$14)),1,K387)))</f>
        <v>0</v>
      </c>
      <c r="N388" s="13">
        <f t="shared" si="15"/>
        <v>1450.3940408075139</v>
      </c>
      <c r="O388" s="10">
        <f ca="1">(O387+(IF(J387&lt;&gt;J386,(-O387*'inputs and tables'!$K$22-'inputs and tables'!$K$21)-O387*'inputs and tables'!$K$22,0)*('inputs and tables'!$K$15+'inputs and tables'!$K$16)))*(IF(AND(J387=0,'inputs and tables'!$K$16=1),(data!C387/data!C388-1)*'inputs and tables'!$K$18+1,1)*IF(AND(J387=1,'inputs and tables'!$K$15=1),(data!C388/data!C387-1)*'inputs and tables'!$K$17+1,1))</f>
        <v>3045.0704632312768</v>
      </c>
      <c r="P388" s="10">
        <f ca="1">(P387+(IF(K387&lt;&gt;K386,(-P387*'inputs and tables'!$K$22-'inputs and tables'!$K$21)-P387*'inputs and tables'!$K$22,0)*('inputs and tables'!$K$15+'inputs and tables'!$K$16)))*(IF(AND(K387=0,'inputs and tables'!$K$16=1),data!C387/data!C388,1)*IF(AND(K387=1,'inputs and tables'!$K$15=1),data!C388/data!C387,1))</f>
        <v>1083.164959434507</v>
      </c>
      <c r="R388" s="36">
        <f ca="1">1-O388/MAX($O$202:O388)</f>
        <v>0.12676586470376938</v>
      </c>
      <c r="S388" s="36">
        <f>1-N388/MAX($N$202:N388)</f>
        <v>0.13186292459129445</v>
      </c>
    </row>
    <row r="389" spans="1:19" x14ac:dyDescent="0.4">
      <c r="A389" s="17">
        <f t="shared" ref="A389:A452" si="17">A388+1</f>
        <v>387</v>
      </c>
      <c r="B389">
        <v>1453680000</v>
      </c>
      <c r="C389">
        <v>391.4</v>
      </c>
      <c r="D389" s="14">
        <f t="shared" si="16"/>
        <v>42394</v>
      </c>
      <c r="F389">
        <f ca="1">IF(A389&lt;$F$2,"",AVERAGE(INDIRECT("C"&amp;A389-$F$2+3):C389))</f>
        <v>428.17704545454558</v>
      </c>
      <c r="G389" s="2">
        <f ca="1">IF(A389&lt;$G$2,"",IF(A389=$G$2,AVERAGE(INDIRECT("C"&amp;A389-$G$2+3):C389),G388+(2/($G$2+3))*(C389-G388)))</f>
        <v>408.57613409839774</v>
      </c>
      <c r="J389">
        <f ca="1">IF(F389="","",IF(C389&lt;(F389*(1-'inputs and tables'!$K$14)),0,IF(C389&gt;(F389*(1+'inputs and tables'!$K$14)),1,J388)))</f>
        <v>0</v>
      </c>
      <c r="K389">
        <f ca="1">IF(G389="","",IF(C389&lt;(G389*(1-'inputs and tables'!$K$14)),0,IF(C389&gt;(G389*(1+'inputs and tables'!$K$14)),1,K388)))</f>
        <v>0</v>
      </c>
      <c r="N389" s="13">
        <f t="shared" si="15"/>
        <v>1408.4709777249991</v>
      </c>
      <c r="O389" s="10">
        <f ca="1">(O388+(IF(J388&lt;&gt;J387,(-O388*'inputs and tables'!$K$22-'inputs and tables'!$K$21)-O388*'inputs and tables'!$K$22,0)*('inputs and tables'!$K$15+'inputs and tables'!$K$16)))*(IF(AND(J388=0,'inputs and tables'!$K$16=1),(data!C388/data!C389-1)*'inputs and tables'!$K$18+1,1)*IF(AND(J388=1,'inputs and tables'!$K$15=1),(data!C389/data!C388-1)*'inputs and tables'!$K$17+1,1))</f>
        <v>3135.7068221905115</v>
      </c>
      <c r="P389" s="10">
        <f ca="1">(P388+(IF(K388&lt;&gt;K387,(-P388*'inputs and tables'!$K$22-'inputs and tables'!$K$21)-P388*'inputs and tables'!$K$22,0)*('inputs and tables'!$K$15+'inputs and tables'!$K$16)))*(IF(AND(K388=0,'inputs and tables'!$K$16=1),data!C388/data!C389,1)*IF(AND(K388=1,'inputs and tables'!$K$15=1),data!C389/data!C388,1))</f>
        <v>1115.4053063364283</v>
      </c>
      <c r="R389" s="36">
        <f ca="1">1-O389/MAX($O$202:O389)</f>
        <v>0.10077409751878952</v>
      </c>
      <c r="S389" s="36">
        <f>1-N389/MAX($N$202:N389)</f>
        <v>0.15695608159045438</v>
      </c>
    </row>
    <row r="390" spans="1:19" x14ac:dyDescent="0.4">
      <c r="A390" s="17">
        <f t="shared" si="17"/>
        <v>388</v>
      </c>
      <c r="B390">
        <v>1453766400</v>
      </c>
      <c r="C390">
        <v>391.54</v>
      </c>
      <c r="D390" s="14">
        <f t="shared" si="16"/>
        <v>42395</v>
      </c>
      <c r="F390">
        <f ca="1">IF(A390&lt;$F$2,"",AVERAGE(INDIRECT("C"&amp;A390-$F$2+3):C390))</f>
        <v>427.21590909090924</v>
      </c>
      <c r="G390" s="2">
        <f ca="1">IF(A390&lt;$G$2,"",IF(A390=$G$2,AVERAGE(INDIRECT("C"&amp;A390-$G$2+3):C390),G389+(2/($G$2+3))*(C390-G389)))</f>
        <v>407.85119222187018</v>
      </c>
      <c r="J390">
        <f ca="1">IF(F390="","",IF(C390&lt;(F390*(1-'inputs and tables'!$K$14)),0,IF(C390&gt;(F390*(1+'inputs and tables'!$K$14)),1,J389)))</f>
        <v>0</v>
      </c>
      <c r="K390">
        <f ca="1">IF(G390="","",IF(C390&lt;(G390*(1-'inputs and tables'!$K$14)),0,IF(C390&gt;(G390*(1+'inputs and tables'!$K$14)),1,K389)))</f>
        <v>0</v>
      </c>
      <c r="N390" s="13">
        <f t="shared" si="15"/>
        <v>1408.9747741912267</v>
      </c>
      <c r="O390" s="10">
        <f ca="1">(O389+(IF(J389&lt;&gt;J388,(-O389*'inputs and tables'!$K$22-'inputs and tables'!$K$21)-O389*'inputs and tables'!$K$22,0)*('inputs and tables'!$K$15+'inputs and tables'!$K$16)))*(IF(AND(J389=0,'inputs and tables'!$K$16=1),(data!C389/data!C390-1)*'inputs and tables'!$K$18+1,1)*IF(AND(J389=1,'inputs and tables'!$K$15=1),(data!C390/data!C389-1)*'inputs and tables'!$K$17+1,1))</f>
        <v>3134.5856111900853</v>
      </c>
      <c r="P390" s="10">
        <f ca="1">(P389+(IF(K389&lt;&gt;K388,(-P389*'inputs and tables'!$K$22-'inputs and tables'!$K$21)-P389*'inputs and tables'!$K$22,0)*('inputs and tables'!$K$15+'inputs and tables'!$K$16)))*(IF(AND(K389=0,'inputs and tables'!$K$16=1),data!C389/data!C390,1)*IF(AND(K389=1,'inputs and tables'!$K$15=1),data!C390/data!C389,1))</f>
        <v>1115.0064792871176</v>
      </c>
      <c r="R390" s="36">
        <f ca="1">1-O390/MAX($O$202:O390)</f>
        <v>0.10109562693174201</v>
      </c>
      <c r="S390" s="36">
        <f>1-N390/MAX($N$202:N390)</f>
        <v>0.15665453292265341</v>
      </c>
    </row>
    <row r="391" spans="1:19" x14ac:dyDescent="0.4">
      <c r="A391" s="17">
        <f t="shared" si="17"/>
        <v>389</v>
      </c>
      <c r="B391">
        <v>1453852800</v>
      </c>
      <c r="C391">
        <v>394.79</v>
      </c>
      <c r="D391" s="14">
        <f t="shared" si="16"/>
        <v>42396</v>
      </c>
      <c r="F391">
        <f ca="1">IF(A391&lt;$F$2,"",AVERAGE(INDIRECT("C"&amp;A391-$F$2+3):C391))</f>
        <v>426.09727272727287</v>
      </c>
      <c r="G391" s="2">
        <f ca="1">IF(A391&lt;$G$2,"",IF(A391=$G$2,AVERAGE(INDIRECT("C"&amp;A391-$G$2+3):C391),G390+(2/($G$2+3))*(C391-G390)))</f>
        <v>407.29539680817356</v>
      </c>
      <c r="J391">
        <f ca="1">IF(F391="","",IF(C391&lt;(F391*(1-'inputs and tables'!$K$14)),0,IF(C391&gt;(F391*(1+'inputs and tables'!$K$14)),1,J390)))</f>
        <v>0</v>
      </c>
      <c r="K391">
        <f ca="1">IF(G391="","",IF(C391&lt;(G391*(1-'inputs and tables'!$K$14)),0,IF(C391&gt;(G391*(1+'inputs and tables'!$K$14)),1,K390)))</f>
        <v>0</v>
      </c>
      <c r="N391" s="13">
        <f t="shared" si="15"/>
        <v>1420.6700493000828</v>
      </c>
      <c r="O391" s="10">
        <f ca="1">(O390+(IF(J390&lt;&gt;J389,(-O390*'inputs and tables'!$K$22-'inputs and tables'!$K$21)-O390*'inputs and tables'!$K$22,0)*('inputs and tables'!$K$15+'inputs and tables'!$K$16)))*(IF(AND(J390=0,'inputs and tables'!$K$16=1),(data!C390/data!C391-1)*'inputs and tables'!$K$18+1,1)*IF(AND(J390=1,'inputs and tables'!$K$15=1),(data!C391/data!C390-1)*'inputs and tables'!$K$17+1,1))</f>
        <v>3108.780998012528</v>
      </c>
      <c r="P391" s="10">
        <f ca="1">(P390+(IF(K390&lt;&gt;K389,(-P390*'inputs and tables'!$K$22-'inputs and tables'!$K$21)-P390*'inputs and tables'!$K$22,0)*('inputs and tables'!$K$15+'inputs and tables'!$K$16)))*(IF(AND(K390=0,'inputs and tables'!$K$16=1),data!C390/data!C391,1)*IF(AND(K390=1,'inputs and tables'!$K$15=1),data!C391/data!C390,1))</f>
        <v>1105.8274953774869</v>
      </c>
      <c r="R391" s="36">
        <f ca="1">1-O391/MAX($O$202:O391)</f>
        <v>0.10849560973898609</v>
      </c>
      <c r="S391" s="36">
        <f>1-N391/MAX($N$202:N391)</f>
        <v>0.14965429599155722</v>
      </c>
    </row>
    <row r="392" spans="1:19" x14ac:dyDescent="0.4">
      <c r="A392" s="17">
        <f t="shared" si="17"/>
        <v>390</v>
      </c>
      <c r="B392">
        <v>1453939200</v>
      </c>
      <c r="C392">
        <v>379.61</v>
      </c>
      <c r="D392" s="14">
        <f t="shared" si="16"/>
        <v>42397</v>
      </c>
      <c r="F392">
        <f ca="1">IF(A392&lt;$F$2,"",AVERAGE(INDIRECT("C"&amp;A392-$F$2+3):C392))</f>
        <v>424.17318181818194</v>
      </c>
      <c r="G392" s="2">
        <f ca="1">IF(A392&lt;$G$2,"",IF(A392=$G$2,AVERAGE(INDIRECT("C"&amp;A392-$G$2+3):C392),G391+(2/($G$2+3))*(C392-G391)))</f>
        <v>406.11729481633637</v>
      </c>
      <c r="J392">
        <f ca="1">IF(F392="","",IF(C392&lt;(F392*(1-'inputs and tables'!$K$14)),0,IF(C392&gt;(F392*(1+'inputs and tables'!$K$14)),1,J391)))</f>
        <v>0</v>
      </c>
      <c r="K392">
        <f ca="1">IF(G392="","",IF(C392&lt;(G392*(1-'inputs and tables'!$K$14)),0,IF(C392&gt;(G392*(1+'inputs and tables'!$K$14)),1,K391)))</f>
        <v>0</v>
      </c>
      <c r="N392" s="13">
        <f t="shared" si="15"/>
        <v>1366.0441181762569</v>
      </c>
      <c r="O392" s="10">
        <f ca="1">(O391+(IF(J391&lt;&gt;J390,(-O391*'inputs and tables'!$K$22-'inputs and tables'!$K$21)-O391*'inputs and tables'!$K$22,0)*('inputs and tables'!$K$15+'inputs and tables'!$K$16)))*(IF(AND(J391=0,'inputs and tables'!$K$16=1),(data!C391/data!C392-1)*'inputs and tables'!$K$18+1,1)*IF(AND(J391=1,'inputs and tables'!$K$15=1),(data!C392/data!C391-1)*'inputs and tables'!$K$17+1,1))</f>
        <v>3233.0962045398328</v>
      </c>
      <c r="P392" s="10">
        <f ca="1">(P391+(IF(K391&lt;&gt;K390,(-P391*'inputs and tables'!$K$22-'inputs and tables'!$K$21)-P391*'inputs and tables'!$K$22,0)*('inputs and tables'!$K$15+'inputs and tables'!$K$16)))*(IF(AND(K391=0,'inputs and tables'!$K$16=1),data!C391/data!C392,1)*IF(AND(K391=1,'inputs and tables'!$K$15=1),data!C392/data!C391,1))</f>
        <v>1150.0477777194437</v>
      </c>
      <c r="R392" s="36">
        <f ca="1">1-O392/MAX($O$202:O392)</f>
        <v>7.2845767416175322E-2</v>
      </c>
      <c r="S392" s="36">
        <f>1-N392/MAX($N$202:N392)</f>
        <v>0.18235078725741538</v>
      </c>
    </row>
    <row r="393" spans="1:19" x14ac:dyDescent="0.4">
      <c r="A393" s="17">
        <f t="shared" si="17"/>
        <v>391</v>
      </c>
      <c r="B393">
        <v>1454025600</v>
      </c>
      <c r="C393">
        <v>378.68</v>
      </c>
      <c r="D393" s="14">
        <f t="shared" si="16"/>
        <v>42398</v>
      </c>
      <c r="F393">
        <f ca="1">IF(A393&lt;$F$2,"",AVERAGE(INDIRECT("C"&amp;A393-$F$2+3):C393))</f>
        <v>422.4620454545456</v>
      </c>
      <c r="G393" s="2">
        <f ca="1">IF(A393&lt;$G$2,"",IF(A393=$G$2,AVERAGE(INDIRECT("C"&amp;A393-$G$2+3):C393),G392+(2/($G$2+3))*(C393-G392)))</f>
        <v>404.94975035606672</v>
      </c>
      <c r="J393">
        <f ca="1">IF(F393="","",IF(C393&lt;(F393*(1-'inputs and tables'!$K$14)),0,IF(C393&gt;(F393*(1+'inputs and tables'!$K$14)),1,J392)))</f>
        <v>0</v>
      </c>
      <c r="K393">
        <f ca="1">IF(G393="","",IF(C393&lt;(G393*(1-'inputs and tables'!$K$14)),0,IF(C393&gt;(G393*(1+'inputs and tables'!$K$14)),1,K392)))</f>
        <v>0</v>
      </c>
      <c r="N393" s="13">
        <f t="shared" si="15"/>
        <v>1362.6974702220305</v>
      </c>
      <c r="O393" s="10">
        <f ca="1">(O392+(IF(J392&lt;&gt;J391,(-O392*'inputs and tables'!$K$22-'inputs and tables'!$K$21)-O392*'inputs and tables'!$K$22,0)*('inputs and tables'!$K$15+'inputs and tables'!$K$16)))*(IF(AND(J392=0,'inputs and tables'!$K$16=1),(data!C392/data!C393-1)*'inputs and tables'!$K$18+1,1)*IF(AND(J392=1,'inputs and tables'!$K$15=1),(data!C393/data!C392-1)*'inputs and tables'!$K$17+1,1))</f>
        <v>3241.0363636985476</v>
      </c>
      <c r="P393" s="10">
        <f ca="1">(P392+(IF(K392&lt;&gt;K391,(-P392*'inputs and tables'!$K$22-'inputs and tables'!$K$21)-P392*'inputs and tables'!$K$22,0)*('inputs and tables'!$K$15+'inputs and tables'!$K$16)))*(IF(AND(K392=0,'inputs and tables'!$K$16=1),data!C392/data!C393,1)*IF(AND(K392=1,'inputs and tables'!$K$15=1),data!C393/data!C392,1))</f>
        <v>1152.8721794129028</v>
      </c>
      <c r="R393" s="36">
        <f ca="1">1-O393/MAX($O$202:O393)</f>
        <v>7.0568769855430147E-2</v>
      </c>
      <c r="S393" s="36">
        <f>1-N393/MAX($N$202:N393)</f>
        <v>0.18435393197923666</v>
      </c>
    </row>
    <row r="394" spans="1:19" x14ac:dyDescent="0.4">
      <c r="A394" s="17">
        <f t="shared" si="17"/>
        <v>392</v>
      </c>
      <c r="B394">
        <v>1454112000</v>
      </c>
      <c r="C394">
        <v>378.46</v>
      </c>
      <c r="D394" s="14">
        <f t="shared" si="16"/>
        <v>42399</v>
      </c>
      <c r="F394">
        <f ca="1">IF(A394&lt;$F$2,"",AVERAGE(INDIRECT("C"&amp;A394-$F$2+3):C394))</f>
        <v>420.71113636363646</v>
      </c>
      <c r="G394" s="2">
        <f ca="1">IF(A394&lt;$G$2,"",IF(A394=$G$2,AVERAGE(INDIRECT("C"&amp;A394-$G$2+3):C394),G393+(2/($G$2+3))*(C394-G393)))</f>
        <v>403.82252693665964</v>
      </c>
      <c r="J394">
        <f ca="1">IF(F394="","",IF(C394&lt;(F394*(1-'inputs and tables'!$K$14)),0,IF(C394&gt;(F394*(1+'inputs and tables'!$K$14)),1,J393)))</f>
        <v>0</v>
      </c>
      <c r="K394">
        <f ca="1">IF(G394="","",IF(C394&lt;(G394*(1-'inputs and tables'!$K$14)),0,IF(C394&gt;(G394*(1+'inputs and tables'!$K$14)),1,K393)))</f>
        <v>0</v>
      </c>
      <c r="N394" s="13">
        <f t="shared" si="15"/>
        <v>1361.9057900608154</v>
      </c>
      <c r="O394" s="10">
        <f ca="1">(O393+(IF(J393&lt;&gt;J392,(-O393*'inputs and tables'!$K$22-'inputs and tables'!$K$21)-O393*'inputs and tables'!$K$22,0)*('inputs and tables'!$K$15+'inputs and tables'!$K$16)))*(IF(AND(J393=0,'inputs and tables'!$K$16=1),(data!C393/data!C394-1)*'inputs and tables'!$K$18+1,1)*IF(AND(J393=1,'inputs and tables'!$K$15=1),(data!C394/data!C393-1)*'inputs and tables'!$K$17+1,1))</f>
        <v>3242.920388430392</v>
      </c>
      <c r="P394" s="10">
        <f ca="1">(P393+(IF(K393&lt;&gt;K392,(-P393*'inputs and tables'!$K$22-'inputs and tables'!$K$21)-P393*'inputs and tables'!$K$22,0)*('inputs and tables'!$K$15+'inputs and tables'!$K$16)))*(IF(AND(K393=0,'inputs and tables'!$K$16=1),data!C393/data!C394,1)*IF(AND(K393=1,'inputs and tables'!$K$15=1),data!C394/data!C393,1))</f>
        <v>1153.5423476723513</v>
      </c>
      <c r="R394" s="36">
        <f ca="1">1-O394/MAX($O$202:O394)</f>
        <v>7.002848852944632E-2</v>
      </c>
      <c r="S394" s="36">
        <f>1-N394/MAX($N$202:N394)</f>
        <v>0.18482779417149564</v>
      </c>
    </row>
    <row r="395" spans="1:19" x14ac:dyDescent="0.4">
      <c r="A395" s="17">
        <f t="shared" si="17"/>
        <v>393</v>
      </c>
      <c r="B395">
        <v>1454198400</v>
      </c>
      <c r="C395">
        <v>367.95</v>
      </c>
      <c r="D395" s="14">
        <f t="shared" si="16"/>
        <v>42400</v>
      </c>
      <c r="F395">
        <f ca="1">IF(A395&lt;$F$2,"",AVERAGE(INDIRECT("C"&amp;A395-$F$2+3):C395))</f>
        <v>418.54704545454553</v>
      </c>
      <c r="G395" s="2">
        <f ca="1">IF(A395&lt;$G$2,"",IF(A395=$G$2,AVERAGE(INDIRECT("C"&amp;A395-$G$2+3):C395),G394+(2/($G$2+3))*(C395-G394)))</f>
        <v>402.29603642871666</v>
      </c>
      <c r="J395">
        <f ca="1">IF(F395="","",IF(C395&lt;(F395*(1-'inputs and tables'!$K$14)),0,IF(C395&gt;(F395*(1+'inputs and tables'!$K$14)),1,J394)))</f>
        <v>0</v>
      </c>
      <c r="K395">
        <f ca="1">IF(G395="","",IF(C395&lt;(G395*(1-'inputs and tables'!$K$14)),0,IF(C395&gt;(G395*(1+'inputs and tables'!$K$14)),1,K394)))</f>
        <v>0</v>
      </c>
      <c r="N395" s="13">
        <f t="shared" ref="N395:N458" si="18">(C395/C394)*N394</f>
        <v>1324.0850696318687</v>
      </c>
      <c r="O395" s="10">
        <f ca="1">(O394+(IF(J394&lt;&gt;J393,(-O394*'inputs and tables'!$K$22-'inputs and tables'!$K$21)-O394*'inputs and tables'!$K$22,0)*('inputs and tables'!$K$15+'inputs and tables'!$K$16)))*(IF(AND(J394=0,'inputs and tables'!$K$16=1),(data!C394/data!C395-1)*'inputs and tables'!$K$18+1,1)*IF(AND(J394=1,'inputs and tables'!$K$15=1),(data!C395/data!C394-1)*'inputs and tables'!$K$17+1,1))</f>
        <v>3335.5500752965518</v>
      </c>
      <c r="P395" s="10">
        <f ca="1">(P394+(IF(K394&lt;&gt;K393,(-P394*'inputs and tables'!$K$22-'inputs and tables'!$K$21)-P394*'inputs and tables'!$K$22,0)*('inputs and tables'!$K$15+'inputs and tables'!$K$16)))*(IF(AND(K394=0,'inputs and tables'!$K$16=1),data!C394/data!C395,1)*IF(AND(K394=1,'inputs and tables'!$K$15=1),data!C395/data!C394,1))</f>
        <v>1186.4917431718388</v>
      </c>
      <c r="R395" s="36">
        <f ca="1">1-O395/MAX($O$202:O395)</f>
        <v>4.3465095172861012E-2</v>
      </c>
      <c r="S395" s="36">
        <f>1-N395/MAX($N$202:N395)</f>
        <v>0.20746548344713267</v>
      </c>
    </row>
    <row r="396" spans="1:19" x14ac:dyDescent="0.4">
      <c r="A396" s="17">
        <f t="shared" si="17"/>
        <v>394</v>
      </c>
      <c r="B396">
        <v>1454284800</v>
      </c>
      <c r="C396">
        <v>371.33</v>
      </c>
      <c r="D396" s="14">
        <f t="shared" si="16"/>
        <v>42401</v>
      </c>
      <c r="F396">
        <f ca="1">IF(A396&lt;$F$2,"",AVERAGE(INDIRECT("C"&amp;A396-$F$2+3):C396))</f>
        <v>416.50250000000011</v>
      </c>
      <c r="G396" s="2">
        <f ca="1">IF(A396&lt;$G$2,"",IF(A396=$G$2,AVERAGE(INDIRECT("C"&amp;A396-$G$2+3):C396),G395+(2/($G$2+3))*(C396-G395)))</f>
        <v>400.97833275089891</v>
      </c>
      <c r="J396">
        <f ca="1">IF(F396="","",IF(C396&lt;(F396*(1-'inputs and tables'!$K$14)),0,IF(C396&gt;(F396*(1+'inputs and tables'!$K$14)),1,J395)))</f>
        <v>0</v>
      </c>
      <c r="K396">
        <f ca="1">IF(G396="","",IF(C396&lt;(G396*(1-'inputs and tables'!$K$14)),0,IF(C396&gt;(G396*(1+'inputs and tables'!$K$14)),1,K395)))</f>
        <v>0</v>
      </c>
      <c r="N396" s="13">
        <f t="shared" si="18"/>
        <v>1336.248155745079</v>
      </c>
      <c r="O396" s="10">
        <f ca="1">(O395+(IF(J395&lt;&gt;J394,(-O395*'inputs and tables'!$K$22-'inputs and tables'!$K$21)-O395*'inputs and tables'!$K$22,0)*('inputs and tables'!$K$15+'inputs and tables'!$K$16)))*(IF(AND(J395=0,'inputs and tables'!$K$16=1),(data!C395/data!C396-1)*'inputs and tables'!$K$18+1,1)*IF(AND(J395=1,'inputs and tables'!$K$15=1),(data!C396/data!C395-1)*'inputs and tables'!$K$17+1,1))</f>
        <v>3305.1885121195869</v>
      </c>
      <c r="P396" s="10">
        <f ca="1">(P395+(IF(K395&lt;&gt;K394,(-P395*'inputs and tables'!$K$22-'inputs and tables'!$K$21)-P395*'inputs and tables'!$K$22,0)*('inputs and tables'!$K$15+'inputs and tables'!$K$16)))*(IF(AND(K395=0,'inputs and tables'!$K$16=1),data!C395/data!C396,1)*IF(AND(K395=1,'inputs and tables'!$K$15=1),data!C396/data!C395,1))</f>
        <v>1175.6918021707863</v>
      </c>
      <c r="R396" s="36">
        <f ca="1">1-O396/MAX($O$202:O396)</f>
        <v>5.2171873451792861E-2</v>
      </c>
      <c r="S396" s="36">
        <f>1-N396/MAX($N$202:N396)</f>
        <v>0.20018523703879265</v>
      </c>
    </row>
    <row r="397" spans="1:19" x14ac:dyDescent="0.4">
      <c r="A397" s="17">
        <f t="shared" si="17"/>
        <v>395</v>
      </c>
      <c r="B397">
        <v>1454371200</v>
      </c>
      <c r="C397">
        <v>372.93</v>
      </c>
      <c r="D397" s="14">
        <f t="shared" si="16"/>
        <v>42402</v>
      </c>
      <c r="F397">
        <f ca="1">IF(A397&lt;$F$2,"",AVERAGE(INDIRECT("C"&amp;A397-$F$2+3):C397))</f>
        <v>414.92772727272734</v>
      </c>
      <c r="G397" s="2">
        <f ca="1">IF(A397&lt;$G$2,"",IF(A397=$G$2,AVERAGE(INDIRECT("C"&amp;A397-$G$2+3):C397),G396+(2/($G$2+3))*(C397-G396)))</f>
        <v>399.78478667639257</v>
      </c>
      <c r="J397">
        <f ca="1">IF(F397="","",IF(C397&lt;(F397*(1-'inputs and tables'!$K$14)),0,IF(C397&gt;(F397*(1+'inputs and tables'!$K$14)),1,J396)))</f>
        <v>0</v>
      </c>
      <c r="K397">
        <f ca="1">IF(G397="","",IF(C397&lt;(G397*(1-'inputs and tables'!$K$14)),0,IF(C397&gt;(G397*(1+'inputs and tables'!$K$14)),1,K396)))</f>
        <v>0</v>
      </c>
      <c r="N397" s="13">
        <f t="shared" si="18"/>
        <v>1342.0058296448235</v>
      </c>
      <c r="O397" s="10">
        <f ca="1">(O396+(IF(J396&lt;&gt;J395,(-O396*'inputs and tables'!$K$22-'inputs and tables'!$K$21)-O396*'inputs and tables'!$K$22,0)*('inputs and tables'!$K$15+'inputs and tables'!$K$16)))*(IF(AND(J396=0,'inputs and tables'!$K$16=1),(data!C396/data!C397-1)*'inputs and tables'!$K$18+1,1)*IF(AND(J396=1,'inputs and tables'!$K$15=1),(data!C397/data!C396-1)*'inputs and tables'!$K$17+1,1))</f>
        <v>3291.0080985851664</v>
      </c>
      <c r="P397" s="10">
        <f ca="1">(P396+(IF(K396&lt;&gt;K395,(-P396*'inputs and tables'!$K$22-'inputs and tables'!$K$21)-P396*'inputs and tables'!$K$22,0)*('inputs and tables'!$K$15+'inputs and tables'!$K$16)))*(IF(AND(K396=0,'inputs and tables'!$K$16=1),data!C396/data!C397,1)*IF(AND(K396=1,'inputs and tables'!$K$15=1),data!C397/data!C396,1))</f>
        <v>1170.6476735582498</v>
      </c>
      <c r="R397" s="36">
        <f ca="1">1-O397/MAX($O$202:O397)</f>
        <v>5.6238387281404734E-2</v>
      </c>
      <c r="S397" s="36">
        <f>1-N397/MAX($N$202:N397)</f>
        <v>0.19673896654963763</v>
      </c>
    </row>
    <row r="398" spans="1:19" x14ac:dyDescent="0.4">
      <c r="A398" s="17">
        <f t="shared" si="17"/>
        <v>396</v>
      </c>
      <c r="B398">
        <v>1454457600</v>
      </c>
      <c r="C398">
        <v>368.87</v>
      </c>
      <c r="D398" s="14">
        <f t="shared" si="16"/>
        <v>42403</v>
      </c>
      <c r="F398">
        <f ca="1">IF(A398&lt;$F$2,"",AVERAGE(INDIRECT("C"&amp;A398-$F$2+3):C398))</f>
        <v>413.38363636363647</v>
      </c>
      <c r="G398" s="2">
        <f ca="1">IF(A398&lt;$G$2,"",IF(A398=$G$2,AVERAGE(INDIRECT("C"&amp;A398-$G$2+3):C398),G397+(2/($G$2+3))*(C398-G397)))</f>
        <v>398.46926383909926</v>
      </c>
      <c r="J398">
        <f ca="1">IF(F398="","",IF(C398&lt;(F398*(1-'inputs and tables'!$K$14)),0,IF(C398&gt;(F398*(1+'inputs and tables'!$K$14)),1,J397)))</f>
        <v>0</v>
      </c>
      <c r="K398">
        <f ca="1">IF(G398="","",IF(C398&lt;(G398*(1-'inputs and tables'!$K$14)),0,IF(C398&gt;(G398*(1+'inputs and tables'!$K$14)),1,K397)))</f>
        <v>0</v>
      </c>
      <c r="N398" s="13">
        <f t="shared" si="18"/>
        <v>1327.3957321242219</v>
      </c>
      <c r="O398" s="10">
        <f ca="1">(O397+(IF(J397&lt;&gt;J396,(-O397*'inputs and tables'!$K$22-'inputs and tables'!$K$21)-O397*'inputs and tables'!$K$22,0)*('inputs and tables'!$K$15+'inputs and tables'!$K$16)))*(IF(AND(J397=0,'inputs and tables'!$K$16=1),(data!C397/data!C398-1)*'inputs and tables'!$K$18+1,1)*IF(AND(J397=1,'inputs and tables'!$K$15=1),(data!C398/data!C397-1)*'inputs and tables'!$K$17+1,1))</f>
        <v>3327.2308677999463</v>
      </c>
      <c r="P398" s="10">
        <f ca="1">(P397+(IF(K397&lt;&gt;K396,(-P397*'inputs and tables'!$K$22-'inputs and tables'!$K$21)-P397*'inputs and tables'!$K$22,0)*('inputs and tables'!$K$15+'inputs and tables'!$K$16)))*(IF(AND(K397=0,'inputs and tables'!$K$16=1),data!C397/data!C398,1)*IF(AND(K397=1,'inputs and tables'!$K$15=1),data!C398/data!C397,1))</f>
        <v>1183.5325098275223</v>
      </c>
      <c r="R398" s="36">
        <f ca="1">1-O398/MAX($O$202:O398)</f>
        <v>4.5850792335658141E-2</v>
      </c>
      <c r="S398" s="36">
        <f>1-N398/MAX($N$202:N398)</f>
        <v>0.20548387791586842</v>
      </c>
    </row>
    <row r="399" spans="1:19" x14ac:dyDescent="0.4">
      <c r="A399" s="17">
        <f t="shared" si="17"/>
        <v>397</v>
      </c>
      <c r="B399">
        <v>1454544000</v>
      </c>
      <c r="C399">
        <v>387.99</v>
      </c>
      <c r="D399" s="14">
        <f t="shared" si="16"/>
        <v>42404</v>
      </c>
      <c r="F399">
        <f ca="1">IF(A399&lt;$F$2,"",AVERAGE(INDIRECT("C"&amp;A399-$F$2+3):C399))</f>
        <v>412.33977272727282</v>
      </c>
      <c r="G399" s="2">
        <f ca="1">IF(A399&lt;$G$2,"",IF(A399=$G$2,AVERAGE(INDIRECT("C"&amp;A399-$G$2+3):C399),G398+(2/($G$2+3))*(C399-G398)))</f>
        <v>398.02333771828654</v>
      </c>
      <c r="J399">
        <f ca="1">IF(F399="","",IF(C399&lt;(F399*(1-'inputs and tables'!$K$14)),0,IF(C399&gt;(F399*(1+'inputs and tables'!$K$14)),1,J398)))</f>
        <v>0</v>
      </c>
      <c r="K399">
        <f ca="1">IF(G399="","",IF(C399&lt;(G399*(1-'inputs and tables'!$K$14)),0,IF(C399&gt;(G399*(1+'inputs and tables'!$K$14)),1,K398)))</f>
        <v>0</v>
      </c>
      <c r="N399" s="13">
        <f t="shared" si="18"/>
        <v>1396.1999352261687</v>
      </c>
      <c r="O399" s="10">
        <f ca="1">(O398+(IF(J398&lt;&gt;J397,(-O398*'inputs and tables'!$K$22-'inputs and tables'!$K$21)-O398*'inputs and tables'!$K$22,0)*('inputs and tables'!$K$15+'inputs and tables'!$K$16)))*(IF(AND(J398=0,'inputs and tables'!$K$16=1),(data!C398/data!C399-1)*'inputs and tables'!$K$18+1,1)*IF(AND(J398=1,'inputs and tables'!$K$15=1),(data!C399/data!C398-1)*'inputs and tables'!$K$17+1,1))</f>
        <v>3163.2661929569481</v>
      </c>
      <c r="P399" s="10">
        <f ca="1">(P398+(IF(K398&lt;&gt;K397,(-P398*'inputs and tables'!$K$22-'inputs and tables'!$K$21)-P398*'inputs and tables'!$K$22,0)*('inputs and tables'!$K$15+'inputs and tables'!$K$16)))*(IF(AND(K398=0,'inputs and tables'!$K$16=1),data!C398/data!C399,1)*IF(AND(K398=1,'inputs and tables'!$K$15=1),data!C399/data!C398,1))</f>
        <v>1125.2084767650665</v>
      </c>
      <c r="R399" s="36">
        <f ca="1">1-O399/MAX($O$202:O399)</f>
        <v>9.2870903293523543E-2</v>
      </c>
      <c r="S399" s="36">
        <f>1-N399/MAX($N$202:N399)</f>
        <v>0.16430094557046604</v>
      </c>
    </row>
    <row r="400" spans="1:19" x14ac:dyDescent="0.4">
      <c r="A400" s="17">
        <f t="shared" si="17"/>
        <v>398</v>
      </c>
      <c r="B400">
        <v>1454630400</v>
      </c>
      <c r="C400">
        <v>384.5</v>
      </c>
      <c r="D400" s="14">
        <f t="shared" si="16"/>
        <v>42405</v>
      </c>
      <c r="F400">
        <f ca="1">IF(A400&lt;$F$2,"",AVERAGE(INDIRECT("C"&amp;A400-$F$2+3):C400))</f>
        <v>411.02318181818191</v>
      </c>
      <c r="G400" s="2">
        <f ca="1">IF(A400&lt;$G$2,"",IF(A400=$G$2,AVERAGE(INDIRECT("C"&amp;A400-$G$2+3):C400),G399+(2/($G$2+3))*(C400-G399)))</f>
        <v>397.44787653878501</v>
      </c>
      <c r="J400">
        <f ca="1">IF(F400="","",IF(C400&lt;(F400*(1-'inputs and tables'!$K$14)),0,IF(C400&gt;(F400*(1+'inputs and tables'!$K$14)),1,J399)))</f>
        <v>0</v>
      </c>
      <c r="K400">
        <f ca="1">IF(G400="","",IF(C400&lt;(G400*(1-'inputs and tables'!$K$14)),0,IF(C400&gt;(G400*(1+'inputs and tables'!$K$14)),1,K399)))</f>
        <v>0</v>
      </c>
      <c r="N400" s="13">
        <f t="shared" si="18"/>
        <v>1383.6410090323509</v>
      </c>
      <c r="O400" s="10">
        <f ca="1">(O399+(IF(J399&lt;&gt;J398,(-O399*'inputs and tables'!$K$22-'inputs and tables'!$K$21)-O399*'inputs and tables'!$K$22,0)*('inputs and tables'!$K$15+'inputs and tables'!$K$16)))*(IF(AND(J399=0,'inputs and tables'!$K$16=1),(data!C399/data!C400-1)*'inputs and tables'!$K$18+1,1)*IF(AND(J399=1,'inputs and tables'!$K$15=1),(data!C400/data!C399-1)*'inputs and tables'!$K$17+1,1))</f>
        <v>3191.9782840191583</v>
      </c>
      <c r="P400" s="10">
        <f ca="1">(P399+(IF(K399&lt;&gt;K398,(-P399*'inputs and tables'!$K$22-'inputs and tables'!$K$21)-P399*'inputs and tables'!$K$22,0)*('inputs and tables'!$K$15+'inputs and tables'!$K$16)))*(IF(AND(K399=0,'inputs and tables'!$K$16=1),data!C399/data!C400,1)*IF(AND(K399=1,'inputs and tables'!$K$15=1),data!C400/data!C399,1))</f>
        <v>1135.4216824449368</v>
      </c>
      <c r="R400" s="36">
        <f ca="1">1-O400/MAX($O$202:O400)</f>
        <v>8.4637143742143484E-2</v>
      </c>
      <c r="S400" s="36">
        <f>1-N400/MAX($N$202:N400)</f>
        <v>0.17181812307493549</v>
      </c>
    </row>
    <row r="401" spans="1:19" x14ac:dyDescent="0.4">
      <c r="A401" s="17">
        <f t="shared" si="17"/>
        <v>399</v>
      </c>
      <c r="B401">
        <v>1454716800</v>
      </c>
      <c r="C401">
        <v>375.44</v>
      </c>
      <c r="D401" s="14">
        <f t="shared" si="16"/>
        <v>42406</v>
      </c>
      <c r="F401">
        <f ca="1">IF(A401&lt;$F$2,"",AVERAGE(INDIRECT("C"&amp;A401-$F$2+3):C401))</f>
        <v>409.19818181818187</v>
      </c>
      <c r="G401" s="2">
        <f ca="1">IF(A401&lt;$G$2,"",IF(A401=$G$2,AVERAGE(INDIRECT("C"&amp;A401-$G$2+3):C401),G400+(2/($G$2+3))*(C401-G400)))</f>
        <v>396.51137115415588</v>
      </c>
      <c r="J401">
        <f ca="1">IF(F401="","",IF(C401&lt;(F401*(1-'inputs and tables'!$K$14)),0,IF(C401&gt;(F401*(1+'inputs and tables'!$K$14)),1,J400)))</f>
        <v>0</v>
      </c>
      <c r="K401">
        <f ca="1">IF(G401="","",IF(C401&lt;(G401*(1-'inputs and tables'!$K$14)),0,IF(C401&gt;(G401*(1+'inputs and tables'!$K$14)),1,K400)))</f>
        <v>0</v>
      </c>
      <c r="N401" s="13">
        <f t="shared" si="18"/>
        <v>1351.0381805750476</v>
      </c>
      <c r="O401" s="10">
        <f ca="1">(O400+(IF(J400&lt;&gt;J399,(-O400*'inputs and tables'!$K$22-'inputs and tables'!$K$21)-O400*'inputs and tables'!$K$22,0)*('inputs and tables'!$K$15+'inputs and tables'!$K$16)))*(IF(AND(J400=0,'inputs and tables'!$K$16=1),(data!C400/data!C401-1)*'inputs and tables'!$K$18+1,1)*IF(AND(J400=1,'inputs and tables'!$K$15=1),(data!C401/data!C400-1)*'inputs and tables'!$K$17+1,1))</f>
        <v>3269.0061000569099</v>
      </c>
      <c r="P401" s="10">
        <f ca="1">(P400+(IF(K400&lt;&gt;K399,(-P400*'inputs and tables'!$K$22-'inputs and tables'!$K$21)-P400*'inputs and tables'!$K$22,0)*('inputs and tables'!$K$15+'inputs and tables'!$K$16)))*(IF(AND(K400=0,'inputs and tables'!$K$16=1),data!C400/data!C401,1)*IF(AND(K400=1,'inputs and tables'!$K$15=1),data!C401/data!C400,1))</f>
        <v>1162.8213213831189</v>
      </c>
      <c r="R401" s="36">
        <f ca="1">1-O401/MAX($O$202:O401)</f>
        <v>6.2547895186592317E-2</v>
      </c>
      <c r="S401" s="36">
        <f>1-N401/MAX($N$202:N401)</f>
        <v>0.19133262971977572</v>
      </c>
    </row>
    <row r="402" spans="1:19" x14ac:dyDescent="0.4">
      <c r="A402" s="17">
        <f t="shared" si="17"/>
        <v>400</v>
      </c>
      <c r="B402">
        <v>1454803200</v>
      </c>
      <c r="C402">
        <v>377.49</v>
      </c>
      <c r="D402" s="14">
        <f t="shared" si="16"/>
        <v>42407</v>
      </c>
      <c r="F402">
        <f ca="1">IF(A402&lt;$F$2,"",AVERAGE(INDIRECT("C"&amp;A402-$F$2+3):C402))</f>
        <v>407.41750000000008</v>
      </c>
      <c r="G402" s="2">
        <f ca="1">IF(A402&lt;$G$2,"",IF(A402=$G$2,AVERAGE(INDIRECT("C"&amp;A402-$G$2+3):C402),G401+(2/($G$2+3))*(C402-G401)))</f>
        <v>395.70195110504284</v>
      </c>
      <c r="J402">
        <f ca="1">IF(F402="","",IF(C402&lt;(F402*(1-'inputs and tables'!$K$14)),0,IF(C402&gt;(F402*(1+'inputs and tables'!$K$14)),1,J401)))</f>
        <v>0</v>
      </c>
      <c r="K402">
        <f ca="1">IF(G402="","",IF(C402&lt;(G402*(1-'inputs and tables'!$K$14)),0,IF(C402&gt;(G402*(1+'inputs and tables'!$K$14)),1,K401)))</f>
        <v>0</v>
      </c>
      <c r="N402" s="13">
        <f t="shared" si="18"/>
        <v>1358.4152002590954</v>
      </c>
      <c r="O402" s="10">
        <f ca="1">(O401+(IF(J401&lt;&gt;J400,(-O401*'inputs and tables'!$K$22-'inputs and tables'!$K$21)-O401*'inputs and tables'!$K$22,0)*('inputs and tables'!$K$15+'inputs and tables'!$K$16)))*(IF(AND(J401=0,'inputs and tables'!$K$16=1),(data!C401/data!C402-1)*'inputs and tables'!$K$18+1,1)*IF(AND(J401=1,'inputs and tables'!$K$15=1),(data!C402/data!C401-1)*'inputs and tables'!$K$17+1,1))</f>
        <v>3251.253411230407</v>
      </c>
      <c r="P402" s="10">
        <f ca="1">(P401+(IF(K401&lt;&gt;K400,(-P401*'inputs and tables'!$K$22-'inputs and tables'!$K$21)-P401*'inputs and tables'!$K$22,0)*('inputs and tables'!$K$15+'inputs and tables'!$K$16)))*(IF(AND(K401=0,'inputs and tables'!$K$16=1),data!C401/data!C402,1)*IF(AND(K401=1,'inputs and tables'!$K$15=1),data!C402/data!C401,1))</f>
        <v>1156.506495271605</v>
      </c>
      <c r="R402" s="36">
        <f ca="1">1-O402/MAX($O$202:O402)</f>
        <v>6.76388295553636E-2</v>
      </c>
      <c r="S402" s="36">
        <f>1-N402/MAX($N$202:N402)</f>
        <v>0.18691709565554582</v>
      </c>
    </row>
    <row r="403" spans="1:19" x14ac:dyDescent="0.4">
      <c r="A403" s="17">
        <f t="shared" si="17"/>
        <v>401</v>
      </c>
      <c r="B403">
        <v>1454889600</v>
      </c>
      <c r="C403">
        <v>371.14</v>
      </c>
      <c r="D403" s="14">
        <f t="shared" si="16"/>
        <v>42408</v>
      </c>
      <c r="F403">
        <f ca="1">IF(A403&lt;$F$2,"",AVERAGE(INDIRECT("C"&amp;A403-$F$2+3):C403))</f>
        <v>406.3204545454546</v>
      </c>
      <c r="G403" s="2">
        <f ca="1">IF(A403&lt;$G$2,"",IF(A403=$G$2,AVERAGE(INDIRECT("C"&amp;A403-$G$2+3):C403),G402+(2/($G$2+3))*(C403-G402)))</f>
        <v>394.65676169631763</v>
      </c>
      <c r="J403">
        <f ca="1">IF(F403="","",IF(C403&lt;(F403*(1-'inputs and tables'!$K$14)),0,IF(C403&gt;(F403*(1+'inputs and tables'!$K$14)),1,J402)))</f>
        <v>0</v>
      </c>
      <c r="K403">
        <f ca="1">IF(G403="","",IF(C403&lt;(G403*(1-'inputs and tables'!$K$14)),0,IF(C403&gt;(G403*(1+'inputs and tables'!$K$14)),1,K402)))</f>
        <v>0</v>
      </c>
      <c r="N403" s="13">
        <f t="shared" si="18"/>
        <v>1335.5644319694843</v>
      </c>
      <c r="O403" s="10">
        <f ca="1">(O402+(IF(J402&lt;&gt;J401,(-O402*'inputs and tables'!$K$22-'inputs and tables'!$K$21)-O402*'inputs and tables'!$K$22,0)*('inputs and tables'!$K$15+'inputs and tables'!$K$16)))*(IF(AND(J402=0,'inputs and tables'!$K$16=1),(data!C402/data!C403-1)*'inputs and tables'!$K$18+1,1)*IF(AND(J402=1,'inputs and tables'!$K$15=1),(data!C403/data!C402-1)*'inputs and tables'!$K$17+1,1))</f>
        <v>3306.8805577554731</v>
      </c>
      <c r="P403" s="10">
        <f ca="1">(P402+(IF(K402&lt;&gt;K401,(-P402*'inputs and tables'!$K$22-'inputs and tables'!$K$21)-P402*'inputs and tables'!$K$22,0)*('inputs and tables'!$K$15+'inputs and tables'!$K$16)))*(IF(AND(K402=0,'inputs and tables'!$K$16=1),data!C402/data!C403,1)*IF(AND(K402=1,'inputs and tables'!$K$15=1),data!C403/data!C402,1))</f>
        <v>1176.2936813603442</v>
      </c>
      <c r="R403" s="36">
        <f ca="1">1-O403/MAX($O$202:O403)</f>
        <v>5.1686645925672736E-2</v>
      </c>
      <c r="S403" s="36">
        <f>1-N403/MAX($N$202:N403)</f>
        <v>0.20059448165937988</v>
      </c>
    </row>
    <row r="404" spans="1:19" x14ac:dyDescent="0.4">
      <c r="A404" s="17">
        <f t="shared" si="17"/>
        <v>402</v>
      </c>
      <c r="B404">
        <v>1454976000</v>
      </c>
      <c r="C404">
        <v>372.68</v>
      </c>
      <c r="D404" s="14">
        <f t="shared" si="16"/>
        <v>42409</v>
      </c>
      <c r="F404">
        <f ca="1">IF(A404&lt;$F$2,"",AVERAGE(INDIRECT("C"&amp;A404-$F$2+3):C404))</f>
        <v>405.13772727272732</v>
      </c>
      <c r="G404" s="2">
        <f ca="1">IF(A404&lt;$G$2,"",IF(A404=$G$2,AVERAGE(INDIRECT("C"&amp;A404-$G$2+3):C404),G403+(2/($G$2+3))*(C404-G403)))</f>
        <v>393.72158034753818</v>
      </c>
      <c r="J404">
        <f ca="1">IF(F404="","",IF(C404&lt;(F404*(1-'inputs and tables'!$K$14)),0,IF(C404&gt;(F404*(1+'inputs and tables'!$K$14)),1,J403)))</f>
        <v>0</v>
      </c>
      <c r="K404">
        <f ca="1">IF(G404="","",IF(C404&lt;(G404*(1-'inputs and tables'!$K$14)),0,IF(C404&gt;(G404*(1+'inputs and tables'!$K$14)),1,K403)))</f>
        <v>0</v>
      </c>
      <c r="N404" s="13">
        <f t="shared" si="18"/>
        <v>1341.1061930979884</v>
      </c>
      <c r="O404" s="10">
        <f ca="1">(O403+(IF(J403&lt;&gt;J402,(-O403*'inputs and tables'!$K$22-'inputs and tables'!$K$21)-O403*'inputs and tables'!$K$22,0)*('inputs and tables'!$K$15+'inputs and tables'!$K$16)))*(IF(AND(J403=0,'inputs and tables'!$K$16=1),(data!C403/data!C404-1)*'inputs and tables'!$K$18+1,1)*IF(AND(J403=1,'inputs and tables'!$K$15=1),(data!C404/data!C403-1)*'inputs and tables'!$K$17+1,1))</f>
        <v>3293.2157620622684</v>
      </c>
      <c r="P404" s="10">
        <f ca="1">(P403+(IF(K403&lt;&gt;K402,(-P403*'inputs and tables'!$K$22-'inputs and tables'!$K$21)-P403*'inputs and tables'!$K$22,0)*('inputs and tables'!$K$15+'inputs and tables'!$K$16)))*(IF(AND(K403=0,'inputs and tables'!$K$16=1),data!C403/data!C404,1)*IF(AND(K403=1,'inputs and tables'!$K$15=1),data!C404/data!C403,1))</f>
        <v>1171.4329636687723</v>
      </c>
      <c r="R404" s="36">
        <f ca="1">1-O404/MAX($O$202:O404)</f>
        <v>5.5605296149120464E-2</v>
      </c>
      <c r="S404" s="36">
        <f>1-N404/MAX($N$202:N404)</f>
        <v>0.19727744631356814</v>
      </c>
    </row>
    <row r="405" spans="1:19" x14ac:dyDescent="0.4">
      <c r="A405" s="17">
        <f t="shared" si="17"/>
        <v>403</v>
      </c>
      <c r="B405">
        <v>1455062400</v>
      </c>
      <c r="C405">
        <v>378.44</v>
      </c>
      <c r="D405" s="14">
        <f t="shared" si="16"/>
        <v>42410</v>
      </c>
      <c r="F405">
        <f ca="1">IF(A405&lt;$F$2,"",AVERAGE(INDIRECT("C"&amp;A405-$F$2+3):C405))</f>
        <v>404.14909090909094</v>
      </c>
      <c r="G405" s="2">
        <f ca="1">IF(A405&lt;$G$2,"",IF(A405=$G$2,AVERAGE(INDIRECT("C"&amp;A405-$G$2+3):C405),G404+(2/($G$2+3))*(C405-G404)))</f>
        <v>393.07130033274933</v>
      </c>
      <c r="J405">
        <f ca="1">IF(F405="","",IF(C405&lt;(F405*(1-'inputs and tables'!$K$14)),0,IF(C405&gt;(F405*(1+'inputs and tables'!$K$14)),1,J404)))</f>
        <v>0</v>
      </c>
      <c r="K405">
        <f ca="1">IF(G405="","",IF(C405&lt;(G405*(1-'inputs and tables'!$K$14)),0,IF(C405&gt;(G405*(1+'inputs and tables'!$K$14)),1,K404)))</f>
        <v>0</v>
      </c>
      <c r="N405" s="13">
        <f t="shared" si="18"/>
        <v>1361.8338191370685</v>
      </c>
      <c r="O405" s="10">
        <f ca="1">(O404+(IF(J404&lt;&gt;J403,(-O404*'inputs and tables'!$K$22-'inputs and tables'!$K$21)-O404*'inputs and tables'!$K$22,0)*('inputs and tables'!$K$15+'inputs and tables'!$K$16)))*(IF(AND(J404=0,'inputs and tables'!$K$16=1),(data!C404/data!C405-1)*'inputs and tables'!$K$18+1,1)*IF(AND(J404=1,'inputs and tables'!$K$15=1),(data!C405/data!C404-1)*'inputs and tables'!$K$17+1,1))</f>
        <v>3243.0917720255952</v>
      </c>
      <c r="P405" s="10">
        <f ca="1">(P404+(IF(K404&lt;&gt;K403,(-P404*'inputs and tables'!$K$22-'inputs and tables'!$K$21)-P404*'inputs and tables'!$K$22,0)*('inputs and tables'!$K$15+'inputs and tables'!$K$16)))*(IF(AND(K404=0,'inputs and tables'!$K$16=1),data!C404/data!C405,1)*IF(AND(K404=1,'inputs and tables'!$K$15=1),data!C405/data!C404,1))</f>
        <v>1153.6033106967502</v>
      </c>
      <c r="R405" s="36">
        <f ca="1">1-O405/MAX($O$202:O405)</f>
        <v>6.9979340896454412E-2</v>
      </c>
      <c r="S405" s="36">
        <f>1-N405/MAX($N$202:N405)</f>
        <v>0.18487087255261014</v>
      </c>
    </row>
    <row r="406" spans="1:19" x14ac:dyDescent="0.4">
      <c r="A406" s="17">
        <f t="shared" si="17"/>
        <v>404</v>
      </c>
      <c r="B406">
        <v>1455148800</v>
      </c>
      <c r="C406">
        <v>378.23</v>
      </c>
      <c r="D406" s="14">
        <f t="shared" si="16"/>
        <v>42411</v>
      </c>
      <c r="F406">
        <f ca="1">IF(A406&lt;$F$2,"",AVERAGE(INDIRECT("C"&amp;A406-$F$2+3):C406))</f>
        <v>402.88409090909096</v>
      </c>
      <c r="G406" s="2">
        <f ca="1">IF(A406&lt;$G$2,"",IF(A406=$G$2,AVERAGE(INDIRECT("C"&amp;A406-$G$2+3):C406),G405+(2/($G$2+3))*(C406-G405)))</f>
        <v>392.4397556377387</v>
      </c>
      <c r="J406">
        <f ca="1">IF(F406="","",IF(C406&lt;(F406*(1-'inputs and tables'!$K$14)),0,IF(C406&gt;(F406*(1+'inputs and tables'!$K$14)),1,J405)))</f>
        <v>0</v>
      </c>
      <c r="K406">
        <f ca="1">IF(G406="","",IF(C406&lt;(G406*(1-'inputs and tables'!$K$14)),0,IF(C406&gt;(G406*(1+'inputs and tables'!$K$14)),1,K405)))</f>
        <v>0</v>
      </c>
      <c r="N406" s="13">
        <f t="shared" si="18"/>
        <v>1361.0781244377272</v>
      </c>
      <c r="O406" s="10">
        <f ca="1">(O405+(IF(J405&lt;&gt;J404,(-O405*'inputs and tables'!$K$22-'inputs and tables'!$K$21)-O405*'inputs and tables'!$K$22,0)*('inputs and tables'!$K$15+'inputs and tables'!$K$16)))*(IF(AND(J405=0,'inputs and tables'!$K$16=1),(data!C405/data!C406-1)*'inputs and tables'!$K$18+1,1)*IF(AND(J405=1,'inputs and tables'!$K$15=1),(data!C406/data!C405-1)*'inputs and tables'!$K$17+1,1))</f>
        <v>3244.8923940601385</v>
      </c>
      <c r="P406" s="10">
        <f ca="1">(P405+(IF(K405&lt;&gt;K404,(-P405*'inputs and tables'!$K$22-'inputs and tables'!$K$21)-P405*'inputs and tables'!$K$22,0)*('inputs and tables'!$K$15+'inputs and tables'!$K$16)))*(IF(AND(K405=0,'inputs and tables'!$K$16=1),data!C405/data!C406,1)*IF(AND(K405=1,'inputs and tables'!$K$15=1),data!C406/data!C405,1))</f>
        <v>1154.2438117020811</v>
      </c>
      <c r="R406" s="36">
        <f ca="1">1-O406/MAX($O$202:O406)</f>
        <v>6.9462976942215704E-2</v>
      </c>
      <c r="S406" s="36">
        <f>1-N406/MAX($N$202:N406)</f>
        <v>0.18532319555431165</v>
      </c>
    </row>
    <row r="407" spans="1:19" x14ac:dyDescent="0.4">
      <c r="A407" s="17">
        <f t="shared" si="17"/>
        <v>405</v>
      </c>
      <c r="B407">
        <v>1455235200</v>
      </c>
      <c r="C407">
        <v>382.05</v>
      </c>
      <c r="D407" s="14">
        <f t="shared" si="16"/>
        <v>42412</v>
      </c>
      <c r="F407">
        <f ca="1">IF(A407&lt;$F$2,"",AVERAGE(INDIRECT("C"&amp;A407-$F$2+3):C407))</f>
        <v>401.84090909090901</v>
      </c>
      <c r="G407" s="2">
        <f ca="1">IF(A407&lt;$G$2,"",IF(A407=$G$2,AVERAGE(INDIRECT("C"&amp;A407-$G$2+3):C407),G406+(2/($G$2+3))*(C407-G406)))</f>
        <v>391.99763837655831</v>
      </c>
      <c r="J407">
        <f ca="1">IF(F407="","",IF(C407&lt;(F407*(1-'inputs and tables'!$K$14)),0,IF(C407&gt;(F407*(1+'inputs and tables'!$K$14)),1,J406)))</f>
        <v>0</v>
      </c>
      <c r="K407">
        <f ca="1">IF(G407="","",IF(C407&lt;(G407*(1-'inputs and tables'!$K$14)),0,IF(C407&gt;(G407*(1+'inputs and tables'!$K$14)),1,K406)))</f>
        <v>0</v>
      </c>
      <c r="N407" s="13">
        <f t="shared" si="18"/>
        <v>1374.8245708733671</v>
      </c>
      <c r="O407" s="10">
        <f ca="1">(O406+(IF(J406&lt;&gt;J405,(-O406*'inputs and tables'!$K$22-'inputs and tables'!$K$21)-O406*'inputs and tables'!$K$22,0)*('inputs and tables'!$K$15+'inputs and tables'!$K$16)))*(IF(AND(J406=0,'inputs and tables'!$K$16=1),(data!C406/data!C407-1)*'inputs and tables'!$K$18+1,1)*IF(AND(J406=1,'inputs and tables'!$K$15=1),(data!C407/data!C406-1)*'inputs and tables'!$K$17+1,1))</f>
        <v>3212.4477168050421</v>
      </c>
      <c r="P407" s="10">
        <f ca="1">(P406+(IF(K406&lt;&gt;K405,(-P406*'inputs and tables'!$K$22-'inputs and tables'!$K$21)-P406*'inputs and tables'!$K$22,0)*('inputs and tables'!$K$15+'inputs and tables'!$K$16)))*(IF(AND(K406=0,'inputs and tables'!$K$16=1),data!C406/data!C407,1)*IF(AND(K406=1,'inputs and tables'!$K$15=1),data!C407/data!C406,1))</f>
        <v>1142.7028841776682</v>
      </c>
      <c r="R407" s="36">
        <f ca="1">1-O407/MAX($O$202:O407)</f>
        <v>7.8767129351797416E-2</v>
      </c>
      <c r="S407" s="36">
        <f>1-N407/MAX($N$202:N407)</f>
        <v>0.17709522476145412</v>
      </c>
    </row>
    <row r="408" spans="1:19" x14ac:dyDescent="0.4">
      <c r="A408" s="17">
        <f t="shared" si="17"/>
        <v>406</v>
      </c>
      <c r="B408">
        <v>1455321600</v>
      </c>
      <c r="C408">
        <v>390.99</v>
      </c>
      <c r="D408" s="14">
        <f t="shared" si="16"/>
        <v>42413</v>
      </c>
      <c r="F408">
        <f ca="1">IF(A408&lt;$F$2,"",AVERAGE(INDIRECT("C"&amp;A408-$F$2+3):C408))</f>
        <v>400.94636363636369</v>
      </c>
      <c r="G408" s="2">
        <f ca="1">IF(A408&lt;$G$2,"",IF(A408=$G$2,AVERAGE(INDIRECT("C"&amp;A408-$G$2+3):C408),G407+(2/($G$2+3))*(C408-G407)))</f>
        <v>391.95476014776858</v>
      </c>
      <c r="J408">
        <f ca="1">IF(F408="","",IF(C408&lt;(F408*(1-'inputs and tables'!$K$14)),0,IF(C408&gt;(F408*(1+'inputs and tables'!$K$14)),1,J407)))</f>
        <v>0</v>
      </c>
      <c r="K408">
        <f ca="1">IF(G408="","",IF(C408&lt;(G408*(1-'inputs and tables'!$K$14)),0,IF(C408&gt;(G408*(1+'inputs and tables'!$K$14)),1,K407)))</f>
        <v>0</v>
      </c>
      <c r="N408" s="13">
        <f t="shared" si="18"/>
        <v>1406.9955737881894</v>
      </c>
      <c r="O408" s="10">
        <f ca="1">(O407+(IF(J407&lt;&gt;J406,(-O407*'inputs and tables'!$K$22-'inputs and tables'!$K$21)-O407*'inputs and tables'!$K$22,0)*('inputs and tables'!$K$15+'inputs and tables'!$K$16)))*(IF(AND(J407=0,'inputs and tables'!$K$16=1),(data!C407/data!C408-1)*'inputs and tables'!$K$18+1,1)*IF(AND(J407=1,'inputs and tables'!$K$15=1),(data!C408/data!C407-1)*'inputs and tables'!$K$17+1,1))</f>
        <v>3138.9949876093156</v>
      </c>
      <c r="P408" s="10">
        <f ca="1">(P407+(IF(K407&lt;&gt;K406,(-P407*'inputs and tables'!$K$22-'inputs and tables'!$K$21)-P407*'inputs and tables'!$K$22,0)*('inputs and tables'!$K$15+'inputs and tables'!$K$16)))*(IF(AND(K407=0,'inputs and tables'!$K$16=1),data!C407/data!C408,1)*IF(AND(K407=1,'inputs and tables'!$K$15=1),data!C408/data!C407,1))</f>
        <v>1116.5749428376125</v>
      </c>
      <c r="R408" s="36">
        <f ca="1">1-O408/MAX($O$202:O408)</f>
        <v>9.9831151100678306E-2</v>
      </c>
      <c r="S408" s="36">
        <f>1-N408/MAX($N$202:N408)</f>
        <v>0.15783918840330047</v>
      </c>
    </row>
    <row r="409" spans="1:19" x14ac:dyDescent="0.4">
      <c r="A409" s="17">
        <f t="shared" si="17"/>
        <v>407</v>
      </c>
      <c r="B409">
        <v>1455408000</v>
      </c>
      <c r="C409">
        <v>406.59</v>
      </c>
      <c r="D409" s="14">
        <f t="shared" si="16"/>
        <v>42414</v>
      </c>
      <c r="F409">
        <f ca="1">IF(A409&lt;$F$2,"",AVERAGE(INDIRECT("C"&amp;A409-$F$2+3):C409))</f>
        <v>400.2856818181819</v>
      </c>
      <c r="G409" s="2">
        <f ca="1">IF(A409&lt;$G$2,"",IF(A409=$G$2,AVERAGE(INDIRECT("C"&amp;A409-$G$2+3):C409),G408+(2/($G$2+3))*(C409-G408)))</f>
        <v>392.57753631169334</v>
      </c>
      <c r="J409">
        <f ca="1">IF(F409="","",IF(C409&lt;(F409*(1-'inputs and tables'!$K$14)),0,IF(C409&gt;(F409*(1+'inputs and tables'!$K$14)),1,J408)))</f>
        <v>1</v>
      </c>
      <c r="K409">
        <f ca="1">IF(G409="","",IF(C409&lt;(G409*(1-'inputs and tables'!$K$14)),0,IF(C409&gt;(G409*(1+'inputs and tables'!$K$14)),1,K408)))</f>
        <v>1</v>
      </c>
      <c r="N409" s="13">
        <f t="shared" si="18"/>
        <v>1463.1328943106982</v>
      </c>
      <c r="O409" s="10">
        <f ca="1">(O408+(IF(J408&lt;&gt;J407,(-O408*'inputs and tables'!$K$22-'inputs and tables'!$K$21)-O408*'inputs and tables'!$K$22,0)*('inputs and tables'!$K$15+'inputs and tables'!$K$16)))*(IF(AND(J408=0,'inputs and tables'!$K$16=1),(data!C408/data!C409-1)*'inputs and tables'!$K$18+1,1)*IF(AND(J408=1,'inputs and tables'!$K$15=1),(data!C409/data!C408-1)*'inputs and tables'!$K$17+1,1))</f>
        <v>3018.5583762644587</v>
      </c>
      <c r="P409" s="10">
        <f ca="1">(P408+(IF(K408&lt;&gt;K407,(-P408*'inputs and tables'!$K$22-'inputs and tables'!$K$21)-P408*'inputs and tables'!$K$22,0)*('inputs and tables'!$K$15+'inputs and tables'!$K$16)))*(IF(AND(K408=0,'inputs and tables'!$K$16=1),data!C408/data!C409,1)*IF(AND(K408=1,'inputs and tables'!$K$15=1),data!C409/data!C408,1))</f>
        <v>1073.7343193390839</v>
      </c>
      <c r="R409" s="36">
        <f ca="1">1-O409/MAX($O$202:O409)</f>
        <v>0.13436872960194346</v>
      </c>
      <c r="S409" s="36">
        <f>1-N409/MAX($N$202:N409)</f>
        <v>0.12423805113403918</v>
      </c>
    </row>
    <row r="410" spans="1:19" x14ac:dyDescent="0.4">
      <c r="A410" s="17">
        <f t="shared" si="17"/>
        <v>408</v>
      </c>
      <c r="B410">
        <v>1455494400</v>
      </c>
      <c r="C410">
        <v>398.95</v>
      </c>
      <c r="D410" s="14">
        <f t="shared" si="16"/>
        <v>42415</v>
      </c>
      <c r="F410">
        <f ca="1">IF(A410&lt;$F$2,"",AVERAGE(INDIRECT("C"&amp;A410-$F$2+3):C410))</f>
        <v>399.45727272727277</v>
      </c>
      <c r="G410" s="2">
        <f ca="1">IF(A410&lt;$G$2,"",IF(A410=$G$2,AVERAGE(INDIRECT("C"&amp;A410-$G$2+3):C410),G409+(2/($G$2+3))*(C410-G409)))</f>
        <v>392.84870497928085</v>
      </c>
      <c r="J410">
        <f ca="1">IF(F410="","",IF(C410&lt;(F410*(1-'inputs and tables'!$K$14)),0,IF(C410&gt;(F410*(1+'inputs and tables'!$K$14)),1,J409)))</f>
        <v>0</v>
      </c>
      <c r="K410">
        <f ca="1">IF(G410="","",IF(C410&lt;(G410*(1-'inputs and tables'!$K$14)),0,IF(C410&gt;(G410*(1+'inputs and tables'!$K$14)),1,K409)))</f>
        <v>1</v>
      </c>
      <c r="N410" s="13">
        <f t="shared" si="18"/>
        <v>1435.6400014394183</v>
      </c>
      <c r="O410" s="10">
        <f ca="1">(O409+(IF(J409&lt;&gt;J408,(-O409*'inputs and tables'!$K$22-'inputs and tables'!$K$21)-O409*'inputs and tables'!$K$22,0)*('inputs and tables'!$K$15+'inputs and tables'!$K$16)))*(IF(AND(J409=0,'inputs and tables'!$K$16=1),(data!C409/data!C410-1)*'inputs and tables'!$K$18+1,1)*IF(AND(J409=1,'inputs and tables'!$K$15=1),(data!C410/data!C409-1)*'inputs and tables'!$K$17+1,1))</f>
        <v>2885.1564929141041</v>
      </c>
      <c r="P410" s="10">
        <f ca="1">(P409+(IF(K409&lt;&gt;K408,(-P409*'inputs and tables'!$K$22-'inputs and tables'!$K$21)-P409*'inputs and tables'!$K$22,0)*('inputs and tables'!$K$15+'inputs and tables'!$K$16)))*(IF(AND(K409=0,'inputs and tables'!$K$16=1),data!C409/data!C410,1)*IF(AND(K409=1,'inputs and tables'!$K$15=1),data!C410/data!C409,1))</f>
        <v>1051.4512754542091</v>
      </c>
      <c r="R410" s="36">
        <f ca="1">1-O410/MAX($O$202:O410)</f>
        <v>0.17262435608446536</v>
      </c>
      <c r="S410" s="36">
        <f>1-N410/MAX($N$202:N410)</f>
        <v>0.14069399271975436</v>
      </c>
    </row>
    <row r="411" spans="1:19" x14ac:dyDescent="0.4">
      <c r="A411" s="17">
        <f t="shared" si="17"/>
        <v>409</v>
      </c>
      <c r="B411">
        <v>1455580800</v>
      </c>
      <c r="C411">
        <v>407.42</v>
      </c>
      <c r="D411" s="14">
        <f t="shared" si="16"/>
        <v>42416</v>
      </c>
      <c r="F411">
        <f ca="1">IF(A411&lt;$F$2,"",AVERAGE(INDIRECT("C"&amp;A411-$F$2+3):C411))</f>
        <v>398.90068181818174</v>
      </c>
      <c r="G411" s="2">
        <f ca="1">IF(A411&lt;$G$2,"",IF(A411=$G$2,AVERAGE(INDIRECT("C"&amp;A411-$G$2+3):C411),G410+(2/($G$2+3))*(C411-G410)))</f>
        <v>393.4687600865455</v>
      </c>
      <c r="J411">
        <f ca="1">IF(F411="","",IF(C411&lt;(F411*(1-'inputs and tables'!$K$14)),0,IF(C411&gt;(F411*(1+'inputs and tables'!$K$14)),1,J410)))</f>
        <v>1</v>
      </c>
      <c r="K411">
        <f ca="1">IF(G411="","",IF(C411&lt;(G411*(1-'inputs and tables'!$K$14)),0,IF(C411&gt;(G411*(1+'inputs and tables'!$K$14)),1,K410)))</f>
        <v>1</v>
      </c>
      <c r="N411" s="13">
        <f t="shared" si="18"/>
        <v>1466.1196876461906</v>
      </c>
      <c r="O411" s="10">
        <f ca="1">(O410+(IF(J410&lt;&gt;J409,(-O410*'inputs and tables'!$K$22-'inputs and tables'!$K$21)-O410*'inputs and tables'!$K$22,0)*('inputs and tables'!$K$15+'inputs and tables'!$K$16)))*(IF(AND(J410=0,'inputs and tables'!$K$16=1),(data!C410/data!C411-1)*'inputs and tables'!$K$18+1,1)*IF(AND(J410=1,'inputs and tables'!$K$15=1),(data!C411/data!C410-1)*'inputs and tables'!$K$17+1,1))</f>
        <v>2819.5255914839368</v>
      </c>
      <c r="P411" s="10">
        <f ca="1">(P410+(IF(K410&lt;&gt;K409,(-P410*'inputs and tables'!$K$22-'inputs and tables'!$K$21)-P410*'inputs and tables'!$K$22,0)*('inputs and tables'!$K$15+'inputs and tables'!$K$16)))*(IF(AND(K410=0,'inputs and tables'!$K$16=1),data!C410/data!C411,1)*IF(AND(K410=1,'inputs and tables'!$K$15=1),data!C411/data!C410,1))</f>
        <v>1073.7743542939061</v>
      </c>
      <c r="R411" s="36">
        <f ca="1">1-O411/MAX($O$202:O411)</f>
        <v>0.191445314138181</v>
      </c>
      <c r="S411" s="36">
        <f>1-N411/MAX($N$202:N411)</f>
        <v>0.12245029831778997</v>
      </c>
    </row>
    <row r="412" spans="1:19" x14ac:dyDescent="0.4">
      <c r="A412" s="17">
        <f t="shared" si="17"/>
        <v>410</v>
      </c>
      <c r="B412">
        <v>1455667200</v>
      </c>
      <c r="C412">
        <v>415.2</v>
      </c>
      <c r="D412" s="14">
        <f t="shared" si="16"/>
        <v>42417</v>
      </c>
      <c r="F412">
        <f ca="1">IF(A412&lt;$F$2,"",AVERAGE(INDIRECT("C"&amp;A412-$F$2+3):C412))</f>
        <v>398.47681818181815</v>
      </c>
      <c r="G412" s="2">
        <f ca="1">IF(A412&lt;$G$2,"",IF(A412=$G$2,AVERAGE(INDIRECT("C"&amp;A412-$G$2+3):C412),G411+(2/($G$2+3))*(C412-G411)))</f>
        <v>394.393493699884</v>
      </c>
      <c r="J412">
        <f ca="1">IF(F412="","",IF(C412&lt;(F412*(1-'inputs and tables'!$K$14)),0,IF(C412&gt;(F412*(1+'inputs and tables'!$K$14)),1,J411)))</f>
        <v>1</v>
      </c>
      <c r="K412">
        <f ca="1">IF(G412="","",IF(C412&lt;(G412*(1-'inputs and tables'!$K$14)),0,IF(C412&gt;(G412*(1+'inputs and tables'!$K$14)),1,K411)))</f>
        <v>1</v>
      </c>
      <c r="N412" s="13">
        <f t="shared" si="18"/>
        <v>1494.116376983698</v>
      </c>
      <c r="O412" s="10">
        <f ca="1">(O411+(IF(J411&lt;&gt;J410,(-O411*'inputs and tables'!$K$22-'inputs and tables'!$K$21)-O411*'inputs and tables'!$K$22,0)*('inputs and tables'!$K$15+'inputs and tables'!$K$16)))*(IF(AND(J411=0,'inputs and tables'!$K$16=1),(data!C411/data!C412-1)*'inputs and tables'!$K$18+1,1)*IF(AND(J411=1,'inputs and tables'!$K$15=1),(data!C412/data!C411-1)*'inputs and tables'!$K$17+1,1))</f>
        <v>2934.7865547528077</v>
      </c>
      <c r="P412" s="10">
        <f ca="1">(P411+(IF(K411&lt;&gt;K410,(-P411*'inputs and tables'!$K$22-'inputs and tables'!$K$21)-P411*'inputs and tables'!$K$22,0)*('inputs and tables'!$K$15+'inputs and tables'!$K$16)))*(IF(AND(K411=0,'inputs and tables'!$K$16=1),data!C411/data!C412,1)*IF(AND(K411=1,'inputs and tables'!$K$15=1),data!C412/data!C411,1))</f>
        <v>1094.2789060498496</v>
      </c>
      <c r="R412" s="36">
        <f ca="1">1-O412/MAX($O$202:O412)</f>
        <v>0.1583919550094407</v>
      </c>
      <c r="S412" s="36">
        <f>1-N412/MAX($N$202:N412)</f>
        <v>0.10569280806427395</v>
      </c>
    </row>
    <row r="413" spans="1:19" x14ac:dyDescent="0.4">
      <c r="A413" s="17">
        <f t="shared" si="17"/>
        <v>411</v>
      </c>
      <c r="B413">
        <v>1455753600</v>
      </c>
      <c r="C413">
        <v>421.19</v>
      </c>
      <c r="D413" s="14">
        <f t="shared" si="16"/>
        <v>42418</v>
      </c>
      <c r="F413">
        <f ca="1">IF(A413&lt;$F$2,"",AVERAGE(INDIRECT("C"&amp;A413-$F$2+3):C413))</f>
        <v>398.20068181818186</v>
      </c>
      <c r="G413" s="2">
        <f ca="1">IF(A413&lt;$G$2,"",IF(A413=$G$2,AVERAGE(INDIRECT("C"&amp;A413-$G$2+3):C413),G412+(2/($G$2+3))*(C413-G412)))</f>
        <v>395.53377056371875</v>
      </c>
      <c r="J413">
        <f ca="1">IF(F413="","",IF(C413&lt;(F413*(1-'inputs and tables'!$K$14)),0,IF(C413&gt;(F413*(1+'inputs and tables'!$K$14)),1,J412)))</f>
        <v>1</v>
      </c>
      <c r="K413">
        <f ca="1">IF(G413="","",IF(C413&lt;(G413*(1-'inputs and tables'!$K$14)),0,IF(C413&gt;(G413*(1+'inputs and tables'!$K$14)),1,K412)))</f>
        <v>1</v>
      </c>
      <c r="N413" s="13">
        <f t="shared" si="18"/>
        <v>1515.6716686458665</v>
      </c>
      <c r="O413" s="10">
        <f ca="1">(O412+(IF(J412&lt;&gt;J411,(-O412*'inputs and tables'!$K$22-'inputs and tables'!$K$21)-O412*'inputs and tables'!$K$22,0)*('inputs and tables'!$K$15+'inputs and tables'!$K$16)))*(IF(AND(J412=0,'inputs and tables'!$K$16=1),(data!C412/data!C413-1)*'inputs and tables'!$K$18+1,1)*IF(AND(J412=1,'inputs and tables'!$K$15=1),(data!C413/data!C412-1)*'inputs and tables'!$K$17+1,1))</f>
        <v>3030.0504897038691</v>
      </c>
      <c r="P413" s="10">
        <f ca="1">(P412+(IF(K412&lt;&gt;K411,(-P412*'inputs and tables'!$K$22-'inputs and tables'!$K$21)-P412*'inputs and tables'!$K$22,0)*('inputs and tables'!$K$15+'inputs and tables'!$K$16)))*(IF(AND(K412=0,'inputs and tables'!$K$16=1),data!C412/data!C413,1)*IF(AND(K412=1,'inputs and tables'!$K$15=1),data!C413/data!C412,1))</f>
        <v>1110.0658295740272</v>
      </c>
      <c r="R413" s="36">
        <f ca="1">1-O413/MAX($O$202:O413)</f>
        <v>0.13107313895365991</v>
      </c>
      <c r="S413" s="36">
        <f>1-N413/MAX($N$202:N413)</f>
        <v>9.2790832920499833E-2</v>
      </c>
    </row>
    <row r="414" spans="1:19" x14ac:dyDescent="0.4">
      <c r="A414" s="17">
        <f t="shared" si="17"/>
        <v>412</v>
      </c>
      <c r="B414">
        <v>1455840000</v>
      </c>
      <c r="C414">
        <v>420.72</v>
      </c>
      <c r="D414" s="14">
        <f t="shared" si="16"/>
        <v>42419</v>
      </c>
      <c r="F414">
        <f ca="1">IF(A414&lt;$F$2,"",AVERAGE(INDIRECT("C"&amp;A414-$F$2+3):C414))</f>
        <v>397.97</v>
      </c>
      <c r="G414" s="2">
        <f ca="1">IF(A414&lt;$G$2,"",IF(A414=$G$2,AVERAGE(INDIRECT("C"&amp;A414-$G$2+3):C414),G413+(2/($G$2+3))*(C414-G413)))</f>
        <v>396.6055250078158</v>
      </c>
      <c r="J414">
        <f ca="1">IF(F414="","",IF(C414&lt;(F414*(1-'inputs and tables'!$K$14)),0,IF(C414&gt;(F414*(1+'inputs and tables'!$K$14)),1,J413)))</f>
        <v>1</v>
      </c>
      <c r="K414">
        <f ca="1">IF(G414="","",IF(C414&lt;(G414*(1-'inputs and tables'!$K$14)),0,IF(C414&gt;(G414*(1+'inputs and tables'!$K$14)),1,K413)))</f>
        <v>1</v>
      </c>
      <c r="N414" s="13">
        <f t="shared" si="18"/>
        <v>1513.9803519378167</v>
      </c>
      <c r="O414" s="10">
        <f ca="1">(O413+(IF(J413&lt;&gt;J412,(-O413*'inputs and tables'!$K$22-'inputs and tables'!$K$21)-O413*'inputs and tables'!$K$22,0)*('inputs and tables'!$K$15+'inputs and tables'!$K$16)))*(IF(AND(J413=0,'inputs and tables'!$K$16=1),(data!C413/data!C414-1)*'inputs and tables'!$K$18+1,1)*IF(AND(J413=1,'inputs and tables'!$K$15=1),(data!C414/data!C413-1)*'inputs and tables'!$K$17+1,1))</f>
        <v>3022.442810526155</v>
      </c>
      <c r="P414" s="10">
        <f ca="1">(P413+(IF(K413&lt;&gt;K412,(-P413*'inputs and tables'!$K$22-'inputs and tables'!$K$21)-P413*'inputs and tables'!$K$22,0)*('inputs and tables'!$K$15+'inputs and tables'!$K$16)))*(IF(AND(K413=0,'inputs and tables'!$K$16=1),data!C413/data!C414,1)*IF(AND(K413=1,'inputs and tables'!$K$15=1),data!C414/data!C413,1))</f>
        <v>1108.8271227198766</v>
      </c>
      <c r="R414" s="36">
        <f ca="1">1-O414/MAX($O$202:O414)</f>
        <v>0.13325479130902529</v>
      </c>
      <c r="S414" s="36">
        <f>1-N414/MAX($N$202:N414)</f>
        <v>9.3803174876688988E-2</v>
      </c>
    </row>
    <row r="415" spans="1:19" x14ac:dyDescent="0.4">
      <c r="A415" s="17">
        <f t="shared" si="17"/>
        <v>413</v>
      </c>
      <c r="B415">
        <v>1455926400</v>
      </c>
      <c r="C415">
        <v>437.46</v>
      </c>
      <c r="D415" s="14">
        <f t="shared" si="16"/>
        <v>42420</v>
      </c>
      <c r="F415">
        <f ca="1">IF(A415&lt;$F$2,"",AVERAGE(INDIRECT("C"&amp;A415-$F$2+3):C415))</f>
        <v>397.47863636363638</v>
      </c>
      <c r="G415" s="2">
        <f ca="1">IF(A415&lt;$G$2,"",IF(A415=$G$2,AVERAGE(INDIRECT("C"&amp;A415-$G$2+3):C415),G414+(2/($G$2+3))*(C415-G414)))</f>
        <v>398.34401330535553</v>
      </c>
      <c r="J415">
        <f ca="1">IF(F415="","",IF(C415&lt;(F415*(1-'inputs and tables'!$K$14)),0,IF(C415&gt;(F415*(1+'inputs and tables'!$K$14)),1,J414)))</f>
        <v>1</v>
      </c>
      <c r="K415">
        <f ca="1">IF(G415="","",IF(C415&lt;(G415*(1-'inputs and tables'!$K$14)),0,IF(C415&gt;(G415*(1+'inputs and tables'!$K$14)),1,K414)))</f>
        <v>1</v>
      </c>
      <c r="N415" s="13">
        <f t="shared" si="18"/>
        <v>1574.2200151138934</v>
      </c>
      <c r="O415" s="10">
        <f ca="1">(O414+(IF(J414&lt;&gt;J413,(-O414*'inputs and tables'!$K$22-'inputs and tables'!$K$21)-O414*'inputs and tables'!$K$22,0)*('inputs and tables'!$K$15+'inputs and tables'!$K$16)))*(IF(AND(J414=0,'inputs and tables'!$K$16=1),(data!C414/data!C415-1)*'inputs and tables'!$K$18+1,1)*IF(AND(J414=1,'inputs and tables'!$K$15=1),(data!C415/data!C414-1)*'inputs and tables'!$K$17+1,1))</f>
        <v>3293.0273048655431</v>
      </c>
      <c r="P415" s="10">
        <f ca="1">(P414+(IF(K414&lt;&gt;K413,(-P414*'inputs and tables'!$K$22-'inputs and tables'!$K$21)-P414*'inputs and tables'!$K$22,0)*('inputs and tables'!$K$15+'inputs and tables'!$K$16)))*(IF(AND(K414=0,'inputs and tables'!$K$16=1),data!C414/data!C415,1)*IF(AND(K414=1,'inputs and tables'!$K$15=1),data!C415/data!C414,1))</f>
        <v>1152.946171099632</v>
      </c>
      <c r="R415" s="36">
        <f ca="1">1-O415/MAX($O$202:O415)</f>
        <v>5.5659339974775679E-2</v>
      </c>
      <c r="S415" s="36">
        <f>1-N415/MAX($N$202:N415)</f>
        <v>5.7746569883904808E-2</v>
      </c>
    </row>
    <row r="416" spans="1:19" x14ac:dyDescent="0.4">
      <c r="A416" s="17">
        <f t="shared" si="17"/>
        <v>414</v>
      </c>
      <c r="B416">
        <v>1456012800</v>
      </c>
      <c r="C416">
        <v>438.56</v>
      </c>
      <c r="D416" s="14">
        <f t="shared" si="16"/>
        <v>42421</v>
      </c>
      <c r="F416">
        <f ca="1">IF(A416&lt;$F$2,"",AVERAGE(INDIRECT("C"&amp;A416-$F$2+3):C416))</f>
        <v>397.11772727272728</v>
      </c>
      <c r="G416" s="2">
        <f ca="1">IF(A416&lt;$G$2,"",IF(A416=$G$2,AVERAGE(INDIRECT("C"&amp;A416-$G$2+3):C416),G415+(2/($G$2+3))*(C416-G415)))</f>
        <v>400.05533188810637</v>
      </c>
      <c r="J416">
        <f ca="1">IF(F416="","",IF(C416&lt;(F416*(1-'inputs and tables'!$K$14)),0,IF(C416&gt;(F416*(1+'inputs and tables'!$K$14)),1,J415)))</f>
        <v>1</v>
      </c>
      <c r="K416">
        <f ca="1">IF(G416="","",IF(C416&lt;(G416*(1-'inputs and tables'!$K$14)),0,IF(C416&gt;(G416*(1+'inputs and tables'!$K$14)),1,K415)))</f>
        <v>1</v>
      </c>
      <c r="N416" s="13">
        <f t="shared" si="18"/>
        <v>1578.1784159199678</v>
      </c>
      <c r="O416" s="10">
        <f ca="1">(O415+(IF(J415&lt;&gt;J414,(-O415*'inputs and tables'!$K$22-'inputs and tables'!$K$21)-O415*'inputs and tables'!$K$22,0)*('inputs and tables'!$K$15+'inputs and tables'!$K$16)))*(IF(AND(J415=0,'inputs and tables'!$K$16=1),(data!C415/data!C416-1)*'inputs and tables'!$K$18+1,1)*IF(AND(J415=1,'inputs and tables'!$K$15=1),(data!C416/data!C415-1)*'inputs and tables'!$K$17+1,1))</f>
        <v>3311.6581341517463</v>
      </c>
      <c r="P416" s="10">
        <f ca="1">(P415+(IF(K415&lt;&gt;K414,(-P415*'inputs and tables'!$K$22-'inputs and tables'!$K$21)-P415*'inputs and tables'!$K$22,0)*('inputs and tables'!$K$15+'inputs and tables'!$K$16)))*(IF(AND(K415=0,'inputs and tables'!$K$16=1),data!C415/data!C416,1)*IF(AND(K415=1,'inputs and tables'!$K$15=1),data!C416/data!C415,1))</f>
        <v>1155.8452722476447</v>
      </c>
      <c r="R416" s="36">
        <f ca="1">1-O416/MAX($O$202:O416)</f>
        <v>5.0316581474427191E-2</v>
      </c>
      <c r="S416" s="36">
        <f>1-N416/MAX($N$202:N416)</f>
        <v>5.5377258922610695E-2</v>
      </c>
    </row>
    <row r="417" spans="1:19" x14ac:dyDescent="0.4">
      <c r="A417" s="17">
        <f t="shared" si="17"/>
        <v>415</v>
      </c>
      <c r="B417">
        <v>1456099200</v>
      </c>
      <c r="C417">
        <v>437.55</v>
      </c>
      <c r="D417" s="14">
        <f t="shared" si="16"/>
        <v>42422</v>
      </c>
      <c r="F417">
        <f ca="1">IF(A417&lt;$F$2,"",AVERAGE(INDIRECT("C"&amp;A417-$F$2+3):C417))</f>
        <v>396.82613636363641</v>
      </c>
      <c r="G417" s="2">
        <f ca="1">IF(A417&lt;$G$2,"",IF(A417=$G$2,AVERAGE(INDIRECT("C"&amp;A417-$G$2+3):C417),G416+(2/($G$2+3))*(C417-G416)))</f>
        <v>401.65084968010183</v>
      </c>
      <c r="J417">
        <f ca="1">IF(F417="","",IF(C417&lt;(F417*(1-'inputs and tables'!$K$14)),0,IF(C417&gt;(F417*(1+'inputs and tables'!$K$14)),1,J416)))</f>
        <v>1</v>
      </c>
      <c r="K417">
        <f ca="1">IF(G417="","",IF(C417&lt;(G417*(1-'inputs and tables'!$K$14)),0,IF(C417&gt;(G417*(1+'inputs and tables'!$K$14)),1,K416)))</f>
        <v>1</v>
      </c>
      <c r="N417" s="13">
        <f t="shared" si="18"/>
        <v>1574.5438842707542</v>
      </c>
      <c r="O417" s="10">
        <f ca="1">(O416+(IF(J416&lt;&gt;J415,(-O416*'inputs and tables'!$K$22-'inputs and tables'!$K$21)-O416*'inputs and tables'!$K$22,0)*('inputs and tables'!$K$15+'inputs and tables'!$K$16)))*(IF(AND(J416=0,'inputs and tables'!$K$16=1),(data!C416/data!C417-1)*'inputs and tables'!$K$18+1,1)*IF(AND(J416=1,'inputs and tables'!$K$15=1),(data!C417/data!C416-1)*'inputs and tables'!$K$17+1,1))</f>
        <v>3294.498012139115</v>
      </c>
      <c r="P417" s="10">
        <f ca="1">(P416+(IF(K416&lt;&gt;K415,(-P416*'inputs and tables'!$K$22-'inputs and tables'!$K$21)-P416*'inputs and tables'!$K$22,0)*('inputs and tables'!$K$15+'inputs and tables'!$K$16)))*(IF(AND(K416=0,'inputs and tables'!$K$16=1),data!C416/data!C417,1)*IF(AND(K416=1,'inputs and tables'!$K$15=1),data!C417/data!C416,1))</f>
        <v>1153.1833702844697</v>
      </c>
      <c r="R417" s="36">
        <f ca="1">1-O417/MAX($O$202:O417)</f>
        <v>5.5237585598376659E-2</v>
      </c>
      <c r="S417" s="36">
        <f>1-N417/MAX($N$202:N417)</f>
        <v>5.7552717168889655E-2</v>
      </c>
    </row>
    <row r="418" spans="1:19" x14ac:dyDescent="0.4">
      <c r="A418" s="17">
        <f t="shared" si="17"/>
        <v>416</v>
      </c>
      <c r="B418">
        <v>1456185600</v>
      </c>
      <c r="C418">
        <v>419.97</v>
      </c>
      <c r="D418" s="14">
        <f t="shared" si="16"/>
        <v>42423</v>
      </c>
      <c r="F418">
        <f ca="1">IF(A418&lt;$F$2,"",AVERAGE(INDIRECT("C"&amp;A418-$F$2+3):C418))</f>
        <v>396.14386363636368</v>
      </c>
      <c r="G418" s="2">
        <f ca="1">IF(A418&lt;$G$2,"",IF(A418=$G$2,AVERAGE(INDIRECT("C"&amp;A418-$G$2+3):C418),G417+(2/($G$2+3))*(C418-G417)))</f>
        <v>402.43038799158688</v>
      </c>
      <c r="J418">
        <f ca="1">IF(F418="","",IF(C418&lt;(F418*(1-'inputs and tables'!$K$14)),0,IF(C418&gt;(F418*(1+'inputs and tables'!$K$14)),1,J417)))</f>
        <v>1</v>
      </c>
      <c r="K418">
        <f ca="1">IF(G418="","",IF(C418&lt;(G418*(1-'inputs and tables'!$K$14)),0,IF(C418&gt;(G418*(1+'inputs and tables'!$K$14)),1,K417)))</f>
        <v>1</v>
      </c>
      <c r="N418" s="13">
        <f t="shared" si="18"/>
        <v>1511.2814422973117</v>
      </c>
      <c r="O418" s="10">
        <f ca="1">(O417+(IF(J417&lt;&gt;J416,(-O417*'inputs and tables'!$K$22-'inputs and tables'!$K$21)-O417*'inputs and tables'!$K$22,0)*('inputs and tables'!$K$15+'inputs and tables'!$K$16)))*(IF(AND(J417=0,'inputs and tables'!$K$16=1),(data!C417/data!C418-1)*'inputs and tables'!$K$18+1,1)*IF(AND(J417=1,'inputs and tables'!$K$15=1),(data!C418/data!C417-1)*'inputs and tables'!$K$17+1,1))</f>
        <v>2996.6717777198201</v>
      </c>
      <c r="P418" s="10">
        <f ca="1">(P417+(IF(K417&lt;&gt;K416,(-P417*'inputs and tables'!$K$22-'inputs and tables'!$K$21)-P417*'inputs and tables'!$K$22,0)*('inputs and tables'!$K$15+'inputs and tables'!$K$16)))*(IF(AND(K417=0,'inputs and tables'!$K$16=1),data!C417/data!C418,1)*IF(AND(K417=1,'inputs and tables'!$K$15=1),data!C418/data!C417,1))</f>
        <v>1106.8504628462319</v>
      </c>
      <c r="R418" s="36">
        <f ca="1">1-O418/MAX($O$202:O418)</f>
        <v>0.14064514428116981</v>
      </c>
      <c r="S418" s="36">
        <f>1-N418/MAX($N$202:N418)</f>
        <v>9.5418614168480298E-2</v>
      </c>
    </row>
    <row r="419" spans="1:19" x14ac:dyDescent="0.4">
      <c r="A419" s="17">
        <f t="shared" si="17"/>
        <v>417</v>
      </c>
      <c r="B419">
        <v>1456272000</v>
      </c>
      <c r="C419">
        <v>423.94</v>
      </c>
      <c r="D419" s="14">
        <f t="shared" si="16"/>
        <v>42424</v>
      </c>
      <c r="F419">
        <f ca="1">IF(A419&lt;$F$2,"",AVERAGE(INDIRECT("C"&amp;A419-$F$2+3):C419))</f>
        <v>395.56999999999994</v>
      </c>
      <c r="G419" s="2">
        <f ca="1">IF(A419&lt;$G$2,"",IF(A419=$G$2,AVERAGE(INDIRECT("C"&amp;A419-$G$2+3):C419),G418+(2/($G$2+3))*(C419-G418)))</f>
        <v>403.34569063024276</v>
      </c>
      <c r="J419">
        <f ca="1">IF(F419="","",IF(C419&lt;(F419*(1-'inputs and tables'!$K$14)),0,IF(C419&gt;(F419*(1+'inputs and tables'!$K$14)),1,J418)))</f>
        <v>1</v>
      </c>
      <c r="K419">
        <f ca="1">IF(G419="","",IF(C419&lt;(G419*(1-'inputs and tables'!$K$14)),0,IF(C419&gt;(G419*(1+'inputs and tables'!$K$14)),1,K418)))</f>
        <v>1</v>
      </c>
      <c r="N419" s="13">
        <f t="shared" si="18"/>
        <v>1525.5676706610525</v>
      </c>
      <c r="O419" s="10">
        <f ca="1">(O418+(IF(J418&lt;&gt;J417,(-O418*'inputs and tables'!$K$22-'inputs and tables'!$K$21)-O418*'inputs and tables'!$K$22,0)*('inputs and tables'!$K$15+'inputs and tables'!$K$16)))*(IF(AND(J418=0,'inputs and tables'!$K$16=1),(data!C418/data!C419-1)*'inputs and tables'!$K$18+1,1)*IF(AND(J418=1,'inputs and tables'!$K$15=1),(data!C419/data!C418-1)*'inputs and tables'!$K$17+1,1))</f>
        <v>3060.4091176595343</v>
      </c>
      <c r="P419" s="10">
        <f ca="1">(P418+(IF(K418&lt;&gt;K417,(-P418*'inputs and tables'!$K$22-'inputs and tables'!$K$21)-P418*'inputs and tables'!$K$22,0)*('inputs and tables'!$K$15+'inputs and tables'!$K$16)))*(IF(AND(K418=0,'inputs and tables'!$K$16=1),data!C418/data!C419,1)*IF(AND(K418=1,'inputs and tables'!$K$15=1),data!C419/data!C418,1))</f>
        <v>1117.3135824440592</v>
      </c>
      <c r="R419" s="36">
        <f ca="1">1-O419/MAX($O$202:O419)</f>
        <v>0.12236720240744481</v>
      </c>
      <c r="S419" s="36">
        <f>1-N419/MAX($N$202:N419)</f>
        <v>8.686755551726455E-2</v>
      </c>
    </row>
    <row r="420" spans="1:19" x14ac:dyDescent="0.4">
      <c r="A420" s="17">
        <f t="shared" si="17"/>
        <v>418</v>
      </c>
      <c r="B420">
        <v>1456358400</v>
      </c>
      <c r="C420">
        <v>423.54</v>
      </c>
      <c r="D420" s="14">
        <f t="shared" si="16"/>
        <v>42425</v>
      </c>
      <c r="F420">
        <f ca="1">IF(A420&lt;$F$2,"",AVERAGE(INDIRECT("C"&amp;A420-$F$2+3):C420))</f>
        <v>395.33204545454538</v>
      </c>
      <c r="G420" s="2">
        <f ca="1">IF(A420&lt;$G$2,"",IF(A420=$G$2,AVERAGE(INDIRECT("C"&amp;A420-$G$2+3):C420),G419+(2/($G$2+3))*(C420-G419)))</f>
        <v>404.20502294384943</v>
      </c>
      <c r="J420">
        <f ca="1">IF(F420="","",IF(C420&lt;(F420*(1-'inputs and tables'!$K$14)),0,IF(C420&gt;(F420*(1+'inputs and tables'!$K$14)),1,J419)))</f>
        <v>1</v>
      </c>
      <c r="K420">
        <f ca="1">IF(G420="","",IF(C420&lt;(G420*(1-'inputs and tables'!$K$14)),0,IF(C420&gt;(G420*(1+'inputs and tables'!$K$14)),1,K419)))</f>
        <v>1</v>
      </c>
      <c r="N420" s="13">
        <f t="shared" si="18"/>
        <v>1524.1282521861165</v>
      </c>
      <c r="O420" s="10">
        <f ca="1">(O419+(IF(J419&lt;&gt;J418,(-O419*'inputs and tables'!$K$22-'inputs and tables'!$K$21)-O419*'inputs and tables'!$K$22,0)*('inputs and tables'!$K$15+'inputs and tables'!$K$16)))*(IF(AND(J419=0,'inputs and tables'!$K$16=1),(data!C419/data!C420-1)*'inputs and tables'!$K$18+1,1)*IF(AND(J419=1,'inputs and tables'!$K$15=1),(data!C420/data!C419-1)*'inputs and tables'!$K$17+1,1))</f>
        <v>3053.9120468337251</v>
      </c>
      <c r="P420" s="10">
        <f ca="1">(P419+(IF(K419&lt;&gt;K418,(-P419*'inputs and tables'!$K$22-'inputs and tables'!$K$21)-P419*'inputs and tables'!$K$22,0)*('inputs and tables'!$K$15+'inputs and tables'!$K$16)))*(IF(AND(K419=0,'inputs and tables'!$K$16=1),data!C419/data!C420,1)*IF(AND(K419=1,'inputs and tables'!$K$15=1),data!C420/data!C419,1))</f>
        <v>1116.259363844782</v>
      </c>
      <c r="R420" s="36">
        <f ca="1">1-O420/MAX($O$202:O420)</f>
        <v>0.12423036586886216</v>
      </c>
      <c r="S420" s="36">
        <f>1-N420/MAX($N$202:N420)</f>
        <v>8.7729123139553278E-2</v>
      </c>
    </row>
    <row r="421" spans="1:19" x14ac:dyDescent="0.4">
      <c r="A421" s="17">
        <f t="shared" si="17"/>
        <v>419</v>
      </c>
      <c r="B421">
        <v>1456444800</v>
      </c>
      <c r="C421">
        <v>430.85</v>
      </c>
      <c r="D421" s="14">
        <f t="shared" ref="D421:D484" si="19">(B421/86400)+DATE(1970,1,1)</f>
        <v>42426</v>
      </c>
      <c r="F421">
        <f ca="1">IF(A421&lt;$F$2,"",AVERAGE(INDIRECT("C"&amp;A421-$F$2+3):C421))</f>
        <v>395.28863636363627</v>
      </c>
      <c r="G421" s="2">
        <f ca="1">IF(A421&lt;$G$2,"",IF(A421=$G$2,AVERAGE(INDIRECT("C"&amp;A421-$G$2+3):C421),G420+(2/($G$2+3))*(C421-G420)))</f>
        <v>405.33885175474944</v>
      </c>
      <c r="J421">
        <f ca="1">IF(F421="","",IF(C421&lt;(F421*(1-'inputs and tables'!$K$14)),0,IF(C421&gt;(F421*(1+'inputs and tables'!$K$14)),1,J420)))</f>
        <v>1</v>
      </c>
      <c r="K421">
        <f ca="1">IF(G421="","",IF(C421&lt;(G421*(1-'inputs and tables'!$K$14)),0,IF(C421&gt;(G421*(1+'inputs and tables'!$K$14)),1,K420)))</f>
        <v>1</v>
      </c>
      <c r="N421" s="13">
        <f t="shared" si="18"/>
        <v>1550.4336248155744</v>
      </c>
      <c r="O421" s="10">
        <f ca="1">(O420+(IF(J420&lt;&gt;J419,(-O420*'inputs and tables'!$K$22-'inputs and tables'!$K$21)-O420*'inputs and tables'!$K$22,0)*('inputs and tables'!$K$15+'inputs and tables'!$K$16)))*(IF(AND(J420=0,'inputs and tables'!$K$16=1),(data!C420/data!C421-1)*'inputs and tables'!$K$18+1,1)*IF(AND(J420=1,'inputs and tables'!$K$15=1),(data!C421/data!C420-1)*'inputs and tables'!$K$17+1,1))</f>
        <v>3172.5058476324643</v>
      </c>
      <c r="P421" s="10">
        <f ca="1">(P420+(IF(K420&lt;&gt;K419,(-P420*'inputs and tables'!$K$22-'inputs and tables'!$K$21)-P420*'inputs and tables'!$K$22,0)*('inputs and tables'!$K$15+'inputs and tables'!$K$16)))*(IF(AND(K420=0,'inputs and tables'!$K$16=1),data!C420/data!C421,1)*IF(AND(K420=1,'inputs and tables'!$K$15=1),data!C421/data!C420,1))</f>
        <v>1135.5252087465749</v>
      </c>
      <c r="R421" s="36">
        <f ca="1">1-O421/MAX($O$202:O421)</f>
        <v>9.0221249711304519E-2</v>
      </c>
      <c r="S421" s="36">
        <f>1-N421/MAX($N$202:N421)</f>
        <v>7.1983974842226184E-2</v>
      </c>
    </row>
    <row r="422" spans="1:19" x14ac:dyDescent="0.4">
      <c r="A422" s="17">
        <f t="shared" si="17"/>
        <v>420</v>
      </c>
      <c r="B422">
        <v>1456531200</v>
      </c>
      <c r="C422">
        <v>433.12</v>
      </c>
      <c r="D422" s="14">
        <f t="shared" si="19"/>
        <v>42427</v>
      </c>
      <c r="F422">
        <f ca="1">IF(A422&lt;$F$2,"",AVERAGE(INDIRECT("C"&amp;A422-$F$2+3):C422))</f>
        <v>395.35886363636359</v>
      </c>
      <c r="G422" s="2">
        <f ca="1">IF(A422&lt;$G$2,"",IF(A422=$G$2,AVERAGE(INDIRECT("C"&amp;A422-$G$2+3):C422),G421+(2/($G$2+3))*(C422-G421)))</f>
        <v>406.52102827582394</v>
      </c>
      <c r="J422">
        <f ca="1">IF(F422="","",IF(C422&lt;(F422*(1-'inputs and tables'!$K$14)),0,IF(C422&gt;(F422*(1+'inputs and tables'!$K$14)),1,J421)))</f>
        <v>1</v>
      </c>
      <c r="K422">
        <f ca="1">IF(G422="","",IF(C422&lt;(G422*(1-'inputs and tables'!$K$14)),0,IF(C422&gt;(G422*(1+'inputs and tables'!$K$14)),1,K421)))</f>
        <v>1</v>
      </c>
      <c r="N422" s="13">
        <f t="shared" si="18"/>
        <v>1558.6023246608368</v>
      </c>
      <c r="O422" s="10">
        <f ca="1">(O421+(IF(J421&lt;&gt;J420,(-O421*'inputs and tables'!$K$22-'inputs and tables'!$K$21)-O421*'inputs and tables'!$K$22,0)*('inputs and tables'!$K$15+'inputs and tables'!$K$16)))*(IF(AND(J421=0,'inputs and tables'!$K$16=1),(data!C421/data!C422-1)*'inputs and tables'!$K$18+1,1)*IF(AND(J421=1,'inputs and tables'!$K$15=1),(data!C422/data!C421-1)*'inputs and tables'!$K$17+1,1))</f>
        <v>3210.1142348131139</v>
      </c>
      <c r="P422" s="10">
        <f ca="1">(P421+(IF(K421&lt;&gt;K420,(-P421*'inputs and tables'!$K$22-'inputs and tables'!$K$21)-P421*'inputs and tables'!$K$22,0)*('inputs and tables'!$K$15+'inputs and tables'!$K$16)))*(IF(AND(K421=0,'inputs and tables'!$K$16=1),data!C421/data!C422,1)*IF(AND(K421=1,'inputs and tables'!$K$15=1),data!C422/data!C421,1))</f>
        <v>1141.5078992974736</v>
      </c>
      <c r="R422" s="36">
        <f ca="1">1-O422/MAX($O$202:O422)</f>
        <v>7.9436301429769096E-2</v>
      </c>
      <c r="S422" s="36">
        <f>1-N422/MAX($N$202:N422)</f>
        <v>6.709457858573753E-2</v>
      </c>
    </row>
    <row r="423" spans="1:19" x14ac:dyDescent="0.4">
      <c r="A423" s="17">
        <f t="shared" si="17"/>
        <v>421</v>
      </c>
      <c r="B423">
        <v>1456617600</v>
      </c>
      <c r="C423">
        <v>433.73</v>
      </c>
      <c r="D423" s="14">
        <f t="shared" si="19"/>
        <v>42428</v>
      </c>
      <c r="F423">
        <f ca="1">IF(A423&lt;$F$2,"",AVERAGE(INDIRECT("C"&amp;A423-$F$2+3):C423))</f>
        <v>397.09068181818179</v>
      </c>
      <c r="G423" s="2">
        <f ca="1">IF(A423&lt;$G$2,"",IF(A423=$G$2,AVERAGE(INDIRECT("C"&amp;A423-$G$2+3):C423),G422+(2/($G$2+3))*(C423-G422)))</f>
        <v>407.67885685983146</v>
      </c>
      <c r="J423">
        <f ca="1">IF(F423="","",IF(C423&lt;(F423*(1-'inputs and tables'!$K$14)),0,IF(C423&gt;(F423*(1+'inputs and tables'!$K$14)),1,J422)))</f>
        <v>1</v>
      </c>
      <c r="K423">
        <f ca="1">IF(G423="","",IF(C423&lt;(G423*(1-'inputs and tables'!$K$14)),0,IF(C423&gt;(G423*(1+'inputs and tables'!$K$14)),1,K422)))</f>
        <v>1</v>
      </c>
      <c r="N423" s="13">
        <f t="shared" si="18"/>
        <v>1560.7974378351146</v>
      </c>
      <c r="O423" s="10">
        <f ca="1">(O422+(IF(J422&lt;&gt;J421,(-O422*'inputs and tables'!$K$22-'inputs and tables'!$K$21)-O422*'inputs and tables'!$K$22,0)*('inputs and tables'!$K$15+'inputs and tables'!$K$16)))*(IF(AND(J422=0,'inputs and tables'!$K$16=1),(data!C422/data!C423-1)*'inputs and tables'!$K$18+1,1)*IF(AND(J422=1,'inputs and tables'!$K$15=1),(data!C423/data!C422-1)*'inputs and tables'!$K$17+1,1))</f>
        <v>3220.286662286519</v>
      </c>
      <c r="P423" s="10">
        <f ca="1">(P422+(IF(K422&lt;&gt;K421,(-P422*'inputs and tables'!$K$22-'inputs and tables'!$K$21)-P422*'inputs and tables'!$K$22,0)*('inputs and tables'!$K$15+'inputs and tables'!$K$16)))*(IF(AND(K422=0,'inputs and tables'!$K$16=1),data!C422/data!C423,1)*IF(AND(K422=1,'inputs and tables'!$K$15=1),data!C423/data!C422,1))</f>
        <v>1143.1155826613717</v>
      </c>
      <c r="R423" s="36">
        <f ca="1">1-O423/MAX($O$202:O423)</f>
        <v>7.6519156813293909E-2</v>
      </c>
      <c r="S423" s="36">
        <f>1-N423/MAX($N$202:N423)</f>
        <v>6.5780687961747075E-2</v>
      </c>
    </row>
    <row r="424" spans="1:19" x14ac:dyDescent="0.4">
      <c r="A424" s="17">
        <f t="shared" si="17"/>
        <v>422</v>
      </c>
      <c r="B424">
        <v>1456704000</v>
      </c>
      <c r="C424">
        <v>436.44</v>
      </c>
      <c r="D424" s="14">
        <f t="shared" si="19"/>
        <v>42429</v>
      </c>
      <c r="F424">
        <f ca="1">IF(A424&lt;$F$2,"",AVERAGE(INDIRECT("C"&amp;A424-$F$2+3):C424))</f>
        <v>398.17568181818172</v>
      </c>
      <c r="G424" s="2">
        <f ca="1">IF(A424&lt;$G$2,"",IF(A424=$G$2,AVERAGE(INDIRECT("C"&amp;A424-$G$2+3):C424),G423+(2/($G$2+3))*(C424-G423)))</f>
        <v>408.90273529132799</v>
      </c>
      <c r="J424">
        <f ca="1">IF(F424="","",IF(C424&lt;(F424*(1-'inputs and tables'!$K$14)),0,IF(C424&gt;(F424*(1+'inputs and tables'!$K$14)),1,J423)))</f>
        <v>1</v>
      </c>
      <c r="K424">
        <f ca="1">IF(G424="","",IF(C424&lt;(G424*(1-'inputs and tables'!$K$14)),0,IF(C424&gt;(G424*(1+'inputs and tables'!$K$14)),1,K423)))</f>
        <v>1</v>
      </c>
      <c r="N424" s="13">
        <f t="shared" si="18"/>
        <v>1570.5494980028068</v>
      </c>
      <c r="O424" s="10">
        <f ca="1">(O423+(IF(J423&lt;&gt;J422,(-O423*'inputs and tables'!$K$22-'inputs and tables'!$K$21)-O423*'inputs and tables'!$K$22,0)*('inputs and tables'!$K$15+'inputs and tables'!$K$16)))*(IF(AND(J423=0,'inputs and tables'!$K$16=1),(data!C423/data!C424-1)*'inputs and tables'!$K$18+1,1)*IF(AND(J423=1,'inputs and tables'!$K$15=1),(data!C424/data!C423-1)*'inputs and tables'!$K$17+1,1))</f>
        <v>3265.5583703152283</v>
      </c>
      <c r="P424" s="10">
        <f ca="1">(P423+(IF(K423&lt;&gt;K422,(-P423*'inputs and tables'!$K$22-'inputs and tables'!$K$21)-P423*'inputs and tables'!$K$22,0)*('inputs and tables'!$K$15+'inputs and tables'!$K$16)))*(IF(AND(K423=0,'inputs and tables'!$K$16=1),data!C423/data!C424,1)*IF(AND(K423=1,'inputs and tables'!$K$15=1),data!C424/data!C423,1))</f>
        <v>1150.2579136714755</v>
      </c>
      <c r="R424" s="36">
        <f ca="1">1-O424/MAX($O$202:O424)</f>
        <v>6.3536599827770823E-2</v>
      </c>
      <c r="S424" s="36">
        <f>1-N424/MAX($N$202:N424)</f>
        <v>5.9943567320740798E-2</v>
      </c>
    </row>
    <row r="425" spans="1:19" x14ac:dyDescent="0.4">
      <c r="A425" s="17">
        <f t="shared" si="17"/>
        <v>423</v>
      </c>
      <c r="B425">
        <v>1456790400</v>
      </c>
      <c r="C425">
        <v>433.08</v>
      </c>
      <c r="D425" s="14">
        <f t="shared" si="19"/>
        <v>42430</v>
      </c>
      <c r="F425">
        <f ca="1">IF(A425&lt;$F$2,"",AVERAGE(INDIRECT("C"&amp;A425-$F$2+3):C425))</f>
        <v>399.41704545454553</v>
      </c>
      <c r="G425" s="2">
        <f ca="1">IF(A425&lt;$G$2,"",IF(A425=$G$2,AVERAGE(INDIRECT("C"&amp;A425-$G$2+3):C425),G424+(2/($G$2+3))*(C425-G424)))</f>
        <v>409.93155506616512</v>
      </c>
      <c r="J425">
        <f ca="1">IF(F425="","",IF(C425&lt;(F425*(1-'inputs and tables'!$K$14)),0,IF(C425&gt;(F425*(1+'inputs and tables'!$K$14)),1,J424)))</f>
        <v>1</v>
      </c>
      <c r="K425">
        <f ca="1">IF(G425="","",IF(C425&lt;(G425*(1-'inputs and tables'!$K$14)),0,IF(C425&gt;(G425*(1+'inputs and tables'!$K$14)),1,K424)))</f>
        <v>1</v>
      </c>
      <c r="N425" s="13">
        <f t="shared" si="18"/>
        <v>1558.4583828133432</v>
      </c>
      <c r="O425" s="10">
        <f ca="1">(O424+(IF(J424&lt;&gt;J423,(-O424*'inputs and tables'!$K$22-'inputs and tables'!$K$21)-O424*'inputs and tables'!$K$22,0)*('inputs and tables'!$K$15+'inputs and tables'!$K$16)))*(IF(AND(J424=0,'inputs and tables'!$K$16=1),(data!C424/data!C425-1)*'inputs and tables'!$K$18+1,1)*IF(AND(J424=1,'inputs and tables'!$K$15=1),(data!C425/data!C424-1)*'inputs and tables'!$K$17+1,1))</f>
        <v>3208.9924705819699</v>
      </c>
      <c r="P425" s="10">
        <f ca="1">(P424+(IF(K424&lt;&gt;K423,(-P424*'inputs and tables'!$K$22-'inputs and tables'!$K$21)-P424*'inputs and tables'!$K$22,0)*('inputs and tables'!$K$15+'inputs and tables'!$K$16)))*(IF(AND(K424=0,'inputs and tables'!$K$16=1),data!C424/data!C425,1)*IF(AND(K424=1,'inputs and tables'!$K$15=1),data!C425/data!C424,1))</f>
        <v>1141.4024774375459</v>
      </c>
      <c r="R425" s="36">
        <f ca="1">1-O425/MAX($O$202:O425)</f>
        <v>7.9757989492563519E-2</v>
      </c>
      <c r="S425" s="36">
        <f>1-N425/MAX($N$202:N425)</f>
        <v>6.7180735347966425E-2</v>
      </c>
    </row>
    <row r="426" spans="1:19" x14ac:dyDescent="0.4">
      <c r="A426" s="17">
        <f t="shared" si="17"/>
        <v>424</v>
      </c>
      <c r="B426">
        <v>1456876800</v>
      </c>
      <c r="C426">
        <v>420.39</v>
      </c>
      <c r="D426" s="14">
        <f t="shared" si="19"/>
        <v>42431</v>
      </c>
      <c r="F426">
        <f ca="1">IF(A426&lt;$F$2,"",AVERAGE(INDIRECT("C"&amp;A426-$F$2+3):C426))</f>
        <v>400.22386363636366</v>
      </c>
      <c r="G426" s="2">
        <f ca="1">IF(A426&lt;$G$2,"",IF(A426=$G$2,AVERAGE(INDIRECT("C"&amp;A426-$G$2+3):C426),G425+(2/($G$2+3))*(C426-G425)))</f>
        <v>410.37659527611555</v>
      </c>
      <c r="J426">
        <f ca="1">IF(F426="","",IF(C426&lt;(F426*(1-'inputs and tables'!$K$14)),0,IF(C426&gt;(F426*(1+'inputs and tables'!$K$14)),1,J425)))</f>
        <v>1</v>
      </c>
      <c r="K426">
        <f ca="1">IF(G426="","",IF(C426&lt;(G426*(1-'inputs and tables'!$K$14)),0,IF(C426&gt;(G426*(1+'inputs and tables'!$K$14)),1,K425)))</f>
        <v>1</v>
      </c>
      <c r="N426" s="13">
        <f t="shared" si="18"/>
        <v>1512.7928316959944</v>
      </c>
      <c r="O426" s="10">
        <f ca="1">(O425+(IF(J425&lt;&gt;J424,(-O425*'inputs and tables'!$K$22-'inputs and tables'!$K$21)-O425*'inputs and tables'!$K$22,0)*('inputs and tables'!$K$15+'inputs and tables'!$K$16)))*(IF(AND(J425=0,'inputs and tables'!$K$16=1),(data!C425/data!C426-1)*'inputs and tables'!$K$18+1,1)*IF(AND(J425=1,'inputs and tables'!$K$15=1),(data!C426/data!C425-1)*'inputs and tables'!$K$17+1,1))</f>
        <v>2997.4270380607459</v>
      </c>
      <c r="P426" s="10">
        <f ca="1">(P425+(IF(K425&lt;&gt;K424,(-P425*'inputs and tables'!$K$22-'inputs and tables'!$K$21)-P425*'inputs and tables'!$K$22,0)*('inputs and tables'!$K$15+'inputs and tables'!$K$16)))*(IF(AND(K425=0,'inputs and tables'!$K$16=1),data!C425/data!C426,1)*IF(AND(K425=1,'inputs and tables'!$K$15=1),data!C426/data!C425,1))</f>
        <v>1107.9573923754731</v>
      </c>
      <c r="R426" s="36">
        <f ca="1">1-O426/MAX($O$202:O426)</f>
        <v>0.14042855845214042</v>
      </c>
      <c r="S426" s="36">
        <f>1-N426/MAX($N$202:N426)</f>
        <v>9.4513968165077178E-2</v>
      </c>
    </row>
    <row r="427" spans="1:19" x14ac:dyDescent="0.4">
      <c r="A427" s="17">
        <f t="shared" si="17"/>
        <v>425</v>
      </c>
      <c r="B427">
        <v>1456963200</v>
      </c>
      <c r="C427">
        <v>418.8</v>
      </c>
      <c r="D427" s="14">
        <f t="shared" si="19"/>
        <v>42432</v>
      </c>
      <c r="F427">
        <f ca="1">IF(A427&lt;$F$2,"",AVERAGE(INDIRECT("C"&amp;A427-$F$2+3):C427))</f>
        <v>401.21318181818174</v>
      </c>
      <c r="G427" s="2">
        <f ca="1">IF(A427&lt;$G$2,"",IF(A427=$G$2,AVERAGE(INDIRECT("C"&amp;A427-$G$2+3):C427),G426+(2/($G$2+3))*(C427-G426)))</f>
        <v>410.73503803032338</v>
      </c>
      <c r="J427">
        <f ca="1">IF(F427="","",IF(C427&lt;(F427*(1-'inputs and tables'!$K$14)),0,IF(C427&gt;(F427*(1+'inputs and tables'!$K$14)),1,J426)))</f>
        <v>1</v>
      </c>
      <c r="K427">
        <f ca="1">IF(G427="","",IF(C427&lt;(G427*(1-'inputs and tables'!$K$14)),0,IF(C427&gt;(G427*(1+'inputs and tables'!$K$14)),1,K426)))</f>
        <v>1</v>
      </c>
      <c r="N427" s="13">
        <f t="shared" si="18"/>
        <v>1507.0711432581234</v>
      </c>
      <c r="O427" s="10">
        <f ca="1">(O426+(IF(J426&lt;&gt;J425,(-O426*'inputs and tables'!$K$22-'inputs and tables'!$K$21)-O426*'inputs and tables'!$K$22,0)*('inputs and tables'!$K$15+'inputs and tables'!$K$16)))*(IF(AND(J426=0,'inputs and tables'!$K$16=1),(data!C426/data!C427-1)*'inputs and tables'!$K$18+1,1)*IF(AND(J426=1,'inputs and tables'!$K$15=1),(data!C427/data!C426-1)*'inputs and tables'!$K$17+1,1))</f>
        <v>2971.9190687259324</v>
      </c>
      <c r="P427" s="10">
        <f ca="1">(P426+(IF(K426&lt;&gt;K425,(-P426*'inputs and tables'!$K$22-'inputs and tables'!$K$21)-P426*'inputs and tables'!$K$22,0)*('inputs and tables'!$K$15+'inputs and tables'!$K$16)))*(IF(AND(K426=0,'inputs and tables'!$K$16=1),data!C426/data!C427,1)*IF(AND(K426=1,'inputs and tables'!$K$15=1),data!C427/data!C426,1))</f>
        <v>1103.7668734433457</v>
      </c>
      <c r="R427" s="36">
        <f ca="1">1-O427/MAX($O$202:O427)</f>
        <v>0.1477434727748822</v>
      </c>
      <c r="S427" s="36">
        <f>1-N427/MAX($N$202:N427)</f>
        <v>9.7938699463675061E-2</v>
      </c>
    </row>
    <row r="428" spans="1:19" x14ac:dyDescent="0.4">
      <c r="A428" s="17">
        <f t="shared" si="17"/>
        <v>426</v>
      </c>
      <c r="B428">
        <v>1457049600</v>
      </c>
      <c r="C428">
        <v>407.35</v>
      </c>
      <c r="D428" s="14">
        <f t="shared" si="19"/>
        <v>42433</v>
      </c>
      <c r="F428">
        <f ca="1">IF(A428&lt;$F$2,"",AVERAGE(INDIRECT("C"&amp;A428-$F$2+3):C428))</f>
        <v>400.95886363636362</v>
      </c>
      <c r="G428" s="2">
        <f ca="1">IF(A428&lt;$G$2,"",IF(A428=$G$2,AVERAGE(INDIRECT("C"&amp;A428-$G$2+3):C428),G427+(2/($G$2+3))*(C428-G427)))</f>
        <v>410.59099385882024</v>
      </c>
      <c r="J428">
        <f ca="1">IF(F428="","",IF(C428&lt;(F428*(1-'inputs and tables'!$K$14)),0,IF(C428&gt;(F428*(1+'inputs and tables'!$K$14)),1,J427)))</f>
        <v>1</v>
      </c>
      <c r="K428">
        <f ca="1">IF(G428="","",IF(C428&lt;(G428*(1-'inputs and tables'!$K$14)),0,IF(C428&gt;(G428*(1+'inputs and tables'!$K$14)),1,K427)))</f>
        <v>0</v>
      </c>
      <c r="N428" s="13">
        <f t="shared" si="18"/>
        <v>1465.8677894130767</v>
      </c>
      <c r="O428" s="10">
        <f ca="1">(O427+(IF(J427&lt;&gt;J426,(-O427*'inputs and tables'!$K$22-'inputs and tables'!$K$21)-O427*'inputs and tables'!$K$22,0)*('inputs and tables'!$K$15+'inputs and tables'!$K$16)))*(IF(AND(J427=0,'inputs and tables'!$K$16=1),(data!C427/data!C428-1)*'inputs and tables'!$K$18+1,1)*IF(AND(J427=1,'inputs and tables'!$K$15=1),(data!C428/data!C427-1)*'inputs and tables'!$K$17+1,1))</f>
        <v>2789.1013394803454</v>
      </c>
      <c r="P428" s="10">
        <f ca="1">(P427+(IF(K427&lt;&gt;K426,(-P427*'inputs and tables'!$K$22-'inputs and tables'!$K$21)-P427*'inputs and tables'!$K$22,0)*('inputs and tables'!$K$15+'inputs and tables'!$K$16)))*(IF(AND(K427=0,'inputs and tables'!$K$16=1),data!C427/data!C428,1)*IF(AND(K427=1,'inputs and tables'!$K$15=1),data!C428/data!C427,1))</f>
        <v>1073.5898660390326</v>
      </c>
      <c r="R428" s="36">
        <f ca="1">1-O428/MAX($O$202:O428)</f>
        <v>0.20017006967707207</v>
      </c>
      <c r="S428" s="36">
        <f>1-N428/MAX($N$202:N428)</f>
        <v>0.12260107265169062</v>
      </c>
    </row>
    <row r="429" spans="1:19" x14ac:dyDescent="0.4">
      <c r="A429" s="17">
        <f t="shared" si="17"/>
        <v>427</v>
      </c>
      <c r="B429">
        <v>1457136000</v>
      </c>
      <c r="C429">
        <v>396.08</v>
      </c>
      <c r="D429" s="14">
        <f t="shared" si="19"/>
        <v>42434</v>
      </c>
      <c r="F429">
        <f ca="1">IF(A429&lt;$F$2,"",AVERAGE(INDIRECT("C"&amp;A429-$F$2+3):C429))</f>
        <v>400.65659090909088</v>
      </c>
      <c r="G429" s="2">
        <f ca="1">IF(A429&lt;$G$2,"",IF(A429=$G$2,AVERAGE(INDIRECT("C"&amp;A429-$G$2+3):C429),G428+(2/($G$2+3))*(C429-G428)))</f>
        <v>409.9735047584449</v>
      </c>
      <c r="J429">
        <f ca="1">IF(F429="","",IF(C429&lt;(F429*(1-'inputs and tables'!$K$14)),0,IF(C429&gt;(F429*(1+'inputs and tables'!$K$14)),1,J428)))</f>
        <v>0</v>
      </c>
      <c r="K429">
        <f ca="1">IF(G429="","",IF(C429&lt;(G429*(1-'inputs and tables'!$K$14)),0,IF(C429&gt;(G429*(1+'inputs and tables'!$K$14)),1,K428)))</f>
        <v>0</v>
      </c>
      <c r="N429" s="13">
        <f t="shared" si="18"/>
        <v>1425.3121738817513</v>
      </c>
      <c r="O429" s="10">
        <f ca="1">(O428+(IF(J428&lt;&gt;J427,(-O428*'inputs and tables'!$K$22-'inputs and tables'!$K$21)-O428*'inputs and tables'!$K$22,0)*('inputs and tables'!$K$15+'inputs and tables'!$K$16)))*(IF(AND(J428=0,'inputs and tables'!$K$16=1),(data!C428/data!C429-1)*'inputs and tables'!$K$18+1,1)*IF(AND(J428=1,'inputs and tables'!$K$15=1),(data!C429/data!C428-1)*'inputs and tables'!$K$17+1,1))</f>
        <v>2615.4800378579739</v>
      </c>
      <c r="P429" s="10">
        <f ca="1">(P428+(IF(K428&lt;&gt;K427,(-P428*'inputs and tables'!$K$22-'inputs and tables'!$K$21)-P428*'inputs and tables'!$K$22,0)*('inputs and tables'!$K$15+'inputs and tables'!$K$16)))*(IF(AND(K428=0,'inputs and tables'!$K$16=1),data!C428/data!C429,1)*IF(AND(K428=1,'inputs and tables'!$K$15=1),data!C429/data!C428,1))</f>
        <v>1101.9293533304838</v>
      </c>
      <c r="R429" s="36">
        <f ca="1">1-O429/MAX($O$202:O429)</f>
        <v>0.24995940920858972</v>
      </c>
      <c r="S429" s="36">
        <f>1-N429/MAX($N$202:N429)</f>
        <v>0.14687574040967633</v>
      </c>
    </row>
    <row r="430" spans="1:19" x14ac:dyDescent="0.4">
      <c r="A430" s="17">
        <f t="shared" si="17"/>
        <v>428</v>
      </c>
      <c r="B430">
        <v>1457222400</v>
      </c>
      <c r="C430">
        <v>403.24</v>
      </c>
      <c r="D430" s="14">
        <f t="shared" si="19"/>
        <v>42435</v>
      </c>
      <c r="F430">
        <f ca="1">IF(A430&lt;$F$2,"",AVERAGE(INDIRECT("C"&amp;A430-$F$2+3):C430))</f>
        <v>401.1188636363637</v>
      </c>
      <c r="G430" s="2">
        <f ca="1">IF(A430&lt;$G$2,"",IF(A430=$G$2,AVERAGE(INDIRECT("C"&amp;A430-$G$2+3):C430),G429+(2/($G$2+3))*(C430-G429)))</f>
        <v>409.68697264106424</v>
      </c>
      <c r="J430">
        <f ca="1">IF(F430="","",IF(C430&lt;(F430*(1-'inputs and tables'!$K$14)),0,IF(C430&gt;(F430*(1+'inputs and tables'!$K$14)),1,J429)))</f>
        <v>1</v>
      </c>
      <c r="K430">
        <f ca="1">IF(G430="","",IF(C430&lt;(G430*(1-'inputs and tables'!$K$14)),0,IF(C430&gt;(G430*(1+'inputs and tables'!$K$14)),1,K429)))</f>
        <v>0</v>
      </c>
      <c r="N430" s="13">
        <f t="shared" si="18"/>
        <v>1451.0777645831079</v>
      </c>
      <c r="O430" s="10">
        <f ca="1">(O429+(IF(J429&lt;&gt;J428,(-O429*'inputs and tables'!$K$22-'inputs and tables'!$K$21)-O429*'inputs and tables'!$K$22,0)*('inputs and tables'!$K$15+'inputs and tables'!$K$16)))*(IF(AND(J429=0,'inputs and tables'!$K$16=1),(data!C429/data!C430-1)*'inputs and tables'!$K$18+1,1)*IF(AND(J429=1,'inputs and tables'!$K$15=1),(data!C430/data!C429-1)*'inputs and tables'!$K$17+1,1))</f>
        <v>2563.9010384088797</v>
      </c>
      <c r="P430" s="10">
        <f ca="1">(P429+(IF(K429&lt;&gt;K428,(-P429*'inputs and tables'!$K$22-'inputs and tables'!$K$21)-P429*'inputs and tables'!$K$22,0)*('inputs and tables'!$K$15+'inputs and tables'!$K$16)))*(IF(AND(K429=0,'inputs and tables'!$K$16=1),data!C429/data!C430,1)*IF(AND(K429=1,'inputs and tables'!$K$15=1),data!C430/data!C429,1))</f>
        <v>1082.3633029142395</v>
      </c>
      <c r="R430" s="36">
        <f ca="1">1-O430/MAX($O$202:O430)</f>
        <v>0.26475070666039968</v>
      </c>
      <c r="S430" s="36">
        <f>1-N430/MAX($N$202:N430)</f>
        <v>0.13145367997070767</v>
      </c>
    </row>
    <row r="431" spans="1:19" x14ac:dyDescent="0.4">
      <c r="A431" s="17">
        <f t="shared" si="17"/>
        <v>429</v>
      </c>
      <c r="B431">
        <v>1457308800</v>
      </c>
      <c r="C431">
        <v>412.21</v>
      </c>
      <c r="D431" s="14">
        <f t="shared" si="19"/>
        <v>42436</v>
      </c>
      <c r="F431">
        <f ca="1">IF(A431&lt;$F$2,"",AVERAGE(INDIRECT("C"&amp;A431-$F$2+3):C431))</f>
        <v>401.6804545454545</v>
      </c>
      <c r="G431" s="2">
        <f ca="1">IF(A431&lt;$G$2,"",IF(A431=$G$2,AVERAGE(INDIRECT("C"&amp;A431-$G$2+3):C431),G430+(2/($G$2+3))*(C431-G430)))</f>
        <v>409.79433550740191</v>
      </c>
      <c r="J431">
        <f ca="1">IF(F431="","",IF(C431&lt;(F431*(1-'inputs and tables'!$K$14)),0,IF(C431&gt;(F431*(1+'inputs and tables'!$K$14)),1,J430)))</f>
        <v>1</v>
      </c>
      <c r="K431">
        <f ca="1">IF(G431="","",IF(C431&lt;(G431*(1-'inputs and tables'!$K$14)),0,IF(C431&gt;(G431*(1+'inputs and tables'!$K$14)),1,K430)))</f>
        <v>1</v>
      </c>
      <c r="N431" s="13">
        <f t="shared" si="18"/>
        <v>1483.3567238835503</v>
      </c>
      <c r="O431" s="10">
        <f ca="1">(O430+(IF(J430&lt;&gt;J429,(-O430*'inputs and tables'!$K$22-'inputs and tables'!$K$21)-O430*'inputs and tables'!$K$22,0)*('inputs and tables'!$K$15+'inputs and tables'!$K$16)))*(IF(AND(J430=0,'inputs and tables'!$K$16=1),(data!C430/data!C431-1)*'inputs and tables'!$K$18+1,1)*IF(AND(J430=1,'inputs and tables'!$K$15=1),(data!C431/data!C430-1)*'inputs and tables'!$K$17+1,1))</f>
        <v>2686.8419816010619</v>
      </c>
      <c r="P431" s="10">
        <f ca="1">(P430+(IF(K430&lt;&gt;K429,(-P430*'inputs and tables'!$K$22-'inputs and tables'!$K$21)-P430*'inputs and tables'!$K$22,0)*('inputs and tables'!$K$15+'inputs and tables'!$K$16)))*(IF(AND(K430=0,'inputs and tables'!$K$16=1),data!C430/data!C431,1)*IF(AND(K430=1,'inputs and tables'!$K$15=1),data!C431/data!C430,1))</f>
        <v>1058.8102624078454</v>
      </c>
      <c r="R431" s="36">
        <f ca="1">1-O431/MAX($O$202:O431)</f>
        <v>0.2294949615086086</v>
      </c>
      <c r="S431" s="36">
        <f>1-N431/MAX($N$202:N431)</f>
        <v>0.11213302604088249</v>
      </c>
    </row>
    <row r="432" spans="1:19" x14ac:dyDescent="0.4">
      <c r="A432" s="17">
        <f t="shared" si="17"/>
        <v>430</v>
      </c>
      <c r="B432">
        <v>1457395200</v>
      </c>
      <c r="C432">
        <v>411.18</v>
      </c>
      <c r="D432" s="14">
        <f t="shared" si="19"/>
        <v>42437</v>
      </c>
      <c r="F432">
        <f ca="1">IF(A432&lt;$F$2,"",AVERAGE(INDIRECT("C"&amp;A432-$F$2+3):C432))</f>
        <v>401.86522727272728</v>
      </c>
      <c r="G432" s="2">
        <f ca="1">IF(A432&lt;$G$2,"",IF(A432=$G$2,AVERAGE(INDIRECT("C"&amp;A432-$G$2+3):C432),G431+(2/($G$2+3))*(C432-G431)))</f>
        <v>409.85329995389543</v>
      </c>
      <c r="J432">
        <f ca="1">IF(F432="","",IF(C432&lt;(F432*(1-'inputs and tables'!$K$14)),0,IF(C432&gt;(F432*(1+'inputs and tables'!$K$14)),1,J431)))</f>
        <v>1</v>
      </c>
      <c r="K432">
        <f ca="1">IF(G432="","",IF(C432&lt;(G432*(1-'inputs and tables'!$K$14)),0,IF(C432&gt;(G432*(1+'inputs and tables'!$K$14)),1,K431)))</f>
        <v>1</v>
      </c>
      <c r="N432" s="13">
        <f t="shared" si="18"/>
        <v>1479.65022131059</v>
      </c>
      <c r="O432" s="10">
        <f ca="1">(O431+(IF(J431&lt;&gt;J430,(-O431*'inputs and tables'!$K$22-'inputs and tables'!$K$21)-O431*'inputs and tables'!$K$22,0)*('inputs and tables'!$K$15+'inputs and tables'!$K$16)))*(IF(AND(J431=0,'inputs and tables'!$K$16=1),(data!C431/data!C432-1)*'inputs and tables'!$K$18+1,1)*IF(AND(J431=1,'inputs and tables'!$K$15=1),(data!C432/data!C431-1)*'inputs and tables'!$K$17+1,1))</f>
        <v>2671.7361950059762</v>
      </c>
      <c r="P432" s="10">
        <f ca="1">(P431+(IF(K431&lt;&gt;K430,(-P431*'inputs and tables'!$K$22-'inputs and tables'!$K$21)-P431*'inputs and tables'!$K$22,0)*('inputs and tables'!$K$15+'inputs and tables'!$K$16)))*(IF(AND(K431=0,'inputs and tables'!$K$16=1),data!C431/data!C432,1)*IF(AND(K431=1,'inputs and tables'!$K$15=1),data!C432/data!C431,1))</f>
        <v>1054.0522561060241</v>
      </c>
      <c r="R432" s="36">
        <f ca="1">1-O432/MAX($O$202:O432)</f>
        <v>0.23382684435158607</v>
      </c>
      <c r="S432" s="36">
        <f>1-N432/MAX($N$202:N432)</f>
        <v>0.11435156266827584</v>
      </c>
    </row>
    <row r="433" spans="1:19" x14ac:dyDescent="0.4">
      <c r="A433" s="17">
        <f t="shared" si="17"/>
        <v>431</v>
      </c>
      <c r="B433">
        <v>1457481600</v>
      </c>
      <c r="C433">
        <v>412.8</v>
      </c>
      <c r="D433" s="14">
        <f t="shared" si="19"/>
        <v>42438</v>
      </c>
      <c r="F433">
        <f ca="1">IF(A433&lt;$F$2,"",AVERAGE(INDIRECT("C"&amp;A433-$F$2+3):C433))</f>
        <v>402.35159090909087</v>
      </c>
      <c r="G433" s="2">
        <f ca="1">IF(A433&lt;$G$2,"",IF(A433=$G$2,AVERAGE(INDIRECT("C"&amp;A433-$G$2+3):C433),G432+(2/($G$2+3))*(C433-G432)))</f>
        <v>409.97869144521906</v>
      </c>
      <c r="J433">
        <f ca="1">IF(F433="","",IF(C433&lt;(F433*(1-'inputs and tables'!$K$14)),0,IF(C433&gt;(F433*(1+'inputs and tables'!$K$14)),1,J432)))</f>
        <v>1</v>
      </c>
      <c r="K433">
        <f ca="1">IF(G433="","",IF(C433&lt;(G433*(1-'inputs and tables'!$K$14)),0,IF(C433&gt;(G433*(1+'inputs and tables'!$K$14)),1,K432)))</f>
        <v>1</v>
      </c>
      <c r="N433" s="13">
        <f t="shared" si="18"/>
        <v>1485.4798661340812</v>
      </c>
      <c r="O433" s="10">
        <f ca="1">(O432+(IF(J432&lt;&gt;J431,(-O432*'inputs and tables'!$K$22-'inputs and tables'!$K$21)-O432*'inputs and tables'!$K$22,0)*('inputs and tables'!$K$15+'inputs and tables'!$K$16)))*(IF(AND(J432=0,'inputs and tables'!$K$16=1),(data!C432/data!C433-1)*'inputs and tables'!$K$18+1,1)*IF(AND(J432=1,'inputs and tables'!$K$15=1),(data!C433/data!C432-1)*'inputs and tables'!$K$17+1,1))</f>
        <v>2695.4204170761072</v>
      </c>
      <c r="P433" s="10">
        <f ca="1">(P432+(IF(K432&lt;&gt;K431,(-P432*'inputs and tables'!$K$22-'inputs and tables'!$K$21)-P432*'inputs and tables'!$K$22,0)*('inputs and tables'!$K$15+'inputs and tables'!$K$16)))*(IF(AND(K432=0,'inputs and tables'!$K$16=1),data!C432/data!C433,1)*IF(AND(K432=1,'inputs and tables'!$K$15=1),data!C433/data!C432,1))</f>
        <v>1058.2050958718</v>
      </c>
      <c r="R433" s="36">
        <f ca="1">1-O433/MAX($O$202:O433)</f>
        <v>0.22703492559985106</v>
      </c>
      <c r="S433" s="36">
        <f>1-N433/MAX($N$202:N433)</f>
        <v>0.11086221379800643</v>
      </c>
    </row>
    <row r="434" spans="1:19" x14ac:dyDescent="0.4">
      <c r="A434" s="17">
        <f t="shared" si="17"/>
        <v>432</v>
      </c>
      <c r="B434">
        <v>1457568000</v>
      </c>
      <c r="C434">
        <v>415.98</v>
      </c>
      <c r="D434" s="14">
        <f t="shared" si="19"/>
        <v>42439</v>
      </c>
      <c r="F434">
        <f ca="1">IF(A434&lt;$F$2,"",AVERAGE(INDIRECT("C"&amp;A434-$F$2+3):C434))</f>
        <v>402.90704545454537</v>
      </c>
      <c r="G434" s="2">
        <f ca="1">IF(A434&lt;$G$2,"",IF(A434=$G$2,AVERAGE(INDIRECT("C"&amp;A434-$G$2+3):C434),G433+(2/($G$2+3))*(C434-G433)))</f>
        <v>410.23406627733738</v>
      </c>
      <c r="J434">
        <f ca="1">IF(F434="","",IF(C434&lt;(F434*(1-'inputs and tables'!$K$14)),0,IF(C434&gt;(F434*(1+'inputs and tables'!$K$14)),1,J433)))</f>
        <v>1</v>
      </c>
      <c r="K434">
        <f ca="1">IF(G434="","",IF(C434&lt;(G434*(1-'inputs and tables'!$K$14)),0,IF(C434&gt;(G434*(1+'inputs and tables'!$K$14)),1,K433)))</f>
        <v>1</v>
      </c>
      <c r="N434" s="13">
        <f t="shared" si="18"/>
        <v>1496.9232430098234</v>
      </c>
      <c r="O434" s="10">
        <f ca="1">(O433+(IF(J433&lt;&gt;J432,(-O433*'inputs and tables'!$K$22-'inputs and tables'!$K$21)-O433*'inputs and tables'!$K$22,0)*('inputs and tables'!$K$15+'inputs and tables'!$K$16)))*(IF(AND(J433=0,'inputs and tables'!$K$16=1),(data!C433/data!C434-1)*'inputs and tables'!$K$18+1,1)*IF(AND(J433=1,'inputs and tables'!$K$15=1),(data!C434/data!C433-1)*'inputs and tables'!$K$17+1,1))</f>
        <v>2742.1397317180149</v>
      </c>
      <c r="P434" s="10">
        <f ca="1">(P433+(IF(K433&lt;&gt;K432,(-P433*'inputs and tables'!$K$22-'inputs and tables'!$K$21)-P433*'inputs and tables'!$K$22,0)*('inputs and tables'!$K$15+'inputs and tables'!$K$16)))*(IF(AND(K433=0,'inputs and tables'!$K$16=1),data!C433/data!C434,1)*IF(AND(K433=1,'inputs and tables'!$K$15=1),data!C434/data!C433,1))</f>
        <v>1066.356966523138</v>
      </c>
      <c r="R434" s="36">
        <f ca="1">1-O434/MAX($O$202:O434)</f>
        <v>0.21363723880883112</v>
      </c>
      <c r="S434" s="36">
        <f>1-N434/MAX($N$202:N434)</f>
        <v>0.10401275120081088</v>
      </c>
    </row>
    <row r="435" spans="1:19" x14ac:dyDescent="0.4">
      <c r="A435" s="17">
        <f t="shared" si="17"/>
        <v>433</v>
      </c>
      <c r="B435">
        <v>1457654400</v>
      </c>
      <c r="C435">
        <v>419.39</v>
      </c>
      <c r="D435" s="14">
        <f t="shared" si="19"/>
        <v>42440</v>
      </c>
      <c r="F435">
        <f ca="1">IF(A435&lt;$F$2,"",AVERAGE(INDIRECT("C"&amp;A435-$F$2+3):C435))</f>
        <v>403.46613636363622</v>
      </c>
      <c r="G435" s="2">
        <f ca="1">IF(A435&lt;$G$2,"",IF(A435=$G$2,AVERAGE(INDIRECT("C"&amp;A435-$G$2+3):C435),G434+(2/($G$2+3))*(C435-G434)))</f>
        <v>410.62368047830176</v>
      </c>
      <c r="J435">
        <f ca="1">IF(F435="","",IF(C435&lt;(F435*(1-'inputs and tables'!$K$14)),0,IF(C435&gt;(F435*(1+'inputs and tables'!$K$14)),1,J434)))</f>
        <v>1</v>
      </c>
      <c r="K435">
        <f ca="1">IF(G435="","",IF(C435&lt;(G435*(1-'inputs and tables'!$K$14)),0,IF(C435&gt;(G435*(1+'inputs and tables'!$K$14)),1,K434)))</f>
        <v>1</v>
      </c>
      <c r="N435" s="13">
        <f t="shared" si="18"/>
        <v>1509.1942855086538</v>
      </c>
      <c r="O435" s="10">
        <f ca="1">(O434+(IF(J434&lt;&gt;J433,(-O434*'inputs and tables'!$K$22-'inputs and tables'!$K$21)-O434*'inputs and tables'!$K$22,0)*('inputs and tables'!$K$15+'inputs and tables'!$K$16)))*(IF(AND(J434=0,'inputs and tables'!$K$16=1),(data!C434/data!C435-1)*'inputs and tables'!$K$18+1,1)*IF(AND(J434=1,'inputs and tables'!$K$15=1),(data!C435/data!C434-1)*'inputs and tables'!$K$17+1,1))</f>
        <v>2792.7168438186118</v>
      </c>
      <c r="P435" s="10">
        <f ca="1">(P434+(IF(K434&lt;&gt;K433,(-P434*'inputs and tables'!$K$22-'inputs and tables'!$K$21)-P434*'inputs and tables'!$K$22,0)*('inputs and tables'!$K$15+'inputs and tables'!$K$16)))*(IF(AND(K434=0,'inputs and tables'!$K$16=1),data!C434/data!C435,1)*IF(AND(K434=1,'inputs and tables'!$K$15=1),data!C435/data!C434,1))</f>
        <v>1075.0984378819626</v>
      </c>
      <c r="R435" s="36">
        <f ca="1">1-O435/MAX($O$202:O435)</f>
        <v>0.19913325235458046</v>
      </c>
      <c r="S435" s="36">
        <f>1-N435/MAX($N$202:N435)</f>
        <v>9.6667887220799331E-2</v>
      </c>
    </row>
    <row r="436" spans="1:19" x14ac:dyDescent="0.4">
      <c r="A436" s="17">
        <f t="shared" si="17"/>
        <v>434</v>
      </c>
      <c r="B436">
        <v>1457740800</v>
      </c>
      <c r="C436">
        <v>410.58</v>
      </c>
      <c r="D436" s="14">
        <f t="shared" si="19"/>
        <v>42441</v>
      </c>
      <c r="F436">
        <f ca="1">IF(A436&lt;$F$2,"",AVERAGE(INDIRECT("C"&amp;A436-$F$2+3):C436))</f>
        <v>404.17</v>
      </c>
      <c r="G436" s="2">
        <f ca="1">IF(A436&lt;$G$2,"",IF(A436=$G$2,AVERAGE(INDIRECT("C"&amp;A436-$G$2+3):C436),G435+(2/($G$2+3))*(C436-G435)))</f>
        <v>410.62182173454426</v>
      </c>
      <c r="J436">
        <f ca="1">IF(F436="","",IF(C436&lt;(F436*(1-'inputs and tables'!$K$14)),0,IF(C436&gt;(F436*(1+'inputs and tables'!$K$14)),1,J435)))</f>
        <v>1</v>
      </c>
      <c r="K436">
        <f ca="1">IF(G436="","",IF(C436&lt;(G436*(1-'inputs and tables'!$K$14)),0,IF(C436&gt;(G436*(1+'inputs and tables'!$K$14)),1,K435)))</f>
        <v>0</v>
      </c>
      <c r="N436" s="13">
        <f t="shared" si="18"/>
        <v>1477.4910935981857</v>
      </c>
      <c r="O436" s="10">
        <f ca="1">(O435+(IF(J435&lt;&gt;J434,(-O435*'inputs and tables'!$K$22-'inputs and tables'!$K$21)-O435*'inputs and tables'!$K$22,0)*('inputs and tables'!$K$15+'inputs and tables'!$K$16)))*(IF(AND(J435=0,'inputs and tables'!$K$16=1),(data!C435/data!C436-1)*'inputs and tables'!$K$18+1,1)*IF(AND(J435=1,'inputs and tables'!$K$15=1),(data!C436/data!C435-1)*'inputs and tables'!$K$17+1,1))</f>
        <v>2660.7188714382637</v>
      </c>
      <c r="P436" s="10">
        <f ca="1">(P435+(IF(K435&lt;&gt;K434,(-P435*'inputs and tables'!$K$22-'inputs and tables'!$K$21)-P435*'inputs and tables'!$K$22,0)*('inputs and tables'!$K$15+'inputs and tables'!$K$16)))*(IF(AND(K435=0,'inputs and tables'!$K$16=1),data!C435/data!C436,1)*IF(AND(K435=1,'inputs and tables'!$K$15=1),data!C436/data!C435,1))</f>
        <v>1052.5141673038847</v>
      </c>
      <c r="R436" s="36">
        <f ca="1">1-O436/MAX($O$202:O436)</f>
        <v>0.23698627962085106</v>
      </c>
      <c r="S436" s="36">
        <f>1-N436/MAX($N$202:N436)</f>
        <v>0.11564391410170904</v>
      </c>
    </row>
    <row r="437" spans="1:19" x14ac:dyDescent="0.4">
      <c r="A437" s="17">
        <f t="shared" si="17"/>
        <v>435</v>
      </c>
      <c r="B437">
        <v>1457827200</v>
      </c>
      <c r="C437">
        <v>412.52</v>
      </c>
      <c r="D437" s="14">
        <f t="shared" si="19"/>
        <v>42442</v>
      </c>
      <c r="F437">
        <f ca="1">IF(A437&lt;$F$2,"",AVERAGE(INDIRECT("C"&amp;A437-$F$2+3):C437))</f>
        <v>404.93909090909091</v>
      </c>
      <c r="G437" s="2">
        <f ca="1">IF(A437&lt;$G$2,"",IF(A437=$G$2,AVERAGE(INDIRECT("C"&amp;A437-$G$2+3):C437),G436+(2/($G$2+3))*(C437-G436)))</f>
        <v>410.70259527775517</v>
      </c>
      <c r="J437">
        <f ca="1">IF(F437="","",IF(C437&lt;(F437*(1-'inputs and tables'!$K$14)),0,IF(C437&gt;(F437*(1+'inputs and tables'!$K$14)),1,J436)))</f>
        <v>1</v>
      </c>
      <c r="K437">
        <f ca="1">IF(G437="","",IF(C437&lt;(G437*(1-'inputs and tables'!$K$14)),0,IF(C437&gt;(G437*(1+'inputs and tables'!$K$14)),1,K436)))</f>
        <v>1</v>
      </c>
      <c r="N437" s="13">
        <f t="shared" si="18"/>
        <v>1484.4722732016257</v>
      </c>
      <c r="O437" s="10">
        <f ca="1">(O436+(IF(J436&lt;&gt;J435,(-O436*'inputs and tables'!$K$22-'inputs and tables'!$K$21)-O436*'inputs and tables'!$K$22,0)*('inputs and tables'!$K$15+'inputs and tables'!$K$16)))*(IF(AND(J436=0,'inputs and tables'!$K$16=1),(data!C436/data!C437-1)*'inputs and tables'!$K$18+1,1)*IF(AND(J436=1,'inputs and tables'!$K$15=1),(data!C437/data!C436-1)*'inputs and tables'!$K$17+1,1))</f>
        <v>2689.0057774585953</v>
      </c>
      <c r="P437" s="10">
        <f ca="1">(P436+(IF(K436&lt;&gt;K435,(-P436*'inputs and tables'!$K$22-'inputs and tables'!$K$21)-P436*'inputs and tables'!$K$22,0)*('inputs and tables'!$K$15+'inputs and tables'!$K$16)))*(IF(AND(K436=0,'inputs and tables'!$K$16=1),data!C436/data!C437,1)*IF(AND(K436=1,'inputs and tables'!$K$15=1),data!C437/data!C436,1))</f>
        <v>1045.4692724668032</v>
      </c>
      <c r="R437" s="36">
        <f ca="1">1-O437/MAX($O$202:O437)</f>
        <v>0.22887445028319486</v>
      </c>
      <c r="S437" s="36">
        <f>1-N437/MAX($N$202:N437)</f>
        <v>0.11146531113360869</v>
      </c>
    </row>
    <row r="438" spans="1:19" x14ac:dyDescent="0.4">
      <c r="A438" s="17">
        <f t="shared" si="17"/>
        <v>436</v>
      </c>
      <c r="B438">
        <v>1457913600</v>
      </c>
      <c r="C438">
        <v>415.02</v>
      </c>
      <c r="D438" s="14">
        <f t="shared" si="19"/>
        <v>42443</v>
      </c>
      <c r="F438">
        <f ca="1">IF(A438&lt;$F$2,"",AVERAGE(INDIRECT("C"&amp;A438-$F$2+3):C438))</f>
        <v>405.77000000000004</v>
      </c>
      <c r="G438" s="2">
        <f ca="1">IF(A438&lt;$G$2,"",IF(A438=$G$2,AVERAGE(INDIRECT("C"&amp;A438-$G$2+3):C438),G437+(2/($G$2+3))*(C438-G437)))</f>
        <v>410.88631462763794</v>
      </c>
      <c r="J438">
        <f ca="1">IF(F438="","",IF(C438&lt;(F438*(1-'inputs and tables'!$K$14)),0,IF(C438&gt;(F438*(1+'inputs and tables'!$K$14)),1,J437)))</f>
        <v>1</v>
      </c>
      <c r="K438">
        <f ca="1">IF(G438="","",IF(C438&lt;(G438*(1-'inputs and tables'!$K$14)),0,IF(C438&gt;(G438*(1+'inputs and tables'!$K$14)),1,K437)))</f>
        <v>1</v>
      </c>
      <c r="N438" s="13">
        <f t="shared" si="18"/>
        <v>1493.4686386699766</v>
      </c>
      <c r="O438" s="10">
        <f ca="1">(O437+(IF(J437&lt;&gt;J436,(-O437*'inputs and tables'!$K$22-'inputs and tables'!$K$21)-O437*'inputs and tables'!$K$22,0)*('inputs and tables'!$K$15+'inputs and tables'!$K$16)))*(IF(AND(J437=0,'inputs and tables'!$K$16=1),(data!C437/data!C438-1)*'inputs and tables'!$K$18+1,1)*IF(AND(J437=1,'inputs and tables'!$K$15=1),(data!C438/data!C437-1)*'inputs and tables'!$K$17+1,1))</f>
        <v>2725.6722602914388</v>
      </c>
      <c r="P438" s="10">
        <f ca="1">(P437+(IF(K437&lt;&gt;K436,(-P437*'inputs and tables'!$K$22-'inputs and tables'!$K$21)-P437*'inputs and tables'!$K$22,0)*('inputs and tables'!$K$15+'inputs and tables'!$K$16)))*(IF(AND(K437=0,'inputs and tables'!$K$16=1),data!C437/data!C438,1)*IF(AND(K437=1,'inputs and tables'!$K$15=1),data!C438/data!C437,1))</f>
        <v>1049.7015323966216</v>
      </c>
      <c r="R438" s="36">
        <f ca="1">1-O438/MAX($O$202:O438)</f>
        <v>0.21835961168832185</v>
      </c>
      <c r="S438" s="36">
        <f>1-N438/MAX($N$202:N438)</f>
        <v>0.10608051349430392</v>
      </c>
    </row>
    <row r="439" spans="1:19" x14ac:dyDescent="0.4">
      <c r="A439" s="17">
        <f t="shared" si="17"/>
        <v>437</v>
      </c>
      <c r="B439">
        <v>1458000000</v>
      </c>
      <c r="C439">
        <v>415.41</v>
      </c>
      <c r="D439" s="14">
        <f t="shared" si="19"/>
        <v>42444</v>
      </c>
      <c r="F439">
        <f ca="1">IF(A439&lt;$F$2,"",AVERAGE(INDIRECT("C"&amp;A439-$F$2+3):C439))</f>
        <v>406.84863636363639</v>
      </c>
      <c r="G439" s="2">
        <f ca="1">IF(A439&lt;$G$2,"",IF(A439=$G$2,AVERAGE(INDIRECT("C"&amp;A439-$G$2+3):C439),G438+(2/($G$2+3))*(C439-G438)))</f>
        <v>411.07881187752571</v>
      </c>
      <c r="J439">
        <f ca="1">IF(F439="","",IF(C439&lt;(F439*(1-'inputs and tables'!$K$14)),0,IF(C439&gt;(F439*(1+'inputs and tables'!$K$14)),1,J438)))</f>
        <v>1</v>
      </c>
      <c r="K439">
        <f ca="1">IF(G439="","",IF(C439&lt;(G439*(1-'inputs and tables'!$K$14)),0,IF(C439&gt;(G439*(1+'inputs and tables'!$K$14)),1,K438)))</f>
        <v>1</v>
      </c>
      <c r="N439" s="13">
        <f t="shared" si="18"/>
        <v>1494.8720716830394</v>
      </c>
      <c r="O439" s="10">
        <f ca="1">(O438+(IF(J438&lt;&gt;J437,(-O438*'inputs and tables'!$K$22-'inputs and tables'!$K$21)-O438*'inputs and tables'!$K$22,0)*('inputs and tables'!$K$15+'inputs and tables'!$K$16)))*(IF(AND(J438=0,'inputs and tables'!$K$16=1),(data!C438/data!C439-1)*'inputs and tables'!$K$18+1,1)*IF(AND(J438=1,'inputs and tables'!$K$15=1),(data!C439/data!C438-1)*'inputs and tables'!$K$17+1,1))</f>
        <v>2731.4353016109076</v>
      </c>
      <c r="P439" s="10">
        <f ca="1">(P438+(IF(K438&lt;&gt;K437,(-P438*'inputs and tables'!$K$22-'inputs and tables'!$K$21)-P438*'inputs and tables'!$K$22,0)*('inputs and tables'!$K$15+'inputs and tables'!$K$16)))*(IF(AND(K438=0,'inputs and tables'!$K$16=1),data!C438/data!C439,1)*IF(AND(K438=1,'inputs and tables'!$K$15=1),data!C439/data!C438,1))</f>
        <v>1050.687951358683</v>
      </c>
      <c r="R439" s="36">
        <f ca="1">1-O439/MAX($O$202:O439)</f>
        <v>0.21670694569452986</v>
      </c>
      <c r="S439" s="36">
        <f>1-N439/MAX($N$202:N439)</f>
        <v>0.10524048506257233</v>
      </c>
    </row>
    <row r="440" spans="1:19" x14ac:dyDescent="0.4">
      <c r="A440" s="17">
        <f t="shared" si="17"/>
        <v>438</v>
      </c>
      <c r="B440">
        <v>1458086400</v>
      </c>
      <c r="C440">
        <v>416.07</v>
      </c>
      <c r="D440" s="14">
        <f t="shared" si="19"/>
        <v>42445</v>
      </c>
      <c r="F440">
        <f ca="1">IF(A440&lt;$F$2,"",AVERAGE(INDIRECT("C"&amp;A440-$F$2+3):C440))</f>
        <v>407.8654545454545</v>
      </c>
      <c r="G440" s="2">
        <f ca="1">IF(A440&lt;$G$2,"",IF(A440=$G$2,AVERAGE(INDIRECT("C"&amp;A440-$G$2+3):C440),G439+(2/($G$2+3))*(C440-G439)))</f>
        <v>411.29120286146076</v>
      </c>
      <c r="J440">
        <f ca="1">IF(F440="","",IF(C440&lt;(F440*(1-'inputs and tables'!$K$14)),0,IF(C440&gt;(F440*(1+'inputs and tables'!$K$14)),1,J439)))</f>
        <v>1</v>
      </c>
      <c r="K440">
        <f ca="1">IF(G440="","",IF(C440&lt;(G440*(1-'inputs and tables'!$K$14)),0,IF(C440&gt;(G440*(1+'inputs and tables'!$K$14)),1,K439)))</f>
        <v>1</v>
      </c>
      <c r="N440" s="13">
        <f t="shared" si="18"/>
        <v>1497.247112166684</v>
      </c>
      <c r="O440" s="10">
        <f ca="1">(O439+(IF(J439&lt;&gt;J438,(-O439*'inputs and tables'!$K$22-'inputs and tables'!$K$21)-O439*'inputs and tables'!$K$22,0)*('inputs and tables'!$K$15+'inputs and tables'!$K$16)))*(IF(AND(J439=0,'inputs and tables'!$K$16=1),(data!C439/data!C440-1)*'inputs and tables'!$K$18+1,1)*IF(AND(J439=1,'inputs and tables'!$K$15=1),(data!C440/data!C439-1)*'inputs and tables'!$K$17+1,1))</f>
        <v>2741.1995861078917</v>
      </c>
      <c r="P440" s="10">
        <f ca="1">(P439+(IF(K439&lt;&gt;K438,(-P439*'inputs and tables'!$K$22-'inputs and tables'!$K$21)-P439*'inputs and tables'!$K$22,0)*('inputs and tables'!$K$15+'inputs and tables'!$K$16)))*(IF(AND(K439=0,'inputs and tables'!$K$16=1),data!C439/data!C440,1)*IF(AND(K439=1,'inputs and tables'!$K$15=1),data!C440/data!C439,1))</f>
        <v>1052.3572757560175</v>
      </c>
      <c r="R440" s="36">
        <f ca="1">1-O440/MAX($O$202:O440)</f>
        <v>0.21390684414270478</v>
      </c>
      <c r="S440" s="36">
        <f>1-N440/MAX($N$202:N440)</f>
        <v>0.10381889848579595</v>
      </c>
    </row>
    <row r="441" spans="1:19" x14ac:dyDescent="0.4">
      <c r="A441" s="17">
        <f t="shared" si="17"/>
        <v>439</v>
      </c>
      <c r="B441">
        <v>1458172800</v>
      </c>
      <c r="C441">
        <v>418.41</v>
      </c>
      <c r="D441" s="14">
        <f t="shared" si="19"/>
        <v>42446</v>
      </c>
      <c r="F441">
        <f ca="1">IF(A441&lt;$F$2,"",AVERAGE(INDIRECT("C"&amp;A441-$F$2+3):C441))</f>
        <v>408.89909090909083</v>
      </c>
      <c r="G441" s="2">
        <f ca="1">IF(A441&lt;$G$2,"",IF(A441=$G$2,AVERAGE(INDIRECT("C"&amp;A441-$G$2+3):C441),G440+(2/($G$2+3))*(C441-G440)))</f>
        <v>411.59413039927097</v>
      </c>
      <c r="J441">
        <f ca="1">IF(F441="","",IF(C441&lt;(F441*(1-'inputs and tables'!$K$14)),0,IF(C441&gt;(F441*(1+'inputs and tables'!$K$14)),1,J440)))</f>
        <v>1</v>
      </c>
      <c r="K441">
        <f ca="1">IF(G441="","",IF(C441&lt;(G441*(1-'inputs and tables'!$K$14)),0,IF(C441&gt;(G441*(1+'inputs and tables'!$K$14)),1,K440)))</f>
        <v>1</v>
      </c>
      <c r="N441" s="13">
        <f t="shared" si="18"/>
        <v>1505.6677102450606</v>
      </c>
      <c r="O441" s="10">
        <f ca="1">(O440+(IF(J440&lt;&gt;J439,(-O440*'inputs and tables'!$K$22-'inputs and tables'!$K$21)-O440*'inputs and tables'!$K$22,0)*('inputs and tables'!$K$15+'inputs and tables'!$K$16)))*(IF(AND(J440=0,'inputs and tables'!$K$16=1),(data!C440/data!C441-1)*'inputs and tables'!$K$18+1,1)*IF(AND(J440=1,'inputs and tables'!$K$15=1),(data!C441/data!C440-1)*'inputs and tables'!$K$17+1,1))</f>
        <v>2775.8870565356042</v>
      </c>
      <c r="P441" s="10">
        <f ca="1">(P440+(IF(K440&lt;&gt;K439,(-P440*'inputs and tables'!$K$22-'inputs and tables'!$K$21)-P440*'inputs and tables'!$K$22,0)*('inputs and tables'!$K$15+'inputs and tables'!$K$16)))*(IF(AND(K440=0,'inputs and tables'!$K$16=1),data!C440/data!C441,1)*IF(AND(K440=1,'inputs and tables'!$K$15=1),data!C441/data!C440,1))</f>
        <v>1058.2757895283855</v>
      </c>
      <c r="R441" s="36">
        <f ca="1">1-O441/MAX($O$202:O441)</f>
        <v>0.20395952646637938</v>
      </c>
      <c r="S441" s="36">
        <f>1-N441/MAX($N$202:N441)</f>
        <v>9.8778727895406537E-2</v>
      </c>
    </row>
    <row r="442" spans="1:19" x14ac:dyDescent="0.4">
      <c r="A442" s="17">
        <f t="shared" si="17"/>
        <v>440</v>
      </c>
      <c r="B442">
        <v>1458259200</v>
      </c>
      <c r="C442">
        <v>409.65</v>
      </c>
      <c r="D442" s="14">
        <f t="shared" si="19"/>
        <v>42447</v>
      </c>
      <c r="F442">
        <f ca="1">IF(A442&lt;$F$2,"",AVERAGE(INDIRECT("C"&amp;A442-$F$2+3):C442))</f>
        <v>409.82590909090908</v>
      </c>
      <c r="G442" s="2">
        <f ca="1">IF(A442&lt;$G$2,"",IF(A442=$G$2,AVERAGE(INDIRECT("C"&amp;A442-$G$2+3):C442),G441+(2/($G$2+3))*(C442-G441)))</f>
        <v>411.51140144611048</v>
      </c>
      <c r="J442">
        <f ca="1">IF(F442="","",IF(C442&lt;(F442*(1-'inputs and tables'!$K$14)),0,IF(C442&gt;(F442*(1+'inputs and tables'!$K$14)),1,J441)))</f>
        <v>0</v>
      </c>
      <c r="K442">
        <f ca="1">IF(G442="","",IF(C442&lt;(G442*(1-'inputs and tables'!$K$14)),0,IF(C442&gt;(G442*(1+'inputs and tables'!$K$14)),1,K441)))</f>
        <v>0</v>
      </c>
      <c r="N442" s="13">
        <f t="shared" si="18"/>
        <v>1474.1444456439592</v>
      </c>
      <c r="O442" s="10">
        <f ca="1">(O441+(IF(J441&lt;&gt;J440,(-O441*'inputs and tables'!$K$22-'inputs and tables'!$K$21)-O441*'inputs and tables'!$K$22,0)*('inputs and tables'!$K$15+'inputs and tables'!$K$16)))*(IF(AND(J441=0,'inputs and tables'!$K$16=1),(data!C441/data!C442-1)*'inputs and tables'!$K$18+1,1)*IF(AND(J441=1,'inputs and tables'!$K$15=1),(data!C442/data!C441-1)*'inputs and tables'!$K$17+1,1))</f>
        <v>2645.1236094757414</v>
      </c>
      <c r="P442" s="10">
        <f ca="1">(P441+(IF(K441&lt;&gt;K440,(-P441*'inputs and tables'!$K$22-'inputs and tables'!$K$21)-P441*'inputs and tables'!$K$22,0)*('inputs and tables'!$K$15+'inputs and tables'!$K$16)))*(IF(AND(K441=0,'inputs and tables'!$K$16=1),data!C441/data!C442,1)*IF(AND(K441=1,'inputs and tables'!$K$15=1),data!C442/data!C441,1))</f>
        <v>1036.1193020728545</v>
      </c>
      <c r="R442" s="36">
        <f ca="1">1-O442/MAX($O$202:O442)</f>
        <v>0.24145852919898081</v>
      </c>
      <c r="S442" s="36">
        <f>1-N442/MAX($N$202:N442)</f>
        <v>0.11764705882353044</v>
      </c>
    </row>
    <row r="443" spans="1:19" x14ac:dyDescent="0.4">
      <c r="A443" s="17">
        <f t="shared" si="17"/>
        <v>441</v>
      </c>
      <c r="B443">
        <v>1458345600</v>
      </c>
      <c r="C443">
        <v>410.2</v>
      </c>
      <c r="D443" s="14">
        <f t="shared" si="19"/>
        <v>42448</v>
      </c>
      <c r="F443">
        <f ca="1">IF(A443&lt;$F$2,"",AVERAGE(INDIRECT("C"&amp;A443-$F$2+3):C443))</f>
        <v>410.33068181818186</v>
      </c>
      <c r="G443" s="2">
        <f ca="1">IF(A443&lt;$G$2,"",IF(A443=$G$2,AVERAGE(INDIRECT("C"&amp;A443-$G$2+3):C443),G442+(2/($G$2+3))*(C443-G442)))</f>
        <v>411.45559712925473</v>
      </c>
      <c r="J443">
        <f ca="1">IF(F443="","",IF(C443&lt;(F443*(1-'inputs and tables'!$K$14)),0,IF(C443&gt;(F443*(1+'inputs and tables'!$K$14)),1,J442)))</f>
        <v>0</v>
      </c>
      <c r="K443">
        <f ca="1">IF(G443="","",IF(C443&lt;(G443*(1-'inputs and tables'!$K$14)),0,IF(C443&gt;(G443*(1+'inputs and tables'!$K$14)),1,K442)))</f>
        <v>0</v>
      </c>
      <c r="N443" s="13">
        <f t="shared" si="18"/>
        <v>1476.1236460469963</v>
      </c>
      <c r="O443" s="10">
        <f ca="1">(O442+(IF(J442&lt;&gt;J441,(-O442*'inputs and tables'!$K$22-'inputs and tables'!$K$21)-O442*'inputs and tables'!$K$22,0)*('inputs and tables'!$K$15+'inputs and tables'!$K$16)))*(IF(AND(J442=0,'inputs and tables'!$K$16=1),(data!C442/data!C443-1)*'inputs and tables'!$K$18+1,1)*IF(AND(J442=1,'inputs and tables'!$K$15=1),(data!C443/data!C442-1)*'inputs and tables'!$K$17+1,1))</f>
        <v>2636.2938489724374</v>
      </c>
      <c r="P443" s="10">
        <f ca="1">(P442+(IF(K442&lt;&gt;K441,(-P442*'inputs and tables'!$K$22-'inputs and tables'!$K$21)-P442*'inputs and tables'!$K$22,0)*('inputs and tables'!$K$15+'inputs and tables'!$K$16)))*(IF(AND(K442=0,'inputs and tables'!$K$16=1),data!C442/data!C443,1)*IF(AND(K442=1,'inputs and tables'!$K$15=1),data!C443/data!C442,1))</f>
        <v>1032.6606034859983</v>
      </c>
      <c r="R443" s="36">
        <f ca="1">1-O443/MAX($O$202:O443)</f>
        <v>0.24399063752654759</v>
      </c>
      <c r="S443" s="36">
        <f>1-N443/MAX($N$202:N443)</f>
        <v>0.11646240334288338</v>
      </c>
    </row>
    <row r="444" spans="1:19" x14ac:dyDescent="0.4">
      <c r="A444" s="17">
        <f t="shared" si="17"/>
        <v>442</v>
      </c>
      <c r="B444">
        <v>1458432000</v>
      </c>
      <c r="C444">
        <v>411.27</v>
      </c>
      <c r="D444" s="14">
        <f t="shared" si="19"/>
        <v>42449</v>
      </c>
      <c r="F444">
        <f ca="1">IF(A444&lt;$F$2,"",AVERAGE(INDIRECT("C"&amp;A444-$F$2+3):C444))</f>
        <v>410.93909090909091</v>
      </c>
      <c r="G444" s="2">
        <f ca="1">IF(A444&lt;$G$2,"",IF(A444=$G$2,AVERAGE(INDIRECT("C"&amp;A444-$G$2+3):C444),G443+(2/($G$2+3))*(C444-G443)))</f>
        <v>411.4476993790737</v>
      </c>
      <c r="J444">
        <f ca="1">IF(F444="","",IF(C444&lt;(F444*(1-'inputs and tables'!$K$14)),0,IF(C444&gt;(F444*(1+'inputs and tables'!$K$14)),1,J443)))</f>
        <v>1</v>
      </c>
      <c r="K444">
        <f ca="1">IF(G444="","",IF(C444&lt;(G444*(1-'inputs and tables'!$K$14)),0,IF(C444&gt;(G444*(1+'inputs and tables'!$K$14)),1,K443)))</f>
        <v>0</v>
      </c>
      <c r="N444" s="13">
        <f t="shared" si="18"/>
        <v>1479.9740904674504</v>
      </c>
      <c r="O444" s="10">
        <f ca="1">(O443+(IF(J443&lt;&gt;J442,(-O443*'inputs and tables'!$K$22-'inputs and tables'!$K$21)-O443*'inputs and tables'!$K$22,0)*('inputs and tables'!$K$15+'inputs and tables'!$K$16)))*(IF(AND(J443=0,'inputs and tables'!$K$16=1),(data!C443/data!C444-1)*'inputs and tables'!$K$18+1,1)*IF(AND(J443=1,'inputs and tables'!$K$15=1),(data!C444/data!C443-1)*'inputs and tables'!$K$17+1,1))</f>
        <v>2629.4350106949055</v>
      </c>
      <c r="P444" s="10">
        <f ca="1">(P443+(IF(K443&lt;&gt;K442,(-P443*'inputs and tables'!$K$22-'inputs and tables'!$K$21)-P443*'inputs and tables'!$K$22,0)*('inputs and tables'!$K$15+'inputs and tables'!$K$16)))*(IF(AND(K443=0,'inputs and tables'!$K$16=1),data!C443/data!C444,1)*IF(AND(K443=1,'inputs and tables'!$K$15=1),data!C444/data!C443,1))</f>
        <v>1029.9739333040498</v>
      </c>
      <c r="R444" s="36">
        <f ca="1">1-O444/MAX($O$202:O444)</f>
        <v>0.24595754495438482</v>
      </c>
      <c r="S444" s="36">
        <f>1-N444/MAX($N$202:N444)</f>
        <v>0.11415770995326102</v>
      </c>
    </row>
    <row r="445" spans="1:19" x14ac:dyDescent="0.4">
      <c r="A445" s="17">
        <f t="shared" si="17"/>
        <v>443</v>
      </c>
      <c r="B445">
        <v>1458518400</v>
      </c>
      <c r="C445">
        <v>412</v>
      </c>
      <c r="D445" s="14">
        <f t="shared" si="19"/>
        <v>42450</v>
      </c>
      <c r="F445">
        <f ca="1">IF(A445&lt;$F$2,"",AVERAGE(INDIRECT("C"&amp;A445-$F$2+3):C445))</f>
        <v>411.77000000000004</v>
      </c>
      <c r="G445" s="2">
        <f ca="1">IF(A445&lt;$G$2,"",IF(A445=$G$2,AVERAGE(INDIRECT("C"&amp;A445-$G$2+3):C445),G444+(2/($G$2+3))*(C445-G444)))</f>
        <v>411.47120153315569</v>
      </c>
      <c r="J445">
        <f ca="1">IF(F445="","",IF(C445&lt;(F445*(1-'inputs and tables'!$K$14)),0,IF(C445&gt;(F445*(1+'inputs and tables'!$K$14)),1,J444)))</f>
        <v>1</v>
      </c>
      <c r="K445">
        <f ca="1">IF(G445="","",IF(C445&lt;(G445*(1-'inputs and tables'!$K$14)),0,IF(C445&gt;(G445*(1+'inputs and tables'!$K$14)),1,K444)))</f>
        <v>1</v>
      </c>
      <c r="N445" s="13">
        <f t="shared" si="18"/>
        <v>1482.601029184209</v>
      </c>
      <c r="O445" s="10">
        <f ca="1">(O444+(IF(J444&lt;&gt;J443,(-O444*'inputs and tables'!$K$22-'inputs and tables'!$K$21)-O444*'inputs and tables'!$K$22,0)*('inputs and tables'!$K$15+'inputs and tables'!$K$16)))*(IF(AND(J444=0,'inputs and tables'!$K$16=1),(data!C444/data!C445-1)*'inputs and tables'!$K$18+1,1)*IF(AND(J444=1,'inputs and tables'!$K$15=1),(data!C445/data!C444-1)*'inputs and tables'!$K$17+1,1))</f>
        <v>2634.6563831202211</v>
      </c>
      <c r="P445" s="10">
        <f ca="1">(P444+(IF(K444&lt;&gt;K443,(-P444*'inputs and tables'!$K$22-'inputs and tables'!$K$21)-P444*'inputs and tables'!$K$22,0)*('inputs and tables'!$K$15+'inputs and tables'!$K$16)))*(IF(AND(K444=0,'inputs and tables'!$K$16=1),data!C444/data!C445,1)*IF(AND(K444=1,'inputs and tables'!$K$15=1),data!C445/data!C444,1))</f>
        <v>1028.1489794901859</v>
      </c>
      <c r="R445" s="36">
        <f ca="1">1-O445/MAX($O$202:O445)</f>
        <v>0.24446021322103573</v>
      </c>
      <c r="S445" s="36">
        <f>1-N445/MAX($N$202:N445)</f>
        <v>0.11258534904258399</v>
      </c>
    </row>
    <row r="446" spans="1:19" x14ac:dyDescent="0.4">
      <c r="A446" s="17">
        <f t="shared" si="17"/>
        <v>444</v>
      </c>
      <c r="B446">
        <v>1458604800</v>
      </c>
      <c r="C446">
        <v>416.66</v>
      </c>
      <c r="D446" s="14">
        <f t="shared" si="19"/>
        <v>42451</v>
      </c>
      <c r="F446">
        <f ca="1">IF(A446&lt;$F$2,"",AVERAGE(INDIRECT("C"&amp;A446-$F$2+3):C446))</f>
        <v>412.66022727272724</v>
      </c>
      <c r="G446" s="2">
        <f ca="1">IF(A446&lt;$G$2,"",IF(A446=$G$2,AVERAGE(INDIRECT("C"&amp;A446-$G$2+3):C446),G445+(2/($G$2+3))*(C446-G445)))</f>
        <v>411.69200146791502</v>
      </c>
      <c r="J446">
        <f ca="1">IF(F446="","",IF(C446&lt;(F446*(1-'inputs and tables'!$K$14)),0,IF(C446&gt;(F446*(1+'inputs and tables'!$K$14)),1,J445)))</f>
        <v>1</v>
      </c>
      <c r="K446">
        <f ca="1">IF(G446="","",IF(C446&lt;(G446*(1-'inputs and tables'!$K$14)),0,IF(C446&gt;(G446*(1+'inputs and tables'!$K$14)),1,K445)))</f>
        <v>1</v>
      </c>
      <c r="N446" s="13">
        <f t="shared" si="18"/>
        <v>1499.3702544172147</v>
      </c>
      <c r="O446" s="10">
        <f ca="1">(O445+(IF(J445&lt;&gt;J444,(-O445*'inputs and tables'!$K$22-'inputs and tables'!$K$21)-O445*'inputs and tables'!$K$22,0)*('inputs and tables'!$K$15+'inputs and tables'!$K$16)))*(IF(AND(J445=0,'inputs and tables'!$K$16=1),(data!C445/data!C446-1)*'inputs and tables'!$K$18+1,1)*IF(AND(J445=1,'inputs and tables'!$K$15=1),(data!C446/data!C445-1)*'inputs and tables'!$K$17+1,1))</f>
        <v>2701.7058301518118</v>
      </c>
      <c r="P446" s="10">
        <f ca="1">(P445+(IF(K445&lt;&gt;K444,(-P445*'inputs and tables'!$K$22-'inputs and tables'!$K$21)-P445*'inputs and tables'!$K$22,0)*('inputs and tables'!$K$15+'inputs and tables'!$K$16)))*(IF(AND(K445=0,'inputs and tables'!$K$16=1),data!C445/data!C446,1)*IF(AND(K445=1,'inputs and tables'!$K$15=1),data!C446/data!C445,1))</f>
        <v>1037.6984871038642</v>
      </c>
      <c r="R446" s="36">
        <f ca="1">1-O446/MAX($O$202:O446)</f>
        <v>0.22523245918128476</v>
      </c>
      <c r="S446" s="36">
        <f>1-N446/MAX($N$202:N446)</f>
        <v>0.10254808624292011</v>
      </c>
    </row>
    <row r="447" spans="1:19" x14ac:dyDescent="0.4">
      <c r="A447" s="17">
        <f t="shared" si="17"/>
        <v>445</v>
      </c>
      <c r="B447">
        <v>1458691200</v>
      </c>
      <c r="C447">
        <v>417.53</v>
      </c>
      <c r="D447" s="14">
        <f t="shared" si="19"/>
        <v>42452</v>
      </c>
      <c r="F447">
        <f ca="1">IF(A447&lt;$F$2,"",AVERAGE(INDIRECT("C"&amp;A447-$F$2+3):C447))</f>
        <v>413.71454545454532</v>
      </c>
      <c r="G447" s="2">
        <f ca="1">IF(A447&lt;$G$2,"",IF(A447=$G$2,AVERAGE(INDIRECT("C"&amp;A447-$G$2+3):C447),G446+(2/($G$2+3))*(C447-G446)))</f>
        <v>411.94042693736543</v>
      </c>
      <c r="J447">
        <f ca="1">IF(F447="","",IF(C447&lt;(F447*(1-'inputs and tables'!$K$14)),0,IF(C447&gt;(F447*(1+'inputs and tables'!$K$14)),1,J446)))</f>
        <v>1</v>
      </c>
      <c r="K447">
        <f ca="1">IF(G447="","",IF(C447&lt;(G447*(1-'inputs and tables'!$K$14)),0,IF(C447&gt;(G447*(1+'inputs and tables'!$K$14)),1,K446)))</f>
        <v>1</v>
      </c>
      <c r="N447" s="13">
        <f t="shared" si="18"/>
        <v>1502.5009896002007</v>
      </c>
      <c r="O447" s="10">
        <f ca="1">(O446+(IF(J446&lt;&gt;J445,(-O446*'inputs and tables'!$K$22-'inputs and tables'!$K$21)-O446*'inputs and tables'!$K$22,0)*('inputs and tables'!$K$15+'inputs and tables'!$K$16)))*(IF(AND(J446=0,'inputs and tables'!$K$16=1),(data!C446/data!C447-1)*'inputs and tables'!$K$18+1,1)*IF(AND(J446=1,'inputs and tables'!$K$15=1),(data!C447/data!C446-1)*'inputs and tables'!$K$17+1,1))</f>
        <v>2714.3986472269376</v>
      </c>
      <c r="P447" s="10">
        <f ca="1">(P446+(IF(K446&lt;&gt;K445,(-P446*'inputs and tables'!$K$22-'inputs and tables'!$K$21)-P446*'inputs and tables'!$K$22,0)*('inputs and tables'!$K$15+'inputs and tables'!$K$16)))*(IF(AND(K446=0,'inputs and tables'!$K$16=1),data!C446/data!C447,1)*IF(AND(K446=1,'inputs and tables'!$K$15=1),data!C447/data!C446,1))</f>
        <v>1039.8652362129228</v>
      </c>
      <c r="R447" s="36">
        <f ca="1">1-O447/MAX($O$202:O447)</f>
        <v>0.22159254303586029</v>
      </c>
      <c r="S447" s="36">
        <f>1-N447/MAX($N$202:N447)</f>
        <v>0.10067417666444212</v>
      </c>
    </row>
    <row r="448" spans="1:19" x14ac:dyDescent="0.4">
      <c r="A448" s="17">
        <f t="shared" si="17"/>
        <v>446</v>
      </c>
      <c r="B448">
        <v>1458777600</v>
      </c>
      <c r="C448">
        <v>412.95</v>
      </c>
      <c r="D448" s="14">
        <f t="shared" si="19"/>
        <v>42453</v>
      </c>
      <c r="F448">
        <f ca="1">IF(A448&lt;$F$2,"",AVERAGE(INDIRECT("C"&amp;A448-$F$2+3):C448))</f>
        <v>414.62977272727261</v>
      </c>
      <c r="G448" s="2">
        <f ca="1">IF(A448&lt;$G$2,"",IF(A448=$G$2,AVERAGE(INDIRECT("C"&amp;A448-$G$2+3):C448),G447+(2/($G$2+3))*(C448-G447)))</f>
        <v>411.98338749322221</v>
      </c>
      <c r="J448">
        <f ca="1">IF(F448="","",IF(C448&lt;(F448*(1-'inputs and tables'!$K$14)),0,IF(C448&gt;(F448*(1+'inputs and tables'!$K$14)),1,J447)))</f>
        <v>0</v>
      </c>
      <c r="K448">
        <f ca="1">IF(G448="","",IF(C448&lt;(G448*(1-'inputs and tables'!$K$14)),0,IF(C448&gt;(G448*(1+'inputs and tables'!$K$14)),1,K447)))</f>
        <v>1</v>
      </c>
      <c r="N448" s="13">
        <f t="shared" si="18"/>
        <v>1486.0196480621821</v>
      </c>
      <c r="O448" s="10">
        <f ca="1">(O447+(IF(J447&lt;&gt;J446,(-O447*'inputs and tables'!$K$22-'inputs and tables'!$K$21)-O447*'inputs and tables'!$K$22,0)*('inputs and tables'!$K$15+'inputs and tables'!$K$16)))*(IF(AND(J447=0,'inputs and tables'!$K$16=1),(data!C447/data!C448-1)*'inputs and tables'!$K$18+1,1)*IF(AND(J447=1,'inputs and tables'!$K$15=1),(data!C448/data!C447-1)*'inputs and tables'!$K$17+1,1))</f>
        <v>2647.4049508226708</v>
      </c>
      <c r="P448" s="10">
        <f ca="1">(P447+(IF(K447&lt;&gt;K446,(-P447*'inputs and tables'!$K$22-'inputs and tables'!$K$21)-P447*'inputs and tables'!$K$22,0)*('inputs and tables'!$K$15+'inputs and tables'!$K$16)))*(IF(AND(K447=0,'inputs and tables'!$K$16=1),data!C447/data!C448,1)*IF(AND(K447=1,'inputs and tables'!$K$15=1),data!C448/data!C447,1))</f>
        <v>1028.4586719376489</v>
      </c>
      <c r="R448" s="36">
        <f ca="1">1-O448/MAX($O$202:O448)</f>
        <v>0.24080430948142217</v>
      </c>
      <c r="S448" s="36">
        <f>1-N448/MAX($N$202:N448)</f>
        <v>0.11053912593964832</v>
      </c>
    </row>
    <row r="449" spans="1:19" x14ac:dyDescent="0.4">
      <c r="A449" s="17">
        <f t="shared" si="17"/>
        <v>447</v>
      </c>
      <c r="B449">
        <v>1458864000</v>
      </c>
      <c r="C449">
        <v>416.41</v>
      </c>
      <c r="D449" s="14">
        <f t="shared" si="19"/>
        <v>42454</v>
      </c>
      <c r="F449">
        <f ca="1">IF(A449&lt;$F$2,"",AVERAGE(INDIRECT("C"&amp;A449-$F$2+3):C449))</f>
        <v>415.49272727272722</v>
      </c>
      <c r="G449" s="2">
        <f ca="1">IF(A449&lt;$G$2,"",IF(A449=$G$2,AVERAGE(INDIRECT("C"&amp;A449-$G$2+3):C449),G448+(2/($G$2+3))*(C449-G448)))</f>
        <v>412.1717539828723</v>
      </c>
      <c r="J449">
        <f ca="1">IF(F449="","",IF(C449&lt;(F449*(1-'inputs and tables'!$K$14)),0,IF(C449&gt;(F449*(1+'inputs and tables'!$K$14)),1,J448)))</f>
        <v>1</v>
      </c>
      <c r="K449">
        <f ca="1">IF(G449="","",IF(C449&lt;(G449*(1-'inputs and tables'!$K$14)),0,IF(C449&gt;(G449*(1+'inputs and tables'!$K$14)),1,K448)))</f>
        <v>1</v>
      </c>
      <c r="N449" s="13">
        <f t="shared" si="18"/>
        <v>1498.4706178703796</v>
      </c>
      <c r="O449" s="10">
        <f ca="1">(O448+(IF(J448&lt;&gt;J447,(-O448*'inputs and tables'!$K$22-'inputs and tables'!$K$21)-O448*'inputs and tables'!$K$22,0)*('inputs and tables'!$K$15+'inputs and tables'!$K$16)))*(IF(AND(J448=0,'inputs and tables'!$K$16=1),(data!C448/data!C449-1)*'inputs and tables'!$K$18+1,1)*IF(AND(J448=1,'inputs and tables'!$K$15=1),(data!C449/data!C448-1)*'inputs and tables'!$K$17+1,1))</f>
        <v>2620.1565348895015</v>
      </c>
      <c r="P449" s="10">
        <f ca="1">(P448+(IF(K448&lt;&gt;K447,(-P448*'inputs and tables'!$K$22-'inputs and tables'!$K$21)-P448*'inputs and tables'!$K$22,0)*('inputs and tables'!$K$15+'inputs and tables'!$K$16)))*(IF(AND(K448=0,'inputs and tables'!$K$16=1),data!C448/data!C449,1)*IF(AND(K448=1,'inputs and tables'!$K$15=1),data!C449/data!C448,1))</f>
        <v>1037.0758580495371</v>
      </c>
      <c r="R449" s="36">
        <f ca="1">1-O449/MAX($O$202:O449)</f>
        <v>0.24861833126282418</v>
      </c>
      <c r="S449" s="36">
        <f>1-N449/MAX($N$202:N449)</f>
        <v>0.10308656600685062</v>
      </c>
    </row>
    <row r="450" spans="1:19" x14ac:dyDescent="0.4">
      <c r="A450" s="17">
        <f t="shared" si="17"/>
        <v>448</v>
      </c>
      <c r="B450">
        <v>1458950400</v>
      </c>
      <c r="C450">
        <v>416.97</v>
      </c>
      <c r="D450" s="14">
        <f t="shared" si="19"/>
        <v>42455</v>
      </c>
      <c r="F450">
        <f ca="1">IF(A450&lt;$F$2,"",AVERAGE(INDIRECT("C"&amp;A450-$F$2+3):C450))</f>
        <v>416.37318181818176</v>
      </c>
      <c r="G450" s="2">
        <f ca="1">IF(A450&lt;$G$2,"",IF(A450=$G$2,AVERAGE(INDIRECT("C"&amp;A450-$G$2+3):C450),G449+(2/($G$2+3))*(C450-G449)))</f>
        <v>412.37593466445219</v>
      </c>
      <c r="J450">
        <f ca="1">IF(F450="","",IF(C450&lt;(F450*(1-'inputs and tables'!$K$14)),0,IF(C450&gt;(F450*(1+'inputs and tables'!$K$14)),1,J449)))</f>
        <v>1</v>
      </c>
      <c r="K450">
        <f ca="1">IF(G450="","",IF(C450&lt;(G450*(1-'inputs and tables'!$K$14)),0,IF(C450&gt;(G450*(1+'inputs and tables'!$K$14)),1,K449)))</f>
        <v>1</v>
      </c>
      <c r="N450" s="13">
        <f t="shared" si="18"/>
        <v>1500.4858037352901</v>
      </c>
      <c r="O450" s="10">
        <f ca="1">(O449+(IF(J449&lt;&gt;J448,(-O449*'inputs and tables'!$K$22-'inputs and tables'!$K$21)-O449*'inputs and tables'!$K$22,0)*('inputs and tables'!$K$15+'inputs and tables'!$K$16)))*(IF(AND(J449=0,'inputs and tables'!$K$16=1),(data!C449/data!C450-1)*'inputs and tables'!$K$18+1,1)*IF(AND(J449=1,'inputs and tables'!$K$15=1),(data!C450/data!C449-1)*'inputs and tables'!$K$17+1,1))</f>
        <v>2622.8286025010048</v>
      </c>
      <c r="P450" s="10">
        <f ca="1">(P449+(IF(K449&lt;&gt;K448,(-P449*'inputs and tables'!$K$22-'inputs and tables'!$K$21)-P449*'inputs and tables'!$K$22,0)*('inputs and tables'!$K$15+'inputs and tables'!$K$16)))*(IF(AND(K449=0,'inputs and tables'!$K$16=1),data!C449/data!C450,1)*IF(AND(K449=1,'inputs and tables'!$K$15=1),data!C450/data!C449,1))</f>
        <v>1038.47054713123</v>
      </c>
      <c r="R450" s="36">
        <f ca="1">1-O450/MAX($O$202:O450)</f>
        <v>0.24785206306694541</v>
      </c>
      <c r="S450" s="36">
        <f>1-N450/MAX($N$202:N450)</f>
        <v>0.10188037133564631</v>
      </c>
    </row>
    <row r="451" spans="1:19" x14ac:dyDescent="0.4">
      <c r="A451" s="17">
        <f t="shared" si="17"/>
        <v>449</v>
      </c>
      <c r="B451">
        <v>1459036800</v>
      </c>
      <c r="C451">
        <v>425.3</v>
      </c>
      <c r="D451" s="14">
        <f t="shared" si="19"/>
        <v>42456</v>
      </c>
      <c r="F451">
        <f ca="1">IF(A451&lt;$F$2,"",AVERAGE(INDIRECT("C"&amp;A451-$F$2+3):C451))</f>
        <v>417.35613636363632</v>
      </c>
      <c r="G451" s="2">
        <f ca="1">IF(A451&lt;$G$2,"",IF(A451=$G$2,AVERAGE(INDIRECT("C"&amp;A451-$G$2+3):C451),G450+(2/($G$2+3))*(C451-G450)))</f>
        <v>412.9258948914968</v>
      </c>
      <c r="J451">
        <f ca="1">IF(F451="","",IF(C451&lt;(F451*(1-'inputs and tables'!$K$14)),0,IF(C451&gt;(F451*(1+'inputs and tables'!$K$14)),1,J450)))</f>
        <v>1</v>
      </c>
      <c r="K451">
        <f ca="1">IF(G451="","",IF(C451&lt;(G451*(1-'inputs and tables'!$K$14)),0,IF(C451&gt;(G451*(1+'inputs and tables'!$K$14)),1,K450)))</f>
        <v>1</v>
      </c>
      <c r="N451" s="13">
        <f t="shared" si="18"/>
        <v>1530.4616934758351</v>
      </c>
      <c r="O451" s="10">
        <f ca="1">(O450+(IF(J450&lt;&gt;J449,(-O450*'inputs and tables'!$K$22-'inputs and tables'!$K$21)-O450*'inputs and tables'!$K$22,0)*('inputs and tables'!$K$15+'inputs and tables'!$K$16)))*(IF(AND(J450=0,'inputs and tables'!$K$16=1),(data!C450/data!C451-1)*'inputs and tables'!$K$18+1,1)*IF(AND(J450=1,'inputs and tables'!$K$15=1),(data!C451/data!C450-1)*'inputs and tables'!$K$17+1,1))</f>
        <v>2740.7228516852992</v>
      </c>
      <c r="P451" s="10">
        <f ca="1">(P450+(IF(K450&lt;&gt;K449,(-P450*'inputs and tables'!$K$22-'inputs and tables'!$K$21)-P450*'inputs and tables'!$K$22,0)*('inputs and tables'!$K$15+'inputs and tables'!$K$16)))*(IF(AND(K450=0,'inputs and tables'!$K$16=1),data!C450/data!C451,1)*IF(AND(K450=1,'inputs and tables'!$K$15=1),data!C451/data!C450,1))</f>
        <v>1059.2165472214119</v>
      </c>
      <c r="R451" s="36">
        <f ca="1">1-O451/MAX($O$202:O451)</f>
        <v>0.21404355716012269</v>
      </c>
      <c r="S451" s="36">
        <f>1-N451/MAX($N$202:N451)</f>
        <v>8.3938225601482896E-2</v>
      </c>
    </row>
    <row r="452" spans="1:19" x14ac:dyDescent="0.4">
      <c r="A452" s="17">
        <f t="shared" si="17"/>
        <v>450</v>
      </c>
      <c r="B452">
        <v>1459123200</v>
      </c>
      <c r="C452">
        <v>423</v>
      </c>
      <c r="D452" s="14">
        <f t="shared" si="19"/>
        <v>42457</v>
      </c>
      <c r="F452">
        <f ca="1">IF(A452&lt;$F$2,"",AVERAGE(INDIRECT("C"&amp;A452-$F$2+3):C452))</f>
        <v>418.08363636363629</v>
      </c>
      <c r="G452" s="2">
        <f ca="1">IF(A452&lt;$G$2,"",IF(A452=$G$2,AVERAGE(INDIRECT("C"&amp;A452-$G$2+3):C452),G451+(2/($G$2+3))*(C452-G451)))</f>
        <v>413.3545802152629</v>
      </c>
      <c r="J452">
        <f ca="1">IF(F452="","",IF(C452&lt;(F452*(1-'inputs and tables'!$K$14)),0,IF(C452&gt;(F452*(1+'inputs and tables'!$K$14)),1,J451)))</f>
        <v>1</v>
      </c>
      <c r="K452">
        <f ca="1">IF(G452="","",IF(C452&lt;(G452*(1-'inputs and tables'!$K$14)),0,IF(C452&gt;(G452*(1+'inputs and tables'!$K$14)),1,K451)))</f>
        <v>1</v>
      </c>
      <c r="N452" s="13">
        <f t="shared" si="18"/>
        <v>1522.1850372449524</v>
      </c>
      <c r="O452" s="10">
        <f ca="1">(O451+(IF(J451&lt;&gt;J450,(-O451*'inputs and tables'!$K$22-'inputs and tables'!$K$21)-O451*'inputs and tables'!$K$22,0)*('inputs and tables'!$K$15+'inputs and tables'!$K$16)))*(IF(AND(J451=0,'inputs and tables'!$K$16=1),(data!C451/data!C452-1)*'inputs and tables'!$K$18+1,1)*IF(AND(J451=1,'inputs and tables'!$K$15=1),(data!C452/data!C451-1)*'inputs and tables'!$K$17+1,1))</f>
        <v>2707.3740608142166</v>
      </c>
      <c r="P452" s="10">
        <f ca="1">(P451+(IF(K451&lt;&gt;K450,(-P451*'inputs and tables'!$K$22-'inputs and tables'!$K$21)-P451*'inputs and tables'!$K$22,0)*('inputs and tables'!$K$15+'inputs and tables'!$K$16)))*(IF(AND(K451=0,'inputs and tables'!$K$16=1),data!C451/data!C452,1)*IF(AND(K451=1,'inputs and tables'!$K$15=1),data!C452/data!C451,1))</f>
        <v>1053.4883599216018</v>
      </c>
      <c r="R452" s="36">
        <f ca="1">1-O452/MAX($O$202:O452)</f>
        <v>0.22360698201715634</v>
      </c>
      <c r="S452" s="36">
        <f>1-N452/MAX($N$202:N452)</f>
        <v>8.8892239429643305E-2</v>
      </c>
    </row>
    <row r="453" spans="1:19" x14ac:dyDescent="0.4">
      <c r="A453" s="17">
        <f t="shared" ref="A453:A516" si="20">A452+1</f>
        <v>451</v>
      </c>
      <c r="B453">
        <v>1459209600</v>
      </c>
      <c r="C453">
        <v>416.39</v>
      </c>
      <c r="D453" s="14">
        <f t="shared" si="19"/>
        <v>42458</v>
      </c>
      <c r="F453">
        <f ca="1">IF(A453&lt;$F$2,"",AVERAGE(INDIRECT("C"&amp;A453-$F$2+3):C453))</f>
        <v>418.3063636363637</v>
      </c>
      <c r="G453" s="2">
        <f ca="1">IF(A453&lt;$G$2,"",IF(A453=$G$2,AVERAGE(INDIRECT("C"&amp;A453-$G$2+3):C453),G452+(2/($G$2+3))*(C453-G452)))</f>
        <v>413.48374701461341</v>
      </c>
      <c r="J453">
        <f ca="1">IF(F453="","",IF(C453&lt;(F453*(1-'inputs and tables'!$K$14)),0,IF(C453&gt;(F453*(1+'inputs and tables'!$K$14)),1,J452)))</f>
        <v>0</v>
      </c>
      <c r="K453">
        <f ca="1">IF(G453="","",IF(C453&lt;(G453*(1-'inputs and tables'!$K$14)),0,IF(C453&gt;(G453*(1+'inputs and tables'!$K$14)),1,K452)))</f>
        <v>1</v>
      </c>
      <c r="N453" s="13">
        <f t="shared" si="18"/>
        <v>1498.3986469466329</v>
      </c>
      <c r="O453" s="10">
        <f ca="1">(O452+(IF(J452&lt;&gt;J451,(-O452*'inputs and tables'!$K$22-'inputs and tables'!$K$21)-O452*'inputs and tables'!$K$22,0)*('inputs and tables'!$K$15+'inputs and tables'!$K$16)))*(IF(AND(J452=0,'inputs and tables'!$K$16=1),(data!C452/data!C453-1)*'inputs and tables'!$K$18+1,1)*IF(AND(J452=1,'inputs and tables'!$K$15=1),(data!C453/data!C452-1)*'inputs and tables'!$K$17+1,1))</f>
        <v>2612.1839409100571</v>
      </c>
      <c r="P453" s="10">
        <f ca="1">(P452+(IF(K452&lt;&gt;K451,(-P452*'inputs and tables'!$K$22-'inputs and tables'!$K$21)-P452*'inputs and tables'!$K$22,0)*('inputs and tables'!$K$15+'inputs and tables'!$K$16)))*(IF(AND(K452=0,'inputs and tables'!$K$16=1),data!C452/data!C453,1)*IF(AND(K452=1,'inputs and tables'!$K$15=1),data!C453/data!C452,1))</f>
        <v>1037.0260477251911</v>
      </c>
      <c r="R453" s="36">
        <f ca="1">1-O453/MAX($O$202:O453)</f>
        <v>0.25090463014942543</v>
      </c>
      <c r="S453" s="36">
        <f>1-N453/MAX($N$202:N453)</f>
        <v>0.1031296443879649</v>
      </c>
    </row>
    <row r="454" spans="1:19" x14ac:dyDescent="0.4">
      <c r="A454" s="17">
        <f t="shared" si="20"/>
        <v>452</v>
      </c>
      <c r="B454">
        <v>1459296000</v>
      </c>
      <c r="C454">
        <v>412.79</v>
      </c>
      <c r="D454" s="14">
        <f t="shared" si="19"/>
        <v>42459</v>
      </c>
      <c r="F454">
        <f ca="1">IF(A454&lt;$F$2,"",AVERAGE(INDIRECT("C"&amp;A454-$F$2+3):C454))</f>
        <v>418.62090909090909</v>
      </c>
      <c r="G454" s="2">
        <f ca="1">IF(A454&lt;$G$2,"",IF(A454=$G$2,AVERAGE(INDIRECT("C"&amp;A454-$G$2+3):C454),G453+(2/($G$2+3))*(C454-G453)))</f>
        <v>413.45422586505538</v>
      </c>
      <c r="J454">
        <f ca="1">IF(F454="","",IF(C454&lt;(F454*(1-'inputs and tables'!$K$14)),0,IF(C454&gt;(F454*(1+'inputs and tables'!$K$14)),1,J453)))</f>
        <v>0</v>
      </c>
      <c r="K454">
        <f ca="1">IF(G454="","",IF(C454&lt;(G454*(1-'inputs and tables'!$K$14)),0,IF(C454&gt;(G454*(1+'inputs and tables'!$K$14)),1,K453)))</f>
        <v>0</v>
      </c>
      <c r="N454" s="13">
        <f t="shared" si="18"/>
        <v>1485.443880672208</v>
      </c>
      <c r="O454" s="10">
        <f ca="1">(O453+(IF(J453&lt;&gt;J452,(-O453*'inputs and tables'!$K$22-'inputs and tables'!$K$21)-O453*'inputs and tables'!$K$22,0)*('inputs and tables'!$K$15+'inputs and tables'!$K$16)))*(IF(AND(J453=0,'inputs and tables'!$K$16=1),(data!C453/data!C454-1)*'inputs and tables'!$K$18+1,1)*IF(AND(J453=1,'inputs and tables'!$K$15=1),(data!C454/data!C453-1)*'inputs and tables'!$K$17+1,1))</f>
        <v>2629.6952363507539</v>
      </c>
      <c r="P454" s="10">
        <f ca="1">(P453+(IF(K453&lt;&gt;K452,(-P453*'inputs and tables'!$K$22-'inputs and tables'!$K$21)-P453*'inputs and tables'!$K$22,0)*('inputs and tables'!$K$15+'inputs and tables'!$K$16)))*(IF(AND(K453=0,'inputs and tables'!$K$16=1),data!C453/data!C454,1)*IF(AND(K453=1,'inputs and tables'!$K$15=1),data!C454/data!C453,1))</f>
        <v>1028.0601893428798</v>
      </c>
      <c r="R454" s="36">
        <f ca="1">1-O454/MAX($O$202:O454)</f>
        <v>0.24588292010471036</v>
      </c>
      <c r="S454" s="36">
        <f>1-N454/MAX($N$202:N454)</f>
        <v>0.11088375298856357</v>
      </c>
    </row>
    <row r="455" spans="1:19" x14ac:dyDescent="0.4">
      <c r="A455" s="17">
        <f t="shared" si="20"/>
        <v>453</v>
      </c>
      <c r="B455">
        <v>1459382400</v>
      </c>
      <c r="C455">
        <v>416.03</v>
      </c>
      <c r="D455" s="14">
        <f t="shared" si="19"/>
        <v>42460</v>
      </c>
      <c r="F455">
        <f ca="1">IF(A455&lt;$F$2,"",AVERAGE(INDIRECT("C"&amp;A455-$F$2+3):C455))</f>
        <v>418.81659090909091</v>
      </c>
      <c r="G455" s="2">
        <f ca="1">IF(A455&lt;$G$2,"",IF(A455=$G$2,AVERAGE(INDIRECT("C"&amp;A455-$G$2+3):C455),G454+(2/($G$2+3))*(C455-G454)))</f>
        <v>413.56383327505301</v>
      </c>
      <c r="J455">
        <f ca="1">IF(F455="","",IF(C455&lt;(F455*(1-'inputs and tables'!$K$14)),0,IF(C455&gt;(F455*(1+'inputs and tables'!$K$14)),1,J454)))</f>
        <v>0</v>
      </c>
      <c r="K455">
        <f ca="1">IF(G455="","",IF(C455&lt;(G455*(1-'inputs and tables'!$K$14)),0,IF(C455&gt;(G455*(1+'inputs and tables'!$K$14)),1,K454)))</f>
        <v>1</v>
      </c>
      <c r="N455" s="13">
        <f t="shared" si="18"/>
        <v>1497.1031703191904</v>
      </c>
      <c r="O455" s="10">
        <f ca="1">(O454+(IF(J454&lt;&gt;J453,(-O454*'inputs and tables'!$K$22-'inputs and tables'!$K$21)-O454*'inputs and tables'!$K$22,0)*('inputs and tables'!$K$15+'inputs and tables'!$K$16)))*(IF(AND(J454=0,'inputs and tables'!$K$16=1),(data!C454/data!C455-1)*'inputs and tables'!$K$18+1,1)*IF(AND(J454=1,'inputs and tables'!$K$15=1),(data!C455/data!C454-1)*'inputs and tables'!$K$17+1,1))</f>
        <v>2609.2154330534527</v>
      </c>
      <c r="P455" s="10">
        <f ca="1">(P454+(IF(K454&lt;&gt;K453,(-P454*'inputs and tables'!$K$22-'inputs and tables'!$K$21)-P454*'inputs and tables'!$K$22,0)*('inputs and tables'!$K$15+'inputs and tables'!$K$16)))*(IF(AND(K454=0,'inputs and tables'!$K$16=1),data!C454/data!C455,1)*IF(AND(K454=1,'inputs and tables'!$K$15=1),data!C455/data!C454,1))</f>
        <v>1018.0136519667564</v>
      </c>
      <c r="R455" s="36">
        <f ca="1">1-O455/MAX($O$202:O455)</f>
        <v>0.25175590844415863</v>
      </c>
      <c r="S455" s="36">
        <f>1-N455/MAX($N$202:N455)</f>
        <v>0.10390505524802474</v>
      </c>
    </row>
    <row r="456" spans="1:19" x14ac:dyDescent="0.4">
      <c r="A456" s="17">
        <f t="shared" si="20"/>
        <v>454</v>
      </c>
      <c r="B456">
        <v>1459468800</v>
      </c>
      <c r="C456">
        <v>417.68</v>
      </c>
      <c r="D456" s="14">
        <f t="shared" si="19"/>
        <v>42461</v>
      </c>
      <c r="F456">
        <f ca="1">IF(A456&lt;$F$2,"",AVERAGE(INDIRECT("C"&amp;A456-$F$2+3):C456))</f>
        <v>418.87295454545443</v>
      </c>
      <c r="G456" s="2">
        <f ca="1">IF(A456&lt;$G$2,"",IF(A456=$G$2,AVERAGE(INDIRECT("C"&amp;A456-$G$2+3):C456),G455+(2/($G$2+3))*(C456-G455)))</f>
        <v>413.73898930590184</v>
      </c>
      <c r="J456">
        <f ca="1">IF(F456="","",IF(C456&lt;(F456*(1-'inputs and tables'!$K$14)),0,IF(C456&gt;(F456*(1+'inputs and tables'!$K$14)),1,J455)))</f>
        <v>0</v>
      </c>
      <c r="K456">
        <f ca="1">IF(G456="","",IF(C456&lt;(G456*(1-'inputs and tables'!$K$14)),0,IF(C456&gt;(G456*(1+'inputs and tables'!$K$14)),1,K455)))</f>
        <v>1</v>
      </c>
      <c r="N456" s="13">
        <f t="shared" si="18"/>
        <v>1503.0407715283022</v>
      </c>
      <c r="O456" s="10">
        <f ca="1">(O455+(IF(J455&lt;&gt;J454,(-O455*'inputs and tables'!$K$22-'inputs and tables'!$K$21)-O455*'inputs and tables'!$K$22,0)*('inputs and tables'!$K$15+'inputs and tables'!$K$16)))*(IF(AND(J455=0,'inputs and tables'!$K$16=1),(data!C455/data!C456-1)*'inputs and tables'!$K$18+1,1)*IF(AND(J455=1,'inputs and tables'!$K$15=1),(data!C456/data!C455-1)*'inputs and tables'!$K$17+1,1))</f>
        <v>2598.9080075972702</v>
      </c>
      <c r="P456" s="10">
        <f ca="1">(P455+(IF(K455&lt;&gt;K454,(-P455*'inputs and tables'!$K$22-'inputs and tables'!$K$21)-P455*'inputs and tables'!$K$22,0)*('inputs and tables'!$K$15+'inputs and tables'!$K$16)))*(IF(AND(K455=0,'inputs and tables'!$K$16=1),data!C455/data!C456,1)*IF(AND(K455=1,'inputs and tables'!$K$15=1),data!C456/data!C455,1))</f>
        <v>1020.0070530230221</v>
      </c>
      <c r="R456" s="36">
        <f ca="1">1-O456/MAX($O$202:O456)</f>
        <v>0.2547117664001709</v>
      </c>
      <c r="S456" s="36">
        <f>1-N456/MAX($N$202:N456)</f>
        <v>0.10035108880608345</v>
      </c>
    </row>
    <row r="457" spans="1:19" x14ac:dyDescent="0.4">
      <c r="A457" s="17">
        <f t="shared" si="20"/>
        <v>455</v>
      </c>
      <c r="B457">
        <v>1459555200</v>
      </c>
      <c r="C457">
        <v>419.95</v>
      </c>
      <c r="D457" s="14">
        <f t="shared" si="19"/>
        <v>42462</v>
      </c>
      <c r="F457">
        <f ca="1">IF(A457&lt;$F$2,"",AVERAGE(INDIRECT("C"&amp;A457-$F$2+3):C457))</f>
        <v>418.84477272727275</v>
      </c>
      <c r="G457" s="2">
        <f ca="1">IF(A457&lt;$G$2,"",IF(A457=$G$2,AVERAGE(INDIRECT("C"&amp;A457-$G$2+3):C457),G456+(2/($G$2+3))*(C457-G456)))</f>
        <v>414.00328763331026</v>
      </c>
      <c r="J457">
        <f ca="1">IF(F457="","",IF(C457&lt;(F457*(1-'inputs and tables'!$K$14)),0,IF(C457&gt;(F457*(1+'inputs and tables'!$K$14)),1,J456)))</f>
        <v>1</v>
      </c>
      <c r="K457">
        <f ca="1">IF(G457="","",IF(C457&lt;(G457*(1-'inputs and tables'!$K$14)),0,IF(C457&gt;(G457*(1+'inputs and tables'!$K$14)),1,K456)))</f>
        <v>1</v>
      </c>
      <c r="N457" s="13">
        <f t="shared" si="18"/>
        <v>1511.2094713735646</v>
      </c>
      <c r="O457" s="10">
        <f ca="1">(O456+(IF(J456&lt;&gt;J455,(-O456*'inputs and tables'!$K$22-'inputs and tables'!$K$21)-O456*'inputs and tables'!$K$22,0)*('inputs and tables'!$K$15+'inputs and tables'!$K$16)))*(IF(AND(J456=0,'inputs and tables'!$K$16=1),(data!C456/data!C457-1)*'inputs and tables'!$K$18+1,1)*IF(AND(J456=1,'inputs and tables'!$K$15=1),(data!C457/data!C456-1)*'inputs and tables'!$K$17+1,1))</f>
        <v>2584.8598562048528</v>
      </c>
      <c r="P457" s="10">
        <f ca="1">(P456+(IF(K456&lt;&gt;K455,(-P456*'inputs and tables'!$K$22-'inputs and tables'!$K$21)-P456*'inputs and tables'!$K$22,0)*('inputs and tables'!$K$15+'inputs and tables'!$K$16)))*(IF(AND(K456=0,'inputs and tables'!$K$16=1),data!C456/data!C457,1)*IF(AND(K456=1,'inputs and tables'!$K$15=1),data!C457/data!C456,1))</f>
        <v>1025.5505696155385</v>
      </c>
      <c r="R457" s="36">
        <f ca="1">1-O457/MAX($O$202:O457)</f>
        <v>0.2587403514466563</v>
      </c>
      <c r="S457" s="36">
        <f>1-N457/MAX($N$202:N457)</f>
        <v>9.5461692549594912E-2</v>
      </c>
    </row>
    <row r="458" spans="1:19" x14ac:dyDescent="0.4">
      <c r="A458" s="17">
        <f t="shared" si="20"/>
        <v>456</v>
      </c>
      <c r="B458">
        <v>1459641600</v>
      </c>
      <c r="C458">
        <v>420.16</v>
      </c>
      <c r="D458" s="14">
        <f t="shared" si="19"/>
        <v>42463</v>
      </c>
      <c r="F458">
        <f ca="1">IF(A458&lt;$F$2,"",AVERAGE(INDIRECT("C"&amp;A458-$F$2+3):C458))</f>
        <v>418.83204545454549</v>
      </c>
      <c r="G458" s="2">
        <f ca="1">IF(A458&lt;$G$2,"",IF(A458=$G$2,AVERAGE(INDIRECT("C"&amp;A458-$G$2+3):C458),G457+(2/($G$2+3))*(C458-G457)))</f>
        <v>414.26527539359495</v>
      </c>
      <c r="J458">
        <f ca="1">IF(F458="","",IF(C458&lt;(F458*(1-'inputs and tables'!$K$14)),0,IF(C458&gt;(F458*(1+'inputs and tables'!$K$14)),1,J457)))</f>
        <v>1</v>
      </c>
      <c r="K458">
        <f ca="1">IF(G458="","",IF(C458&lt;(G458*(1-'inputs and tables'!$K$14)),0,IF(C458&gt;(G458*(1+'inputs and tables'!$K$14)),1,K457)))</f>
        <v>1</v>
      </c>
      <c r="N458" s="13">
        <f t="shared" si="18"/>
        <v>1511.9651660729062</v>
      </c>
      <c r="O458" s="10">
        <f ca="1">(O457+(IF(J457&lt;&gt;J456,(-O457*'inputs and tables'!$K$22-'inputs and tables'!$K$21)-O457*'inputs and tables'!$K$22,0)*('inputs and tables'!$K$15+'inputs and tables'!$K$16)))*(IF(AND(J457=0,'inputs and tables'!$K$16=1),(data!C457/data!C458-1)*'inputs and tables'!$K$18+1,1)*IF(AND(J457=1,'inputs and tables'!$K$15=1),(data!C458/data!C457-1)*'inputs and tables'!$K$17+1,1))</f>
        <v>2582.5926334313472</v>
      </c>
      <c r="P458" s="10">
        <f ca="1">(P457+(IF(K457&lt;&gt;K456,(-P457*'inputs and tables'!$K$22-'inputs and tables'!$K$21)-P457*'inputs and tables'!$K$22,0)*('inputs and tables'!$K$15+'inputs and tables'!$K$16)))*(IF(AND(K457=0,'inputs and tables'!$K$16=1),data!C457/data!C458,1)*IF(AND(K457=1,'inputs and tables'!$K$15=1),data!C458/data!C457,1))</f>
        <v>1026.0634059522913</v>
      </c>
      <c r="R458" s="36">
        <f ca="1">1-O458/MAX($O$202:O458)</f>
        <v>0.2593905223842593</v>
      </c>
      <c r="S458" s="36">
        <f>1-N458/MAX($N$202:N458)</f>
        <v>9.5009369547893296E-2</v>
      </c>
    </row>
    <row r="459" spans="1:19" x14ac:dyDescent="0.4">
      <c r="A459" s="17">
        <f t="shared" si="20"/>
        <v>457</v>
      </c>
      <c r="B459">
        <v>1459728000</v>
      </c>
      <c r="C459">
        <v>419.47</v>
      </c>
      <c r="D459" s="14">
        <f t="shared" si="19"/>
        <v>42464</v>
      </c>
      <c r="F459">
        <f ca="1">IF(A459&lt;$F$2,"",AVERAGE(INDIRECT("C"&amp;A459-$F$2+3):C459))</f>
        <v>418.42318181818189</v>
      </c>
      <c r="G459" s="2">
        <f ca="1">IF(A459&lt;$G$2,"",IF(A459=$G$2,AVERAGE(INDIRECT("C"&amp;A459-$G$2+3):C459),G458+(2/($G$2+3))*(C459-G458)))</f>
        <v>414.48675303642068</v>
      </c>
      <c r="J459">
        <f ca="1">IF(F459="","",IF(C459&lt;(F459*(1-'inputs and tables'!$K$14)),0,IF(C459&gt;(F459*(1+'inputs and tables'!$K$14)),1,J458)))</f>
        <v>1</v>
      </c>
      <c r="K459">
        <f ca="1">IF(G459="","",IF(C459&lt;(G459*(1-'inputs and tables'!$K$14)),0,IF(C459&gt;(G459*(1+'inputs and tables'!$K$14)),1,K458)))</f>
        <v>1</v>
      </c>
      <c r="N459" s="13">
        <f t="shared" ref="N459:N522" si="21">(C459/C458)*N458</f>
        <v>1509.4821692036414</v>
      </c>
      <c r="O459" s="10">
        <f ca="1">(O458+(IF(J458&lt;&gt;J457,(-O458*'inputs and tables'!$K$22-'inputs and tables'!$K$21)-O458*'inputs and tables'!$K$22,0)*('inputs and tables'!$K$15+'inputs and tables'!$K$16)))*(IF(AND(J458=0,'inputs and tables'!$K$16=1),(data!C458/data!C459-1)*'inputs and tables'!$K$18+1,1)*IF(AND(J458=1,'inputs and tables'!$K$15=1),(data!C459/data!C458-1)*'inputs and tables'!$K$17+1,1))</f>
        <v>2573.0498995599596</v>
      </c>
      <c r="P459" s="10">
        <f ca="1">(P458+(IF(K458&lt;&gt;K457,(-P458*'inputs and tables'!$K$22-'inputs and tables'!$K$21)-P458*'inputs and tables'!$K$22,0)*('inputs and tables'!$K$15+'inputs and tables'!$K$16)))*(IF(AND(K458=0,'inputs and tables'!$K$16=1),data!C458/data!C459,1)*IF(AND(K458=1,'inputs and tables'!$K$15=1),data!C459/data!C458,1))</f>
        <v>1024.3783722743899</v>
      </c>
      <c r="R459" s="36">
        <f ca="1">1-O459/MAX($O$202:O459)</f>
        <v>0.26212708991567213</v>
      </c>
      <c r="S459" s="36">
        <f>1-N459/MAX($N$202:N459)</f>
        <v>9.6495573696341319E-2</v>
      </c>
    </row>
    <row r="460" spans="1:19" x14ac:dyDescent="0.4">
      <c r="A460" s="17">
        <f t="shared" si="20"/>
        <v>458</v>
      </c>
      <c r="B460">
        <v>1459814400</v>
      </c>
      <c r="C460">
        <v>422.36</v>
      </c>
      <c r="D460" s="14">
        <f t="shared" si="19"/>
        <v>42465</v>
      </c>
      <c r="F460">
        <f ca="1">IF(A460&lt;$F$2,"",AVERAGE(INDIRECT("C"&amp;A460-$F$2+3):C460))</f>
        <v>418.05500000000012</v>
      </c>
      <c r="G460" s="2">
        <f ca="1">IF(A460&lt;$G$2,"",IF(A460=$G$2,AVERAGE(INDIRECT("C"&amp;A460-$G$2+3):C460),G459+(2/($G$2+3))*(C460-G459)))</f>
        <v>414.82178482210492</v>
      </c>
      <c r="J460">
        <f ca="1">IF(F460="","",IF(C460&lt;(F460*(1-'inputs and tables'!$K$14)),0,IF(C460&gt;(F460*(1+'inputs and tables'!$K$14)),1,J459)))</f>
        <v>1</v>
      </c>
      <c r="K460">
        <f ca="1">IF(G460="","",IF(C460&lt;(G460*(1-'inputs and tables'!$K$14)),0,IF(C460&gt;(G460*(1+'inputs and tables'!$K$14)),1,K459)))</f>
        <v>1</v>
      </c>
      <c r="N460" s="13">
        <f t="shared" si="21"/>
        <v>1519.8819676850549</v>
      </c>
      <c r="O460" s="10">
        <f ca="1">(O459+(IF(J459&lt;&gt;J458,(-O459*'inputs and tables'!$K$22-'inputs and tables'!$K$21)-O459*'inputs and tables'!$K$22,0)*('inputs and tables'!$K$15+'inputs and tables'!$K$16)))*(IF(AND(J459=0,'inputs and tables'!$K$16=1),(data!C459/data!C460-1)*'inputs and tables'!$K$18+1,1)*IF(AND(J459=1,'inputs and tables'!$K$15=1),(data!C460/data!C459-1)*'inputs and tables'!$K$17+1,1))</f>
        <v>2612.9365588487967</v>
      </c>
      <c r="P460" s="10">
        <f ca="1">(P459+(IF(K459&lt;&gt;K458,(-P459*'inputs and tables'!$K$22-'inputs and tables'!$K$21)-P459*'inputs and tables'!$K$22,0)*('inputs and tables'!$K$15+'inputs and tables'!$K$16)))*(IF(AND(K459=0,'inputs and tables'!$K$16=1),data!C459/data!C460,1)*IF(AND(K459=1,'inputs and tables'!$K$15=1),data!C460/data!C459,1))</f>
        <v>1031.4359770992235</v>
      </c>
      <c r="R460" s="36">
        <f ca="1">1-O460/MAX($O$202:O460)</f>
        <v>0.25068880208144495</v>
      </c>
      <c r="S460" s="36">
        <f>1-N460/MAX($N$202:N460)</f>
        <v>9.027074762530507E-2</v>
      </c>
    </row>
    <row r="461" spans="1:19" x14ac:dyDescent="0.4">
      <c r="A461" s="17">
        <f t="shared" si="20"/>
        <v>459</v>
      </c>
      <c r="B461">
        <v>1459900800</v>
      </c>
      <c r="C461">
        <v>421.46</v>
      </c>
      <c r="D461" s="14">
        <f t="shared" si="19"/>
        <v>42466</v>
      </c>
      <c r="F461">
        <f ca="1">IF(A461&lt;$F$2,"",AVERAGE(INDIRECT("C"&amp;A461-$F$2+3):C461))</f>
        <v>417.68931818181824</v>
      </c>
      <c r="G461" s="2">
        <f ca="1">IF(A461&lt;$G$2,"",IF(A461=$G$2,AVERAGE(INDIRECT("C"&amp;A461-$G$2+3):C461),G460+(2/($G$2+3))*(C461-G460)))</f>
        <v>415.1042620637175</v>
      </c>
      <c r="J461">
        <f ca="1">IF(F461="","",IF(C461&lt;(F461*(1-'inputs and tables'!$K$14)),0,IF(C461&gt;(F461*(1+'inputs and tables'!$K$14)),1,J460)))</f>
        <v>1</v>
      </c>
      <c r="K461">
        <f ca="1">IF(G461="","",IF(C461&lt;(G461*(1-'inputs and tables'!$K$14)),0,IF(C461&gt;(G461*(1+'inputs and tables'!$K$14)),1,K460)))</f>
        <v>1</v>
      </c>
      <c r="N461" s="13">
        <f t="shared" si="21"/>
        <v>1516.6432761164483</v>
      </c>
      <c r="O461" s="10">
        <f ca="1">(O460+(IF(J460&lt;&gt;J459,(-O460*'inputs and tables'!$K$22-'inputs and tables'!$K$21)-O460*'inputs and tables'!$K$22,0)*('inputs and tables'!$K$15+'inputs and tables'!$K$16)))*(IF(AND(J460=0,'inputs and tables'!$K$16=1),(data!C460/data!C461-1)*'inputs and tables'!$K$18+1,1)*IF(AND(J460=1,'inputs and tables'!$K$15=1),(data!C461/data!C460-1)*'inputs and tables'!$K$17+1,1))</f>
        <v>2600.4088655737019</v>
      </c>
      <c r="P461" s="10">
        <f ca="1">(P460+(IF(K460&lt;&gt;K459,(-P460*'inputs and tables'!$K$22-'inputs and tables'!$K$21)-P460*'inputs and tables'!$K$22,0)*('inputs and tables'!$K$15+'inputs and tables'!$K$16)))*(IF(AND(K460=0,'inputs and tables'!$K$16=1),data!C460/data!C461,1)*IF(AND(K460=1,'inputs and tables'!$K$15=1),data!C461/data!C460,1))</f>
        <v>1029.2381070845693</v>
      </c>
      <c r="R461" s="36">
        <f ca="1">1-O461/MAX($O$202:O461)</f>
        <v>0.25428136571385607</v>
      </c>
      <c r="S461" s="36">
        <f>1-N461/MAX($N$202:N461)</f>
        <v>9.220927477545493E-2</v>
      </c>
    </row>
    <row r="462" spans="1:19" x14ac:dyDescent="0.4">
      <c r="A462" s="17">
        <f t="shared" si="20"/>
        <v>460</v>
      </c>
      <c r="B462">
        <v>1459987200</v>
      </c>
      <c r="C462">
        <v>421.99</v>
      </c>
      <c r="D462" s="14">
        <f t="shared" si="19"/>
        <v>42467</v>
      </c>
      <c r="F462">
        <f ca="1">IF(A462&lt;$F$2,"",AVERAGE(INDIRECT("C"&amp;A462-$F$2+3):C462))</f>
        <v>417.7352272727274</v>
      </c>
      <c r="G462" s="2">
        <f ca="1">IF(A462&lt;$G$2,"",IF(A462=$G$2,AVERAGE(INDIRECT("C"&amp;A462-$G$2+3):C462),G461+(2/($G$2+3))*(C462-G461)))</f>
        <v>415.39727218866568</v>
      </c>
      <c r="J462">
        <f ca="1">IF(F462="","",IF(C462&lt;(F462*(1-'inputs and tables'!$K$14)),0,IF(C462&gt;(F462*(1+'inputs and tables'!$K$14)),1,J461)))</f>
        <v>1</v>
      </c>
      <c r="K462">
        <f ca="1">IF(G462="","",IF(C462&lt;(G462*(1-'inputs and tables'!$K$14)),0,IF(C462&gt;(G462*(1+'inputs and tables'!$K$14)),1,K461)))</f>
        <v>1</v>
      </c>
      <c r="N462" s="13">
        <f t="shared" si="21"/>
        <v>1518.5505055957387</v>
      </c>
      <c r="O462" s="10">
        <f ca="1">(O461+(IF(J461&lt;&gt;J460,(-O461*'inputs and tables'!$K$22-'inputs and tables'!$K$21)-O461*'inputs and tables'!$K$22,0)*('inputs and tables'!$K$15+'inputs and tables'!$K$16)))*(IF(AND(J461=0,'inputs and tables'!$K$16=1),(data!C461/data!C462-1)*'inputs and tables'!$K$18+1,1)*IF(AND(J461=1,'inputs and tables'!$K$15=1),(data!C462/data!C461-1)*'inputs and tables'!$K$17+1,1))</f>
        <v>2607.7665924569101</v>
      </c>
      <c r="P462" s="10">
        <f ca="1">(P461+(IF(K461&lt;&gt;K460,(-P461*'inputs and tables'!$K$22-'inputs and tables'!$K$21)-P461*'inputs and tables'!$K$22,0)*('inputs and tables'!$K$15+'inputs and tables'!$K$16)))*(IF(AND(K461=0,'inputs and tables'!$K$16=1),data!C461/data!C462,1)*IF(AND(K461=1,'inputs and tables'!$K$15=1),data!C462/data!C461,1))</f>
        <v>1030.5324083154212</v>
      </c>
      <c r="R462" s="36">
        <f ca="1">1-O462/MAX($O$202:O462)</f>
        <v>0.25217139211876682</v>
      </c>
      <c r="S462" s="36">
        <f>1-N462/MAX($N$202:N462)</f>
        <v>9.1067697675922377E-2</v>
      </c>
    </row>
    <row r="463" spans="1:19" x14ac:dyDescent="0.4">
      <c r="A463" s="17">
        <f t="shared" si="20"/>
        <v>461</v>
      </c>
      <c r="B463">
        <v>1460073600</v>
      </c>
      <c r="C463">
        <v>419.48</v>
      </c>
      <c r="D463" s="14">
        <f t="shared" si="19"/>
        <v>42468</v>
      </c>
      <c r="F463">
        <f ca="1">IF(A463&lt;$F$2,"",AVERAGE(INDIRECT("C"&amp;A463-$F$2+3):C463))</f>
        <v>417.63386363636369</v>
      </c>
      <c r="G463" s="2">
        <f ca="1">IF(A463&lt;$G$2,"",IF(A463=$G$2,AVERAGE(INDIRECT("C"&amp;A463-$G$2+3):C463),G462+(2/($G$2+3))*(C463-G462)))</f>
        <v>415.57100528702034</v>
      </c>
      <c r="J463">
        <f ca="1">IF(F463="","",IF(C463&lt;(F463*(1-'inputs and tables'!$K$14)),0,IF(C463&gt;(F463*(1+'inputs and tables'!$K$14)),1,J462)))</f>
        <v>1</v>
      </c>
      <c r="K463">
        <f ca="1">IF(G463="","",IF(C463&lt;(G463*(1-'inputs and tables'!$K$14)),0,IF(C463&gt;(G463*(1+'inputs and tables'!$K$14)),1,K462)))</f>
        <v>1</v>
      </c>
      <c r="N463" s="13">
        <f t="shared" si="21"/>
        <v>1509.5181546655147</v>
      </c>
      <c r="O463" s="10">
        <f ca="1">(O462+(IF(J462&lt;&gt;J461,(-O462*'inputs and tables'!$K$22-'inputs and tables'!$K$21)-O462*'inputs and tables'!$K$22,0)*('inputs and tables'!$K$15+'inputs and tables'!$K$16)))*(IF(AND(J462=0,'inputs and tables'!$K$16=1),(data!C462/data!C463-1)*'inputs and tables'!$K$18+1,1)*IF(AND(J462=1,'inputs and tables'!$K$15=1),(data!C463/data!C462-1)*'inputs and tables'!$K$17+1,1))</f>
        <v>2572.8668037631014</v>
      </c>
      <c r="P463" s="10">
        <f ca="1">(P462+(IF(K462&lt;&gt;K461,(-P462*'inputs and tables'!$K$22-'inputs and tables'!$K$21)-P462*'inputs and tables'!$K$22,0)*('inputs and tables'!$K$15+'inputs and tables'!$K$16)))*(IF(AND(K462=0,'inputs and tables'!$K$16=1),data!C462/data!C463,1)*IF(AND(K462=1,'inputs and tables'!$K$15=1),data!C463/data!C462,1))</f>
        <v>1024.4027930523305</v>
      </c>
      <c r="R463" s="36">
        <f ca="1">1-O463/MAX($O$202:O463)</f>
        <v>0.2621795962539577</v>
      </c>
      <c r="S463" s="36">
        <f>1-N463/MAX($N$202:N463)</f>
        <v>9.6474034505784179E-2</v>
      </c>
    </row>
    <row r="464" spans="1:19" x14ac:dyDescent="0.4">
      <c r="A464" s="17">
        <f t="shared" si="20"/>
        <v>462</v>
      </c>
      <c r="B464">
        <v>1460160000</v>
      </c>
      <c r="C464">
        <v>419.46</v>
      </c>
      <c r="D464" s="14">
        <f t="shared" si="19"/>
        <v>42469</v>
      </c>
      <c r="F464">
        <f ca="1">IF(A464&lt;$F$2,"",AVERAGE(INDIRECT("C"&amp;A464-$F$2+3):C464))</f>
        <v>417.54113636363638</v>
      </c>
      <c r="G464" s="2">
        <f ca="1">IF(A464&lt;$G$2,"",IF(A464=$G$2,AVERAGE(INDIRECT("C"&amp;A464-$G$2+3):C464),G463+(2/($G$2+3))*(C464-G463)))</f>
        <v>415.7364944237429</v>
      </c>
      <c r="J464">
        <f ca="1">IF(F464="","",IF(C464&lt;(F464*(1-'inputs and tables'!$K$14)),0,IF(C464&gt;(F464*(1+'inputs and tables'!$K$14)),1,J463)))</f>
        <v>1</v>
      </c>
      <c r="K464">
        <f ca="1">IF(G464="","",IF(C464&lt;(G464*(1-'inputs and tables'!$K$14)),0,IF(C464&gt;(G464*(1+'inputs and tables'!$K$14)),1,K463)))</f>
        <v>1</v>
      </c>
      <c r="N464" s="13">
        <f t="shared" si="21"/>
        <v>1509.4461837417678</v>
      </c>
      <c r="O464" s="10">
        <f ca="1">(O463+(IF(J463&lt;&gt;J462,(-O463*'inputs and tables'!$K$22-'inputs and tables'!$K$21)-O463*'inputs and tables'!$K$22,0)*('inputs and tables'!$K$15+'inputs and tables'!$K$16)))*(IF(AND(J463=0,'inputs and tables'!$K$16=1),(data!C463/data!C464-1)*'inputs and tables'!$K$18+1,1)*IF(AND(J463=1,'inputs and tables'!$K$15=1),(data!C464/data!C463-1)*'inputs and tables'!$K$17+1,1))</f>
        <v>2572.5907977409561</v>
      </c>
      <c r="P464" s="10">
        <f ca="1">(P463+(IF(K463&lt;&gt;K462,(-P463*'inputs and tables'!$K$22-'inputs and tables'!$K$21)-P463*'inputs and tables'!$K$22,0)*('inputs and tables'!$K$15+'inputs and tables'!$K$16)))*(IF(AND(K463=0,'inputs and tables'!$K$16=1),data!C463/data!C464,1)*IF(AND(K463=1,'inputs and tables'!$K$15=1),data!C464/data!C463,1))</f>
        <v>1024.3539514964493</v>
      </c>
      <c r="R464" s="36">
        <f ca="1">1-O464/MAX($O$202:O464)</f>
        <v>0.26225874643553648</v>
      </c>
      <c r="S464" s="36">
        <f>1-N464/MAX($N$202:N464)</f>
        <v>9.6517112886898682E-2</v>
      </c>
    </row>
    <row r="465" spans="1:19" x14ac:dyDescent="0.4">
      <c r="A465" s="17">
        <f t="shared" si="20"/>
        <v>463</v>
      </c>
      <c r="B465">
        <v>1460246400</v>
      </c>
      <c r="C465">
        <v>423.4</v>
      </c>
      <c r="D465" s="14">
        <f t="shared" si="19"/>
        <v>42470</v>
      </c>
      <c r="F465">
        <f ca="1">IF(A465&lt;$F$2,"",AVERAGE(INDIRECT("C"&amp;A465-$F$2+3):C465))</f>
        <v>417.3718181818183</v>
      </c>
      <c r="G465" s="2">
        <f ca="1">IF(A465&lt;$G$2,"",IF(A465=$G$2,AVERAGE(INDIRECT("C"&amp;A465-$G$2+3):C465),G464+(2/($G$2+3))*(C465-G464)))</f>
        <v>416.06260104400917</v>
      </c>
      <c r="J465">
        <f ca="1">IF(F465="","",IF(C465&lt;(F465*(1-'inputs and tables'!$K$14)),0,IF(C465&gt;(F465*(1+'inputs and tables'!$K$14)),1,J464)))</f>
        <v>1</v>
      </c>
      <c r="K465">
        <f ca="1">IF(G465="","",IF(C465&lt;(G465*(1-'inputs and tables'!$K$14)),0,IF(C465&gt;(G465*(1+'inputs and tables'!$K$14)),1,K464)))</f>
        <v>1</v>
      </c>
      <c r="N465" s="13">
        <f t="shared" si="21"/>
        <v>1523.6244557198886</v>
      </c>
      <c r="O465" s="10">
        <f ca="1">(O464+(IF(J464&lt;&gt;J463,(-O464*'inputs and tables'!$K$22-'inputs and tables'!$K$21)-O464*'inputs and tables'!$K$22,0)*('inputs and tables'!$K$15+'inputs and tables'!$K$16)))*(IF(AND(J464=0,'inputs and tables'!$K$16=1),(data!C464/data!C465-1)*'inputs and tables'!$K$18+1,1)*IF(AND(J464=1,'inputs and tables'!$K$15=1),(data!C465/data!C464-1)*'inputs and tables'!$K$17+1,1))</f>
        <v>2626.9607434377417</v>
      </c>
      <c r="P465" s="10">
        <f ca="1">(P464+(IF(K464&lt;&gt;K463,(-P464*'inputs and tables'!$K$22-'inputs and tables'!$K$21)-P464*'inputs and tables'!$K$22,0)*('inputs and tables'!$K$15+'inputs and tables'!$K$16)))*(IF(AND(K464=0,'inputs and tables'!$K$16=1),data!C464/data!C465,1)*IF(AND(K464=1,'inputs and tables'!$K$15=1),data!C465/data!C464,1))</f>
        <v>1033.9757380050462</v>
      </c>
      <c r="R465" s="36">
        <f ca="1">1-O465/MAX($O$202:O465)</f>
        <v>0.24666708998951292</v>
      </c>
      <c r="S465" s="36">
        <f>1-N465/MAX($N$202:N465)</f>
        <v>8.8030671807354466E-2</v>
      </c>
    </row>
    <row r="466" spans="1:19" x14ac:dyDescent="0.4">
      <c r="A466" s="17">
        <f t="shared" si="20"/>
        <v>464</v>
      </c>
      <c r="B466">
        <v>1460332800</v>
      </c>
      <c r="C466">
        <v>423.94</v>
      </c>
      <c r="D466" s="14">
        <f t="shared" si="19"/>
        <v>42471</v>
      </c>
      <c r="F466">
        <f ca="1">IF(A466&lt;$F$2,"",AVERAGE(INDIRECT("C"&amp;A466-$F$2+3):C466))</f>
        <v>417.16318181818184</v>
      </c>
      <c r="G466" s="2">
        <f ca="1">IF(A466&lt;$G$2,"",IF(A466=$G$2,AVERAGE(INDIRECT("C"&amp;A466-$G$2+3):C466),G465+(2/($G$2+3))*(C466-G465)))</f>
        <v>416.39780951022152</v>
      </c>
      <c r="J466">
        <f ca="1">IF(F466="","",IF(C466&lt;(F466*(1-'inputs and tables'!$K$14)),0,IF(C466&gt;(F466*(1+'inputs and tables'!$K$14)),1,J465)))</f>
        <v>1</v>
      </c>
      <c r="K466">
        <f ca="1">IF(G466="","",IF(C466&lt;(G466*(1-'inputs and tables'!$K$14)),0,IF(C466&gt;(G466*(1+'inputs and tables'!$K$14)),1,K465)))</f>
        <v>1</v>
      </c>
      <c r="N466" s="13">
        <f t="shared" si="21"/>
        <v>1525.5676706610525</v>
      </c>
      <c r="O466" s="10">
        <f ca="1">(O465+(IF(J465&lt;&gt;J464,(-O465*'inputs and tables'!$K$22-'inputs and tables'!$K$21)-O465*'inputs and tables'!$K$22,0)*('inputs and tables'!$K$15+'inputs and tables'!$K$16)))*(IF(AND(J465=0,'inputs and tables'!$K$16=1),(data!C465/data!C466-1)*'inputs and tables'!$K$18+1,1)*IF(AND(J465=1,'inputs and tables'!$K$15=1),(data!C466/data!C465-1)*'inputs and tables'!$K$17+1,1))</f>
        <v>2634.499140469572</v>
      </c>
      <c r="P466" s="10">
        <f ca="1">(P465+(IF(K465&lt;&gt;K464,(-P465*'inputs and tables'!$K$22-'inputs and tables'!$K$21)-P465*'inputs and tables'!$K$22,0)*('inputs and tables'!$K$15+'inputs and tables'!$K$16)))*(IF(AND(K465=0,'inputs and tables'!$K$16=1),data!C465/data!C466,1)*IF(AND(K465=1,'inputs and tables'!$K$15=1),data!C466/data!C465,1))</f>
        <v>1035.2944600138387</v>
      </c>
      <c r="R466" s="36">
        <f ca="1">1-O466/MAX($O$202:O466)</f>
        <v>0.24450530565870809</v>
      </c>
      <c r="S466" s="36">
        <f>1-N466/MAX($N$202:N466)</f>
        <v>8.686755551726455E-2</v>
      </c>
    </row>
    <row r="467" spans="1:19" x14ac:dyDescent="0.4">
      <c r="A467" s="17">
        <f t="shared" si="20"/>
        <v>465</v>
      </c>
      <c r="B467">
        <v>1460419200</v>
      </c>
      <c r="C467">
        <v>427.8</v>
      </c>
      <c r="D467" s="14">
        <f t="shared" si="19"/>
        <v>42472</v>
      </c>
      <c r="F467">
        <f ca="1">IF(A467&lt;$F$2,"",AVERAGE(INDIRECT("C"&amp;A467-$F$2+3):C467))</f>
        <v>417.02840909090907</v>
      </c>
      <c r="G467" s="2">
        <f ca="1">IF(A467&lt;$G$2,"",IF(A467=$G$2,AVERAGE(INDIRECT("C"&amp;A467-$G$2+3):C467),G466+(2/($G$2+3))*(C467-G466)))</f>
        <v>416.88300910553124</v>
      </c>
      <c r="J467">
        <f ca="1">IF(F467="","",IF(C467&lt;(F467*(1-'inputs and tables'!$K$14)),0,IF(C467&gt;(F467*(1+'inputs and tables'!$K$14)),1,J466)))</f>
        <v>1</v>
      </c>
      <c r="K467">
        <f ca="1">IF(G467="","",IF(C467&lt;(G467*(1-'inputs and tables'!$K$14)),0,IF(C467&gt;(G467*(1+'inputs and tables'!$K$14)),1,K466)))</f>
        <v>1</v>
      </c>
      <c r="N467" s="13">
        <f t="shared" si="21"/>
        <v>1539.4580589441862</v>
      </c>
      <c r="O467" s="10">
        <f ca="1">(O466+(IF(J466&lt;&gt;J465,(-O466*'inputs and tables'!$K$22-'inputs and tables'!$K$21)-O466*'inputs and tables'!$K$22,0)*('inputs and tables'!$K$15+'inputs and tables'!$K$16)))*(IF(AND(J466=0,'inputs and tables'!$K$16=1),(data!C466/data!C467-1)*'inputs and tables'!$K$18+1,1)*IF(AND(J466=1,'inputs and tables'!$K$15=1),(data!C467/data!C466-1)*'inputs and tables'!$K$17+1,1))</f>
        <v>2688.4705162184478</v>
      </c>
      <c r="P467" s="10">
        <f ca="1">(P466+(IF(K466&lt;&gt;K465,(-P466*'inputs and tables'!$K$22-'inputs and tables'!$K$21)-P466*'inputs and tables'!$K$22,0)*('inputs and tables'!$K$15+'inputs and tables'!$K$16)))*(IF(AND(K466=0,'inputs and tables'!$K$16=1),data!C466/data!C467,1)*IF(AND(K466=1,'inputs and tables'!$K$15=1),data!C467/data!C466,1))</f>
        <v>1044.7208802989107</v>
      </c>
      <c r="R467" s="36">
        <f ca="1">1-O467/MAX($O$202:O467)</f>
        <v>0.22902794702221674</v>
      </c>
      <c r="S467" s="36">
        <f>1-N467/MAX($N$202:N467)</f>
        <v>7.8553427962178013E-2</v>
      </c>
    </row>
    <row r="468" spans="1:19" x14ac:dyDescent="0.4">
      <c r="A468" s="17">
        <f t="shared" si="20"/>
        <v>466</v>
      </c>
      <c r="B468">
        <v>1460505600</v>
      </c>
      <c r="C468">
        <v>425.58</v>
      </c>
      <c r="D468" s="14">
        <f t="shared" si="19"/>
        <v>42473</v>
      </c>
      <c r="F468">
        <f ca="1">IF(A468&lt;$F$2,"",AVERAGE(INDIRECT("C"&amp;A468-$F$2+3):C468))</f>
        <v>416.78159090909088</v>
      </c>
      <c r="G468" s="2">
        <f ca="1">IF(A468&lt;$G$2,"",IF(A468=$G$2,AVERAGE(INDIRECT("C"&amp;A468-$G$2+3):C468),G467+(2/($G$2+3))*(C468-G467)))</f>
        <v>417.25309382444482</v>
      </c>
      <c r="J468">
        <f ca="1">IF(F468="","",IF(C468&lt;(F468*(1-'inputs and tables'!$K$14)),0,IF(C468&gt;(F468*(1+'inputs and tables'!$K$14)),1,J467)))</f>
        <v>1</v>
      </c>
      <c r="K468">
        <f ca="1">IF(G468="","",IF(C468&lt;(G468*(1-'inputs and tables'!$K$14)),0,IF(C468&gt;(G468*(1+'inputs and tables'!$K$14)),1,K467)))</f>
        <v>1</v>
      </c>
      <c r="N468" s="13">
        <f t="shared" si="21"/>
        <v>1531.4692864082906</v>
      </c>
      <c r="O468" s="10">
        <f ca="1">(O467+(IF(J467&lt;&gt;J466,(-O467*'inputs and tables'!$K$22-'inputs and tables'!$K$21)-O467*'inputs and tables'!$K$22,0)*('inputs and tables'!$K$15+'inputs and tables'!$K$16)))*(IF(AND(J467=0,'inputs and tables'!$K$16=1),(data!C467/data!C468-1)*'inputs and tables'!$K$18+1,1)*IF(AND(J467=1,'inputs and tables'!$K$15=1),(data!C468/data!C467-1)*'inputs and tables'!$K$17+1,1))</f>
        <v>2657.0798892233302</v>
      </c>
      <c r="P468" s="10">
        <f ca="1">(P467+(IF(K467&lt;&gt;K466,(-P467*'inputs and tables'!$K$22-'inputs and tables'!$K$21)-P467*'inputs and tables'!$K$22,0)*('inputs and tables'!$K$15+'inputs and tables'!$K$16)))*(IF(AND(K467=0,'inputs and tables'!$K$16=1),data!C467/data!C468,1)*IF(AND(K467=1,'inputs and tables'!$K$15=1),data!C468/data!C467,1))</f>
        <v>1039.2994675960972</v>
      </c>
      <c r="R468" s="36">
        <f ca="1">1-O468/MAX($O$202:O468)</f>
        <v>0.23802982968847219</v>
      </c>
      <c r="S468" s="36">
        <f>1-N468/MAX($N$202:N468)</f>
        <v>8.3335128265880742E-2</v>
      </c>
    </row>
    <row r="469" spans="1:19" x14ac:dyDescent="0.4">
      <c r="A469" s="17">
        <f t="shared" si="20"/>
        <v>467</v>
      </c>
      <c r="B469">
        <v>1460592000</v>
      </c>
      <c r="C469">
        <v>426.32</v>
      </c>
      <c r="D469" s="14">
        <f t="shared" si="19"/>
        <v>42474</v>
      </c>
      <c r="F469">
        <f ca="1">IF(A469&lt;$F$2,"",AVERAGE(INDIRECT("C"&amp;A469-$F$2+3):C469))</f>
        <v>416.62795454545449</v>
      </c>
      <c r="G469" s="2">
        <f ca="1">IF(A469&lt;$G$2,"",IF(A469=$G$2,AVERAGE(INDIRECT("C"&amp;A469-$G$2+3):C469),G468+(2/($G$2+3))*(C469-G468)))</f>
        <v>417.63891961914931</v>
      </c>
      <c r="J469">
        <f ca="1">IF(F469="","",IF(C469&lt;(F469*(1-'inputs and tables'!$K$14)),0,IF(C469&gt;(F469*(1+'inputs and tables'!$K$14)),1,J468)))</f>
        <v>1</v>
      </c>
      <c r="K469">
        <f ca="1">IF(G469="","",IF(C469&lt;(G469*(1-'inputs and tables'!$K$14)),0,IF(C469&gt;(G469*(1+'inputs and tables'!$K$14)),1,K468)))</f>
        <v>1</v>
      </c>
      <c r="N469" s="13">
        <f t="shared" si="21"/>
        <v>1534.1322105869226</v>
      </c>
      <c r="O469" s="10">
        <f ca="1">(O468+(IF(J468&lt;&gt;J467,(-O468*'inputs and tables'!$K$22-'inputs and tables'!$K$21)-O468*'inputs and tables'!$K$22,0)*('inputs and tables'!$K$15+'inputs and tables'!$K$16)))*(IF(AND(J468=0,'inputs and tables'!$K$16=1),(data!C468/data!C469-1)*'inputs and tables'!$K$18+1,1)*IF(AND(J468=1,'inputs and tables'!$K$15=1),(data!C469/data!C468-1)*'inputs and tables'!$K$17+1,1))</f>
        <v>2667.4752038893316</v>
      </c>
      <c r="P469" s="10">
        <f ca="1">(P468+(IF(K468&lt;&gt;K467,(-P468*'inputs and tables'!$K$22-'inputs and tables'!$K$21)-P468*'inputs and tables'!$K$22,0)*('inputs and tables'!$K$15+'inputs and tables'!$K$16)))*(IF(AND(K468=0,'inputs and tables'!$K$16=1),data!C468/data!C469,1)*IF(AND(K468=1,'inputs and tables'!$K$15=1),data!C469/data!C468,1))</f>
        <v>1041.1066051637017</v>
      </c>
      <c r="R469" s="36">
        <f ca="1">1-O469/MAX($O$202:O469)</f>
        <v>0.23504876776458306</v>
      </c>
      <c r="S469" s="36">
        <f>1-N469/MAX($N$202:N469)</f>
        <v>8.1741228164646351E-2</v>
      </c>
    </row>
    <row r="470" spans="1:19" x14ac:dyDescent="0.4">
      <c r="A470" s="17">
        <f t="shared" si="20"/>
        <v>468</v>
      </c>
      <c r="B470">
        <v>1460678400</v>
      </c>
      <c r="C470">
        <v>430.93</v>
      </c>
      <c r="D470" s="14">
        <f t="shared" si="19"/>
        <v>42475</v>
      </c>
      <c r="F470">
        <f ca="1">IF(A470&lt;$F$2,"",AVERAGE(INDIRECT("C"&amp;A470-$F$2+3):C470))</f>
        <v>416.86749999999995</v>
      </c>
      <c r="G470" s="2">
        <f ca="1">IF(A470&lt;$G$2,"",IF(A470=$G$2,AVERAGE(INDIRECT("C"&amp;A470-$G$2+3):C470),G469+(2/($G$2+3))*(C470-G469)))</f>
        <v>418.20449750769615</v>
      </c>
      <c r="J470">
        <f ca="1">IF(F470="","",IF(C470&lt;(F470*(1-'inputs and tables'!$K$14)),0,IF(C470&gt;(F470*(1+'inputs and tables'!$K$14)),1,J469)))</f>
        <v>1</v>
      </c>
      <c r="K470">
        <f ca="1">IF(G470="","",IF(C470&lt;(G470*(1-'inputs and tables'!$K$14)),0,IF(C470&gt;(G470*(1+'inputs and tables'!$K$14)),1,K469)))</f>
        <v>1</v>
      </c>
      <c r="N470" s="13">
        <f t="shared" si="21"/>
        <v>1550.7215085105615</v>
      </c>
      <c r="O470" s="10">
        <f ca="1">(O469+(IF(J469&lt;&gt;J468,(-O469*'inputs and tables'!$K$22-'inputs and tables'!$K$21)-O469*'inputs and tables'!$K$22,0)*('inputs and tables'!$K$15+'inputs and tables'!$K$16)))*(IF(AND(J469=0,'inputs and tables'!$K$16=1),(data!C469/data!C470-1)*'inputs and tables'!$K$18+1,1)*IF(AND(J469=1,'inputs and tables'!$K$15=1),(data!C470/data!C469-1)*'inputs and tables'!$K$17+1,1))</f>
        <v>2732.3757165379102</v>
      </c>
      <c r="P470" s="10">
        <f ca="1">(P469+(IF(K469&lt;&gt;K468,(-P469*'inputs and tables'!$K$22-'inputs and tables'!$K$21)-P469*'inputs and tables'!$K$22,0)*('inputs and tables'!$K$15+'inputs and tables'!$K$16)))*(IF(AND(K469=0,'inputs and tables'!$K$16=1),data!C469/data!C470,1)*IF(AND(K469=1,'inputs and tables'!$K$15=1),data!C470/data!C469,1))</f>
        <v>1052.3645837943188</v>
      </c>
      <c r="R470" s="36">
        <f ca="1">1-O470/MAX($O$202:O470)</f>
        <v>0.21643726312871836</v>
      </c>
      <c r="S470" s="36">
        <f>1-N470/MAX($N$202:N470)</f>
        <v>7.1811661317768505E-2</v>
      </c>
    </row>
    <row r="471" spans="1:19" x14ac:dyDescent="0.4">
      <c r="A471" s="17">
        <f t="shared" si="20"/>
        <v>469</v>
      </c>
      <c r="B471">
        <v>1460764800</v>
      </c>
      <c r="C471">
        <v>433.39</v>
      </c>
      <c r="D471" s="14">
        <f t="shared" si="19"/>
        <v>42476</v>
      </c>
      <c r="F471">
        <f ca="1">IF(A471&lt;$F$2,"",AVERAGE(INDIRECT("C"&amp;A471-$F$2+3):C471))</f>
        <v>417.1990909090909</v>
      </c>
      <c r="G471" s="2">
        <f ca="1">IF(A471&lt;$G$2,"",IF(A471=$G$2,AVERAGE(INDIRECT("C"&amp;A471-$G$2+3):C471),G470+(2/($G$2+3))*(C471-G470)))</f>
        <v>418.85068910311333</v>
      </c>
      <c r="J471">
        <f ca="1">IF(F471="","",IF(C471&lt;(F471*(1-'inputs and tables'!$K$14)),0,IF(C471&gt;(F471*(1+'inputs and tables'!$K$14)),1,J470)))</f>
        <v>1</v>
      </c>
      <c r="K471">
        <f ca="1">IF(G471="","",IF(C471&lt;(G471*(1-'inputs and tables'!$K$14)),0,IF(C471&gt;(G471*(1+'inputs and tables'!$K$14)),1,K470)))</f>
        <v>1</v>
      </c>
      <c r="N471" s="13">
        <f t="shared" si="21"/>
        <v>1559.5739321314188</v>
      </c>
      <c r="O471" s="10">
        <f ca="1">(O470+(IF(J470&lt;&gt;J469,(-O470*'inputs and tables'!$K$22-'inputs and tables'!$K$21)-O470*'inputs and tables'!$K$22,0)*('inputs and tables'!$K$15+'inputs and tables'!$K$16)))*(IF(AND(J470=0,'inputs and tables'!$K$16=1),(data!C470/data!C471-1)*'inputs and tables'!$K$18+1,1)*IF(AND(J470=1,'inputs and tables'!$K$15=1),(data!C471/data!C470-1)*'inputs and tables'!$K$17+1,1))</f>
        <v>2767.471206735941</v>
      </c>
      <c r="P471" s="10">
        <f ca="1">(P470+(IF(K470&lt;&gt;K469,(-P470*'inputs and tables'!$K$22-'inputs and tables'!$K$21)-P470*'inputs and tables'!$K$22,0)*('inputs and tables'!$K$15+'inputs and tables'!$K$16)))*(IF(AND(K470=0,'inputs and tables'!$K$16=1),data!C470/data!C471,1)*IF(AND(K470=1,'inputs and tables'!$K$15=1),data!C471/data!C470,1))</f>
        <v>1058.3720951677067</v>
      </c>
      <c r="R471" s="36">
        <f ca="1">1-O471/MAX($O$202:O471)</f>
        <v>0.20637293771952769</v>
      </c>
      <c r="S471" s="36">
        <f>1-N471/MAX($N$202:N471)</f>
        <v>6.6513020440692516E-2</v>
      </c>
    </row>
    <row r="472" spans="1:19" x14ac:dyDescent="0.4">
      <c r="A472" s="17">
        <f t="shared" si="20"/>
        <v>470</v>
      </c>
      <c r="B472">
        <v>1460851200</v>
      </c>
      <c r="C472">
        <v>431</v>
      </c>
      <c r="D472" s="14">
        <f t="shared" si="19"/>
        <v>42477</v>
      </c>
      <c r="F472">
        <f ca="1">IF(A472&lt;$F$2,"",AVERAGE(INDIRECT("C"&amp;A472-$F$2+3):C472))</f>
        <v>417.73659090909081</v>
      </c>
      <c r="G472" s="2">
        <f ca="1">IF(A472&lt;$G$2,"",IF(A472=$G$2,AVERAGE(INDIRECT("C"&amp;A472-$G$2+3):C472),G471+(2/($G$2+3))*(C472-G471)))</f>
        <v>419.36768105617233</v>
      </c>
      <c r="J472">
        <f ca="1">IF(F472="","",IF(C472&lt;(F472*(1-'inputs and tables'!$K$14)),0,IF(C472&gt;(F472*(1+'inputs and tables'!$K$14)),1,J471)))</f>
        <v>1</v>
      </c>
      <c r="K472">
        <f ca="1">IF(G472="","",IF(C472&lt;(G472*(1-'inputs and tables'!$K$14)),0,IF(C472&gt;(G472*(1+'inputs and tables'!$K$14)),1,K471)))</f>
        <v>1</v>
      </c>
      <c r="N472" s="13">
        <f t="shared" si="21"/>
        <v>1550.9734067436755</v>
      </c>
      <c r="O472" s="10">
        <f ca="1">(O471+(IF(J471&lt;&gt;J470,(-O471*'inputs and tables'!$K$22-'inputs and tables'!$K$21)-O471*'inputs and tables'!$K$22,0)*('inputs and tables'!$K$15+'inputs and tables'!$K$16)))*(IF(AND(J471=0,'inputs and tables'!$K$16=1),(data!C471/data!C472-1)*'inputs and tables'!$K$18+1,1)*IF(AND(J471=1,'inputs and tables'!$K$15=1),(data!C472/data!C471-1)*'inputs and tables'!$K$17+1,1))</f>
        <v>2733.1324439259488</v>
      </c>
      <c r="P472" s="10">
        <f ca="1">(P471+(IF(K471&lt;&gt;K470,(-P471*'inputs and tables'!$K$22-'inputs and tables'!$K$21)-P471*'inputs and tables'!$K$22,0)*('inputs and tables'!$K$15+'inputs and tables'!$K$16)))*(IF(AND(K471=0,'inputs and tables'!$K$16=1),data!C471/data!C472,1)*IF(AND(K471=1,'inputs and tables'!$K$15=1),data!C472/data!C471,1))</f>
        <v>1052.5355292399031</v>
      </c>
      <c r="R472" s="36">
        <f ca="1">1-O472/MAX($O$202:O472)</f>
        <v>0.21622025659493604</v>
      </c>
      <c r="S472" s="36">
        <f>1-N472/MAX($N$202:N472)</f>
        <v>7.1660886983867855E-2</v>
      </c>
    </row>
    <row r="473" spans="1:19" x14ac:dyDescent="0.4">
      <c r="A473" s="17">
        <f t="shared" si="20"/>
        <v>471</v>
      </c>
      <c r="B473">
        <v>1460937600</v>
      </c>
      <c r="C473">
        <v>430.97</v>
      </c>
      <c r="D473" s="14">
        <f t="shared" si="19"/>
        <v>42478</v>
      </c>
      <c r="F473">
        <f ca="1">IF(A473&lt;$F$2,"",AVERAGE(INDIRECT("C"&amp;A473-$F$2+3):C473))</f>
        <v>418.52954545454537</v>
      </c>
      <c r="G473" s="2">
        <f ca="1">IF(A473&lt;$G$2,"",IF(A473=$G$2,AVERAGE(INDIRECT("C"&amp;A473-$G$2+3):C473),G472+(2/($G$2+3))*(C473-G472)))</f>
        <v>419.86139675590965</v>
      </c>
      <c r="J473">
        <f ca="1">IF(F473="","",IF(C473&lt;(F473*(1-'inputs and tables'!$K$14)),0,IF(C473&gt;(F473*(1+'inputs and tables'!$K$14)),1,J472)))</f>
        <v>1</v>
      </c>
      <c r="K473">
        <f ca="1">IF(G473="","",IF(C473&lt;(G473*(1-'inputs and tables'!$K$14)),0,IF(C473&gt;(G473*(1+'inputs and tables'!$K$14)),1,K472)))</f>
        <v>1</v>
      </c>
      <c r="N473" s="13">
        <f t="shared" si="21"/>
        <v>1550.8654503580553</v>
      </c>
      <c r="O473" s="10">
        <f ca="1">(O472+(IF(J472&lt;&gt;J471,(-O472*'inputs and tables'!$K$22-'inputs and tables'!$K$21)-O472*'inputs and tables'!$K$22,0)*('inputs and tables'!$K$15+'inputs and tables'!$K$16)))*(IF(AND(J472=0,'inputs and tables'!$K$16=1),(data!C472/data!C473-1)*'inputs and tables'!$K$18+1,1)*IF(AND(J472=1,'inputs and tables'!$K$15=1),(data!C473/data!C472-1)*'inputs and tables'!$K$17+1,1))</f>
        <v>2732.7044011418079</v>
      </c>
      <c r="P473" s="10">
        <f ca="1">(P472+(IF(K472&lt;&gt;K471,(-P472*'inputs and tables'!$K$22-'inputs and tables'!$K$21)-P472*'inputs and tables'!$K$22,0)*('inputs and tables'!$K$15+'inputs and tables'!$K$16)))*(IF(AND(K472=0,'inputs and tables'!$K$16=1),data!C472/data!C473,1)*IF(AND(K472=1,'inputs and tables'!$K$15=1),data!C473/data!C472,1))</f>
        <v>1052.4622669060814</v>
      </c>
      <c r="R473" s="36">
        <f ca="1">1-O473/MAX($O$202:O473)</f>
        <v>0.21634300632273129</v>
      </c>
      <c r="S473" s="36">
        <f>1-N473/MAX($N$202:N473)</f>
        <v>7.1725504555539499E-2</v>
      </c>
    </row>
    <row r="474" spans="1:19" x14ac:dyDescent="0.4">
      <c r="A474" s="17">
        <f t="shared" si="20"/>
        <v>472</v>
      </c>
      <c r="B474">
        <v>1461024000</v>
      </c>
      <c r="C474">
        <v>437.06</v>
      </c>
      <c r="D474" s="14">
        <f t="shared" si="19"/>
        <v>42479</v>
      </c>
      <c r="F474">
        <f ca="1">IF(A474&lt;$F$2,"",AVERAGE(INDIRECT("C"&amp;A474-$F$2+3):C474))</f>
        <v>419.29818181818172</v>
      </c>
      <c r="G474" s="2">
        <f ca="1">IF(A474&lt;$G$2,"",IF(A474=$G$2,AVERAGE(INDIRECT("C"&amp;A474-$G$2+3):C474),G473+(2/($G$2+3))*(C474-G473)))</f>
        <v>420.59325221310496</v>
      </c>
      <c r="J474">
        <f ca="1">IF(F474="","",IF(C474&lt;(F474*(1-'inputs and tables'!$K$14)),0,IF(C474&gt;(F474*(1+'inputs and tables'!$K$14)),1,J473)))</f>
        <v>1</v>
      </c>
      <c r="K474">
        <f ca="1">IF(G474="","",IF(C474&lt;(G474*(1-'inputs and tables'!$K$14)),0,IF(C474&gt;(G474*(1+'inputs and tables'!$K$14)),1,K473)))</f>
        <v>1</v>
      </c>
      <c r="N474" s="13">
        <f t="shared" si="21"/>
        <v>1572.7805966389578</v>
      </c>
      <c r="O474" s="10">
        <f ca="1">(O473+(IF(J473&lt;&gt;J472,(-O473*'inputs and tables'!$K$22-'inputs and tables'!$K$21)-O473*'inputs and tables'!$K$22,0)*('inputs and tables'!$K$15+'inputs and tables'!$K$16)))*(IF(AND(J473=0,'inputs and tables'!$K$16=1),(data!C473/data!C474-1)*'inputs and tables'!$K$18+1,1)*IF(AND(J473=1,'inputs and tables'!$K$15=1),(data!C474/data!C473-1)*'inputs and tables'!$K$17+1,1))</f>
        <v>2819.5895255278338</v>
      </c>
      <c r="P474" s="10">
        <f ca="1">(P473+(IF(K473&lt;&gt;K472,(-P473*'inputs and tables'!$K$22-'inputs and tables'!$K$21)-P473*'inputs and tables'!$K$22,0)*('inputs and tables'!$K$15+'inputs and tables'!$K$16)))*(IF(AND(K473=0,'inputs and tables'!$K$16=1),data!C473/data!C474,1)*IF(AND(K473=1,'inputs and tables'!$K$15=1),data!C474/data!C473,1))</f>
        <v>1067.3345206719073</v>
      </c>
      <c r="R474" s="36">
        <f ca="1">1-O474/MAX($O$202:O474)</f>
        <v>0.19142697978756007</v>
      </c>
      <c r="S474" s="36">
        <f>1-N474/MAX($N$202:N474)</f>
        <v>5.8608137506193203E-2</v>
      </c>
    </row>
    <row r="475" spans="1:19" x14ac:dyDescent="0.4">
      <c r="A475" s="17">
        <f t="shared" si="20"/>
        <v>473</v>
      </c>
      <c r="B475">
        <v>1461110400</v>
      </c>
      <c r="C475">
        <v>442.96</v>
      </c>
      <c r="D475" s="14">
        <f t="shared" si="19"/>
        <v>42480</v>
      </c>
      <c r="F475">
        <f ca="1">IF(A475&lt;$F$2,"",AVERAGE(INDIRECT("C"&amp;A475-$F$2+3):C475))</f>
        <v>419.99704545454546</v>
      </c>
      <c r="G475" s="2">
        <f ca="1">IF(A475&lt;$G$2,"",IF(A475=$G$2,AVERAGE(INDIRECT("C"&amp;A475-$G$2+3):C475),G474+(2/($G$2+3))*(C475-G474)))</f>
        <v>421.54502871467497</v>
      </c>
      <c r="J475">
        <f ca="1">IF(F475="","",IF(C475&lt;(F475*(1-'inputs and tables'!$K$14)),0,IF(C475&gt;(F475*(1+'inputs and tables'!$K$14)),1,J474)))</f>
        <v>1</v>
      </c>
      <c r="K475">
        <f ca="1">IF(G475="","",IF(C475&lt;(G475*(1-'inputs and tables'!$K$14)),0,IF(C475&gt;(G475*(1+'inputs and tables'!$K$14)),1,K474)))</f>
        <v>1</v>
      </c>
      <c r="N475" s="13">
        <f t="shared" si="21"/>
        <v>1594.0120191442657</v>
      </c>
      <c r="O475" s="10">
        <f ca="1">(O474+(IF(J474&lt;&gt;J473,(-O474*'inputs and tables'!$K$22-'inputs and tables'!$K$21)-O474*'inputs and tables'!$K$22,0)*('inputs and tables'!$K$15+'inputs and tables'!$K$16)))*(IF(AND(J474=0,'inputs and tables'!$K$16=1),(data!C474/data!C475-1)*'inputs and tables'!$K$18+1,1)*IF(AND(J474=1,'inputs and tables'!$K$15=1),(data!C475/data!C474-1)*'inputs and tables'!$K$17+1,1))</f>
        <v>2905.230057608971</v>
      </c>
      <c r="P475" s="10">
        <f ca="1">(P474+(IF(K474&lt;&gt;K473,(-P474*'inputs and tables'!$K$22-'inputs and tables'!$K$21)-P474*'inputs and tables'!$K$22,0)*('inputs and tables'!$K$15+'inputs and tables'!$K$16)))*(IF(AND(K474=0,'inputs and tables'!$K$16=1),data!C474/data!C475,1)*IF(AND(K474=1,'inputs and tables'!$K$15=1),data!C475/data!C474,1))</f>
        <v>1081.7427796568618</v>
      </c>
      <c r="R475" s="36">
        <f ca="1">1-O475/MAX($O$202:O475)</f>
        <v>0.16686786469279025</v>
      </c>
      <c r="S475" s="36">
        <f>1-N475/MAX($N$202:N475)</f>
        <v>4.5900015077434131E-2</v>
      </c>
    </row>
    <row r="476" spans="1:19" x14ac:dyDescent="0.4">
      <c r="A476" s="17">
        <f t="shared" si="20"/>
        <v>474</v>
      </c>
      <c r="B476">
        <v>1461196800</v>
      </c>
      <c r="C476">
        <v>452.25</v>
      </c>
      <c r="D476" s="14">
        <f t="shared" si="19"/>
        <v>42481</v>
      </c>
      <c r="F476">
        <f ca="1">IF(A476&lt;$F$2,"",AVERAGE(INDIRECT("C"&amp;A476-$F$2+3):C476))</f>
        <v>420.9304545454545</v>
      </c>
      <c r="G476" s="2">
        <f ca="1">IF(A476&lt;$G$2,"",IF(A476=$G$2,AVERAGE(INDIRECT("C"&amp;A476-$G$2+3):C476),G475+(2/($G$2+3))*(C476-G475)))</f>
        <v>422.85162323745476</v>
      </c>
      <c r="J476">
        <f ca="1">IF(F476="","",IF(C476&lt;(F476*(1-'inputs and tables'!$K$14)),0,IF(C476&gt;(F476*(1+'inputs and tables'!$K$14)),1,J475)))</f>
        <v>1</v>
      </c>
      <c r="K476">
        <f ca="1">IF(G476="","",IF(C476&lt;(G476*(1-'inputs and tables'!$K$14)),0,IF(C476&gt;(G476*(1+'inputs and tables'!$K$14)),1,K475)))</f>
        <v>1</v>
      </c>
      <c r="N476" s="13">
        <f t="shared" si="21"/>
        <v>1627.4425132246574</v>
      </c>
      <c r="O476" s="10">
        <f ca="1">(O475+(IF(J475&lt;&gt;J474,(-O475*'inputs and tables'!$K$22-'inputs and tables'!$K$21)-O475*'inputs and tables'!$K$22,0)*('inputs and tables'!$K$15+'inputs and tables'!$K$16)))*(IF(AND(J475=0,'inputs and tables'!$K$16=1),(data!C475/data!C476-1)*'inputs and tables'!$K$18+1,1)*IF(AND(J475=1,'inputs and tables'!$K$15=1),(data!C476/data!C475-1)*'inputs and tables'!$K$17+1,1))</f>
        <v>3042.3227325213152</v>
      </c>
      <c r="P476" s="10">
        <f ca="1">(P475+(IF(K475&lt;&gt;K474,(-P475*'inputs and tables'!$K$22-'inputs and tables'!$K$21)-P475*'inputs and tables'!$K$22,0)*('inputs and tables'!$K$15+'inputs and tables'!$K$16)))*(IF(AND(K475=0,'inputs and tables'!$K$16=1),data!C475/data!C476,1)*IF(AND(K475=1,'inputs and tables'!$K$15=1),data!C476/data!C475,1))</f>
        <v>1104.4296823636803</v>
      </c>
      <c r="R476" s="36">
        <f ca="1">1-O476/MAX($O$202:O476)</f>
        <v>0.12755383078846683</v>
      </c>
      <c r="S476" s="36">
        <f>1-N476/MAX($N$202:N476)</f>
        <v>2.5890107049777678E-2</v>
      </c>
    </row>
    <row r="477" spans="1:19" x14ac:dyDescent="0.4">
      <c r="A477" s="17">
        <f t="shared" si="20"/>
        <v>475</v>
      </c>
      <c r="B477">
        <v>1461283200</v>
      </c>
      <c r="C477">
        <v>448.41</v>
      </c>
      <c r="D477" s="14">
        <f t="shared" si="19"/>
        <v>42482</v>
      </c>
      <c r="F477">
        <f ca="1">IF(A477&lt;$F$2,"",AVERAGE(INDIRECT("C"&amp;A477-$F$2+3):C477))</f>
        <v>421.73977272727274</v>
      </c>
      <c r="G477" s="2">
        <f ca="1">IF(A477&lt;$G$2,"",IF(A477=$G$2,AVERAGE(INDIRECT("C"&amp;A477-$G$2+3):C477),G476+(2/($G$2+3))*(C477-G476)))</f>
        <v>423.93921373798861</v>
      </c>
      <c r="J477">
        <f ca="1">IF(F477="","",IF(C477&lt;(F477*(1-'inputs and tables'!$K$14)),0,IF(C477&gt;(F477*(1+'inputs and tables'!$K$14)),1,J476)))</f>
        <v>1</v>
      </c>
      <c r="K477">
        <f ca="1">IF(G477="","",IF(C477&lt;(G477*(1-'inputs and tables'!$K$14)),0,IF(C477&gt;(G477*(1+'inputs and tables'!$K$14)),1,K476)))</f>
        <v>1</v>
      </c>
      <c r="N477" s="13">
        <f t="shared" si="21"/>
        <v>1613.6240958652706</v>
      </c>
      <c r="O477" s="10">
        <f ca="1">(O476+(IF(J476&lt;&gt;J475,(-O476*'inputs and tables'!$K$22-'inputs and tables'!$K$21)-O476*'inputs and tables'!$K$22,0)*('inputs and tables'!$K$15+'inputs and tables'!$K$16)))*(IF(AND(J476=0,'inputs and tables'!$K$16=1),(data!C476/data!C477-1)*'inputs and tables'!$K$18+1,1)*IF(AND(J476=1,'inputs and tables'!$K$15=1),(data!C477/data!C476-1)*'inputs and tables'!$K$17+1,1))</f>
        <v>2984.2007459895649</v>
      </c>
      <c r="P477" s="10">
        <f ca="1">(P476+(IF(K476&lt;&gt;K475,(-P476*'inputs and tables'!$K$22-'inputs and tables'!$K$21)-P476*'inputs and tables'!$K$22,0)*('inputs and tables'!$K$15+'inputs and tables'!$K$16)))*(IF(AND(K476=0,'inputs and tables'!$K$16=1),data!C476/data!C477,1)*IF(AND(K476=1,'inputs and tables'!$K$15=1),data!C477/data!C476,1))</f>
        <v>1095.0521036344896</v>
      </c>
      <c r="R477" s="36">
        <f ca="1">1-O477/MAX($O$202:O477)</f>
        <v>0.14422145909579154</v>
      </c>
      <c r="S477" s="36">
        <f>1-N477/MAX($N$202:N477)</f>
        <v>3.4161156223749711E-2</v>
      </c>
    </row>
    <row r="478" spans="1:19" x14ac:dyDescent="0.4">
      <c r="A478" s="17">
        <f t="shared" si="20"/>
        <v>476</v>
      </c>
      <c r="B478">
        <v>1461369600</v>
      </c>
      <c r="C478">
        <v>455.69</v>
      </c>
      <c r="D478" s="14">
        <f t="shared" si="19"/>
        <v>42483</v>
      </c>
      <c r="F478">
        <f ca="1">IF(A478&lt;$F$2,"",AVERAGE(INDIRECT("C"&amp;A478-$F$2+3):C478))</f>
        <v>422.6422727272726</v>
      </c>
      <c r="G478" s="2">
        <f ca="1">IF(A478&lt;$G$2,"",IF(A478=$G$2,AVERAGE(INDIRECT("C"&amp;A478-$G$2+3):C478),G477+(2/($G$2+3))*(C478-G477)))</f>
        <v>425.29031102573379</v>
      </c>
      <c r="J478">
        <f ca="1">IF(F478="","",IF(C478&lt;(F478*(1-'inputs and tables'!$K$14)),0,IF(C478&gt;(F478*(1+'inputs and tables'!$K$14)),1,J477)))</f>
        <v>1</v>
      </c>
      <c r="K478">
        <f ca="1">IF(G478="","",IF(C478&lt;(G478*(1-'inputs and tables'!$K$14)),0,IF(C478&gt;(G478*(1+'inputs and tables'!$K$14)),1,K477)))</f>
        <v>1</v>
      </c>
      <c r="N478" s="13">
        <f t="shared" si="21"/>
        <v>1639.8215121091082</v>
      </c>
      <c r="O478" s="10">
        <f ca="1">(O477+(IF(J477&lt;&gt;J476,(-O477*'inputs and tables'!$K$22-'inputs and tables'!$K$21)-O477*'inputs and tables'!$K$22,0)*('inputs and tables'!$K$15+'inputs and tables'!$K$16)))*(IF(AND(J477=0,'inputs and tables'!$K$16=1),(data!C477/data!C478-1)*'inputs and tables'!$K$18+1,1)*IF(AND(J477=1,'inputs and tables'!$K$15=1),(data!C478/data!C477-1)*'inputs and tables'!$K$17+1,1))</f>
        <v>3093.2108220791019</v>
      </c>
      <c r="P478" s="10">
        <f ca="1">(P477+(IF(K477&lt;&gt;K476,(-P477*'inputs and tables'!$K$22-'inputs and tables'!$K$21)-P477*'inputs and tables'!$K$22,0)*('inputs and tables'!$K$15+'inputs and tables'!$K$16)))*(IF(AND(K477=0,'inputs and tables'!$K$16=1),data!C477/data!C478,1)*IF(AND(K477=1,'inputs and tables'!$K$15=1),data!C478/data!C477,1))</f>
        <v>1112.8304299752472</v>
      </c>
      <c r="R478" s="36">
        <f ca="1">1-O478/MAX($O$202:O478)</f>
        <v>0.11296066540249527</v>
      </c>
      <c r="S478" s="36">
        <f>1-N478/MAX($N$202:N478)</f>
        <v>1.8480625498094261E-2</v>
      </c>
    </row>
    <row r="479" spans="1:19" x14ac:dyDescent="0.4">
      <c r="A479" s="17">
        <f t="shared" si="20"/>
        <v>477</v>
      </c>
      <c r="B479">
        <v>1461456000</v>
      </c>
      <c r="C479">
        <v>464.46</v>
      </c>
      <c r="D479" s="14">
        <f t="shared" si="19"/>
        <v>42484</v>
      </c>
      <c r="F479">
        <f ca="1">IF(A479&lt;$F$2,"",AVERAGE(INDIRECT("C"&amp;A479-$F$2+3):C479))</f>
        <v>423.66659090909076</v>
      </c>
      <c r="G479" s="2">
        <f ca="1">IF(A479&lt;$G$2,"",IF(A479=$G$2,AVERAGE(INDIRECT("C"&amp;A479-$G$2+3):C479),G478+(2/($G$2+3))*(C479-G478)))</f>
        <v>426.95710630123449</v>
      </c>
      <c r="J479">
        <f ca="1">IF(F479="","",IF(C479&lt;(F479*(1-'inputs and tables'!$K$14)),0,IF(C479&gt;(F479*(1+'inputs and tables'!$K$14)),1,J478)))</f>
        <v>1</v>
      </c>
      <c r="K479">
        <f ca="1">IF(G479="","",IF(C479&lt;(G479*(1-'inputs and tables'!$K$14)),0,IF(C479&gt;(G479*(1+'inputs and tables'!$K$14)),1,K478)))</f>
        <v>1</v>
      </c>
      <c r="N479" s="13">
        <f t="shared" si="21"/>
        <v>1671.3807621720828</v>
      </c>
      <c r="O479" s="10">
        <f ca="1">(O478+(IF(J478&lt;&gt;J477,(-O478*'inputs and tables'!$K$22-'inputs and tables'!$K$21)-O478*'inputs and tables'!$K$22,0)*('inputs and tables'!$K$15+'inputs and tables'!$K$16)))*(IF(AND(J478=0,'inputs and tables'!$K$16=1),(data!C478/data!C479-1)*'inputs and tables'!$K$18+1,1)*IF(AND(J478=1,'inputs and tables'!$K$15=1),(data!C479/data!C478-1)*'inputs and tables'!$K$17+1,1))</f>
        <v>3227.1544735673415</v>
      </c>
      <c r="P479" s="10">
        <f ca="1">(P478+(IF(K478&lt;&gt;K477,(-P478*'inputs and tables'!$K$22-'inputs and tables'!$K$21)-P478*'inputs and tables'!$K$22,0)*('inputs and tables'!$K$15+'inputs and tables'!$K$16)))*(IF(AND(K478=0,'inputs and tables'!$K$16=1),data!C478/data!C479,1)*IF(AND(K478=1,'inputs and tables'!$K$15=1),data!C479/data!C478,1))</f>
        <v>1134.2474522291543</v>
      </c>
      <c r="R479" s="36">
        <f ca="1">1-O479/MAX($O$202:O479)</f>
        <v>7.4549676199428982E-2</v>
      </c>
      <c r="S479" s="36">
        <f>1-N479/MAX($N$202:N479)</f>
        <v>0</v>
      </c>
    </row>
    <row r="480" spans="1:19" x14ac:dyDescent="0.4">
      <c r="A480" s="17">
        <f t="shared" si="20"/>
        <v>478</v>
      </c>
      <c r="B480">
        <v>1461542400</v>
      </c>
      <c r="C480">
        <v>466.17</v>
      </c>
      <c r="D480" s="14">
        <f t="shared" si="19"/>
        <v>42485</v>
      </c>
      <c r="F480">
        <f ca="1">IF(A480&lt;$F$2,"",AVERAGE(INDIRECT("C"&amp;A480-$F$2+3):C480))</f>
        <v>424.92999999999978</v>
      </c>
      <c r="G480" s="2">
        <f ca="1">IF(A480&lt;$G$2,"",IF(A480=$G$2,AVERAGE(INDIRECT("C"&amp;A480-$G$2+3):C480),G479+(2/($G$2+3))*(C480-G479)))</f>
        <v>428.62574007565007</v>
      </c>
      <c r="J480">
        <f ca="1">IF(F480="","",IF(C480&lt;(F480*(1-'inputs and tables'!$K$14)),0,IF(C480&gt;(F480*(1+'inputs and tables'!$K$14)),1,J479)))</f>
        <v>1</v>
      </c>
      <c r="K480">
        <f ca="1">IF(G480="","",IF(C480&lt;(G480*(1-'inputs and tables'!$K$14)),0,IF(C480&gt;(G480*(1+'inputs and tables'!$K$14)),1,K479)))</f>
        <v>1</v>
      </c>
      <c r="N480" s="13">
        <f t="shared" si="21"/>
        <v>1677.5342761524348</v>
      </c>
      <c r="O480" s="10">
        <f ca="1">(O479+(IF(J479&lt;&gt;J478,(-O479*'inputs and tables'!$K$22-'inputs and tables'!$K$21)-O479*'inputs and tables'!$K$22,0)*('inputs and tables'!$K$15+'inputs and tables'!$K$16)))*(IF(AND(J479=0,'inputs and tables'!$K$16=1),(data!C479/data!C480-1)*'inputs and tables'!$K$18+1,1)*IF(AND(J479=1,'inputs and tables'!$K$15=1),(data!C480/data!C479-1)*'inputs and tables'!$K$17+1,1))</f>
        <v>3253.8876192355383</v>
      </c>
      <c r="P480" s="10">
        <f ca="1">(P479+(IF(K479&lt;&gt;K478,(-P479*'inputs and tables'!$K$22-'inputs and tables'!$K$21)-P479*'inputs and tables'!$K$22,0)*('inputs and tables'!$K$15+'inputs and tables'!$K$16)))*(IF(AND(K479=0,'inputs and tables'!$K$16=1),data!C479/data!C480,1)*IF(AND(K479=1,'inputs and tables'!$K$15=1),data!C480/data!C479,1))</f>
        <v>1138.4234052569973</v>
      </c>
      <c r="R480" s="36">
        <f ca="1">1-O480/MAX($O$202:O480)</f>
        <v>6.6883418349834245E-2</v>
      </c>
      <c r="S480" s="36">
        <f>1-N480/MAX($N$202:N480)</f>
        <v>0</v>
      </c>
    </row>
    <row r="481" spans="1:19" x14ac:dyDescent="0.4">
      <c r="A481" s="17">
        <f t="shared" si="20"/>
        <v>479</v>
      </c>
      <c r="B481">
        <v>1461628800</v>
      </c>
      <c r="C481">
        <v>470.59</v>
      </c>
      <c r="D481" s="14">
        <f t="shared" si="19"/>
        <v>42486</v>
      </c>
      <c r="F481">
        <f ca="1">IF(A481&lt;$F$2,"",AVERAGE(INDIRECT("C"&amp;A481-$F$2+3):C481))</f>
        <v>426.2497727272725</v>
      </c>
      <c r="G481" s="2">
        <f ca="1">IF(A481&lt;$G$2,"",IF(A481=$G$2,AVERAGE(INDIRECT("C"&amp;A481-$G$2+3):C481),G480+(2/($G$2+3))*(C481-G480)))</f>
        <v>430.41145326392029</v>
      </c>
      <c r="J481">
        <f ca="1">IF(F481="","",IF(C481&lt;(F481*(1-'inputs and tables'!$K$14)),0,IF(C481&gt;(F481*(1+'inputs and tables'!$K$14)),1,J480)))</f>
        <v>1</v>
      </c>
      <c r="K481">
        <f ca="1">IF(G481="","",IF(C481&lt;(G481*(1-'inputs and tables'!$K$14)),0,IF(C481&gt;(G481*(1+'inputs and tables'!$K$14)),1,K480)))</f>
        <v>1</v>
      </c>
      <c r="N481" s="13">
        <f t="shared" si="21"/>
        <v>1693.4398503004786</v>
      </c>
      <c r="O481" s="10">
        <f ca="1">(O480+(IF(J480&lt;&gt;J479,(-O480*'inputs and tables'!$K$22-'inputs and tables'!$K$21)-O480*'inputs and tables'!$K$22,0)*('inputs and tables'!$K$15+'inputs and tables'!$K$16)))*(IF(AND(J480=0,'inputs and tables'!$K$16=1),(data!C480/data!C481-1)*'inputs and tables'!$K$18+1,1)*IF(AND(J480=1,'inputs and tables'!$K$15=1),(data!C481/data!C480-1)*'inputs and tables'!$K$17+1,1))</f>
        <v>3323.3041676476987</v>
      </c>
      <c r="P481" s="10">
        <f ca="1">(P480+(IF(K480&lt;&gt;K479,(-P480*'inputs and tables'!$K$22-'inputs and tables'!$K$21)-P480*'inputs and tables'!$K$22,0)*('inputs and tables'!$K$15+'inputs and tables'!$K$16)))*(IF(AND(K480=0,'inputs and tables'!$K$16=1),data!C480/data!C481,1)*IF(AND(K480=1,'inputs and tables'!$K$15=1),data!C481/data!C480,1))</f>
        <v>1149.2173891067428</v>
      </c>
      <c r="R481" s="36">
        <f ca="1">1-O481/MAX($O$202:O481)</f>
        <v>4.6976851207995995E-2</v>
      </c>
      <c r="S481" s="36">
        <f>1-N481/MAX($N$202:N481)</f>
        <v>0</v>
      </c>
    </row>
    <row r="482" spans="1:19" x14ac:dyDescent="0.4">
      <c r="A482" s="17">
        <f t="shared" si="20"/>
        <v>480</v>
      </c>
      <c r="B482">
        <v>1461715200</v>
      </c>
      <c r="C482">
        <v>445.31</v>
      </c>
      <c r="D482" s="14">
        <f t="shared" si="19"/>
        <v>42487</v>
      </c>
      <c r="F482">
        <f ca="1">IF(A482&lt;$F$2,"",AVERAGE(INDIRECT("C"&amp;A482-$F$2+3):C482))</f>
        <v>426.93818181818165</v>
      </c>
      <c r="G482" s="2">
        <f ca="1">IF(A482&lt;$G$2,"",IF(A482=$G$2,AVERAGE(INDIRECT("C"&amp;A482-$G$2+3):C482),G481+(2/($G$2+3))*(C482-G481)))</f>
        <v>431.04543397609388</v>
      </c>
      <c r="J482">
        <f ca="1">IF(F482="","",IF(C482&lt;(F482*(1-'inputs and tables'!$K$14)),0,IF(C482&gt;(F482*(1+'inputs and tables'!$K$14)),1,J481)))</f>
        <v>1</v>
      </c>
      <c r="K482">
        <f ca="1">IF(G482="","",IF(C482&lt;(G482*(1-'inputs and tables'!$K$14)),0,IF(C482&gt;(G482*(1+'inputs and tables'!$K$14)),1,K481)))</f>
        <v>1</v>
      </c>
      <c r="N482" s="13">
        <f t="shared" si="21"/>
        <v>1602.4686026845156</v>
      </c>
      <c r="O482" s="10">
        <f ca="1">(O481+(IF(J481&lt;&gt;J480,(-O481*'inputs and tables'!$K$22-'inputs and tables'!$K$21)-O481*'inputs and tables'!$K$22,0)*('inputs and tables'!$K$15+'inputs and tables'!$K$16)))*(IF(AND(J481=0,'inputs and tables'!$K$16=1),(data!C481/data!C482-1)*'inputs and tables'!$K$18+1,1)*IF(AND(J481=1,'inputs and tables'!$K$15=1),(data!C482/data!C481-1)*'inputs and tables'!$K$17+1,1))</f>
        <v>2921.6178992276286</v>
      </c>
      <c r="P482" s="10">
        <f ca="1">(P481+(IF(K481&lt;&gt;K480,(-P481*'inputs and tables'!$K$22-'inputs and tables'!$K$21)-P481*'inputs and tables'!$K$22,0)*('inputs and tables'!$K$15+'inputs and tables'!$K$16)))*(IF(AND(K481=0,'inputs and tables'!$K$16=1),data!C481/data!C482,1)*IF(AND(K481=1,'inputs and tables'!$K$15=1),data!C482/data!C481,1))</f>
        <v>1087.4816624729035</v>
      </c>
      <c r="R482" s="36">
        <f ca="1">1-O482/MAX($O$202:O482)</f>
        <v>0.16216832723445018</v>
      </c>
      <c r="S482" s="36">
        <f>1-N482/MAX($N$202:N482)</f>
        <v>5.3719798550755371E-2</v>
      </c>
    </row>
    <row r="483" spans="1:19" x14ac:dyDescent="0.4">
      <c r="A483" s="17">
        <f t="shared" si="20"/>
        <v>481</v>
      </c>
      <c r="B483">
        <v>1461801600</v>
      </c>
      <c r="C483">
        <v>451.68</v>
      </c>
      <c r="D483" s="14">
        <f t="shared" si="19"/>
        <v>42488</v>
      </c>
      <c r="F483">
        <f ca="1">IF(A483&lt;$F$2,"",AVERAGE(INDIRECT("C"&amp;A483-$F$2+3):C483))</f>
        <v>427.76249999999982</v>
      </c>
      <c r="G483" s="2">
        <f ca="1">IF(A483&lt;$G$2,"",IF(A483=$G$2,AVERAGE(INDIRECT("C"&amp;A483-$G$2+3):C483),G482+(2/($G$2+3))*(C483-G482)))</f>
        <v>431.92350061540901</v>
      </c>
      <c r="J483">
        <f ca="1">IF(F483="","",IF(C483&lt;(F483*(1-'inputs and tables'!$K$14)),0,IF(C483&gt;(F483*(1+'inputs and tables'!$K$14)),1,J482)))</f>
        <v>1</v>
      </c>
      <c r="K483">
        <f ca="1">IF(G483="","",IF(C483&lt;(G483*(1-'inputs and tables'!$K$14)),0,IF(C483&gt;(G483*(1+'inputs and tables'!$K$14)),1,K482)))</f>
        <v>1</v>
      </c>
      <c r="N483" s="13">
        <f t="shared" si="21"/>
        <v>1625.3913418978734</v>
      </c>
      <c r="O483" s="10">
        <f ca="1">(O482+(IF(J482&lt;&gt;J481,(-O482*'inputs and tables'!$K$22-'inputs and tables'!$K$21)-O482*'inputs and tables'!$K$22,0)*('inputs and tables'!$K$15+'inputs and tables'!$K$16)))*(IF(AND(J482=0,'inputs and tables'!$K$16=1),(data!C482/data!C483-1)*'inputs and tables'!$K$18+1,1)*IF(AND(J482=1,'inputs and tables'!$K$15=1),(data!C483/data!C482-1)*'inputs and tables'!$K$17+1,1))</f>
        <v>3015.6514680688401</v>
      </c>
      <c r="P483" s="10">
        <f ca="1">(P482+(IF(K482&lt;&gt;K481,(-P482*'inputs and tables'!$K$22-'inputs and tables'!$K$21)-P482*'inputs and tables'!$K$22,0)*('inputs and tables'!$K$15+'inputs and tables'!$K$16)))*(IF(AND(K482=0,'inputs and tables'!$K$16=1),data!C482/data!C483,1)*IF(AND(K482=1,'inputs and tables'!$K$15=1),data!C483/data!C482,1))</f>
        <v>1103.0376980210663</v>
      </c>
      <c r="R483" s="36">
        <f ca="1">1-O483/MAX($O$202:O483)</f>
        <v>0.13520234297649014</v>
      </c>
      <c r="S483" s="36">
        <f>1-N483/MAX($N$202:N483)</f>
        <v>4.0183599311502505E-2</v>
      </c>
    </row>
    <row r="484" spans="1:19" x14ac:dyDescent="0.4">
      <c r="A484" s="17">
        <f t="shared" si="20"/>
        <v>482</v>
      </c>
      <c r="B484">
        <v>1461888000</v>
      </c>
      <c r="C484">
        <v>458.82</v>
      </c>
      <c r="D484" s="14">
        <f t="shared" si="19"/>
        <v>42489</v>
      </c>
      <c r="F484">
        <f ca="1">IF(A484&lt;$F$2,"",AVERAGE(INDIRECT("C"&amp;A484-$F$2+3):C484))</f>
        <v>428.73409090909081</v>
      </c>
      <c r="G484" s="2">
        <f ca="1">IF(A484&lt;$G$2,"",IF(A484=$G$2,AVERAGE(INDIRECT("C"&amp;A484-$G$2+3):C484),G483+(2/($G$2+3))*(C484-G483)))</f>
        <v>433.06803250411502</v>
      </c>
      <c r="J484">
        <f ca="1">IF(F484="","",IF(C484&lt;(F484*(1-'inputs and tables'!$K$14)),0,IF(C484&gt;(F484*(1+'inputs and tables'!$K$14)),1,J483)))</f>
        <v>1</v>
      </c>
      <c r="K484">
        <f ca="1">IF(G484="","",IF(C484&lt;(G484*(1-'inputs and tables'!$K$14)),0,IF(C484&gt;(G484*(1+'inputs and tables'!$K$14)),1,K483)))</f>
        <v>1</v>
      </c>
      <c r="N484" s="13">
        <f t="shared" si="21"/>
        <v>1651.0849616754831</v>
      </c>
      <c r="O484" s="10">
        <f ca="1">(O483+(IF(J483&lt;&gt;J482,(-O483*'inputs and tables'!$K$22-'inputs and tables'!$K$21)-O483*'inputs and tables'!$K$22,0)*('inputs and tables'!$K$15+'inputs and tables'!$K$16)))*(IF(AND(J483=0,'inputs and tables'!$K$16=1),(data!C483/data!C484-1)*'inputs and tables'!$K$18+1,1)*IF(AND(J483=1,'inputs and tables'!$K$15=1),(data!C484/data!C483-1)*'inputs and tables'!$K$17+1,1))</f>
        <v>3122.9097943939501</v>
      </c>
      <c r="P484" s="10">
        <f ca="1">(P483+(IF(K483&lt;&gt;K482,(-P483*'inputs and tables'!$K$22-'inputs and tables'!$K$21)-P483*'inputs and tables'!$K$22,0)*('inputs and tables'!$K$15+'inputs and tables'!$K$16)))*(IF(AND(K483=0,'inputs and tables'!$K$16=1),data!C483/data!C484,1)*IF(AND(K483=1,'inputs and tables'!$K$15=1),data!C484/data!C483,1))</f>
        <v>1120.4741334706553</v>
      </c>
      <c r="R484" s="36">
        <f ca="1">1-O484/MAX($O$202:O484)</f>
        <v>0.10444389814811028</v>
      </c>
      <c r="S484" s="36">
        <f>1-N484/MAX($N$202:N484)</f>
        <v>2.5011156208164187E-2</v>
      </c>
    </row>
    <row r="485" spans="1:19" x14ac:dyDescent="0.4">
      <c r="A485" s="17">
        <f t="shared" si="20"/>
        <v>483</v>
      </c>
      <c r="B485">
        <v>1461974400</v>
      </c>
      <c r="C485">
        <v>454.02</v>
      </c>
      <c r="D485" s="14">
        <f t="shared" ref="D485:D548" si="22">(B485/86400)+DATE(1970,1,1)</f>
        <v>42490</v>
      </c>
      <c r="F485">
        <f ca="1">IF(A485&lt;$F$2,"",AVERAGE(INDIRECT("C"&amp;A485-$F$2+3):C485))</f>
        <v>429.54340909090899</v>
      </c>
      <c r="G485" s="2">
        <f ca="1">IF(A485&lt;$G$2,"",IF(A485=$G$2,AVERAGE(INDIRECT("C"&amp;A485-$G$2+3):C485),G484+(2/($G$2+3))*(C485-G484)))</f>
        <v>433.9596055890463</v>
      </c>
      <c r="J485">
        <f ca="1">IF(F485="","",IF(C485&lt;(F485*(1-'inputs and tables'!$K$14)),0,IF(C485&gt;(F485*(1+'inputs and tables'!$K$14)),1,J484)))</f>
        <v>1</v>
      </c>
      <c r="K485">
        <f ca="1">IF(G485="","",IF(C485&lt;(G485*(1-'inputs and tables'!$K$14)),0,IF(C485&gt;(G485*(1+'inputs and tables'!$K$14)),1,K484)))</f>
        <v>1</v>
      </c>
      <c r="N485" s="13">
        <f t="shared" si="21"/>
        <v>1633.8119399762495</v>
      </c>
      <c r="O485" s="10">
        <f ca="1">(O484+(IF(J484&lt;&gt;J483,(-O484*'inputs and tables'!$K$22-'inputs and tables'!$K$21)-O484*'inputs and tables'!$K$22,0)*('inputs and tables'!$K$15+'inputs and tables'!$K$16)))*(IF(AND(J484=0,'inputs and tables'!$K$16=1),(data!C484/data!C485-1)*'inputs and tables'!$K$18+1,1)*IF(AND(J484=1,'inputs and tables'!$K$15=1),(data!C485/data!C484-1)*'inputs and tables'!$K$17+1,1))</f>
        <v>3049.4007368562343</v>
      </c>
      <c r="P485" s="10">
        <f ca="1">(P484+(IF(K484&lt;&gt;K483,(-P484*'inputs and tables'!$K$22-'inputs and tables'!$K$21)-P484*'inputs and tables'!$K$22,0)*('inputs and tables'!$K$15+'inputs and tables'!$K$16)))*(IF(AND(K484=0,'inputs and tables'!$K$16=1),data!C484/data!C485,1)*IF(AND(K484=1,'inputs and tables'!$K$15=1),data!C485/data!C484,1))</f>
        <v>1108.7521600591667</v>
      </c>
      <c r="R485" s="36">
        <f ca="1">1-O485/MAX($O$202:O485)</f>
        <v>0.12552407316227798</v>
      </c>
      <c r="S485" s="36">
        <f>1-N485/MAX($N$202:N485)</f>
        <v>3.5211117958307669E-2</v>
      </c>
    </row>
    <row r="486" spans="1:19" x14ac:dyDescent="0.4">
      <c r="A486" s="17">
        <f t="shared" si="20"/>
        <v>484</v>
      </c>
      <c r="B486">
        <v>1462060800</v>
      </c>
      <c r="C486">
        <v>456.98</v>
      </c>
      <c r="D486" s="14">
        <f t="shared" si="22"/>
        <v>42491</v>
      </c>
      <c r="F486">
        <f ca="1">IF(A486&lt;$F$2,"",AVERAGE(INDIRECT("C"&amp;A486-$F$2+3):C486))</f>
        <v>430.6190909090908</v>
      </c>
      <c r="G486" s="2">
        <f ca="1">IF(A486&lt;$G$2,"",IF(A486=$G$2,AVERAGE(INDIRECT("C"&amp;A486-$G$2+3):C486),G485+(2/($G$2+3))*(C486-G485)))</f>
        <v>434.93919684057624</v>
      </c>
      <c r="J486">
        <f ca="1">IF(F486="","",IF(C486&lt;(F486*(1-'inputs and tables'!$K$14)),0,IF(C486&gt;(F486*(1+'inputs and tables'!$K$14)),1,J485)))</f>
        <v>1</v>
      </c>
      <c r="K486">
        <f ca="1">IF(G486="","",IF(C486&lt;(G486*(1-'inputs and tables'!$K$14)),0,IF(C486&gt;(G486*(1+'inputs and tables'!$K$14)),1,K485)))</f>
        <v>1</v>
      </c>
      <c r="N486" s="13">
        <f t="shared" si="21"/>
        <v>1644.4636366907771</v>
      </c>
      <c r="O486" s="10">
        <f ca="1">(O485+(IF(J485&lt;&gt;J484,(-O485*'inputs and tables'!$K$22-'inputs and tables'!$K$21)-O485*'inputs and tables'!$K$22,0)*('inputs and tables'!$K$15+'inputs and tables'!$K$16)))*(IF(AND(J485=0,'inputs and tables'!$K$16=1),(data!C485/data!C486-1)*'inputs and tables'!$K$18+1,1)*IF(AND(J485=1,'inputs and tables'!$K$15=1),(data!C486/data!C485-1)*'inputs and tables'!$K$17+1,1))</f>
        <v>3094.1322661004592</v>
      </c>
      <c r="P486" s="10">
        <f ca="1">(P485+(IF(K485&lt;&gt;K484,(-P485*'inputs and tables'!$K$22-'inputs and tables'!$K$21)-P485*'inputs and tables'!$K$22,0)*('inputs and tables'!$K$15+'inputs and tables'!$K$16)))*(IF(AND(K485=0,'inputs and tables'!$K$16=1),data!C485/data!C486,1)*IF(AND(K485=1,'inputs and tables'!$K$15=1),data!C486/data!C485,1))</f>
        <v>1115.9807103295848</v>
      </c>
      <c r="R486" s="36">
        <f ca="1">1-O486/MAX($O$202:O486)</f>
        <v>0.11269642311880113</v>
      </c>
      <c r="S486" s="36">
        <f>1-N486/MAX($N$202:N486)</f>
        <v>2.892114154571912E-2</v>
      </c>
    </row>
    <row r="487" spans="1:19" x14ac:dyDescent="0.4">
      <c r="A487" s="17">
        <f t="shared" si="20"/>
        <v>485</v>
      </c>
      <c r="B487">
        <v>1462147200</v>
      </c>
      <c r="C487">
        <v>446.42</v>
      </c>
      <c r="D487" s="14">
        <f t="shared" si="22"/>
        <v>42492</v>
      </c>
      <c r="F487">
        <f ca="1">IF(A487&lt;$F$2,"",AVERAGE(INDIRECT("C"&amp;A487-$F$2+3):C487))</f>
        <v>431.44227272727261</v>
      </c>
      <c r="G487" s="2">
        <f ca="1">IF(A487&lt;$G$2,"",IF(A487=$G$2,AVERAGE(INDIRECT("C"&amp;A487-$G$2+3):C487),G486+(2/($G$2+3))*(C487-G486)))</f>
        <v>435.42774165587088</v>
      </c>
      <c r="J487">
        <f ca="1">IF(F487="","",IF(C487&lt;(F487*(1-'inputs and tables'!$K$14)),0,IF(C487&gt;(F487*(1+'inputs and tables'!$K$14)),1,J486)))</f>
        <v>1</v>
      </c>
      <c r="K487">
        <f ca="1">IF(G487="","",IF(C487&lt;(G487*(1-'inputs and tables'!$K$14)),0,IF(C487&gt;(G487*(1+'inputs and tables'!$K$14)),1,K486)))</f>
        <v>1</v>
      </c>
      <c r="N487" s="13">
        <f t="shared" si="21"/>
        <v>1606.4629889524633</v>
      </c>
      <c r="O487" s="10">
        <f ca="1">(O486+(IF(J486&lt;&gt;J485,(-O486*'inputs and tables'!$K$22-'inputs and tables'!$K$21)-O486*'inputs and tables'!$K$22,0)*('inputs and tables'!$K$15+'inputs and tables'!$K$16)))*(IF(AND(J486=0,'inputs and tables'!$K$16=1),(data!C486/data!C487-1)*'inputs and tables'!$K$18+1,1)*IF(AND(J486=1,'inputs and tables'!$K$15=1),(data!C487/data!C486-1)*'inputs and tables'!$K$17+1,1))</f>
        <v>2933.2574299094954</v>
      </c>
      <c r="P487" s="10">
        <f ca="1">(P486+(IF(K486&lt;&gt;K485,(-P486*'inputs and tables'!$K$22-'inputs and tables'!$K$21)-P486*'inputs and tables'!$K$22,0)*('inputs and tables'!$K$15+'inputs and tables'!$K$16)))*(IF(AND(K486=0,'inputs and tables'!$K$16=1),data!C486/data!C487,1)*IF(AND(K486=1,'inputs and tables'!$K$15=1),data!C487/data!C486,1))</f>
        <v>1090.1923688243101</v>
      </c>
      <c r="R487" s="36">
        <f ca="1">1-O487/MAX($O$202:O487)</f>
        <v>0.15883046177847382</v>
      </c>
      <c r="S487" s="36">
        <f>1-N487/MAX($N$202:N487)</f>
        <v>5.1361057396034693E-2</v>
      </c>
    </row>
    <row r="488" spans="1:19" x14ac:dyDescent="0.4">
      <c r="A488" s="17">
        <f t="shared" si="20"/>
        <v>486</v>
      </c>
      <c r="B488">
        <v>1462233600</v>
      </c>
      <c r="C488">
        <v>452.23</v>
      </c>
      <c r="D488" s="14">
        <f t="shared" si="22"/>
        <v>42493</v>
      </c>
      <c r="F488">
        <f ca="1">IF(A488&lt;$F$2,"",AVERAGE(INDIRECT("C"&amp;A488-$F$2+3):C488))</f>
        <v>432.37318181818159</v>
      </c>
      <c r="G488" s="2">
        <f ca="1">IF(A488&lt;$G$2,"",IF(A488=$G$2,AVERAGE(INDIRECT("C"&amp;A488-$G$2+3):C488),G487+(2/($G$2+3))*(C488-G487)))</f>
        <v>436.14273137264234</v>
      </c>
      <c r="J488">
        <f ca="1">IF(F488="","",IF(C488&lt;(F488*(1-'inputs and tables'!$K$14)),0,IF(C488&gt;(F488*(1+'inputs and tables'!$K$14)),1,J487)))</f>
        <v>1</v>
      </c>
      <c r="K488">
        <f ca="1">IF(G488="","",IF(C488&lt;(G488*(1-'inputs and tables'!$K$14)),0,IF(C488&gt;(G488*(1+'inputs and tables'!$K$14)),1,K487)))</f>
        <v>1</v>
      </c>
      <c r="N488" s="13">
        <f t="shared" si="21"/>
        <v>1627.3705423009105</v>
      </c>
      <c r="O488" s="10">
        <f ca="1">(O487+(IF(J487&lt;&gt;J486,(-O487*'inputs and tables'!$K$22-'inputs and tables'!$K$21)-O487*'inputs and tables'!$K$22,0)*('inputs and tables'!$K$15+'inputs and tables'!$K$16)))*(IF(AND(J487=0,'inputs and tables'!$K$16=1),(data!C487/data!C488-1)*'inputs and tables'!$K$18+1,1)*IF(AND(J487=1,'inputs and tables'!$K$15=1),(data!C488/data!C487-1)*'inputs and tables'!$K$17+1,1))</f>
        <v>3019.151896448835</v>
      </c>
      <c r="P488" s="10">
        <f ca="1">(P487+(IF(K487&lt;&gt;K486,(-P487*'inputs and tables'!$K$22-'inputs and tables'!$K$21)-P487*'inputs and tables'!$K$22,0)*('inputs and tables'!$K$15+'inputs and tables'!$K$16)))*(IF(AND(K487=0,'inputs and tables'!$K$16=1),data!C487/data!C488,1)*IF(AND(K487=1,'inputs and tables'!$K$15=1),data!C488/data!C487,1))</f>
        <v>1104.3808408077994</v>
      </c>
      <c r="R488" s="36">
        <f ca="1">1-O488/MAX($O$202:O488)</f>
        <v>0.13419852595928794</v>
      </c>
      <c r="S488" s="36">
        <f>1-N488/MAX($N$202:N488)</f>
        <v>3.9014853694298579E-2</v>
      </c>
    </row>
    <row r="489" spans="1:19" x14ac:dyDescent="0.4">
      <c r="A489" s="17">
        <f t="shared" si="20"/>
        <v>487</v>
      </c>
      <c r="B489">
        <v>1462320000</v>
      </c>
      <c r="C489">
        <v>448.68</v>
      </c>
      <c r="D489" s="14">
        <f t="shared" si="22"/>
        <v>42494</v>
      </c>
      <c r="F489">
        <f ca="1">IF(A489&lt;$F$2,"",AVERAGE(INDIRECT("C"&amp;A489-$F$2+3):C489))</f>
        <v>433.20681818181805</v>
      </c>
      <c r="G489" s="2">
        <f ca="1">IF(A489&lt;$G$2,"",IF(A489=$G$2,AVERAGE(INDIRECT("C"&amp;A489-$G$2+3):C489),G488+(2/($G$2+3))*(C489-G488)))</f>
        <v>436.67623216529586</v>
      </c>
      <c r="J489">
        <f ca="1">IF(F489="","",IF(C489&lt;(F489*(1-'inputs and tables'!$K$14)),0,IF(C489&gt;(F489*(1+'inputs and tables'!$K$14)),1,J488)))</f>
        <v>1</v>
      </c>
      <c r="K489">
        <f ca="1">IF(G489="","",IF(C489&lt;(G489*(1-'inputs and tables'!$K$14)),0,IF(C489&gt;(G489*(1+'inputs and tables'!$K$14)),1,K488)))</f>
        <v>1</v>
      </c>
      <c r="N489" s="13">
        <f t="shared" si="21"/>
        <v>1614.5957033358525</v>
      </c>
      <c r="O489" s="10">
        <f ca="1">(O488+(IF(J488&lt;&gt;J487,(-O488*'inputs and tables'!$K$22-'inputs and tables'!$K$21)-O488*'inputs and tables'!$K$22,0)*('inputs and tables'!$K$15+'inputs and tables'!$K$16)))*(IF(AND(J488=0,'inputs and tables'!$K$16=1),(data!C488/data!C489-1)*'inputs and tables'!$K$18+1,1)*IF(AND(J488=1,'inputs and tables'!$K$15=1),(data!C489/data!C488-1)*'inputs and tables'!$K$17+1,1))</f>
        <v>2965.8262086950699</v>
      </c>
      <c r="P489" s="10">
        <f ca="1">(P488+(IF(K488&lt;&gt;K487,(-P488*'inputs and tables'!$K$22-'inputs and tables'!$K$21)-P488*'inputs and tables'!$K$22,0)*('inputs and tables'!$K$15+'inputs and tables'!$K$16)))*(IF(AND(K488=0,'inputs and tables'!$K$16=1),data!C488/data!C489,1)*IF(AND(K488=1,'inputs and tables'!$K$15=1),data!C489/data!C488,1))</f>
        <v>1095.7114646388859</v>
      </c>
      <c r="R489" s="36">
        <f ca="1">1-O489/MAX($O$202:O489)</f>
        <v>0.14949072080239922</v>
      </c>
      <c r="S489" s="36">
        <f>1-N489/MAX($N$202:N489)</f>
        <v>4.655857540534214E-2</v>
      </c>
    </row>
    <row r="490" spans="1:19" x14ac:dyDescent="0.4">
      <c r="A490" s="17">
        <f t="shared" si="20"/>
        <v>488</v>
      </c>
      <c r="B490">
        <v>1462406400</v>
      </c>
      <c r="C490">
        <v>449.98</v>
      </c>
      <c r="D490" s="14">
        <f t="shared" si="22"/>
        <v>42495</v>
      </c>
      <c r="F490">
        <f ca="1">IF(A490&lt;$F$2,"",AVERAGE(INDIRECT("C"&amp;A490-$F$2+3):C490))</f>
        <v>433.96409090909077</v>
      </c>
      <c r="G490" s="2">
        <f ca="1">IF(A490&lt;$G$2,"",IF(A490=$G$2,AVERAGE(INDIRECT("C"&amp;A490-$G$2+3):C490),G489+(2/($G$2+3))*(C490-G489)))</f>
        <v>437.24234994549602</v>
      </c>
      <c r="J490">
        <f ca="1">IF(F490="","",IF(C490&lt;(F490*(1-'inputs and tables'!$K$14)),0,IF(C490&gt;(F490*(1+'inputs and tables'!$K$14)),1,J489)))</f>
        <v>1</v>
      </c>
      <c r="K490">
        <f ca="1">IF(G490="","",IF(C490&lt;(G490*(1-'inputs and tables'!$K$14)),0,IF(C490&gt;(G490*(1+'inputs and tables'!$K$14)),1,K489)))</f>
        <v>1</v>
      </c>
      <c r="N490" s="13">
        <f t="shared" si="21"/>
        <v>1619.2738133793951</v>
      </c>
      <c r="O490" s="10">
        <f ca="1">(O489+(IF(J489&lt;&gt;J488,(-O489*'inputs and tables'!$K$22-'inputs and tables'!$K$21)-O489*'inputs and tables'!$K$22,0)*('inputs and tables'!$K$15+'inputs and tables'!$K$16)))*(IF(AND(J489=0,'inputs and tables'!$K$16=1),(data!C489/data!C490-1)*'inputs and tables'!$K$18+1,1)*IF(AND(J489=1,'inputs and tables'!$K$15=1),(data!C490/data!C489-1)*'inputs and tables'!$K$17+1,1))</f>
        <v>2985.1607938346647</v>
      </c>
      <c r="P490" s="10">
        <f ca="1">(P489+(IF(K489&lt;&gt;K488,(-P489*'inputs and tables'!$K$22-'inputs and tables'!$K$21)-P489*'inputs and tables'!$K$22,0)*('inputs and tables'!$K$15+'inputs and tables'!$K$16)))*(IF(AND(K489=0,'inputs and tables'!$K$16=1),data!C489/data!C490,1)*IF(AND(K489=1,'inputs and tables'!$K$15=1),data!C490/data!C489,1))</f>
        <v>1098.8861657711641</v>
      </c>
      <c r="R490" s="36">
        <f ca="1">1-O490/MAX($O$202:O490)</f>
        <v>0.14394614640270886</v>
      </c>
      <c r="S490" s="36">
        <f>1-N490/MAX($N$202:N490)</f>
        <v>4.3796085764678194E-2</v>
      </c>
    </row>
    <row r="491" spans="1:19" x14ac:dyDescent="0.4">
      <c r="A491" s="17">
        <f t="shared" si="20"/>
        <v>489</v>
      </c>
      <c r="B491">
        <v>1462492800</v>
      </c>
      <c r="C491">
        <v>462.31</v>
      </c>
      <c r="D491" s="14">
        <f t="shared" si="22"/>
        <v>42496</v>
      </c>
      <c r="F491">
        <f ca="1">IF(A491&lt;$F$2,"",AVERAGE(INDIRECT("C"&amp;A491-$F$2+3):C491))</f>
        <v>434.98181818181803</v>
      </c>
      <c r="G491" s="2">
        <f ca="1">IF(A491&lt;$G$2,"",IF(A491=$G$2,AVERAGE(INDIRECT("C"&amp;A491-$G$2+3):C491),G490+(2/($G$2+3))*(C491-G490)))</f>
        <v>438.30905845845365</v>
      </c>
      <c r="J491">
        <f ca="1">IF(F491="","",IF(C491&lt;(F491*(1-'inputs and tables'!$K$14)),0,IF(C491&gt;(F491*(1+'inputs and tables'!$K$14)),1,J490)))</f>
        <v>1</v>
      </c>
      <c r="K491">
        <f ca="1">IF(G491="","",IF(C491&lt;(G491*(1-'inputs and tables'!$K$14)),0,IF(C491&gt;(G491*(1+'inputs and tables'!$K$14)),1,K490)))</f>
        <v>1</v>
      </c>
      <c r="N491" s="13">
        <f t="shared" si="21"/>
        <v>1663.6438878693011</v>
      </c>
      <c r="O491" s="10">
        <f ca="1">(O490+(IF(J490&lt;&gt;J489,(-O490*'inputs and tables'!$K$22-'inputs and tables'!$K$21)-O490*'inputs and tables'!$K$22,0)*('inputs and tables'!$K$15+'inputs and tables'!$K$16)))*(IF(AND(J490=0,'inputs and tables'!$K$16=1),(data!C490/data!C491-1)*'inputs and tables'!$K$18+1,1)*IF(AND(J490=1,'inputs and tables'!$K$15=1),(data!C491/data!C490-1)*'inputs and tables'!$K$17+1,1))</f>
        <v>3169.2041364786892</v>
      </c>
      <c r="P491" s="10">
        <f ca="1">(P490+(IF(K490&lt;&gt;K489,(-P490*'inputs and tables'!$K$22-'inputs and tables'!$K$21)-P490*'inputs and tables'!$K$22,0)*('inputs and tables'!$K$15+'inputs and tables'!$K$16)))*(IF(AND(K490=0,'inputs and tables'!$K$16=1),data!C490/data!C491,1)*IF(AND(K490=1,'inputs and tables'!$K$15=1),data!C491/data!C490,1))</f>
        <v>1128.996984971925</v>
      </c>
      <c r="R491" s="36">
        <f ca="1">1-O491/MAX($O$202:O491)</f>
        <v>9.1168080636624071E-2</v>
      </c>
      <c r="S491" s="36">
        <f>1-N491/MAX($N$202:N491)</f>
        <v>1.7594934018997255E-2</v>
      </c>
    </row>
    <row r="492" spans="1:19" x14ac:dyDescent="0.4">
      <c r="A492" s="17">
        <f t="shared" si="20"/>
        <v>490</v>
      </c>
      <c r="B492">
        <v>1462579200</v>
      </c>
      <c r="C492">
        <v>461.91</v>
      </c>
      <c r="D492" s="14">
        <f t="shared" si="22"/>
        <v>42497</v>
      </c>
      <c r="F492">
        <f ca="1">IF(A492&lt;$F$2,"",AVERAGE(INDIRECT("C"&amp;A492-$F$2+3):C492))</f>
        <v>436.09454545454537</v>
      </c>
      <c r="G492" s="2">
        <f ca="1">IF(A492&lt;$G$2,"",IF(A492=$G$2,AVERAGE(INDIRECT("C"&amp;A492-$G$2+3):C492),G491+(2/($G$2+3))*(C492-G491)))</f>
        <v>439.31335384320028</v>
      </c>
      <c r="J492">
        <f ca="1">IF(F492="","",IF(C492&lt;(F492*(1-'inputs and tables'!$K$14)),0,IF(C492&gt;(F492*(1+'inputs and tables'!$K$14)),1,J491)))</f>
        <v>1</v>
      </c>
      <c r="K492">
        <f ca="1">IF(G492="","",IF(C492&lt;(G492*(1-'inputs and tables'!$K$14)),0,IF(C492&gt;(G492*(1+'inputs and tables'!$K$14)),1,K491)))</f>
        <v>1</v>
      </c>
      <c r="N492" s="13">
        <f t="shared" si="21"/>
        <v>1662.2044693943651</v>
      </c>
      <c r="O492" s="10">
        <f ca="1">(O491+(IF(J491&lt;&gt;J490,(-O491*'inputs and tables'!$K$22-'inputs and tables'!$K$21)-O491*'inputs and tables'!$K$22,0)*('inputs and tables'!$K$15+'inputs and tables'!$K$16)))*(IF(AND(J491=0,'inputs and tables'!$K$16=1),(data!C491/data!C492-1)*'inputs and tables'!$K$18+1,1)*IF(AND(J491=1,'inputs and tables'!$K$15=1),(data!C492/data!C491-1)*'inputs and tables'!$K$17+1,1))</f>
        <v>3163.0345019848851</v>
      </c>
      <c r="P492" s="10">
        <f ca="1">(P491+(IF(K491&lt;&gt;K490,(-P491*'inputs and tables'!$K$22-'inputs and tables'!$K$21)-P491*'inputs and tables'!$K$22,0)*('inputs and tables'!$K$15+'inputs and tables'!$K$16)))*(IF(AND(K491=0,'inputs and tables'!$K$16=1),data!C491/data!C492,1)*IF(AND(K491=1,'inputs and tables'!$K$15=1),data!C492/data!C491,1))</f>
        <v>1128.020153854301</v>
      </c>
      <c r="R492" s="36">
        <f ca="1">1-O492/MAX($O$202:O492)</f>
        <v>9.2937345258689352E-2</v>
      </c>
      <c r="S492" s="36">
        <f>1-N492/MAX($N$202:N492)</f>
        <v>1.844493083150911E-2</v>
      </c>
    </row>
    <row r="493" spans="1:19" x14ac:dyDescent="0.4">
      <c r="A493" s="17">
        <f t="shared" si="20"/>
        <v>491</v>
      </c>
      <c r="B493">
        <v>1462665600</v>
      </c>
      <c r="C493">
        <v>462.79</v>
      </c>
      <c r="D493" s="14">
        <f t="shared" si="22"/>
        <v>42498</v>
      </c>
      <c r="F493">
        <f ca="1">IF(A493&lt;$F$2,"",AVERAGE(INDIRECT("C"&amp;A493-$F$2+3):C493))</f>
        <v>437.14863636363629</v>
      </c>
      <c r="G493" s="2">
        <f ca="1">IF(A493&lt;$G$2,"",IF(A493=$G$2,AVERAGE(INDIRECT("C"&amp;A493-$G$2+3):C493),G492+(2/($G$2+3))*(C493-G492)))</f>
        <v>440.31236006263856</v>
      </c>
      <c r="J493">
        <f ca="1">IF(F493="","",IF(C493&lt;(F493*(1-'inputs and tables'!$K$14)),0,IF(C493&gt;(F493*(1+'inputs and tables'!$K$14)),1,J492)))</f>
        <v>1</v>
      </c>
      <c r="K493">
        <f ca="1">IF(G493="","",IF(C493&lt;(G493*(1-'inputs and tables'!$K$14)),0,IF(C493&gt;(G493*(1+'inputs and tables'!$K$14)),1,K492)))</f>
        <v>1</v>
      </c>
      <c r="N493" s="13">
        <f t="shared" si="21"/>
        <v>1665.3711900392245</v>
      </c>
      <c r="O493" s="10">
        <f ca="1">(O492+(IF(J492&lt;&gt;J491,(-O492*'inputs and tables'!$K$22-'inputs and tables'!$K$21)-O492*'inputs and tables'!$K$22,0)*('inputs and tables'!$K$15+'inputs and tables'!$K$16)))*(IF(AND(J492=0,'inputs and tables'!$K$16=1),(data!C492/data!C493-1)*'inputs and tables'!$K$18+1,1)*IF(AND(J492=1,'inputs and tables'!$K$15=1),(data!C493/data!C492-1)*'inputs and tables'!$K$17+1,1))</f>
        <v>3176.5930054031492</v>
      </c>
      <c r="P493" s="10">
        <f ca="1">(P492+(IF(K492&lt;&gt;K491,(-P492*'inputs and tables'!$K$22-'inputs and tables'!$K$21)-P492*'inputs and tables'!$K$22,0)*('inputs and tables'!$K$15+'inputs and tables'!$K$16)))*(IF(AND(K492=0,'inputs and tables'!$K$16=1),data!C492/data!C493,1)*IF(AND(K492=1,'inputs and tables'!$K$15=1),data!C493/data!C492,1))</f>
        <v>1130.1691823130739</v>
      </c>
      <c r="R493" s="36">
        <f ca="1">1-O493/MAX($O$202:O493)</f>
        <v>8.9049176445743394E-2</v>
      </c>
      <c r="S493" s="36">
        <f>1-N493/MAX($N$202:N493)</f>
        <v>1.6574937843982895E-2</v>
      </c>
    </row>
    <row r="494" spans="1:19" x14ac:dyDescent="0.4">
      <c r="A494" s="17">
        <f t="shared" si="20"/>
        <v>492</v>
      </c>
      <c r="B494">
        <v>1462752000</v>
      </c>
      <c r="C494">
        <v>464.16</v>
      </c>
      <c r="D494" s="14">
        <f t="shared" si="22"/>
        <v>42499</v>
      </c>
      <c r="F494">
        <f ca="1">IF(A494&lt;$F$2,"",AVERAGE(INDIRECT("C"&amp;A494-$F$2+3):C494))</f>
        <v>438.22113636363628</v>
      </c>
      <c r="G494" s="2">
        <f ca="1">IF(A494&lt;$G$2,"",IF(A494=$G$2,AVERAGE(INDIRECT("C"&amp;A494-$G$2+3):C494),G493+(2/($G$2+3))*(C494-G493)))</f>
        <v>441.32715325146245</v>
      </c>
      <c r="J494">
        <f ca="1">IF(F494="","",IF(C494&lt;(F494*(1-'inputs and tables'!$K$14)),0,IF(C494&gt;(F494*(1+'inputs and tables'!$K$14)),1,J493)))</f>
        <v>1</v>
      </c>
      <c r="K494">
        <f ca="1">IF(G494="","",IF(C494&lt;(G494*(1-'inputs and tables'!$K$14)),0,IF(C494&gt;(G494*(1+'inputs and tables'!$K$14)),1,K493)))</f>
        <v>1</v>
      </c>
      <c r="N494" s="13">
        <f t="shared" si="21"/>
        <v>1670.3011983158808</v>
      </c>
      <c r="O494" s="10">
        <f ca="1">(O493+(IF(J493&lt;&gt;J492,(-O493*'inputs and tables'!$K$22-'inputs and tables'!$K$21)-O493*'inputs and tables'!$K$22,0)*('inputs and tables'!$K$15+'inputs and tables'!$K$16)))*(IF(AND(J493=0,'inputs and tables'!$K$16=1),(data!C493/data!C494-1)*'inputs and tables'!$K$18+1,1)*IF(AND(J493=1,'inputs and tables'!$K$15=1),(data!C494/data!C493-1)*'inputs and tables'!$K$17+1,1))</f>
        <v>3197.7513016912176</v>
      </c>
      <c r="P494" s="10">
        <f ca="1">(P493+(IF(K493&lt;&gt;K492,(-P493*'inputs and tables'!$K$22-'inputs and tables'!$K$21)-P493*'inputs and tables'!$K$22,0)*('inputs and tables'!$K$15+'inputs and tables'!$K$16)))*(IF(AND(K493=0,'inputs and tables'!$K$16=1),data!C493/data!C494,1)*IF(AND(K493=1,'inputs and tables'!$K$15=1),data!C494/data!C493,1))</f>
        <v>1133.5148288909361</v>
      </c>
      <c r="R494" s="36">
        <f ca="1">1-O494/MAX($O$202:O494)</f>
        <v>8.2981616832082716E-2</v>
      </c>
      <c r="S494" s="36">
        <f>1-N494/MAX($N$202:N494)</f>
        <v>1.3663698761129384E-2</v>
      </c>
    </row>
    <row r="495" spans="1:19" x14ac:dyDescent="0.4">
      <c r="A495" s="17">
        <f t="shared" si="20"/>
        <v>493</v>
      </c>
      <c r="B495">
        <v>1462838400</v>
      </c>
      <c r="C495">
        <v>452.78</v>
      </c>
      <c r="D495" s="14">
        <f t="shared" si="22"/>
        <v>42500</v>
      </c>
      <c r="F495">
        <f ca="1">IF(A495&lt;$F$2,"",AVERAGE(INDIRECT("C"&amp;A495-$F$2+3):C495))</f>
        <v>438.84568181818173</v>
      </c>
      <c r="G495" s="2">
        <f ca="1">IF(A495&lt;$G$2,"",IF(A495=$G$2,AVERAGE(INDIRECT("C"&amp;A495-$G$2+3):C495),G494+(2/($G$2+3))*(C495-G494)))</f>
        <v>441.81450843225127</v>
      </c>
      <c r="J495">
        <f ca="1">IF(F495="","",IF(C495&lt;(F495*(1-'inputs and tables'!$K$14)),0,IF(C495&gt;(F495*(1+'inputs and tables'!$K$14)),1,J494)))</f>
        <v>1</v>
      </c>
      <c r="K495">
        <f ca="1">IF(G495="","",IF(C495&lt;(G495*(1-'inputs and tables'!$K$14)),0,IF(C495&gt;(G495*(1+'inputs and tables'!$K$14)),1,K494)))</f>
        <v>1</v>
      </c>
      <c r="N495" s="13">
        <f t="shared" si="21"/>
        <v>1629.3497427039479</v>
      </c>
      <c r="O495" s="10">
        <f ca="1">(O494+(IF(J494&lt;&gt;J493,(-O494*'inputs and tables'!$K$22-'inputs and tables'!$K$21)-O494*'inputs and tables'!$K$22,0)*('inputs and tables'!$K$15+'inputs and tables'!$K$16)))*(IF(AND(J494=0,'inputs and tables'!$K$16=1),(data!C494/data!C495-1)*'inputs and tables'!$K$18+1,1)*IF(AND(J494=1,'inputs and tables'!$K$15=1),(data!C495/data!C494-1)*'inputs and tables'!$K$17+1,1))</f>
        <v>3021.35001317044</v>
      </c>
      <c r="P495" s="10">
        <f ca="1">(P494+(IF(K494&lt;&gt;K493,(-P494*'inputs and tables'!$K$22-'inputs and tables'!$K$21)-P494*'inputs and tables'!$K$22,0)*('inputs and tables'!$K$15+'inputs and tables'!$K$16)))*(IF(AND(K494=0,'inputs and tables'!$K$16=1),data!C494/data!C495,1)*IF(AND(K494=1,'inputs and tables'!$K$15=1),data!C495/data!C494,1))</f>
        <v>1105.723983594532</v>
      </c>
      <c r="R495" s="36">
        <f ca="1">1-O495/MAX($O$202:O495)</f>
        <v>0.13356817254781583</v>
      </c>
      <c r="S495" s="36">
        <f>1-N495/MAX($N$202:N495)</f>
        <v>3.7846108077094542E-2</v>
      </c>
    </row>
    <row r="496" spans="1:19" x14ac:dyDescent="0.4">
      <c r="A496" s="17">
        <f t="shared" si="20"/>
        <v>494</v>
      </c>
      <c r="B496">
        <v>1462924800</v>
      </c>
      <c r="C496">
        <v>454.37</v>
      </c>
      <c r="D496" s="14">
        <f t="shared" si="22"/>
        <v>42501</v>
      </c>
      <c r="F496">
        <f ca="1">IF(A496&lt;$F$2,"",AVERAGE(INDIRECT("C"&amp;A496-$F$2+3):C496))</f>
        <v>439.55863636363631</v>
      </c>
      <c r="G496" s="2">
        <f ca="1">IF(A496&lt;$G$2,"",IF(A496=$G$2,AVERAGE(INDIRECT("C"&amp;A496-$G$2+3):C496),G495+(2/($G$2+3))*(C496-G495)))</f>
        <v>442.34878466917672</v>
      </c>
      <c r="J496">
        <f ca="1">IF(F496="","",IF(C496&lt;(F496*(1-'inputs and tables'!$K$14)),0,IF(C496&gt;(F496*(1+'inputs and tables'!$K$14)),1,J495)))</f>
        <v>1</v>
      </c>
      <c r="K496">
        <f ca="1">IF(G496="","",IF(C496&lt;(G496*(1-'inputs and tables'!$K$14)),0,IF(C496&gt;(G496*(1+'inputs and tables'!$K$14)),1,K495)))</f>
        <v>1</v>
      </c>
      <c r="N496" s="13">
        <f t="shared" si="21"/>
        <v>1635.0714311418189</v>
      </c>
      <c r="O496" s="10">
        <f ca="1">(O495+(IF(J495&lt;&gt;J494,(-O495*'inputs and tables'!$K$22-'inputs and tables'!$K$21)-O495*'inputs and tables'!$K$22,0)*('inputs and tables'!$K$15+'inputs and tables'!$K$16)))*(IF(AND(J495=0,'inputs and tables'!$K$16=1),(data!C495/data!C496-1)*'inputs and tables'!$K$18+1,1)*IF(AND(J495=1,'inputs and tables'!$K$15=1),(data!C496/data!C495-1)*'inputs and tables'!$K$17+1,1))</f>
        <v>3045.2222682879742</v>
      </c>
      <c r="P496" s="10">
        <f ca="1">(P495+(IF(K495&lt;&gt;K494,(-P495*'inputs and tables'!$K$22-'inputs and tables'!$K$21)-P495*'inputs and tables'!$K$22,0)*('inputs and tables'!$K$15+'inputs and tables'!$K$16)))*(IF(AND(K495=0,'inputs and tables'!$K$16=1),data!C495/data!C496,1)*IF(AND(K495=1,'inputs and tables'!$K$15=1),data!C496/data!C495,1))</f>
        <v>1109.6068872870876</v>
      </c>
      <c r="R496" s="36">
        <f ca="1">1-O496/MAX($O$202:O496)</f>
        <v>0.12672233160362623</v>
      </c>
      <c r="S496" s="36">
        <f>1-N496/MAX($N$202:N496)</f>
        <v>3.4467370747359505E-2</v>
      </c>
    </row>
    <row r="497" spans="1:19" x14ac:dyDescent="0.4">
      <c r="A497" s="17">
        <f t="shared" si="20"/>
        <v>495</v>
      </c>
      <c r="B497">
        <v>1463011200</v>
      </c>
      <c r="C497">
        <v>456.48</v>
      </c>
      <c r="D497" s="14">
        <f t="shared" si="22"/>
        <v>42502</v>
      </c>
      <c r="F497">
        <f ca="1">IF(A497&lt;$F$2,"",AVERAGE(INDIRECT("C"&amp;A497-$F$2+3):C497))</f>
        <v>440.46977272727258</v>
      </c>
      <c r="G497" s="2">
        <f ca="1">IF(A497&lt;$G$2,"",IF(A497=$G$2,AVERAGE(INDIRECT("C"&amp;A497-$G$2+3):C497),G496+(2/($G$2+3))*(C497-G496)))</f>
        <v>442.95011298112667</v>
      </c>
      <c r="J497">
        <f ca="1">IF(F497="","",IF(C497&lt;(F497*(1-'inputs and tables'!$K$14)),0,IF(C497&gt;(F497*(1+'inputs and tables'!$K$14)),1,J496)))</f>
        <v>1</v>
      </c>
      <c r="K497">
        <f ca="1">IF(G497="","",IF(C497&lt;(G497*(1-'inputs and tables'!$K$14)),0,IF(C497&gt;(G497*(1+'inputs and tables'!$K$14)),1,K496)))</f>
        <v>1</v>
      </c>
      <c r="N497" s="13">
        <f t="shared" si="21"/>
        <v>1642.664363597107</v>
      </c>
      <c r="O497" s="10">
        <f ca="1">(O496+(IF(J496&lt;&gt;J495,(-O496*'inputs and tables'!$K$22-'inputs and tables'!$K$21)-O496*'inputs and tables'!$K$22,0)*('inputs and tables'!$K$15+'inputs and tables'!$K$16)))*(IF(AND(J496=0,'inputs and tables'!$K$16=1),(data!C496/data!C497-1)*'inputs and tables'!$K$18+1,1)*IF(AND(J496=1,'inputs and tables'!$K$15=1),(data!C497/data!C496-1)*'inputs and tables'!$K$17+1,1))</f>
        <v>3077.040374057935</v>
      </c>
      <c r="P497" s="10">
        <f ca="1">(P496+(IF(K496&lt;&gt;K495,(-P496*'inputs and tables'!$K$22-'inputs and tables'!$K$21)-P496*'inputs and tables'!$K$22,0)*('inputs and tables'!$K$15+'inputs and tables'!$K$16)))*(IF(AND(K496=0,'inputs and tables'!$K$16=1),data!C496/data!C497,1)*IF(AND(K496=1,'inputs and tables'!$K$15=1),data!C497/data!C496,1))</f>
        <v>1114.7596714325543</v>
      </c>
      <c r="R497" s="36">
        <f ca="1">1-O497/MAX($O$202:O497)</f>
        <v>0.11759786095038827</v>
      </c>
      <c r="S497" s="36">
        <f>1-N497/MAX($N$202:N497)</f>
        <v>2.9983637561359022E-2</v>
      </c>
    </row>
    <row r="498" spans="1:19" x14ac:dyDescent="0.4">
      <c r="A498" s="17">
        <f t="shared" si="20"/>
        <v>496</v>
      </c>
      <c r="B498">
        <v>1463097600</v>
      </c>
      <c r="C498">
        <v>457.98</v>
      </c>
      <c r="D498" s="14">
        <f t="shared" si="22"/>
        <v>42503</v>
      </c>
      <c r="F498">
        <f ca="1">IF(A498&lt;$F$2,"",AVERAGE(INDIRECT("C"&amp;A498-$F$2+3):C498))</f>
        <v>441.49681818181813</v>
      </c>
      <c r="G498" s="2">
        <f ca="1">IF(A498&lt;$G$2,"",IF(A498=$G$2,AVERAGE(INDIRECT("C"&amp;A498-$G$2+3):C498),G497+(2/($G$2+3))*(C498-G497)))</f>
        <v>443.58968264150428</v>
      </c>
      <c r="J498">
        <f ca="1">IF(F498="","",IF(C498&lt;(F498*(1-'inputs and tables'!$K$14)),0,IF(C498&gt;(F498*(1+'inputs and tables'!$K$14)),1,J497)))</f>
        <v>1</v>
      </c>
      <c r="K498">
        <f ca="1">IF(G498="","",IF(C498&lt;(G498*(1-'inputs and tables'!$K$14)),0,IF(C498&gt;(G498*(1+'inputs and tables'!$K$14)),1,K497)))</f>
        <v>1</v>
      </c>
      <c r="N498" s="13">
        <f t="shared" si="21"/>
        <v>1648.0621828781177</v>
      </c>
      <c r="O498" s="10">
        <f ca="1">(O497+(IF(J497&lt;&gt;J496,(-O497*'inputs and tables'!$K$22-'inputs and tables'!$K$21)-O497*'inputs and tables'!$K$22,0)*('inputs and tables'!$K$15+'inputs and tables'!$K$16)))*(IF(AND(J497=0,'inputs and tables'!$K$16=1),(data!C497/data!C498-1)*'inputs and tables'!$K$18+1,1)*IF(AND(J497=1,'inputs and tables'!$K$15=1),(data!C498/data!C497-1)*'inputs and tables'!$K$17+1,1))</f>
        <v>3099.7905739844286</v>
      </c>
      <c r="P498" s="10">
        <f ca="1">(P497+(IF(K497&lt;&gt;K496,(-P497*'inputs and tables'!$K$22-'inputs and tables'!$K$21)-P497*'inputs and tables'!$K$22,0)*('inputs and tables'!$K$15+'inputs and tables'!$K$16)))*(IF(AND(K497=0,'inputs and tables'!$K$16=1),data!C497/data!C498,1)*IF(AND(K497=1,'inputs and tables'!$K$15=1),data!C498/data!C497,1))</f>
        <v>1118.4227881236445</v>
      </c>
      <c r="R498" s="36">
        <f ca="1">1-O498/MAX($O$202:O498)</f>
        <v>0.11107379150749364</v>
      </c>
      <c r="S498" s="36">
        <f>1-N498/MAX($N$202:N498)</f>
        <v>2.6796149514439094E-2</v>
      </c>
    </row>
    <row r="499" spans="1:19" x14ac:dyDescent="0.4">
      <c r="A499" s="17">
        <f t="shared" si="20"/>
        <v>497</v>
      </c>
      <c r="B499">
        <v>1463184000</v>
      </c>
      <c r="C499">
        <v>458.9</v>
      </c>
      <c r="D499" s="14">
        <f t="shared" si="22"/>
        <v>42504</v>
      </c>
      <c r="F499">
        <f ca="1">IF(A499&lt;$F$2,"",AVERAGE(INDIRECT("C"&amp;A499-$F$2+3):C499))</f>
        <v>442.47113636363628</v>
      </c>
      <c r="G499" s="2">
        <f ca="1">IF(A499&lt;$G$2,"",IF(A499=$G$2,AVERAGE(INDIRECT("C"&amp;A499-$G$2+3):C499),G498+(2/($G$2+3))*(C499-G498)))</f>
        <v>444.24118550782327</v>
      </c>
      <c r="J499">
        <f ca="1">IF(F499="","",IF(C499&lt;(F499*(1-'inputs and tables'!$K$14)),0,IF(C499&gt;(F499*(1+'inputs and tables'!$K$14)),1,J498)))</f>
        <v>1</v>
      </c>
      <c r="K499">
        <f ca="1">IF(G499="","",IF(C499&lt;(G499*(1-'inputs and tables'!$K$14)),0,IF(C499&gt;(G499*(1+'inputs and tables'!$K$14)),1,K498)))</f>
        <v>1</v>
      </c>
      <c r="N499" s="13">
        <f t="shared" si="21"/>
        <v>1651.3728453704707</v>
      </c>
      <c r="O499" s="10">
        <f ca="1">(O498+(IF(J498&lt;&gt;J497,(-O498*'inputs and tables'!$K$22-'inputs and tables'!$K$21)-O498*'inputs and tables'!$K$22,0)*('inputs and tables'!$K$15+'inputs and tables'!$K$16)))*(IF(AND(J498=0,'inputs and tables'!$K$16=1),(data!C498/data!C499-1)*'inputs and tables'!$K$18+1,1)*IF(AND(J498=1,'inputs and tables'!$K$15=1),(data!C499/data!C498-1)*'inputs and tables'!$K$17+1,1))</f>
        <v>3113.8011562983888</v>
      </c>
      <c r="P499" s="10">
        <f ca="1">(P498+(IF(K498&lt;&gt;K497,(-P498*'inputs and tables'!$K$22-'inputs and tables'!$K$21)-P498*'inputs and tables'!$K$22,0)*('inputs and tables'!$K$15+'inputs and tables'!$K$16)))*(IF(AND(K498=0,'inputs and tables'!$K$16=1),data!C498/data!C499,1)*IF(AND(K498=1,'inputs and tables'!$K$15=1),data!C499/data!C498,1))</f>
        <v>1120.6694996941796</v>
      </c>
      <c r="R499" s="36">
        <f ca="1">1-O499/MAX($O$202:O499)</f>
        <v>0.10705598013673634</v>
      </c>
      <c r="S499" s="36">
        <f>1-N499/MAX($N$202:N499)</f>
        <v>2.4841156845661572E-2</v>
      </c>
    </row>
    <row r="500" spans="1:19" x14ac:dyDescent="0.4">
      <c r="A500" s="17">
        <f t="shared" si="20"/>
        <v>498</v>
      </c>
      <c r="B500">
        <v>1463270400</v>
      </c>
      <c r="C500">
        <v>461.47</v>
      </c>
      <c r="D500" s="14">
        <f t="shared" si="22"/>
        <v>42505</v>
      </c>
      <c r="F500">
        <f ca="1">IF(A500&lt;$F$2,"",AVERAGE(INDIRECT("C"&amp;A500-$F$2+3):C500))</f>
        <v>443.46636363636367</v>
      </c>
      <c r="G500" s="2">
        <f ca="1">IF(A500&lt;$G$2,"",IF(A500=$G$2,AVERAGE(INDIRECT("C"&amp;A500-$G$2+3):C500),G499+(2/($G$2+3))*(C500-G499)))</f>
        <v>444.97432655004354</v>
      </c>
      <c r="J500">
        <f ca="1">IF(F500="","",IF(C500&lt;(F500*(1-'inputs and tables'!$K$14)),0,IF(C500&gt;(F500*(1+'inputs and tables'!$K$14)),1,J499)))</f>
        <v>1</v>
      </c>
      <c r="K500">
        <f ca="1">IF(G500="","",IF(C500&lt;(G500*(1-'inputs and tables'!$K$14)),0,IF(C500&gt;(G500*(1+'inputs and tables'!$K$14)),1,K499)))</f>
        <v>1</v>
      </c>
      <c r="N500" s="13">
        <f t="shared" si="21"/>
        <v>1660.6211090719355</v>
      </c>
      <c r="O500" s="10">
        <f ca="1">(O499+(IF(J499&lt;&gt;J498,(-O499*'inputs and tables'!$K$22-'inputs and tables'!$K$21)-O499*'inputs and tables'!$K$22,0)*('inputs and tables'!$K$15+'inputs and tables'!$K$16)))*(IF(AND(J499=0,'inputs and tables'!$K$16=1),(data!C499/data!C500-1)*'inputs and tables'!$K$18+1,1)*IF(AND(J499=1,'inputs and tables'!$K$15=1),(data!C500/data!C499-1)*'inputs and tables'!$K$17+1,1))</f>
        <v>3153.0374935969198</v>
      </c>
      <c r="P500" s="10">
        <f ca="1">(P499+(IF(K499&lt;&gt;K498,(-P499*'inputs and tables'!$K$22-'inputs and tables'!$K$21)-P499*'inputs and tables'!$K$22,0)*('inputs and tables'!$K$15+'inputs and tables'!$K$16)))*(IF(AND(K499=0,'inputs and tables'!$K$16=1),data!C499/data!C500,1)*IF(AND(K499=1,'inputs and tables'!$K$15=1),data!C500/data!C499,1))</f>
        <v>1126.9456396249143</v>
      </c>
      <c r="R500" s="36">
        <f ca="1">1-O500/MAX($O$202:O500)</f>
        <v>9.580418498559351E-2</v>
      </c>
      <c r="S500" s="36">
        <f>1-N500/MAX($N$202:N500)</f>
        <v>1.9379927325272162E-2</v>
      </c>
    </row>
    <row r="501" spans="1:19" x14ac:dyDescent="0.4">
      <c r="A501" s="17">
        <f t="shared" si="20"/>
        <v>499</v>
      </c>
      <c r="B501">
        <v>1463356800</v>
      </c>
      <c r="C501">
        <v>455.66</v>
      </c>
      <c r="D501" s="14">
        <f t="shared" si="22"/>
        <v>42506</v>
      </c>
      <c r="F501">
        <f ca="1">IF(A501&lt;$F$2,"",AVERAGE(INDIRECT("C"&amp;A501-$F$2+3):C501))</f>
        <v>444.27795454545452</v>
      </c>
      <c r="G501" s="2">
        <f ca="1">IF(A501&lt;$G$2,"",IF(A501=$G$2,AVERAGE(INDIRECT("C"&amp;A501-$G$2+3):C501),G500+(2/($G$2+3))*(C501-G500)))</f>
        <v>445.42903605855236</v>
      </c>
      <c r="J501">
        <f ca="1">IF(F501="","",IF(C501&lt;(F501*(1-'inputs and tables'!$K$14)),0,IF(C501&gt;(F501*(1+'inputs and tables'!$K$14)),1,J500)))</f>
        <v>1</v>
      </c>
      <c r="K501">
        <f ca="1">IF(G501="","",IF(C501&lt;(G501*(1-'inputs and tables'!$K$14)),0,IF(C501&gt;(G501*(1+'inputs and tables'!$K$14)),1,K500)))</f>
        <v>1</v>
      </c>
      <c r="N501" s="13">
        <f t="shared" si="21"/>
        <v>1639.7135557234883</v>
      </c>
      <c r="O501" s="10">
        <f ca="1">(O500+(IF(J500&lt;&gt;J499,(-O500*'inputs and tables'!$K$22-'inputs and tables'!$K$21)-O500*'inputs and tables'!$K$22,0)*('inputs and tables'!$K$15+'inputs and tables'!$K$16)))*(IF(AND(J500=0,'inputs and tables'!$K$16=1),(data!C500/data!C501-1)*'inputs and tables'!$K$18+1,1)*IF(AND(J500=1,'inputs and tables'!$K$15=1),(data!C501/data!C500-1)*'inputs and tables'!$K$17+1,1))</f>
        <v>3063.7183988886059</v>
      </c>
      <c r="P501" s="10">
        <f ca="1">(P500+(IF(K500&lt;&gt;K499,(-P500*'inputs and tables'!$K$22-'inputs and tables'!$K$21)-P500*'inputs and tables'!$K$22,0)*('inputs and tables'!$K$15+'inputs and tables'!$K$16)))*(IF(AND(K500=0,'inputs and tables'!$K$16=1),data!C500/data!C501,1)*IF(AND(K500=1,'inputs and tables'!$K$15=1),data!C501/data!C500,1))</f>
        <v>1112.7571676414252</v>
      </c>
      <c r="R501" s="36">
        <f ca="1">1-O501/MAX($O$202:O501)</f>
        <v>0.1214182006134259</v>
      </c>
      <c r="S501" s="36">
        <f>1-N501/MAX($N$202:N501)</f>
        <v>3.1726131027008275E-2</v>
      </c>
    </row>
    <row r="502" spans="1:19" x14ac:dyDescent="0.4">
      <c r="A502" s="17">
        <f t="shared" si="20"/>
        <v>500</v>
      </c>
      <c r="B502">
        <v>1463443200</v>
      </c>
      <c r="C502">
        <v>454.19</v>
      </c>
      <c r="D502" s="14">
        <f t="shared" si="22"/>
        <v>42507</v>
      </c>
      <c r="F502">
        <f ca="1">IF(A502&lt;$F$2,"",AVERAGE(INDIRECT("C"&amp;A502-$F$2+3):C502))</f>
        <v>445.0513636363637</v>
      </c>
      <c r="G502" s="2">
        <f ca="1">IF(A502&lt;$G$2,"",IF(A502=$G$2,AVERAGE(INDIRECT("C"&amp;A502-$G$2+3):C502),G501+(2/($G$2+3))*(C502-G501)))</f>
        <v>445.80184303478416</v>
      </c>
      <c r="J502">
        <f ca="1">IF(F502="","",IF(C502&lt;(F502*(1-'inputs and tables'!$K$14)),0,IF(C502&gt;(F502*(1+'inputs and tables'!$K$14)),1,J501)))</f>
        <v>1</v>
      </c>
      <c r="K502">
        <f ca="1">IF(G502="","",IF(C502&lt;(G502*(1-'inputs and tables'!$K$14)),0,IF(C502&gt;(G502*(1+'inputs and tables'!$K$14)),1,K501)))</f>
        <v>1</v>
      </c>
      <c r="N502" s="13">
        <f t="shared" si="21"/>
        <v>1634.423692828098</v>
      </c>
      <c r="O502" s="10">
        <f ca="1">(O501+(IF(J501&lt;&gt;J500,(-O501*'inputs and tables'!$K$22-'inputs and tables'!$K$21)-O501*'inputs and tables'!$K$22,0)*('inputs and tables'!$K$15+'inputs and tables'!$K$16)))*(IF(AND(J501=0,'inputs and tables'!$K$16=1),(data!C501/data!C502-1)*'inputs and tables'!$K$18+1,1)*IF(AND(J501=1,'inputs and tables'!$K$15=1),(data!C502/data!C501-1)*'inputs and tables'!$K$17+1,1))</f>
        <v>3041.4797810500322</v>
      </c>
      <c r="P502" s="10">
        <f ca="1">(P501+(IF(K501&lt;&gt;K500,(-P501*'inputs and tables'!$K$22-'inputs and tables'!$K$21)-P501*'inputs and tables'!$K$22,0)*('inputs and tables'!$K$15+'inputs and tables'!$K$16)))*(IF(AND(K501=0,'inputs and tables'!$K$16=1),data!C501/data!C502,1)*IF(AND(K501=1,'inputs and tables'!$K$15=1),data!C502/data!C501,1))</f>
        <v>1109.1673132841568</v>
      </c>
      <c r="R502" s="36">
        <f ca="1">1-O502/MAX($O$202:O502)</f>
        <v>0.12779556378217283</v>
      </c>
      <c r="S502" s="36">
        <f>1-N502/MAX($N$202:N502)</f>
        <v>3.4849869312989834E-2</v>
      </c>
    </row>
    <row r="503" spans="1:19" x14ac:dyDescent="0.4">
      <c r="A503" s="17">
        <f t="shared" si="20"/>
        <v>501</v>
      </c>
      <c r="B503">
        <v>1463529600</v>
      </c>
      <c r="C503">
        <v>455.56</v>
      </c>
      <c r="D503" s="14">
        <f t="shared" si="22"/>
        <v>42508</v>
      </c>
      <c r="F503">
        <f ca="1">IF(A503&lt;$F$2,"",AVERAGE(INDIRECT("C"&amp;A503-$F$2+3):C503))</f>
        <v>445.87159090909097</v>
      </c>
      <c r="G503" s="2">
        <f ca="1">IF(A503&lt;$G$2,"",IF(A503=$G$2,AVERAGE(INDIRECT("C"&amp;A503-$G$2+3):C503),G502+(2/($G$2+3))*(C503-G502)))</f>
        <v>446.21708375670823</v>
      </c>
      <c r="J503">
        <f ca="1">IF(F503="","",IF(C503&lt;(F503*(1-'inputs and tables'!$K$14)),0,IF(C503&gt;(F503*(1+'inputs and tables'!$K$14)),1,J502)))</f>
        <v>1</v>
      </c>
      <c r="K503">
        <f ca="1">IF(G503="","",IF(C503&lt;(G503*(1-'inputs and tables'!$K$14)),0,IF(C503&gt;(G503*(1+'inputs and tables'!$K$14)),1,K502)))</f>
        <v>1</v>
      </c>
      <c r="N503" s="13">
        <f t="shared" si="21"/>
        <v>1639.3537011047542</v>
      </c>
      <c r="O503" s="10">
        <f ca="1">(O502+(IF(J502&lt;&gt;J501,(-O502*'inputs and tables'!$K$22-'inputs and tables'!$K$21)-O502*'inputs and tables'!$K$22,0)*('inputs and tables'!$K$15+'inputs and tables'!$K$16)))*(IF(AND(J502=0,'inputs and tables'!$K$16=1),(data!C502/data!C503-1)*'inputs and tables'!$K$18+1,1)*IF(AND(J502=1,'inputs and tables'!$K$15=1),(data!C503/data!C502-1)*'inputs and tables'!$K$17+1,1))</f>
        <v>3062.1217181800585</v>
      </c>
      <c r="P503" s="10">
        <f ca="1">(P502+(IF(K502&lt;&gt;K501,(-P502*'inputs and tables'!$K$22-'inputs and tables'!$K$21)-P502*'inputs and tables'!$K$22,0)*('inputs and tables'!$K$15+'inputs and tables'!$K$16)))*(IF(AND(K502=0,'inputs and tables'!$K$16=1),data!C502/data!C503,1)*IF(AND(K502=1,'inputs and tables'!$K$15=1),data!C503/data!C502,1))</f>
        <v>1112.512959862019</v>
      </c>
      <c r="R503" s="36">
        <f ca="1">1-O503/MAX($O$202:O503)</f>
        <v>0.12187608036192699</v>
      </c>
      <c r="S503" s="36">
        <f>1-N503/MAX($N$202:N503)</f>
        <v>3.1938630230136322E-2</v>
      </c>
    </row>
    <row r="504" spans="1:19" x14ac:dyDescent="0.4">
      <c r="A504" s="17">
        <f t="shared" si="20"/>
        <v>502</v>
      </c>
      <c r="B504">
        <v>1463616000</v>
      </c>
      <c r="C504">
        <v>438.38</v>
      </c>
      <c r="D504" s="14">
        <f t="shared" si="22"/>
        <v>42509</v>
      </c>
      <c r="F504">
        <f ca="1">IF(A504&lt;$F$2,"",AVERAGE(INDIRECT("C"&amp;A504-$F$2+3):C504))</f>
        <v>446.23568181818194</v>
      </c>
      <c r="G504" s="2">
        <f ca="1">IF(A504&lt;$G$2,"",IF(A504=$G$2,AVERAGE(INDIRECT("C"&amp;A504-$G$2+3):C504),G503+(2/($G$2+3))*(C504-G503)))</f>
        <v>445.88359083089085</v>
      </c>
      <c r="J504">
        <f ca="1">IF(F504="","",IF(C504&lt;(F504*(1-'inputs and tables'!$K$14)),0,IF(C504&gt;(F504*(1+'inputs and tables'!$K$14)),1,J503)))</f>
        <v>0</v>
      </c>
      <c r="K504">
        <f ca="1">IF(G504="","",IF(C504&lt;(G504*(1-'inputs and tables'!$K$14)),0,IF(C504&gt;(G504*(1+'inputs and tables'!$K$14)),1,K503)))</f>
        <v>0</v>
      </c>
      <c r="N504" s="13">
        <f t="shared" si="21"/>
        <v>1577.5306776062475</v>
      </c>
      <c r="O504" s="10">
        <f ca="1">(O503+(IF(J503&lt;&gt;J502,(-O503*'inputs and tables'!$K$22-'inputs and tables'!$K$21)-O503*'inputs and tables'!$K$22,0)*('inputs and tables'!$K$15+'inputs and tables'!$K$16)))*(IF(AND(J503=0,'inputs and tables'!$K$16=1),(data!C503/data!C504-1)*'inputs and tables'!$K$18+1,1)*IF(AND(J503=1,'inputs and tables'!$K$15=1),(data!C504/data!C503-1)*'inputs and tables'!$K$17+1,1))</f>
        <v>2802.2957566903533</v>
      </c>
      <c r="P504" s="10">
        <f ca="1">(P503+(IF(K503&lt;&gt;K502,(-P503*'inputs and tables'!$K$22-'inputs and tables'!$K$21)-P503*'inputs and tables'!$K$22,0)*('inputs and tables'!$K$15+'inputs and tables'!$K$16)))*(IF(AND(K503=0,'inputs and tables'!$K$16=1),data!C503/data!C504,1)*IF(AND(K503=1,'inputs and tables'!$K$15=1),data!C504/data!C503,1))</f>
        <v>1070.5580633600664</v>
      </c>
      <c r="R504" s="36">
        <f ca="1">1-O504/MAX($O$202:O504)</f>
        <v>0.19638630977980764</v>
      </c>
      <c r="S504" s="36">
        <f>1-N504/MAX($N$202:N504)</f>
        <v>6.8445993327524768E-2</v>
      </c>
    </row>
    <row r="505" spans="1:19" x14ac:dyDescent="0.4">
      <c r="A505" s="17">
        <f t="shared" si="20"/>
        <v>503</v>
      </c>
      <c r="B505">
        <v>1463702400</v>
      </c>
      <c r="C505">
        <v>445.65</v>
      </c>
      <c r="D505" s="14">
        <f t="shared" si="22"/>
        <v>42510</v>
      </c>
      <c r="F505">
        <f ca="1">IF(A505&lt;$F$2,"",AVERAGE(INDIRECT("C"&amp;A505-$F$2+3):C505))</f>
        <v>446.78545454545468</v>
      </c>
      <c r="G505" s="2">
        <f ca="1">IF(A505&lt;$G$2,"",IF(A505=$G$2,AVERAGE(INDIRECT("C"&amp;A505-$G$2+3):C505),G504+(2/($G$2+3))*(C505-G504)))</f>
        <v>445.87365079553382</v>
      </c>
      <c r="J505">
        <f ca="1">IF(F505="","",IF(C505&lt;(F505*(1-'inputs and tables'!$K$14)),0,IF(C505&gt;(F505*(1+'inputs and tables'!$K$14)),1,J504)))</f>
        <v>0</v>
      </c>
      <c r="K505">
        <f ca="1">IF(G505="","",IF(C505&lt;(G505*(1-'inputs and tables'!$K$14)),0,IF(C505&gt;(G505*(1+'inputs and tables'!$K$14)),1,K504)))</f>
        <v>0</v>
      </c>
      <c r="N505" s="13">
        <f t="shared" si="21"/>
        <v>1603.6921083882116</v>
      </c>
      <c r="O505" s="10">
        <f ca="1">(O504+(IF(J504&lt;&gt;J503,(-O504*'inputs and tables'!$K$22-'inputs and tables'!$K$21)-O504*'inputs and tables'!$K$22,0)*('inputs and tables'!$K$15+'inputs and tables'!$K$16)))*(IF(AND(J504=0,'inputs and tables'!$K$16=1),(data!C504/data!C505-1)*'inputs and tables'!$K$18+1,1)*IF(AND(J504=1,'inputs and tables'!$K$15=1),(data!C505/data!C504-1)*'inputs and tables'!$K$17+1,1))</f>
        <v>2751.0680421637635</v>
      </c>
      <c r="P505" s="10">
        <f ca="1">(P504+(IF(K504&lt;&gt;K503,(-P504*'inputs and tables'!$K$22-'inputs and tables'!$K$21)-P504*'inputs and tables'!$K$22,0)*('inputs and tables'!$K$15+'inputs and tables'!$K$16)))*(IF(AND(K504=0,'inputs and tables'!$K$16=1),data!C504/data!C505,1)*IF(AND(K504=1,'inputs and tables'!$K$15=1),data!C505/data!C504,1))</f>
        <v>1050.9875941392447</v>
      </c>
      <c r="R505" s="36">
        <f ca="1">1-O505/MAX($O$202:O505)</f>
        <v>0.21107686933761816</v>
      </c>
      <c r="S505" s="36">
        <f>1-N505/MAX($N$202:N505)</f>
        <v>5.2997301260120033E-2</v>
      </c>
    </row>
    <row r="506" spans="1:19" x14ac:dyDescent="0.4">
      <c r="A506" s="17">
        <f t="shared" si="20"/>
        <v>504</v>
      </c>
      <c r="B506">
        <v>1463788800</v>
      </c>
      <c r="C506">
        <v>446.28</v>
      </c>
      <c r="D506" s="14">
        <f t="shared" si="22"/>
        <v>42511</v>
      </c>
      <c r="F506">
        <f ca="1">IF(A506&lt;$F$2,"",AVERAGE(INDIRECT("C"&amp;A506-$F$2+3):C506))</f>
        <v>447.33750000000003</v>
      </c>
      <c r="G506" s="2">
        <f ca="1">IF(A506&lt;$G$2,"",IF(A506=$G$2,AVERAGE(INDIRECT("C"&amp;A506-$G$2+3):C506),G505+(2/($G$2+3))*(C506-G505)))</f>
        <v>445.89094225104304</v>
      </c>
      <c r="J506">
        <f ca="1">IF(F506="","",IF(C506&lt;(F506*(1-'inputs and tables'!$K$14)),0,IF(C506&gt;(F506*(1+'inputs and tables'!$K$14)),1,J505)))</f>
        <v>0</v>
      </c>
      <c r="K506">
        <f ca="1">IF(G506="","",IF(C506&lt;(G506*(1-'inputs and tables'!$K$14)),0,IF(C506&gt;(G506*(1+'inputs and tables'!$K$14)),1,K505)))</f>
        <v>1</v>
      </c>
      <c r="N506" s="13">
        <f t="shared" si="21"/>
        <v>1605.9591924862361</v>
      </c>
      <c r="O506" s="10">
        <f ca="1">(O505+(IF(J505&lt;&gt;J504,(-O505*'inputs and tables'!$K$22-'inputs and tables'!$K$21)-O505*'inputs and tables'!$K$22,0)*('inputs and tables'!$K$15+'inputs and tables'!$K$16)))*(IF(AND(J505=0,'inputs and tables'!$K$16=1),(data!C505/data!C506-1)*'inputs and tables'!$K$18+1,1)*IF(AND(J505=1,'inputs and tables'!$K$15=1),(data!C506/data!C505-1)*'inputs and tables'!$K$17+1,1))</f>
        <v>2747.1844424806877</v>
      </c>
      <c r="P506" s="10">
        <f ca="1">(P505+(IF(K505&lt;&gt;K504,(-P505*'inputs and tables'!$K$22-'inputs and tables'!$K$21)-P505*'inputs and tables'!$K$22,0)*('inputs and tables'!$K$15+'inputs and tables'!$K$16)))*(IF(AND(K505=0,'inputs and tables'!$K$16=1),data!C505/data!C506,1)*IF(AND(K505=1,'inputs and tables'!$K$15=1),data!C506/data!C505,1))</f>
        <v>1049.5039466885239</v>
      </c>
      <c r="R506" s="36">
        <f ca="1">1-O506/MAX($O$202:O506)</f>
        <v>0.21219056829862304</v>
      </c>
      <c r="S506" s="36">
        <f>1-N506/MAX($N$202:N506)</f>
        <v>5.1658556280413603E-2</v>
      </c>
    </row>
    <row r="507" spans="1:19" x14ac:dyDescent="0.4">
      <c r="A507" s="17">
        <f t="shared" si="20"/>
        <v>505</v>
      </c>
      <c r="B507">
        <v>1463875200</v>
      </c>
      <c r="C507">
        <v>442.48</v>
      </c>
      <c r="D507" s="14">
        <f t="shared" si="22"/>
        <v>42512</v>
      </c>
      <c r="F507">
        <f ca="1">IF(A507&lt;$F$2,"",AVERAGE(INDIRECT("C"&amp;A507-$F$2+3):C507))</f>
        <v>447.86022727272734</v>
      </c>
      <c r="G507" s="2">
        <f ca="1">IF(A507&lt;$G$2,"",IF(A507=$G$2,AVERAGE(INDIRECT("C"&amp;A507-$G$2+3):C507),G506+(2/($G$2+3))*(C507-G506)))</f>
        <v>445.74579577227524</v>
      </c>
      <c r="J507">
        <f ca="1">IF(F507="","",IF(C507&lt;(F507*(1-'inputs and tables'!$K$14)),0,IF(C507&gt;(F507*(1+'inputs and tables'!$K$14)),1,J506)))</f>
        <v>0</v>
      </c>
      <c r="K507">
        <f ca="1">IF(G507="","",IF(C507&lt;(G507*(1-'inputs and tables'!$K$14)),0,IF(C507&gt;(G507*(1+'inputs and tables'!$K$14)),1,K506)))</f>
        <v>0</v>
      </c>
      <c r="N507" s="13">
        <f t="shared" si="21"/>
        <v>1592.2847169743429</v>
      </c>
      <c r="O507" s="10">
        <f ca="1">(O506+(IF(J506&lt;&gt;J505,(-O506*'inputs and tables'!$K$22-'inputs and tables'!$K$21)-O506*'inputs and tables'!$K$22,0)*('inputs and tables'!$K$15+'inputs and tables'!$K$16)))*(IF(AND(J506=0,'inputs and tables'!$K$16=1),(data!C506/data!C507-1)*'inputs and tables'!$K$18+1,1)*IF(AND(J506=1,'inputs and tables'!$K$15=1),(data!C507/data!C506-1)*'inputs and tables'!$K$17+1,1))</f>
        <v>2770.7771492277193</v>
      </c>
      <c r="P507" s="10">
        <f ca="1">(P506+(IF(K506&lt;&gt;K505,(-P506*'inputs and tables'!$K$22-'inputs and tables'!$K$21)-P506*'inputs and tables'!$K$22,0)*('inputs and tables'!$K$15+'inputs and tables'!$K$16)))*(IF(AND(K506=0,'inputs and tables'!$K$16=1),data!C506/data!C507,1)*IF(AND(K506=1,'inputs and tables'!$K$15=1),data!C507/data!C506,1))</f>
        <v>1038.4864598863417</v>
      </c>
      <c r="R507" s="36">
        <f ca="1">1-O507/MAX($O$202:O507)</f>
        <v>0.20542489337441139</v>
      </c>
      <c r="S507" s="36">
        <f>1-N507/MAX($N$202:N507)</f>
        <v>5.9733525999277171E-2</v>
      </c>
    </row>
    <row r="508" spans="1:19" x14ac:dyDescent="0.4">
      <c r="A508" s="17">
        <f t="shared" si="20"/>
        <v>506</v>
      </c>
      <c r="B508">
        <v>1463961600</v>
      </c>
      <c r="C508">
        <v>445.67</v>
      </c>
      <c r="D508" s="14">
        <f t="shared" si="22"/>
        <v>42513</v>
      </c>
      <c r="F508">
        <f ca="1">IF(A508&lt;$F$2,"",AVERAGE(INDIRECT("C"&amp;A508-$F$2+3):C508))</f>
        <v>448.45590909090902</v>
      </c>
      <c r="G508" s="2">
        <f ca="1">IF(A508&lt;$G$2,"",IF(A508=$G$2,AVERAGE(INDIRECT("C"&amp;A508-$G$2+3):C508),G507+(2/($G$2+3))*(C508-G507)))</f>
        <v>445.74257042026352</v>
      </c>
      <c r="J508">
        <f ca="1">IF(F508="","",IF(C508&lt;(F508*(1-'inputs and tables'!$K$14)),0,IF(C508&gt;(F508*(1+'inputs and tables'!$K$14)),1,J507)))</f>
        <v>0</v>
      </c>
      <c r="K508">
        <f ca="1">IF(G508="","",IF(C508&lt;(G508*(1-'inputs and tables'!$K$14)),0,IF(C508&gt;(G508*(1+'inputs and tables'!$K$14)),1,K507)))</f>
        <v>0</v>
      </c>
      <c r="N508" s="13">
        <f t="shared" si="21"/>
        <v>1603.7640793119583</v>
      </c>
      <c r="O508" s="10">
        <f ca="1">(O507+(IF(J507&lt;&gt;J506,(-O507*'inputs and tables'!$K$22-'inputs and tables'!$K$21)-O507*'inputs and tables'!$K$22,0)*('inputs and tables'!$K$15+'inputs and tables'!$K$16)))*(IF(AND(J507=0,'inputs and tables'!$K$16=1),(data!C507/data!C508-1)*'inputs and tables'!$K$18+1,1)*IF(AND(J507=1,'inputs and tables'!$K$15=1),(data!C508/data!C507-1)*'inputs and tables'!$K$17+1,1))</f>
        <v>2750.9445845362739</v>
      </c>
      <c r="P508" s="10">
        <f ca="1">(P507+(IF(K507&lt;&gt;K506,(-P507*'inputs and tables'!$K$22-'inputs and tables'!$K$21)-P507*'inputs and tables'!$K$22,0)*('inputs and tables'!$K$15+'inputs and tables'!$K$16)))*(IF(AND(K507=0,'inputs and tables'!$K$16=1),data!C507/data!C508,1)*IF(AND(K507=1,'inputs and tables'!$K$15=1),data!C508/data!C507,1))</f>
        <v>1028.9911140372189</v>
      </c>
      <c r="R508" s="36">
        <f ca="1">1-O508/MAX($O$202:O508)</f>
        <v>0.2111122732522035</v>
      </c>
      <c r="S508" s="36">
        <f>1-N508/MAX($N$202:N508)</f>
        <v>5.295480141949449E-2</v>
      </c>
    </row>
    <row r="509" spans="1:19" x14ac:dyDescent="0.4">
      <c r="A509" s="17">
        <f t="shared" si="20"/>
        <v>507</v>
      </c>
      <c r="B509">
        <v>1464048000</v>
      </c>
      <c r="C509">
        <v>446.99</v>
      </c>
      <c r="D509" s="14">
        <f t="shared" si="22"/>
        <v>42514</v>
      </c>
      <c r="F509">
        <f ca="1">IF(A509&lt;$F$2,"",AVERAGE(INDIRECT("C"&amp;A509-$F$2+3):C509))</f>
        <v>448.99204545454546</v>
      </c>
      <c r="G509" s="2">
        <f ca="1">IF(A509&lt;$G$2,"",IF(A509=$G$2,AVERAGE(INDIRECT("C"&amp;A509-$G$2+3):C509),G508+(2/($G$2+3))*(C509-G508)))</f>
        <v>445.79565253003955</v>
      </c>
      <c r="J509">
        <f ca="1">IF(F509="","",IF(C509&lt;(F509*(1-'inputs and tables'!$K$14)),0,IF(C509&gt;(F509*(1+'inputs and tables'!$K$14)),1,J508)))</f>
        <v>0</v>
      </c>
      <c r="K509">
        <f ca="1">IF(G509="","",IF(C509&lt;(G509*(1-'inputs and tables'!$K$14)),0,IF(C509&gt;(G509*(1+'inputs and tables'!$K$14)),1,K508)))</f>
        <v>1</v>
      </c>
      <c r="N509" s="13">
        <f t="shared" si="21"/>
        <v>1608.5141602792476</v>
      </c>
      <c r="O509" s="10">
        <f ca="1">(O508+(IF(J508&lt;&gt;J507,(-O508*'inputs and tables'!$K$22-'inputs and tables'!$K$21)-O508*'inputs and tables'!$K$22,0)*('inputs and tables'!$K$15+'inputs and tables'!$K$16)))*(IF(AND(J508=0,'inputs and tables'!$K$16=1),(data!C508/data!C509-1)*'inputs and tables'!$K$18+1,1)*IF(AND(J508=1,'inputs and tables'!$K$15=1),(data!C509/data!C508-1)*'inputs and tables'!$K$17+1,1))</f>
        <v>2742.8208080500262</v>
      </c>
      <c r="P509" s="10">
        <f ca="1">(P508+(IF(K508&lt;&gt;K507,(-P508*'inputs and tables'!$K$22-'inputs and tables'!$K$21)-P508*'inputs and tables'!$K$22,0)*('inputs and tables'!$K$15+'inputs and tables'!$K$16)))*(IF(AND(K508=0,'inputs and tables'!$K$16=1),data!C508/data!C509,1)*IF(AND(K508=1,'inputs and tables'!$K$15=1),data!C509/data!C508,1))</f>
        <v>1025.9524145796715</v>
      </c>
      <c r="R509" s="36">
        <f ca="1">1-O509/MAX($O$202:O509)</f>
        <v>0.21344192671046225</v>
      </c>
      <c r="S509" s="36">
        <f>1-N509/MAX($N$202:N509)</f>
        <v>5.0149811938205002E-2</v>
      </c>
    </row>
    <row r="510" spans="1:19" x14ac:dyDescent="0.4">
      <c r="A510" s="17">
        <f t="shared" si="20"/>
        <v>508</v>
      </c>
      <c r="B510">
        <v>1464134400</v>
      </c>
      <c r="C510">
        <v>451.49</v>
      </c>
      <c r="D510" s="14">
        <f t="shared" si="22"/>
        <v>42515</v>
      </c>
      <c r="F510">
        <f ca="1">IF(A510&lt;$F$2,"",AVERAGE(INDIRECT("C"&amp;A510-$F$2+3):C510))</f>
        <v>449.61818181818182</v>
      </c>
      <c r="G510" s="2">
        <f ca="1">IF(A510&lt;$G$2,"",IF(A510=$G$2,AVERAGE(INDIRECT("C"&amp;A510-$G$2+3):C510),G509+(2/($G$2+3))*(C510-G509)))</f>
        <v>446.03796518833576</v>
      </c>
      <c r="J510">
        <f ca="1">IF(F510="","",IF(C510&lt;(F510*(1-'inputs and tables'!$K$14)),0,IF(C510&gt;(F510*(1+'inputs and tables'!$K$14)),1,J509)))</f>
        <v>1</v>
      </c>
      <c r="K510">
        <f ca="1">IF(G510="","",IF(C510&lt;(G510*(1-'inputs and tables'!$K$14)),0,IF(C510&gt;(G510*(1+'inputs and tables'!$K$14)),1,K509)))</f>
        <v>1</v>
      </c>
      <c r="N510" s="13">
        <f t="shared" si="21"/>
        <v>1624.707618122279</v>
      </c>
      <c r="O510" s="10">
        <f ca="1">(O509+(IF(J509&lt;&gt;J508,(-O509*'inputs and tables'!$K$22-'inputs and tables'!$K$21)-O509*'inputs and tables'!$K$22,0)*('inputs and tables'!$K$15+'inputs and tables'!$K$16)))*(IF(AND(J509=0,'inputs and tables'!$K$16=1),(data!C509/data!C510-1)*'inputs and tables'!$K$18+1,1)*IF(AND(J509=1,'inputs and tables'!$K$15=1),(data!C510/data!C509-1)*'inputs and tables'!$K$17+1,1))</f>
        <v>2715.4831180984766</v>
      </c>
      <c r="P510" s="10">
        <f ca="1">(P509+(IF(K509&lt;&gt;K508,(-P509*'inputs and tables'!$K$22-'inputs and tables'!$K$21)-P509*'inputs and tables'!$K$22,0)*('inputs and tables'!$K$15+'inputs and tables'!$K$16)))*(IF(AND(K509=0,'inputs and tables'!$K$16=1),data!C509/data!C510,1)*IF(AND(K509=1,'inputs and tables'!$K$15=1),data!C510/data!C509,1))</f>
        <v>1034.2084636060288</v>
      </c>
      <c r="R510" s="36">
        <f ca="1">1-O510/MAX($O$202:O510)</f>
        <v>0.22128154958096424</v>
      </c>
      <c r="S510" s="36">
        <f>1-N510/MAX($N$202:N510)</f>
        <v>4.058734779744555E-2</v>
      </c>
    </row>
    <row r="511" spans="1:19" x14ac:dyDescent="0.4">
      <c r="A511" s="17">
        <f t="shared" si="20"/>
        <v>509</v>
      </c>
      <c r="B511">
        <v>1464220800</v>
      </c>
      <c r="C511">
        <v>454.97</v>
      </c>
      <c r="D511" s="14">
        <f t="shared" si="22"/>
        <v>42516</v>
      </c>
      <c r="F511">
        <f ca="1">IF(A511&lt;$F$2,"",AVERAGE(INDIRECT("C"&amp;A511-$F$2+3):C511))</f>
        <v>450.23568181818189</v>
      </c>
      <c r="G511" s="2">
        <f ca="1">IF(A511&lt;$G$2,"",IF(A511=$G$2,AVERAGE(INDIRECT("C"&amp;A511-$G$2+3):C511),G510+(2/($G$2+3))*(C511-G510)))</f>
        <v>446.41805177606614</v>
      </c>
      <c r="J511">
        <f ca="1">IF(F511="","",IF(C511&lt;(F511*(1-'inputs and tables'!$K$14)),0,IF(C511&gt;(F511*(1+'inputs and tables'!$K$14)),1,J510)))</f>
        <v>1</v>
      </c>
      <c r="K511">
        <f ca="1">IF(G511="","",IF(C511&lt;(G511*(1-'inputs and tables'!$K$14)),0,IF(C511&gt;(G511*(1+'inputs and tables'!$K$14)),1,K510)))</f>
        <v>1</v>
      </c>
      <c r="N511" s="13">
        <f t="shared" si="21"/>
        <v>1637.2305588542233</v>
      </c>
      <c r="O511" s="10">
        <f ca="1">(O510+(IF(J510&lt;&gt;J509,(-O510*'inputs and tables'!$K$22-'inputs and tables'!$K$21)-O510*'inputs and tables'!$K$22,0)*('inputs and tables'!$K$15+'inputs and tables'!$K$16)))*(IF(AND(J510=0,'inputs and tables'!$K$16=1),(data!C510/data!C511-1)*'inputs and tables'!$K$18+1,1)*IF(AND(J510=1,'inputs and tables'!$K$15=1),(data!C511/data!C510-1)*'inputs and tables'!$K$17+1,1))</f>
        <v>2757.0514394413658</v>
      </c>
      <c r="P511" s="10">
        <f ca="1">(P510+(IF(K510&lt;&gt;K509,(-P510*'inputs and tables'!$K$22-'inputs and tables'!$K$21)-P510*'inputs and tables'!$K$22,0)*('inputs and tables'!$K$15+'inputs and tables'!$K$16)))*(IF(AND(K510=0,'inputs and tables'!$K$16=1),data!C510/data!C511,1)*IF(AND(K510=1,'inputs and tables'!$K$15=1),data!C511/data!C510,1))</f>
        <v>1042.1799479209615</v>
      </c>
      <c r="R511" s="36">
        <f ca="1">1-O511/MAX($O$202:O511)</f>
        <v>0.20936101191791945</v>
      </c>
      <c r="S511" s="36">
        <f>1-N511/MAX($N$202:N511)</f>
        <v>3.3192375528591556E-2</v>
      </c>
    </row>
    <row r="512" spans="1:19" x14ac:dyDescent="0.4">
      <c r="A512" s="17">
        <f t="shared" si="20"/>
        <v>510</v>
      </c>
      <c r="B512">
        <v>1464307200</v>
      </c>
      <c r="C512">
        <v>471.27</v>
      </c>
      <c r="D512" s="14">
        <f t="shared" si="22"/>
        <v>42517</v>
      </c>
      <c r="F512">
        <f ca="1">IF(A512&lt;$F$2,"",AVERAGE(INDIRECT("C"&amp;A512-$F$2+3):C512))</f>
        <v>451.27409090909094</v>
      </c>
      <c r="G512" s="2">
        <f ca="1">IF(A512&lt;$G$2,"",IF(A512=$G$2,AVERAGE(INDIRECT("C"&amp;A512-$G$2+3):C512),G511+(2/($G$2+3))*(C512-G511)))</f>
        <v>447.47558148772288</v>
      </c>
      <c r="J512">
        <f ca="1">IF(F512="","",IF(C512&lt;(F512*(1-'inputs and tables'!$K$14)),0,IF(C512&gt;(F512*(1+'inputs and tables'!$K$14)),1,J511)))</f>
        <v>1</v>
      </c>
      <c r="K512">
        <f ca="1">IF(G512="","",IF(C512&lt;(G512*(1-'inputs and tables'!$K$14)),0,IF(C512&gt;(G512*(1+'inputs and tables'!$K$14)),1,K511)))</f>
        <v>1</v>
      </c>
      <c r="N512" s="13">
        <f t="shared" si="21"/>
        <v>1695.8868617078701</v>
      </c>
      <c r="O512" s="10">
        <f ca="1">(O511+(IF(J511&lt;&gt;J510,(-O511*'inputs and tables'!$K$22-'inputs and tables'!$K$21)-O511*'inputs and tables'!$K$22,0)*('inputs and tables'!$K$15+'inputs and tables'!$K$16)))*(IF(AND(J511=0,'inputs and tables'!$K$16=1),(data!C511/data!C512-1)*'inputs and tables'!$K$18+1,1)*IF(AND(J511=1,'inputs and tables'!$K$15=1),(data!C512/data!C511-1)*'inputs and tables'!$K$17+1,1))</f>
        <v>2979.2965578920584</v>
      </c>
      <c r="P512" s="10">
        <f ca="1">(P511+(IF(K511&lt;&gt;K510,(-P511*'inputs and tables'!$K$22-'inputs and tables'!$K$21)-P511*'inputs and tables'!$K$22,0)*('inputs and tables'!$K$15+'inputs and tables'!$K$16)))*(IF(AND(K511=0,'inputs and tables'!$K$16=1),data!C511/data!C512,1)*IF(AND(K511=1,'inputs and tables'!$K$15=1),data!C512/data!C511,1))</f>
        <v>1079.5176474420543</v>
      </c>
      <c r="R512" s="36">
        <f ca="1">1-O512/MAX($O$202:O512)</f>
        <v>0.14562783195460283</v>
      </c>
      <c r="S512" s="36">
        <f>1-N512/MAX($N$202:N512)</f>
        <v>0</v>
      </c>
    </row>
    <row r="513" spans="1:19" x14ac:dyDescent="0.4">
      <c r="A513" s="17">
        <f t="shared" si="20"/>
        <v>511</v>
      </c>
      <c r="B513">
        <v>1464393600</v>
      </c>
      <c r="C513">
        <v>523.25</v>
      </c>
      <c r="D513" s="14">
        <f t="shared" si="22"/>
        <v>42518</v>
      </c>
      <c r="F513">
        <f ca="1">IF(A513&lt;$F$2,"",AVERAGE(INDIRECT("C"&amp;A513-$F$2+3):C513))</f>
        <v>453.47704545454548</v>
      </c>
      <c r="G513" s="2">
        <f ca="1">IF(A513&lt;$G$2,"",IF(A513=$G$2,AVERAGE(INDIRECT("C"&amp;A513-$G$2+3):C513),G512+(2/($G$2+3))*(C513-G512)))</f>
        <v>450.70002482867085</v>
      </c>
      <c r="J513">
        <f ca="1">IF(F513="","",IF(C513&lt;(F513*(1-'inputs and tables'!$K$14)),0,IF(C513&gt;(F513*(1+'inputs and tables'!$K$14)),1,J512)))</f>
        <v>1</v>
      </c>
      <c r="K513">
        <f ca="1">IF(G513="","",IF(C513&lt;(G513*(1-'inputs and tables'!$K$14)),0,IF(C513&gt;(G513*(1+'inputs and tables'!$K$14)),1,K512)))</f>
        <v>1</v>
      </c>
      <c r="N513" s="13">
        <f t="shared" si="21"/>
        <v>1882.9392925258196</v>
      </c>
      <c r="O513" s="10">
        <f ca="1">(O512+(IF(J512&lt;&gt;J511,(-O512*'inputs and tables'!$K$22-'inputs and tables'!$K$21)-O512*'inputs and tables'!$K$22,0)*('inputs and tables'!$K$15+'inputs and tables'!$K$16)))*(IF(AND(J512=0,'inputs and tables'!$K$16=1),(data!C512/data!C513-1)*'inputs and tables'!$K$18+1,1)*IF(AND(J512=1,'inputs and tables'!$K$15=1),(data!C513/data!C512-1)*'inputs and tables'!$K$17+1,1))</f>
        <v>3718.6681048359878</v>
      </c>
      <c r="P513" s="10">
        <f ca="1">(P512+(IF(K512&lt;&gt;K511,(-P512*'inputs and tables'!$K$22-'inputs and tables'!$K$21)-P512*'inputs and tables'!$K$22,0)*('inputs and tables'!$K$15+'inputs and tables'!$K$16)))*(IF(AND(K512=0,'inputs and tables'!$K$16=1),data!C512/data!C513,1)*IF(AND(K512=1,'inputs and tables'!$K$15=1),data!C513/data!C512,1))</f>
        <v>1198.5859677553312</v>
      </c>
      <c r="R513" s="36">
        <f ca="1">1-O513/MAX($O$202:O513)</f>
        <v>0</v>
      </c>
      <c r="S513" s="36">
        <f>1-N513/MAX($N$202:N513)</f>
        <v>0</v>
      </c>
    </row>
    <row r="514" spans="1:19" x14ac:dyDescent="0.4">
      <c r="A514" s="17">
        <f t="shared" si="20"/>
        <v>512</v>
      </c>
      <c r="B514">
        <v>1464480000</v>
      </c>
      <c r="C514">
        <v>525.22</v>
      </c>
      <c r="D514" s="14">
        <f t="shared" si="22"/>
        <v>42519</v>
      </c>
      <c r="F514">
        <f ca="1">IF(A514&lt;$F$2,"",AVERAGE(INDIRECT("C"&amp;A514-$F$2+3):C514))</f>
        <v>455.62000000000006</v>
      </c>
      <c r="G514" s="2">
        <f ca="1">IF(A514&lt;$G$2,"",IF(A514=$G$2,AVERAGE(INDIRECT("C"&amp;A514-$G$2+3):C514),G513+(2/($G$2+3))*(C514-G513)))</f>
        <v>453.87108760191887</v>
      </c>
      <c r="J514">
        <f ca="1">IF(F514="","",IF(C514&lt;(F514*(1-'inputs and tables'!$K$14)),0,IF(C514&gt;(F514*(1+'inputs and tables'!$K$14)),1,J513)))</f>
        <v>1</v>
      </c>
      <c r="K514">
        <f ca="1">IF(G514="","",IF(C514&lt;(G514*(1-'inputs and tables'!$K$14)),0,IF(C514&gt;(G514*(1+'inputs and tables'!$K$14)),1,K513)))</f>
        <v>1</v>
      </c>
      <c r="N514" s="13">
        <f t="shared" si="21"/>
        <v>1890.02842851488</v>
      </c>
      <c r="O514" s="10">
        <f ca="1">(O513+(IF(J513&lt;&gt;J512,(-O513*'inputs and tables'!$K$22-'inputs and tables'!$K$21)-O513*'inputs and tables'!$K$22,0)*('inputs and tables'!$K$15+'inputs and tables'!$K$16)))*(IF(AND(J513=0,'inputs and tables'!$K$16=1),(data!C513/data!C514-1)*'inputs and tables'!$K$18+1,1)*IF(AND(J513=1,'inputs and tables'!$K$15=1),(data!C514/data!C513-1)*'inputs and tables'!$K$17+1,1))</f>
        <v>3750.1692923652481</v>
      </c>
      <c r="P514" s="10">
        <f ca="1">(P513+(IF(K513&lt;&gt;K512,(-P513*'inputs and tables'!$K$22-'inputs and tables'!$K$21)-P513*'inputs and tables'!$K$22,0)*('inputs and tables'!$K$15+'inputs and tables'!$K$16)))*(IF(AND(K513=0,'inputs and tables'!$K$16=1),data!C513/data!C514,1)*IF(AND(K513=1,'inputs and tables'!$K$15=1),data!C514/data!C513,1))</f>
        <v>1203.0985608876351</v>
      </c>
      <c r="R514" s="36">
        <f ca="1">1-O514/MAX($O$202:O514)</f>
        <v>0</v>
      </c>
      <c r="S514" s="36">
        <f>1-N514/MAX($N$202:N514)</f>
        <v>0</v>
      </c>
    </row>
    <row r="515" spans="1:19" x14ac:dyDescent="0.4">
      <c r="A515" s="17">
        <f t="shared" si="20"/>
        <v>513</v>
      </c>
      <c r="B515">
        <v>1464566400</v>
      </c>
      <c r="C515">
        <v>532.54999999999995</v>
      </c>
      <c r="D515" s="14">
        <f t="shared" si="22"/>
        <v>42520</v>
      </c>
      <c r="F515">
        <f ca="1">IF(A515&lt;$F$2,"",AVERAGE(INDIRECT("C"&amp;A515-$F$2+3):C515))</f>
        <v>457.87363636363642</v>
      </c>
      <c r="G515" s="2">
        <f ca="1">IF(A515&lt;$G$2,"",IF(A515=$G$2,AVERAGE(INDIRECT("C"&amp;A515-$G$2+3):C515),G514+(2/($G$2+3))*(C515-G514)))</f>
        <v>457.21912642736913</v>
      </c>
      <c r="J515">
        <f ca="1">IF(F515="","",IF(C515&lt;(F515*(1-'inputs and tables'!$K$14)),0,IF(C515&gt;(F515*(1+'inputs and tables'!$K$14)),1,J514)))</f>
        <v>1</v>
      </c>
      <c r="K515">
        <f ca="1">IF(G515="","",IF(C515&lt;(G515*(1-'inputs and tables'!$K$14)),0,IF(C515&gt;(G515*(1+'inputs and tables'!$K$14)),1,K514)))</f>
        <v>1</v>
      </c>
      <c r="N515" s="13">
        <f t="shared" si="21"/>
        <v>1916.4057720680844</v>
      </c>
      <c r="O515" s="10">
        <f ca="1">(O514+(IF(J514&lt;&gt;J513,(-O514*'inputs and tables'!$K$22-'inputs and tables'!$K$21)-O514*'inputs and tables'!$K$22,0)*('inputs and tables'!$K$15+'inputs and tables'!$K$16)))*(IF(AND(J514=0,'inputs and tables'!$K$16=1),(data!C514/data!C515-1)*'inputs and tables'!$K$18+1,1)*IF(AND(J514=1,'inputs and tables'!$K$15=1),(data!C515/data!C514-1)*'inputs and tables'!$K$17+1,1))</f>
        <v>3867.9288351365321</v>
      </c>
      <c r="P515" s="10">
        <f ca="1">(P514+(IF(K514&lt;&gt;K513,(-P514*'inputs and tables'!$K$22-'inputs and tables'!$K$21)-P514*'inputs and tables'!$K$22,0)*('inputs and tables'!$K$15+'inputs and tables'!$K$16)))*(IF(AND(K514=0,'inputs and tables'!$K$16=1),data!C514/data!C515,1)*IF(AND(K514=1,'inputs and tables'!$K$15=1),data!C515/data!C514,1))</f>
        <v>1219.8890723900652</v>
      </c>
      <c r="R515" s="36">
        <f ca="1">1-O515/MAX($O$202:O515)</f>
        <v>0</v>
      </c>
      <c r="S515" s="36">
        <f>1-N515/MAX($N$202:N515)</f>
        <v>0</v>
      </c>
    </row>
    <row r="516" spans="1:19" x14ac:dyDescent="0.4">
      <c r="A516" s="17">
        <f t="shared" si="20"/>
        <v>514</v>
      </c>
      <c r="B516">
        <v>1464652800</v>
      </c>
      <c r="C516">
        <v>531.34</v>
      </c>
      <c r="D516" s="14">
        <f t="shared" si="22"/>
        <v>42521</v>
      </c>
      <c r="F516">
        <f ca="1">IF(A516&lt;$F$2,"",AVERAGE(INDIRECT("C"&amp;A516-$F$2+3):C516))</f>
        <v>460.15409090909094</v>
      </c>
      <c r="G516" s="2">
        <f ca="1">IF(A516&lt;$G$2,"",IF(A516=$G$2,AVERAGE(INDIRECT("C"&amp;A516-$G$2+3):C516),G515+(2/($G$2+3))*(C516-G515)))</f>
        <v>460.37320615386409</v>
      </c>
      <c r="J516">
        <f ca="1">IF(F516="","",IF(C516&lt;(F516*(1-'inputs and tables'!$K$14)),0,IF(C516&gt;(F516*(1+'inputs and tables'!$K$14)),1,J515)))</f>
        <v>1</v>
      </c>
      <c r="K516">
        <f ca="1">IF(G516="","",IF(C516&lt;(G516*(1-'inputs and tables'!$K$14)),0,IF(C516&gt;(G516*(1+'inputs and tables'!$K$14)),1,K515)))</f>
        <v>1</v>
      </c>
      <c r="N516" s="13">
        <f t="shared" si="21"/>
        <v>1912.0515311814029</v>
      </c>
      <c r="O516" s="10">
        <f ca="1">(O515+(IF(J515&lt;&gt;J514,(-O515*'inputs and tables'!$K$22-'inputs and tables'!$K$21)-O515*'inputs and tables'!$K$22,0)*('inputs and tables'!$K$15+'inputs and tables'!$K$16)))*(IF(AND(J515=0,'inputs and tables'!$K$16=1),(data!C515/data!C516-1)*'inputs and tables'!$K$18+1,1)*IF(AND(J515=1,'inputs and tables'!$K$15=1),(data!C516/data!C515-1)*'inputs and tables'!$K$17+1,1))</f>
        <v>3848.1552246705496</v>
      </c>
      <c r="P516" s="10">
        <f ca="1">(P515+(IF(K515&lt;&gt;K514,(-P515*'inputs and tables'!$K$22-'inputs and tables'!$K$21)-P515*'inputs and tables'!$K$22,0)*('inputs and tables'!$K$15+'inputs and tables'!$K$16)))*(IF(AND(K515=0,'inputs and tables'!$K$16=1),data!C515/data!C516,1)*IF(AND(K515=1,'inputs and tables'!$K$15=1),data!C516/data!C515,1))</f>
        <v>1217.1173781311375</v>
      </c>
      <c r="R516" s="36">
        <f ca="1">1-O516/MAX($O$202:O516)</f>
        <v>5.1121960379305609E-3</v>
      </c>
      <c r="S516" s="36">
        <f>1-N516/MAX($N$202:N516)</f>
        <v>2.2720871279691135E-3</v>
      </c>
    </row>
    <row r="517" spans="1:19" x14ac:dyDescent="0.4">
      <c r="A517" s="17">
        <f t="shared" ref="A517:A580" si="23">A516+1</f>
        <v>515</v>
      </c>
      <c r="B517">
        <v>1464739200</v>
      </c>
      <c r="C517">
        <v>534.84</v>
      </c>
      <c r="D517" s="14">
        <f t="shared" si="22"/>
        <v>42522</v>
      </c>
      <c r="F517">
        <f ca="1">IF(A517&lt;$F$2,"",AVERAGE(INDIRECT("C"&amp;A517-$F$2+3):C517))</f>
        <v>462.51477272727277</v>
      </c>
      <c r="G517" s="2">
        <f ca="1">IF(A517&lt;$G$2,"",IF(A517=$G$2,AVERAGE(INDIRECT("C"&amp;A517-$G$2+3):C517),G516+(2/($G$2+3))*(C517-G516)))</f>
        <v>463.54200589199752</v>
      </c>
      <c r="J517">
        <f ca="1">IF(F517="","",IF(C517&lt;(F517*(1-'inputs and tables'!$K$14)),0,IF(C517&gt;(F517*(1+'inputs and tables'!$K$14)),1,J516)))</f>
        <v>1</v>
      </c>
      <c r="K517">
        <f ca="1">IF(G517="","",IF(C517&lt;(G517*(1-'inputs and tables'!$K$14)),0,IF(C517&gt;(G517*(1+'inputs and tables'!$K$14)),1,K516)))</f>
        <v>1</v>
      </c>
      <c r="N517" s="13">
        <f t="shared" si="21"/>
        <v>1924.6464428370939</v>
      </c>
      <c r="O517" s="10">
        <f ca="1">(O516+(IF(J516&lt;&gt;J515,(-O516*'inputs and tables'!$K$22-'inputs and tables'!$K$21)-O516*'inputs and tables'!$K$22,0)*('inputs and tables'!$K$15+'inputs and tables'!$K$16)))*(IF(AND(J516=0,'inputs and tables'!$K$16=1),(data!C516/data!C517-1)*'inputs and tables'!$K$18+1,1)*IF(AND(J516=1,'inputs and tables'!$K$15=1),(data!C517/data!C516-1)*'inputs and tables'!$K$17+1,1))</f>
        <v>3905.1888046650542</v>
      </c>
      <c r="P517" s="10">
        <f ca="1">(P516+(IF(K516&lt;&gt;K515,(-P516*'inputs and tables'!$K$22-'inputs and tables'!$K$21)-P516*'inputs and tables'!$K$22,0)*('inputs and tables'!$K$15+'inputs and tables'!$K$16)))*(IF(AND(K516=0,'inputs and tables'!$K$16=1),data!C516/data!C517,1)*IF(AND(K516=1,'inputs and tables'!$K$15=1),data!C517/data!C516,1))</f>
        <v>1225.1346755743168</v>
      </c>
      <c r="R517" s="36">
        <f ca="1">1-O517/MAX($O$202:O517)</f>
        <v>0</v>
      </c>
      <c r="S517" s="36">
        <f>1-N517/MAX($N$202:N517)</f>
        <v>0</v>
      </c>
    </row>
    <row r="518" spans="1:19" x14ac:dyDescent="0.4">
      <c r="A518" s="17">
        <f t="shared" si="23"/>
        <v>516</v>
      </c>
      <c r="B518">
        <v>1464825600</v>
      </c>
      <c r="C518">
        <v>537.87</v>
      </c>
      <c r="D518" s="14">
        <f t="shared" si="22"/>
        <v>42523</v>
      </c>
      <c r="F518">
        <f ca="1">IF(A518&lt;$F$2,"",AVERAGE(INDIRECT("C"&amp;A518-$F$2+3):C518))</f>
        <v>464.8059090909091</v>
      </c>
      <c r="G518" s="2">
        <f ca="1">IF(A518&lt;$G$2,"",IF(A518=$G$2,AVERAGE(INDIRECT("C"&amp;A518-$G$2+3):C518),G517+(2/($G$2+3))*(C518-G517)))</f>
        <v>466.70489925829548</v>
      </c>
      <c r="J518">
        <f ca="1">IF(F518="","",IF(C518&lt;(F518*(1-'inputs and tables'!$K$14)),0,IF(C518&gt;(F518*(1+'inputs and tables'!$K$14)),1,J517)))</f>
        <v>1</v>
      </c>
      <c r="K518">
        <f ca="1">IF(G518="","",IF(C518&lt;(G518*(1-'inputs and tables'!$K$14)),0,IF(C518&gt;(G518*(1+'inputs and tables'!$K$14)),1,K517)))</f>
        <v>1</v>
      </c>
      <c r="N518" s="13">
        <f t="shared" si="21"/>
        <v>1935.5500377847347</v>
      </c>
      <c r="O518" s="10">
        <f ca="1">(O517+(IF(J517&lt;&gt;J516,(-O517*'inputs and tables'!$K$22-'inputs and tables'!$K$21)-O517*'inputs and tables'!$K$22,0)*('inputs and tables'!$K$15+'inputs and tables'!$K$16)))*(IF(AND(J517=0,'inputs and tables'!$K$16=1),(data!C517/data!C518-1)*'inputs and tables'!$K$18+1,1)*IF(AND(J517=1,'inputs and tables'!$K$15=1),(data!C518/data!C517-1)*'inputs and tables'!$K$17+1,1))</f>
        <v>3954.9674761851415</v>
      </c>
      <c r="P518" s="10">
        <f ca="1">(P517+(IF(K517&lt;&gt;K516,(-P517*'inputs and tables'!$K$22-'inputs and tables'!$K$21)-P517*'inputs and tables'!$K$22,0)*('inputs and tables'!$K$15+'inputs and tables'!$K$16)))*(IF(AND(K517=0,'inputs and tables'!$K$16=1),data!C517/data!C518,1)*IF(AND(K517=1,'inputs and tables'!$K$15=1),data!C518/data!C517,1))</f>
        <v>1232.0753645036978</v>
      </c>
      <c r="R518" s="36">
        <f ca="1">1-O518/MAX($O$202:O518)</f>
        <v>0</v>
      </c>
      <c r="S518" s="36">
        <f>1-N518/MAX($N$202:N518)</f>
        <v>0</v>
      </c>
    </row>
    <row r="519" spans="1:19" x14ac:dyDescent="0.4">
      <c r="A519" s="17">
        <f t="shared" si="23"/>
        <v>517</v>
      </c>
      <c r="B519">
        <v>1464912000</v>
      </c>
      <c r="C519">
        <v>571.25</v>
      </c>
      <c r="D519" s="14">
        <f t="shared" si="22"/>
        <v>42524</v>
      </c>
      <c r="F519">
        <f ca="1">IF(A519&lt;$F$2,"",AVERAGE(INDIRECT("C"&amp;A519-$F$2+3):C519))</f>
        <v>467.72159090909082</v>
      </c>
      <c r="G519" s="2">
        <f ca="1">IF(A519&lt;$G$2,"",IF(A519=$G$2,AVERAGE(INDIRECT("C"&amp;A519-$G$2+3):C519),G518+(2/($G$2+3))*(C519-G518)))</f>
        <v>471.15362694943184</v>
      </c>
      <c r="J519">
        <f ca="1">IF(F519="","",IF(C519&lt;(F519*(1-'inputs and tables'!$K$14)),0,IF(C519&gt;(F519*(1+'inputs and tables'!$K$14)),1,J518)))</f>
        <v>1</v>
      </c>
      <c r="K519">
        <f ca="1">IF(G519="","",IF(C519&lt;(G519*(1-'inputs and tables'!$K$14)),0,IF(C519&gt;(G519*(1+'inputs and tables'!$K$14)),1,K518)))</f>
        <v>1</v>
      </c>
      <c r="N519" s="13">
        <f t="shared" si="21"/>
        <v>2055.6695095181544</v>
      </c>
      <c r="O519" s="10">
        <f ca="1">(O518+(IF(J518&lt;&gt;J517,(-O518*'inputs and tables'!$K$22-'inputs and tables'!$K$21)-O518*'inputs and tables'!$K$22,0)*('inputs and tables'!$K$15+'inputs and tables'!$K$16)))*(IF(AND(J518=0,'inputs and tables'!$K$16=1),(data!C518/data!C519-1)*'inputs and tables'!$K$18+1,1)*IF(AND(J518=1,'inputs and tables'!$K$15=1),(data!C519/data!C518-1)*'inputs and tables'!$K$17+1,1))</f>
        <v>4507.215849024089</v>
      </c>
      <c r="P519" s="10">
        <f ca="1">(P518+(IF(K518&lt;&gt;K517,(-P518*'inputs and tables'!$K$22-'inputs and tables'!$K$21)-P518*'inputs and tables'!$K$22,0)*('inputs and tables'!$K$15+'inputs and tables'!$K$16)))*(IF(AND(K518=0,'inputs and tables'!$K$16=1),data!C518/data!C519,1)*IF(AND(K518=1,'inputs and tables'!$K$15=1),data!C519/data!C518,1))</f>
        <v>1308.5374755475063</v>
      </c>
      <c r="R519" s="36">
        <f ca="1">1-O519/MAX($O$202:O519)</f>
        <v>0</v>
      </c>
      <c r="S519" s="36">
        <f>1-N519/MAX($N$202:N519)</f>
        <v>0</v>
      </c>
    </row>
    <row r="520" spans="1:19" x14ac:dyDescent="0.4">
      <c r="A520" s="17">
        <f t="shared" si="23"/>
        <v>518</v>
      </c>
      <c r="B520">
        <v>1464998400</v>
      </c>
      <c r="C520">
        <v>576.30999999999995</v>
      </c>
      <c r="D520" s="14">
        <f t="shared" si="22"/>
        <v>42525</v>
      </c>
      <c r="F520">
        <f ca="1">IF(A520&lt;$F$2,"",AVERAGE(INDIRECT("C"&amp;A520-$F$2+3):C520))</f>
        <v>470.54113636363633</v>
      </c>
      <c r="G520" s="2">
        <f ca="1">IF(A520&lt;$G$2,"",IF(A520=$G$2,AVERAGE(INDIRECT("C"&amp;A520-$G$2+3):C520),G519+(2/($G$2+3))*(C520-G519)))</f>
        <v>475.6283662281794</v>
      </c>
      <c r="J520">
        <f ca="1">IF(F520="","",IF(C520&lt;(F520*(1-'inputs and tables'!$K$14)),0,IF(C520&gt;(F520*(1+'inputs and tables'!$K$14)),1,J519)))</f>
        <v>1</v>
      </c>
      <c r="K520">
        <f ca="1">IF(G520="","",IF(C520&lt;(G520*(1-'inputs and tables'!$K$14)),0,IF(C520&gt;(G520*(1+'inputs and tables'!$K$14)),1,K519)))</f>
        <v>1</v>
      </c>
      <c r="N520" s="13">
        <f t="shared" si="21"/>
        <v>2073.8781532260964</v>
      </c>
      <c r="O520" s="10">
        <f ca="1">(O519+(IF(J519&lt;&gt;J518,(-O519*'inputs and tables'!$K$22-'inputs and tables'!$K$21)-O519*'inputs and tables'!$K$22,0)*('inputs and tables'!$K$15+'inputs and tables'!$K$16)))*(IF(AND(J519=0,'inputs and tables'!$K$16=1),(data!C519/data!C520-1)*'inputs and tables'!$K$18+1,1)*IF(AND(J519=1,'inputs and tables'!$K$15=1),(data!C520/data!C519-1)*'inputs and tables'!$K$17+1,1))</f>
        <v>4597.0445622689713</v>
      </c>
      <c r="P520" s="10">
        <f ca="1">(P519+(IF(K519&lt;&gt;K518,(-P519*'inputs and tables'!$K$22-'inputs and tables'!$K$21)-P519*'inputs and tables'!$K$22,0)*('inputs and tables'!$K$15+'inputs and tables'!$K$16)))*(IF(AND(K519=0,'inputs and tables'!$K$16=1),data!C519/data!C520,1)*IF(AND(K519=1,'inputs and tables'!$K$15=1),data!C520/data!C519,1))</f>
        <v>1320.1281969939314</v>
      </c>
      <c r="R520" s="36">
        <f ca="1">1-O520/MAX($O$202:O520)</f>
        <v>0</v>
      </c>
      <c r="S520" s="36">
        <f>1-N520/MAX($N$202:N520)</f>
        <v>0</v>
      </c>
    </row>
    <row r="521" spans="1:19" x14ac:dyDescent="0.4">
      <c r="A521" s="17">
        <f t="shared" si="23"/>
        <v>519</v>
      </c>
      <c r="B521">
        <v>1465084800</v>
      </c>
      <c r="C521">
        <v>575.16999999999996</v>
      </c>
      <c r="D521" s="14">
        <f t="shared" si="22"/>
        <v>42526</v>
      </c>
      <c r="F521">
        <f ca="1">IF(A521&lt;$F$2,"",AVERAGE(INDIRECT("C"&amp;A521-$F$2+3):C521))</f>
        <v>473.42204545454535</v>
      </c>
      <c r="G521" s="2">
        <f ca="1">IF(A521&lt;$G$2,"",IF(A521=$G$2,AVERAGE(INDIRECT("C"&amp;A521-$G$2+3):C521),G520+(2/($G$2+3))*(C521-G520)))</f>
        <v>479.86418043123558</v>
      </c>
      <c r="J521">
        <f ca="1">IF(F521="","",IF(C521&lt;(F521*(1-'inputs and tables'!$K$14)),0,IF(C521&gt;(F521*(1+'inputs and tables'!$K$14)),1,J520)))</f>
        <v>1</v>
      </c>
      <c r="K521">
        <f ca="1">IF(G521="","",IF(C521&lt;(G521*(1-'inputs and tables'!$K$14)),0,IF(C521&gt;(G521*(1+'inputs and tables'!$K$14)),1,K520)))</f>
        <v>1</v>
      </c>
      <c r="N521" s="13">
        <f t="shared" si="21"/>
        <v>2069.7758105725284</v>
      </c>
      <c r="O521" s="10">
        <f ca="1">(O520+(IF(J520&lt;&gt;J519,(-O520*'inputs and tables'!$K$22-'inputs and tables'!$K$21)-O520*'inputs and tables'!$K$22,0)*('inputs and tables'!$K$15+'inputs and tables'!$K$16)))*(IF(AND(J520=0,'inputs and tables'!$K$16=1),(data!C520/data!C521-1)*'inputs and tables'!$K$18+1,1)*IF(AND(J520=1,'inputs and tables'!$K$15=1),(data!C521/data!C520-1)*'inputs and tables'!$K$17+1,1))</f>
        <v>4576.5843597699341</v>
      </c>
      <c r="P521" s="10">
        <f ca="1">(P520+(IF(K520&lt;&gt;K519,(-P520*'inputs and tables'!$K$22-'inputs and tables'!$K$21)-P520*'inputs and tables'!$K$22,0)*('inputs and tables'!$K$15+'inputs and tables'!$K$16)))*(IF(AND(K520=0,'inputs and tables'!$K$16=1),data!C520/data!C521,1)*IF(AND(K520=1,'inputs and tables'!$K$15=1),data!C521/data!C520,1))</f>
        <v>1317.5168486838672</v>
      </c>
      <c r="R521" s="36">
        <f ca="1">1-O521/MAX($O$202:O521)</f>
        <v>4.4507296420329689E-3</v>
      </c>
      <c r="S521" s="36">
        <f>1-N521/MAX($N$202:N521)</f>
        <v>1.978102063125764E-3</v>
      </c>
    </row>
    <row r="522" spans="1:19" x14ac:dyDescent="0.4">
      <c r="A522" s="17">
        <f t="shared" si="23"/>
        <v>520</v>
      </c>
      <c r="B522">
        <v>1465171200</v>
      </c>
      <c r="C522">
        <v>586.77</v>
      </c>
      <c r="D522" s="14">
        <f t="shared" si="22"/>
        <v>42527</v>
      </c>
      <c r="F522">
        <f ca="1">IF(A522&lt;$F$2,"",AVERAGE(INDIRECT("C"&amp;A522-$F$2+3):C522))</f>
        <v>476.40113636363623</v>
      </c>
      <c r="G522" s="2">
        <f ca="1">IF(A522&lt;$G$2,"",IF(A522=$G$2,AVERAGE(INDIRECT("C"&amp;A522-$G$2+3):C522),G521+(2/($G$2+3))*(C522-G521)))</f>
        <v>484.41336424267234</v>
      </c>
      <c r="J522">
        <f ca="1">IF(F522="","",IF(C522&lt;(F522*(1-'inputs and tables'!$K$14)),0,IF(C522&gt;(F522*(1+'inputs and tables'!$K$14)),1,J521)))</f>
        <v>1</v>
      </c>
      <c r="K522">
        <f ca="1">IF(G522="","",IF(C522&lt;(G522*(1-'inputs and tables'!$K$14)),0,IF(C522&gt;(G522*(1+'inputs and tables'!$K$14)),1,K521)))</f>
        <v>1</v>
      </c>
      <c r="N522" s="13">
        <f t="shared" si="21"/>
        <v>2111.5189463456759</v>
      </c>
      <c r="O522" s="10">
        <f ca="1">(O521+(IF(J521&lt;&gt;J520,(-O521*'inputs and tables'!$K$22-'inputs and tables'!$K$21)-O521*'inputs and tables'!$K$22,0)*('inputs and tables'!$K$15+'inputs and tables'!$K$16)))*(IF(AND(J521=0,'inputs and tables'!$K$16=1),(data!C521/data!C522-1)*'inputs and tables'!$K$18+1,1)*IF(AND(J521=1,'inputs and tables'!$K$15=1),(data!C522/data!C521-1)*'inputs and tables'!$K$17+1,1))</f>
        <v>4784.2600935355949</v>
      </c>
      <c r="P522" s="10">
        <f ca="1">(P521+(IF(K521&lt;&gt;K520,(-P521*'inputs and tables'!$K$22-'inputs and tables'!$K$21)-P521*'inputs and tables'!$K$22,0)*('inputs and tables'!$K$15+'inputs and tables'!$K$16)))*(IF(AND(K521=0,'inputs and tables'!$K$16=1),data!C521/data!C522,1)*IF(AND(K521=1,'inputs and tables'!$K$15=1),data!C522/data!C521,1))</f>
        <v>1344.0884630669764</v>
      </c>
      <c r="R522" s="36">
        <f ca="1">1-O522/MAX($O$202:O522)</f>
        <v>0</v>
      </c>
      <c r="S522" s="36">
        <f>1-N522/MAX($N$202:N522)</f>
        <v>0</v>
      </c>
    </row>
    <row r="523" spans="1:19" x14ac:dyDescent="0.4">
      <c r="A523" s="17">
        <f t="shared" si="23"/>
        <v>521</v>
      </c>
      <c r="B523">
        <v>1465257600</v>
      </c>
      <c r="C523">
        <v>579.71</v>
      </c>
      <c r="D523" s="14">
        <f t="shared" si="22"/>
        <v>42528</v>
      </c>
      <c r="F523">
        <f ca="1">IF(A523&lt;$F$2,"",AVERAGE(INDIRECT("C"&amp;A523-$F$2+3):C523))</f>
        <v>479.02045454545441</v>
      </c>
      <c r="G523" s="2">
        <f ca="1">IF(A523&lt;$G$2,"",IF(A523=$G$2,AVERAGE(INDIRECT("C"&amp;A523-$G$2+3):C523),G522+(2/($G$2+3))*(C523-G522)))</f>
        <v>488.46854023234584</v>
      </c>
      <c r="J523">
        <f ca="1">IF(F523="","",IF(C523&lt;(F523*(1-'inputs and tables'!$K$14)),0,IF(C523&gt;(F523*(1+'inputs and tables'!$K$14)),1,J522)))</f>
        <v>1</v>
      </c>
      <c r="K523">
        <f ca="1">IF(G523="","",IF(C523&lt;(G523*(1-'inputs and tables'!$K$14)),0,IF(C523&gt;(G523*(1+'inputs and tables'!$K$14)),1,K522)))</f>
        <v>1</v>
      </c>
      <c r="N523" s="13">
        <f t="shared" ref="N523:N586" si="24">(C523/C522)*N522</f>
        <v>2086.1132102630536</v>
      </c>
      <c r="O523" s="10">
        <f ca="1">(O522+(IF(J522&lt;&gt;J521,(-O522*'inputs and tables'!$K$22-'inputs and tables'!$K$21)-O522*'inputs and tables'!$K$22,0)*('inputs and tables'!$K$15+'inputs and tables'!$K$16)))*(IF(AND(J522=0,'inputs and tables'!$K$16=1),(data!C522/data!C523-1)*'inputs and tables'!$K$18+1,1)*IF(AND(J522=1,'inputs and tables'!$K$15=1),(data!C523/data!C522-1)*'inputs and tables'!$K$17+1,1))</f>
        <v>4654.7409095524126</v>
      </c>
      <c r="P523" s="10">
        <f ca="1">(P522+(IF(K522&lt;&gt;K521,(-P522*'inputs and tables'!$K$22-'inputs and tables'!$K$21)-P522*'inputs and tables'!$K$22,0)*('inputs and tables'!$K$15+'inputs and tables'!$K$16)))*(IF(AND(K522=0,'inputs and tables'!$K$16=1),data!C522/data!C523,1)*IF(AND(K522=1,'inputs and tables'!$K$15=1),data!C523/data!C522,1))</f>
        <v>1327.9164287958774</v>
      </c>
      <c r="R523" s="36">
        <f ca="1">1-O523/MAX($O$202:O523)</f>
        <v>2.7071936193056478E-2</v>
      </c>
      <c r="S523" s="36">
        <f>1-N523/MAX($N$202:N523)</f>
        <v>1.2031971641358497E-2</v>
      </c>
    </row>
    <row r="524" spans="1:19" x14ac:dyDescent="0.4">
      <c r="A524" s="17">
        <f t="shared" si="23"/>
        <v>522</v>
      </c>
      <c r="B524">
        <v>1465344000</v>
      </c>
      <c r="C524">
        <v>583.21</v>
      </c>
      <c r="D524" s="14">
        <f t="shared" si="22"/>
        <v>42529</v>
      </c>
      <c r="F524">
        <f ca="1">IF(A524&lt;$F$2,"",AVERAGE(INDIRECT("C"&amp;A524-$F$2+3):C524))</f>
        <v>481.68045454545432</v>
      </c>
      <c r="G524" s="2">
        <f ca="1">IF(A524&lt;$G$2,"",IF(A524=$G$2,AVERAGE(INDIRECT("C"&amp;A524-$G$2+3):C524),G523+(2/($G$2+3))*(C524-G523)))</f>
        <v>492.50009171182052</v>
      </c>
      <c r="J524">
        <f ca="1">IF(F524="","",IF(C524&lt;(F524*(1-'inputs and tables'!$K$14)),0,IF(C524&gt;(F524*(1+'inputs and tables'!$K$14)),1,J523)))</f>
        <v>1</v>
      </c>
      <c r="K524">
        <f ca="1">IF(G524="","",IF(C524&lt;(G524*(1-'inputs and tables'!$K$14)),0,IF(C524&gt;(G524*(1+'inputs and tables'!$K$14)),1,K523)))</f>
        <v>1</v>
      </c>
      <c r="N524" s="13">
        <f t="shared" si="24"/>
        <v>2098.7081219187448</v>
      </c>
      <c r="O524" s="10">
        <f ca="1">(O523+(IF(J523&lt;&gt;J522,(-O523*'inputs and tables'!$K$22-'inputs and tables'!$K$21)-O523*'inputs and tables'!$K$22,0)*('inputs and tables'!$K$15+'inputs and tables'!$K$16)))*(IF(AND(J523=0,'inputs and tables'!$K$16=1),(data!C523/data!C524-1)*'inputs and tables'!$K$18+1,1)*IF(AND(J523=1,'inputs and tables'!$K$15=1),(data!C524/data!C523-1)*'inputs and tables'!$K$17+1,1))</f>
        <v>4717.9726714035551</v>
      </c>
      <c r="P524" s="10">
        <f ca="1">(P523+(IF(K523&lt;&gt;K522,(-P523*'inputs and tables'!$K$22-'inputs and tables'!$K$21)-P523*'inputs and tables'!$K$22,0)*('inputs and tables'!$K$15+'inputs and tables'!$K$16)))*(IF(AND(K523=0,'inputs and tables'!$K$16=1),data!C523/data!C524,1)*IF(AND(K523=1,'inputs and tables'!$K$15=1),data!C524/data!C523,1))</f>
        <v>1335.933726239057</v>
      </c>
      <c r="R524" s="36">
        <f ca="1">1-O524/MAX($O$202:O524)</f>
        <v>1.3855313222123189E-2</v>
      </c>
      <c r="S524" s="36">
        <f>1-N524/MAX($N$202:N524)</f>
        <v>6.067113178928496E-3</v>
      </c>
    </row>
    <row r="525" spans="1:19" x14ac:dyDescent="0.4">
      <c r="A525" s="17">
        <f t="shared" si="23"/>
        <v>523</v>
      </c>
      <c r="B525">
        <v>1465430400</v>
      </c>
      <c r="C525">
        <v>577.46</v>
      </c>
      <c r="D525" s="14">
        <f t="shared" si="22"/>
        <v>42530</v>
      </c>
      <c r="F525">
        <f ca="1">IF(A525&lt;$F$2,"",AVERAGE(INDIRECT("C"&amp;A525-$F$2+3):C525))</f>
        <v>484.10931818181797</v>
      </c>
      <c r="G525" s="2">
        <f ca="1">IF(A525&lt;$G$2,"",IF(A525=$G$2,AVERAGE(INDIRECT("C"&amp;A525-$G$2+3):C525),G524+(2/($G$2+3))*(C525-G524)))</f>
        <v>496.11540695812602</v>
      </c>
      <c r="J525">
        <f ca="1">IF(F525="","",IF(C525&lt;(F525*(1-'inputs and tables'!$K$14)),0,IF(C525&gt;(F525*(1+'inputs and tables'!$K$14)),1,J524)))</f>
        <v>1</v>
      </c>
      <c r="K525">
        <f ca="1">IF(G525="","",IF(C525&lt;(G525*(1-'inputs and tables'!$K$14)),0,IF(C525&gt;(G525*(1+'inputs and tables'!$K$14)),1,K524)))</f>
        <v>1</v>
      </c>
      <c r="N525" s="13">
        <f t="shared" si="24"/>
        <v>2078.0164813415381</v>
      </c>
      <c r="O525" s="10">
        <f ca="1">(O524+(IF(J524&lt;&gt;J523,(-O524*'inputs and tables'!$K$22-'inputs and tables'!$K$21)-O524*'inputs and tables'!$K$22,0)*('inputs and tables'!$K$15+'inputs and tables'!$K$16)))*(IF(AND(J524=0,'inputs and tables'!$K$16=1),(data!C524/data!C525-1)*'inputs and tables'!$K$18+1,1)*IF(AND(J524=1,'inputs and tables'!$K$15=1),(data!C525/data!C524-1)*'inputs and tables'!$K$17+1,1))</f>
        <v>4613.3126493938444</v>
      </c>
      <c r="P525" s="10">
        <f ca="1">(P524+(IF(K524&lt;&gt;K523,(-P524*'inputs and tables'!$K$22-'inputs and tables'!$K$21)-P524*'inputs and tables'!$K$22,0)*('inputs and tables'!$K$15+'inputs and tables'!$K$16)))*(IF(AND(K524=0,'inputs and tables'!$K$16=1),data!C524/data!C525,1)*IF(AND(K524=1,'inputs and tables'!$K$15=1),data!C525/data!C524,1))</f>
        <v>1322.7624518681193</v>
      </c>
      <c r="R525" s="36">
        <f ca="1">1-O525/MAX($O$202:O525)</f>
        <v>3.5731218788194963E-2</v>
      </c>
      <c r="S525" s="36">
        <f>1-N525/MAX($N$202:N525)</f>
        <v>1.5866523510063346E-2</v>
      </c>
    </row>
    <row r="526" spans="1:19" x14ac:dyDescent="0.4">
      <c r="A526" s="17">
        <f t="shared" si="23"/>
        <v>524</v>
      </c>
      <c r="B526">
        <v>1465516800</v>
      </c>
      <c r="C526">
        <v>580.30999999999995</v>
      </c>
      <c r="D526" s="14">
        <f t="shared" si="22"/>
        <v>42531</v>
      </c>
      <c r="F526">
        <f ca="1">IF(A526&lt;$F$2,"",AVERAGE(INDIRECT("C"&amp;A526-$F$2+3):C526))</f>
        <v>487.17749999999984</v>
      </c>
      <c r="G526" s="2">
        <f ca="1">IF(A526&lt;$G$2,"",IF(A526=$G$2,AVERAGE(INDIRECT("C"&amp;A526-$G$2+3):C526),G525+(2/($G$2+3))*(C526-G525)))</f>
        <v>499.69815559820574</v>
      </c>
      <c r="J526">
        <f ca="1">IF(F526="","",IF(C526&lt;(F526*(1-'inputs and tables'!$K$14)),0,IF(C526&gt;(F526*(1+'inputs and tables'!$K$14)),1,J525)))</f>
        <v>1</v>
      </c>
      <c r="K526">
        <f ca="1">IF(G526="","",IF(C526&lt;(G526*(1-'inputs and tables'!$K$14)),0,IF(C526&gt;(G526*(1+'inputs and tables'!$K$14)),1,K525)))</f>
        <v>1</v>
      </c>
      <c r="N526" s="13">
        <f t="shared" si="24"/>
        <v>2088.272337975458</v>
      </c>
      <c r="O526" s="10">
        <f ca="1">(O525+(IF(J525&lt;&gt;J524,(-O525*'inputs and tables'!$K$22-'inputs and tables'!$K$21)-O525*'inputs and tables'!$K$22,0)*('inputs and tables'!$K$15+'inputs and tables'!$K$16)))*(IF(AND(J525=0,'inputs and tables'!$K$16=1),(data!C525/data!C526-1)*'inputs and tables'!$K$18+1,1)*IF(AND(J525=1,'inputs and tables'!$K$15=1),(data!C526/data!C525-1)*'inputs and tables'!$K$17+1,1))</f>
        <v>4664.541942096781</v>
      </c>
      <c r="P526" s="10">
        <f ca="1">(P525+(IF(K525&lt;&gt;K524,(-P525*'inputs and tables'!$K$22-'inputs and tables'!$K$21)-P525*'inputs and tables'!$K$22,0)*('inputs and tables'!$K$15+'inputs and tables'!$K$16)))*(IF(AND(K525=0,'inputs and tables'!$K$16=1),data!C525/data!C526,1)*IF(AND(K525=1,'inputs and tables'!$K$15=1),data!C526/data!C525,1))</f>
        <v>1329.2908226432796</v>
      </c>
      <c r="R526" s="36">
        <f ca="1">1-O526/MAX($O$202:O526)</f>
        <v>2.5023336753905778E-2</v>
      </c>
      <c r="S526" s="36">
        <f>1-N526/MAX($N$202:N526)</f>
        <v>1.1009424476370433E-2</v>
      </c>
    </row>
    <row r="527" spans="1:19" x14ac:dyDescent="0.4">
      <c r="A527" s="17">
        <f t="shared" si="23"/>
        <v>525</v>
      </c>
      <c r="B527">
        <v>1465603200</v>
      </c>
      <c r="C527">
        <v>609.5</v>
      </c>
      <c r="D527" s="14">
        <f t="shared" si="22"/>
        <v>42532</v>
      </c>
      <c r="F527">
        <f ca="1">IF(A527&lt;$F$2,"",AVERAGE(INDIRECT("C"&amp;A527-$F$2+3):C527))</f>
        <v>490.76431818181811</v>
      </c>
      <c r="G527" s="2">
        <f ca="1">IF(A527&lt;$G$2,"",IF(A527=$G$2,AVERAGE(INDIRECT("C"&amp;A527-$G$2+3):C527),G526+(2/($G$2+3))*(C527-G526)))</f>
        <v>504.37057450892041</v>
      </c>
      <c r="J527">
        <f ca="1">IF(F527="","",IF(C527&lt;(F527*(1-'inputs and tables'!$K$14)),0,IF(C527&gt;(F527*(1+'inputs and tables'!$K$14)),1,J526)))</f>
        <v>1</v>
      </c>
      <c r="K527">
        <f ca="1">IF(G527="","",IF(C527&lt;(G527*(1-'inputs and tables'!$K$14)),0,IF(C527&gt;(G527*(1+'inputs and tables'!$K$14)),1,K526)))</f>
        <v>1</v>
      </c>
      <c r="N527" s="13">
        <f t="shared" si="24"/>
        <v>2193.3139011839216</v>
      </c>
      <c r="O527" s="10">
        <f ca="1">(O526+(IF(J526&lt;&gt;J525,(-O526*'inputs and tables'!$K$22-'inputs and tables'!$K$21)-O526*'inputs and tables'!$K$22,0)*('inputs and tables'!$K$15+'inputs and tables'!$K$16)))*(IF(AND(J526=0,'inputs and tables'!$K$16=1),(data!C526/data!C527-1)*'inputs and tables'!$K$18+1,1)*IF(AND(J526=1,'inputs and tables'!$K$15=1),(data!C527/data!C526-1)*'inputs and tables'!$K$17+1,1))</f>
        <v>5192.4588372081207</v>
      </c>
      <c r="P527" s="10">
        <f ca="1">(P526+(IF(K526&lt;&gt;K525,(-P526*'inputs and tables'!$K$22-'inputs and tables'!$K$21)-P526*'inputs and tables'!$K$22,0)*('inputs and tables'!$K$15+'inputs and tables'!$K$16)))*(IF(AND(K526=0,'inputs and tables'!$K$16=1),data!C526/data!C527,1)*IF(AND(K526=1,'inputs and tables'!$K$15=1),data!C527/data!C526,1))</f>
        <v>1396.1550833193965</v>
      </c>
      <c r="R527" s="36">
        <f ca="1">1-O527/MAX($O$202:O527)</f>
        <v>0</v>
      </c>
      <c r="S527" s="36">
        <f>1-N527/MAX($N$202:N527)</f>
        <v>0</v>
      </c>
    </row>
    <row r="528" spans="1:19" x14ac:dyDescent="0.4">
      <c r="A528" s="17">
        <f t="shared" si="23"/>
        <v>526</v>
      </c>
      <c r="B528">
        <v>1465689600</v>
      </c>
      <c r="C528">
        <v>677.86</v>
      </c>
      <c r="D528" s="14">
        <f t="shared" si="22"/>
        <v>42533</v>
      </c>
      <c r="F528">
        <f ca="1">IF(A528&lt;$F$2,"",AVERAGE(INDIRECT("C"&amp;A528-$F$2+3):C528))</f>
        <v>495.74249999999989</v>
      </c>
      <c r="G528" s="2">
        <f ca="1">IF(A528&lt;$G$2,"",IF(A528=$G$2,AVERAGE(INDIRECT("C"&amp;A528-$G$2+3):C528),G527+(2/($G$2+3))*(C528-G527)))</f>
        <v>511.7531032532217</v>
      </c>
      <c r="J528">
        <f ca="1">IF(F528="","",IF(C528&lt;(F528*(1-'inputs and tables'!$K$14)),0,IF(C528&gt;(F528*(1+'inputs and tables'!$K$14)),1,J527)))</f>
        <v>1</v>
      </c>
      <c r="K528">
        <f ca="1">IF(G528="","",IF(C528&lt;(G528*(1-'inputs and tables'!$K$14)),0,IF(C528&gt;(G528*(1+'inputs and tables'!$K$14)),1,K527)))</f>
        <v>1</v>
      </c>
      <c r="N528" s="13">
        <f t="shared" si="24"/>
        <v>2439.3105185505055</v>
      </c>
      <c r="O528" s="10">
        <f ca="1">(O527+(IF(J527&lt;&gt;J526,(-O527*'inputs and tables'!$K$22-'inputs and tables'!$K$21)-O527*'inputs and tables'!$K$22,0)*('inputs and tables'!$K$15+'inputs and tables'!$K$16)))*(IF(AND(J527=0,'inputs and tables'!$K$16=1),(data!C527/data!C528-1)*'inputs and tables'!$K$18+1,1)*IF(AND(J527=1,'inputs and tables'!$K$15=1),(data!C528/data!C527-1)*'inputs and tables'!$K$17+1,1))</f>
        <v>6502.7986136658428</v>
      </c>
      <c r="P528" s="10">
        <f ca="1">(P527+(IF(K527&lt;&gt;K526,(-P527*'inputs and tables'!$K$22-'inputs and tables'!$K$21)-P527*'inputs and tables'!$K$22,0)*('inputs and tables'!$K$15+'inputs and tables'!$K$16)))*(IF(AND(K527=0,'inputs and tables'!$K$16=1),data!C527/data!C528,1)*IF(AND(K527=1,'inputs and tables'!$K$15=1),data!C528/data!C527,1))</f>
        <v>1552.7443556667533</v>
      </c>
      <c r="R528" s="36">
        <f ca="1">1-O528/MAX($O$202:O528)</f>
        <v>0</v>
      </c>
      <c r="S528" s="36">
        <f>1-N528/MAX($N$202:N528)</f>
        <v>0</v>
      </c>
    </row>
    <row r="529" spans="1:19" x14ac:dyDescent="0.4">
      <c r="A529" s="17">
        <f t="shared" si="23"/>
        <v>527</v>
      </c>
      <c r="B529">
        <v>1465776000</v>
      </c>
      <c r="C529">
        <v>706.01</v>
      </c>
      <c r="D529" s="14">
        <f t="shared" si="22"/>
        <v>42534</v>
      </c>
      <c r="F529">
        <f ca="1">IF(A529&lt;$F$2,"",AVERAGE(INDIRECT("C"&amp;A529-$F$2+3):C529))</f>
        <v>501.46954545454531</v>
      </c>
      <c r="G529" s="2">
        <f ca="1">IF(A529&lt;$G$2,"",IF(A529=$G$2,AVERAGE(INDIRECT("C"&amp;A529-$G$2+3):C529),G528+(2/($G$2+3))*(C529-G528)))</f>
        <v>520.01935417861648</v>
      </c>
      <c r="J529">
        <f ca="1">IF(F529="","",IF(C529&lt;(F529*(1-'inputs and tables'!$K$14)),0,IF(C529&gt;(F529*(1+'inputs and tables'!$K$14)),1,J528)))</f>
        <v>1</v>
      </c>
      <c r="K529">
        <f ca="1">IF(G529="","",IF(C529&lt;(G529*(1-'inputs and tables'!$K$14)),0,IF(C529&gt;(G529*(1+'inputs and tables'!$K$14)),1,K528)))</f>
        <v>1</v>
      </c>
      <c r="N529" s="13">
        <f t="shared" si="24"/>
        <v>2540.6095937241353</v>
      </c>
      <c r="O529" s="10">
        <f ca="1">(O528+(IF(J528&lt;&gt;J527,(-O528*'inputs and tables'!$K$22-'inputs and tables'!$K$21)-O528*'inputs and tables'!$K$22,0)*('inputs and tables'!$K$15+'inputs and tables'!$K$16)))*(IF(AND(J528=0,'inputs and tables'!$K$16=1),(data!C528/data!C529-1)*'inputs and tables'!$K$18+1,1)*IF(AND(J528=1,'inputs and tables'!$K$15=1),(data!C529/data!C528-1)*'inputs and tables'!$K$17+1,1))</f>
        <v>7110.4034394308392</v>
      </c>
      <c r="P529" s="10">
        <f ca="1">(P528+(IF(K528&lt;&gt;K527,(-P528*'inputs and tables'!$K$22-'inputs and tables'!$K$21)-P528*'inputs and tables'!$K$22,0)*('inputs and tables'!$K$15+'inputs and tables'!$K$16)))*(IF(AND(K528=0,'inputs and tables'!$K$16=1),data!C528/data!C529,1)*IF(AND(K528=1,'inputs and tables'!$K$15=1),data!C529/data!C528,1))</f>
        <v>1617.2263336740398</v>
      </c>
      <c r="R529" s="36">
        <f ca="1">1-O529/MAX($O$202:O529)</f>
        <v>0</v>
      </c>
      <c r="S529" s="36">
        <f>1-N529/MAX($N$202:N529)</f>
        <v>0</v>
      </c>
    </row>
    <row r="530" spans="1:19" x14ac:dyDescent="0.4">
      <c r="A530" s="17">
        <f t="shared" si="23"/>
        <v>528</v>
      </c>
      <c r="B530">
        <v>1465862400</v>
      </c>
      <c r="C530">
        <v>684.95</v>
      </c>
      <c r="D530" s="14">
        <f t="shared" si="22"/>
        <v>42535</v>
      </c>
      <c r="F530">
        <f ca="1">IF(A530&lt;$F$2,"",AVERAGE(INDIRECT("C"&amp;A530-$F$2+3):C530))</f>
        <v>506.65068181818174</v>
      </c>
      <c r="G530" s="2">
        <f ca="1">IF(A530&lt;$G$2,"",IF(A530=$G$2,AVERAGE(INDIRECT("C"&amp;A530-$G$2+3):C530),G529+(2/($G$2+3))*(C530-G529)))</f>
        <v>527.0376795327179</v>
      </c>
      <c r="J530">
        <f ca="1">IF(F530="","",IF(C530&lt;(F530*(1-'inputs and tables'!$K$14)),0,IF(C530&gt;(F530*(1+'inputs and tables'!$K$14)),1,J529)))</f>
        <v>1</v>
      </c>
      <c r="K530">
        <f ca="1">IF(G530="","",IF(C530&lt;(G530*(1-'inputs and tables'!$K$14)),0,IF(C530&gt;(G530*(1+'inputs and tables'!$K$14)),1,K529)))</f>
        <v>1</v>
      </c>
      <c r="N530" s="13">
        <f t="shared" si="24"/>
        <v>2464.8242110187484</v>
      </c>
      <c r="O530" s="10">
        <f ca="1">(O529+(IF(J529&lt;&gt;J528,(-O529*'inputs and tables'!$K$22-'inputs and tables'!$K$21)-O529*'inputs and tables'!$K$22,0)*('inputs and tables'!$K$15+'inputs and tables'!$K$16)))*(IF(AND(J529=0,'inputs and tables'!$K$16=1),(data!C529/data!C530-1)*'inputs and tables'!$K$18+1,1)*IF(AND(J529=1,'inputs and tables'!$K$15=1),(data!C530/data!C529-1)*'inputs and tables'!$K$17+1,1))</f>
        <v>6633.1772429500106</v>
      </c>
      <c r="P530" s="10">
        <f ca="1">(P529+(IF(K529&lt;&gt;K528,(-P529*'inputs and tables'!$K$22-'inputs and tables'!$K$21)-P529*'inputs and tables'!$K$22,0)*('inputs and tables'!$K$15+'inputs and tables'!$K$16)))*(IF(AND(K529=0,'inputs and tables'!$K$16=1),data!C529/data!C530,1)*IF(AND(K529=1,'inputs and tables'!$K$15=1),data!C530/data!C529,1))</f>
        <v>1568.9851096302227</v>
      </c>
      <c r="R530" s="36">
        <f ca="1">1-O530/MAX($O$202:O530)</f>
        <v>6.7116613079134746E-2</v>
      </c>
      <c r="S530" s="36">
        <f>1-N530/MAX($N$202:N530)</f>
        <v>2.9829605812948801E-2</v>
      </c>
    </row>
    <row r="531" spans="1:19" x14ac:dyDescent="0.4">
      <c r="A531" s="17">
        <f t="shared" si="23"/>
        <v>529</v>
      </c>
      <c r="B531">
        <v>1465948800</v>
      </c>
      <c r="C531">
        <v>698.78</v>
      </c>
      <c r="D531" s="14">
        <f t="shared" si="22"/>
        <v>42536</v>
      </c>
      <c r="F531">
        <f ca="1">IF(A531&lt;$F$2,"",AVERAGE(INDIRECT("C"&amp;A531-$F$2+3):C531))</f>
        <v>512.38613636363618</v>
      </c>
      <c r="G531" s="2">
        <f ca="1">IF(A531&lt;$G$2,"",IF(A531=$G$2,AVERAGE(INDIRECT("C"&amp;A531-$G$2+3):C531),G530+(2/($G$2+3))*(C531-G530)))</f>
        <v>534.34586338238944</v>
      </c>
      <c r="J531">
        <f ca="1">IF(F531="","",IF(C531&lt;(F531*(1-'inputs and tables'!$K$14)),0,IF(C531&gt;(F531*(1+'inputs and tables'!$K$14)),1,J530)))</f>
        <v>1</v>
      </c>
      <c r="K531">
        <f ca="1">IF(G531="","",IF(C531&lt;(G531*(1-'inputs and tables'!$K$14)),0,IF(C531&gt;(G531*(1+'inputs and tables'!$K$14)),1,K530)))</f>
        <v>1</v>
      </c>
      <c r="N531" s="13">
        <f t="shared" si="24"/>
        <v>2514.592104789665</v>
      </c>
      <c r="O531" s="10">
        <f ca="1">(O530+(IF(J530&lt;&gt;J529,(-O530*'inputs and tables'!$K$22-'inputs and tables'!$K$21)-O530*'inputs and tables'!$K$22,0)*('inputs and tables'!$K$15+'inputs and tables'!$K$16)))*(IF(AND(J530=0,'inputs and tables'!$K$16=1),(data!C530/data!C531-1)*'inputs and tables'!$K$18+1,1)*IF(AND(J530=1,'inputs and tables'!$K$15=1),(data!C531/data!C530-1)*'inputs and tables'!$K$17+1,1))</f>
        <v>6934.5246301425004</v>
      </c>
      <c r="P531" s="10">
        <f ca="1">(P530+(IF(K530&lt;&gt;K529,(-P530*'inputs and tables'!$K$22-'inputs and tables'!$K$21)-P530*'inputs and tables'!$K$22,0)*('inputs and tables'!$K$15+'inputs and tables'!$K$16)))*(IF(AND(K530=0,'inputs and tables'!$K$16=1),data!C530/data!C531,1)*IF(AND(K530=1,'inputs and tables'!$K$15=1),data!C531/data!C530,1))</f>
        <v>1600.6648878128433</v>
      </c>
      <c r="R531" s="36">
        <f ca="1">1-O531/MAX($O$202:O531)</f>
        <v>2.473541913430688E-2</v>
      </c>
      <c r="S531" s="36">
        <f>1-N531/MAX($N$202:N531)</f>
        <v>1.0240648149459575E-2</v>
      </c>
    </row>
    <row r="532" spans="1:19" x14ac:dyDescent="0.4">
      <c r="A532" s="17">
        <f t="shared" si="23"/>
        <v>530</v>
      </c>
      <c r="B532">
        <v>1466035200</v>
      </c>
      <c r="C532">
        <v>769.76</v>
      </c>
      <c r="D532" s="14">
        <f t="shared" si="22"/>
        <v>42537</v>
      </c>
      <c r="F532">
        <f ca="1">IF(A532&lt;$F$2,"",AVERAGE(INDIRECT("C"&amp;A532-$F$2+3):C532))</f>
        <v>519.60272727272707</v>
      </c>
      <c r="G532" s="2">
        <f ca="1">IF(A532&lt;$G$2,"",IF(A532=$G$2,AVERAGE(INDIRECT("C"&amp;A532-$G$2+3):C532),G531+(2/($G$2+3))*(C532-G531)))</f>
        <v>544.36348621718139</v>
      </c>
      <c r="J532">
        <f ca="1">IF(F532="","",IF(C532&lt;(F532*(1-'inputs and tables'!$K$14)),0,IF(C532&gt;(F532*(1+'inputs and tables'!$K$14)),1,J531)))</f>
        <v>1</v>
      </c>
      <c r="K532">
        <f ca="1">IF(G532="","",IF(C532&lt;(G532*(1-'inputs and tables'!$K$14)),0,IF(C532&gt;(G532*(1+'inputs and tables'!$K$14)),1,K531)))</f>
        <v>1</v>
      </c>
      <c r="N532" s="13">
        <f t="shared" si="24"/>
        <v>2770.0169131670805</v>
      </c>
      <c r="O532" s="10">
        <f ca="1">(O531+(IF(J531&lt;&gt;J530,(-O531*'inputs and tables'!$K$22-'inputs and tables'!$K$21)-O531*'inputs and tables'!$K$22,0)*('inputs and tables'!$K$15+'inputs and tables'!$K$16)))*(IF(AND(J531=0,'inputs and tables'!$K$16=1),(data!C531/data!C532-1)*'inputs and tables'!$K$18+1,1)*IF(AND(J531=1,'inputs and tables'!$K$15=1),(data!C532/data!C531-1)*'inputs and tables'!$K$17+1,1))</f>
        <v>8519.3986334867677</v>
      </c>
      <c r="P532" s="10">
        <f ca="1">(P531+(IF(K531&lt;&gt;K530,(-P531*'inputs and tables'!$K$22-'inputs and tables'!$K$21)-P531*'inputs and tables'!$K$22,0)*('inputs and tables'!$K$15+'inputs and tables'!$K$16)))*(IF(AND(K531=0,'inputs and tables'!$K$16=1),data!C531/data!C532,1)*IF(AND(K531=1,'inputs and tables'!$K$15=1),data!C532/data!C531,1))</f>
        <v>1763.2556799605229</v>
      </c>
      <c r="R532" s="36">
        <f ca="1">1-O532/MAX($O$202:O532)</f>
        <v>0</v>
      </c>
      <c r="S532" s="36">
        <f>1-N532/MAX($N$202:N532)</f>
        <v>0</v>
      </c>
    </row>
    <row r="533" spans="1:19" x14ac:dyDescent="0.4">
      <c r="A533" s="17">
        <f t="shared" si="23"/>
        <v>531</v>
      </c>
      <c r="B533">
        <v>1466121600</v>
      </c>
      <c r="C533">
        <v>752.26</v>
      </c>
      <c r="D533" s="14">
        <f t="shared" si="22"/>
        <v>42538</v>
      </c>
      <c r="F533">
        <f ca="1">IF(A533&lt;$F$2,"",AVERAGE(INDIRECT("C"&amp;A533-$F$2+3):C533))</f>
        <v>526.50227272727261</v>
      </c>
      <c r="G533" s="2">
        <f ca="1">IF(A533&lt;$G$2,"",IF(A533=$G$2,AVERAGE(INDIRECT("C"&amp;A533-$G$2+3):C533),G532+(2/($G$2+3))*(C533-G532)))</f>
        <v>553.21014637815244</v>
      </c>
      <c r="J533">
        <f ca="1">IF(F533="","",IF(C533&lt;(F533*(1-'inputs and tables'!$K$14)),0,IF(C533&gt;(F533*(1+'inputs and tables'!$K$14)),1,J532)))</f>
        <v>1</v>
      </c>
      <c r="K533">
        <f ca="1">IF(G533="","",IF(C533&lt;(G533*(1-'inputs and tables'!$K$14)),0,IF(C533&gt;(G533*(1+'inputs and tables'!$K$14)),1,K532)))</f>
        <v>1</v>
      </c>
      <c r="N533" s="13">
        <f t="shared" si="24"/>
        <v>2707.0423548886247</v>
      </c>
      <c r="O533" s="10">
        <f ca="1">(O532+(IF(J532&lt;&gt;J531,(-O532*'inputs and tables'!$K$22-'inputs and tables'!$K$21)-O532*'inputs and tables'!$K$22,0)*('inputs and tables'!$K$15+'inputs and tables'!$K$16)))*(IF(AND(J532=0,'inputs and tables'!$K$16=1),(data!C532/data!C533-1)*'inputs and tables'!$K$18+1,1)*IF(AND(J532=1,'inputs and tables'!$K$15=1),(data!C533/data!C532-1)*'inputs and tables'!$K$17+1,1))</f>
        <v>8083.6117373197258</v>
      </c>
      <c r="P533" s="10">
        <f ca="1">(P532+(IF(K532&lt;&gt;K531,(-P532*'inputs and tables'!$K$22-'inputs and tables'!$K$21)-P532*'inputs and tables'!$K$22,0)*('inputs and tables'!$K$15+'inputs and tables'!$K$16)))*(IF(AND(K532=0,'inputs and tables'!$K$16=1),data!C532/data!C533,1)*IF(AND(K532=1,'inputs and tables'!$K$15=1),data!C533/data!C532,1))</f>
        <v>1723.1691927446254</v>
      </c>
      <c r="R533" s="36">
        <f ca="1">1-O533/MAX($O$202:O533)</f>
        <v>5.115230721263786E-2</v>
      </c>
      <c r="S533" s="36">
        <f>1-N533/MAX($N$202:N533)</f>
        <v>2.2734358761172468E-2</v>
      </c>
    </row>
    <row r="534" spans="1:19" x14ac:dyDescent="0.4">
      <c r="A534" s="17">
        <f t="shared" si="23"/>
        <v>532</v>
      </c>
      <c r="B534">
        <v>1466208000</v>
      </c>
      <c r="C534">
        <v>758.99</v>
      </c>
      <c r="D534" s="14">
        <f t="shared" si="22"/>
        <v>42539</v>
      </c>
      <c r="F534">
        <f ca="1">IF(A534&lt;$F$2,"",AVERAGE(INDIRECT("C"&amp;A534-$F$2+3):C534))</f>
        <v>533.52522727272708</v>
      </c>
      <c r="G534" s="2">
        <f ca="1">IF(A534&lt;$G$2,"",IF(A534=$G$2,AVERAGE(INDIRECT("C"&amp;A534-$G$2+3):C534),G533+(2/($G$2+3))*(C534-G533)))</f>
        <v>561.96673589397574</v>
      </c>
      <c r="J534">
        <f ca="1">IF(F534="","",IF(C534&lt;(F534*(1-'inputs and tables'!$K$14)),0,IF(C534&gt;(F534*(1+'inputs and tables'!$K$14)),1,J533)))</f>
        <v>1</v>
      </c>
      <c r="K534">
        <f ca="1">IF(G534="","",IF(C534&lt;(G534*(1-'inputs and tables'!$K$14)),0,IF(C534&gt;(G534*(1+'inputs and tables'!$K$14)),1,K533)))</f>
        <v>1</v>
      </c>
      <c r="N534" s="13">
        <f t="shared" si="24"/>
        <v>2731.2605707294251</v>
      </c>
      <c r="O534" s="10">
        <f ca="1">(O533+(IF(J533&lt;&gt;J532,(-O533*'inputs and tables'!$K$22-'inputs and tables'!$K$21)-O533*'inputs and tables'!$K$22,0)*('inputs and tables'!$K$15+'inputs and tables'!$K$16)))*(IF(AND(J533=0,'inputs and tables'!$K$16=1),(data!C533/data!C534-1)*'inputs and tables'!$K$18+1,1)*IF(AND(J533=1,'inputs and tables'!$K$15=1),(data!C534/data!C533-1)*'inputs and tables'!$K$17+1,1))</f>
        <v>8246.3295353315352</v>
      </c>
      <c r="P534" s="10">
        <f ca="1">(P533+(IF(K533&lt;&gt;K532,(-P533*'inputs and tables'!$K$22-'inputs and tables'!$K$21)-P533*'inputs and tables'!$K$22,0)*('inputs and tables'!$K$15+'inputs and tables'!$K$16)))*(IF(AND(K533=0,'inputs and tables'!$K$16=1),data!C533/data!C534,1)*IF(AND(K533=1,'inputs and tables'!$K$15=1),data!C534/data!C533,1))</f>
        <v>1738.5853103996533</v>
      </c>
      <c r="R534" s="36">
        <f ca="1">1-O534/MAX($O$202:O534)</f>
        <v>3.2052626001311091E-2</v>
      </c>
      <c r="S534" s="36">
        <f>1-N534/MAX($N$202:N534)</f>
        <v>1.3991373934732931E-2</v>
      </c>
    </row>
    <row r="535" spans="1:19" x14ac:dyDescent="0.4">
      <c r="A535" s="17">
        <f t="shared" si="23"/>
        <v>533</v>
      </c>
      <c r="B535">
        <v>1466294400</v>
      </c>
      <c r="C535">
        <v>768.76</v>
      </c>
      <c r="D535" s="14">
        <f t="shared" si="22"/>
        <v>42540</v>
      </c>
      <c r="F535">
        <f ca="1">IF(A535&lt;$F$2,"",AVERAGE(INDIRECT("C"&amp;A535-$F$2+3):C535))</f>
        <v>540.4899999999999</v>
      </c>
      <c r="G535" s="2">
        <f ca="1">IF(A535&lt;$G$2,"",IF(A535=$G$2,AVERAGE(INDIRECT("C"&amp;A535-$G$2+3):C535),G534+(2/($G$2+3))*(C535-G534)))</f>
        <v>570.76644926018957</v>
      </c>
      <c r="J535">
        <f ca="1">IF(F535="","",IF(C535&lt;(F535*(1-'inputs and tables'!$K$14)),0,IF(C535&gt;(F535*(1+'inputs and tables'!$K$14)),1,J534)))</f>
        <v>1</v>
      </c>
      <c r="K535">
        <f ca="1">IF(G535="","",IF(C535&lt;(G535*(1-'inputs and tables'!$K$14)),0,IF(C535&gt;(G535*(1+'inputs and tables'!$K$14)),1,K534)))</f>
        <v>1</v>
      </c>
      <c r="N535" s="13">
        <f t="shared" si="24"/>
        <v>2766.4183669797399</v>
      </c>
      <c r="O535" s="10">
        <f ca="1">(O534+(IF(J534&lt;&gt;J533,(-O534*'inputs and tables'!$K$22-'inputs and tables'!$K$21)-O534*'inputs and tables'!$K$22,0)*('inputs and tables'!$K$15+'inputs and tables'!$K$16)))*(IF(AND(J534=0,'inputs and tables'!$K$16=1),(data!C534/data!C535-1)*'inputs and tables'!$K$18+1,1)*IF(AND(J534=1,'inputs and tables'!$K$15=1),(data!C535/data!C534-1)*'inputs and tables'!$K$17+1,1))</f>
        <v>8485.1665938045371</v>
      </c>
      <c r="P535" s="10">
        <f ca="1">(P534+(IF(K534&lt;&gt;K533,(-P534*'inputs and tables'!$K$22-'inputs and tables'!$K$21)-P534*'inputs and tables'!$K$22,0)*('inputs and tables'!$K$15+'inputs and tables'!$K$16)))*(IF(AND(K534=0,'inputs and tables'!$K$16=1),data!C534/data!C535,1)*IF(AND(K534=1,'inputs and tables'!$K$15=1),data!C535/data!C534,1))</f>
        <v>1760.9650235481854</v>
      </c>
      <c r="R535" s="36">
        <f ca="1">1-O535/MAX($O$202:O535)</f>
        <v>4.0181286443947695E-3</v>
      </c>
      <c r="S535" s="36">
        <f>1-N535/MAX($N$202:N535)</f>
        <v>1.2991062149242394E-3</v>
      </c>
    </row>
    <row r="536" spans="1:19" x14ac:dyDescent="0.4">
      <c r="A536" s="17">
        <f t="shared" si="23"/>
        <v>534</v>
      </c>
      <c r="B536">
        <v>1466380800</v>
      </c>
      <c r="C536">
        <v>703.12</v>
      </c>
      <c r="D536" s="14">
        <f t="shared" si="22"/>
        <v>42541</v>
      </c>
      <c r="F536">
        <f ca="1">IF(A536&lt;$F$2,"",AVERAGE(INDIRECT("C"&amp;A536-$F$2+3):C536))</f>
        <v>545.97204545454531</v>
      </c>
      <c r="G536" s="2">
        <f ca="1">IF(A536&lt;$G$2,"",IF(A536=$G$2,AVERAGE(INDIRECT("C"&amp;A536-$G$2+3):C536),G535+(2/($G$2+3))*(C536-G535)))</f>
        <v>576.39851524911762</v>
      </c>
      <c r="J536">
        <f ca="1">IF(F536="","",IF(C536&lt;(F536*(1-'inputs and tables'!$K$14)),0,IF(C536&gt;(F536*(1+'inputs and tables'!$K$14)),1,J535)))</f>
        <v>1</v>
      </c>
      <c r="K536">
        <f ca="1">IF(G536="","",IF(C536&lt;(G536*(1-'inputs and tables'!$K$14)),0,IF(C536&gt;(G536*(1+'inputs and tables'!$K$14)),1,K535)))</f>
        <v>1</v>
      </c>
      <c r="N536" s="13">
        <f t="shared" si="24"/>
        <v>2530.2097952427216</v>
      </c>
      <c r="O536" s="10">
        <f ca="1">(O535+(IF(J535&lt;&gt;J534,(-O535*'inputs and tables'!$K$22-'inputs and tables'!$K$21)-O535*'inputs and tables'!$K$22,0)*('inputs and tables'!$K$15+'inputs and tables'!$K$16)))*(IF(AND(J535=0,'inputs and tables'!$K$16=1),(data!C535/data!C536-1)*'inputs and tables'!$K$18+1,1)*IF(AND(J535=1,'inputs and tables'!$K$15=1),(data!C536/data!C535-1)*'inputs and tables'!$K$17+1,1))</f>
        <v>6855.0424273039489</v>
      </c>
      <c r="P536" s="10">
        <f ca="1">(P535+(IF(K535&lt;&gt;K534,(-P535*'inputs and tables'!$K$22-'inputs and tables'!$K$21)-P535*'inputs and tables'!$K$22,0)*('inputs and tables'!$K$15+'inputs and tables'!$K$16)))*(IF(AND(K535=0,'inputs and tables'!$K$16=1),data!C535/data!C536,1)*IF(AND(K535=1,'inputs and tables'!$K$15=1),data!C536/data!C535,1))</f>
        <v>1610.6063366423853</v>
      </c>
      <c r="R536" s="36">
        <f ca="1">1-O536/MAX($O$202:O536)</f>
        <v>0.19536076169048111</v>
      </c>
      <c r="S536" s="36">
        <f>1-N536/MAX($N$202:N536)</f>
        <v>8.657243816254423E-2</v>
      </c>
    </row>
    <row r="537" spans="1:19" x14ac:dyDescent="0.4">
      <c r="A537" s="17">
        <f t="shared" si="23"/>
        <v>535</v>
      </c>
      <c r="B537">
        <v>1466467200</v>
      </c>
      <c r="C537">
        <v>667.66</v>
      </c>
      <c r="D537" s="14">
        <f t="shared" si="22"/>
        <v>42542</v>
      </c>
      <c r="F537">
        <f ca="1">IF(A537&lt;$F$2,"",AVERAGE(INDIRECT("C"&amp;A537-$F$2+3):C537))</f>
        <v>550.62818181818159</v>
      </c>
      <c r="G537" s="2">
        <f ca="1">IF(A537&lt;$G$2,"",IF(A537=$G$2,AVERAGE(INDIRECT("C"&amp;A537-$G$2+3):C537),G536+(2/($G$2+3))*(C537-G536)))</f>
        <v>580.28198268532537</v>
      </c>
      <c r="J537">
        <f ca="1">IF(F537="","",IF(C537&lt;(F537*(1-'inputs and tables'!$K$14)),0,IF(C537&gt;(F537*(1+'inputs and tables'!$K$14)),1,J536)))</f>
        <v>1</v>
      </c>
      <c r="K537">
        <f ca="1">IF(G537="","",IF(C537&lt;(G537*(1-'inputs and tables'!$K$14)),0,IF(C537&gt;(G537*(1+'inputs and tables'!$K$14)),1,K536)))</f>
        <v>1</v>
      </c>
      <c r="N537" s="13">
        <f t="shared" si="24"/>
        <v>2402.605347439634</v>
      </c>
      <c r="O537" s="10">
        <f ca="1">(O536+(IF(J536&lt;&gt;J535,(-O536*'inputs and tables'!$K$22-'inputs and tables'!$K$21)-O536*'inputs and tables'!$K$22,0)*('inputs and tables'!$K$15+'inputs and tables'!$K$16)))*(IF(AND(J536=0,'inputs and tables'!$K$16=1),(data!C536/data!C537-1)*'inputs and tables'!$K$18+1,1)*IF(AND(J536=1,'inputs and tables'!$K$15=1),(data!C537/data!C536-1)*'inputs and tables'!$K$17+1,1))</f>
        <v>6077.1815215375846</v>
      </c>
      <c r="P537" s="10">
        <f ca="1">(P536+(IF(K536&lt;&gt;K535,(-P536*'inputs and tables'!$K$22-'inputs and tables'!$K$21)-P536*'inputs and tables'!$K$22,0)*('inputs and tables'!$K$15+'inputs and tables'!$K$16)))*(IF(AND(K536=0,'inputs and tables'!$K$16=1),data!C536/data!C537,1)*IF(AND(K536=1,'inputs and tables'!$K$15=1),data!C537/data!C536,1))</f>
        <v>1529.3796602609154</v>
      </c>
      <c r="R537" s="36">
        <f ca="1">1-O537/MAX($O$202:O537)</f>
        <v>0.28666543461761307</v>
      </c>
      <c r="S537" s="36">
        <f>1-N537/MAX($N$202:N537)</f>
        <v>0.13263874454375402</v>
      </c>
    </row>
    <row r="538" spans="1:19" x14ac:dyDescent="0.4">
      <c r="A538" s="17">
        <f t="shared" si="23"/>
        <v>536</v>
      </c>
      <c r="B538">
        <v>1466553600</v>
      </c>
      <c r="C538">
        <v>604.5</v>
      </c>
      <c r="D538" s="14">
        <f t="shared" si="22"/>
        <v>42543</v>
      </c>
      <c r="F538">
        <f ca="1">IF(A538&lt;$F$2,"",AVERAGE(INDIRECT("C"&amp;A538-$F$2+3):C538))</f>
        <v>553.81772727272698</v>
      </c>
      <c r="G538" s="2">
        <f ca="1">IF(A538&lt;$G$2,"",IF(A538=$G$2,AVERAGE(INDIRECT("C"&amp;A538-$G$2+3):C538),G537+(2/($G$2+3))*(C538-G537)))</f>
        <v>581.31253661360938</v>
      </c>
      <c r="J538">
        <f ca="1">IF(F538="","",IF(C538&lt;(F538*(1-'inputs and tables'!$K$14)),0,IF(C538&gt;(F538*(1+'inputs and tables'!$K$14)),1,J537)))</f>
        <v>1</v>
      </c>
      <c r="K538">
        <f ca="1">IF(G538="","",IF(C538&lt;(G538*(1-'inputs and tables'!$K$14)),0,IF(C538&gt;(G538*(1+'inputs and tables'!$K$14)),1,K537)))</f>
        <v>1</v>
      </c>
      <c r="N538" s="13">
        <f t="shared" si="24"/>
        <v>2175.3211702472199</v>
      </c>
      <c r="O538" s="10">
        <f ca="1">(O537+(IF(J537&lt;&gt;J536,(-O537*'inputs and tables'!$K$22-'inputs and tables'!$K$21)-O537*'inputs and tables'!$K$22,0)*('inputs and tables'!$K$15+'inputs and tables'!$K$16)))*(IF(AND(J537=0,'inputs and tables'!$K$16=1),(data!C537/data!C538-1)*'inputs and tables'!$K$18+1,1)*IF(AND(J537=1,'inputs and tables'!$K$15=1),(data!C538/data!C537-1)*'inputs and tables'!$K$17+1,1))</f>
        <v>4783.6664599408059</v>
      </c>
      <c r="P538" s="10">
        <f ca="1">(P537+(IF(K537&lt;&gt;K536,(-P537*'inputs and tables'!$K$22-'inputs and tables'!$K$21)-P537*'inputs and tables'!$K$22,0)*('inputs and tables'!$K$15+'inputs and tables'!$K$16)))*(IF(AND(K537=0,'inputs and tables'!$K$16=1),data!C537/data!C538,1)*IF(AND(K537=1,'inputs and tables'!$K$15=1),data!C538/data!C537,1))</f>
        <v>1384.7018012577112</v>
      </c>
      <c r="R538" s="36">
        <f ca="1">1-O538/MAX($O$202:O538)</f>
        <v>0.43849716796466232</v>
      </c>
      <c r="S538" s="36">
        <f>1-N538/MAX($N$202:N538)</f>
        <v>0.21469029307836218</v>
      </c>
    </row>
    <row r="539" spans="1:19" x14ac:dyDescent="0.4">
      <c r="A539" s="17">
        <f t="shared" si="23"/>
        <v>537</v>
      </c>
      <c r="B539">
        <v>1466640000</v>
      </c>
      <c r="C539">
        <v>631.1</v>
      </c>
      <c r="D539" s="14">
        <f t="shared" si="22"/>
        <v>42544</v>
      </c>
      <c r="F539">
        <f ca="1">IF(A539&lt;$F$2,"",AVERAGE(INDIRECT("C"&amp;A539-$F$2+3):C539))</f>
        <v>557.87045454545432</v>
      </c>
      <c r="G539" s="2">
        <f ca="1">IF(A539&lt;$G$2,"",IF(A539=$G$2,AVERAGE(INDIRECT("C"&amp;A539-$G$2+3):C539),G538+(2/($G$2+3))*(C539-G538)))</f>
        <v>583.43115207686003</v>
      </c>
      <c r="J539">
        <f ca="1">IF(F539="","",IF(C539&lt;(F539*(1-'inputs and tables'!$K$14)),0,IF(C539&gt;(F539*(1+'inputs and tables'!$K$14)),1,J538)))</f>
        <v>1</v>
      </c>
      <c r="K539">
        <f ca="1">IF(G539="","",IF(C539&lt;(G539*(1-'inputs and tables'!$K$14)),0,IF(C539&gt;(G539*(1+'inputs and tables'!$K$14)),1,K538)))</f>
        <v>1</v>
      </c>
      <c r="N539" s="13">
        <f t="shared" si="24"/>
        <v>2271.0424988304721</v>
      </c>
      <c r="O539" s="10">
        <f ca="1">(O538+(IF(J538&lt;&gt;J537,(-O538*'inputs and tables'!$K$22-'inputs and tables'!$K$21)-O538*'inputs and tables'!$K$22,0)*('inputs and tables'!$K$15+'inputs and tables'!$K$16)))*(IF(AND(J538=0,'inputs and tables'!$K$16=1),(data!C538/data!C539-1)*'inputs and tables'!$K$18+1,1)*IF(AND(J538=1,'inputs and tables'!$K$15=1),(data!C539/data!C538-1)*'inputs and tables'!$K$17+1,1))</f>
        <v>5257.285049895243</v>
      </c>
      <c r="P539" s="10">
        <f ca="1">(P538+(IF(K538&lt;&gt;K537,(-P538*'inputs and tables'!$K$22-'inputs and tables'!$K$21)-P538*'inputs and tables'!$K$22,0)*('inputs and tables'!$K$15+'inputs and tables'!$K$16)))*(IF(AND(K538=0,'inputs and tables'!$K$16=1),data!C538/data!C539,1)*IF(AND(K538=1,'inputs and tables'!$K$15=1),data!C539/data!C538,1))</f>
        <v>1445.6332618258753</v>
      </c>
      <c r="R539" s="36">
        <f ca="1">1-O539/MAX($O$202:O539)</f>
        <v>0.38290420767133737</v>
      </c>
      <c r="S539" s="36">
        <f>1-N539/MAX($N$202:N539)</f>
        <v>0.1801340677613803</v>
      </c>
    </row>
    <row r="540" spans="1:19" x14ac:dyDescent="0.4">
      <c r="A540" s="17">
        <f t="shared" si="23"/>
        <v>538</v>
      </c>
      <c r="B540">
        <v>1466726400</v>
      </c>
      <c r="C540">
        <v>669.98</v>
      </c>
      <c r="D540" s="14">
        <f t="shared" si="22"/>
        <v>42545</v>
      </c>
      <c r="F540">
        <f ca="1">IF(A540&lt;$F$2,"",AVERAGE(INDIRECT("C"&amp;A540-$F$2+3):C540))</f>
        <v>562.77068181818163</v>
      </c>
      <c r="G540" s="2">
        <f ca="1">IF(A540&lt;$G$2,"",IF(A540=$G$2,AVERAGE(INDIRECT("C"&amp;A540-$G$2+3):C540),G539+(2/($G$2+3))*(C540-G539)))</f>
        <v>587.11408177571707</v>
      </c>
      <c r="J540">
        <f ca="1">IF(F540="","",IF(C540&lt;(F540*(1-'inputs and tables'!$K$14)),0,IF(C540&gt;(F540*(1+'inputs and tables'!$K$14)),1,J539)))</f>
        <v>1</v>
      </c>
      <c r="K540">
        <f ca="1">IF(G540="","",IF(C540&lt;(G540*(1-'inputs and tables'!$K$14)),0,IF(C540&gt;(G540*(1+'inputs and tables'!$K$14)),1,K539)))</f>
        <v>1</v>
      </c>
      <c r="N540" s="13">
        <f t="shared" si="24"/>
        <v>2410.9539745942634</v>
      </c>
      <c r="O540" s="10">
        <f ca="1">(O539+(IF(J539&lt;&gt;J538,(-O539*'inputs and tables'!$K$22-'inputs and tables'!$K$21)-O539*'inputs and tables'!$K$22,0)*('inputs and tables'!$K$15+'inputs and tables'!$K$16)))*(IF(AND(J539=0,'inputs and tables'!$K$16=1),(data!C539/data!C540-1)*'inputs and tables'!$K$18+1,1)*IF(AND(J539=1,'inputs and tables'!$K$15=1),(data!C540/data!C539-1)*'inputs and tables'!$K$17+1,1))</f>
        <v>5986.0242293673318</v>
      </c>
      <c r="P540" s="10">
        <f ca="1">(P539+(IF(K539&lt;&gt;K538,(-P539*'inputs and tables'!$K$22-'inputs and tables'!$K$21)-P539*'inputs and tables'!$K$22,0)*('inputs and tables'!$K$15+'inputs and tables'!$K$16)))*(IF(AND(K539=0,'inputs and tables'!$K$16=1),data!C539/data!C540,1)*IF(AND(K539=1,'inputs and tables'!$K$15=1),data!C540/data!C539,1))</f>
        <v>1534.6939831375373</v>
      </c>
      <c r="R540" s="36">
        <f ca="1">1-O540/MAX($O$202:O540)</f>
        <v>0.29736540254867638</v>
      </c>
      <c r="S540" s="36">
        <f>1-N540/MAX($N$202:N540)</f>
        <v>0.12962481812513005</v>
      </c>
    </row>
    <row r="541" spans="1:19" x14ac:dyDescent="0.4">
      <c r="A541" s="17">
        <f t="shared" si="23"/>
        <v>539</v>
      </c>
      <c r="B541">
        <v>1466812800</v>
      </c>
      <c r="C541">
        <v>673.71</v>
      </c>
      <c r="D541" s="14">
        <f t="shared" si="22"/>
        <v>42546</v>
      </c>
      <c r="F541">
        <f ca="1">IF(A541&lt;$F$2,"",AVERAGE(INDIRECT("C"&amp;A541-$F$2+3):C541))</f>
        <v>567.70772727272708</v>
      </c>
      <c r="G541" s="2">
        <f ca="1">IF(A541&lt;$G$2,"",IF(A541=$G$2,AVERAGE(INDIRECT("C"&amp;A541-$G$2+3):C541),G540+(2/($G$2+3))*(C541-G540)))</f>
        <v>590.79901446611211</v>
      </c>
      <c r="J541">
        <f ca="1">IF(F541="","",IF(C541&lt;(F541*(1-'inputs and tables'!$K$14)),0,IF(C541&gt;(F541*(1+'inputs and tables'!$K$14)),1,J540)))</f>
        <v>1</v>
      </c>
      <c r="K541">
        <f ca="1">IF(G541="","",IF(C541&lt;(G541*(1-'inputs and tables'!$K$14)),0,IF(C541&gt;(G541*(1+'inputs and tables'!$K$14)),1,K540)))</f>
        <v>1</v>
      </c>
      <c r="N541" s="13">
        <f t="shared" si="24"/>
        <v>2424.3765518730429</v>
      </c>
      <c r="O541" s="10">
        <f ca="1">(O540+(IF(J540&lt;&gt;J539,(-O540*'inputs and tables'!$K$22-'inputs and tables'!$K$21)-O540*'inputs and tables'!$K$22,0)*('inputs and tables'!$K$15+'inputs and tables'!$K$16)))*(IF(AND(J540=0,'inputs and tables'!$K$16=1),(data!C540/data!C541-1)*'inputs and tables'!$K$18+1,1)*IF(AND(J540=1,'inputs and tables'!$K$15=1),(data!C541/data!C540-1)*'inputs and tables'!$K$17+1,1))</f>
        <v>6061.0081219387012</v>
      </c>
      <c r="P541" s="10">
        <f ca="1">(P540+(IF(K540&lt;&gt;K539,(-P540*'inputs and tables'!$K$22-'inputs and tables'!$K$21)-P540*'inputs and tables'!$K$22,0)*('inputs and tables'!$K$15+'inputs and tables'!$K$16)))*(IF(AND(K540=0,'inputs and tables'!$K$16=1),data!C540/data!C541,1)*IF(AND(K540=1,'inputs and tables'!$K$15=1),data!C541/data!C540,1))</f>
        <v>1543.2381315555544</v>
      </c>
      <c r="R541" s="36">
        <f ca="1">1-O541/MAX($O$202:O541)</f>
        <v>0.28856385495156855</v>
      </c>
      <c r="S541" s="36">
        <f>1-N541/MAX($N$202:N541)</f>
        <v>0.12477915194346301</v>
      </c>
    </row>
    <row r="542" spans="1:19" x14ac:dyDescent="0.4">
      <c r="A542" s="17">
        <f t="shared" si="23"/>
        <v>540</v>
      </c>
      <c r="B542">
        <v>1466899200</v>
      </c>
      <c r="C542">
        <v>638.55999999999995</v>
      </c>
      <c r="D542" s="14">
        <f t="shared" si="22"/>
        <v>42547</v>
      </c>
      <c r="F542">
        <f ca="1">IF(A542&lt;$F$2,"",AVERAGE(INDIRECT("C"&amp;A542-$F$2+3):C542))</f>
        <v>571.81181818181801</v>
      </c>
      <c r="G542" s="2">
        <f ca="1">IF(A542&lt;$G$2,"",IF(A542=$G$2,AVERAGE(INDIRECT("C"&amp;A542-$G$2+3):C542),G541+(2/($G$2+3))*(C542-G541)))</f>
        <v>592.83139682925628</v>
      </c>
      <c r="J542">
        <f ca="1">IF(F542="","",IF(C542&lt;(F542*(1-'inputs and tables'!$K$14)),0,IF(C542&gt;(F542*(1+'inputs and tables'!$K$14)),1,J541)))</f>
        <v>1</v>
      </c>
      <c r="K542">
        <f ca="1">IF(G542="","",IF(C542&lt;(G542*(1-'inputs and tables'!$K$14)),0,IF(C542&gt;(G542*(1+'inputs and tables'!$K$14)),1,K541)))</f>
        <v>1</v>
      </c>
      <c r="N542" s="13">
        <f t="shared" si="24"/>
        <v>2297.8876533880307</v>
      </c>
      <c r="O542" s="10">
        <f ca="1">(O541+(IF(J541&lt;&gt;J540,(-O541*'inputs and tables'!$K$22-'inputs and tables'!$K$21)-O541*'inputs and tables'!$K$22,0)*('inputs and tables'!$K$15+'inputs and tables'!$K$16)))*(IF(AND(J541=0,'inputs and tables'!$K$16=1),(data!C541/data!C542-1)*'inputs and tables'!$K$18+1,1)*IF(AND(J541=1,'inputs and tables'!$K$15=1),(data!C542/data!C541-1)*'inputs and tables'!$K$17+1,1))</f>
        <v>5349.500233019392</v>
      </c>
      <c r="P542" s="10">
        <f ca="1">(P541+(IF(K541&lt;&gt;K540,(-P541*'inputs and tables'!$K$22-'inputs and tables'!$K$21)-P541*'inputs and tables'!$K$22,0)*('inputs and tables'!$K$15+'inputs and tables'!$K$16)))*(IF(AND(K541=0,'inputs and tables'!$K$16=1),data!C541/data!C542,1)*IF(AND(K541=1,'inputs and tables'!$K$15=1),data!C542/data!C541,1))</f>
        <v>1462.7215586619091</v>
      </c>
      <c r="R542" s="36">
        <f ca="1">1-O542/MAX($O$202:O542)</f>
        <v>0.37208006537076654</v>
      </c>
      <c r="S542" s="36">
        <f>1-N542/MAX($N$202:N542)</f>
        <v>0.17044273539804633</v>
      </c>
    </row>
    <row r="543" spans="1:19" x14ac:dyDescent="0.4">
      <c r="A543" s="17">
        <f t="shared" si="23"/>
        <v>541</v>
      </c>
      <c r="B543">
        <v>1466985600</v>
      </c>
      <c r="C543">
        <v>657.87</v>
      </c>
      <c r="D543" s="14">
        <f t="shared" si="22"/>
        <v>42548</v>
      </c>
      <c r="F543">
        <f ca="1">IF(A543&lt;$F$2,"",AVERAGE(INDIRECT("C"&amp;A543-$F$2+3):C543))</f>
        <v>576.3338636363635</v>
      </c>
      <c r="G543" s="2">
        <f ca="1">IF(A543&lt;$G$2,"",IF(A543=$G$2,AVERAGE(INDIRECT("C"&amp;A543-$G$2+3):C543),G542+(2/($G$2+3))*(C543-G542)))</f>
        <v>595.59899696418154</v>
      </c>
      <c r="J543">
        <f ca="1">IF(F543="","",IF(C543&lt;(F543*(1-'inputs and tables'!$K$14)),0,IF(C543&gt;(F543*(1+'inputs and tables'!$K$14)),1,J542)))</f>
        <v>1</v>
      </c>
      <c r="K543">
        <f ca="1">IF(G543="","",IF(C543&lt;(G543*(1-'inputs and tables'!$K$14)),0,IF(C543&gt;(G543*(1+'inputs and tables'!$K$14)),1,K542)))</f>
        <v>1</v>
      </c>
      <c r="N543" s="13">
        <f t="shared" si="24"/>
        <v>2367.3755802655724</v>
      </c>
      <c r="O543" s="10">
        <f ca="1">(O542+(IF(J542&lt;&gt;J541,(-O542*'inputs and tables'!$K$22-'inputs and tables'!$K$21)-O542*'inputs and tables'!$K$22,0)*('inputs and tables'!$K$15+'inputs and tables'!$K$16)))*(IF(AND(J542=0,'inputs and tables'!$K$16=1),(data!C542/data!C543-1)*'inputs and tables'!$K$18+1,1)*IF(AND(J542=1,'inputs and tables'!$K$15=1),(data!C543/data!C542-1)*'inputs and tables'!$K$17+1,1))</f>
        <v>5713.4792034749644</v>
      </c>
      <c r="P543" s="10">
        <f ca="1">(P542+(IF(K542&lt;&gt;K541,(-P542*'inputs and tables'!$K$22-'inputs and tables'!$K$21)-P542*'inputs and tables'!$K$22,0)*('inputs and tables'!$K$15+'inputs and tables'!$K$16)))*(IF(AND(K542=0,'inputs and tables'!$K$16=1),data!C542/data!C543,1)*IF(AND(K542=1,'inputs and tables'!$K$15=1),data!C543/data!C542,1))</f>
        <v>1506.9541339841364</v>
      </c>
      <c r="R543" s="36">
        <f ca="1">1-O543/MAX($O$202:O543)</f>
        <v>0.32935651337909211</v>
      </c>
      <c r="S543" s="36">
        <f>1-N543/MAX($N$202:N543)</f>
        <v>0.14535699438786132</v>
      </c>
    </row>
    <row r="544" spans="1:19" x14ac:dyDescent="0.4">
      <c r="A544" s="17">
        <f t="shared" si="23"/>
        <v>542</v>
      </c>
      <c r="B544">
        <v>1467072000</v>
      </c>
      <c r="C544">
        <v>648.42999999999995</v>
      </c>
      <c r="D544" s="14">
        <f t="shared" si="22"/>
        <v>42549</v>
      </c>
      <c r="F544">
        <f ca="1">IF(A544&lt;$F$2,"",AVERAGE(INDIRECT("C"&amp;A544-$F$2+3):C544))</f>
        <v>580.58295454545441</v>
      </c>
      <c r="G544" s="2">
        <f ca="1">IF(A544&lt;$G$2,"",IF(A544=$G$2,AVERAGE(INDIRECT("C"&amp;A544-$G$2+3):C544),G543+(2/($G$2+3))*(C544-G543)))</f>
        <v>597.84712475293975</v>
      </c>
      <c r="J544">
        <f ca="1">IF(F544="","",IF(C544&lt;(F544*(1-'inputs and tables'!$K$14)),0,IF(C544&gt;(F544*(1+'inputs and tables'!$K$14)),1,J543)))</f>
        <v>1</v>
      </c>
      <c r="K544">
        <f ca="1">IF(G544="","",IF(C544&lt;(G544*(1-'inputs and tables'!$K$14)),0,IF(C544&gt;(G544*(1+'inputs and tables'!$K$14)),1,K543)))</f>
        <v>1</v>
      </c>
      <c r="N544" s="13">
        <f t="shared" si="24"/>
        <v>2333.4053042570795</v>
      </c>
      <c r="O544" s="10">
        <f ca="1">(O543+(IF(J543&lt;&gt;J542,(-O543*'inputs and tables'!$K$22-'inputs and tables'!$K$21)-O543*'inputs and tables'!$K$22,0)*('inputs and tables'!$K$15+'inputs and tables'!$K$16)))*(IF(AND(J543=0,'inputs and tables'!$K$16=1),(data!C543/data!C544-1)*'inputs and tables'!$K$18+1,1)*IF(AND(J543=1,'inputs and tables'!$K$15=1),(data!C544/data!C543-1)*'inputs and tables'!$K$17+1,1))</f>
        <v>5529.0137341849695</v>
      </c>
      <c r="P544" s="10">
        <f ca="1">(P543+(IF(K543&lt;&gt;K542,(-P543*'inputs and tables'!$K$22-'inputs and tables'!$K$21)-P543*'inputs and tables'!$K$22,0)*('inputs and tables'!$K$15+'inputs and tables'!$K$16)))*(IF(AND(K543=0,'inputs and tables'!$K$16=1),data!C543/data!C544,1)*IF(AND(K543=1,'inputs and tables'!$K$15=1),data!C544/data!C543,1))</f>
        <v>1485.3303374516752</v>
      </c>
      <c r="R544" s="36">
        <f ca="1">1-O544/MAX($O$202:O544)</f>
        <v>0.35100891834637771</v>
      </c>
      <c r="S544" s="36">
        <f>1-N544/MAX($N$202:N544)</f>
        <v>0.15762055705674516</v>
      </c>
    </row>
    <row r="545" spans="1:19" x14ac:dyDescent="0.4">
      <c r="A545" s="17">
        <f t="shared" si="23"/>
        <v>543</v>
      </c>
      <c r="B545">
        <v>1467158400</v>
      </c>
      <c r="C545">
        <v>639.41999999999996</v>
      </c>
      <c r="D545" s="14">
        <f t="shared" si="22"/>
        <v>42550</v>
      </c>
      <c r="F545">
        <f ca="1">IF(A545&lt;$F$2,"",AVERAGE(INDIRECT("C"&amp;A545-$F$2+3):C545))</f>
        <v>584.759318181818</v>
      </c>
      <c r="G545" s="2">
        <f ca="1">IF(A545&lt;$G$2,"",IF(A545=$G$2,AVERAGE(INDIRECT("C"&amp;A545-$G$2+3):C545),G544+(2/($G$2+3))*(C545-G544)))</f>
        <v>599.61618327409121</v>
      </c>
      <c r="J545">
        <f ca="1">IF(F545="","",IF(C545&lt;(F545*(1-'inputs and tables'!$K$14)),0,IF(C545&gt;(F545*(1+'inputs and tables'!$K$14)),1,J544)))</f>
        <v>1</v>
      </c>
      <c r="K545">
        <f ca="1">IF(G545="","",IF(C545&lt;(G545*(1-'inputs and tables'!$K$14)),0,IF(C545&gt;(G545*(1+'inputs and tables'!$K$14)),1,K544)))</f>
        <v>1</v>
      </c>
      <c r="N545" s="13">
        <f t="shared" si="24"/>
        <v>2300.9824031091434</v>
      </c>
      <c r="O545" s="10">
        <f ca="1">(O544+(IF(J544&lt;&gt;J543,(-O544*'inputs and tables'!$K$22-'inputs and tables'!$K$21)-O544*'inputs and tables'!$K$22,0)*('inputs and tables'!$K$15+'inputs and tables'!$K$16)))*(IF(AND(J544=0,'inputs and tables'!$K$16=1),(data!C544/data!C545-1)*'inputs and tables'!$K$18+1,1)*IF(AND(J544=1,'inputs and tables'!$K$15=1),(data!C545/data!C544-1)*'inputs and tables'!$K$17+1,1))</f>
        <v>5356.1547811348883</v>
      </c>
      <c r="P545" s="10">
        <f ca="1">(P544+(IF(K544&lt;&gt;K543,(-P544*'inputs and tables'!$K$22-'inputs and tables'!$K$21)-P544*'inputs and tables'!$K$22,0)*('inputs and tables'!$K$15+'inputs and tables'!$K$16)))*(IF(AND(K544=0,'inputs and tables'!$K$16=1),data!C544/data!C545,1)*IF(AND(K544=1,'inputs and tables'!$K$15=1),data!C545/data!C544,1))</f>
        <v>1464.691523176519</v>
      </c>
      <c r="R545" s="36">
        <f ca="1">1-O545/MAX($O$202:O545)</f>
        <v>0.37129895998976703</v>
      </c>
      <c r="S545" s="36">
        <f>1-N545/MAX($N$202:N545)</f>
        <v>0.16932550405321156</v>
      </c>
    </row>
    <row r="546" spans="1:19" x14ac:dyDescent="0.4">
      <c r="A546" s="17">
        <f t="shared" si="23"/>
        <v>544</v>
      </c>
      <c r="B546">
        <v>1467244800</v>
      </c>
      <c r="C546">
        <v>673.49</v>
      </c>
      <c r="D546" s="14">
        <f t="shared" si="22"/>
        <v>42551</v>
      </c>
      <c r="F546">
        <f ca="1">IF(A546&lt;$F$2,"",AVERAGE(INDIRECT("C"&amp;A546-$F$2+3):C546))</f>
        <v>589.74340909090904</v>
      </c>
      <c r="G546" s="2">
        <f ca="1">IF(A546&lt;$G$2,"",IF(A546=$G$2,AVERAGE(INDIRECT("C"&amp;A546-$G$2+3):C546),G545+(2/($G$2+3))*(C546-G545)))</f>
        <v>602.75974994327885</v>
      </c>
      <c r="J546">
        <f ca="1">IF(F546="","",IF(C546&lt;(F546*(1-'inputs and tables'!$K$14)),0,IF(C546&gt;(F546*(1+'inputs and tables'!$K$14)),1,J545)))</f>
        <v>1</v>
      </c>
      <c r="K546">
        <f ca="1">IF(G546="","",IF(C546&lt;(G546*(1-'inputs and tables'!$K$14)),0,IF(C546&gt;(G546*(1+'inputs and tables'!$K$14)),1,K545)))</f>
        <v>1</v>
      </c>
      <c r="N546" s="13">
        <f t="shared" si="24"/>
        <v>2423.5848717118283</v>
      </c>
      <c r="O546" s="10">
        <f ca="1">(O545+(IF(J545&lt;&gt;J544,(-O545*'inputs and tables'!$K$22-'inputs and tables'!$K$21)-O545*'inputs and tables'!$K$22,0)*('inputs and tables'!$K$15+'inputs and tables'!$K$16)))*(IF(AND(J545=0,'inputs and tables'!$K$16=1),(data!C545/data!C546-1)*'inputs and tables'!$K$18+1,1)*IF(AND(J545=1,'inputs and tables'!$K$15=1),(data!C546/data!C545-1)*'inputs and tables'!$K$17+1,1))</f>
        <v>5998.2827019613387</v>
      </c>
      <c r="P546" s="10">
        <f ca="1">(P545+(IF(K545&lt;&gt;K544,(-P545*'inputs and tables'!$K$22-'inputs and tables'!$K$21)-P545*'inputs and tables'!$K$22,0)*('inputs and tables'!$K$15+'inputs and tables'!$K$16)))*(IF(AND(K545=0,'inputs and tables'!$K$16=1),data!C545/data!C546,1)*IF(AND(K545=1,'inputs and tables'!$K$15=1),data!C546/data!C545,1))</f>
        <v>1542.7341871448405</v>
      </c>
      <c r="R546" s="36">
        <f ca="1">1-O546/MAX($O$202:O546)</f>
        <v>0.29592651312450702</v>
      </c>
      <c r="S546" s="36">
        <f>1-N546/MAX($N$202:N546)</f>
        <v>0.12506495531074624</v>
      </c>
    </row>
    <row r="547" spans="1:19" x14ac:dyDescent="0.4">
      <c r="A547" s="17">
        <f t="shared" si="23"/>
        <v>545</v>
      </c>
      <c r="B547">
        <v>1467331200</v>
      </c>
      <c r="C547">
        <v>678.19</v>
      </c>
      <c r="D547" s="14">
        <f t="shared" si="22"/>
        <v>42552</v>
      </c>
      <c r="F547">
        <f ca="1">IF(A547&lt;$F$2,"",AVERAGE(INDIRECT("C"&amp;A547-$F$2+3):C547))</f>
        <v>594.80318181818177</v>
      </c>
      <c r="G547" s="2">
        <f ca="1">IF(A547&lt;$G$2,"",IF(A547=$G$2,AVERAGE(INDIRECT("C"&amp;A547-$G$2+3):C547),G546+(2/($G$2+3))*(C547-G546)))</f>
        <v>605.96954781803299</v>
      </c>
      <c r="J547">
        <f ca="1">IF(F547="","",IF(C547&lt;(F547*(1-'inputs and tables'!$K$14)),0,IF(C547&gt;(F547*(1+'inputs and tables'!$K$14)),1,J546)))</f>
        <v>1</v>
      </c>
      <c r="K547">
        <f ca="1">IF(G547="","",IF(C547&lt;(G547*(1-'inputs and tables'!$K$14)),0,IF(C547&gt;(G547*(1+'inputs and tables'!$K$14)),1,K546)))</f>
        <v>1</v>
      </c>
      <c r="N547" s="13">
        <f t="shared" si="24"/>
        <v>2440.4980387923279</v>
      </c>
      <c r="O547" s="10">
        <f ca="1">(O546+(IF(J546&lt;&gt;J545,(-O546*'inputs and tables'!$K$22-'inputs and tables'!$K$21)-O546*'inputs and tables'!$K$22,0)*('inputs and tables'!$K$15+'inputs and tables'!$K$16)))*(IF(AND(J546=0,'inputs and tables'!$K$16=1),(data!C546/data!C547-1)*'inputs and tables'!$K$18+1,1)*IF(AND(J546=1,'inputs and tables'!$K$15=1),(data!C547/data!C546-1)*'inputs and tables'!$K$17+1,1))</f>
        <v>6092.4664902480863</v>
      </c>
      <c r="P547" s="10">
        <f ca="1">(P546+(IF(K546&lt;&gt;K545,(-P546*'inputs and tables'!$K$22-'inputs and tables'!$K$21)-P546*'inputs and tables'!$K$22,0)*('inputs and tables'!$K$15+'inputs and tables'!$K$16)))*(IF(AND(K546=0,'inputs and tables'!$K$16=1),data!C546/data!C547,1)*IF(AND(K546=1,'inputs and tables'!$K$15=1),data!C547/data!C546,1))</f>
        <v>1553.5002722828244</v>
      </c>
      <c r="R547" s="36">
        <f ca="1">1-O547/MAX($O$202:O547)</f>
        <v>0.28487129757014329</v>
      </c>
      <c r="S547" s="36">
        <f>1-N547/MAX($N$202:N547)</f>
        <v>0.11895915610060281</v>
      </c>
    </row>
    <row r="548" spans="1:19" x14ac:dyDescent="0.4">
      <c r="A548" s="17">
        <f t="shared" si="23"/>
        <v>546</v>
      </c>
      <c r="B548">
        <v>1467417600</v>
      </c>
      <c r="C548">
        <v>704.95</v>
      </c>
      <c r="D548" s="14">
        <f t="shared" si="22"/>
        <v>42553</v>
      </c>
      <c r="F548">
        <f ca="1">IF(A548&lt;$F$2,"",AVERAGE(INDIRECT("C"&amp;A548-$F$2+3):C548))</f>
        <v>600.86159090909086</v>
      </c>
      <c r="G548" s="2">
        <f ca="1">IF(A548&lt;$G$2,"",IF(A548=$G$2,AVERAGE(INDIRECT("C"&amp;A548-$G$2+3):C548),G547+(2/($G$2+3))*(C548-G547)))</f>
        <v>610.18148195343588</v>
      </c>
      <c r="J548">
        <f ca="1">IF(F548="","",IF(C548&lt;(F548*(1-'inputs and tables'!$K$14)),0,IF(C548&gt;(F548*(1+'inputs and tables'!$K$14)),1,J547)))</f>
        <v>1</v>
      </c>
      <c r="K548">
        <f ca="1">IF(G548="","",IF(C548&lt;(G548*(1-'inputs and tables'!$K$14)),0,IF(C548&gt;(G548*(1+'inputs and tables'!$K$14)),1,K547)))</f>
        <v>1</v>
      </c>
      <c r="N548" s="13">
        <f t="shared" si="24"/>
        <v>2536.7951347655548</v>
      </c>
      <c r="O548" s="10">
        <f ca="1">(O547+(IF(J547&lt;&gt;J546,(-O547*'inputs and tables'!$K$22-'inputs and tables'!$K$21)-O547*'inputs and tables'!$K$22,0)*('inputs and tables'!$K$15+'inputs and tables'!$K$16)))*(IF(AND(J547=0,'inputs and tables'!$K$16=1),(data!C547/data!C548-1)*'inputs and tables'!$K$18+1,1)*IF(AND(J547=1,'inputs and tables'!$K$15=1),(data!C548/data!C547-1)*'inputs and tables'!$K$17+1,1))</f>
        <v>6633.3582866146471</v>
      </c>
      <c r="P548" s="10">
        <f ca="1">(P547+(IF(K547&lt;&gt;K546,(-P547*'inputs and tables'!$K$22-'inputs and tables'!$K$21)-P547*'inputs and tables'!$K$22,0)*('inputs and tables'!$K$15+'inputs and tables'!$K$16)))*(IF(AND(K547=0,'inputs and tables'!$K$16=1),data!C547/data!C548,1)*IF(AND(K547=1,'inputs and tables'!$K$15=1),data!C548/data!C547,1))</f>
        <v>1614.7982378769625</v>
      </c>
      <c r="R548" s="36">
        <f ca="1">1-O548/MAX($O$202:O548)</f>
        <v>0.22138186367506707</v>
      </c>
      <c r="S548" s="36">
        <f>1-N548/MAX($N$202:N548)</f>
        <v>8.4195073789232966E-2</v>
      </c>
    </row>
    <row r="549" spans="1:19" x14ac:dyDescent="0.4">
      <c r="A549" s="17">
        <f t="shared" si="23"/>
        <v>547</v>
      </c>
      <c r="B549">
        <v>1467504000</v>
      </c>
      <c r="C549">
        <v>663.55</v>
      </c>
      <c r="D549" s="14">
        <f t="shared" ref="D549:D612" si="25">(B549/86400)+DATE(1970,1,1)</f>
        <v>42554</v>
      </c>
      <c r="F549">
        <f ca="1">IF(A549&lt;$F$2,"",AVERAGE(INDIRECT("C"&amp;A549-$F$2+3):C549))</f>
        <v>605.81386363636352</v>
      </c>
      <c r="G549" s="2">
        <f ca="1">IF(A549&lt;$G$2,"",IF(A549=$G$2,AVERAGE(INDIRECT("C"&amp;A549-$G$2+3):C549),G548+(2/($G$2+3))*(C549-G548)))</f>
        <v>612.45248272137474</v>
      </c>
      <c r="J549">
        <f ca="1">IF(F549="","",IF(C549&lt;(F549*(1-'inputs and tables'!$K$14)),0,IF(C549&gt;(F549*(1+'inputs and tables'!$K$14)),1,J548)))</f>
        <v>1</v>
      </c>
      <c r="K549">
        <f ca="1">IF(G549="","",IF(C549&lt;(G549*(1-'inputs and tables'!$K$14)),0,IF(C549&gt;(G549*(1+'inputs and tables'!$K$14)),1,K548)))</f>
        <v>1</v>
      </c>
      <c r="N549" s="13">
        <f t="shared" si="24"/>
        <v>2387.8153226096656</v>
      </c>
      <c r="O549" s="10">
        <f ca="1">(O548+(IF(J548&lt;&gt;J547,(-O548*'inputs and tables'!$K$22-'inputs and tables'!$K$21)-O548*'inputs and tables'!$K$22,0)*('inputs and tables'!$K$15+'inputs and tables'!$K$16)))*(IF(AND(J548=0,'inputs and tables'!$K$16=1),(data!C548/data!C549-1)*'inputs and tables'!$K$18+1,1)*IF(AND(J548=1,'inputs and tables'!$K$15=1),(data!C549/data!C548-1)*'inputs and tables'!$K$17+1,1))</f>
        <v>5756.8460170946018</v>
      </c>
      <c r="P549" s="10">
        <f ca="1">(P548+(IF(K548&lt;&gt;K547,(-P548*'inputs and tables'!$K$22-'inputs and tables'!$K$21)-P548*'inputs and tables'!$K$22,0)*('inputs and tables'!$K$15+'inputs and tables'!$K$16)))*(IF(AND(K548=0,'inputs and tables'!$K$16=1),data!C548/data!C549,1)*IF(AND(K548=1,'inputs and tables'!$K$15=1),data!C549/data!C548,1))</f>
        <v>1519.9650624062108</v>
      </c>
      <c r="R549" s="36">
        <f ca="1">1-O549/MAX($O$202:O549)</f>
        <v>0.32426615248798674</v>
      </c>
      <c r="S549" s="36">
        <f>1-N549/MAX($N$202:N549)</f>
        <v>0.13797807108709215</v>
      </c>
    </row>
    <row r="550" spans="1:19" x14ac:dyDescent="0.4">
      <c r="A550" s="17">
        <f t="shared" si="23"/>
        <v>548</v>
      </c>
      <c r="B550">
        <v>1467590400</v>
      </c>
      <c r="C550">
        <v>681.98</v>
      </c>
      <c r="D550" s="14">
        <f t="shared" si="25"/>
        <v>42555</v>
      </c>
      <c r="F550">
        <f ca="1">IF(A550&lt;$F$2,"",AVERAGE(INDIRECT("C"&amp;A550-$F$2+3):C550))</f>
        <v>611.17068181818172</v>
      </c>
      <c r="G550" s="2">
        <f ca="1">IF(A550&lt;$G$2,"",IF(A550=$G$2,AVERAGE(INDIRECT("C"&amp;A550-$G$2+3):C550),G549+(2/($G$2+3))*(C550-G549)))</f>
        <v>615.41110047791199</v>
      </c>
      <c r="J550">
        <f ca="1">IF(F550="","",IF(C550&lt;(F550*(1-'inputs and tables'!$K$14)),0,IF(C550&gt;(F550*(1+'inputs and tables'!$K$14)),1,J549)))</f>
        <v>1</v>
      </c>
      <c r="K550">
        <f ca="1">IF(G550="","",IF(C550&lt;(G550*(1-'inputs and tables'!$K$14)),0,IF(C550&gt;(G550*(1+'inputs and tables'!$K$14)),1,K549)))</f>
        <v>1</v>
      </c>
      <c r="N550" s="13">
        <f t="shared" si="24"/>
        <v>2454.1365288423476</v>
      </c>
      <c r="O550" s="10">
        <f ca="1">(O549+(IF(J549&lt;&gt;J548,(-O549*'inputs and tables'!$K$22-'inputs and tables'!$K$21)-O549*'inputs and tables'!$K$22,0)*('inputs and tables'!$K$15+'inputs and tables'!$K$16)))*(IF(AND(J549=0,'inputs and tables'!$K$16=1),(data!C549/data!C550-1)*'inputs and tables'!$K$18+1,1)*IF(AND(J549=1,'inputs and tables'!$K$15=1),(data!C550/data!C549-1)*'inputs and tables'!$K$17+1,1))</f>
        <v>6116.6109364132217</v>
      </c>
      <c r="P550" s="10">
        <f ca="1">(P549+(IF(K549&lt;&gt;K548,(-P549*'inputs and tables'!$K$22-'inputs and tables'!$K$21)-P549*'inputs and tables'!$K$22,0)*('inputs and tables'!$K$15+'inputs and tables'!$K$16)))*(IF(AND(K549=0,'inputs and tables'!$K$16=1),data!C549/data!C550,1)*IF(AND(K549=1,'inputs and tables'!$K$15=1),data!C550/data!C549,1))</f>
        <v>1562.1818600855815</v>
      </c>
      <c r="R550" s="36">
        <f ca="1">1-O550/MAX($O$202:O550)</f>
        <v>0.28203724235053751</v>
      </c>
      <c r="S550" s="36">
        <f>1-N550/MAX($N$202:N550)</f>
        <v>0.1140355435460404</v>
      </c>
    </row>
    <row r="551" spans="1:19" x14ac:dyDescent="0.4">
      <c r="A551" s="17">
        <f t="shared" si="23"/>
        <v>549</v>
      </c>
      <c r="B551">
        <v>1467676800</v>
      </c>
      <c r="C551">
        <v>669.87</v>
      </c>
      <c r="D551" s="14">
        <f t="shared" si="25"/>
        <v>42556</v>
      </c>
      <c r="F551">
        <f ca="1">IF(A551&lt;$F$2,"",AVERAGE(INDIRECT("C"&amp;A551-$F$2+3):C551))</f>
        <v>616.33863636363628</v>
      </c>
      <c r="G551" s="2">
        <f ca="1">IF(A551&lt;$G$2,"",IF(A551=$G$2,AVERAGE(INDIRECT("C"&amp;A551-$G$2+3):C551),G550+(2/($G$2+3))*(C551-G550)))</f>
        <v>617.72850045757525</v>
      </c>
      <c r="J551">
        <f ca="1">IF(F551="","",IF(C551&lt;(F551*(1-'inputs and tables'!$K$14)),0,IF(C551&gt;(F551*(1+'inputs and tables'!$K$14)),1,J550)))</f>
        <v>1</v>
      </c>
      <c r="K551">
        <f ca="1">IF(G551="","",IF(C551&lt;(G551*(1-'inputs and tables'!$K$14)),0,IF(C551&gt;(G551*(1+'inputs and tables'!$K$14)),1,K550)))</f>
        <v>1</v>
      </c>
      <c r="N551" s="13">
        <f t="shared" si="24"/>
        <v>2410.5581345136566</v>
      </c>
      <c r="O551" s="10">
        <f ca="1">(O550+(IF(J550&lt;&gt;J549,(-O550*'inputs and tables'!$K$22-'inputs and tables'!$K$21)-O550*'inputs and tables'!$K$22,0)*('inputs and tables'!$K$15+'inputs and tables'!$K$16)))*(IF(AND(J550=0,'inputs and tables'!$K$16=1),(data!C550/data!C551-1)*'inputs and tables'!$K$18+1,1)*IF(AND(J550=1,'inputs and tables'!$K$15=1),(data!C551/data!C550-1)*'inputs and tables'!$K$17+1,1))</f>
        <v>5872.2308131106038</v>
      </c>
      <c r="P551" s="10">
        <f ca="1">(P550+(IF(K550&lt;&gt;K549,(-P550*'inputs and tables'!$K$22-'inputs and tables'!$K$21)-P550*'inputs and tables'!$K$22,0)*('inputs and tables'!$K$15+'inputs and tables'!$K$16)))*(IF(AND(K550=0,'inputs and tables'!$K$16=1),data!C550/data!C551,1)*IF(AND(K550=1,'inputs and tables'!$K$15=1),data!C551/data!C550,1))</f>
        <v>1534.4420109321807</v>
      </c>
      <c r="R551" s="36">
        <f ca="1">1-O551/MAX($O$202:O551)</f>
        <v>0.31072238009512498</v>
      </c>
      <c r="S551" s="36">
        <f>1-N551/MAX($N$202:N551)</f>
        <v>0.12976771980877155</v>
      </c>
    </row>
    <row r="552" spans="1:19" x14ac:dyDescent="0.4">
      <c r="A552" s="17">
        <f t="shared" si="23"/>
        <v>550</v>
      </c>
      <c r="B552">
        <v>1467763200</v>
      </c>
      <c r="C552">
        <v>678.79</v>
      </c>
      <c r="D552" s="14">
        <f t="shared" si="25"/>
        <v>42557</v>
      </c>
      <c r="F552">
        <f ca="1">IF(A552&lt;$F$2,"",AVERAGE(INDIRECT("C"&amp;A552-$F$2+3):C552))</f>
        <v>621.63681818181817</v>
      </c>
      <c r="G552" s="2">
        <f ca="1">IF(A552&lt;$G$2,"",IF(A552=$G$2,AVERAGE(INDIRECT("C"&amp;A552-$G$2+3):C552),G551+(2/($G$2+3))*(C552-G551)))</f>
        <v>620.32686214023158</v>
      </c>
      <c r="J552">
        <f ca="1">IF(F552="","",IF(C552&lt;(F552*(1-'inputs and tables'!$K$14)),0,IF(C552&gt;(F552*(1+'inputs and tables'!$K$14)),1,J551)))</f>
        <v>1</v>
      </c>
      <c r="K552">
        <f ca="1">IF(G552="","",IF(C552&lt;(G552*(1-'inputs and tables'!$K$14)),0,IF(C552&gt;(G552*(1+'inputs and tables'!$K$14)),1,K551)))</f>
        <v>1</v>
      </c>
      <c r="N552" s="13">
        <f t="shared" si="24"/>
        <v>2442.6571665047322</v>
      </c>
      <c r="O552" s="10">
        <f ca="1">(O551+(IF(J551&lt;&gt;J550,(-O551*'inputs and tables'!$K$22-'inputs and tables'!$K$21)-O551*'inputs and tables'!$K$22,0)*('inputs and tables'!$K$15+'inputs and tables'!$K$16)))*(IF(AND(J551=0,'inputs and tables'!$K$16=1),(data!C551/data!C552-1)*'inputs and tables'!$K$18+1,1)*IF(AND(J551=1,'inputs and tables'!$K$15=1),(data!C552/data!C551-1)*'inputs and tables'!$K$17+1,1))</f>
        <v>6048.1689390441888</v>
      </c>
      <c r="P552" s="10">
        <f ca="1">(P551+(IF(K551&lt;&gt;K550,(-P551*'inputs and tables'!$K$22-'inputs and tables'!$K$21)-P551*'inputs and tables'!$K$22,0)*('inputs and tables'!$K$15+'inputs and tables'!$K$16)))*(IF(AND(K551=0,'inputs and tables'!$K$16=1),data!C551/data!C552,1)*IF(AND(K551=1,'inputs and tables'!$K$15=1),data!C552/data!C551,1))</f>
        <v>1554.8746661302266</v>
      </c>
      <c r="R552" s="36">
        <f ca="1">1-O552/MAX($O$202:O552)</f>
        <v>0.29007090767287746</v>
      </c>
      <c r="S552" s="36">
        <f>1-N552/MAX($N$202:N552)</f>
        <v>0.11817969237164827</v>
      </c>
    </row>
    <row r="553" spans="1:19" x14ac:dyDescent="0.4">
      <c r="A553" s="17">
        <f t="shared" si="23"/>
        <v>551</v>
      </c>
      <c r="B553">
        <v>1467849600</v>
      </c>
      <c r="C553">
        <v>641.97</v>
      </c>
      <c r="D553" s="14">
        <f t="shared" si="25"/>
        <v>42558</v>
      </c>
      <c r="F553">
        <f ca="1">IF(A553&lt;$F$2,"",AVERAGE(INDIRECT("C"&amp;A553-$F$2+3):C553))</f>
        <v>626.06818181818187</v>
      </c>
      <c r="G553" s="2">
        <f ca="1">IF(A553&lt;$G$2,"",IF(A553=$G$2,AVERAGE(INDIRECT("C"&amp;A553-$G$2+3):C553),G552+(2/($G$2+3))*(C553-G552)))</f>
        <v>621.24784673000897</v>
      </c>
      <c r="J553">
        <f ca="1">IF(F553="","",IF(C553&lt;(F553*(1-'inputs and tables'!$K$14)),0,IF(C553&gt;(F553*(1+'inputs and tables'!$K$14)),1,J552)))</f>
        <v>1</v>
      </c>
      <c r="K553">
        <f ca="1">IF(G553="","",IF(C553&lt;(G553*(1-'inputs and tables'!$K$14)),0,IF(C553&gt;(G553*(1+'inputs and tables'!$K$14)),1,K552)))</f>
        <v>1</v>
      </c>
      <c r="N553" s="13">
        <f t="shared" si="24"/>
        <v>2310.158695886862</v>
      </c>
      <c r="O553" s="10">
        <f ca="1">(O552+(IF(J552&lt;&gt;J551,(-O552*'inputs and tables'!$K$22-'inputs and tables'!$K$21)-O552*'inputs and tables'!$K$22,0)*('inputs and tables'!$K$15+'inputs and tables'!$K$16)))*(IF(AND(J552=0,'inputs and tables'!$K$16=1),(data!C552/data!C553-1)*'inputs and tables'!$K$18+1,1)*IF(AND(J552=1,'inputs and tables'!$K$15=1),(data!C553/data!C552-1)*'inputs and tables'!$K$17+1,1))</f>
        <v>5310.0016770705088</v>
      </c>
      <c r="P553" s="10">
        <f ca="1">(P552+(IF(K552&lt;&gt;K551,(-P552*'inputs and tables'!$K$22-'inputs and tables'!$K$21)-P552*'inputs and tables'!$K$22,0)*('inputs and tables'!$K$15+'inputs and tables'!$K$16)))*(IF(AND(K552=0,'inputs and tables'!$K$16=1),data!C552/data!C553,1)*IF(AND(K552=1,'inputs and tables'!$K$15=1),data!C553/data!C552,1))</f>
        <v>1470.5326970279789</v>
      </c>
      <c r="R553" s="36">
        <f ca="1">1-O553/MAX($O$202:O553)</f>
        <v>0.37671637336011554</v>
      </c>
      <c r="S553" s="36">
        <f>1-N553/MAX($N$202:N553)</f>
        <v>0.16601278320515478</v>
      </c>
    </row>
    <row r="554" spans="1:19" x14ac:dyDescent="0.4">
      <c r="A554" s="17">
        <f t="shared" si="23"/>
        <v>552</v>
      </c>
      <c r="B554">
        <v>1467936000</v>
      </c>
      <c r="C554">
        <v>667.33</v>
      </c>
      <c r="D554" s="14">
        <f t="shared" si="25"/>
        <v>42559</v>
      </c>
      <c r="F554">
        <f ca="1">IF(A554&lt;$F$2,"",AVERAGE(INDIRECT("C"&amp;A554-$F$2+3):C554))</f>
        <v>630.9736363636365</v>
      </c>
      <c r="G554" s="2">
        <f ca="1">IF(A554&lt;$G$2,"",IF(A554=$G$2,AVERAGE(INDIRECT("C"&amp;A554-$G$2+3):C554),G553+(2/($G$2+3))*(C554-G553)))</f>
        <v>623.20878942234901</v>
      </c>
      <c r="J554">
        <f ca="1">IF(F554="","",IF(C554&lt;(F554*(1-'inputs and tables'!$K$14)),0,IF(C554&gt;(F554*(1+'inputs and tables'!$K$14)),1,J553)))</f>
        <v>1</v>
      </c>
      <c r="K554">
        <f ca="1">IF(G554="","",IF(C554&lt;(G554*(1-'inputs and tables'!$K$14)),0,IF(C554&gt;(G554*(1+'inputs and tables'!$K$14)),1,K553)))</f>
        <v>1</v>
      </c>
      <c r="N554" s="13">
        <f t="shared" si="24"/>
        <v>2401.4178271978121</v>
      </c>
      <c r="O554" s="10">
        <f ca="1">(O553+(IF(J553&lt;&gt;J552,(-O553*'inputs and tables'!$K$22-'inputs and tables'!$K$21)-O553*'inputs and tables'!$K$22,0)*('inputs and tables'!$K$15+'inputs and tables'!$K$16)))*(IF(AND(J553=0,'inputs and tables'!$K$16=1),(data!C553/data!C554-1)*'inputs and tables'!$K$18+1,1)*IF(AND(J553=1,'inputs and tables'!$K$15=1),(data!C554/data!C553-1)*'inputs and tables'!$K$17+1,1))</f>
        <v>5781.9687404747847</v>
      </c>
      <c r="P554" s="10">
        <f ca="1">(P553+(IF(K553&lt;&gt;K552,(-P553*'inputs and tables'!$K$22-'inputs and tables'!$K$21)-P553*'inputs and tables'!$K$22,0)*('inputs and tables'!$K$15+'inputs and tables'!$K$16)))*(IF(AND(K553=0,'inputs and tables'!$K$16=1),data!C553/data!C554,1)*IF(AND(K553=1,'inputs and tables'!$K$15=1),data!C554/data!C553,1))</f>
        <v>1528.6237436448448</v>
      </c>
      <c r="R554" s="36">
        <f ca="1">1-O554/MAX($O$202:O554)</f>
        <v>0.32131726789401616</v>
      </c>
      <c r="S554" s="36">
        <f>1-N554/MAX($N$202:N554)</f>
        <v>0.13306744959467887</v>
      </c>
    </row>
    <row r="555" spans="1:19" x14ac:dyDescent="0.4">
      <c r="A555" s="17">
        <f t="shared" si="23"/>
        <v>553</v>
      </c>
      <c r="B555">
        <v>1468022400</v>
      </c>
      <c r="C555">
        <v>657.61</v>
      </c>
      <c r="D555" s="14">
        <f t="shared" si="25"/>
        <v>42560</v>
      </c>
      <c r="F555">
        <f ca="1">IF(A555&lt;$F$2,"",AVERAGE(INDIRECT("C"&amp;A555-$F$2+3):C555))</f>
        <v>635.57909090909095</v>
      </c>
      <c r="G555" s="2">
        <f ca="1">IF(A555&lt;$G$2,"",IF(A555=$G$2,AVERAGE(INDIRECT("C"&amp;A555-$G$2+3):C555),G554+(2/($G$2+3))*(C555-G554)))</f>
        <v>624.6726707235257</v>
      </c>
      <c r="J555">
        <f ca="1">IF(F555="","",IF(C555&lt;(F555*(1-'inputs and tables'!$K$14)),0,IF(C555&gt;(F555*(1+'inputs and tables'!$K$14)),1,J554)))</f>
        <v>1</v>
      </c>
      <c r="K555">
        <f ca="1">IF(G555="","",IF(C555&lt;(G555*(1-'inputs and tables'!$K$14)),0,IF(C555&gt;(G555*(1+'inputs and tables'!$K$14)),1,K554)))</f>
        <v>1</v>
      </c>
      <c r="N555" s="13">
        <f t="shared" si="24"/>
        <v>2366.439958256864</v>
      </c>
      <c r="O555" s="10">
        <f ca="1">(O554+(IF(J554&lt;&gt;J553,(-O554*'inputs and tables'!$K$22-'inputs and tables'!$K$21)-O554*'inputs and tables'!$K$22,0)*('inputs and tables'!$K$15+'inputs and tables'!$K$16)))*(IF(AND(J554=0,'inputs and tables'!$K$16=1),(data!C554/data!C555-1)*'inputs and tables'!$K$18+1,1)*IF(AND(J554=1,'inputs and tables'!$K$15=1),(data!C555/data!C554-1)*'inputs and tables'!$K$17+1,1))</f>
        <v>5592.479797441827</v>
      </c>
      <c r="P555" s="10">
        <f ca="1">(P554+(IF(K554&lt;&gt;K553,(-P554*'inputs and tables'!$K$22-'inputs and tables'!$K$21)-P554*'inputs and tables'!$K$22,0)*('inputs and tables'!$K$15+'inputs and tables'!$K$16)))*(IF(AND(K554=0,'inputs and tables'!$K$16=1),data!C554/data!C555,1)*IF(AND(K554=1,'inputs and tables'!$K$15=1),data!C555/data!C554,1))</f>
        <v>1506.3585633169291</v>
      </c>
      <c r="R555" s="36">
        <f ca="1">1-O555/MAX($O$202:O555)</f>
        <v>0.34355932407485301</v>
      </c>
      <c r="S555" s="36">
        <f>1-N555/MAX($N$202:N555)</f>
        <v>0.14569476200374154</v>
      </c>
    </row>
    <row r="556" spans="1:19" x14ac:dyDescent="0.4">
      <c r="A556" s="17">
        <f t="shared" si="23"/>
        <v>554</v>
      </c>
      <c r="B556">
        <v>1468108800</v>
      </c>
      <c r="C556">
        <v>652.44000000000005</v>
      </c>
      <c r="D556" s="14">
        <f t="shared" si="25"/>
        <v>42561</v>
      </c>
      <c r="F556">
        <f ca="1">IF(A556&lt;$F$2,"",AVERAGE(INDIRECT("C"&amp;A556-$F$2+3):C556))</f>
        <v>639.6965909090909</v>
      </c>
      <c r="G556" s="2">
        <f ca="1">IF(A556&lt;$G$2,"",IF(A556=$G$2,AVERAGE(INDIRECT("C"&amp;A556-$G$2+3):C556),G555+(2/($G$2+3))*(C556-G555)))</f>
        <v>625.8542592033757</v>
      </c>
      <c r="J556">
        <f ca="1">IF(F556="","",IF(C556&lt;(F556*(1-'inputs and tables'!$K$14)),0,IF(C556&gt;(F556*(1+'inputs and tables'!$K$14)),1,J555)))</f>
        <v>1</v>
      </c>
      <c r="K556">
        <f ca="1">IF(G556="","",IF(C556&lt;(G556*(1-'inputs and tables'!$K$14)),0,IF(C556&gt;(G556*(1+'inputs and tables'!$K$14)),1,K555)))</f>
        <v>1</v>
      </c>
      <c r="N556" s="13">
        <f t="shared" si="24"/>
        <v>2347.8354744683147</v>
      </c>
      <c r="O556" s="10">
        <f ca="1">(O555+(IF(J555&lt;&gt;J554,(-O555*'inputs and tables'!$K$22-'inputs and tables'!$K$21)-O555*'inputs and tables'!$K$22,0)*('inputs and tables'!$K$15+'inputs and tables'!$K$16)))*(IF(AND(J555=0,'inputs and tables'!$K$16=1),(data!C555/data!C556-1)*'inputs and tables'!$K$18+1,1)*IF(AND(J555=1,'inputs and tables'!$K$15=1),(data!C556/data!C555-1)*'inputs and tables'!$K$17+1,1))</f>
        <v>5493.5541101138651</v>
      </c>
      <c r="P556" s="10">
        <f ca="1">(P555+(IF(K555&lt;&gt;K554,(-P555*'inputs and tables'!$K$22-'inputs and tables'!$K$21)-P555*'inputs and tables'!$K$22,0)*('inputs and tables'!$K$15+'inputs and tables'!$K$16)))*(IF(AND(K555=0,'inputs and tables'!$K$16=1),data!C555/data!C556,1)*IF(AND(K555=1,'inputs and tables'!$K$15=1),data!C556/data!C555,1))</f>
        <v>1494.515869665147</v>
      </c>
      <c r="R556" s="36">
        <f ca="1">1-O556/MAX($O$202:O556)</f>
        <v>0.35517113983601722</v>
      </c>
      <c r="S556" s="36">
        <f>1-N556/MAX($N$202:N556)</f>
        <v>0.15241114113489918</v>
      </c>
    </row>
    <row r="557" spans="1:19" x14ac:dyDescent="0.4">
      <c r="A557" s="17">
        <f t="shared" si="23"/>
        <v>555</v>
      </c>
      <c r="B557">
        <v>1468195200</v>
      </c>
      <c r="C557">
        <v>650.97</v>
      </c>
      <c r="D557" s="14">
        <f t="shared" si="25"/>
        <v>42562</v>
      </c>
      <c r="F557">
        <f ca="1">IF(A557&lt;$F$2,"",AVERAGE(INDIRECT("C"&amp;A557-$F$2+3):C557))</f>
        <v>642.59931818181838</v>
      </c>
      <c r="G557" s="2">
        <f ca="1">IF(A557&lt;$G$2,"",IF(A557=$G$2,AVERAGE(INDIRECT("C"&amp;A557-$G$2+3):C557),G556+(2/($G$2+3))*(C557-G556)))</f>
        <v>626.9230141308916</v>
      </c>
      <c r="J557">
        <f ca="1">IF(F557="","",IF(C557&lt;(F557*(1-'inputs and tables'!$K$14)),0,IF(C557&gt;(F557*(1+'inputs and tables'!$K$14)),1,J556)))</f>
        <v>1</v>
      </c>
      <c r="K557">
        <f ca="1">IF(G557="","",IF(C557&lt;(G557*(1-'inputs and tables'!$K$14)),0,IF(C557&gt;(G557*(1+'inputs and tables'!$K$14)),1,K556)))</f>
        <v>1</v>
      </c>
      <c r="N557" s="13">
        <f t="shared" si="24"/>
        <v>2342.5456115729244</v>
      </c>
      <c r="O557" s="10">
        <f ca="1">(O556+(IF(J556&lt;&gt;J555,(-O556*'inputs and tables'!$K$22-'inputs and tables'!$K$21)-O556*'inputs and tables'!$K$22,0)*('inputs and tables'!$K$15+'inputs and tables'!$K$16)))*(IF(AND(J556=0,'inputs and tables'!$K$16=1),(data!C556/data!C557-1)*'inputs and tables'!$K$18+1,1)*IF(AND(J556=1,'inputs and tables'!$K$15=1),(data!C557/data!C556-1)*'inputs and tables'!$K$17+1,1))</f>
        <v>5465.704912916879</v>
      </c>
      <c r="P557" s="10">
        <f ca="1">(P556+(IF(K556&lt;&gt;K555,(-P556*'inputs and tables'!$K$22-'inputs and tables'!$K$21)-P556*'inputs and tables'!$K$22,0)*('inputs and tables'!$K$15+'inputs and tables'!$K$16)))*(IF(AND(K556=0,'inputs and tables'!$K$16=1),data!C556/data!C557,1)*IF(AND(K556=1,'inputs and tables'!$K$15=1),data!C557/data!C556,1))</f>
        <v>1491.1486047390115</v>
      </c>
      <c r="R557" s="36">
        <f ca="1">1-O557/MAX($O$202:O557)</f>
        <v>0.35844005568267345</v>
      </c>
      <c r="S557" s="36">
        <f>1-N557/MAX($N$202:N557)</f>
        <v>0.15432082727083773</v>
      </c>
    </row>
    <row r="558" spans="1:19" x14ac:dyDescent="0.4">
      <c r="A558" s="17">
        <f t="shared" si="23"/>
        <v>556</v>
      </c>
      <c r="B558">
        <v>1468281600</v>
      </c>
      <c r="C558">
        <v>666.56</v>
      </c>
      <c r="D558" s="14">
        <f t="shared" si="25"/>
        <v>42563</v>
      </c>
      <c r="F558">
        <f ca="1">IF(A558&lt;$F$2,"",AVERAGE(INDIRECT("C"&amp;A558-$F$2+3):C558))</f>
        <v>645.81159090909102</v>
      </c>
      <c r="G558" s="2">
        <f ca="1">IF(A558&lt;$G$2,"",IF(A558=$G$2,AVERAGE(INDIRECT("C"&amp;A558-$G$2+3):C558),G557+(2/($G$2+3))*(C558-G557)))</f>
        <v>628.60969438064092</v>
      </c>
      <c r="J558">
        <f ca="1">IF(F558="","",IF(C558&lt;(F558*(1-'inputs and tables'!$K$14)),0,IF(C558&gt;(F558*(1+'inputs and tables'!$K$14)),1,J557)))</f>
        <v>1</v>
      </c>
      <c r="K558">
        <f ca="1">IF(G558="","",IF(C558&lt;(G558*(1-'inputs and tables'!$K$14)),0,IF(C558&gt;(G558*(1+'inputs and tables'!$K$14)),1,K557)))</f>
        <v>1</v>
      </c>
      <c r="N558" s="13">
        <f t="shared" si="24"/>
        <v>2398.6469466335598</v>
      </c>
      <c r="O558" s="10">
        <f ca="1">(O557+(IF(J557&lt;&gt;J556,(-O557*'inputs and tables'!$K$22-'inputs and tables'!$K$21)-O557*'inputs and tables'!$K$22,0)*('inputs and tables'!$K$15+'inputs and tables'!$K$16)))*(IF(AND(J557=0,'inputs and tables'!$K$16=1),(data!C557/data!C558-1)*'inputs and tables'!$K$18+1,1)*IF(AND(J557=1,'inputs and tables'!$K$15=1),(data!C558/data!C557-1)*'inputs and tables'!$K$17+1,1))</f>
        <v>5760.2242672386456</v>
      </c>
      <c r="P558" s="10">
        <f ca="1">(P557+(IF(K557&lt;&gt;K556,(-P557*'inputs and tables'!$K$22-'inputs and tables'!$K$21)-P557*'inputs and tables'!$K$22,0)*('inputs and tables'!$K$15+'inputs and tables'!$K$16)))*(IF(AND(K557=0,'inputs and tables'!$K$16=1),data!C557/data!C558,1)*IF(AND(K557=1,'inputs and tables'!$K$15=1),data!C558/data!C557,1))</f>
        <v>1526.8599382073451</v>
      </c>
      <c r="R558" s="36">
        <f ca="1">1-O558/MAX($O$202:O558)</f>
        <v>0.32386961626643174</v>
      </c>
      <c r="S558" s="36">
        <f>1-N558/MAX($N$202:N558)</f>
        <v>0.13406776138017051</v>
      </c>
    </row>
    <row r="559" spans="1:19" x14ac:dyDescent="0.4">
      <c r="A559" s="17">
        <f t="shared" si="23"/>
        <v>557</v>
      </c>
      <c r="B559">
        <v>1468368000</v>
      </c>
      <c r="C559">
        <v>655.34</v>
      </c>
      <c r="D559" s="14">
        <f t="shared" si="25"/>
        <v>42564</v>
      </c>
      <c r="F559">
        <f ca="1">IF(A559&lt;$F$2,"",AVERAGE(INDIRECT("C"&amp;A559-$F$2+3):C559))</f>
        <v>648.60227272727286</v>
      </c>
      <c r="G559" s="2">
        <f ca="1">IF(A559&lt;$G$2,"",IF(A559=$G$2,AVERAGE(INDIRECT("C"&amp;A559-$G$2+3):C559),G558+(2/($G$2+3))*(C559-G558)))</f>
        <v>629.74715419423069</v>
      </c>
      <c r="J559">
        <f ca="1">IF(F559="","",IF(C559&lt;(F559*(1-'inputs and tables'!$K$14)),0,IF(C559&gt;(F559*(1+'inputs and tables'!$K$14)),1,J558)))</f>
        <v>1</v>
      </c>
      <c r="K559">
        <f ca="1">IF(G559="","",IF(C559&lt;(G559*(1-'inputs and tables'!$K$14)),0,IF(C559&gt;(G559*(1+'inputs and tables'!$K$14)),1,K558)))</f>
        <v>1</v>
      </c>
      <c r="N559" s="13">
        <f t="shared" si="24"/>
        <v>2358.2712584116016</v>
      </c>
      <c r="O559" s="10">
        <f ca="1">(O558+(IF(J558&lt;&gt;J557,(-O558*'inputs and tables'!$K$22-'inputs and tables'!$K$21)-O558*'inputs and tables'!$K$22,0)*('inputs and tables'!$K$15+'inputs and tables'!$K$16)))*(IF(AND(J558=0,'inputs and tables'!$K$16=1),(data!C558/data!C559-1)*'inputs and tables'!$K$18+1,1)*IF(AND(J558=1,'inputs and tables'!$K$15=1),(data!C559/data!C558-1)*'inputs and tables'!$K$17+1,1))</f>
        <v>5542.0640691672952</v>
      </c>
      <c r="P559" s="10">
        <f ca="1">(P558+(IF(K558&lt;&gt;K557,(-P558*'inputs and tables'!$K$22-'inputs and tables'!$K$21)-P558*'inputs and tables'!$K$22,0)*('inputs and tables'!$K$15+'inputs and tables'!$K$16)))*(IF(AND(K558=0,'inputs and tables'!$K$16=1),data!C558/data!C559,1)*IF(AND(K558=1,'inputs and tables'!$K$15=1),data!C559/data!C558,1))</f>
        <v>1501.1587732609241</v>
      </c>
      <c r="R559" s="36">
        <f ca="1">1-O559/MAX($O$202:O559)</f>
        <v>0.34947708076678263</v>
      </c>
      <c r="S559" s="36">
        <f>1-N559/MAX($N$202:N559)</f>
        <v>0.14864373311161927</v>
      </c>
    </row>
    <row r="560" spans="1:19" x14ac:dyDescent="0.4">
      <c r="A560" s="17">
        <f t="shared" si="23"/>
        <v>558</v>
      </c>
      <c r="B560">
        <v>1468454400</v>
      </c>
      <c r="C560">
        <v>661.65</v>
      </c>
      <c r="D560" s="14">
        <f t="shared" si="25"/>
        <v>42565</v>
      </c>
      <c r="F560">
        <f ca="1">IF(A560&lt;$F$2,"",AVERAGE(INDIRECT("C"&amp;A560-$F$2+3):C560))</f>
        <v>651.56386363636375</v>
      </c>
      <c r="G560" s="2">
        <f ca="1">IF(A560&lt;$G$2,"",IF(A560=$G$2,AVERAGE(INDIRECT("C"&amp;A560-$G$2+3):C560),G559+(2/($G$2+3))*(C560-G559)))</f>
        <v>631.10472210085914</v>
      </c>
      <c r="J560">
        <f ca="1">IF(F560="","",IF(C560&lt;(F560*(1-'inputs and tables'!$K$14)),0,IF(C560&gt;(F560*(1+'inputs and tables'!$K$14)),1,J559)))</f>
        <v>1</v>
      </c>
      <c r="K560">
        <f ca="1">IF(G560="","",IF(C560&lt;(G560*(1-'inputs and tables'!$K$14)),0,IF(C560&gt;(G560*(1+'inputs and tables'!$K$14)),1,K559)))</f>
        <v>1</v>
      </c>
      <c r="N560" s="13">
        <f t="shared" si="24"/>
        <v>2380.9780848537189</v>
      </c>
      <c r="O560" s="10">
        <f ca="1">(O559+(IF(J559&lt;&gt;J558,(-O559*'inputs and tables'!$K$22-'inputs and tables'!$K$21)-O559*'inputs and tables'!$K$22,0)*('inputs and tables'!$K$15+'inputs and tables'!$K$16)))*(IF(AND(J559=0,'inputs and tables'!$K$16=1),(data!C559/data!C560-1)*'inputs and tables'!$K$18+1,1)*IF(AND(J559=1,'inputs and tables'!$K$15=1),(data!C560/data!C559-1)*'inputs and tables'!$K$17+1,1))</f>
        <v>5662.1291569415835</v>
      </c>
      <c r="P560" s="10">
        <f ca="1">(P559+(IF(K559&lt;&gt;K558,(-P559*'inputs and tables'!$K$22-'inputs and tables'!$K$21)-P559*'inputs and tables'!$K$22,0)*('inputs and tables'!$K$15+'inputs and tables'!$K$16)))*(IF(AND(K559=0,'inputs and tables'!$K$16=1),data!C559/data!C560,1)*IF(AND(K559=1,'inputs and tables'!$K$15=1),data!C560/data!C559,1))</f>
        <v>1515.6128152227705</v>
      </c>
      <c r="R560" s="36">
        <f ca="1">1-O560/MAX($O$202:O560)</f>
        <v>0.3353839395792868</v>
      </c>
      <c r="S560" s="36">
        <f>1-N560/MAX($N$202:N560)</f>
        <v>0.14044637289544804</v>
      </c>
    </row>
    <row r="561" spans="1:19" x14ac:dyDescent="0.4">
      <c r="A561" s="17">
        <f t="shared" si="23"/>
        <v>559</v>
      </c>
      <c r="B561">
        <v>1468540800</v>
      </c>
      <c r="C561">
        <v>667.48</v>
      </c>
      <c r="D561" s="14">
        <f t="shared" si="25"/>
        <v>42566</v>
      </c>
      <c r="F561">
        <f ca="1">IF(A561&lt;$F$2,"",AVERAGE(INDIRECT("C"&amp;A561-$F$2+3):C561))</f>
        <v>654.57840909090919</v>
      </c>
      <c r="G561" s="2">
        <f ca="1">IF(A561&lt;$G$2,"",IF(A561=$G$2,AVERAGE(INDIRECT("C"&amp;A561-$G$2+3):C561),G560+(2/($G$2+3))*(C561-G560)))</f>
        <v>632.65260626678003</v>
      </c>
      <c r="J561">
        <f ca="1">IF(F561="","",IF(C561&lt;(F561*(1-'inputs and tables'!$K$14)),0,IF(C561&gt;(F561*(1+'inputs and tables'!$K$14)),1,J560)))</f>
        <v>1</v>
      </c>
      <c r="K561">
        <f ca="1">IF(G561="","",IF(C561&lt;(G561*(1-'inputs and tables'!$K$14)),0,IF(C561&gt;(G561*(1+'inputs and tables'!$K$14)),1,K560)))</f>
        <v>1</v>
      </c>
      <c r="N561" s="13">
        <f t="shared" si="24"/>
        <v>2401.9576091259132</v>
      </c>
      <c r="O561" s="10">
        <f ca="1">(O560+(IF(J560&lt;&gt;J559,(-O560*'inputs and tables'!$K$22-'inputs and tables'!$K$21)-O560*'inputs and tables'!$K$22,0)*('inputs and tables'!$K$15+'inputs and tables'!$K$16)))*(IF(AND(J560=0,'inputs and tables'!$K$16=1),(data!C560/data!C561-1)*'inputs and tables'!$K$18+1,1)*IF(AND(J560=1,'inputs and tables'!$K$15=1),(data!C561/data!C560-1)*'inputs and tables'!$K$17+1,1))</f>
        <v>5774.3833384819482</v>
      </c>
      <c r="P561" s="10">
        <f ca="1">(P560+(IF(K560&lt;&gt;K559,(-P560*'inputs and tables'!$K$22-'inputs and tables'!$K$21)-P560*'inputs and tables'!$K$22,0)*('inputs and tables'!$K$15+'inputs and tables'!$K$16)))*(IF(AND(K560=0,'inputs and tables'!$K$16=1),data!C560/data!C561,1)*IF(AND(K560=1,'inputs and tables'!$K$15=1),data!C561/data!C560,1))</f>
        <v>1528.9673421066955</v>
      </c>
      <c r="R561" s="36">
        <f ca="1">1-O561/MAX($O$202:O561)</f>
        <v>0.32220763613703052</v>
      </c>
      <c r="S561" s="36">
        <f>1-N561/MAX($N$202:N561)</f>
        <v>0.13287258366244015</v>
      </c>
    </row>
    <row r="562" spans="1:19" x14ac:dyDescent="0.4">
      <c r="A562" s="17">
        <f t="shared" si="23"/>
        <v>560</v>
      </c>
      <c r="B562">
        <v>1468627200</v>
      </c>
      <c r="C562">
        <v>666.32</v>
      </c>
      <c r="D562" s="14">
        <f t="shared" si="25"/>
        <v>42567</v>
      </c>
      <c r="F562">
        <f ca="1">IF(A562&lt;$F$2,"",AVERAGE(INDIRECT("C"&amp;A562-$F$2+3):C562))</f>
        <v>657.49772727272739</v>
      </c>
      <c r="G562" s="2">
        <f ca="1">IF(A562&lt;$G$2,"",IF(A562=$G$2,AVERAGE(INDIRECT("C"&amp;A562-$G$2+3):C562),G561+(2/($G$2+3))*(C562-G561)))</f>
        <v>634.08526131925748</v>
      </c>
      <c r="J562">
        <f ca="1">IF(F562="","",IF(C562&lt;(F562*(1-'inputs and tables'!$K$14)),0,IF(C562&gt;(F562*(1+'inputs and tables'!$K$14)),1,J561)))</f>
        <v>1</v>
      </c>
      <c r="K562">
        <f ca="1">IF(G562="","",IF(C562&lt;(G562*(1-'inputs and tables'!$K$14)),0,IF(C562&gt;(G562*(1+'inputs and tables'!$K$14)),1,K561)))</f>
        <v>1</v>
      </c>
      <c r="N562" s="13">
        <f t="shared" si="24"/>
        <v>2397.7832955485987</v>
      </c>
      <c r="O562" s="10">
        <f ca="1">(O561+(IF(J561&lt;&gt;J560,(-O561*'inputs and tables'!$K$22-'inputs and tables'!$K$21)-O561*'inputs and tables'!$K$22,0)*('inputs and tables'!$K$15+'inputs and tables'!$K$16)))*(IF(AND(J561=0,'inputs and tables'!$K$16=1),(data!C561/data!C562-1)*'inputs and tables'!$K$18+1,1)*IF(AND(J561=1,'inputs and tables'!$K$15=1),(data!C562/data!C561-1)*'inputs and tables'!$K$17+1,1))</f>
        <v>5751.8041742921041</v>
      </c>
      <c r="P562" s="10">
        <f ca="1">(P561+(IF(K561&lt;&gt;K560,(-P561*'inputs and tables'!$K$22-'inputs and tables'!$K$21)-P561*'inputs and tables'!$K$22,0)*('inputs and tables'!$K$15+'inputs and tables'!$K$16)))*(IF(AND(K561=0,'inputs and tables'!$K$16=1),data!C561/data!C562,1)*IF(AND(K561=1,'inputs and tables'!$K$15=1),data!C562/data!C561,1))</f>
        <v>1526.3101806683846</v>
      </c>
      <c r="R562" s="36">
        <f ca="1">1-O562/MAX($O$202:O562)</f>
        <v>0.32485795984662824</v>
      </c>
      <c r="S562" s="36">
        <f>1-N562/MAX($N$202:N562)</f>
        <v>0.13437954687175213</v>
      </c>
    </row>
    <row r="563" spans="1:19" x14ac:dyDescent="0.4">
      <c r="A563" s="17">
        <f t="shared" si="23"/>
        <v>561</v>
      </c>
      <c r="B563">
        <v>1468713600</v>
      </c>
      <c r="C563">
        <v>680</v>
      </c>
      <c r="D563" s="14">
        <f t="shared" si="25"/>
        <v>42568</v>
      </c>
      <c r="F563">
        <f ca="1">IF(A563&lt;$F$2,"",AVERAGE(INDIRECT("C"&amp;A563-$F$2+3):C563))</f>
        <v>659.96931818181827</v>
      </c>
      <c r="G563" s="2">
        <f ca="1">IF(A563&lt;$G$2,"",IF(A563=$G$2,AVERAGE(INDIRECT("C"&amp;A563-$G$2+3):C563),G562+(2/($G$2+3))*(C563-G562)))</f>
        <v>636.03907998652312</v>
      </c>
      <c r="J563">
        <f ca="1">IF(F563="","",IF(C563&lt;(F563*(1-'inputs and tables'!$K$14)),0,IF(C563&gt;(F563*(1+'inputs and tables'!$K$14)),1,J562)))</f>
        <v>1</v>
      </c>
      <c r="K563">
        <f ca="1">IF(G563="","",IF(C563&lt;(G563*(1-'inputs and tables'!$K$14)),0,IF(C563&gt;(G563*(1+'inputs and tables'!$K$14)),1,K562)))</f>
        <v>1</v>
      </c>
      <c r="N563" s="13">
        <f t="shared" si="24"/>
        <v>2447.0114073914142</v>
      </c>
      <c r="O563" s="10">
        <f ca="1">(O562+(IF(J562&lt;&gt;J561,(-O562*'inputs and tables'!$K$22-'inputs and tables'!$K$21)-O562*'inputs and tables'!$K$22,0)*('inputs and tables'!$K$15+'inputs and tables'!$K$16)))*(IF(AND(J562=0,'inputs and tables'!$K$16=1),(data!C562/data!C563-1)*'inputs and tables'!$K$18+1,1)*IF(AND(J562=1,'inputs and tables'!$K$15=1),(data!C563/data!C562-1)*'inputs and tables'!$K$17+1,1))</f>
        <v>6017.5031364795068</v>
      </c>
      <c r="P563" s="10">
        <f ca="1">(P562+(IF(K562&lt;&gt;K561,(-P562*'inputs and tables'!$K$22-'inputs and tables'!$K$21)-P562*'inputs and tables'!$K$22,0)*('inputs and tables'!$K$15+'inputs and tables'!$K$16)))*(IF(AND(K562=0,'inputs and tables'!$K$16=1),data!C562/data!C563,1)*IF(AND(K562=1,'inputs and tables'!$K$15=1),data!C563/data!C562,1))</f>
        <v>1557.6463603891546</v>
      </c>
      <c r="R563" s="36">
        <f ca="1">1-O563/MAX($O$202:O563)</f>
        <v>0.29367043433948348</v>
      </c>
      <c r="S563" s="36">
        <f>1-N563/MAX($N$202:N563)</f>
        <v>0.11660777385158994</v>
      </c>
    </row>
    <row r="564" spans="1:19" x14ac:dyDescent="0.4">
      <c r="A564" s="17">
        <f t="shared" si="23"/>
        <v>562</v>
      </c>
      <c r="B564">
        <v>1468800000</v>
      </c>
      <c r="C564">
        <v>675.5</v>
      </c>
      <c r="D564" s="14">
        <f t="shared" si="25"/>
        <v>42569</v>
      </c>
      <c r="F564">
        <f ca="1">IF(A564&lt;$F$2,"",AVERAGE(INDIRECT("C"&amp;A564-$F$2+3):C564))</f>
        <v>662.2236363636365</v>
      </c>
      <c r="G564" s="2">
        <f ca="1">IF(A564&lt;$G$2,"",IF(A564=$G$2,AVERAGE(INDIRECT("C"&amp;A564-$G$2+3):C564),G563+(2/($G$2+3))*(C564-G563)))</f>
        <v>637.71826807220293</v>
      </c>
      <c r="J564">
        <f ca="1">IF(F564="","",IF(C564&lt;(F564*(1-'inputs and tables'!$K$14)),0,IF(C564&gt;(F564*(1+'inputs and tables'!$K$14)),1,J563)))</f>
        <v>1</v>
      </c>
      <c r="K564">
        <f ca="1">IF(G564="","",IF(C564&lt;(G564*(1-'inputs and tables'!$K$14)),0,IF(C564&gt;(G564*(1+'inputs and tables'!$K$14)),1,K563)))</f>
        <v>1</v>
      </c>
      <c r="N564" s="13">
        <f t="shared" si="24"/>
        <v>2430.8179495483828</v>
      </c>
      <c r="O564" s="10">
        <f ca="1">(O563+(IF(J563&lt;&gt;J562,(-O563*'inputs and tables'!$K$22-'inputs and tables'!$K$21)-O563*'inputs and tables'!$K$22,0)*('inputs and tables'!$K$15+'inputs and tables'!$K$16)))*(IF(AND(J563=0,'inputs and tables'!$K$16=1),(data!C563/data!C564-1)*'inputs and tables'!$K$18+1,1)*IF(AND(J563=1,'inputs and tables'!$K$15=1),(data!C564/data!C563-1)*'inputs and tables'!$K$17+1,1))</f>
        <v>5927.9042846311904</v>
      </c>
      <c r="P564" s="10">
        <f ca="1">(P563+(IF(K563&lt;&gt;K562,(-P563*'inputs and tables'!$K$22-'inputs and tables'!$K$21)-P563*'inputs and tables'!$K$22,0)*('inputs and tables'!$K$15+'inputs and tables'!$K$16)))*(IF(AND(K563=0,'inputs and tables'!$K$16=1),data!C563/data!C564,1)*IF(AND(K563=1,'inputs and tables'!$K$15=1),data!C564/data!C563,1))</f>
        <v>1547.3384065336381</v>
      </c>
      <c r="R564" s="36">
        <f ca="1">1-O564/MAX($O$202:O564)</f>
        <v>0.30418747382817868</v>
      </c>
      <c r="S564" s="36">
        <f>1-N564/MAX($N$202:N564)</f>
        <v>0.12245375181874862</v>
      </c>
    </row>
    <row r="565" spans="1:19" x14ac:dyDescent="0.4">
      <c r="A565" s="17">
        <f t="shared" si="23"/>
        <v>563</v>
      </c>
      <c r="B565">
        <v>1468886400</v>
      </c>
      <c r="C565">
        <v>673.98</v>
      </c>
      <c r="D565" s="14">
        <f t="shared" si="25"/>
        <v>42570</v>
      </c>
      <c r="F565">
        <f ca="1">IF(A565&lt;$F$2,"",AVERAGE(INDIRECT("C"&amp;A565-$F$2+3):C565))</f>
        <v>664.46931818181827</v>
      </c>
      <c r="G565" s="2">
        <f ca="1">IF(A565&lt;$G$2,"",IF(A565=$G$2,AVERAGE(INDIRECT("C"&amp;A565-$G$2+3):C565),G564+(2/($G$2+3))*(C565-G564)))</f>
        <v>639.26132049466241</v>
      </c>
      <c r="J565">
        <f ca="1">IF(F565="","",IF(C565&lt;(F565*(1-'inputs and tables'!$K$14)),0,IF(C565&gt;(F565*(1+'inputs and tables'!$K$14)),1,J564)))</f>
        <v>1</v>
      </c>
      <c r="K565">
        <f ca="1">IF(G565="","",IF(C565&lt;(G565*(1-'inputs and tables'!$K$14)),0,IF(C565&gt;(G565*(1+'inputs and tables'!$K$14)),1,K564)))</f>
        <v>1</v>
      </c>
      <c r="N565" s="13">
        <f t="shared" si="24"/>
        <v>2425.3481593436254</v>
      </c>
      <c r="O565" s="10">
        <f ca="1">(O564+(IF(J564&lt;&gt;J563,(-O564*'inputs and tables'!$K$22-'inputs and tables'!$K$21)-O564*'inputs and tables'!$K$22,0)*('inputs and tables'!$K$15+'inputs and tables'!$K$16)))*(IF(AND(J564=0,'inputs and tables'!$K$16=1),(data!C564/data!C565-1)*'inputs and tables'!$K$18+1,1)*IF(AND(J564=1,'inputs and tables'!$K$15=1),(data!C565/data!C564-1)*'inputs and tables'!$K$17+1,1))</f>
        <v>5897.8918010583729</v>
      </c>
      <c r="P565" s="10">
        <f ca="1">(P564+(IF(K564&lt;&gt;K563,(-P564*'inputs and tables'!$K$22-'inputs and tables'!$K$21)-P564*'inputs and tables'!$K$22,0)*('inputs and tables'!$K$15+'inputs and tables'!$K$16)))*(IF(AND(K564=0,'inputs and tables'!$K$16=1),data!C564/data!C565,1)*IF(AND(K564=1,'inputs and tables'!$K$15=1),data!C565/data!C564,1))</f>
        <v>1543.856608786886</v>
      </c>
      <c r="R565" s="36">
        <f ca="1">1-O565/MAX($O$202:O565)</f>
        <v>0.30771031444921138</v>
      </c>
      <c r="S565" s="36">
        <f>1-N565/MAX($N$202:N565)</f>
        <v>0.12442839326543331</v>
      </c>
    </row>
    <row r="566" spans="1:19" x14ac:dyDescent="0.4">
      <c r="A566" s="17">
        <f t="shared" si="23"/>
        <v>564</v>
      </c>
      <c r="B566">
        <v>1468972800</v>
      </c>
      <c r="C566">
        <v>666.92</v>
      </c>
      <c r="D566" s="14">
        <f t="shared" si="25"/>
        <v>42571</v>
      </c>
      <c r="F566">
        <f ca="1">IF(A566&lt;$F$2,"",AVERAGE(INDIRECT("C"&amp;A566-$F$2+3):C566))</f>
        <v>666.29090909090917</v>
      </c>
      <c r="G566" s="2">
        <f ca="1">IF(A566&lt;$G$2,"",IF(A566=$G$2,AVERAGE(INDIRECT("C"&amp;A566-$G$2+3):C566),G565+(2/($G$2+3))*(C566-G565)))</f>
        <v>640.43828557999598</v>
      </c>
      <c r="J566">
        <f ca="1">IF(F566="","",IF(C566&lt;(F566*(1-'inputs and tables'!$K$14)),0,IF(C566&gt;(F566*(1+'inputs and tables'!$K$14)),1,J565)))</f>
        <v>1</v>
      </c>
      <c r="K566">
        <f ca="1">IF(G566="","",IF(C566&lt;(G566*(1-'inputs and tables'!$K$14)),0,IF(C566&gt;(G566*(1+'inputs and tables'!$K$14)),1,K565)))</f>
        <v>1</v>
      </c>
      <c r="N566" s="13">
        <f t="shared" si="24"/>
        <v>2399.9424232610027</v>
      </c>
      <c r="O566" s="10">
        <f ca="1">(O565+(IF(J565&lt;&gt;J564,(-O565*'inputs and tables'!$K$22-'inputs and tables'!$K$21)-O565*'inputs and tables'!$K$22,0)*('inputs and tables'!$K$15+'inputs and tables'!$K$16)))*(IF(AND(J565=0,'inputs and tables'!$K$16=1),(data!C565/data!C566-1)*'inputs and tables'!$K$18+1,1)*IF(AND(J565=1,'inputs and tables'!$K$15=1),(data!C566/data!C565-1)*'inputs and tables'!$K$17+1,1))</f>
        <v>5758.8846921533423</v>
      </c>
      <c r="P566" s="10">
        <f ca="1">(P565+(IF(K565&lt;&gt;K564,(-P565*'inputs and tables'!$K$22-'inputs and tables'!$K$21)-P565*'inputs and tables'!$K$22,0)*('inputs and tables'!$K$15+'inputs and tables'!$K$16)))*(IF(AND(K565=0,'inputs and tables'!$K$16=1),data!C565/data!C566,1)*IF(AND(K565=1,'inputs and tables'!$K$15=1),data!C566/data!C565,1))</f>
        <v>1527.6845745157868</v>
      </c>
      <c r="R566" s="36">
        <f ca="1">1-O566/MAX($O$202:O566)</f>
        <v>0.32402685448745328</v>
      </c>
      <c r="S566" s="36">
        <f>1-N566/MAX($N$202:N566)</f>
        <v>0.1336000831427977</v>
      </c>
    </row>
    <row r="567" spans="1:19" x14ac:dyDescent="0.4">
      <c r="A567" s="17">
        <f t="shared" si="23"/>
        <v>565</v>
      </c>
      <c r="B567">
        <v>1469059200</v>
      </c>
      <c r="C567">
        <v>667.28</v>
      </c>
      <c r="D567" s="14">
        <f t="shared" si="25"/>
        <v>42572</v>
      </c>
      <c r="F567">
        <f ca="1">IF(A567&lt;$F$2,"",AVERAGE(INDIRECT("C"&amp;A567-$F$2+3):C567))</f>
        <v>668.28113636363639</v>
      </c>
      <c r="G567" s="2">
        <f ca="1">IF(A567&lt;$G$2,"",IF(A567=$G$2,AVERAGE(INDIRECT("C"&amp;A567-$G$2+3):C567),G566+(2/($G$2+3))*(C567-G566)))</f>
        <v>641.58048619361318</v>
      </c>
      <c r="J567">
        <f ca="1">IF(F567="","",IF(C567&lt;(F567*(1-'inputs and tables'!$K$14)),0,IF(C567&gt;(F567*(1+'inputs and tables'!$K$14)),1,J566)))</f>
        <v>0</v>
      </c>
      <c r="K567">
        <f ca="1">IF(G567="","",IF(C567&lt;(G567*(1-'inputs and tables'!$K$14)),0,IF(C567&gt;(G567*(1+'inputs and tables'!$K$14)),1,K566)))</f>
        <v>1</v>
      </c>
      <c r="N567" s="13">
        <f t="shared" si="24"/>
        <v>2401.2378998884451</v>
      </c>
      <c r="O567" s="10">
        <f ca="1">(O566+(IF(J566&lt;&gt;J565,(-O566*'inputs and tables'!$K$22-'inputs and tables'!$K$21)-O566*'inputs and tables'!$K$22,0)*('inputs and tables'!$K$15+'inputs and tables'!$K$16)))*(IF(AND(J566=0,'inputs and tables'!$K$16=1),(data!C566/data!C567-1)*'inputs and tables'!$K$18+1,1)*IF(AND(J566=1,'inputs and tables'!$K$15=1),(data!C567/data!C566-1)*'inputs and tables'!$K$17+1,1))</f>
        <v>5765.8790791872361</v>
      </c>
      <c r="P567" s="10">
        <f ca="1">(P566+(IF(K566&lt;&gt;K565,(-P566*'inputs and tables'!$K$22-'inputs and tables'!$K$21)-P566*'inputs and tables'!$K$22,0)*('inputs and tables'!$K$15+'inputs and tables'!$K$16)))*(IF(AND(K566=0,'inputs and tables'!$K$16=1),data!C566/data!C567,1)*IF(AND(K566=1,'inputs and tables'!$K$15=1),data!C567/data!C566,1))</f>
        <v>1528.5092108242281</v>
      </c>
      <c r="R567" s="36">
        <f ca="1">1-O567/MAX($O$202:O567)</f>
        <v>0.32320585909390509</v>
      </c>
      <c r="S567" s="36">
        <f>1-N567/MAX($N$202:N567)</f>
        <v>0.13313240490542499</v>
      </c>
    </row>
    <row r="568" spans="1:19" x14ac:dyDescent="0.4">
      <c r="A568" s="17">
        <f t="shared" si="23"/>
        <v>566</v>
      </c>
      <c r="B568">
        <v>1469145600</v>
      </c>
      <c r="C568">
        <v>654.66999999999996</v>
      </c>
      <c r="D568" s="14">
        <f t="shared" si="25"/>
        <v>42573</v>
      </c>
      <c r="F568">
        <f ca="1">IF(A568&lt;$F$2,"",AVERAGE(INDIRECT("C"&amp;A568-$F$2+3):C568))</f>
        <v>669.9052272727273</v>
      </c>
      <c r="G568" s="2">
        <f ca="1">IF(A568&lt;$G$2,"",IF(A568=$G$2,AVERAGE(INDIRECT("C"&amp;A568-$G$2+3):C568),G567+(2/($G$2+3))*(C568-G567)))</f>
        <v>642.13748678111904</v>
      </c>
      <c r="J568">
        <f ca="1">IF(F568="","",IF(C568&lt;(F568*(1-'inputs and tables'!$K$14)),0,IF(C568&gt;(F568*(1+'inputs and tables'!$K$14)),1,J567)))</f>
        <v>0</v>
      </c>
      <c r="K568">
        <f ca="1">IF(G568="","",IF(C568&lt;(G568*(1-'inputs and tables'!$K$14)),0,IF(C568&gt;(G568*(1+'inputs and tables'!$K$14)),1,K567)))</f>
        <v>1</v>
      </c>
      <c r="N568" s="13">
        <f t="shared" si="24"/>
        <v>2355.8602324660837</v>
      </c>
      <c r="O568" s="10">
        <f ca="1">(O567+(IF(J567&lt;&gt;J566,(-O567*'inputs and tables'!$K$22-'inputs and tables'!$K$21)-O567*'inputs and tables'!$K$22,0)*('inputs and tables'!$K$15+'inputs and tables'!$K$16)))*(IF(AND(J567=0,'inputs and tables'!$K$16=1),(data!C567/data!C568-1)*'inputs and tables'!$K$18+1,1)*IF(AND(J567=1,'inputs and tables'!$K$15=1),(data!C568/data!C567-1)*'inputs and tables'!$K$17+1,1))</f>
        <v>5865.1853305881423</v>
      </c>
      <c r="P568" s="10">
        <f ca="1">(P567+(IF(K567&lt;&gt;K566,(-P567*'inputs and tables'!$K$22-'inputs and tables'!$K$21)-P567*'inputs and tables'!$K$22,0)*('inputs and tables'!$K$15+'inputs and tables'!$K$16)))*(IF(AND(K567=0,'inputs and tables'!$K$16=1),data!C567/data!C568,1)*IF(AND(K567=1,'inputs and tables'!$K$15=1),data!C568/data!C567,1))</f>
        <v>1499.6240334646586</v>
      </c>
      <c r="R568" s="36">
        <f ca="1">1-O568/MAX($O$202:O568)</f>
        <v>0.31154937303506891</v>
      </c>
      <c r="S568" s="36">
        <f>1-N568/MAX($N$202:N568)</f>
        <v>0.14951413427561833</v>
      </c>
    </row>
    <row r="569" spans="1:19" x14ac:dyDescent="0.4">
      <c r="A569" s="17">
        <f t="shared" si="23"/>
        <v>567</v>
      </c>
      <c r="B569">
        <v>1469232000</v>
      </c>
      <c r="C569">
        <v>657.5</v>
      </c>
      <c r="D569" s="14">
        <f t="shared" si="25"/>
        <v>42574</v>
      </c>
      <c r="F569">
        <f ca="1">IF(A569&lt;$F$2,"",AVERAGE(INDIRECT("C"&amp;A569-$F$2+3):C569))</f>
        <v>671.72431818181826</v>
      </c>
      <c r="G569" s="2">
        <f ca="1">IF(A569&lt;$G$2,"",IF(A569=$G$2,AVERAGE(INDIRECT("C"&amp;A569-$G$2+3):C569),G568+(2/($G$2+3))*(C569-G568)))</f>
        <v>642.79121074787997</v>
      </c>
      <c r="J569">
        <f ca="1">IF(F569="","",IF(C569&lt;(F569*(1-'inputs and tables'!$K$14)),0,IF(C569&gt;(F569*(1+'inputs and tables'!$K$14)),1,J568)))</f>
        <v>0</v>
      </c>
      <c r="K569">
        <f ca="1">IF(G569="","",IF(C569&lt;(G569*(1-'inputs and tables'!$K$14)),0,IF(C569&gt;(G569*(1+'inputs and tables'!$K$14)),1,K568)))</f>
        <v>1</v>
      </c>
      <c r="N569" s="13">
        <f t="shared" si="24"/>
        <v>2366.0441181762567</v>
      </c>
      <c r="O569" s="10">
        <f ca="1">(O568+(IF(J568&lt;&gt;J567,(-O568*'inputs and tables'!$K$22-'inputs and tables'!$K$21)-O568*'inputs and tables'!$K$22,0)*('inputs and tables'!$K$15+'inputs and tables'!$K$16)))*(IF(AND(J568=0,'inputs and tables'!$K$16=1),(data!C568/data!C569-1)*'inputs and tables'!$K$18+1,1)*IF(AND(J568=1,'inputs and tables'!$K$15=1),(data!C569/data!C568-1)*'inputs and tables'!$K$17+1,1))</f>
        <v>5839.940502473215</v>
      </c>
      <c r="P569" s="10">
        <f ca="1">(P568+(IF(K568&lt;&gt;K567,(-P568*'inputs and tables'!$K$22-'inputs and tables'!$K$21)-P568*'inputs and tables'!$K$22,0)*('inputs and tables'!$K$15+'inputs and tables'!$K$16)))*(IF(AND(K568=0,'inputs and tables'!$K$16=1),data!C568/data!C569,1)*IF(AND(K568=1,'inputs and tables'!$K$15=1),data!C569/data!C568,1))</f>
        <v>1506.1065911115722</v>
      </c>
      <c r="R569" s="36">
        <f ca="1">1-O569/MAX($O$202:O569)</f>
        <v>0.3145125901823097</v>
      </c>
      <c r="S569" s="36">
        <f>1-N569/MAX($N$202:N569)</f>
        <v>0.14583766368738316</v>
      </c>
    </row>
    <row r="570" spans="1:19" x14ac:dyDescent="0.4">
      <c r="A570" s="17">
        <f t="shared" si="23"/>
        <v>568</v>
      </c>
      <c r="B570">
        <v>1469318400</v>
      </c>
      <c r="C570">
        <v>661</v>
      </c>
      <c r="D570" s="14">
        <f t="shared" si="25"/>
        <v>42575</v>
      </c>
      <c r="F570">
        <f ca="1">IF(A570&lt;$F$2,"",AVERAGE(INDIRECT("C"&amp;A570-$F$2+3):C570))</f>
        <v>673.55818181818188</v>
      </c>
      <c r="G570" s="2">
        <f ca="1">IF(A570&lt;$G$2,"",IF(A570=$G$2,AVERAGE(INDIRECT("C"&amp;A570-$G$2+3):C570),G569+(2/($G$2+3))*(C570-G569)))</f>
        <v>643.56605284371483</v>
      </c>
      <c r="J570">
        <f ca="1">IF(F570="","",IF(C570&lt;(F570*(1-'inputs and tables'!$K$14)),0,IF(C570&gt;(F570*(1+'inputs and tables'!$K$14)),1,J569)))</f>
        <v>0</v>
      </c>
      <c r="K570">
        <f ca="1">IF(G570="","",IF(C570&lt;(G570*(1-'inputs and tables'!$K$14)),0,IF(C570&gt;(G570*(1+'inputs and tables'!$K$14)),1,K569)))</f>
        <v>1</v>
      </c>
      <c r="N570" s="13">
        <f t="shared" si="24"/>
        <v>2378.6390298319479</v>
      </c>
      <c r="O570" s="10">
        <f ca="1">(O569+(IF(J569&lt;&gt;J568,(-O569*'inputs and tables'!$K$22-'inputs and tables'!$K$21)-O569*'inputs and tables'!$K$22,0)*('inputs and tables'!$K$15+'inputs and tables'!$K$16)))*(IF(AND(J569=0,'inputs and tables'!$K$16=1),(data!C569/data!C570-1)*'inputs and tables'!$K$18+1,1)*IF(AND(J569=1,'inputs and tables'!$K$15=1),(data!C570/data!C569-1)*'inputs and tables'!$K$17+1,1))</f>
        <v>5809.0179733375771</v>
      </c>
      <c r="P570" s="10">
        <f ca="1">(P569+(IF(K569&lt;&gt;K568,(-P569*'inputs and tables'!$K$22-'inputs and tables'!$K$21)-P569*'inputs and tables'!$K$22,0)*('inputs and tables'!$K$15+'inputs and tables'!$K$16)))*(IF(AND(K569=0,'inputs and tables'!$K$16=1),data!C569/data!C570,1)*IF(AND(K569=1,'inputs and tables'!$K$15=1),data!C570/data!C569,1))</f>
        <v>1514.1238885547518</v>
      </c>
      <c r="R570" s="36">
        <f ca="1">1-O570/MAX($O$202:O570)</f>
        <v>0.31814225120252437</v>
      </c>
      <c r="S570" s="36">
        <f>1-N570/MAX($N$202:N570)</f>
        <v>0.1412907919351486</v>
      </c>
    </row>
    <row r="571" spans="1:19" x14ac:dyDescent="0.4">
      <c r="A571" s="17">
        <f t="shared" si="23"/>
        <v>569</v>
      </c>
      <c r="B571">
        <v>1469404800</v>
      </c>
      <c r="C571">
        <v>657.79</v>
      </c>
      <c r="D571" s="14">
        <f t="shared" si="25"/>
        <v>42576</v>
      </c>
      <c r="F571">
        <f ca="1">IF(A571&lt;$F$2,"",AVERAGE(INDIRECT("C"&amp;A571-$F$2+3):C571))</f>
        <v>674.65568181818185</v>
      </c>
      <c r="G571" s="2">
        <f ca="1">IF(A571&lt;$G$2,"",IF(A571=$G$2,AVERAGE(INDIRECT("C"&amp;A571-$G$2+3):C571),G570+(2/($G$2+3))*(C571-G570)))</f>
        <v>644.17132719079075</v>
      </c>
      <c r="J571">
        <f ca="1">IF(F571="","",IF(C571&lt;(F571*(1-'inputs and tables'!$K$14)),0,IF(C571&gt;(F571*(1+'inputs and tables'!$K$14)),1,J570)))</f>
        <v>0</v>
      </c>
      <c r="K571">
        <f ca="1">IF(G571="","",IF(C571&lt;(G571*(1-'inputs and tables'!$K$14)),0,IF(C571&gt;(G571*(1+'inputs and tables'!$K$14)),1,K570)))</f>
        <v>1</v>
      </c>
      <c r="N571" s="13">
        <f t="shared" si="24"/>
        <v>2367.0876965705852</v>
      </c>
      <c r="O571" s="10">
        <f ca="1">(O570+(IF(J570&lt;&gt;J569,(-O570*'inputs and tables'!$K$22-'inputs and tables'!$K$21)-O570*'inputs and tables'!$K$22,0)*('inputs and tables'!$K$15+'inputs and tables'!$K$16)))*(IF(AND(J570=0,'inputs and tables'!$K$16=1),(data!C570/data!C571-1)*'inputs and tables'!$K$18+1,1)*IF(AND(J570=1,'inputs and tables'!$K$15=1),(data!C571/data!C570-1)*'inputs and tables'!$K$17+1,1))</f>
        <v>5837.3658468145441</v>
      </c>
      <c r="P571" s="10">
        <f ca="1">(P570+(IF(K570&lt;&gt;K569,(-P570*'inputs and tables'!$K$22-'inputs and tables'!$K$21)-P570*'inputs and tables'!$K$22,0)*('inputs and tables'!$K$15+'inputs and tables'!$K$16)))*(IF(AND(K570=0,'inputs and tables'!$K$16=1),data!C570/data!C571,1)*IF(AND(K570=1,'inputs and tables'!$K$15=1),data!C571/data!C570,1))</f>
        <v>1506.77088147115</v>
      </c>
      <c r="R571" s="36">
        <f ca="1">1-O571/MAX($O$202:O571)</f>
        <v>0.31481480114454252</v>
      </c>
      <c r="S571" s="36">
        <f>1-N571/MAX($N$202:N571)</f>
        <v>0.14546092288505519</v>
      </c>
    </row>
    <row r="572" spans="1:19" x14ac:dyDescent="0.4">
      <c r="A572" s="17">
        <f t="shared" si="23"/>
        <v>570</v>
      </c>
      <c r="B572">
        <v>1469491200</v>
      </c>
      <c r="C572">
        <v>654.05999999999995</v>
      </c>
      <c r="D572" s="14">
        <f t="shared" si="25"/>
        <v>42577</v>
      </c>
      <c r="F572">
        <f ca="1">IF(A572&lt;$F$2,"",AVERAGE(INDIRECT("C"&amp;A572-$F$2+3):C572))</f>
        <v>674.11477272727291</v>
      </c>
      <c r="G572" s="2">
        <f ca="1">IF(A572&lt;$G$2,"",IF(A572=$G$2,AVERAGE(INDIRECT("C"&amp;A572-$G$2+3):C572),G571+(2/($G$2+3))*(C572-G571)))</f>
        <v>644.59212177841664</v>
      </c>
      <c r="J572">
        <f ca="1">IF(F572="","",IF(C572&lt;(F572*(1-'inputs and tables'!$K$14)),0,IF(C572&gt;(F572*(1+'inputs and tables'!$K$14)),1,J571)))</f>
        <v>0</v>
      </c>
      <c r="K572">
        <f ca="1">IF(G572="","",IF(C572&lt;(G572*(1-'inputs and tables'!$K$14)),0,IF(C572&gt;(G572*(1+'inputs and tables'!$K$14)),1,K571)))</f>
        <v>1</v>
      </c>
      <c r="N572" s="13">
        <f t="shared" si="24"/>
        <v>2353.6651192918057</v>
      </c>
      <c r="O572" s="10">
        <f ca="1">(O571+(IF(J571&lt;&gt;J570,(-O571*'inputs and tables'!$K$22-'inputs and tables'!$K$21)-O571*'inputs and tables'!$K$22,0)*('inputs and tables'!$K$15+'inputs and tables'!$K$16)))*(IF(AND(J571=0,'inputs and tables'!$K$16=1),(data!C571/data!C572-1)*'inputs and tables'!$K$18+1,1)*IF(AND(J571=1,'inputs and tables'!$K$15=1),(data!C572/data!C571-1)*'inputs and tables'!$K$17+1,1))</f>
        <v>5870.6554144514857</v>
      </c>
      <c r="P572" s="10">
        <f ca="1">(P571+(IF(K571&lt;&gt;K570,(-P571*'inputs and tables'!$K$22-'inputs and tables'!$K$21)-P571*'inputs and tables'!$K$22,0)*('inputs and tables'!$K$15+'inputs and tables'!$K$16)))*(IF(AND(K571=0,'inputs and tables'!$K$16=1),data!C571/data!C572,1)*IF(AND(K571=1,'inputs and tables'!$K$15=1),data!C572/data!C571,1))</f>
        <v>1498.2267330531329</v>
      </c>
      <c r="R572" s="36">
        <f ca="1">1-O572/MAX($O$202:O572)</f>
        <v>0.31090729909315451</v>
      </c>
      <c r="S572" s="36">
        <f>1-N572/MAX($N$202:N572)</f>
        <v>0.15030658906672223</v>
      </c>
    </row>
    <row r="573" spans="1:19" x14ac:dyDescent="0.4">
      <c r="A573" s="17">
        <f t="shared" si="23"/>
        <v>571</v>
      </c>
      <c r="B573">
        <v>1469577600</v>
      </c>
      <c r="C573">
        <v>657.35</v>
      </c>
      <c r="D573" s="14">
        <f t="shared" si="25"/>
        <v>42578</v>
      </c>
      <c r="F573">
        <f ca="1">IF(A573&lt;$F$2,"",AVERAGE(INDIRECT("C"&amp;A573-$F$2+3):C573))</f>
        <v>673.00886363636357</v>
      </c>
      <c r="G573" s="2">
        <f ca="1">IF(A573&lt;$G$2,"",IF(A573=$G$2,AVERAGE(INDIRECT("C"&amp;A573-$G$2+3):C573),G572+(2/($G$2+3))*(C573-G572)))</f>
        <v>645.13501021337765</v>
      </c>
      <c r="J573">
        <f ca="1">IF(F573="","",IF(C573&lt;(F573*(1-'inputs and tables'!$K$14)),0,IF(C573&gt;(F573*(1+'inputs and tables'!$K$14)),1,J572)))</f>
        <v>0</v>
      </c>
      <c r="K573">
        <f ca="1">IF(G573="","",IF(C573&lt;(G573*(1-'inputs and tables'!$K$14)),0,IF(C573&gt;(G573*(1+'inputs and tables'!$K$14)),1,K572)))</f>
        <v>1</v>
      </c>
      <c r="N573" s="13">
        <f t="shared" si="24"/>
        <v>2365.5043362481556</v>
      </c>
      <c r="O573" s="10">
        <f ca="1">(O572+(IF(J572&lt;&gt;J571,(-O572*'inputs and tables'!$K$22-'inputs and tables'!$K$21)-O572*'inputs and tables'!$K$22,0)*('inputs and tables'!$K$15+'inputs and tables'!$K$16)))*(IF(AND(J572=0,'inputs and tables'!$K$16=1),(data!C572/data!C573-1)*'inputs and tables'!$K$18+1,1)*IF(AND(J572=1,'inputs and tables'!$K$15=1),(data!C573/data!C572-1)*'inputs and tables'!$K$17+1,1))</f>
        <v>5841.2731123087224</v>
      </c>
      <c r="P573" s="10">
        <f ca="1">(P572+(IF(K572&lt;&gt;K571,(-P572*'inputs and tables'!$K$22-'inputs and tables'!$K$21)-P572*'inputs and tables'!$K$22,0)*('inputs and tables'!$K$15+'inputs and tables'!$K$16)))*(IF(AND(K572=0,'inputs and tables'!$K$16=1),data!C572/data!C573,1)*IF(AND(K572=1,'inputs and tables'!$K$15=1),data!C573/data!C572,1))</f>
        <v>1505.7629926497216</v>
      </c>
      <c r="R573" s="36">
        <f ca="1">1-O573/MAX($O$202:O573)</f>
        <v>0.31435616953657664</v>
      </c>
      <c r="S573" s="36">
        <f>1-N573/MAX($N$202:N573)</f>
        <v>0.14603252961962176</v>
      </c>
    </row>
    <row r="574" spans="1:19" x14ac:dyDescent="0.4">
      <c r="A574" s="17">
        <f t="shared" si="23"/>
        <v>572</v>
      </c>
      <c r="B574">
        <v>1469664000</v>
      </c>
      <c r="C574">
        <v>657.4</v>
      </c>
      <c r="D574" s="14">
        <f t="shared" si="25"/>
        <v>42579</v>
      </c>
      <c r="F574">
        <f ca="1">IF(A574&lt;$F$2,"",AVERAGE(INDIRECT("C"&amp;A574-$F$2+3):C574))</f>
        <v>672.38272727272727</v>
      </c>
      <c r="G574" s="2">
        <f ca="1">IF(A574&lt;$G$2,"",IF(A574=$G$2,AVERAGE(INDIRECT("C"&amp;A574-$G$2+3):C574),G573+(2/($G$2+3))*(C574-G573)))</f>
        <v>645.65692467238284</v>
      </c>
      <c r="J574">
        <f ca="1">IF(F574="","",IF(C574&lt;(F574*(1-'inputs and tables'!$K$14)),0,IF(C574&gt;(F574*(1+'inputs and tables'!$K$14)),1,J573)))</f>
        <v>0</v>
      </c>
      <c r="K574">
        <f ca="1">IF(G574="","",IF(C574&lt;(G574*(1-'inputs and tables'!$K$14)),0,IF(C574&gt;(G574*(1+'inputs and tables'!$K$14)),1,K573)))</f>
        <v>1</v>
      </c>
      <c r="N574" s="13">
        <f t="shared" si="24"/>
        <v>2365.6842635575226</v>
      </c>
      <c r="O574" s="10">
        <f ca="1">(O573+(IF(J573&lt;&gt;J572,(-O573*'inputs and tables'!$K$22-'inputs and tables'!$K$21)-O573*'inputs and tables'!$K$22,0)*('inputs and tables'!$K$15+'inputs and tables'!$K$16)))*(IF(AND(J573=0,'inputs and tables'!$K$16=1),(data!C573/data!C574-1)*'inputs and tables'!$K$18+1,1)*IF(AND(J573=1,'inputs and tables'!$K$15=1),(data!C574/data!C573-1)*'inputs and tables'!$K$17+1,1))</f>
        <v>5840.8288414605095</v>
      </c>
      <c r="P574" s="10">
        <f ca="1">(P573+(IF(K573&lt;&gt;K572,(-P573*'inputs and tables'!$K$22-'inputs and tables'!$K$21)-P573*'inputs and tables'!$K$22,0)*('inputs and tables'!$K$15+'inputs and tables'!$K$16)))*(IF(AND(K573=0,'inputs and tables'!$K$16=1),data!C573/data!C574,1)*IF(AND(K573=1,'inputs and tables'!$K$15=1),data!C574/data!C573,1))</f>
        <v>1505.8775254703382</v>
      </c>
      <c r="R574" s="36">
        <f ca="1">1-O574/MAX($O$202:O574)</f>
        <v>0.31440831768309796</v>
      </c>
      <c r="S574" s="36">
        <f>1-N574/MAX($N$202:N574)</f>
        <v>0.14596757430887553</v>
      </c>
    </row>
    <row r="575" spans="1:19" x14ac:dyDescent="0.4">
      <c r="A575" s="17">
        <f t="shared" si="23"/>
        <v>573</v>
      </c>
      <c r="B575">
        <v>1469750400</v>
      </c>
      <c r="C575">
        <v>657</v>
      </c>
      <c r="D575" s="14">
        <f t="shared" si="25"/>
        <v>42580</v>
      </c>
      <c r="F575">
        <f ca="1">IF(A575&lt;$F$2,"",AVERAGE(INDIRECT("C"&amp;A575-$F$2+3):C575))</f>
        <v>671.43318181818188</v>
      </c>
      <c r="G575" s="2">
        <f ca="1">IF(A575&lt;$G$2,"",IF(A575=$G$2,AVERAGE(INDIRECT("C"&amp;A575-$G$2+3):C575),G574+(2/($G$2+3))*(C575-G574)))</f>
        <v>646.13960872887719</v>
      </c>
      <c r="J575">
        <f ca="1">IF(F575="","",IF(C575&lt;(F575*(1-'inputs and tables'!$K$14)),0,IF(C575&gt;(F575*(1+'inputs and tables'!$K$14)),1,J574)))</f>
        <v>0</v>
      </c>
      <c r="K575">
        <f ca="1">IF(G575="","",IF(C575&lt;(G575*(1-'inputs and tables'!$K$14)),0,IF(C575&gt;(G575*(1+'inputs and tables'!$K$14)),1,K574)))</f>
        <v>1</v>
      </c>
      <c r="N575" s="13">
        <f t="shared" si="24"/>
        <v>2364.2448450825868</v>
      </c>
      <c r="O575" s="10">
        <f ca="1">(O574+(IF(J574&lt;&gt;J573,(-O574*'inputs and tables'!$K$22-'inputs and tables'!$K$21)-O574*'inputs and tables'!$K$22,0)*('inputs and tables'!$K$15+'inputs and tables'!$K$16)))*(IF(AND(J574=0,'inputs and tables'!$K$16=1),(data!C574/data!C575-1)*'inputs and tables'!$K$18+1,1)*IF(AND(J574=1,'inputs and tables'!$K$15=1),(data!C575/data!C574-1)*'inputs and tables'!$K$17+1,1))</f>
        <v>5844.384901637959</v>
      </c>
      <c r="P575" s="10">
        <f ca="1">(P574+(IF(K574&lt;&gt;K573,(-P574*'inputs and tables'!$K$22-'inputs and tables'!$K$21)-P574*'inputs and tables'!$K$22,0)*('inputs and tables'!$K$15+'inputs and tables'!$K$16)))*(IF(AND(K574=0,'inputs and tables'!$K$16=1),data!C574/data!C575,1)*IF(AND(K574=1,'inputs and tables'!$K$15=1),data!C575/data!C574,1))</f>
        <v>1504.9612629054036</v>
      </c>
      <c r="R575" s="36">
        <f ca="1">1-O575/MAX($O$202:O575)</f>
        <v>0.31399091026616222</v>
      </c>
      <c r="S575" s="36">
        <f>1-N575/MAX($N$202:N575)</f>
        <v>0.14648721679484511</v>
      </c>
    </row>
    <row r="576" spans="1:19" x14ac:dyDescent="0.4">
      <c r="A576" s="17">
        <f t="shared" si="23"/>
        <v>574</v>
      </c>
      <c r="B576">
        <v>1469836800</v>
      </c>
      <c r="C576">
        <v>655.87</v>
      </c>
      <c r="D576" s="14">
        <f t="shared" si="25"/>
        <v>42581</v>
      </c>
      <c r="F576">
        <f ca="1">IF(A576&lt;$F$2,"",AVERAGE(INDIRECT("C"&amp;A576-$F$2+3):C576))</f>
        <v>668.8447727272727</v>
      </c>
      <c r="G576" s="2">
        <f ca="1">IF(A576&lt;$G$2,"",IF(A576=$G$2,AVERAGE(INDIRECT("C"&amp;A576-$G$2+3):C576),G575+(2/($G$2+3))*(C576-G575)))</f>
        <v>646.55366793190365</v>
      </c>
      <c r="J576">
        <f ca="1">IF(F576="","",IF(C576&lt;(F576*(1-'inputs and tables'!$K$14)),0,IF(C576&gt;(F576*(1+'inputs and tables'!$K$14)),1,J575)))</f>
        <v>0</v>
      </c>
      <c r="K576">
        <f ca="1">IF(G576="","",IF(C576&lt;(G576*(1-'inputs and tables'!$K$14)),0,IF(C576&gt;(G576*(1+'inputs and tables'!$K$14)),1,K575)))</f>
        <v>1</v>
      </c>
      <c r="N576" s="13">
        <f t="shared" si="24"/>
        <v>2360.1784878908925</v>
      </c>
      <c r="O576" s="10">
        <f ca="1">(O575+(IF(J575&lt;&gt;J574,(-O575*'inputs and tables'!$K$22-'inputs and tables'!$K$21)-O575*'inputs and tables'!$K$22,0)*('inputs and tables'!$K$15+'inputs and tables'!$K$16)))*(IF(AND(J575=0,'inputs and tables'!$K$16=1),(data!C575/data!C576-1)*'inputs and tables'!$K$18+1,1)*IF(AND(J575=1,'inputs and tables'!$K$15=1),(data!C576/data!C575-1)*'inputs and tables'!$K$17+1,1))</f>
        <v>5854.4542064374627</v>
      </c>
      <c r="P576" s="10">
        <f ca="1">(P575+(IF(K575&lt;&gt;K574,(-P575*'inputs and tables'!$K$22-'inputs and tables'!$K$21)-P575*'inputs and tables'!$K$22,0)*('inputs and tables'!$K$15+'inputs and tables'!$K$16)))*(IF(AND(K575=0,'inputs and tables'!$K$16=1),data!C575/data!C576,1)*IF(AND(K575=1,'inputs and tables'!$K$15=1),data!C576/data!C575,1))</f>
        <v>1502.3728211594628</v>
      </c>
      <c r="R576" s="36">
        <f ca="1">1-O576/MAX($O$202:O576)</f>
        <v>0.31280898355599218</v>
      </c>
      <c r="S576" s="36">
        <f>1-N576/MAX($N$202:N576)</f>
        <v>0.14795520681770924</v>
      </c>
    </row>
    <row r="577" spans="1:19" x14ac:dyDescent="0.4">
      <c r="A577" s="17">
        <f t="shared" si="23"/>
        <v>575</v>
      </c>
      <c r="B577">
        <v>1469923200</v>
      </c>
      <c r="C577">
        <v>626.97</v>
      </c>
      <c r="D577" s="14">
        <f t="shared" si="25"/>
        <v>42582</v>
      </c>
      <c r="F577">
        <f ca="1">IF(A577&lt;$F$2,"",AVERAGE(INDIRECT("C"&amp;A577-$F$2+3):C577))</f>
        <v>665.99727272727273</v>
      </c>
      <c r="G577" s="2">
        <f ca="1">IF(A577&lt;$G$2,"",IF(A577=$G$2,AVERAGE(INDIRECT("C"&amp;A577-$G$2+3):C577),G576+(2/($G$2+3))*(C577-G576)))</f>
        <v>645.72032036033329</v>
      </c>
      <c r="J577">
        <f ca="1">IF(F577="","",IF(C577&lt;(F577*(1-'inputs and tables'!$K$14)),0,IF(C577&gt;(F577*(1+'inputs and tables'!$K$14)),1,J576)))</f>
        <v>0</v>
      </c>
      <c r="K577">
        <f ca="1">IF(G577="","",IF(C577&lt;(G577*(1-'inputs and tables'!$K$14)),0,IF(C577&gt;(G577*(1+'inputs and tables'!$K$14)),1,K576)))</f>
        <v>0</v>
      </c>
      <c r="N577" s="13">
        <f t="shared" si="24"/>
        <v>2256.1805030767573</v>
      </c>
      <c r="O577" s="10">
        <f ca="1">(O576+(IF(J576&lt;&gt;J575,(-O576*'inputs and tables'!$K$22-'inputs and tables'!$K$21)-O576*'inputs and tables'!$K$22,0)*('inputs and tables'!$K$15+'inputs and tables'!$K$16)))*(IF(AND(J576=0,'inputs and tables'!$K$16=1),(data!C576/data!C577-1)*'inputs and tables'!$K$18+1,1)*IF(AND(J576=1,'inputs and tables'!$K$15=1),(data!C577/data!C576-1)*'inputs and tables'!$K$17+1,1))</f>
        <v>6124.3135722221778</v>
      </c>
      <c r="P577" s="10">
        <f ca="1">(P576+(IF(K576&lt;&gt;K575,(-P576*'inputs and tables'!$K$22-'inputs and tables'!$K$21)-P576*'inputs and tables'!$K$22,0)*('inputs and tables'!$K$15+'inputs and tables'!$K$16)))*(IF(AND(K576=0,'inputs and tables'!$K$16=1),data!C576/data!C577,1)*IF(AND(K576=1,'inputs and tables'!$K$15=1),data!C577/data!C576,1))</f>
        <v>1436.1728508429237</v>
      </c>
      <c r="R577" s="36">
        <f ca="1">1-O577/MAX($O$202:O577)</f>
        <v>0.28113311329867241</v>
      </c>
      <c r="S577" s="36">
        <f>1-N577/MAX($N$202:N577)</f>
        <v>0.1854993764290167</v>
      </c>
    </row>
    <row r="578" spans="1:19" x14ac:dyDescent="0.4">
      <c r="A578" s="17">
        <f t="shared" si="23"/>
        <v>576</v>
      </c>
      <c r="B578">
        <v>1470009600</v>
      </c>
      <c r="C578">
        <v>605.20000000000005</v>
      </c>
      <c r="D578" s="14">
        <f t="shared" si="25"/>
        <v>42583</v>
      </c>
      <c r="F578">
        <f ca="1">IF(A578&lt;$F$2,"",AVERAGE(INDIRECT("C"&amp;A578-$F$2+3):C578))</f>
        <v>662.5020454545454</v>
      </c>
      <c r="G578" s="2">
        <f ca="1">IF(A578&lt;$G$2,"",IF(A578=$G$2,AVERAGE(INDIRECT("C"&amp;A578-$G$2+3):C578),G577+(2/($G$2+3))*(C578-G577)))</f>
        <v>643.99605140882977</v>
      </c>
      <c r="J578">
        <f ca="1">IF(F578="","",IF(C578&lt;(F578*(1-'inputs and tables'!$K$14)),0,IF(C578&gt;(F578*(1+'inputs and tables'!$K$14)),1,J577)))</f>
        <v>0</v>
      </c>
      <c r="K578">
        <f ca="1">IF(G578="","",IF(C578&lt;(G578*(1-'inputs and tables'!$K$14)),0,IF(C578&gt;(G578*(1+'inputs and tables'!$K$14)),1,K577)))</f>
        <v>0</v>
      </c>
      <c r="N578" s="13">
        <f t="shared" si="24"/>
        <v>2177.8401525783588</v>
      </c>
      <c r="O578" s="10">
        <f ca="1">(O577+(IF(J577&lt;&gt;J576,(-O577*'inputs and tables'!$K$22-'inputs and tables'!$K$21)-O577*'inputs and tables'!$K$22,0)*('inputs and tables'!$K$15+'inputs and tables'!$K$16)))*(IF(AND(J577=0,'inputs and tables'!$K$16=1),(data!C577/data!C578-1)*'inputs and tables'!$K$18+1,1)*IF(AND(J577=1,'inputs and tables'!$K$15=1),(data!C578/data!C577-1)*'inputs and tables'!$K$17+1,1))</f>
        <v>6344.6148056446436</v>
      </c>
      <c r="P578" s="10">
        <f ca="1">(P577+(IF(K577&lt;&gt;K576,(-P577*'inputs and tables'!$K$22-'inputs and tables'!$K$21)-P577*'inputs and tables'!$K$22,0)*('inputs and tables'!$K$15+'inputs and tables'!$K$16)))*(IF(AND(K577=0,'inputs and tables'!$K$16=1),data!C577/data!C578,1)*IF(AND(K577=1,'inputs and tables'!$K$15=1),data!C578/data!C577,1))</f>
        <v>1484.8585884144113</v>
      </c>
      <c r="R578" s="36">
        <f ca="1">1-O578/MAX($O$202:O578)</f>
        <v>0.25527433583091319</v>
      </c>
      <c r="S578" s="36">
        <f>1-N578/MAX($N$202:N578)</f>
        <v>0.21378091872791505</v>
      </c>
    </row>
    <row r="579" spans="1:19" x14ac:dyDescent="0.4">
      <c r="A579" s="17">
        <f t="shared" si="23"/>
        <v>577</v>
      </c>
      <c r="B579">
        <v>1470096000</v>
      </c>
      <c r="C579">
        <v>537.47</v>
      </c>
      <c r="D579" s="14">
        <f t="shared" si="25"/>
        <v>42584</v>
      </c>
      <c r="F579">
        <f ca="1">IF(A579&lt;$F$2,"",AVERAGE(INDIRECT("C"&amp;A579-$F$2+3):C579))</f>
        <v>657.24545454545455</v>
      </c>
      <c r="G579" s="2">
        <f ca="1">IF(A579&lt;$G$2,"",IF(A579=$G$2,AVERAGE(INDIRECT("C"&amp;A579-$G$2+3):C579),G578+(2/($G$2+3))*(C579-G578)))</f>
        <v>639.46302794462429</v>
      </c>
      <c r="J579">
        <f ca="1">IF(F579="","",IF(C579&lt;(F579*(1-'inputs and tables'!$K$14)),0,IF(C579&gt;(F579*(1+'inputs and tables'!$K$14)),1,J578)))</f>
        <v>0</v>
      </c>
      <c r="K579">
        <f ca="1">IF(G579="","",IF(C579&lt;(G579*(1-'inputs and tables'!$K$14)),0,IF(C579&gt;(G579*(1+'inputs and tables'!$K$14)),1,K578)))</f>
        <v>0</v>
      </c>
      <c r="N579" s="13">
        <f t="shared" si="24"/>
        <v>1934.1106193097992</v>
      </c>
      <c r="O579" s="10">
        <f ca="1">(O578+(IF(J578&lt;&gt;J577,(-O578*'inputs and tables'!$K$22-'inputs and tables'!$K$21)-O578*'inputs and tables'!$K$22,0)*('inputs and tables'!$K$15+'inputs and tables'!$K$16)))*(IF(AND(J578=0,'inputs and tables'!$K$16=1),(data!C578/data!C579-1)*'inputs and tables'!$K$18+1,1)*IF(AND(J578=1,'inputs and tables'!$K$15=1),(data!C579/data!C578-1)*'inputs and tables'!$K$17+1,1))</f>
        <v>7144.1399154857727</v>
      </c>
      <c r="P579" s="10">
        <f ca="1">(P578+(IF(K578&lt;&gt;K577,(-P578*'inputs and tables'!$K$22-'inputs and tables'!$K$21)-P578*'inputs and tables'!$K$22,0)*('inputs and tables'!$K$15+'inputs and tables'!$K$16)))*(IF(AND(K578=0,'inputs and tables'!$K$16=1),data!C578/data!C579,1)*IF(AND(K578=1,'inputs and tables'!$K$15=1),data!C579/data!C578,1))</f>
        <v>1671.9750269008534</v>
      </c>
      <c r="R579" s="36">
        <f ca="1">1-O579/MAX($O$202:O579)</f>
        <v>0.16142673645946504</v>
      </c>
      <c r="S579" s="36">
        <f>1-N579/MAX($N$202:N579)</f>
        <v>0.30176938266472653</v>
      </c>
    </row>
    <row r="580" spans="1:19" x14ac:dyDescent="0.4">
      <c r="A580" s="17">
        <f t="shared" si="23"/>
        <v>578</v>
      </c>
      <c r="B580">
        <v>1470182400</v>
      </c>
      <c r="C580">
        <v>573.36</v>
      </c>
      <c r="D580" s="14">
        <f t="shared" si="25"/>
        <v>42585</v>
      </c>
      <c r="F580">
        <f ca="1">IF(A580&lt;$F$2,"",AVERAGE(INDIRECT("C"&amp;A580-$F$2+3):C580))</f>
        <v>654.29636363636359</v>
      </c>
      <c r="G580" s="2">
        <f ca="1">IF(A580&lt;$G$2,"",IF(A580=$G$2,AVERAGE(INDIRECT("C"&amp;A580-$G$2+3):C580),G579+(2/($G$2+3))*(C580-G579)))</f>
        <v>636.6501331384701</v>
      </c>
      <c r="J580">
        <f ca="1">IF(F580="","",IF(C580&lt;(F580*(1-'inputs and tables'!$K$14)),0,IF(C580&gt;(F580*(1+'inputs and tables'!$K$14)),1,J579)))</f>
        <v>0</v>
      </c>
      <c r="K580">
        <f ca="1">IF(G580="","",IF(C580&lt;(G580*(1-'inputs and tables'!$K$14)),0,IF(C580&gt;(G580*(1+'inputs and tables'!$K$14)),1,K579)))</f>
        <v>0</v>
      </c>
      <c r="N580" s="13">
        <f t="shared" si="24"/>
        <v>2063.2624419734429</v>
      </c>
      <c r="O580" s="10">
        <f ca="1">(O579+(IF(J579&lt;&gt;J578,(-O579*'inputs and tables'!$K$22-'inputs and tables'!$K$21)-O579*'inputs and tables'!$K$22,0)*('inputs and tables'!$K$15+'inputs and tables'!$K$16)))*(IF(AND(J579=0,'inputs and tables'!$K$16=1),(data!C579/data!C580-1)*'inputs and tables'!$K$18+1,1)*IF(AND(J579=1,'inputs and tables'!$K$15=1),(data!C580/data!C579-1)*'inputs and tables'!$K$17+1,1))</f>
        <v>6696.9458636391419</v>
      </c>
      <c r="P580" s="10">
        <f ca="1">(P579+(IF(K579&lt;&gt;K578,(-P579*'inputs and tables'!$K$22-'inputs and tables'!$K$21)-P579*'inputs and tables'!$K$22,0)*('inputs and tables'!$K$15+'inputs and tables'!$K$16)))*(IF(AND(K579=0,'inputs and tables'!$K$16=1),data!C579/data!C580,1)*IF(AND(K579=1,'inputs and tables'!$K$15=1),data!C580/data!C579,1))</f>
        <v>1567.3162022261786</v>
      </c>
      <c r="R580" s="36">
        <f ca="1">1-O580/MAX($O$202:O580)</f>
        <v>0.21391800621750501</v>
      </c>
      <c r="S580" s="36">
        <f>1-N580/MAX($N$202:N580)</f>
        <v>0.25514446061109952</v>
      </c>
    </row>
    <row r="581" spans="1:19" x14ac:dyDescent="0.4">
      <c r="A581" s="17">
        <f t="shared" ref="A581:A644" si="26">A580+1</f>
        <v>579</v>
      </c>
      <c r="B581">
        <v>1470268800</v>
      </c>
      <c r="C581">
        <v>587.5</v>
      </c>
      <c r="D581" s="14">
        <f t="shared" si="25"/>
        <v>42586</v>
      </c>
      <c r="F581">
        <f ca="1">IF(A581&lt;$F$2,"",AVERAGE(INDIRECT("C"&amp;A581-$F$2+3):C581))</f>
        <v>652.47454545454536</v>
      </c>
      <c r="G581" s="2">
        <f ca="1">IF(A581&lt;$G$2,"",IF(A581=$G$2,AVERAGE(INDIRECT("C"&amp;A581-$G$2+3):C581),G580+(2/($G$2+3))*(C581-G580)))</f>
        <v>634.55863811130121</v>
      </c>
      <c r="J581">
        <f ca="1">IF(F581="","",IF(C581&lt;(F581*(1-'inputs and tables'!$K$14)),0,IF(C581&gt;(F581*(1+'inputs and tables'!$K$14)),1,J580)))</f>
        <v>0</v>
      </c>
      <c r="K581">
        <f ca="1">IF(G581="","",IF(C581&lt;(G581*(1-'inputs and tables'!$K$14)),0,IF(C581&gt;(G581*(1+'inputs and tables'!$K$14)),1,K580)))</f>
        <v>0</v>
      </c>
      <c r="N581" s="13">
        <f t="shared" si="24"/>
        <v>2114.1458850624349</v>
      </c>
      <c r="O581" s="10">
        <f ca="1">(O580+(IF(J580&lt;&gt;J579,(-O580*'inputs and tables'!$K$22-'inputs and tables'!$K$21)-O580*'inputs and tables'!$K$22,0)*('inputs and tables'!$K$15+'inputs and tables'!$K$16)))*(IF(AND(J580=0,'inputs and tables'!$K$16=1),(data!C580/data!C581-1)*'inputs and tables'!$K$18+1,1)*IF(AND(J580=1,'inputs and tables'!$K$15=1),(data!C581/data!C580-1)*'inputs and tables'!$K$17+1,1))</f>
        <v>6535.7632006402355</v>
      </c>
      <c r="P581" s="10">
        <f ca="1">(P580+(IF(K580&lt;&gt;K579,(-P580*'inputs and tables'!$K$22-'inputs and tables'!$K$21)-P580*'inputs and tables'!$K$22,0)*('inputs and tables'!$K$15+'inputs and tables'!$K$16)))*(IF(AND(K580=0,'inputs and tables'!$K$16=1),data!C580/data!C581,1)*IF(AND(K580=1,'inputs and tables'!$K$15=1),data!C581/data!C580,1))</f>
        <v>1529.5939024823861</v>
      </c>
      <c r="R581" s="36">
        <f ca="1">1-O581/MAX($O$202:O581)</f>
        <v>0.23283749454445735</v>
      </c>
      <c r="S581" s="36">
        <f>1-N581/MAX($N$202:N581)</f>
        <v>0.23677509873207225</v>
      </c>
    </row>
    <row r="582" spans="1:19" x14ac:dyDescent="0.4">
      <c r="A582" s="17">
        <f t="shared" si="26"/>
        <v>580</v>
      </c>
      <c r="B582">
        <v>1470355200</v>
      </c>
      <c r="C582">
        <v>583</v>
      </c>
      <c r="D582" s="14">
        <f t="shared" si="25"/>
        <v>42587</v>
      </c>
      <c r="F582">
        <f ca="1">IF(A582&lt;$F$2,"",AVERAGE(INDIRECT("C"&amp;A582-$F$2+3):C582))</f>
        <v>651.98590909090899</v>
      </c>
      <c r="G582" s="2">
        <f ca="1">IF(A582&lt;$G$2,"",IF(A582=$G$2,AVERAGE(INDIRECT("C"&amp;A582-$G$2+3):C582),G581+(2/($G$2+3))*(C582-G581)))</f>
        <v>632.36465351082029</v>
      </c>
      <c r="J582">
        <f ca="1">IF(F582="","",IF(C582&lt;(F582*(1-'inputs and tables'!$K$14)),0,IF(C582&gt;(F582*(1+'inputs and tables'!$K$14)),1,J581)))</f>
        <v>0</v>
      </c>
      <c r="K582">
        <f ca="1">IF(G582="","",IF(C582&lt;(G582*(1-'inputs and tables'!$K$14)),0,IF(C582&gt;(G582*(1+'inputs and tables'!$K$14)),1,K581)))</f>
        <v>0</v>
      </c>
      <c r="N582" s="13">
        <f t="shared" si="24"/>
        <v>2097.9524272194035</v>
      </c>
      <c r="O582" s="10">
        <f ca="1">(O581+(IF(J581&lt;&gt;J580,(-O581*'inputs and tables'!$K$22-'inputs and tables'!$K$21)-O581*'inputs and tables'!$K$22,0)*('inputs and tables'!$K$15+'inputs and tables'!$K$16)))*(IF(AND(J581=0,'inputs and tables'!$K$16=1),(data!C581/data!C582-1)*'inputs and tables'!$K$18+1,1)*IF(AND(J581=1,'inputs and tables'!$K$15=1),(data!C582/data!C581-1)*'inputs and tables'!$K$17+1,1))</f>
        <v>6586.2107725148171</v>
      </c>
      <c r="P582" s="10">
        <f ca="1">(P581+(IF(K581&lt;&gt;K580,(-P581*'inputs and tables'!$K$22-'inputs and tables'!$K$21)-P581*'inputs and tables'!$K$22,0)*('inputs and tables'!$K$15+'inputs and tables'!$K$16)))*(IF(AND(K581=0,'inputs and tables'!$K$16=1),data!C581/data!C582,1)*IF(AND(K581=1,'inputs and tables'!$K$15=1),data!C582/data!C581,1))</f>
        <v>1541.4003734277903</v>
      </c>
      <c r="R582" s="36">
        <f ca="1">1-O582/MAX($O$202:O582)</f>
        <v>0.22691600007696167</v>
      </c>
      <c r="S582" s="36">
        <f>1-N582/MAX($N$202:N582)</f>
        <v>0.24262107669923083</v>
      </c>
    </row>
    <row r="583" spans="1:19" x14ac:dyDescent="0.4">
      <c r="A583" s="17">
        <f t="shared" si="26"/>
        <v>581</v>
      </c>
      <c r="B583">
        <v>1470441600</v>
      </c>
      <c r="C583">
        <v>591.71</v>
      </c>
      <c r="D583" s="14">
        <f t="shared" si="25"/>
        <v>42588</v>
      </c>
      <c r="F583">
        <f ca="1">IF(A583&lt;$F$2,"",AVERAGE(INDIRECT("C"&amp;A583-$F$2+3):C583))</f>
        <v>651.09068181818179</v>
      </c>
      <c r="G583" s="2">
        <f ca="1">IF(A583&lt;$G$2,"",IF(A583=$G$2,AVERAGE(INDIRECT("C"&amp;A583-$G$2+3):C583),G582+(2/($G$2+3))*(C583-G582)))</f>
        <v>630.63466825504065</v>
      </c>
      <c r="J583">
        <f ca="1">IF(F583="","",IF(C583&lt;(F583*(1-'inputs and tables'!$K$14)),0,IF(C583&gt;(F583*(1+'inputs and tables'!$K$14)),1,J582)))</f>
        <v>0</v>
      </c>
      <c r="K583">
        <f ca="1">IF(G583="","",IF(C583&lt;(G583*(1-'inputs and tables'!$K$14)),0,IF(C583&gt;(G583*(1+'inputs and tables'!$K$14)),1,K582)))</f>
        <v>0</v>
      </c>
      <c r="N583" s="13">
        <f t="shared" si="24"/>
        <v>2129.2957645111378</v>
      </c>
      <c r="O583" s="10">
        <f ca="1">(O582+(IF(J582&lt;&gt;J581,(-O582*'inputs and tables'!$K$22-'inputs and tables'!$K$21)-O582*'inputs and tables'!$K$22,0)*('inputs and tables'!$K$15+'inputs and tables'!$K$16)))*(IF(AND(J582=0,'inputs and tables'!$K$16=1),(data!C582/data!C583-1)*'inputs and tables'!$K$18+1,1)*IF(AND(J582=1,'inputs and tables'!$K$15=1),(data!C583/data!C582-1)*'inputs and tables'!$K$17+1,1))</f>
        <v>6489.2614293761098</v>
      </c>
      <c r="P583" s="10">
        <f ca="1">(P582+(IF(K582&lt;&gt;K581,(-P582*'inputs and tables'!$K$22-'inputs and tables'!$K$21)-P582*'inputs and tables'!$K$22,0)*('inputs and tables'!$K$15+'inputs and tables'!$K$16)))*(IF(AND(K582=0,'inputs and tables'!$K$16=1),data!C582/data!C583,1)*IF(AND(K582=1,'inputs and tables'!$K$15=1),data!C583/data!C582,1))</f>
        <v>1518.7108849071365</v>
      </c>
      <c r="R583" s="36">
        <f ca="1">1-O583/MAX($O$202:O583)</f>
        <v>0.23829583418375333</v>
      </c>
      <c r="S583" s="36">
        <f>1-N583/MAX($N$202:N583)</f>
        <v>0.23130586156724164</v>
      </c>
    </row>
    <row r="584" spans="1:19" x14ac:dyDescent="0.4">
      <c r="A584" s="17">
        <f t="shared" si="26"/>
        <v>582</v>
      </c>
      <c r="B584">
        <v>1470528000</v>
      </c>
      <c r="C584">
        <v>595.14</v>
      </c>
      <c r="D584" s="14">
        <f t="shared" si="25"/>
        <v>42589</v>
      </c>
      <c r="F584">
        <f ca="1">IF(A584&lt;$F$2,"",AVERAGE(INDIRECT("C"&amp;A584-$F$2+3):C584))</f>
        <v>649.38977272727266</v>
      </c>
      <c r="G584" s="2">
        <f ca="1">IF(A584&lt;$G$2,"",IF(A584=$G$2,AVERAGE(INDIRECT("C"&amp;A584-$G$2+3):C584),G583+(2/($G$2+3))*(C584-G583)))</f>
        <v>629.12425683993251</v>
      </c>
      <c r="J584">
        <f ca="1">IF(F584="","",IF(C584&lt;(F584*(1-'inputs and tables'!$K$14)),0,IF(C584&gt;(F584*(1+'inputs and tables'!$K$14)),1,J583)))</f>
        <v>0</v>
      </c>
      <c r="K584">
        <f ca="1">IF(G584="","",IF(C584&lt;(G584*(1-'inputs and tables'!$K$14)),0,IF(C584&gt;(G584*(1+'inputs and tables'!$K$14)),1,K583)))</f>
        <v>0</v>
      </c>
      <c r="N584" s="13">
        <f t="shared" si="24"/>
        <v>2141.6387779337147</v>
      </c>
      <c r="O584" s="10">
        <f ca="1">(O583+(IF(J583&lt;&gt;J582,(-O583*'inputs and tables'!$K$22-'inputs and tables'!$K$21)-O583*'inputs and tables'!$K$22,0)*('inputs and tables'!$K$15+'inputs and tables'!$K$16)))*(IF(AND(J583=0,'inputs and tables'!$K$16=1),(data!C583/data!C584-1)*'inputs and tables'!$K$18+1,1)*IF(AND(J583=1,'inputs and tables'!$K$15=1),(data!C584/data!C583-1)*'inputs and tables'!$K$17+1,1))</f>
        <v>6451.8615458146623</v>
      </c>
      <c r="P584" s="10">
        <f ca="1">(P583+(IF(K583&lt;&gt;K582,(-P583*'inputs and tables'!$K$22-'inputs and tables'!$K$21)-P583*'inputs and tables'!$K$22,0)*('inputs and tables'!$K$15+'inputs and tables'!$K$16)))*(IF(AND(K583=0,'inputs and tables'!$K$16=1),data!C583/data!C584,1)*IF(AND(K583=1,'inputs and tables'!$K$15=1),data!C584/data!C583,1))</f>
        <v>1509.9580228322777</v>
      </c>
      <c r="R584" s="36">
        <f ca="1">1-O584/MAX($O$202:O584)</f>
        <v>0.24268580173550536</v>
      </c>
      <c r="S584" s="36">
        <f>1-N584/MAX($N$202:N584)</f>
        <v>0.22684992725005204</v>
      </c>
    </row>
    <row r="585" spans="1:19" x14ac:dyDescent="0.4">
      <c r="A585" s="17">
        <f t="shared" si="26"/>
        <v>583</v>
      </c>
      <c r="B585">
        <v>1470614400</v>
      </c>
      <c r="C585">
        <v>591.48</v>
      </c>
      <c r="D585" s="14">
        <f t="shared" si="25"/>
        <v>42590</v>
      </c>
      <c r="F585">
        <f ca="1">IF(A585&lt;$F$2,"",AVERAGE(INDIRECT("C"&amp;A585-$F$2+3):C585))</f>
        <v>647.52090909090907</v>
      </c>
      <c r="G585" s="2">
        <f ca="1">IF(A585&lt;$G$2,"",IF(A585=$G$2,AVERAGE(INDIRECT("C"&amp;A585-$G$2+3):C585),G584+(2/($G$2+3))*(C585-G584)))</f>
        <v>627.52237357014815</v>
      </c>
      <c r="J585">
        <f ca="1">IF(F585="","",IF(C585&lt;(F585*(1-'inputs and tables'!$K$14)),0,IF(C585&gt;(F585*(1+'inputs and tables'!$K$14)),1,J584)))</f>
        <v>0</v>
      </c>
      <c r="K585">
        <f ca="1">IF(G585="","",IF(C585&lt;(G585*(1-'inputs and tables'!$K$14)),0,IF(C585&gt;(G585*(1+'inputs and tables'!$K$14)),1,K584)))</f>
        <v>0</v>
      </c>
      <c r="N585" s="13">
        <f t="shared" si="24"/>
        <v>2128.4680988880491</v>
      </c>
      <c r="O585" s="10">
        <f ca="1">(O584+(IF(J584&lt;&gt;J583,(-O584*'inputs and tables'!$K$22-'inputs and tables'!$K$21)-O584*'inputs and tables'!$K$22,0)*('inputs and tables'!$K$15+'inputs and tables'!$K$16)))*(IF(AND(J584=0,'inputs and tables'!$K$16=1),(data!C584/data!C585-1)*'inputs and tables'!$K$18+1,1)*IF(AND(J584=1,'inputs and tables'!$K$15=1),(data!C585/data!C584-1)*'inputs and tables'!$K$17+1,1))</f>
        <v>6491.7848116185469</v>
      </c>
      <c r="P585" s="10">
        <f ca="1">(P584+(IF(K584&lt;&gt;K583,(-P584*'inputs and tables'!$K$22-'inputs and tables'!$K$21)-P584*'inputs and tables'!$K$22,0)*('inputs and tables'!$K$15+'inputs and tables'!$K$16)))*(IF(AND(K584=0,'inputs and tables'!$K$16=1),data!C584/data!C585,1)*IF(AND(K584=1,'inputs and tables'!$K$15=1),data!C585/data!C584,1))</f>
        <v>1519.3014433428041</v>
      </c>
      <c r="R585" s="36">
        <f ca="1">1-O585/MAX($O$202:O585)</f>
        <v>0.23799964165291931</v>
      </c>
      <c r="S585" s="36">
        <f>1-N585/MAX($N$202:N585)</f>
        <v>0.23160465599667435</v>
      </c>
    </row>
    <row r="586" spans="1:19" x14ac:dyDescent="0.4">
      <c r="A586" s="17">
        <f t="shared" si="26"/>
        <v>584</v>
      </c>
      <c r="B586">
        <v>1470700800</v>
      </c>
      <c r="C586">
        <v>586.45000000000005</v>
      </c>
      <c r="D586" s="14">
        <f t="shared" si="25"/>
        <v>42591</v>
      </c>
      <c r="F586">
        <f ca="1">IF(A586&lt;$F$2,"",AVERAGE(INDIRECT("C"&amp;A586-$F$2+3):C586))</f>
        <v>646.33659090909089</v>
      </c>
      <c r="G586" s="2">
        <f ca="1">IF(A586&lt;$G$2,"",IF(A586=$G$2,AVERAGE(INDIRECT("C"&amp;A586-$G$2+3):C586),G585+(2/($G$2+3))*(C586-G585)))</f>
        <v>625.77461299269498</v>
      </c>
      <c r="J586">
        <f ca="1">IF(F586="","",IF(C586&lt;(F586*(1-'inputs and tables'!$K$14)),0,IF(C586&gt;(F586*(1+'inputs and tables'!$K$14)),1,J585)))</f>
        <v>0</v>
      </c>
      <c r="K586">
        <f ca="1">IF(G586="","",IF(C586&lt;(G586*(1-'inputs and tables'!$K$14)),0,IF(C586&gt;(G586*(1+'inputs and tables'!$K$14)),1,K585)))</f>
        <v>0</v>
      </c>
      <c r="N586" s="13">
        <f t="shared" si="24"/>
        <v>2110.3674115657277</v>
      </c>
      <c r="O586" s="10">
        <f ca="1">(O585+(IF(J585&lt;&gt;J584,(-O585*'inputs and tables'!$K$22-'inputs and tables'!$K$21)-O585*'inputs and tables'!$K$22,0)*('inputs and tables'!$K$15+'inputs and tables'!$K$16)))*(IF(AND(J585=0,'inputs and tables'!$K$16=1),(data!C585/data!C586-1)*'inputs and tables'!$K$18+1,1)*IF(AND(J585=1,'inputs and tables'!$K$15=1),(data!C586/data!C585-1)*'inputs and tables'!$K$17+1,1))</f>
        <v>6547.465053075518</v>
      </c>
      <c r="P586" s="10">
        <f ca="1">(P585+(IF(K585&lt;&gt;K584,(-P585*'inputs and tables'!$K$22-'inputs and tables'!$K$21)-P585*'inputs and tables'!$K$22,0)*('inputs and tables'!$K$15+'inputs and tables'!$K$16)))*(IF(AND(K585=0,'inputs and tables'!$K$16=1),data!C585/data!C586,1)*IF(AND(K585=1,'inputs and tables'!$K$15=1),data!C586/data!C585,1))</f>
        <v>1532.3325393612442</v>
      </c>
      <c r="R586" s="36">
        <f ca="1">1-O586/MAX($O$202:O586)</f>
        <v>0.23146394073641186</v>
      </c>
      <c r="S586" s="36">
        <f>1-N586/MAX($N$202:N586)</f>
        <v>0.23813916025774262</v>
      </c>
    </row>
    <row r="587" spans="1:19" x14ac:dyDescent="0.4">
      <c r="A587" s="17">
        <f t="shared" si="26"/>
        <v>585</v>
      </c>
      <c r="B587">
        <v>1470787200</v>
      </c>
      <c r="C587">
        <v>594.94000000000005</v>
      </c>
      <c r="D587" s="14">
        <f t="shared" si="25"/>
        <v>42592</v>
      </c>
      <c r="F587">
        <f ca="1">IF(A587&lt;$F$2,"",AVERAGE(INDIRECT("C"&amp;A587-$F$2+3):C587))</f>
        <v>644.90636363636361</v>
      </c>
      <c r="G587" s="2">
        <f ca="1">IF(A587&lt;$G$2,"",IF(A587=$G$2,AVERAGE(INDIRECT("C"&amp;A587-$G$2+3):C587),G586+(2/($G$2+3))*(C587-G586)))</f>
        <v>624.46250180151651</v>
      </c>
      <c r="J587">
        <f ca="1">IF(F587="","",IF(C587&lt;(F587*(1-'inputs and tables'!$K$14)),0,IF(C587&gt;(F587*(1+'inputs and tables'!$K$14)),1,J586)))</f>
        <v>0</v>
      </c>
      <c r="K587">
        <f ca="1">IF(G587="","",IF(C587&lt;(G587*(1-'inputs and tables'!$K$14)),0,IF(C587&gt;(G587*(1+'inputs and tables'!$K$14)),1,K586)))</f>
        <v>0</v>
      </c>
      <c r="N587" s="13">
        <f t="shared" ref="N587:N650" si="27">(C587/C586)*N586</f>
        <v>2140.919068696247</v>
      </c>
      <c r="O587" s="10">
        <f ca="1">(O586+(IF(J586&lt;&gt;J585,(-O586*'inputs and tables'!$K$22-'inputs and tables'!$K$21)-O586*'inputs and tables'!$K$22,0)*('inputs and tables'!$K$15+'inputs and tables'!$K$16)))*(IF(AND(J586=0,'inputs and tables'!$K$16=1),(data!C586/data!C587-1)*'inputs and tables'!$K$18+1,1)*IF(AND(J586=1,'inputs and tables'!$K$15=1),(data!C587/data!C586-1)*'inputs and tables'!$K$17+1,1))</f>
        <v>6454.0304574850197</v>
      </c>
      <c r="P587" s="10">
        <f ca="1">(P586+(IF(K586&lt;&gt;K585,(-P586*'inputs and tables'!$K$22-'inputs and tables'!$K$21)-P586*'inputs and tables'!$K$22,0)*('inputs and tables'!$K$15+'inputs and tables'!$K$16)))*(IF(AND(K586=0,'inputs and tables'!$K$16=1),data!C586/data!C587,1)*IF(AND(K586=1,'inputs and tables'!$K$15=1),data!C587/data!C586,1))</f>
        <v>1510.4656229340803</v>
      </c>
      <c r="R587" s="36">
        <f ca="1">1-O587/MAX($O$202:O587)</f>
        <v>0.24243121666868717</v>
      </c>
      <c r="S587" s="36">
        <f>1-N587/MAX($N$202:N587)</f>
        <v>0.22710974849303667</v>
      </c>
    </row>
    <row r="588" spans="1:19" x14ac:dyDescent="0.4">
      <c r="A588" s="17">
        <f t="shared" si="26"/>
        <v>586</v>
      </c>
      <c r="B588">
        <v>1470873600</v>
      </c>
      <c r="C588">
        <v>587.91</v>
      </c>
      <c r="D588" s="14">
        <f t="shared" si="25"/>
        <v>42593</v>
      </c>
      <c r="F588">
        <f ca="1">IF(A588&lt;$F$2,"",AVERAGE(INDIRECT("C"&amp;A588-$F$2+3):C588))</f>
        <v>643.53090909090906</v>
      </c>
      <c r="G588" s="2">
        <f ca="1">IF(A588&lt;$G$2,"",IF(A588=$G$2,AVERAGE(INDIRECT("C"&amp;A588-$G$2+3):C588),G587+(2/($G$2+3))*(C588-G587)))</f>
        <v>622.9070761929413</v>
      </c>
      <c r="J588">
        <f ca="1">IF(F588="","",IF(C588&lt;(F588*(1-'inputs and tables'!$K$14)),0,IF(C588&gt;(F588*(1+'inputs and tables'!$K$14)),1,J587)))</f>
        <v>0</v>
      </c>
      <c r="K588">
        <f ca="1">IF(G588="","",IF(C588&lt;(G588*(1-'inputs and tables'!$K$14)),0,IF(C588&gt;(G588*(1+'inputs and tables'!$K$14)),1,K587)))</f>
        <v>0</v>
      </c>
      <c r="N588" s="13">
        <f t="shared" si="27"/>
        <v>2115.6212889992444</v>
      </c>
      <c r="O588" s="10">
        <f ca="1">(O587+(IF(J587&lt;&gt;J586,(-O587*'inputs and tables'!$K$22-'inputs and tables'!$K$21)-O587*'inputs and tables'!$K$22,0)*('inputs and tables'!$K$15+'inputs and tables'!$K$16)))*(IF(AND(J587=0,'inputs and tables'!$K$16=1),(data!C587/data!C588-1)*'inputs and tables'!$K$18+1,1)*IF(AND(J587=1,'inputs and tables'!$K$15=1),(data!C588/data!C587-1)*'inputs and tables'!$K$17+1,1))</f>
        <v>6531.2052531444233</v>
      </c>
      <c r="P588" s="10">
        <f ca="1">(P587+(IF(K587&lt;&gt;K586,(-P587*'inputs and tables'!$K$22-'inputs and tables'!$K$21)-P587*'inputs and tables'!$K$22,0)*('inputs and tables'!$K$15+'inputs and tables'!$K$16)))*(IF(AND(K587=0,'inputs and tables'!$K$16=1),data!C587/data!C588,1)*IF(AND(K587=1,'inputs and tables'!$K$15=1),data!C588/data!C587,1))</f>
        <v>1528.5271856379409</v>
      </c>
      <c r="R588" s="36">
        <f ca="1">1-O588/MAX($O$202:O588)</f>
        <v>0.23337250267025345</v>
      </c>
      <c r="S588" s="36">
        <f>1-N588/MAX($N$202:N588)</f>
        <v>0.23624246518395342</v>
      </c>
    </row>
    <row r="589" spans="1:19" x14ac:dyDescent="0.4">
      <c r="A589" s="17">
        <f t="shared" si="26"/>
        <v>587</v>
      </c>
      <c r="B589">
        <v>1470960000</v>
      </c>
      <c r="C589">
        <v>587.74</v>
      </c>
      <c r="D589" s="14">
        <f t="shared" si="25"/>
        <v>42594</v>
      </c>
      <c r="F589">
        <f ca="1">IF(A589&lt;$F$2,"",AVERAGE(INDIRECT("C"&amp;A589-$F$2+3):C589))</f>
        <v>642.35636363636377</v>
      </c>
      <c r="G589" s="2">
        <f ca="1">IF(A589&lt;$G$2,"",IF(A589=$G$2,AVERAGE(INDIRECT("C"&amp;A589-$G$2+3):C589),G588+(2/($G$2+3))*(C589-G588)))</f>
        <v>621.41060486558206</v>
      </c>
      <c r="J589">
        <f ca="1">IF(F589="","",IF(C589&lt;(F589*(1-'inputs and tables'!$K$14)),0,IF(C589&gt;(F589*(1+'inputs and tables'!$K$14)),1,J588)))</f>
        <v>0</v>
      </c>
      <c r="K589">
        <f ca="1">IF(G589="","",IF(C589&lt;(G589*(1-'inputs and tables'!$K$14)),0,IF(C589&gt;(G589*(1+'inputs and tables'!$K$14)),1,K588)))</f>
        <v>0</v>
      </c>
      <c r="N589" s="13">
        <f t="shared" si="27"/>
        <v>2115.0095361473968</v>
      </c>
      <c r="O589" s="10">
        <f ca="1">(O588+(IF(J588&lt;&gt;J587,(-O588*'inputs and tables'!$K$22-'inputs and tables'!$K$21)-O588*'inputs and tables'!$K$22,0)*('inputs and tables'!$K$15+'inputs and tables'!$K$16)))*(IF(AND(J588=0,'inputs and tables'!$K$16=1),(data!C588/data!C589-1)*'inputs and tables'!$K$18+1,1)*IF(AND(J588=1,'inputs and tables'!$K$15=1),(data!C589/data!C588-1)*'inputs and tables'!$K$17+1,1))</f>
        <v>6533.0943620923163</v>
      </c>
      <c r="P589" s="10">
        <f ca="1">(P588+(IF(K588&lt;&gt;K587,(-P588*'inputs and tables'!$K$22-'inputs and tables'!$K$21)-P588*'inputs and tables'!$K$22,0)*('inputs and tables'!$K$15+'inputs and tables'!$K$16)))*(IF(AND(K588=0,'inputs and tables'!$K$16=1),data!C588/data!C589,1)*IF(AND(K588=1,'inputs and tables'!$K$15=1),data!C589/data!C588,1))</f>
        <v>1528.9693022567833</v>
      </c>
      <c r="R589" s="36">
        <f ca="1">1-O589/MAX($O$202:O589)</f>
        <v>0.23315076061671602</v>
      </c>
      <c r="S589" s="36">
        <f>1-N589/MAX($N$202:N589)</f>
        <v>0.23646331324049041</v>
      </c>
    </row>
    <row r="590" spans="1:19" x14ac:dyDescent="0.4">
      <c r="A590" s="17">
        <f t="shared" si="26"/>
        <v>588</v>
      </c>
      <c r="B590">
        <v>1471046400</v>
      </c>
      <c r="C590">
        <v>586.45000000000005</v>
      </c>
      <c r="D590" s="14">
        <f t="shared" si="25"/>
        <v>42595</v>
      </c>
      <c r="F590">
        <f ca="1">IF(A590&lt;$F$2,"",AVERAGE(INDIRECT("C"&amp;A590-$F$2+3):C590))</f>
        <v>640.37818181818193</v>
      </c>
      <c r="G590" s="2">
        <f ca="1">IF(A590&lt;$G$2,"",IF(A590=$G$2,AVERAGE(INDIRECT("C"&amp;A590-$G$2+3):C590),G589+(2/($G$2+3))*(C590-G589)))</f>
        <v>619.92291955215308</v>
      </c>
      <c r="J590">
        <f ca="1">IF(F590="","",IF(C590&lt;(F590*(1-'inputs and tables'!$K$14)),0,IF(C590&gt;(F590*(1+'inputs and tables'!$K$14)),1,J589)))</f>
        <v>0</v>
      </c>
      <c r="K590">
        <f ca="1">IF(G590="","",IF(C590&lt;(G590*(1-'inputs and tables'!$K$14)),0,IF(C590&gt;(G590*(1+'inputs and tables'!$K$14)),1,K589)))</f>
        <v>0</v>
      </c>
      <c r="N590" s="13">
        <f t="shared" si="27"/>
        <v>2110.3674115657282</v>
      </c>
      <c r="O590" s="10">
        <f ca="1">(O589+(IF(J589&lt;&gt;J588,(-O589*'inputs and tables'!$K$22-'inputs and tables'!$K$21)-O589*'inputs and tables'!$K$22,0)*('inputs and tables'!$K$15+'inputs and tables'!$K$16)))*(IF(AND(J589=0,'inputs and tables'!$K$16=1),(data!C589/data!C590-1)*'inputs and tables'!$K$18+1,1)*IF(AND(J589=1,'inputs and tables'!$K$15=1),(data!C590/data!C589-1)*'inputs and tables'!$K$17+1,1))</f>
        <v>6547.4650530755189</v>
      </c>
      <c r="P590" s="10">
        <f ca="1">(P589+(IF(K589&lt;&gt;K588,(-P589*'inputs and tables'!$K$22-'inputs and tables'!$K$21)-P589*'inputs and tables'!$K$22,0)*('inputs and tables'!$K$15+'inputs and tables'!$K$16)))*(IF(AND(K589=0,'inputs and tables'!$K$16=1),data!C589/data!C590,1)*IF(AND(K589=1,'inputs and tables'!$K$15=1),data!C590/data!C589,1))</f>
        <v>1532.3325393612445</v>
      </c>
      <c r="R590" s="36">
        <f ca="1">1-O590/MAX($O$202:O590)</f>
        <v>0.23146394073641174</v>
      </c>
      <c r="S590" s="36">
        <f>1-N590/MAX($N$202:N590)</f>
        <v>0.2381391602577424</v>
      </c>
    </row>
    <row r="591" spans="1:19" x14ac:dyDescent="0.4">
      <c r="A591" s="17">
        <f t="shared" si="26"/>
        <v>589</v>
      </c>
      <c r="B591">
        <v>1471132800</v>
      </c>
      <c r="C591">
        <v>574.99</v>
      </c>
      <c r="D591" s="14">
        <f t="shared" si="25"/>
        <v>42596</v>
      </c>
      <c r="F591">
        <f ca="1">IF(A591&lt;$F$2,"",AVERAGE(INDIRECT("C"&amp;A591-$F$2+3):C591))</f>
        <v>638.03272727272736</v>
      </c>
      <c r="G591" s="2">
        <f ca="1">IF(A591&lt;$G$2,"",IF(A591=$G$2,AVERAGE(INDIRECT("C"&amp;A591-$G$2+3):C591),G590+(2/($G$2+3))*(C591-G590)))</f>
        <v>618.01088042227423</v>
      </c>
      <c r="J591">
        <f ca="1">IF(F591="","",IF(C591&lt;(F591*(1-'inputs and tables'!$K$14)),0,IF(C591&gt;(F591*(1+'inputs and tables'!$K$14)),1,J590)))</f>
        <v>0</v>
      </c>
      <c r="K591">
        <f ca="1">IF(G591="","",IF(C591&lt;(G591*(1-'inputs and tables'!$K$14)),0,IF(C591&gt;(G591*(1+'inputs and tables'!$K$14)),1,K590)))</f>
        <v>0</v>
      </c>
      <c r="N591" s="13">
        <f t="shared" si="27"/>
        <v>2069.1280722588081</v>
      </c>
      <c r="O591" s="10">
        <f ca="1">(O590+(IF(J590&lt;&gt;J589,(-O590*'inputs and tables'!$K$22-'inputs and tables'!$K$21)-O590*'inputs and tables'!$K$22,0)*('inputs and tables'!$K$15+'inputs and tables'!$K$16)))*(IF(AND(J590=0,'inputs and tables'!$K$16=1),(data!C590/data!C591-1)*'inputs and tables'!$K$18+1,1)*IF(AND(J590=1,'inputs and tables'!$K$15=1),(data!C591/data!C590-1)*'inputs and tables'!$K$17+1,1))</f>
        <v>6677.9611478045508</v>
      </c>
      <c r="P591" s="10">
        <f ca="1">(P590+(IF(K590&lt;&gt;K589,(-P590*'inputs and tables'!$K$22-'inputs and tables'!$K$21)-P590*'inputs and tables'!$K$22,0)*('inputs and tables'!$K$15+'inputs and tables'!$K$16)))*(IF(AND(K590=0,'inputs and tables'!$K$16=1),data!C590/data!C591,1)*IF(AND(K590=1,'inputs and tables'!$K$15=1),data!C591/data!C590,1))</f>
        <v>1562.8731242428598</v>
      </c>
      <c r="R591" s="36">
        <f ca="1">1-O591/MAX($O$202:O591)</f>
        <v>0.21614641653745048</v>
      </c>
      <c r="S591" s="36">
        <f>1-N591/MAX($N$202:N591)</f>
        <v>0.25302691748077299</v>
      </c>
    </row>
    <row r="592" spans="1:19" x14ac:dyDescent="0.4">
      <c r="A592" s="17">
        <f t="shared" si="26"/>
        <v>590</v>
      </c>
      <c r="B592">
        <v>1471219200</v>
      </c>
      <c r="C592">
        <v>567.79</v>
      </c>
      <c r="D592" s="14">
        <f t="shared" si="25"/>
        <v>42597</v>
      </c>
      <c r="F592">
        <f ca="1">IF(A592&lt;$F$2,"",AVERAGE(INDIRECT("C"&amp;A592-$F$2+3):C592))</f>
        <v>634.91545454545474</v>
      </c>
      <c r="G592" s="2">
        <f ca="1">IF(A592&lt;$G$2,"",IF(A592=$G$2,AVERAGE(INDIRECT("C"&amp;A592-$G$2+3):C592),G591+(2/($G$2+3))*(C592-G591)))</f>
        <v>615.87382168090085</v>
      </c>
      <c r="J592">
        <f ca="1">IF(F592="","",IF(C592&lt;(F592*(1-'inputs and tables'!$K$14)),0,IF(C592&gt;(F592*(1+'inputs and tables'!$K$14)),1,J591)))</f>
        <v>0</v>
      </c>
      <c r="K592">
        <f ca="1">IF(G592="","",IF(C592&lt;(G592*(1-'inputs and tables'!$K$14)),0,IF(C592&gt;(G592*(1+'inputs and tables'!$K$14)),1,K591)))</f>
        <v>0</v>
      </c>
      <c r="N592" s="13">
        <f t="shared" si="27"/>
        <v>2043.2185397099577</v>
      </c>
      <c r="O592" s="10">
        <f ca="1">(O591+(IF(J591&lt;&gt;J590,(-O591*'inputs and tables'!$K$22-'inputs and tables'!$K$21)-O591*'inputs and tables'!$K$22,0)*('inputs and tables'!$K$15+'inputs and tables'!$K$16)))*(IF(AND(J591=0,'inputs and tables'!$K$16=1),(data!C591/data!C592-1)*'inputs and tables'!$K$18+1,1)*IF(AND(J591=1,'inputs and tables'!$K$15=1),(data!C592/data!C591-1)*'inputs and tables'!$K$17+1,1))</f>
        <v>6762.642667845751</v>
      </c>
      <c r="P592" s="10">
        <f ca="1">(P591+(IF(K591&lt;&gt;K590,(-P591*'inputs and tables'!$K$22-'inputs and tables'!$K$21)-P591*'inputs and tables'!$K$22,0)*('inputs and tables'!$K$15+'inputs and tables'!$K$16)))*(IF(AND(K591=0,'inputs and tables'!$K$16=1),data!C591/data!C592,1)*IF(AND(K591=1,'inputs and tables'!$K$15=1),data!C592/data!C591,1))</f>
        <v>1582.6915192384545</v>
      </c>
      <c r="R592" s="36">
        <f ca="1">1-O592/MAX($O$202:O592)</f>
        <v>0.20620656940923332</v>
      </c>
      <c r="S592" s="36">
        <f>1-N592/MAX($N$202:N592)</f>
        <v>0.26238048222822674</v>
      </c>
    </row>
    <row r="593" spans="1:19" x14ac:dyDescent="0.4">
      <c r="A593" s="17">
        <f t="shared" si="26"/>
        <v>591</v>
      </c>
      <c r="B593">
        <v>1471305600</v>
      </c>
      <c r="C593">
        <v>579.02</v>
      </c>
      <c r="D593" s="14">
        <f t="shared" si="25"/>
        <v>42598</v>
      </c>
      <c r="F593">
        <f ca="1">IF(A593&lt;$F$2,"",AVERAGE(INDIRECT("C"&amp;A593-$F$2+3):C593))</f>
        <v>632.99431818181836</v>
      </c>
      <c r="G593" s="2">
        <f ca="1">IF(A593&lt;$G$2,"",IF(A593=$G$2,AVERAGE(INDIRECT("C"&amp;A593-$G$2+3):C593),G592+(2/($G$2+3))*(C593-G592)))</f>
        <v>614.30557394979871</v>
      </c>
      <c r="J593">
        <f ca="1">IF(F593="","",IF(C593&lt;(F593*(1-'inputs and tables'!$K$14)),0,IF(C593&gt;(F593*(1+'inputs and tables'!$K$14)),1,J592)))</f>
        <v>0</v>
      </c>
      <c r="K593">
        <f ca="1">IF(G593="","",IF(C593&lt;(G593*(1-'inputs and tables'!$K$14)),0,IF(C593&gt;(G593*(1+'inputs and tables'!$K$14)),1,K592)))</f>
        <v>0</v>
      </c>
      <c r="N593" s="13">
        <f t="shared" si="27"/>
        <v>2083.6302133937897</v>
      </c>
      <c r="O593" s="10">
        <f ca="1">(O592+(IF(J592&lt;&gt;J591,(-O592*'inputs and tables'!$K$22-'inputs and tables'!$K$21)-O592*'inputs and tables'!$K$22,0)*('inputs and tables'!$K$15+'inputs and tables'!$K$16)))*(IF(AND(J592=0,'inputs and tables'!$K$16=1),(data!C592/data!C593-1)*'inputs and tables'!$K$18+1,1)*IF(AND(J592=1,'inputs and tables'!$K$15=1),(data!C593/data!C592-1)*'inputs and tables'!$K$17+1,1))</f>
        <v>6631.4822983249951</v>
      </c>
      <c r="P593" s="10">
        <f ca="1">(P592+(IF(K592&lt;&gt;K591,(-P592*'inputs and tables'!$K$22-'inputs and tables'!$K$21)-P592*'inputs and tables'!$K$22,0)*('inputs and tables'!$K$15+'inputs and tables'!$K$16)))*(IF(AND(K592=0,'inputs and tables'!$K$16=1),data!C592/data!C593,1)*IF(AND(K592=1,'inputs and tables'!$K$15=1),data!C593/data!C592,1))</f>
        <v>1551.9954711554039</v>
      </c>
      <c r="R593" s="36">
        <f ca="1">1-O593/MAX($O$202:O593)</f>
        <v>0.22160206563653873</v>
      </c>
      <c r="S593" s="36">
        <f>1-N593/MAX($N$202:N593)</f>
        <v>0.24779151943462863</v>
      </c>
    </row>
    <row r="594" spans="1:19" x14ac:dyDescent="0.4">
      <c r="A594" s="17">
        <f t="shared" si="26"/>
        <v>592</v>
      </c>
      <c r="B594">
        <v>1471392000</v>
      </c>
      <c r="C594">
        <v>574.45000000000005</v>
      </c>
      <c r="D594" s="14">
        <f t="shared" si="25"/>
        <v>42599</v>
      </c>
      <c r="F594">
        <f ca="1">IF(A594&lt;$F$2,"",AVERAGE(INDIRECT("C"&amp;A594-$F$2+3):C594))</f>
        <v>630.55045454545461</v>
      </c>
      <c r="G594" s="2">
        <f ca="1">IF(A594&lt;$G$2,"",IF(A594=$G$2,AVERAGE(INDIRECT("C"&amp;A594-$G$2+3):C594),G593+(2/($G$2+3))*(C594-G593)))</f>
        <v>612.60959207959456</v>
      </c>
      <c r="J594">
        <f ca="1">IF(F594="","",IF(C594&lt;(F594*(1-'inputs and tables'!$K$14)),0,IF(C594&gt;(F594*(1+'inputs and tables'!$K$14)),1,J593)))</f>
        <v>0</v>
      </c>
      <c r="K594">
        <f ca="1">IF(G594="","",IF(C594&lt;(G594*(1-'inputs and tables'!$K$14)),0,IF(C594&gt;(G594*(1+'inputs and tables'!$K$14)),1,K593)))</f>
        <v>0</v>
      </c>
      <c r="N594" s="13">
        <f t="shared" si="27"/>
        <v>2067.1848573176449</v>
      </c>
      <c r="O594" s="10">
        <f ca="1">(O593+(IF(J593&lt;&gt;J592,(-O593*'inputs and tables'!$K$22-'inputs and tables'!$K$21)-O593*'inputs and tables'!$K$22,0)*('inputs and tables'!$K$15+'inputs and tables'!$K$16)))*(IF(AND(J593=0,'inputs and tables'!$K$16=1),(data!C593/data!C594-1)*'inputs and tables'!$K$18+1,1)*IF(AND(J593=1,'inputs and tables'!$K$15=1),(data!C594/data!C593-1)*'inputs and tables'!$K$17+1,1))</f>
        <v>6684.2386289078922</v>
      </c>
      <c r="P594" s="10">
        <f ca="1">(P593+(IF(K593&lt;&gt;K592,(-P593*'inputs and tables'!$K$22-'inputs and tables'!$K$21)-P593*'inputs and tables'!$K$22,0)*('inputs and tables'!$K$15+'inputs and tables'!$K$16)))*(IF(AND(K593=0,'inputs and tables'!$K$16=1),data!C593/data!C594,1)*IF(AND(K593=1,'inputs and tables'!$K$15=1),data!C594/data!C593,1))</f>
        <v>1564.3422712305719</v>
      </c>
      <c r="R594" s="36">
        <f ca="1">1-O594/MAX($O$202:O594)</f>
        <v>0.21540957097200564</v>
      </c>
      <c r="S594" s="36">
        <f>1-N594/MAX($N$202:N594)</f>
        <v>0.25372843483683183</v>
      </c>
    </row>
    <row r="595" spans="1:19" x14ac:dyDescent="0.4">
      <c r="A595" s="17">
        <f t="shared" si="26"/>
        <v>593</v>
      </c>
      <c r="B595">
        <v>1471478400</v>
      </c>
      <c r="C595">
        <v>574.09</v>
      </c>
      <c r="D595" s="14">
        <f t="shared" si="25"/>
        <v>42600</v>
      </c>
      <c r="F595">
        <f ca="1">IF(A595&lt;$F$2,"",AVERAGE(INDIRECT("C"&amp;A595-$F$2+3):C595))</f>
        <v>628.37363636363648</v>
      </c>
      <c r="G595" s="2">
        <f ca="1">IF(A595&lt;$G$2,"",IF(A595=$G$2,AVERAGE(INDIRECT("C"&amp;A595-$G$2+3):C595),G594+(2/($G$2+3))*(C595-G594)))</f>
        <v>610.97046050173947</v>
      </c>
      <c r="J595">
        <f ca="1">IF(F595="","",IF(C595&lt;(F595*(1-'inputs and tables'!$K$14)),0,IF(C595&gt;(F595*(1+'inputs and tables'!$K$14)),1,J594)))</f>
        <v>0</v>
      </c>
      <c r="K595">
        <f ca="1">IF(G595="","",IF(C595&lt;(G595*(1-'inputs and tables'!$K$14)),0,IF(C595&gt;(G595*(1+'inputs and tables'!$K$14)),1,K594)))</f>
        <v>0</v>
      </c>
      <c r="N595" s="13">
        <f t="shared" si="27"/>
        <v>2065.8893806902024</v>
      </c>
      <c r="O595" s="10">
        <f ca="1">(O594+(IF(J594&lt;&gt;J593,(-O594*'inputs and tables'!$K$22-'inputs and tables'!$K$21)-O594*'inputs and tables'!$K$22,0)*('inputs and tables'!$K$15+'inputs and tables'!$K$16)))*(IF(AND(J594=0,'inputs and tables'!$K$16=1),(data!C594/data!C595-1)*'inputs and tables'!$K$18+1,1)*IF(AND(J594=1,'inputs and tables'!$K$15=1),(data!C595/data!C594-1)*'inputs and tables'!$K$17+1,1))</f>
        <v>6688.4301771083601</v>
      </c>
      <c r="P595" s="10">
        <f ca="1">(P594+(IF(K594&lt;&gt;K593,(-P594*'inputs and tables'!$K$22-'inputs and tables'!$K$21)-P594*'inputs and tables'!$K$22,0)*('inputs and tables'!$K$15+'inputs and tables'!$K$16)))*(IF(AND(K594=0,'inputs and tables'!$K$16=1),data!C594/data!C595,1)*IF(AND(K594=1,'inputs and tables'!$K$15=1),data!C595/data!C594,1))</f>
        <v>1565.3232380086779</v>
      </c>
      <c r="R595" s="36">
        <f ca="1">1-O595/MAX($O$202:O595)</f>
        <v>0.21491757049394455</v>
      </c>
      <c r="S595" s="36">
        <f>1-N595/MAX($N$202:N595)</f>
        <v>0.25419611307420453</v>
      </c>
    </row>
    <row r="596" spans="1:19" x14ac:dyDescent="0.4">
      <c r="A596" s="17">
        <f t="shared" si="26"/>
        <v>594</v>
      </c>
      <c r="B596">
        <v>1471564800</v>
      </c>
      <c r="C596">
        <v>573.66999999999996</v>
      </c>
      <c r="D596" s="14">
        <f t="shared" si="25"/>
        <v>42601</v>
      </c>
      <c r="F596">
        <f ca="1">IF(A596&lt;$F$2,"",AVERAGE(INDIRECT("C"&amp;A596-$F$2+3):C596))</f>
        <v>625.98454545454558</v>
      </c>
      <c r="G596" s="2">
        <f ca="1">IF(A596&lt;$G$2,"",IF(A596=$G$2,AVERAGE(INDIRECT("C"&amp;A596-$G$2+3):C596),G595+(2/($G$2+3))*(C596-G595)))</f>
        <v>609.3832068633676</v>
      </c>
      <c r="J596">
        <f ca="1">IF(F596="","",IF(C596&lt;(F596*(1-'inputs and tables'!$K$14)),0,IF(C596&gt;(F596*(1+'inputs and tables'!$K$14)),1,J595)))</f>
        <v>0</v>
      </c>
      <c r="K596">
        <f ca="1">IF(G596="","",IF(C596&lt;(G596*(1-'inputs and tables'!$K$14)),0,IF(C596&gt;(G596*(1+'inputs and tables'!$K$14)),1,K595)))</f>
        <v>0</v>
      </c>
      <c r="N596" s="13">
        <f t="shared" si="27"/>
        <v>2064.3779912915193</v>
      </c>
      <c r="O596" s="10">
        <f ca="1">(O595+(IF(J595&lt;&gt;J594,(-O595*'inputs and tables'!$K$22-'inputs and tables'!$K$21)-O595*'inputs and tables'!$K$22,0)*('inputs and tables'!$K$15+'inputs and tables'!$K$16)))*(IF(AND(J595=0,'inputs and tables'!$K$16=1),(data!C595/data!C596-1)*'inputs and tables'!$K$18+1,1)*IF(AND(J595=1,'inputs and tables'!$K$15=1),(data!C596/data!C595-1)*'inputs and tables'!$K$17+1,1))</f>
        <v>6693.3269656355378</v>
      </c>
      <c r="P596" s="10">
        <f ca="1">(P595+(IF(K595&lt;&gt;K594,(-P595*'inputs and tables'!$K$22-'inputs and tables'!$K$21)-P595*'inputs and tables'!$K$22,0)*('inputs and tables'!$K$15+'inputs and tables'!$K$16)))*(IF(AND(K595=0,'inputs and tables'!$K$16=1),data!C595/data!C596,1)*IF(AND(K595=1,'inputs and tables'!$K$15=1),data!C596/data!C595,1))</f>
        <v>1566.4692553356494</v>
      </c>
      <c r="R596" s="36">
        <f ca="1">1-O596/MAX($O$202:O596)</f>
        <v>0.21434278948675822</v>
      </c>
      <c r="S596" s="36">
        <f>1-N596/MAX($N$202:N596)</f>
        <v>0.25474173768447272</v>
      </c>
    </row>
    <row r="597" spans="1:19" x14ac:dyDescent="0.4">
      <c r="A597" s="17">
        <f t="shared" si="26"/>
        <v>595</v>
      </c>
      <c r="B597">
        <v>1471651200</v>
      </c>
      <c r="C597">
        <v>581.87</v>
      </c>
      <c r="D597" s="14">
        <f t="shared" si="25"/>
        <v>42602</v>
      </c>
      <c r="F597">
        <f ca="1">IF(A597&lt;$F$2,"",AVERAGE(INDIRECT("C"&amp;A597-$F$2+3):C597))</f>
        <v>624.61863636363637</v>
      </c>
      <c r="G597" s="2">
        <f ca="1">IF(A597&lt;$G$2,"",IF(A597=$G$2,AVERAGE(INDIRECT("C"&amp;A597-$G$2+3):C597),G596+(2/($G$2+3))*(C597-G596)))</f>
        <v>608.21243210322427</v>
      </c>
      <c r="J597">
        <f ca="1">IF(F597="","",IF(C597&lt;(F597*(1-'inputs and tables'!$K$14)),0,IF(C597&gt;(F597*(1+'inputs and tables'!$K$14)),1,J596)))</f>
        <v>0</v>
      </c>
      <c r="K597">
        <f ca="1">IF(G597="","",IF(C597&lt;(G597*(1-'inputs and tables'!$K$14)),0,IF(C597&gt;(G597*(1+'inputs and tables'!$K$14)),1,K596)))</f>
        <v>0</v>
      </c>
      <c r="N597" s="13">
        <f t="shared" si="27"/>
        <v>2093.88607002771</v>
      </c>
      <c r="O597" s="10">
        <f ca="1">(O596+(IF(J596&lt;&gt;J595,(-O596*'inputs and tables'!$K$22-'inputs and tables'!$K$21)-O596*'inputs and tables'!$K$22,0)*('inputs and tables'!$K$15+'inputs and tables'!$K$16)))*(IF(AND(J596=0,'inputs and tables'!$K$16=1),(data!C596/data!C597-1)*'inputs and tables'!$K$18+1,1)*IF(AND(J596=1,'inputs and tables'!$K$15=1),(data!C597/data!C596-1)*'inputs and tables'!$K$17+1,1))</f>
        <v>6599.0012895941336</v>
      </c>
      <c r="P597" s="10">
        <f ca="1">(P596+(IF(K596&lt;&gt;K595,(-P596*'inputs and tables'!$K$22-'inputs and tables'!$K$21)-P596*'inputs and tables'!$K$22,0)*('inputs and tables'!$K$15+'inputs and tables'!$K$16)))*(IF(AND(K596=0,'inputs and tables'!$K$16=1),data!C596/data!C597,1)*IF(AND(K596=1,'inputs and tables'!$K$15=1),data!C597/data!C596,1))</f>
        <v>1544.3937953639161</v>
      </c>
      <c r="R597" s="36">
        <f ca="1">1-O597/MAX($O$202:O597)</f>
        <v>0.22541465970898766</v>
      </c>
      <c r="S597" s="36">
        <f>1-N597/MAX($N$202:N597)</f>
        <v>0.24408906672209474</v>
      </c>
    </row>
    <row r="598" spans="1:19" x14ac:dyDescent="0.4">
      <c r="A598" s="17">
        <f t="shared" si="26"/>
        <v>596</v>
      </c>
      <c r="B598">
        <v>1471737600</v>
      </c>
      <c r="C598">
        <v>581.29</v>
      </c>
      <c r="D598" s="14">
        <f t="shared" si="25"/>
        <v>42603</v>
      </c>
      <c r="F598">
        <f ca="1">IF(A598&lt;$F$2,"",AVERAGE(INDIRECT("C"&amp;A598-$F$2+3):C598))</f>
        <v>622.6631818181819</v>
      </c>
      <c r="G598" s="2">
        <f ca="1">IF(A598&lt;$G$2,"",IF(A598=$G$2,AVERAGE(INDIRECT("C"&amp;A598-$G$2+3):C598),G597+(2/($G$2+3))*(C598-G597)))</f>
        <v>607.0667966945764</v>
      </c>
      <c r="J598">
        <f ca="1">IF(F598="","",IF(C598&lt;(F598*(1-'inputs and tables'!$K$14)),0,IF(C598&gt;(F598*(1+'inputs and tables'!$K$14)),1,J597)))</f>
        <v>0</v>
      </c>
      <c r="K598">
        <f ca="1">IF(G598="","",IF(C598&lt;(G598*(1-'inputs and tables'!$K$14)),0,IF(C598&gt;(G598*(1+'inputs and tables'!$K$14)),1,K597)))</f>
        <v>0</v>
      </c>
      <c r="N598" s="13">
        <f t="shared" si="27"/>
        <v>2091.7989132390526</v>
      </c>
      <c r="O598" s="10">
        <f ca="1">(O597+(IF(J597&lt;&gt;J596,(-O597*'inputs and tables'!$K$22-'inputs and tables'!$K$21)-O597*'inputs and tables'!$K$22,0)*('inputs and tables'!$K$15+'inputs and tables'!$K$16)))*(IF(AND(J597=0,'inputs and tables'!$K$16=1),(data!C597/data!C598-1)*'inputs and tables'!$K$18+1,1)*IF(AND(J597=1,'inputs and tables'!$K$15=1),(data!C598/data!C597-1)*'inputs and tables'!$K$17+1,1))</f>
        <v>6605.5856463660803</v>
      </c>
      <c r="P598" s="10">
        <f ca="1">(P597+(IF(K597&lt;&gt;K596,(-P597*'inputs and tables'!$K$22-'inputs and tables'!$K$21)-P597*'inputs and tables'!$K$22,0)*('inputs and tables'!$K$15+'inputs and tables'!$K$16)))*(IF(AND(K597=0,'inputs and tables'!$K$16=1),data!C597/data!C598,1)*IF(AND(K597=1,'inputs and tables'!$K$15=1),data!C598/data!C597,1))</f>
        <v>1545.9347618372963</v>
      </c>
      <c r="R598" s="36">
        <f ca="1">1-O598/MAX($O$202:O598)</f>
        <v>0.22464179333012546</v>
      </c>
      <c r="S598" s="36">
        <f>1-N598/MAX($N$202:N598)</f>
        <v>0.24484254832675079</v>
      </c>
    </row>
    <row r="599" spans="1:19" x14ac:dyDescent="0.4">
      <c r="A599" s="17">
        <f t="shared" si="26"/>
        <v>597</v>
      </c>
      <c r="B599">
        <v>1471824000</v>
      </c>
      <c r="C599">
        <v>585.20000000000005</v>
      </c>
      <c r="D599" s="14">
        <f t="shared" si="25"/>
        <v>42604</v>
      </c>
      <c r="F599">
        <f ca="1">IF(A599&lt;$F$2,"",AVERAGE(INDIRECT("C"&amp;A599-$F$2+3):C599))</f>
        <v>621.01750000000004</v>
      </c>
      <c r="G599" s="2">
        <f ca="1">IF(A599&lt;$G$2,"",IF(A599=$G$2,AVERAGE(INDIRECT("C"&amp;A599-$G$2+3):C599),G598+(2/($G$2+3))*(C599-G598)))</f>
        <v>606.13629470757314</v>
      </c>
      <c r="J599">
        <f ca="1">IF(F599="","",IF(C599&lt;(F599*(1-'inputs and tables'!$K$14)),0,IF(C599&gt;(F599*(1+'inputs and tables'!$K$14)),1,J598)))</f>
        <v>0</v>
      </c>
      <c r="K599">
        <f ca="1">IF(G599="","",IF(C599&lt;(G599*(1-'inputs and tables'!$K$14)),0,IF(C599&gt;(G599*(1+'inputs and tables'!$K$14)),1,K598)))</f>
        <v>0</v>
      </c>
      <c r="N599" s="13">
        <f t="shared" si="27"/>
        <v>2105.8692288315538</v>
      </c>
      <c r="O599" s="10">
        <f ca="1">(O598+(IF(J598&lt;&gt;J597,(-O598*'inputs and tables'!$K$22-'inputs and tables'!$K$21)-O598*'inputs and tables'!$K$22,0)*('inputs and tables'!$K$15+'inputs and tables'!$K$16)))*(IF(AND(J598=0,'inputs and tables'!$K$16=1),(data!C598/data!C599-1)*'inputs and tables'!$K$18+1,1)*IF(AND(J598=1,'inputs and tables'!$K$15=1),(data!C599/data!C598-1)*'inputs and tables'!$K$17+1,1))</f>
        <v>6561.4505816407009</v>
      </c>
      <c r="P599" s="10">
        <f ca="1">(P598+(IF(K598&lt;&gt;K597,(-P598*'inputs and tables'!$K$22-'inputs and tables'!$K$21)-P598*'inputs and tables'!$K$22,0)*('inputs and tables'!$K$15+'inputs and tables'!$K$16)))*(IF(AND(K598=0,'inputs and tables'!$K$16=1),data!C598/data!C599,1)*IF(AND(K598=1,'inputs and tables'!$K$15=1),data!C599/data!C598,1))</f>
        <v>1535.6056351818213</v>
      </c>
      <c r="R599" s="36">
        <f ca="1">1-O599/MAX($O$202:O599)</f>
        <v>0.22982233090374005</v>
      </c>
      <c r="S599" s="36">
        <f>1-N599/MAX($N$202:N599)</f>
        <v>0.23976304302639717</v>
      </c>
    </row>
    <row r="600" spans="1:19" x14ac:dyDescent="0.4">
      <c r="A600" s="17">
        <f t="shared" si="26"/>
        <v>598</v>
      </c>
      <c r="B600">
        <v>1471910400</v>
      </c>
      <c r="C600">
        <v>582.39</v>
      </c>
      <c r="D600" s="14">
        <f t="shared" si="25"/>
        <v>42605</v>
      </c>
      <c r="F600">
        <f ca="1">IF(A600&lt;$F$2,"",AVERAGE(INDIRECT("C"&amp;A600-$F$2+3):C600))</f>
        <v>619.42545454545461</v>
      </c>
      <c r="G600" s="2">
        <f ca="1">IF(A600&lt;$G$2,"",IF(A600=$G$2,AVERAGE(INDIRECT("C"&amp;A600-$G$2+3):C600),G599+(2/($G$2+3))*(C600-G599)))</f>
        <v>605.125814081719</v>
      </c>
      <c r="J600">
        <f ca="1">IF(F600="","",IF(C600&lt;(F600*(1-'inputs and tables'!$K$14)),0,IF(C600&gt;(F600*(1+'inputs and tables'!$K$14)),1,J599)))</f>
        <v>0</v>
      </c>
      <c r="K600">
        <f ca="1">IF(G600="","",IF(C600&lt;(G600*(1-'inputs and tables'!$K$14)),0,IF(C600&gt;(G600*(1+'inputs and tables'!$K$14)),1,K599)))</f>
        <v>0</v>
      </c>
      <c r="N600" s="13">
        <f t="shared" si="27"/>
        <v>2095.7573140451273</v>
      </c>
      <c r="O600" s="10">
        <f ca="1">(O599+(IF(J599&lt;&gt;J598,(-O599*'inputs and tables'!$K$22-'inputs and tables'!$K$21)-O599*'inputs and tables'!$K$22,0)*('inputs and tables'!$K$15+'inputs and tables'!$K$16)))*(IF(AND(J599=0,'inputs and tables'!$K$16=1),(data!C599/data!C600-1)*'inputs and tables'!$K$18+1,1)*IF(AND(J599=1,'inputs and tables'!$K$15=1),(data!C600/data!C599-1)*'inputs and tables'!$K$17+1,1))</f>
        <v>6593.1092229882706</v>
      </c>
      <c r="P600" s="10">
        <f ca="1">(P599+(IF(K599&lt;&gt;K598,(-P599*'inputs and tables'!$K$22-'inputs and tables'!$K$21)-P599*'inputs and tables'!$K$22,0)*('inputs and tables'!$K$15+'inputs and tables'!$K$16)))*(IF(AND(K599=0,'inputs and tables'!$K$16=1),data!C599/data!C600,1)*IF(AND(K599=1,'inputs and tables'!$K$15=1),data!C600/data!C599,1))</f>
        <v>1543.0148486553717</v>
      </c>
      <c r="R600" s="36">
        <f ca="1">1-O600/MAX($O$202:O600)</f>
        <v>0.22610626563792058</v>
      </c>
      <c r="S600" s="36">
        <f>1-N600/MAX($N$202:N600)</f>
        <v>0.24341353149033407</v>
      </c>
    </row>
    <row r="601" spans="1:19" x14ac:dyDescent="0.4">
      <c r="A601" s="17">
        <f t="shared" si="26"/>
        <v>599</v>
      </c>
      <c r="B601">
        <v>1471996800</v>
      </c>
      <c r="C601">
        <v>578.47</v>
      </c>
      <c r="D601" s="14">
        <f t="shared" si="25"/>
        <v>42606</v>
      </c>
      <c r="F601">
        <f ca="1">IF(A601&lt;$F$2,"",AVERAGE(INDIRECT("C"&amp;A601-$F$2+3):C601))</f>
        <v>617.77772727272736</v>
      </c>
      <c r="G601" s="2">
        <f ca="1">IF(A601&lt;$G$2,"",IF(A601=$G$2,AVERAGE(INDIRECT("C"&amp;A601-$G$2+3):C601),G600+(2/($G$2+3))*(C601-G600)))</f>
        <v>603.99152412079479</v>
      </c>
      <c r="J601">
        <f ca="1">IF(F601="","",IF(C601&lt;(F601*(1-'inputs and tables'!$K$14)),0,IF(C601&gt;(F601*(1+'inputs and tables'!$K$14)),1,J600)))</f>
        <v>0</v>
      </c>
      <c r="K601">
        <f ca="1">IF(G601="","",IF(C601&lt;(G601*(1-'inputs and tables'!$K$14)),0,IF(C601&gt;(G601*(1+'inputs and tables'!$K$14)),1,K600)))</f>
        <v>0</v>
      </c>
      <c r="N601" s="13">
        <f t="shared" si="27"/>
        <v>2081.6510129907533</v>
      </c>
      <c r="O601" s="10">
        <f ca="1">(O600+(IF(J600&lt;&gt;J599,(-O600*'inputs and tables'!$K$22-'inputs and tables'!$K$21)-O600*'inputs and tables'!$K$22,0)*('inputs and tables'!$K$15+'inputs and tables'!$K$16)))*(IF(AND(J600=0,'inputs and tables'!$K$16=1),(data!C600/data!C601-1)*'inputs and tables'!$K$18+1,1)*IF(AND(J600=1,'inputs and tables'!$K$15=1),(data!C601/data!C600-1)*'inputs and tables'!$K$17+1,1))</f>
        <v>6637.7874053557471</v>
      </c>
      <c r="P601" s="10">
        <f ca="1">(P600+(IF(K600&lt;&gt;K599,(-P600*'inputs and tables'!$K$22-'inputs and tables'!$K$21)-P600*'inputs and tables'!$K$22,0)*('inputs and tables'!$K$15+'inputs and tables'!$K$16)))*(IF(AND(K600=0,'inputs and tables'!$K$16=1),data!C600/data!C601,1)*IF(AND(K600=1,'inputs and tables'!$K$15=1),data!C601/data!C600,1))</f>
        <v>1553.4710835625044</v>
      </c>
      <c r="R601" s="36">
        <f ca="1">1-O601/MAX($O$202:O601)</f>
        <v>0.22086197736247093</v>
      </c>
      <c r="S601" s="36">
        <f>1-N601/MAX($N$202:N601)</f>
        <v>0.24850602785283671</v>
      </c>
    </row>
    <row r="602" spans="1:19" x14ac:dyDescent="0.4">
      <c r="A602" s="17">
        <f t="shared" si="26"/>
        <v>600</v>
      </c>
      <c r="B602">
        <v>1472083200</v>
      </c>
      <c r="C602">
        <v>575.58000000000004</v>
      </c>
      <c r="D602" s="14">
        <f t="shared" si="25"/>
        <v>42607</v>
      </c>
      <c r="F602">
        <f ca="1">IF(A602&lt;$F$2,"",AVERAGE(INDIRECT("C"&amp;A602-$F$2+3):C602))</f>
        <v>615.71000000000015</v>
      </c>
      <c r="G602" s="2">
        <f ca="1">IF(A602&lt;$G$2,"",IF(A602=$G$2,AVERAGE(INDIRECT("C"&amp;A602-$G$2+3):C602),G601+(2/($G$2+3))*(C602-G601)))</f>
        <v>602.78252309437801</v>
      </c>
      <c r="J602">
        <f ca="1">IF(F602="","",IF(C602&lt;(F602*(1-'inputs and tables'!$K$14)),0,IF(C602&gt;(F602*(1+'inputs and tables'!$K$14)),1,J601)))</f>
        <v>0</v>
      </c>
      <c r="K602">
        <f ca="1">IF(G602="","",IF(C602&lt;(G602*(1-'inputs and tables'!$K$14)),0,IF(C602&gt;(G602*(1+'inputs and tables'!$K$14)),1,K601)))</f>
        <v>0</v>
      </c>
      <c r="N602" s="13">
        <f t="shared" si="27"/>
        <v>2071.2512145093397</v>
      </c>
      <c r="O602" s="10">
        <f ca="1">(O601+(IF(J601&lt;&gt;J600,(-O601*'inputs and tables'!$K$22-'inputs and tables'!$K$21)-O601*'inputs and tables'!$K$22,0)*('inputs and tables'!$K$15+'inputs and tables'!$K$16)))*(IF(AND(J601=0,'inputs and tables'!$K$16=1),(data!C601/data!C602-1)*'inputs and tables'!$K$18+1,1)*IF(AND(J601=1,'inputs and tables'!$K$15=1),(data!C602/data!C601-1)*'inputs and tables'!$K$17+1,1))</f>
        <v>6671.1158837627063</v>
      </c>
      <c r="P602" s="10">
        <f ca="1">(P601+(IF(K601&lt;&gt;K600,(-P601*'inputs and tables'!$K$22-'inputs and tables'!$K$21)-P601*'inputs and tables'!$K$22,0)*('inputs and tables'!$K$15+'inputs and tables'!$K$16)))*(IF(AND(K601=0,'inputs and tables'!$K$16=1),data!C601/data!C602,1)*IF(AND(K601=1,'inputs and tables'!$K$15=1),data!C602/data!C601,1))</f>
        <v>1561.271096473821</v>
      </c>
      <c r="R602" s="36">
        <f ca="1">1-O602/MAX($O$202:O602)</f>
        <v>0.21694990799692249</v>
      </c>
      <c r="S602" s="36">
        <f>1-N602/MAX($N$202:N602)</f>
        <v>0.25226044481396748</v>
      </c>
    </row>
    <row r="603" spans="1:19" x14ac:dyDescent="0.4">
      <c r="A603" s="17">
        <f t="shared" si="26"/>
        <v>601</v>
      </c>
      <c r="B603">
        <v>1472169600</v>
      </c>
      <c r="C603">
        <v>579.29</v>
      </c>
      <c r="D603" s="14">
        <f t="shared" si="25"/>
        <v>42608</v>
      </c>
      <c r="F603">
        <f ca="1">IF(A603&lt;$F$2,"",AVERAGE(INDIRECT("C"&amp;A603-$F$2+3):C603))</f>
        <v>613.9815909090911</v>
      </c>
      <c r="G603" s="2">
        <f ca="1">IF(A603&lt;$G$2,"",IF(A603=$G$2,AVERAGE(INDIRECT("C"&amp;A603-$G$2+3):C603),G602+(2/($G$2+3))*(C603-G602)))</f>
        <v>601.78284126057474</v>
      </c>
      <c r="J603">
        <f ca="1">IF(F603="","",IF(C603&lt;(F603*(1-'inputs and tables'!$K$14)),0,IF(C603&gt;(F603*(1+'inputs and tables'!$K$14)),1,J602)))</f>
        <v>0</v>
      </c>
      <c r="K603">
        <f ca="1">IF(G603="","",IF(C603&lt;(G603*(1-'inputs and tables'!$K$14)),0,IF(C603&gt;(G603*(1+'inputs and tables'!$K$14)),1,K602)))</f>
        <v>0</v>
      </c>
      <c r="N603" s="13">
        <f t="shared" si="27"/>
        <v>2084.6018208643723</v>
      </c>
      <c r="O603" s="10">
        <f ca="1">(O602+(IF(J602&lt;&gt;J601,(-O602*'inputs and tables'!$K$22-'inputs and tables'!$K$21)-O602*'inputs and tables'!$K$22,0)*('inputs and tables'!$K$15+'inputs and tables'!$K$16)))*(IF(AND(J602=0,'inputs and tables'!$K$16=1),(data!C602/data!C603-1)*'inputs and tables'!$K$18+1,1)*IF(AND(J602=1,'inputs and tables'!$K$15=1),(data!C603/data!C602-1)*'inputs and tables'!$K$17+1,1))</f>
        <v>6628.3914453488569</v>
      </c>
      <c r="P603" s="10">
        <f ca="1">(P602+(IF(K602&lt;&gt;K601,(-P602*'inputs and tables'!$K$22-'inputs and tables'!$K$21)-P602*'inputs and tables'!$K$22,0)*('inputs and tables'!$K$15+'inputs and tables'!$K$16)))*(IF(AND(K602=0,'inputs and tables'!$K$16=1),data!C602/data!C603,1)*IF(AND(K602=1,'inputs and tables'!$K$15=1),data!C603/data!C602,1))</f>
        <v>1551.2721050050959</v>
      </c>
      <c r="R603" s="36">
        <f ca="1">1-O603/MAX($O$202:O603)</f>
        <v>0.22196486741505728</v>
      </c>
      <c r="S603" s="36">
        <f>1-N603/MAX($N$202:N603)</f>
        <v>0.24744076075659893</v>
      </c>
    </row>
    <row r="604" spans="1:19" x14ac:dyDescent="0.4">
      <c r="A604" s="17">
        <f t="shared" si="26"/>
        <v>602</v>
      </c>
      <c r="B604">
        <v>1472256000</v>
      </c>
      <c r="C604">
        <v>570.84</v>
      </c>
      <c r="D604" s="14">
        <f t="shared" si="25"/>
        <v>42609</v>
      </c>
      <c r="F604">
        <f ca="1">IF(A604&lt;$F$2,"",AVERAGE(INDIRECT("C"&amp;A604-$F$2+3):C604))</f>
        <v>611.91772727272746</v>
      </c>
      <c r="G604" s="2">
        <f ca="1">IF(A604&lt;$G$2,"",IF(A604=$G$2,AVERAGE(INDIRECT("C"&amp;A604-$G$2+3):C604),G603+(2/($G$2+3))*(C604-G603)))</f>
        <v>600.46612461118855</v>
      </c>
      <c r="J604">
        <f ca="1">IF(F604="","",IF(C604&lt;(F604*(1-'inputs and tables'!$K$14)),0,IF(C604&gt;(F604*(1+'inputs and tables'!$K$14)),1,J603)))</f>
        <v>0</v>
      </c>
      <c r="K604">
        <f ca="1">IF(G604="","",IF(C604&lt;(G604*(1-'inputs and tables'!$K$14)),0,IF(C604&gt;(G604*(1+'inputs and tables'!$K$14)),1,K603)))</f>
        <v>0</v>
      </c>
      <c r="N604" s="13">
        <f t="shared" si="27"/>
        <v>2054.1941055813468</v>
      </c>
      <c r="O604" s="10">
        <f ca="1">(O603+(IF(J603&lt;&gt;J602,(-O603*'inputs and tables'!$K$22-'inputs and tables'!$K$21)-O603*'inputs and tables'!$K$22,0)*('inputs and tables'!$K$15+'inputs and tables'!$K$16)))*(IF(AND(J603=0,'inputs and tables'!$K$16=1),(data!C603/data!C604-1)*'inputs and tables'!$K$18+1,1)*IF(AND(J603=1,'inputs and tables'!$K$15=1),(data!C604/data!C603-1)*'inputs and tables'!$K$17+1,1))</f>
        <v>6726.5098457994163</v>
      </c>
      <c r="P604" s="10">
        <f ca="1">(P603+(IF(K603&lt;&gt;K602,(-P603*'inputs and tables'!$K$22-'inputs and tables'!$K$21)-P603*'inputs and tables'!$K$22,0)*('inputs and tables'!$K$15+'inputs and tables'!$K$16)))*(IF(AND(K603=0,'inputs and tables'!$K$16=1),data!C603/data!C604,1)*IF(AND(K603=1,'inputs and tables'!$K$15=1),data!C604/data!C603,1))</f>
        <v>1574.2351932387392</v>
      </c>
      <c r="R604" s="36">
        <f ca="1">1-O604/MAX($O$202:O604)</f>
        <v>0.21044781032315296</v>
      </c>
      <c r="S604" s="36">
        <f>1-N604/MAX($N$202:N604)</f>
        <v>0.25841820827270778</v>
      </c>
    </row>
    <row r="605" spans="1:19" x14ac:dyDescent="0.4">
      <c r="A605" s="17">
        <f t="shared" si="26"/>
        <v>603</v>
      </c>
      <c r="B605">
        <v>1472342400</v>
      </c>
      <c r="C605">
        <v>575.41</v>
      </c>
      <c r="D605" s="14">
        <f t="shared" si="25"/>
        <v>42610</v>
      </c>
      <c r="F605">
        <f ca="1">IF(A605&lt;$F$2,"",AVERAGE(INDIRECT("C"&amp;A605-$F$2+3):C605))</f>
        <v>609.82522727272749</v>
      </c>
      <c r="G605" s="2">
        <f ca="1">IF(A605&lt;$G$2,"",IF(A605=$G$2,AVERAGE(INDIRECT("C"&amp;A605-$G$2+3):C605),G604+(2/($G$2+3))*(C605-G604)))</f>
        <v>599.39990654262738</v>
      </c>
      <c r="J605">
        <f ca="1">IF(F605="","",IF(C605&lt;(F605*(1-'inputs and tables'!$K$14)),0,IF(C605&gt;(F605*(1+'inputs and tables'!$K$14)),1,J604)))</f>
        <v>0</v>
      </c>
      <c r="K605">
        <f ca="1">IF(G605="","",IF(C605&lt;(G605*(1-'inputs and tables'!$K$14)),0,IF(C605&gt;(G605*(1+'inputs and tables'!$K$14)),1,K604)))</f>
        <v>0</v>
      </c>
      <c r="N605" s="13">
        <f t="shared" si="27"/>
        <v>2070.6394616574921</v>
      </c>
      <c r="O605" s="10">
        <f ca="1">(O604+(IF(J604&lt;&gt;J603,(-O604*'inputs and tables'!$K$22-'inputs and tables'!$K$21)-O604*'inputs and tables'!$K$22,0)*('inputs and tables'!$K$15+'inputs and tables'!$K$16)))*(IF(AND(J604=0,'inputs and tables'!$K$16=1),(data!C604/data!C605-1)*'inputs and tables'!$K$18+1,1)*IF(AND(J604=1,'inputs and tables'!$K$15=1),(data!C605/data!C604-1)*'inputs and tables'!$K$17+1,1))</f>
        <v>6673.0868083212654</v>
      </c>
      <c r="P605" s="10">
        <f ca="1">(P604+(IF(K604&lt;&gt;K603,(-P604*'inputs and tables'!$K$22-'inputs and tables'!$K$21)-P604*'inputs and tables'!$K$22,0)*('inputs and tables'!$K$15+'inputs and tables'!$K$16)))*(IF(AND(K604=0,'inputs and tables'!$K$16=1),data!C604/data!C605,1)*IF(AND(K604=1,'inputs and tables'!$K$15=1),data!C605/data!C604,1))</f>
        <v>1561.732360766066</v>
      </c>
      <c r="R605" s="36">
        <f ca="1">1-O605/MAX($O$202:O605)</f>
        <v>0.21671856249434063</v>
      </c>
      <c r="S605" s="36">
        <f>1-N605/MAX($N$202:N605)</f>
        <v>0.25248129287050447</v>
      </c>
    </row>
    <row r="606" spans="1:19" x14ac:dyDescent="0.4">
      <c r="A606" s="17">
        <f t="shared" si="26"/>
        <v>604</v>
      </c>
      <c r="B606">
        <v>1472428800</v>
      </c>
      <c r="C606">
        <v>573.21</v>
      </c>
      <c r="D606" s="14">
        <f t="shared" si="25"/>
        <v>42611</v>
      </c>
      <c r="F606">
        <f ca="1">IF(A606&lt;$F$2,"",AVERAGE(INDIRECT("C"&amp;A606-$F$2+3):C606))</f>
        <v>607.70909090909106</v>
      </c>
      <c r="G606" s="2">
        <f ca="1">IF(A606&lt;$G$2,"",IF(A606=$G$2,AVERAGE(INDIRECT("C"&amp;A606-$G$2+3):C606),G605+(2/($G$2+3))*(C606-G605)))</f>
        <v>598.28544243443048</v>
      </c>
      <c r="J606">
        <f ca="1">IF(F606="","",IF(C606&lt;(F606*(1-'inputs and tables'!$K$14)),0,IF(C606&gt;(F606*(1+'inputs and tables'!$K$14)),1,J605)))</f>
        <v>0</v>
      </c>
      <c r="K606">
        <f ca="1">IF(G606="","",IF(C606&lt;(G606*(1-'inputs and tables'!$K$14)),0,IF(C606&gt;(G606*(1+'inputs and tables'!$K$14)),1,K605)))</f>
        <v>0</v>
      </c>
      <c r="N606" s="13">
        <f t="shared" si="27"/>
        <v>2062.7226600453437</v>
      </c>
      <c r="O606" s="10">
        <f ca="1">(O605+(IF(J605&lt;&gt;J604,(-O605*'inputs and tables'!$K$22-'inputs and tables'!$K$21)-O605*'inputs and tables'!$K$22,0)*('inputs and tables'!$K$15+'inputs and tables'!$K$16)))*(IF(AND(J605=0,'inputs and tables'!$K$16=1),(data!C605/data!C606-1)*'inputs and tables'!$K$18+1,1)*IF(AND(J605=1,'inputs and tables'!$K$15=1),(data!C606/data!C605-1)*'inputs and tables'!$K$17+1,1))</f>
        <v>6698.6983485566179</v>
      </c>
      <c r="P606" s="10">
        <f ca="1">(P605+(IF(K605&lt;&gt;K604,(-P605*'inputs and tables'!$K$22-'inputs and tables'!$K$21)-P605*'inputs and tables'!$K$22,0)*('inputs and tables'!$K$15+'inputs and tables'!$K$16)))*(IF(AND(K605=0,'inputs and tables'!$K$16=1),data!C605/data!C606,1)*IF(AND(K605=1,'inputs and tables'!$K$15=1),data!C606/data!C605,1))</f>
        <v>1567.7263441119346</v>
      </c>
      <c r="R606" s="36">
        <f ca="1">1-O606/MAX($O$202:O606)</f>
        <v>0.21371230098021421</v>
      </c>
      <c r="S606" s="36">
        <f>1-N606/MAX($N$202:N606)</f>
        <v>0.25533932654333746</v>
      </c>
    </row>
    <row r="607" spans="1:19" x14ac:dyDescent="0.4">
      <c r="A607" s="17">
        <f t="shared" si="26"/>
        <v>605</v>
      </c>
      <c r="B607">
        <v>1472515200</v>
      </c>
      <c r="C607">
        <v>574.95000000000005</v>
      </c>
      <c r="D607" s="14">
        <f t="shared" si="25"/>
        <v>42612</v>
      </c>
      <c r="F607">
        <f ca="1">IF(A607&lt;$F$2,"",AVERAGE(INDIRECT("C"&amp;A607-$F$2+3):C607))</f>
        <v>605.32159090909113</v>
      </c>
      <c r="G607" s="2">
        <f ca="1">IF(A607&lt;$G$2,"",IF(A607=$G$2,AVERAGE(INDIRECT("C"&amp;A607-$G$2+3):C607),G606+(2/($G$2+3))*(C607-G606)))</f>
        <v>597.29244488402924</v>
      </c>
      <c r="J607">
        <f ca="1">IF(F607="","",IF(C607&lt;(F607*(1-'inputs and tables'!$K$14)),0,IF(C607&gt;(F607*(1+'inputs and tables'!$K$14)),1,J606)))</f>
        <v>0</v>
      </c>
      <c r="K607">
        <f ca="1">IF(G607="","",IF(C607&lt;(G607*(1-'inputs and tables'!$K$14)),0,IF(C607&gt;(G607*(1+'inputs and tables'!$K$14)),1,K606)))</f>
        <v>0</v>
      </c>
      <c r="N607" s="13">
        <f t="shared" si="27"/>
        <v>2068.9841304113156</v>
      </c>
      <c r="O607" s="10">
        <f ca="1">(O606+(IF(J606&lt;&gt;J605,(-O606*'inputs and tables'!$K$22-'inputs and tables'!$K$21)-O606*'inputs and tables'!$K$22,0)*('inputs and tables'!$K$15+'inputs and tables'!$K$16)))*(IF(AND(J606=0,'inputs and tables'!$K$16=1),(data!C606/data!C607-1)*'inputs and tables'!$K$18+1,1)*IF(AND(J606=1,'inputs and tables'!$K$15=1),(data!C607/data!C606-1)*'inputs and tables'!$K$17+1,1))</f>
        <v>6678.425742023026</v>
      </c>
      <c r="P607" s="10">
        <f ca="1">(P606+(IF(K606&lt;&gt;K605,(-P606*'inputs and tables'!$K$22-'inputs and tables'!$K$21)-P606*'inputs and tables'!$K$22,0)*('inputs and tables'!$K$15+'inputs and tables'!$K$16)))*(IF(AND(K606=0,'inputs and tables'!$K$16=1),data!C606/data!C607,1)*IF(AND(K606=1,'inputs and tables'!$K$15=1),data!C607/data!C606,1))</f>
        <v>1562.9818553063781</v>
      </c>
      <c r="R607" s="36">
        <f ca="1">1-O607/MAX($O$202:O607)</f>
        <v>0.21609188285045411</v>
      </c>
      <c r="S607" s="36">
        <f>1-N607/MAX($N$202:N607)</f>
        <v>0.25307888172936954</v>
      </c>
    </row>
    <row r="608" spans="1:19" x14ac:dyDescent="0.4">
      <c r="A608" s="17">
        <f t="shared" si="26"/>
        <v>606</v>
      </c>
      <c r="B608">
        <v>1472601600</v>
      </c>
      <c r="C608">
        <v>572.89</v>
      </c>
      <c r="D608" s="14">
        <f t="shared" si="25"/>
        <v>42613</v>
      </c>
      <c r="F608">
        <f ca="1">IF(A608&lt;$F$2,"",AVERAGE(INDIRECT("C"&amp;A608-$F$2+3):C608))</f>
        <v>602.98954545454558</v>
      </c>
      <c r="G608" s="2">
        <f ca="1">IF(A608&lt;$G$2,"",IF(A608=$G$2,AVERAGE(INDIRECT("C"&amp;A608-$G$2+3):C608),G607+(2/($G$2+3))*(C608-G607)))</f>
        <v>596.25404297407056</v>
      </c>
      <c r="J608">
        <f ca="1">IF(F608="","",IF(C608&lt;(F608*(1-'inputs and tables'!$K$14)),0,IF(C608&gt;(F608*(1+'inputs and tables'!$K$14)),1,J607)))</f>
        <v>0</v>
      </c>
      <c r="K608">
        <f ca="1">IF(G608="","",IF(C608&lt;(G608*(1-'inputs and tables'!$K$14)),0,IF(C608&gt;(G608*(1+'inputs and tables'!$K$14)),1,K607)))</f>
        <v>0</v>
      </c>
      <c r="N608" s="13">
        <f t="shared" si="27"/>
        <v>2061.5711252653941</v>
      </c>
      <c r="O608" s="10">
        <f ca="1">(O607+(IF(J607&lt;&gt;J606,(-O607*'inputs and tables'!$K$22-'inputs and tables'!$K$21)-O607*'inputs and tables'!$K$22,0)*('inputs and tables'!$K$15+'inputs and tables'!$K$16)))*(IF(AND(J607=0,'inputs and tables'!$K$16=1),(data!C607/data!C608-1)*'inputs and tables'!$K$18+1,1)*IF(AND(J607=1,'inputs and tables'!$K$15=1),(data!C608/data!C607-1)*'inputs and tables'!$K$17+1,1))</f>
        <v>6702.4400502297813</v>
      </c>
      <c r="P608" s="10">
        <f ca="1">(P607+(IF(K607&lt;&gt;K606,(-P607*'inputs and tables'!$K$22-'inputs and tables'!$K$21)-P607*'inputs and tables'!$K$22,0)*('inputs and tables'!$K$15+'inputs and tables'!$K$16)))*(IF(AND(K607=0,'inputs and tables'!$K$16=1),data!C607/data!C608,1)*IF(AND(K607=1,'inputs and tables'!$K$15=1),data!C608/data!C607,1))</f>
        <v>1568.6020312946678</v>
      </c>
      <c r="R608" s="36">
        <f ca="1">1-O608/MAX($O$202:O608)</f>
        <v>0.21327310311729741</v>
      </c>
      <c r="S608" s="36">
        <f>1-N608/MAX($N$202:N608)</f>
        <v>0.2557550405321134</v>
      </c>
    </row>
    <row r="609" spans="1:19" x14ac:dyDescent="0.4">
      <c r="A609" s="17">
        <f t="shared" si="26"/>
        <v>607</v>
      </c>
      <c r="B609">
        <v>1472688000</v>
      </c>
      <c r="C609">
        <v>573.02</v>
      </c>
      <c r="D609" s="14">
        <f t="shared" si="25"/>
        <v>42614</v>
      </c>
      <c r="F609">
        <f ca="1">IF(A609&lt;$F$2,"",AVERAGE(INDIRECT("C"&amp;A609-$F$2+3):C609))</f>
        <v>600.69500000000005</v>
      </c>
      <c r="G609" s="2">
        <f ca="1">IF(A609&lt;$G$2,"",IF(A609=$G$2,AVERAGE(INDIRECT("C"&amp;A609-$G$2+3):C609),G608+(2/($G$2+3))*(C609-G608)))</f>
        <v>595.26536029432282</v>
      </c>
      <c r="J609">
        <f ca="1">IF(F609="","",IF(C609&lt;(F609*(1-'inputs and tables'!$K$14)),0,IF(C609&gt;(F609*(1+'inputs and tables'!$K$14)),1,J608)))</f>
        <v>0</v>
      </c>
      <c r="K609">
        <f ca="1">IF(G609="","",IF(C609&lt;(G609*(1-'inputs and tables'!$K$14)),0,IF(C609&gt;(G609*(1+'inputs and tables'!$K$14)),1,K608)))</f>
        <v>0</v>
      </c>
      <c r="N609" s="13">
        <f t="shared" si="27"/>
        <v>2062.0389362697483</v>
      </c>
      <c r="O609" s="10">
        <f ca="1">(O608+(IF(J608&lt;&gt;J607,(-O608*'inputs and tables'!$K$22-'inputs and tables'!$K$21)-O608*'inputs and tables'!$K$22,0)*('inputs and tables'!$K$15+'inputs and tables'!$K$16)))*(IF(AND(J608=0,'inputs and tables'!$K$16=1),(data!C608/data!C609-1)*'inputs and tables'!$K$18+1,1)*IF(AND(J608=1,'inputs and tables'!$K$15=1),(data!C609/data!C608-1)*'inputs and tables'!$K$17+1,1))</f>
        <v>6700.9194799067036</v>
      </c>
      <c r="P609" s="10">
        <f ca="1">(P608+(IF(K608&lt;&gt;K607,(-P608*'inputs and tables'!$K$22-'inputs and tables'!$K$21)-P608*'inputs and tables'!$K$22,0)*('inputs and tables'!$K$15+'inputs and tables'!$K$16)))*(IF(AND(K608=0,'inputs and tables'!$K$16=1),data!C608/data!C609,1)*IF(AND(K608=1,'inputs and tables'!$K$15=1),data!C609/data!C608,1))</f>
        <v>1568.246165419012</v>
      </c>
      <c r="R609" s="36">
        <f ca="1">1-O609/MAX($O$202:O609)</f>
        <v>0.2134515864103671</v>
      </c>
      <c r="S609" s="36">
        <f>1-N609/MAX($N$202:N609)</f>
        <v>0.25558615672417329</v>
      </c>
    </row>
    <row r="610" spans="1:19" x14ac:dyDescent="0.4">
      <c r="A610" s="17">
        <f t="shared" si="26"/>
        <v>608</v>
      </c>
      <c r="B610">
        <v>1472774400</v>
      </c>
      <c r="C610">
        <v>576.21</v>
      </c>
      <c r="D610" s="14">
        <f t="shared" si="25"/>
        <v>42615</v>
      </c>
      <c r="F610">
        <f ca="1">IF(A610&lt;$F$2,"",AVERAGE(INDIRECT("C"&amp;A610-$F$2+3):C610))</f>
        <v>598.63340909090914</v>
      </c>
      <c r="G610" s="2">
        <f ca="1">IF(A610&lt;$G$2,"",IF(A610=$G$2,AVERAGE(INDIRECT("C"&amp;A610-$G$2+3):C610),G609+(2/($G$2+3))*(C610-G609)))</f>
        <v>594.45449389881969</v>
      </c>
      <c r="J610">
        <f ca="1">IF(F610="","",IF(C610&lt;(F610*(1-'inputs and tables'!$K$14)),0,IF(C610&gt;(F610*(1+'inputs and tables'!$K$14)),1,J609)))</f>
        <v>0</v>
      </c>
      <c r="K610">
        <f ca="1">IF(G610="","",IF(C610&lt;(G610*(1-'inputs and tables'!$K$14)),0,IF(C610&gt;(G610*(1+'inputs and tables'!$K$14)),1,K609)))</f>
        <v>0</v>
      </c>
      <c r="N610" s="13">
        <f t="shared" si="27"/>
        <v>2073.5182986073642</v>
      </c>
      <c r="O610" s="10">
        <f ca="1">(O609+(IF(J609&lt;&gt;J608,(-O609*'inputs and tables'!$K$22-'inputs and tables'!$K$21)-O609*'inputs and tables'!$K$22,0)*('inputs and tables'!$K$15+'inputs and tables'!$K$16)))*(IF(AND(J609=0,'inputs and tables'!$K$16=1),(data!C609/data!C610-1)*'inputs and tables'!$K$18+1,1)*IF(AND(J609=1,'inputs and tables'!$K$15=1),(data!C610/data!C609-1)*'inputs and tables'!$K$17+1,1))</f>
        <v>6663.8220099896544</v>
      </c>
      <c r="P610" s="10">
        <f ca="1">(P609+(IF(K609&lt;&gt;K608,(-P609*'inputs and tables'!$K$22-'inputs and tables'!$K$21)-P609*'inputs and tables'!$K$22,0)*('inputs and tables'!$K$15+'inputs and tables'!$K$16)))*(IF(AND(K609=0,'inputs and tables'!$K$16=1),data!C609/data!C610,1)*IF(AND(K609=1,'inputs and tables'!$K$15=1),data!C610/data!C609,1))</f>
        <v>1559.5640785623334</v>
      </c>
      <c r="R610" s="36">
        <f ca="1">1-O610/MAX($O$202:O610)</f>
        <v>0.21780605689743082</v>
      </c>
      <c r="S610" s="36">
        <f>1-N610/MAX($N$202:N610)</f>
        <v>0.25144200789856519</v>
      </c>
    </row>
    <row r="611" spans="1:19" x14ac:dyDescent="0.4">
      <c r="A611" s="17">
        <f t="shared" si="26"/>
        <v>609</v>
      </c>
      <c r="B611">
        <v>1472860800</v>
      </c>
      <c r="C611">
        <v>600.91</v>
      </c>
      <c r="D611" s="14">
        <f t="shared" si="25"/>
        <v>42616</v>
      </c>
      <c r="F611">
        <f ca="1">IF(A611&lt;$F$2,"",AVERAGE(INDIRECT("C"&amp;A611-$F$2+3):C611))</f>
        <v>597.125</v>
      </c>
      <c r="G611" s="2">
        <f ca="1">IF(A611&lt;$G$2,"",IF(A611=$G$2,AVERAGE(INDIRECT("C"&amp;A611-$G$2+3):C611),G610+(2/($G$2+3))*(C611-G610)))</f>
        <v>594.72919628610396</v>
      </c>
      <c r="J611">
        <f ca="1">IF(F611="","",IF(C611&lt;(F611*(1-'inputs and tables'!$K$14)),0,IF(C611&gt;(F611*(1+'inputs and tables'!$K$14)),1,J610)))</f>
        <v>1</v>
      </c>
      <c r="K611">
        <f ca="1">IF(G611="","",IF(C611&lt;(G611*(1-'inputs and tables'!$K$14)),0,IF(C611&gt;(G611*(1+'inputs and tables'!$K$14)),1,K610)))</f>
        <v>1</v>
      </c>
      <c r="N611" s="13">
        <f t="shared" si="27"/>
        <v>2162.4023894346697</v>
      </c>
      <c r="O611" s="10">
        <f ca="1">(O610+(IF(J610&lt;&gt;J609,(-O610*'inputs and tables'!$K$22-'inputs and tables'!$K$21)-O610*'inputs and tables'!$K$22,0)*('inputs and tables'!$K$15+'inputs and tables'!$K$16)))*(IF(AND(J610=0,'inputs and tables'!$K$16=1),(data!C610/data!C611-1)*'inputs and tables'!$K$18+1,1)*IF(AND(J610=1,'inputs and tables'!$K$15=1),(data!C611/data!C610-1)*'inputs and tables'!$K$17+1,1))</f>
        <v>6389.9101036363836</v>
      </c>
      <c r="P611" s="10">
        <f ca="1">(P610+(IF(K610&lt;&gt;K609,(-P610*'inputs and tables'!$K$22-'inputs and tables'!$K$21)-P610*'inputs and tables'!$K$22,0)*('inputs and tables'!$K$15+'inputs and tables'!$K$16)))*(IF(AND(K610=0,'inputs and tables'!$K$16=1),data!C610/data!C611,1)*IF(AND(K610=1,'inputs and tables'!$K$15=1),data!C611/data!C610,1))</f>
        <v>1495.4592496520315</v>
      </c>
      <c r="R611" s="36">
        <f ca="1">1-O611/MAX($O$202:O611)</f>
        <v>0.24995761103138336</v>
      </c>
      <c r="S611" s="36">
        <f>1-N611/MAX($N$202:N611)</f>
        <v>0.21935408438993931</v>
      </c>
    </row>
    <row r="612" spans="1:19" x14ac:dyDescent="0.4">
      <c r="A612" s="17">
        <f t="shared" si="26"/>
        <v>610</v>
      </c>
      <c r="B612">
        <v>1472947200</v>
      </c>
      <c r="C612">
        <v>611.91999999999996</v>
      </c>
      <c r="D612" s="14">
        <f t="shared" si="25"/>
        <v>42617</v>
      </c>
      <c r="F612">
        <f ca="1">IF(A612&lt;$F$2,"",AVERAGE(INDIRECT("C"&amp;A612-$F$2+3):C612))</f>
        <v>596.15340909090912</v>
      </c>
      <c r="G612" s="2">
        <f ca="1">IF(A612&lt;$G$2,"",IF(A612=$G$2,AVERAGE(INDIRECT("C"&amp;A612-$G$2+3):C612),G611+(2/($G$2+3))*(C612-G611)))</f>
        <v>595.46071984839739</v>
      </c>
      <c r="J612">
        <f ca="1">IF(F612="","",IF(C612&lt;(F612*(1-'inputs and tables'!$K$14)),0,IF(C612&gt;(F612*(1+'inputs and tables'!$K$14)),1,J611)))</f>
        <v>1</v>
      </c>
      <c r="K612">
        <f ca="1">IF(G612="","",IF(C612&lt;(G612*(1-'inputs and tables'!$K$14)),0,IF(C612&gt;(G612*(1+'inputs and tables'!$K$14)),1,K611)))</f>
        <v>1</v>
      </c>
      <c r="N612" s="13">
        <f t="shared" si="27"/>
        <v>2202.0223829572869</v>
      </c>
      <c r="O612" s="10">
        <f ca="1">(O611+(IF(J611&lt;&gt;J610,(-O611*'inputs and tables'!$K$22-'inputs and tables'!$K$21)-O611*'inputs and tables'!$K$22,0)*('inputs and tables'!$K$15+'inputs and tables'!$K$16)))*(IF(AND(J611=0,'inputs and tables'!$K$16=1),(data!C611/data!C612-1)*'inputs and tables'!$K$18+1,1)*IF(AND(J611=1,'inputs and tables'!$K$15=1),(data!C612/data!C611-1)*'inputs and tables'!$K$17+1,1))</f>
        <v>6640.0273228297674</v>
      </c>
      <c r="P612" s="10">
        <f ca="1">(P611+(IF(K611&lt;&gt;K610,(-P611*'inputs and tables'!$K$22-'inputs and tables'!$K$21)-P611*'inputs and tables'!$K$22,0)*('inputs and tables'!$K$15+'inputs and tables'!$K$16)))*(IF(AND(K611=0,'inputs and tables'!$K$16=1),data!C611/data!C612,1)*IF(AND(K611=1,'inputs and tables'!$K$15=1),data!C612/data!C611,1))</f>
        <v>1519.8136512938327</v>
      </c>
      <c r="R612" s="36">
        <f ca="1">1-O612/MAX($O$202:O612)</f>
        <v>0.2205990576928577</v>
      </c>
      <c r="S612" s="36">
        <f>1-N612/MAX($N$202:N612)</f>
        <v>0.20505092496362443</v>
      </c>
    </row>
    <row r="613" spans="1:19" x14ac:dyDescent="0.4">
      <c r="A613" s="17">
        <f t="shared" si="26"/>
        <v>611</v>
      </c>
      <c r="B613">
        <v>1473033600</v>
      </c>
      <c r="C613">
        <v>605.69000000000005</v>
      </c>
      <c r="D613" s="14">
        <f t="shared" ref="D613:D676" si="28">(B613/86400)+DATE(1970,1,1)</f>
        <v>42618</v>
      </c>
      <c r="F613">
        <f ca="1">IF(A613&lt;$F$2,"",AVERAGE(INDIRECT("C"&amp;A613-$F$2+3):C613))</f>
        <v>594.97590909090911</v>
      </c>
      <c r="G613" s="2">
        <f ca="1">IF(A613&lt;$G$2,"",IF(A613=$G$2,AVERAGE(INDIRECT("C"&amp;A613-$G$2+3):C613),G612+(2/($G$2+3))*(C613-G612)))</f>
        <v>595.89600836548686</v>
      </c>
      <c r="J613">
        <f ca="1">IF(F613="","",IF(C613&lt;(F613*(1-'inputs and tables'!$K$14)),0,IF(C613&gt;(F613*(1+'inputs and tables'!$K$14)),1,J612)))</f>
        <v>1</v>
      </c>
      <c r="K613">
        <f ca="1">IF(G613="","",IF(C613&lt;(G613*(1-'inputs and tables'!$K$14)),0,IF(C613&gt;(G613*(1+'inputs and tables'!$K$14)),1,K612)))</f>
        <v>1</v>
      </c>
      <c r="N613" s="13">
        <f t="shared" si="27"/>
        <v>2179.6034402101573</v>
      </c>
      <c r="O613" s="10">
        <f ca="1">(O612+(IF(J612&lt;&gt;J611,(-O612*'inputs and tables'!$K$22-'inputs and tables'!$K$21)-O612*'inputs and tables'!$K$22,0)*('inputs and tables'!$K$15+'inputs and tables'!$K$16)))*(IF(AND(J612=0,'inputs and tables'!$K$16=1),(data!C612/data!C613-1)*'inputs and tables'!$K$18+1,1)*IF(AND(J612=1,'inputs and tables'!$K$15=1),(data!C613/data!C612-1)*'inputs and tables'!$K$17+1,1))</f>
        <v>6487.92151978727</v>
      </c>
      <c r="P613" s="10">
        <f ca="1">(P612+(IF(K612&lt;&gt;K611,(-P612*'inputs and tables'!$K$22-'inputs and tables'!$K$21)-P612*'inputs and tables'!$K$22,0)*('inputs and tables'!$K$15+'inputs and tables'!$K$16)))*(IF(AND(K612=0,'inputs and tables'!$K$16=1),data!C612/data!C613,1)*IF(AND(K612=1,'inputs and tables'!$K$15=1),data!C613/data!C612,1))</f>
        <v>1504.3403230032711</v>
      </c>
      <c r="R613" s="36">
        <f ca="1">1-O613/MAX($O$202:O613)</f>
        <v>0.23845311166852479</v>
      </c>
      <c r="S613" s="36">
        <f>1-N613/MAX($N$202:N613)</f>
        <v>0.21314435668260157</v>
      </c>
    </row>
    <row r="614" spans="1:19" x14ac:dyDescent="0.4">
      <c r="A614" s="17">
        <f t="shared" si="26"/>
        <v>612</v>
      </c>
      <c r="B614">
        <v>1473120000</v>
      </c>
      <c r="C614">
        <v>612.99</v>
      </c>
      <c r="D614" s="14">
        <f t="shared" si="28"/>
        <v>42619</v>
      </c>
      <c r="F614">
        <f ca="1">IF(A614&lt;$F$2,"",AVERAGE(INDIRECT("C"&amp;A614-$F$2+3):C614))</f>
        <v>593.88477272727278</v>
      </c>
      <c r="G614" s="2">
        <f ca="1">IF(A614&lt;$G$2,"",IF(A614=$G$2,AVERAGE(INDIRECT("C"&amp;A614-$G$2+3):C614),G613+(2/($G$2+3))*(C614-G613)))</f>
        <v>596.62341226482783</v>
      </c>
      <c r="J614">
        <f ca="1">IF(F614="","",IF(C614&lt;(F614*(1-'inputs and tables'!$K$14)),0,IF(C614&gt;(F614*(1+'inputs and tables'!$K$14)),1,J613)))</f>
        <v>1</v>
      </c>
      <c r="K614">
        <f ca="1">IF(G614="","",IF(C614&lt;(G614*(1-'inputs and tables'!$K$14)),0,IF(C614&gt;(G614*(1+'inputs and tables'!$K$14)),1,K613)))</f>
        <v>1</v>
      </c>
      <c r="N614" s="13">
        <f t="shared" si="27"/>
        <v>2205.8728273777415</v>
      </c>
      <c r="O614" s="10">
        <f ca="1">(O613+(IF(J613&lt;&gt;J612,(-O613*'inputs and tables'!$K$22-'inputs and tables'!$K$21)-O613*'inputs and tables'!$K$22,0)*('inputs and tables'!$K$15+'inputs and tables'!$K$16)))*(IF(AND(J613=0,'inputs and tables'!$K$16=1),(data!C613/data!C614-1)*'inputs and tables'!$K$18+1,1)*IF(AND(J613=1,'inputs and tables'!$K$15=1),(data!C614/data!C613-1)*'inputs and tables'!$K$17+1,1))</f>
        <v>6663.859889188293</v>
      </c>
      <c r="P614" s="10">
        <f ca="1">(P613+(IF(K613&lt;&gt;K612,(-P613*'inputs and tables'!$K$22-'inputs and tables'!$K$21)-P613*'inputs and tables'!$K$22,0)*('inputs and tables'!$K$15+'inputs and tables'!$K$16)))*(IF(AND(K613=0,'inputs and tables'!$K$16=1),data!C613/data!C614,1)*IF(AND(K613=1,'inputs and tables'!$K$15=1),data!C614/data!C613,1))</f>
        <v>1522.4711892185362</v>
      </c>
      <c r="R614" s="36">
        <f ca="1">1-O614/MAX($O$202:O614)</f>
        <v>0.21780161066826975</v>
      </c>
      <c r="S614" s="36">
        <f>1-N614/MAX($N$202:N614)</f>
        <v>0.20366088131365545</v>
      </c>
    </row>
    <row r="615" spans="1:19" x14ac:dyDescent="0.4">
      <c r="A615" s="17">
        <f t="shared" si="26"/>
        <v>613</v>
      </c>
      <c r="B615">
        <v>1473206400</v>
      </c>
      <c r="C615">
        <v>615.21</v>
      </c>
      <c r="D615" s="14">
        <f t="shared" si="28"/>
        <v>42620</v>
      </c>
      <c r="F615">
        <f ca="1">IF(A615&lt;$F$2,"",AVERAGE(INDIRECT("C"&amp;A615-$F$2+3):C615))</f>
        <v>592.91704545454559</v>
      </c>
      <c r="G615" s="2">
        <f ca="1">IF(A615&lt;$G$2,"",IF(A615=$G$2,AVERAGE(INDIRECT("C"&amp;A615-$G$2+3):C615),G614+(2/($G$2+3))*(C615-G614)))</f>
        <v>597.41433089185648</v>
      </c>
      <c r="J615">
        <f ca="1">IF(F615="","",IF(C615&lt;(F615*(1-'inputs and tables'!$K$14)),0,IF(C615&gt;(F615*(1+'inputs and tables'!$K$14)),1,J614)))</f>
        <v>1</v>
      </c>
      <c r="K615">
        <f ca="1">IF(G615="","",IF(C615&lt;(G615*(1-'inputs and tables'!$K$14)),0,IF(C615&gt;(G615*(1+'inputs and tables'!$K$14)),1,K614)))</f>
        <v>1</v>
      </c>
      <c r="N615" s="13">
        <f t="shared" si="27"/>
        <v>2213.8615999136373</v>
      </c>
      <c r="O615" s="10">
        <f ca="1">(O614+(IF(J614&lt;&gt;J613,(-O614*'inputs and tables'!$K$22-'inputs and tables'!$K$21)-O614*'inputs and tables'!$K$22,0)*('inputs and tables'!$K$15+'inputs and tables'!$K$16)))*(IF(AND(J614=0,'inputs and tables'!$K$16=1),(data!C614/data!C615-1)*'inputs and tables'!$K$18+1,1)*IF(AND(J614=1,'inputs and tables'!$K$15=1),(data!C615/data!C614-1)*'inputs and tables'!$K$17+1,1))</f>
        <v>6718.1609057570731</v>
      </c>
      <c r="P615" s="10">
        <f ca="1">(P614+(IF(K614&lt;&gt;K613,(-P614*'inputs and tables'!$K$22-'inputs and tables'!$K$21)-P614*'inputs and tables'!$K$22,0)*('inputs and tables'!$K$15+'inputs and tables'!$K$16)))*(IF(AND(K614=0,'inputs and tables'!$K$16=1),data!C614/data!C615,1)*IF(AND(K614=1,'inputs and tables'!$K$15=1),data!C615/data!C614,1))</f>
        <v>1527.9849594922198</v>
      </c>
      <c r="R615" s="36">
        <f ca="1">1-O615/MAX($O$202:O615)</f>
        <v>0.21142780203401457</v>
      </c>
      <c r="S615" s="36">
        <f>1-N615/MAX($N$202:N615)</f>
        <v>0.20077686551652374</v>
      </c>
    </row>
    <row r="616" spans="1:19" x14ac:dyDescent="0.4">
      <c r="A616" s="17">
        <f t="shared" si="26"/>
        <v>614</v>
      </c>
      <c r="B616">
        <v>1473292800</v>
      </c>
      <c r="C616">
        <v>627.97</v>
      </c>
      <c r="D616" s="14">
        <f t="shared" si="28"/>
        <v>42621</v>
      </c>
      <c r="F616">
        <f ca="1">IF(A616&lt;$F$2,"",AVERAGE(INDIRECT("C"&amp;A616-$F$2+3):C616))</f>
        <v>592.32409090909107</v>
      </c>
      <c r="G616" s="2">
        <f ca="1">IF(A616&lt;$G$2,"",IF(A616=$G$2,AVERAGE(INDIRECT("C"&amp;A616-$G$2+3):C616),G615+(2/($G$2+3))*(C616-G615)))</f>
        <v>598.71457213050087</v>
      </c>
      <c r="J616">
        <f ca="1">IF(F616="","",IF(C616&lt;(F616*(1-'inputs and tables'!$K$14)),0,IF(C616&gt;(F616*(1+'inputs and tables'!$K$14)),1,J615)))</f>
        <v>1</v>
      </c>
      <c r="K616">
        <f ca="1">IF(G616="","",IF(C616&lt;(G616*(1-'inputs and tables'!$K$14)),0,IF(C616&gt;(G616*(1+'inputs and tables'!$K$14)),1,K615)))</f>
        <v>1</v>
      </c>
      <c r="N616" s="13">
        <f t="shared" si="27"/>
        <v>2259.7790492640997</v>
      </c>
      <c r="O616" s="10">
        <f ca="1">(O615+(IF(J615&lt;&gt;J614,(-O615*'inputs and tables'!$K$22-'inputs and tables'!$K$21)-O615*'inputs and tables'!$K$22,0)*('inputs and tables'!$K$15+'inputs and tables'!$K$16)))*(IF(AND(J615=0,'inputs and tables'!$K$16=1),(data!C615/data!C616-1)*'inputs and tables'!$K$18+1,1)*IF(AND(J615=1,'inputs and tables'!$K$15=1),(data!C616/data!C615-1)*'inputs and tables'!$K$17+1,1))</f>
        <v>7031.6772653810813</v>
      </c>
      <c r="P616" s="10">
        <f ca="1">(P615+(IF(K615&lt;&gt;K614,(-P615*'inputs and tables'!$K$22-'inputs and tables'!$K$21)-P615*'inputs and tables'!$K$22,0)*('inputs and tables'!$K$15+'inputs and tables'!$K$16)))*(IF(AND(K615=0,'inputs and tables'!$K$16=1),data!C615/data!C616,1)*IF(AND(K615=1,'inputs and tables'!$K$15=1),data!C616/data!C615,1))</f>
        <v>1559.6767201643818</v>
      </c>
      <c r="R616" s="36">
        <f ca="1">1-O616/MAX($O$202:O616)</f>
        <v>0.17462750977022901</v>
      </c>
      <c r="S616" s="36">
        <f>1-N616/MAX($N$202:N616)</f>
        <v>0.1842002702140918</v>
      </c>
    </row>
    <row r="617" spans="1:19" x14ac:dyDescent="0.4">
      <c r="A617" s="17">
        <f t="shared" si="26"/>
        <v>615</v>
      </c>
      <c r="B617">
        <v>1473379200</v>
      </c>
      <c r="C617">
        <v>622.07000000000005</v>
      </c>
      <c r="D617" s="14">
        <f t="shared" si="28"/>
        <v>42622</v>
      </c>
      <c r="F617">
        <f ca="1">IF(A617&lt;$F$2,"",AVERAGE(INDIRECT("C"&amp;A617-$F$2+3):C617))</f>
        <v>591.52227272727282</v>
      </c>
      <c r="G617" s="2">
        <f ca="1">IF(A617&lt;$G$2,"",IF(A617=$G$2,AVERAGE(INDIRECT("C"&amp;A617-$G$2+3):C617),G616+(2/($G$2+3))*(C617-G616)))</f>
        <v>599.70842012494768</v>
      </c>
      <c r="J617">
        <f ca="1">IF(F617="","",IF(C617&lt;(F617*(1-'inputs and tables'!$K$14)),0,IF(C617&gt;(F617*(1+'inputs and tables'!$K$14)),1,J616)))</f>
        <v>1</v>
      </c>
      <c r="K617">
        <f ca="1">IF(G617="","",IF(C617&lt;(G617*(1-'inputs and tables'!$K$14)),0,IF(C617&gt;(G617*(1+'inputs and tables'!$K$14)),1,K616)))</f>
        <v>1</v>
      </c>
      <c r="N617" s="13">
        <f t="shared" si="27"/>
        <v>2238.5476267587919</v>
      </c>
      <c r="O617" s="10">
        <f ca="1">(O616+(IF(J616&lt;&gt;J615,(-O616*'inputs and tables'!$K$22-'inputs and tables'!$K$21)-O616*'inputs and tables'!$K$22,0)*('inputs and tables'!$K$15+'inputs and tables'!$K$16)))*(IF(AND(J616=0,'inputs and tables'!$K$16=1),(data!C616/data!C617-1)*'inputs and tables'!$K$18+1,1)*IF(AND(J616=1,'inputs and tables'!$K$15=1),(data!C617/data!C616-1)*'inputs and tables'!$K$17+1,1))</f>
        <v>6883.0308082287756</v>
      </c>
      <c r="P617" s="10">
        <f ca="1">(P616+(IF(K616&lt;&gt;K615,(-P616*'inputs and tables'!$K$22-'inputs and tables'!$K$21)-P616*'inputs and tables'!$K$22,0)*('inputs and tables'!$K$15+'inputs and tables'!$K$16)))*(IF(AND(K616=0,'inputs and tables'!$K$16=1),data!C616/data!C617,1)*IF(AND(K616=1,'inputs and tables'!$K$15=1),data!C617/data!C616,1))</f>
        <v>1545.0230063739621</v>
      </c>
      <c r="R617" s="36">
        <f ca="1">1-O617/MAX($O$202:O617)</f>
        <v>0.19207550857240141</v>
      </c>
      <c r="S617" s="36">
        <f>1-N617/MAX($N$202:N617)</f>
        <v>0.1918649968821442</v>
      </c>
    </row>
    <row r="618" spans="1:19" x14ac:dyDescent="0.4">
      <c r="A618" s="17">
        <f t="shared" si="26"/>
        <v>616</v>
      </c>
      <c r="B618">
        <v>1473465600</v>
      </c>
      <c r="C618">
        <v>623.74</v>
      </c>
      <c r="D618" s="14">
        <f t="shared" si="28"/>
        <v>42623</v>
      </c>
      <c r="F618">
        <f ca="1">IF(A618&lt;$F$2,"",AVERAGE(INDIRECT("C"&amp;A618-$F$2+3):C618))</f>
        <v>590.75727272727283</v>
      </c>
      <c r="G618" s="2">
        <f ca="1">IF(A618&lt;$G$2,"",IF(A618=$G$2,AVERAGE(INDIRECT("C"&amp;A618-$G$2+3):C618),G617+(2/($G$2+3))*(C618-G617)))</f>
        <v>600.73104054516273</v>
      </c>
      <c r="J618">
        <f ca="1">IF(F618="","",IF(C618&lt;(F618*(1-'inputs and tables'!$K$14)),0,IF(C618&gt;(F618*(1+'inputs and tables'!$K$14)),1,J617)))</f>
        <v>1</v>
      </c>
      <c r="K618">
        <f ca="1">IF(G618="","",IF(C618&lt;(G618*(1-'inputs and tables'!$K$14)),0,IF(C618&gt;(G618*(1+'inputs and tables'!$K$14)),1,K617)))</f>
        <v>1</v>
      </c>
      <c r="N618" s="13">
        <f t="shared" si="27"/>
        <v>2244.5571988916499</v>
      </c>
      <c r="O618" s="10">
        <f ca="1">(O617+(IF(J617&lt;&gt;J616,(-O617*'inputs and tables'!$K$22-'inputs and tables'!$K$21)-O617*'inputs and tables'!$K$22,0)*('inputs and tables'!$K$15+'inputs and tables'!$K$16)))*(IF(AND(J617=0,'inputs and tables'!$K$16=1),(data!C617/data!C618-1)*'inputs and tables'!$K$18+1,1)*IF(AND(J617=1,'inputs and tables'!$K$15=1),(data!C618/data!C617-1)*'inputs and tables'!$K$17+1,1))</f>
        <v>6924.606496273399</v>
      </c>
      <c r="P618" s="10">
        <f ca="1">(P617+(IF(K617&lt;&gt;K616,(-P617*'inputs and tables'!$K$22-'inputs and tables'!$K$21)-P617*'inputs and tables'!$K$22,0)*('inputs and tables'!$K$15+'inputs and tables'!$K$16)))*(IF(AND(K617=0,'inputs and tables'!$K$16=1),data!C617/data!C618,1)*IF(AND(K617=1,'inputs and tables'!$K$15=1),data!C618/data!C617,1))</f>
        <v>1549.1707524807416</v>
      </c>
      <c r="R618" s="36">
        <f ca="1">1-O618/MAX($O$202:O618)</f>
        <v>0.18719538852716677</v>
      </c>
      <c r="S618" s="36">
        <f>1-N618/MAX($N$202:N618)</f>
        <v>0.18969548950322102</v>
      </c>
    </row>
    <row r="619" spans="1:19" x14ac:dyDescent="0.4">
      <c r="A619" s="17">
        <f t="shared" si="26"/>
        <v>617</v>
      </c>
      <c r="B619">
        <v>1473552000</v>
      </c>
      <c r="C619">
        <v>607.94000000000005</v>
      </c>
      <c r="D619" s="14">
        <f t="shared" si="28"/>
        <v>42624</v>
      </c>
      <c r="F619">
        <f ca="1">IF(A619&lt;$F$2,"",AVERAGE(INDIRECT("C"&amp;A619-$F$2+3):C619))</f>
        <v>589.64227272727283</v>
      </c>
      <c r="G619" s="2">
        <f ca="1">IF(A619&lt;$G$2,"",IF(A619=$G$2,AVERAGE(INDIRECT("C"&amp;A619-$G$2+3):C619),G618+(2/($G$2+3))*(C619-G618)))</f>
        <v>601.03780477728344</v>
      </c>
      <c r="J619">
        <f ca="1">IF(F619="","",IF(C619&lt;(F619*(1-'inputs and tables'!$K$14)),0,IF(C619&gt;(F619*(1+'inputs and tables'!$K$14)),1,J618)))</f>
        <v>1</v>
      </c>
      <c r="K619">
        <f ca="1">IF(G619="","",IF(C619&lt;(G619*(1-'inputs and tables'!$K$14)),0,IF(C619&gt;(G619*(1+'inputs and tables'!$K$14)),1,K618)))</f>
        <v>1</v>
      </c>
      <c r="N619" s="13">
        <f t="shared" si="27"/>
        <v>2187.7001691316732</v>
      </c>
      <c r="O619" s="10">
        <f ca="1">(O618+(IF(J618&lt;&gt;J617,(-O618*'inputs and tables'!$K$22-'inputs and tables'!$K$21)-O618*'inputs and tables'!$K$22,0)*('inputs and tables'!$K$15+'inputs and tables'!$K$16)))*(IF(AND(J618=0,'inputs and tables'!$K$16=1),(data!C618/data!C619-1)*'inputs and tables'!$K$18+1,1)*IF(AND(J618=1,'inputs and tables'!$K$15=1),(data!C619/data!C618-1)*'inputs and tables'!$K$17+1,1))</f>
        <v>6529.9392295556672</v>
      </c>
      <c r="P619" s="10">
        <f ca="1">(P618+(IF(K618&lt;&gt;K617,(-P618*'inputs and tables'!$K$22-'inputs and tables'!$K$21)-P618*'inputs and tables'!$K$22,0)*('inputs and tables'!$K$15+'inputs and tables'!$K$16)))*(IF(AND(K618=0,'inputs and tables'!$K$16=1),data!C618/data!C619,1)*IF(AND(K618=1,'inputs and tables'!$K$15=1),data!C619/data!C618,1))</f>
        <v>1509.9286036860585</v>
      </c>
      <c r="R619" s="36">
        <f ca="1">1-O619/MAX($O$202:O619)</f>
        <v>0.23352110747714439</v>
      </c>
      <c r="S619" s="36">
        <f>1-N619/MAX($N$202:N619)</f>
        <v>0.21022136769902222</v>
      </c>
    </row>
    <row r="620" spans="1:19" x14ac:dyDescent="0.4">
      <c r="A620" s="17">
        <f t="shared" si="26"/>
        <v>618</v>
      </c>
      <c r="B620">
        <v>1473638400</v>
      </c>
      <c r="C620">
        <v>606.74</v>
      </c>
      <c r="D620" s="14">
        <f t="shared" si="28"/>
        <v>42625</v>
      </c>
      <c r="F620">
        <f ca="1">IF(A620&lt;$F$2,"",AVERAGE(INDIRECT("C"&amp;A620-$F$2+3):C620))</f>
        <v>588.52568181818185</v>
      </c>
      <c r="G620" s="2">
        <f ca="1">IF(A620&lt;$G$2,"",IF(A620=$G$2,AVERAGE(INDIRECT("C"&amp;A620-$G$2+3):C620),G619+(2/($G$2+3))*(C620-G619)))</f>
        <v>601.28045138250548</v>
      </c>
      <c r="J620">
        <f ca="1">IF(F620="","",IF(C620&lt;(F620*(1-'inputs and tables'!$K$14)),0,IF(C620&gt;(F620*(1+'inputs and tables'!$K$14)),1,J619)))</f>
        <v>1</v>
      </c>
      <c r="K620">
        <f ca="1">IF(G620="","",IF(C620&lt;(G620*(1-'inputs and tables'!$K$14)),0,IF(C620&gt;(G620*(1+'inputs and tables'!$K$14)),1,K619)))</f>
        <v>1</v>
      </c>
      <c r="N620" s="13">
        <f t="shared" si="27"/>
        <v>2183.3819137068649</v>
      </c>
      <c r="O620" s="10">
        <f ca="1">(O619+(IF(J619&lt;&gt;J618,(-O619*'inputs and tables'!$K$22-'inputs and tables'!$K$21)-O619*'inputs and tables'!$K$22,0)*('inputs and tables'!$K$15+'inputs and tables'!$K$16)))*(IF(AND(J619=0,'inputs and tables'!$K$16=1),(data!C619/data!C620-1)*'inputs and tables'!$K$18+1,1)*IF(AND(J619=1,'inputs and tables'!$K$15=1),(data!C620/data!C619-1)*'inputs and tables'!$K$17+1,1))</f>
        <v>6500.9382822256666</v>
      </c>
      <c r="P620" s="10">
        <f ca="1">(P619+(IF(K619&lt;&gt;K618,(-P619*'inputs and tables'!$K$22-'inputs and tables'!$K$21)-P619*'inputs and tables'!$K$22,0)*('inputs and tables'!$K$15+'inputs and tables'!$K$16)))*(IF(AND(K619=0,'inputs and tables'!$K$16=1),data!C619/data!C620,1)*IF(AND(K619=1,'inputs and tables'!$K$15=1),data!C620/data!C619,1))</f>
        <v>1506.9481873219054</v>
      </c>
      <c r="R620" s="36">
        <f ca="1">1-O620/MAX($O$202:O620)</f>
        <v>0.23692521480650541</v>
      </c>
      <c r="S620" s="36">
        <f>1-N620/MAX($N$202:N620)</f>
        <v>0.21178029515693109</v>
      </c>
    </row>
    <row r="621" spans="1:19" x14ac:dyDescent="0.4">
      <c r="A621" s="17">
        <f t="shared" si="26"/>
        <v>619</v>
      </c>
      <c r="B621">
        <v>1473724800</v>
      </c>
      <c r="C621">
        <v>608.63</v>
      </c>
      <c r="D621" s="14">
        <f t="shared" si="28"/>
        <v>42626</v>
      </c>
      <c r="F621">
        <f ca="1">IF(A621&lt;$F$2,"",AVERAGE(INDIRECT("C"&amp;A621-$F$2+3):C621))</f>
        <v>588.10886363636371</v>
      </c>
      <c r="G621" s="2">
        <f ca="1">IF(A621&lt;$G$2,"",IF(A621=$G$2,AVERAGE(INDIRECT("C"&amp;A621-$G$2+3):C621),G620+(2/($G$2+3))*(C621-G620)))</f>
        <v>601.5931981321861</v>
      </c>
      <c r="J621">
        <f ca="1">IF(F621="","",IF(C621&lt;(F621*(1-'inputs and tables'!$K$14)),0,IF(C621&gt;(F621*(1+'inputs and tables'!$K$14)),1,J620)))</f>
        <v>1</v>
      </c>
      <c r="K621">
        <f ca="1">IF(G621="","",IF(C621&lt;(G621*(1-'inputs and tables'!$K$14)),0,IF(C621&gt;(G621*(1+'inputs and tables'!$K$14)),1,K620)))</f>
        <v>1</v>
      </c>
      <c r="N621" s="13">
        <f t="shared" si="27"/>
        <v>2190.1831660009379</v>
      </c>
      <c r="O621" s="10">
        <f ca="1">(O620+(IF(J620&lt;&gt;J619,(-O620*'inputs and tables'!$K$22-'inputs and tables'!$K$21)-O620*'inputs and tables'!$K$22,0)*('inputs and tables'!$K$15+'inputs and tables'!$K$16)))*(IF(AND(J620=0,'inputs and tables'!$K$16=1),(data!C620/data!C621-1)*'inputs and tables'!$K$18+1,1)*IF(AND(J620=1,'inputs and tables'!$K$15=1),(data!C621/data!C620-1)*'inputs and tables'!$K$17+1,1))</f>
        <v>6546.5018515389866</v>
      </c>
      <c r="P621" s="10">
        <f ca="1">(P620+(IF(K620&lt;&gt;K619,(-P620*'inputs and tables'!$K$22-'inputs and tables'!$K$21)-P620*'inputs and tables'!$K$22,0)*('inputs and tables'!$K$15+'inputs and tables'!$K$16)))*(IF(AND(K620=0,'inputs and tables'!$K$16=1),data!C620/data!C621,1)*IF(AND(K620=1,'inputs and tables'!$K$15=1),data!C621/data!C620,1))</f>
        <v>1511.6423430954464</v>
      </c>
      <c r="R621" s="36">
        <f ca="1">1-O621/MAX($O$202:O621)</f>
        <v>0.23157700054004005</v>
      </c>
      <c r="S621" s="36">
        <f>1-N621/MAX($N$202:N621)</f>
        <v>0.20932498441072456</v>
      </c>
    </row>
    <row r="622" spans="1:19" x14ac:dyDescent="0.4">
      <c r="A622" s="17">
        <f t="shared" si="26"/>
        <v>620</v>
      </c>
      <c r="B622">
        <v>1473811200</v>
      </c>
      <c r="C622">
        <v>608.42999999999995</v>
      </c>
      <c r="D622" s="14">
        <f t="shared" si="28"/>
        <v>42627</v>
      </c>
      <c r="F622">
        <f ca="1">IF(A622&lt;$F$2,"",AVERAGE(INDIRECT("C"&amp;A622-$F$2+3):C622))</f>
        <v>588.18227272727279</v>
      </c>
      <c r="G622" s="2">
        <f ca="1">IF(A622&lt;$G$2,"",IF(A622=$G$2,AVERAGE(INDIRECT("C"&amp;A622-$G$2+3):C622),G621+(2/($G$2+3))*(C622-G621)))</f>
        <v>601.88412587124196</v>
      </c>
      <c r="J622">
        <f ca="1">IF(F622="","",IF(C622&lt;(F622*(1-'inputs and tables'!$K$14)),0,IF(C622&gt;(F622*(1+'inputs and tables'!$K$14)),1,J621)))</f>
        <v>1</v>
      </c>
      <c r="K622">
        <f ca="1">IF(G622="","",IF(C622&lt;(G622*(1-'inputs and tables'!$K$14)),0,IF(C622&gt;(G622*(1+'inputs and tables'!$K$14)),1,K621)))</f>
        <v>1</v>
      </c>
      <c r="N622" s="13">
        <f t="shared" si="27"/>
        <v>2189.4634567634698</v>
      </c>
      <c r="O622" s="10">
        <f ca="1">(O621+(IF(J621&lt;&gt;J620,(-O621*'inputs and tables'!$K$22-'inputs and tables'!$K$21)-O621*'inputs and tables'!$K$22,0)*('inputs and tables'!$K$15+'inputs and tables'!$K$16)))*(IF(AND(J621=0,'inputs and tables'!$K$16=1),(data!C621/data!C622-1)*'inputs and tables'!$K$18+1,1)*IF(AND(J621=1,'inputs and tables'!$K$15=1),(data!C622/data!C621-1)*'inputs and tables'!$K$17+1,1))</f>
        <v>6541.6615941852688</v>
      </c>
      <c r="P622" s="10">
        <f ca="1">(P621+(IF(K621&lt;&gt;K620,(-P621*'inputs and tables'!$K$22-'inputs and tables'!$K$21)-P621*'inputs and tables'!$K$22,0)*('inputs and tables'!$K$15+'inputs and tables'!$K$16)))*(IF(AND(K621=0,'inputs and tables'!$K$16=1),data!C621/data!C622,1)*IF(AND(K621=1,'inputs and tables'!$K$15=1),data!C622/data!C621,1))</f>
        <v>1511.1456070347542</v>
      </c>
      <c r="R622" s="36">
        <f ca="1">1-O622/MAX($O$202:O622)</f>
        <v>0.23214514596461167</v>
      </c>
      <c r="S622" s="36">
        <f>1-N622/MAX($N$202:N622)</f>
        <v>0.20958480565370941</v>
      </c>
    </row>
    <row r="623" spans="1:19" x14ac:dyDescent="0.4">
      <c r="A623" s="17">
        <f t="shared" si="26"/>
        <v>621</v>
      </c>
      <c r="B623">
        <v>1473897600</v>
      </c>
      <c r="C623">
        <v>605.44000000000005</v>
      </c>
      <c r="D623" s="14">
        <f t="shared" si="28"/>
        <v>42628</v>
      </c>
      <c r="F623">
        <f ca="1">IF(A623&lt;$F$2,"",AVERAGE(INDIRECT("C"&amp;A623-$F$2+3):C623))</f>
        <v>589.72704545454553</v>
      </c>
      <c r="G623" s="2">
        <f ca="1">IF(A623&lt;$G$2,"",IF(A623=$G$2,AVERAGE(INDIRECT("C"&amp;A623-$G$2+3):C623),G622+(2/($G$2+3))*(C623-G622)))</f>
        <v>602.03543966395512</v>
      </c>
      <c r="J623">
        <f ca="1">IF(F623="","",IF(C623&lt;(F623*(1-'inputs and tables'!$K$14)),0,IF(C623&gt;(F623*(1+'inputs and tables'!$K$14)),1,J622)))</f>
        <v>1</v>
      </c>
      <c r="K623">
        <f ca="1">IF(G623="","",IF(C623&lt;(G623*(1-'inputs and tables'!$K$14)),0,IF(C623&gt;(G623*(1+'inputs and tables'!$K$14)),1,K622)))</f>
        <v>1</v>
      </c>
      <c r="N623" s="13">
        <f t="shared" si="27"/>
        <v>2178.7038036633226</v>
      </c>
      <c r="O623" s="10">
        <f ca="1">(O622+(IF(J622&lt;&gt;J621,(-O622*'inputs and tables'!$K$22-'inputs and tables'!$K$21)-O622*'inputs and tables'!$K$22,0)*('inputs and tables'!$K$15+'inputs and tables'!$K$16)))*(IF(AND(J622=0,'inputs and tables'!$K$16=1),(data!C622/data!C623-1)*'inputs and tables'!$K$18+1,1)*IF(AND(J622=1,'inputs and tables'!$K$15=1),(data!C623/data!C622-1)*'inputs and tables'!$K$17+1,1))</f>
        <v>6469.3294797680319</v>
      </c>
      <c r="P623" s="10">
        <f ca="1">(P622+(IF(K622&lt;&gt;K621,(-P622*'inputs and tables'!$K$22-'inputs and tables'!$K$21)-P622*'inputs and tables'!$K$22,0)*('inputs and tables'!$K$15+'inputs and tables'!$K$16)))*(IF(AND(K622=0,'inputs and tables'!$K$16=1),data!C622/data!C623,1)*IF(AND(K622=1,'inputs and tables'!$K$15=1),data!C623/data!C622,1))</f>
        <v>1503.7194029274062</v>
      </c>
      <c r="R623" s="36">
        <f ca="1">1-O623/MAX($O$202:O623)</f>
        <v>0.24063543002444243</v>
      </c>
      <c r="S623" s="36">
        <f>1-N623/MAX($N$202:N623)</f>
        <v>0.21346913323633243</v>
      </c>
    </row>
    <row r="624" spans="1:19" x14ac:dyDescent="0.4">
      <c r="A624" s="17">
        <f t="shared" si="26"/>
        <v>622</v>
      </c>
      <c r="B624">
        <v>1473984000</v>
      </c>
      <c r="C624">
        <v>607.92999999999995</v>
      </c>
      <c r="D624" s="14">
        <f t="shared" si="28"/>
        <v>42629</v>
      </c>
      <c r="F624">
        <f ca="1">IF(A624&lt;$F$2,"",AVERAGE(INDIRECT("C"&amp;A624-$F$2+3):C624))</f>
        <v>590.51272727272726</v>
      </c>
      <c r="G624" s="2">
        <f ca="1">IF(A624&lt;$G$2,"",IF(A624=$G$2,AVERAGE(INDIRECT("C"&amp;A624-$G$2+3):C624),G623+(2/($G$2+3))*(C624-G623)))</f>
        <v>602.28627201868039</v>
      </c>
      <c r="J624">
        <f ca="1">IF(F624="","",IF(C624&lt;(F624*(1-'inputs and tables'!$K$14)),0,IF(C624&gt;(F624*(1+'inputs and tables'!$K$14)),1,J623)))</f>
        <v>1</v>
      </c>
      <c r="K624">
        <f ca="1">IF(G624="","",IF(C624&lt;(G624*(1-'inputs and tables'!$K$14)),0,IF(C624&gt;(G624*(1+'inputs and tables'!$K$14)),1,K623)))</f>
        <v>1</v>
      </c>
      <c r="N624" s="13">
        <f t="shared" si="27"/>
        <v>2187.6641836697995</v>
      </c>
      <c r="O624" s="10">
        <f ca="1">(O623+(IF(J623&lt;&gt;J622,(-O623*'inputs and tables'!$K$22-'inputs and tables'!$K$21)-O623*'inputs and tables'!$K$22,0)*('inputs and tables'!$K$15+'inputs and tables'!$K$16)))*(IF(AND(J623=0,'inputs and tables'!$K$16=1),(data!C623/data!C624-1)*'inputs and tables'!$K$18+1,1)*IF(AND(J623=1,'inputs and tables'!$K$15=1),(data!C624/data!C623-1)*'inputs and tables'!$K$17+1,1))</f>
        <v>6529.1940714871098</v>
      </c>
      <c r="P624" s="10">
        <f ca="1">(P623+(IF(K623&lt;&gt;K622,(-P623*'inputs and tables'!$K$22-'inputs and tables'!$K$21)-P623*'inputs and tables'!$K$22,0)*('inputs and tables'!$K$15+'inputs and tables'!$K$16)))*(IF(AND(K623=0,'inputs and tables'!$K$16=1),data!C623/data!C624,1)*IF(AND(K623=1,'inputs and tables'!$K$15=1),data!C624/data!C623,1))</f>
        <v>1509.9037668830238</v>
      </c>
      <c r="R624" s="36">
        <f ca="1">1-O624/MAX($O$202:O624)</f>
        <v>0.23360857351795483</v>
      </c>
      <c r="S624" s="36">
        <f>1-N624/MAX($N$202:N624)</f>
        <v>0.21023435876117158</v>
      </c>
    </row>
    <row r="625" spans="1:19" x14ac:dyDescent="0.4">
      <c r="A625" s="17">
        <f t="shared" si="26"/>
        <v>623</v>
      </c>
      <c r="B625">
        <v>1474070400</v>
      </c>
      <c r="C625">
        <v>607.91999999999996</v>
      </c>
      <c r="D625" s="14">
        <f t="shared" si="28"/>
        <v>42630</v>
      </c>
      <c r="F625">
        <f ca="1">IF(A625&lt;$F$2,"",AVERAGE(INDIRECT("C"&amp;A625-$F$2+3):C625))</f>
        <v>590.97681818181809</v>
      </c>
      <c r="G625" s="2">
        <f ca="1">IF(A625&lt;$G$2,"",IF(A625=$G$2,AVERAGE(INDIRECT("C"&amp;A625-$G$2+3):C625),G624+(2/($G$2+3))*(C625-G624)))</f>
        <v>602.52600512426841</v>
      </c>
      <c r="J625">
        <f ca="1">IF(F625="","",IF(C625&lt;(F625*(1-'inputs and tables'!$K$14)),0,IF(C625&gt;(F625*(1+'inputs and tables'!$K$14)),1,J624)))</f>
        <v>1</v>
      </c>
      <c r="K625">
        <f ca="1">IF(G625="","",IF(C625&lt;(G625*(1-'inputs and tables'!$K$14)),0,IF(C625&gt;(G625*(1+'inputs and tables'!$K$14)),1,K624)))</f>
        <v>1</v>
      </c>
      <c r="N625" s="13">
        <f t="shared" si="27"/>
        <v>2187.6281982079263</v>
      </c>
      <c r="O625" s="10">
        <f ca="1">(O624+(IF(J624&lt;&gt;J623,(-O624*'inputs and tables'!$K$22-'inputs and tables'!$K$21)-O624*'inputs and tables'!$K$22,0)*('inputs and tables'!$K$15+'inputs and tables'!$K$16)))*(IF(AND(J624=0,'inputs and tables'!$K$16=1),(data!C624/data!C625-1)*'inputs and tables'!$K$18+1,1)*IF(AND(J624=1,'inputs and tables'!$K$15=1),(data!C625/data!C624-1)*'inputs and tables'!$K$17+1,1))</f>
        <v>6528.9524205295857</v>
      </c>
      <c r="P625" s="10">
        <f ca="1">(P624+(IF(K624&lt;&gt;K623,(-P624*'inputs and tables'!$K$22-'inputs and tables'!$K$21)-P624*'inputs and tables'!$K$22,0)*('inputs and tables'!$K$15+'inputs and tables'!$K$16)))*(IF(AND(K624=0,'inputs and tables'!$K$16=1),data!C624/data!C625,1)*IF(AND(K624=1,'inputs and tables'!$K$15=1),data!C625/data!C624,1))</f>
        <v>1509.8789300799892</v>
      </c>
      <c r="R625" s="36">
        <f ca="1">1-O625/MAX($O$202:O625)</f>
        <v>0.23363693830846655</v>
      </c>
      <c r="S625" s="36">
        <f>1-N625/MAX($N$202:N625)</f>
        <v>0.21024734982332072</v>
      </c>
    </row>
    <row r="626" spans="1:19" x14ac:dyDescent="0.4">
      <c r="A626" s="17">
        <f t="shared" si="26"/>
        <v>624</v>
      </c>
      <c r="B626">
        <v>1474156800</v>
      </c>
      <c r="C626">
        <v>611.4</v>
      </c>
      <c r="D626" s="14">
        <f t="shared" si="28"/>
        <v>42631</v>
      </c>
      <c r="F626">
        <f ca="1">IF(A626&lt;$F$2,"",AVERAGE(INDIRECT("C"&amp;A626-$F$2+3):C626))</f>
        <v>591.62227272727262</v>
      </c>
      <c r="G626" s="2">
        <f ca="1">IF(A626&lt;$G$2,"",IF(A626=$G$2,AVERAGE(INDIRECT("C"&amp;A626-$G$2+3):C626),G625+(2/($G$2+3))*(C626-G625)))</f>
        <v>602.90362192749103</v>
      </c>
      <c r="J626">
        <f ca="1">IF(F626="","",IF(C626&lt;(F626*(1-'inputs and tables'!$K$14)),0,IF(C626&gt;(F626*(1+'inputs and tables'!$K$14)),1,J625)))</f>
        <v>1</v>
      </c>
      <c r="K626">
        <f ca="1">IF(G626="","",IF(C626&lt;(G626*(1-'inputs and tables'!$K$14)),0,IF(C626&gt;(G626*(1+'inputs and tables'!$K$14)),1,K625)))</f>
        <v>1</v>
      </c>
      <c r="N626" s="13">
        <f t="shared" si="27"/>
        <v>2200.1511389398706</v>
      </c>
      <c r="O626" s="10">
        <f ca="1">(O625+(IF(J625&lt;&gt;J624,(-O625*'inputs and tables'!$K$22-'inputs and tables'!$K$21)-O625*'inputs and tables'!$K$22,0)*('inputs and tables'!$K$15+'inputs and tables'!$K$16)))*(IF(AND(J625=0,'inputs and tables'!$K$16=1),(data!C625/data!C626-1)*'inputs and tables'!$K$18+1,1)*IF(AND(J625=1,'inputs and tables'!$K$15=1),(data!C626/data!C625-1)*'inputs and tables'!$K$17+1,1))</f>
        <v>6613.0452246037175</v>
      </c>
      <c r="P626" s="10">
        <f ca="1">(P625+(IF(K625&lt;&gt;K624,(-P625*'inputs and tables'!$K$22-'inputs and tables'!$K$21)-P625*'inputs and tables'!$K$22,0)*('inputs and tables'!$K$15+'inputs and tables'!$K$16)))*(IF(AND(K625=0,'inputs and tables'!$K$16=1),data!C625/data!C626,1)*IF(AND(K625=1,'inputs and tables'!$K$15=1),data!C626/data!C625,1))</f>
        <v>1518.5221375360334</v>
      </c>
      <c r="R626" s="36">
        <f ca="1">1-O626/MAX($O$202:O626)</f>
        <v>0.22376619417594146</v>
      </c>
      <c r="S626" s="36">
        <f>1-N626/MAX($N$202:N626)</f>
        <v>0.20572646019538476</v>
      </c>
    </row>
    <row r="627" spans="1:19" x14ac:dyDescent="0.4">
      <c r="A627" s="17">
        <f t="shared" si="26"/>
        <v>625</v>
      </c>
      <c r="B627">
        <v>1474243200</v>
      </c>
      <c r="C627">
        <v>608.6</v>
      </c>
      <c r="D627" s="14">
        <f t="shared" si="28"/>
        <v>42632</v>
      </c>
      <c r="F627">
        <f ca="1">IF(A627&lt;$F$2,"",AVERAGE(INDIRECT("C"&amp;A627-$F$2+3):C627))</f>
        <v>592.0061363636363</v>
      </c>
      <c r="G627" s="2">
        <f ca="1">IF(A627&lt;$G$2,"",IF(A627=$G$2,AVERAGE(INDIRECT("C"&amp;A627-$G$2+3):C627),G626+(2/($G$2+3))*(C627-G626)))</f>
        <v>603.14602099440629</v>
      </c>
      <c r="J627">
        <f ca="1">IF(F627="","",IF(C627&lt;(F627*(1-'inputs and tables'!$K$14)),0,IF(C627&gt;(F627*(1+'inputs and tables'!$K$14)),1,J626)))</f>
        <v>1</v>
      </c>
      <c r="K627">
        <f ca="1">IF(G627="","",IF(C627&lt;(G627*(1-'inputs and tables'!$K$14)),0,IF(C627&gt;(G627*(1+'inputs and tables'!$K$14)),1,K626)))</f>
        <v>1</v>
      </c>
      <c r="N627" s="13">
        <f t="shared" si="27"/>
        <v>2190.0752096153178</v>
      </c>
      <c r="O627" s="10">
        <f ca="1">(O626+(IF(J626&lt;&gt;J625,(-O626*'inputs and tables'!$K$22-'inputs and tables'!$K$21)-O626*'inputs and tables'!$K$22,0)*('inputs and tables'!$K$15+'inputs and tables'!$K$16)))*(IF(AND(J626=0,'inputs and tables'!$K$16=1),(data!C626/data!C627-1)*'inputs and tables'!$K$18+1,1)*IF(AND(J626=1,'inputs and tables'!$K$15=1),(data!C627/data!C626-1)*'inputs and tables'!$K$17+1,1))</f>
        <v>6544.902952907606</v>
      </c>
      <c r="P627" s="10">
        <f ca="1">(P626+(IF(K626&lt;&gt;K625,(-P626*'inputs and tables'!$K$22-'inputs and tables'!$K$21)-P626*'inputs and tables'!$K$22,0)*('inputs and tables'!$K$15+'inputs and tables'!$K$16)))*(IF(AND(K626=0,'inputs and tables'!$K$16=1),data!C626/data!C627,1)*IF(AND(K626=1,'inputs and tables'!$K$15=1),data!C627/data!C626,1))</f>
        <v>1511.5678326863429</v>
      </c>
      <c r="R627" s="36">
        <f ca="1">1-O627/MAX($O$202:O627)</f>
        <v>0.23176467794547284</v>
      </c>
      <c r="S627" s="36">
        <f>1-N627/MAX($N$202:N627)</f>
        <v>0.2093639575971723</v>
      </c>
    </row>
    <row r="628" spans="1:19" x14ac:dyDescent="0.4">
      <c r="A628" s="17">
        <f t="shared" si="26"/>
        <v>626</v>
      </c>
      <c r="B628">
        <v>1474329600</v>
      </c>
      <c r="C628">
        <v>605.6</v>
      </c>
      <c r="D628" s="14">
        <f t="shared" si="28"/>
        <v>42633</v>
      </c>
      <c r="F628">
        <f ca="1">IF(A628&lt;$F$2,"",AVERAGE(INDIRECT("C"&amp;A628-$F$2+3):C628))</f>
        <v>592.24386363636359</v>
      </c>
      <c r="G628" s="2">
        <f ca="1">IF(A628&lt;$G$2,"",IF(A628=$G$2,AVERAGE(INDIRECT("C"&amp;A628-$G$2+3):C628),G627+(2/($G$2+3))*(C628-G627)))</f>
        <v>603.25044563294216</v>
      </c>
      <c r="J628">
        <f ca="1">IF(F628="","",IF(C628&lt;(F628*(1-'inputs and tables'!$K$14)),0,IF(C628&gt;(F628*(1+'inputs and tables'!$K$14)),1,J627)))</f>
        <v>1</v>
      </c>
      <c r="K628">
        <f ca="1">IF(G628="","",IF(C628&lt;(G628*(1-'inputs and tables'!$K$14)),0,IF(C628&gt;(G628*(1+'inputs and tables'!$K$14)),1,K627)))</f>
        <v>1</v>
      </c>
      <c r="N628" s="13">
        <f t="shared" si="27"/>
        <v>2179.2795710532969</v>
      </c>
      <c r="O628" s="10">
        <f ca="1">(O627+(IF(J627&lt;&gt;J626,(-O627*'inputs and tables'!$K$22-'inputs and tables'!$K$21)-O627*'inputs and tables'!$K$22,0)*('inputs and tables'!$K$15+'inputs and tables'!$K$16)))*(IF(AND(J627=0,'inputs and tables'!$K$16=1),(data!C627/data!C628-1)*'inputs and tables'!$K$18+1,1)*IF(AND(J627=1,'inputs and tables'!$K$15=1),(data!C628/data!C627-1)*'inputs and tables'!$K$17+1,1))</f>
        <v>6472.313247136778</v>
      </c>
      <c r="P628" s="10">
        <f ca="1">(P627+(IF(K627&lt;&gt;K626,(-P627*'inputs and tables'!$K$22-'inputs and tables'!$K$21)-P627*'inputs and tables'!$K$22,0)*('inputs and tables'!$K$15+'inputs and tables'!$K$16)))*(IF(AND(K627=0,'inputs and tables'!$K$16=1),data!C627/data!C628,1)*IF(AND(K627=1,'inputs and tables'!$K$15=1),data!C628/data!C627,1))</f>
        <v>1504.1167917759601</v>
      </c>
      <c r="R628" s="36">
        <f ca="1">1-O628/MAX($O$202:O628)</f>
        <v>0.24028519786638636</v>
      </c>
      <c r="S628" s="36">
        <f>1-N628/MAX($N$202:N628)</f>
        <v>0.21326127624194469</v>
      </c>
    </row>
    <row r="629" spans="1:19" x14ac:dyDescent="0.4">
      <c r="A629" s="17">
        <f t="shared" si="26"/>
        <v>627</v>
      </c>
      <c r="B629">
        <v>1474416000</v>
      </c>
      <c r="C629">
        <v>597</v>
      </c>
      <c r="D629" s="14">
        <f t="shared" si="28"/>
        <v>42634</v>
      </c>
      <c r="F629">
        <f ca="1">IF(A629&lt;$F$2,"",AVERAGE(INDIRECT("C"&amp;A629-$F$2+3):C629))</f>
        <v>592.36931818181813</v>
      </c>
      <c r="G629" s="2">
        <f ca="1">IF(A629&lt;$G$2,"",IF(A629=$G$2,AVERAGE(INDIRECT("C"&amp;A629-$G$2+3):C629),G628+(2/($G$2+3))*(C629-G628)))</f>
        <v>602.98446922302969</v>
      </c>
      <c r="J629">
        <f ca="1">IF(F629="","",IF(C629&lt;(F629*(1-'inputs and tables'!$K$14)),0,IF(C629&gt;(F629*(1+'inputs and tables'!$K$14)),1,J628)))</f>
        <v>1</v>
      </c>
      <c r="K629">
        <f ca="1">IF(G629="","",IF(C629&lt;(G629*(1-'inputs and tables'!$K$14)),0,IF(C629&gt;(G629*(1+'inputs and tables'!$K$14)),1,K628)))</f>
        <v>0</v>
      </c>
      <c r="N629" s="13">
        <f t="shared" si="27"/>
        <v>2148.3320738421703</v>
      </c>
      <c r="O629" s="10">
        <f ca="1">(O628+(IF(J628&lt;&gt;J627,(-O628*'inputs and tables'!$K$22-'inputs and tables'!$K$21)-O628*'inputs and tables'!$K$22,0)*('inputs and tables'!$K$15+'inputs and tables'!$K$16)))*(IF(AND(J628=0,'inputs and tables'!$K$16=1),(data!C628/data!C629-1)*'inputs and tables'!$K$18+1,1)*IF(AND(J628=1,'inputs and tables'!$K$15=1),(data!C629/data!C628-1)*'inputs and tables'!$K$17+1,1))</f>
        <v>6265.5112964563014</v>
      </c>
      <c r="P629" s="10">
        <f ca="1">(P628+(IF(K628&lt;&gt;K627,(-P628*'inputs and tables'!$K$22-'inputs and tables'!$K$21)-P628*'inputs and tables'!$K$22,0)*('inputs and tables'!$K$15+'inputs and tables'!$K$16)))*(IF(AND(K628=0,'inputs and tables'!$K$16=1),data!C628/data!C629,1)*IF(AND(K628=1,'inputs and tables'!$K$15=1),data!C629/data!C628,1))</f>
        <v>1482.7571411661959</v>
      </c>
      <c r="R629" s="36">
        <f ca="1">1-O629/MAX($O$202:O629)</f>
        <v>0.26455944063601222</v>
      </c>
      <c r="S629" s="36">
        <f>1-N629/MAX($N$202:N629)</f>
        <v>0.22443358969029215</v>
      </c>
    </row>
    <row r="630" spans="1:19" x14ac:dyDescent="0.4">
      <c r="A630" s="17">
        <f t="shared" si="26"/>
        <v>628</v>
      </c>
      <c r="B630">
        <v>1474502400</v>
      </c>
      <c r="C630">
        <v>596.21</v>
      </c>
      <c r="D630" s="14">
        <f t="shared" si="28"/>
        <v>42635</v>
      </c>
      <c r="F630">
        <f ca="1">IF(A630&lt;$F$2,"",AVERAGE(INDIRECT("C"&amp;A630-$F$2+3):C630))</f>
        <v>592.59113636363634</v>
      </c>
      <c r="G630" s="2">
        <f ca="1">IF(A630&lt;$G$2,"",IF(A630=$G$2,AVERAGE(INDIRECT("C"&amp;A630-$G$2+3):C630),G629+(2/($G$2+3))*(C630-G629)))</f>
        <v>602.69619393694336</v>
      </c>
      <c r="J630">
        <f ca="1">IF(F630="","",IF(C630&lt;(F630*(1-'inputs and tables'!$K$14)),0,IF(C630&gt;(F630*(1+'inputs and tables'!$K$14)),1,J629)))</f>
        <v>1</v>
      </c>
      <c r="K630">
        <f ca="1">IF(G630="","",IF(C630&lt;(G630*(1-'inputs and tables'!$K$14)),0,IF(C630&gt;(G630*(1+'inputs and tables'!$K$14)),1,K629)))</f>
        <v>0</v>
      </c>
      <c r="N630" s="13">
        <f t="shared" si="27"/>
        <v>2145.4892223541715</v>
      </c>
      <c r="O630" s="10">
        <f ca="1">(O629+(IF(J629&lt;&gt;J628,(-O629*'inputs and tables'!$K$22-'inputs and tables'!$K$21)-O629*'inputs and tables'!$K$22,0)*('inputs and tables'!$K$15+'inputs and tables'!$K$16)))*(IF(AND(J629=0,'inputs and tables'!$K$16=1),(data!C629/data!C630-1)*'inputs and tables'!$K$18+1,1)*IF(AND(J629=1,'inputs and tables'!$K$15=1),(data!C630/data!C629-1)*'inputs and tables'!$K$17+1,1))</f>
        <v>6246.8564449831847</v>
      </c>
      <c r="P630" s="10">
        <f ca="1">(P629+(IF(K629&lt;&gt;K628,(-P629*'inputs and tables'!$K$22-'inputs and tables'!$K$21)-P629*'inputs and tables'!$K$22,0)*('inputs and tables'!$K$15+'inputs and tables'!$K$16)))*(IF(AND(K629=0,'inputs and tables'!$K$16=1),data!C629/data!C630,1)*IF(AND(K629=1,'inputs and tables'!$K$15=1),data!C630/data!C629,1))</f>
        <v>1481.7524047729264</v>
      </c>
      <c r="R630" s="36">
        <f ca="1">1-O630/MAX($O$202:O630)</f>
        <v>0.26674913174869141</v>
      </c>
      <c r="S630" s="36">
        <f>1-N630/MAX($N$202:N630)</f>
        <v>0.22545988360008218</v>
      </c>
    </row>
    <row r="631" spans="1:19" x14ac:dyDescent="0.4">
      <c r="A631" s="17">
        <f t="shared" si="26"/>
        <v>629</v>
      </c>
      <c r="B631">
        <v>1474588800</v>
      </c>
      <c r="C631">
        <v>602.96</v>
      </c>
      <c r="D631" s="14">
        <f t="shared" si="28"/>
        <v>42636</v>
      </c>
      <c r="F631">
        <f ca="1">IF(A631&lt;$F$2,"",AVERAGE(INDIRECT("C"&amp;A631-$F$2+3):C631))</f>
        <v>592.77340909090901</v>
      </c>
      <c r="G631" s="2">
        <f ca="1">IF(A631&lt;$G$2,"",IF(A631=$G$2,AVERAGE(INDIRECT("C"&amp;A631-$G$2+3):C631),G630+(2/($G$2+3))*(C631-G630)))</f>
        <v>602.70741972686062</v>
      </c>
      <c r="J631">
        <f ca="1">IF(F631="","",IF(C631&lt;(F631*(1-'inputs and tables'!$K$14)),0,IF(C631&gt;(F631*(1+'inputs and tables'!$K$14)),1,J630)))</f>
        <v>1</v>
      </c>
      <c r="K631">
        <f ca="1">IF(G631="","",IF(C631&lt;(G631*(1-'inputs and tables'!$K$14)),0,IF(C631&gt;(G631*(1+'inputs and tables'!$K$14)),1,K630)))</f>
        <v>1</v>
      </c>
      <c r="N631" s="13">
        <f t="shared" si="27"/>
        <v>2169.7794091187188</v>
      </c>
      <c r="O631" s="10">
        <f ca="1">(O630+(IF(J630&lt;&gt;J629,(-O630*'inputs and tables'!$K$22-'inputs and tables'!$K$21)-O630*'inputs and tables'!$K$22,0)*('inputs and tables'!$K$15+'inputs and tables'!$K$16)))*(IF(AND(J630=0,'inputs and tables'!$K$16=1),(data!C630/data!C631-1)*'inputs and tables'!$K$18+1,1)*IF(AND(J630=1,'inputs and tables'!$K$15=1),(data!C631/data!C630-1)*'inputs and tables'!$K$17+1,1))</f>
        <v>6405.9851618081002</v>
      </c>
      <c r="P631" s="10">
        <f ca="1">(P630+(IF(K630&lt;&gt;K629,(-P630*'inputs and tables'!$K$22-'inputs and tables'!$K$21)-P630*'inputs and tables'!$K$22,0)*('inputs and tables'!$K$15+'inputs and tables'!$K$16)))*(IF(AND(K630=0,'inputs and tables'!$K$16=1),data!C630/data!C631,1)*IF(AND(K630=1,'inputs and tables'!$K$15=1),data!C631/data!C630,1))</f>
        <v>1465.1645237655341</v>
      </c>
      <c r="R631" s="36">
        <f ca="1">1-O631/MAX($O$202:O631)</f>
        <v>0.24807073393321222</v>
      </c>
      <c r="S631" s="36">
        <f>1-N631/MAX($N$202:N631)</f>
        <v>0.21669091664934426</v>
      </c>
    </row>
    <row r="632" spans="1:19" x14ac:dyDescent="0.4">
      <c r="A632" s="17">
        <f t="shared" si="26"/>
        <v>630</v>
      </c>
      <c r="B632">
        <v>1474675200</v>
      </c>
      <c r="C632">
        <v>603.67999999999995</v>
      </c>
      <c r="D632" s="14">
        <f t="shared" si="28"/>
        <v>42637</v>
      </c>
      <c r="F632">
        <f ca="1">IF(A632&lt;$F$2,"",AVERAGE(INDIRECT("C"&amp;A632-$F$2+3):C632))</f>
        <v>593.13181818181818</v>
      </c>
      <c r="G632" s="2">
        <f ca="1">IF(A632&lt;$G$2,"",IF(A632=$G$2,AVERAGE(INDIRECT("C"&amp;A632-$G$2+3):C632),G631+(2/($G$2+3))*(C632-G631)))</f>
        <v>602.74880612146228</v>
      </c>
      <c r="J632">
        <f ca="1">IF(F632="","",IF(C632&lt;(F632*(1-'inputs and tables'!$K$14)),0,IF(C632&gt;(F632*(1+'inputs and tables'!$K$14)),1,J631)))</f>
        <v>1</v>
      </c>
      <c r="K632">
        <f ca="1">IF(G632="","",IF(C632&lt;(G632*(1-'inputs and tables'!$K$14)),0,IF(C632&gt;(G632*(1+'inputs and tables'!$K$14)),1,K631)))</f>
        <v>1</v>
      </c>
      <c r="N632" s="13">
        <f t="shared" si="27"/>
        <v>2172.3703623736037</v>
      </c>
      <c r="O632" s="10">
        <f ca="1">(O631+(IF(J631&lt;&gt;J630,(-O631*'inputs and tables'!$K$22-'inputs and tables'!$K$21)-O631*'inputs and tables'!$K$22,0)*('inputs and tables'!$K$15+'inputs and tables'!$K$16)))*(IF(AND(J631=0,'inputs and tables'!$K$16=1),(data!C631/data!C632-1)*'inputs and tables'!$K$18+1,1)*IF(AND(J631=1,'inputs and tables'!$K$15=1),(data!C632/data!C631-1)*'inputs and tables'!$K$17+1,1))</f>
        <v>6423.1964129062308</v>
      </c>
      <c r="P632" s="10">
        <f ca="1">(P631+(IF(K631&lt;&gt;K630,(-P631*'inputs and tables'!$K$22-'inputs and tables'!$K$21)-P631*'inputs and tables'!$K$22,0)*('inputs and tables'!$K$15+'inputs and tables'!$K$16)))*(IF(AND(K631=0,'inputs and tables'!$K$16=1),data!C631/data!C632,1)*IF(AND(K631=1,'inputs and tables'!$K$15=1),data!C632/data!C631,1))</f>
        <v>1463.9802618206249</v>
      </c>
      <c r="R632" s="36">
        <f ca="1">1-O632/MAX($O$202:O632)</f>
        <v>0.24605049144444324</v>
      </c>
      <c r="S632" s="36">
        <f>1-N632/MAX($N$202:N632)</f>
        <v>0.21575556017459896</v>
      </c>
    </row>
    <row r="633" spans="1:19" x14ac:dyDescent="0.4">
      <c r="A633" s="17">
        <f t="shared" si="26"/>
        <v>631</v>
      </c>
      <c r="B633">
        <v>1474761600</v>
      </c>
      <c r="C633">
        <v>601.66999999999996</v>
      </c>
      <c r="D633" s="14">
        <f t="shared" si="28"/>
        <v>42638</v>
      </c>
      <c r="F633">
        <f ca="1">IF(A633&lt;$F$2,"",AVERAGE(INDIRECT("C"&amp;A633-$F$2+3):C633))</f>
        <v>593.44840909090897</v>
      </c>
      <c r="G633" s="2">
        <f ca="1">IF(A633&lt;$G$2,"",IF(A633=$G$2,AVERAGE(INDIRECT("C"&amp;A633-$G$2+3):C633),G632+(2/($G$2+3))*(C633-G632)))</f>
        <v>602.70289947799574</v>
      </c>
      <c r="J633">
        <f ca="1">IF(F633="","",IF(C633&lt;(F633*(1-'inputs and tables'!$K$14)),0,IF(C633&gt;(F633*(1+'inputs and tables'!$K$14)),1,J632)))</f>
        <v>1</v>
      </c>
      <c r="K633">
        <f ca="1">IF(G633="","",IF(C633&lt;(G633*(1-'inputs and tables'!$K$14)),0,IF(C633&gt;(G633*(1+'inputs and tables'!$K$14)),1,K632)))</f>
        <v>0</v>
      </c>
      <c r="N633" s="13">
        <f t="shared" si="27"/>
        <v>2165.1372845370497</v>
      </c>
      <c r="O633" s="10">
        <f ca="1">(O632+(IF(J632&lt;&gt;J631,(-O632*'inputs and tables'!$K$22-'inputs and tables'!$K$21)-O632*'inputs and tables'!$K$22,0)*('inputs and tables'!$K$15+'inputs and tables'!$K$16)))*(IF(AND(J632=0,'inputs and tables'!$K$16=1),(data!C632/data!C633-1)*'inputs and tables'!$K$18+1,1)*IF(AND(J632=1,'inputs and tables'!$K$15=1),(data!C633/data!C632-1)*'inputs and tables'!$K$17+1,1))</f>
        <v>6375.0767041576082</v>
      </c>
      <c r="P633" s="10">
        <f ca="1">(P632+(IF(K632&lt;&gt;K631,(-P632*'inputs and tables'!$K$22-'inputs and tables'!$K$21)-P632*'inputs and tables'!$K$22,0)*('inputs and tables'!$K$15+'inputs and tables'!$K$16)))*(IF(AND(K632=0,'inputs and tables'!$K$16=1),data!C632/data!C633,1)*IF(AND(K632=1,'inputs and tables'!$K$15=1),data!C633/data!C632,1))</f>
        <v>1459.1058244924718</v>
      </c>
      <c r="R633" s="36">
        <f ca="1">1-O633/MAX($O$202:O633)</f>
        <v>0.25169874325408159</v>
      </c>
      <c r="S633" s="36">
        <f>1-N633/MAX($N$202:N633)</f>
        <v>0.21836676366659635</v>
      </c>
    </row>
    <row r="634" spans="1:19" x14ac:dyDescent="0.4">
      <c r="A634" s="17">
        <f t="shared" si="26"/>
        <v>632</v>
      </c>
      <c r="B634">
        <v>1474848000</v>
      </c>
      <c r="C634">
        <v>607.08000000000004</v>
      </c>
      <c r="D634" s="14">
        <f t="shared" si="28"/>
        <v>42639</v>
      </c>
      <c r="F634">
        <f ca="1">IF(A634&lt;$F$2,"",AVERAGE(INDIRECT("C"&amp;A634-$F$2+3):C634))</f>
        <v>593.91727272727269</v>
      </c>
      <c r="G634" s="2">
        <f ca="1">IF(A634&lt;$G$2,"",IF(A634=$G$2,AVERAGE(INDIRECT("C"&amp;A634-$G$2+3):C634),G633+(2/($G$2+3))*(C634-G633)))</f>
        <v>602.88915907467674</v>
      </c>
      <c r="J634">
        <f ca="1">IF(F634="","",IF(C634&lt;(F634*(1-'inputs and tables'!$K$14)),0,IF(C634&gt;(F634*(1+'inputs and tables'!$K$14)),1,J633)))</f>
        <v>1</v>
      </c>
      <c r="K634">
        <f ca="1">IF(G634="","",IF(C634&lt;(G634*(1-'inputs and tables'!$K$14)),0,IF(C634&gt;(G634*(1+'inputs and tables'!$K$14)),1,K633)))</f>
        <v>1</v>
      </c>
      <c r="N634" s="13">
        <f t="shared" si="27"/>
        <v>2184.6054194105614</v>
      </c>
      <c r="O634" s="10">
        <f ca="1">(O633+(IF(J633&lt;&gt;J632,(-O633*'inputs and tables'!$K$22-'inputs and tables'!$K$21)-O633*'inputs and tables'!$K$22,0)*('inputs and tables'!$K$15+'inputs and tables'!$K$16)))*(IF(AND(J633=0,'inputs and tables'!$K$16=1),(data!C633/data!C634-1)*'inputs and tables'!$K$18+1,1)*IF(AND(J633=1,'inputs and tables'!$K$15=1),(data!C634/data!C633-1)*'inputs and tables'!$K$17+1,1))</f>
        <v>6504.0520912989969</v>
      </c>
      <c r="P634" s="10">
        <f ca="1">(P633+(IF(K633&lt;&gt;K632,(-P633*'inputs and tables'!$K$22-'inputs and tables'!$K$21)-P633*'inputs and tables'!$K$22,0)*('inputs and tables'!$K$15+'inputs and tables'!$K$16)))*(IF(AND(K633=0,'inputs and tables'!$K$16=1),data!C633/data!C634,1)*IF(AND(K633=1,'inputs and tables'!$K$15=1),data!C634/data!C633,1))</f>
        <v>1443.2107811483506</v>
      </c>
      <c r="R634" s="36">
        <f ca="1">1-O634/MAX($O$202:O634)</f>
        <v>0.23655971846019164</v>
      </c>
      <c r="S634" s="36">
        <f>1-N634/MAX($N$202:N634)</f>
        <v>0.21133859904385666</v>
      </c>
    </row>
    <row r="635" spans="1:19" x14ac:dyDescent="0.4">
      <c r="A635" s="17">
        <f t="shared" si="26"/>
        <v>633</v>
      </c>
      <c r="B635">
        <v>1474934400</v>
      </c>
      <c r="C635">
        <v>605.71</v>
      </c>
      <c r="D635" s="14">
        <f t="shared" si="28"/>
        <v>42640</v>
      </c>
      <c r="F635">
        <f ca="1">IF(A635&lt;$F$2,"",AVERAGE(INDIRECT("C"&amp;A635-$F$2+3):C635))</f>
        <v>594.61545454545444</v>
      </c>
      <c r="G635" s="2">
        <f ca="1">IF(A635&lt;$G$2,"",IF(A635=$G$2,AVERAGE(INDIRECT("C"&amp;A635-$G$2+3):C635),G634+(2/($G$2+3))*(C635-G634)))</f>
        <v>603.00919485873305</v>
      </c>
      <c r="J635">
        <f ca="1">IF(F635="","",IF(C635&lt;(F635*(1-'inputs and tables'!$K$14)),0,IF(C635&gt;(F635*(1+'inputs and tables'!$K$14)),1,J634)))</f>
        <v>1</v>
      </c>
      <c r="K635">
        <f ca="1">IF(G635="","",IF(C635&lt;(G635*(1-'inputs and tables'!$K$14)),0,IF(C635&gt;(G635*(1+'inputs and tables'!$K$14)),1,K634)))</f>
        <v>1</v>
      </c>
      <c r="N635" s="13">
        <f t="shared" si="27"/>
        <v>2179.6754111339051</v>
      </c>
      <c r="O635" s="10">
        <f ca="1">(O634+(IF(J634&lt;&gt;J633,(-O634*'inputs and tables'!$K$22-'inputs and tables'!$K$21)-O634*'inputs and tables'!$K$22,0)*('inputs and tables'!$K$15+'inputs and tables'!$K$16)))*(IF(AND(J634=0,'inputs and tables'!$K$16=1),(data!C634/data!C635-1)*'inputs and tables'!$K$18+1,1)*IF(AND(J634=1,'inputs and tables'!$K$15=1),(data!C635/data!C634-1)*'inputs and tables'!$K$17+1,1))</f>
        <v>6471.0272171943825</v>
      </c>
      <c r="P635" s="10">
        <f ca="1">(P634+(IF(K634&lt;&gt;K633,(-P634*'inputs and tables'!$K$22-'inputs and tables'!$K$21)-P634*'inputs and tables'!$K$22,0)*('inputs and tables'!$K$15+'inputs and tables'!$K$16)))*(IF(AND(K634=0,'inputs and tables'!$K$16=1),data!C634/data!C635,1)*IF(AND(K634=1,'inputs and tables'!$K$15=1),data!C635/data!C634,1))</f>
        <v>1437.0739735205718</v>
      </c>
      <c r="R635" s="36">
        <f ca="1">1-O635/MAX($O$202:O635)</f>
        <v>0.24043615100260196</v>
      </c>
      <c r="S635" s="36">
        <f>1-N635/MAX($N$202:N635)</f>
        <v>0.21311837455830274</v>
      </c>
    </row>
    <row r="636" spans="1:19" x14ac:dyDescent="0.4">
      <c r="A636" s="17">
        <f t="shared" si="26"/>
        <v>634</v>
      </c>
      <c r="B636">
        <v>1475020800</v>
      </c>
      <c r="C636">
        <v>605.04</v>
      </c>
      <c r="D636" s="14">
        <f t="shared" si="28"/>
        <v>42641</v>
      </c>
      <c r="F636">
        <f ca="1">IF(A636&lt;$F$2,"",AVERAGE(INDIRECT("C"&amp;A636-$F$2+3):C636))</f>
        <v>595.46204545454543</v>
      </c>
      <c r="G636" s="2">
        <f ca="1">IF(A636&lt;$G$2,"",IF(A636=$G$2,AVERAGE(INDIRECT("C"&amp;A636-$G$2+3):C636),G635+(2/($G$2+3))*(C636-G635)))</f>
        <v>603.095612098787</v>
      </c>
      <c r="J636">
        <f ca="1">IF(F636="","",IF(C636&lt;(F636*(1-'inputs and tables'!$K$14)),0,IF(C636&gt;(F636*(1+'inputs and tables'!$K$14)),1,J635)))</f>
        <v>1</v>
      </c>
      <c r="K636">
        <f ca="1">IF(G636="","",IF(C636&lt;(G636*(1-'inputs and tables'!$K$14)),0,IF(C636&gt;(G636*(1+'inputs and tables'!$K$14)),1,K635)))</f>
        <v>1</v>
      </c>
      <c r="N636" s="13">
        <f t="shared" si="27"/>
        <v>2177.2643851883868</v>
      </c>
      <c r="O636" s="10">
        <f ca="1">(O635+(IF(J635&lt;&gt;J634,(-O635*'inputs and tables'!$K$22-'inputs and tables'!$K$21)-O635*'inputs and tables'!$K$22,0)*('inputs and tables'!$K$15+'inputs and tables'!$K$16)))*(IF(AND(J635=0,'inputs and tables'!$K$16=1),(data!C635/data!C636-1)*'inputs and tables'!$K$18+1,1)*IF(AND(J635=1,'inputs and tables'!$K$15=1),(data!C636/data!C635-1)*'inputs and tables'!$K$17+1,1))</f>
        <v>6454.9220290186513</v>
      </c>
      <c r="P636" s="10">
        <f ca="1">(P635+(IF(K635&lt;&gt;K634,(-P635*'inputs and tables'!$K$22-'inputs and tables'!$K$21)-P635*'inputs and tables'!$K$22,0)*('inputs and tables'!$K$15+'inputs and tables'!$K$16)))*(IF(AND(K635=0,'inputs and tables'!$K$16=1),data!C635/data!C636,1)*IF(AND(K635=1,'inputs and tables'!$K$15=1),data!C636/data!C635,1))</f>
        <v>1435.4843686564307</v>
      </c>
      <c r="R636" s="36">
        <f ca="1">1-O636/MAX($O$202:O636)</f>
        <v>0.24232656473584691</v>
      </c>
      <c r="S636" s="36">
        <f>1-N636/MAX($N$202:N636)</f>
        <v>0.21398877572230202</v>
      </c>
    </row>
    <row r="637" spans="1:19" x14ac:dyDescent="0.4">
      <c r="A637" s="17">
        <f t="shared" si="26"/>
        <v>635</v>
      </c>
      <c r="B637">
        <v>1475107200</v>
      </c>
      <c r="C637">
        <v>605.99</v>
      </c>
      <c r="D637" s="14">
        <f t="shared" si="28"/>
        <v>42642</v>
      </c>
      <c r="F637">
        <f ca="1">IF(A637&lt;$F$2,"",AVERAGE(INDIRECT("C"&amp;A637-$F$2+3):C637))</f>
        <v>596.07499999999993</v>
      </c>
      <c r="G637" s="2">
        <f ca="1">IF(A637&lt;$G$2,"",IF(A637=$G$2,AVERAGE(INDIRECT("C"&amp;A637-$G$2+3):C637),G636+(2/($G$2+3))*(C637-G636)))</f>
        <v>603.21877754139177</v>
      </c>
      <c r="J637">
        <f ca="1">IF(F637="","",IF(C637&lt;(F637*(1-'inputs and tables'!$K$14)),0,IF(C637&gt;(F637*(1+'inputs and tables'!$K$14)),1,J636)))</f>
        <v>1</v>
      </c>
      <c r="K637">
        <f ca="1">IF(G637="","",IF(C637&lt;(G637*(1-'inputs and tables'!$K$14)),0,IF(C637&gt;(G637*(1+'inputs and tables'!$K$14)),1,K636)))</f>
        <v>1</v>
      </c>
      <c r="N637" s="13">
        <f t="shared" si="27"/>
        <v>2180.6830040663604</v>
      </c>
      <c r="O637" s="10">
        <f ca="1">(O636+(IF(J636&lt;&gt;J635,(-O636*'inputs and tables'!$K$22-'inputs and tables'!$K$21)-O636*'inputs and tables'!$K$22,0)*('inputs and tables'!$K$15+'inputs and tables'!$K$16)))*(IF(AND(J636=0,'inputs and tables'!$K$16=1),(data!C636/data!C637-1)*'inputs and tables'!$K$18+1,1)*IF(AND(J636=1,'inputs and tables'!$K$15=1),(data!C637/data!C636-1)*'inputs and tables'!$K$17+1,1))</f>
        <v>6477.726134262979</v>
      </c>
      <c r="P637" s="10">
        <f ca="1">(P636+(IF(K636&lt;&gt;K635,(-P636*'inputs and tables'!$K$22-'inputs and tables'!$K$21)-P636*'inputs and tables'!$K$22,0)*('inputs and tables'!$K$15+'inputs and tables'!$K$16)))*(IF(AND(K636=0,'inputs and tables'!$K$16=1),data!C636/data!C637,1)*IF(AND(K636=1,'inputs and tables'!$K$15=1),data!C637/data!C636,1))</f>
        <v>1437.7382860011082</v>
      </c>
      <c r="R637" s="36">
        <f ca="1">1-O637/MAX($O$202:O637)</f>
        <v>0.23964983763040393</v>
      </c>
      <c r="S637" s="36">
        <f>1-N637/MAX($N$202:N637)</f>
        <v>0.21275462481812402</v>
      </c>
    </row>
    <row r="638" spans="1:19" x14ac:dyDescent="0.4">
      <c r="A638" s="17">
        <f t="shared" si="26"/>
        <v>636</v>
      </c>
      <c r="B638">
        <v>1475193600</v>
      </c>
      <c r="C638">
        <v>608.99</v>
      </c>
      <c r="D638" s="14">
        <f t="shared" si="28"/>
        <v>42643</v>
      </c>
      <c r="F638">
        <f ca="1">IF(A638&lt;$F$2,"",AVERAGE(INDIRECT("C"&amp;A638-$F$2+3):C638))</f>
        <v>596.8599999999999</v>
      </c>
      <c r="G638" s="2">
        <f ca="1">IF(A638&lt;$G$2,"",IF(A638=$G$2,AVERAGE(INDIRECT("C"&amp;A638-$G$2+3):C638),G637+(2/($G$2+3))*(C638-G637)))</f>
        <v>603.46436147580062</v>
      </c>
      <c r="J638">
        <f ca="1">IF(F638="","",IF(C638&lt;(F638*(1-'inputs and tables'!$K$14)),0,IF(C638&gt;(F638*(1+'inputs and tables'!$K$14)),1,J637)))</f>
        <v>1</v>
      </c>
      <c r="K638">
        <f ca="1">IF(G638="","",IF(C638&lt;(G638*(1-'inputs and tables'!$K$14)),0,IF(C638&gt;(G638*(1+'inputs and tables'!$K$14)),1,K637)))</f>
        <v>1</v>
      </c>
      <c r="N638" s="13">
        <f t="shared" si="27"/>
        <v>2191.4786426283813</v>
      </c>
      <c r="O638" s="10">
        <f ca="1">(O637+(IF(J637&lt;&gt;J636,(-O637*'inputs and tables'!$K$22-'inputs and tables'!$K$21)-O637*'inputs and tables'!$K$22,0)*('inputs and tables'!$K$15+'inputs and tables'!$K$16)))*(IF(AND(J637=0,'inputs and tables'!$K$16=1),(data!C637/data!C638-1)*'inputs and tables'!$K$18+1,1)*IF(AND(J637=1,'inputs and tables'!$K$15=1),(data!C638/data!C637-1)*'inputs and tables'!$K$17+1,1))</f>
        <v>6549.8802150337433</v>
      </c>
      <c r="P638" s="10">
        <f ca="1">(P637+(IF(K637&lt;&gt;K636,(-P637*'inputs and tables'!$K$22-'inputs and tables'!$K$21)-P637*'inputs and tables'!$K$22,0)*('inputs and tables'!$K$15+'inputs and tables'!$K$16)))*(IF(AND(K637=0,'inputs and tables'!$K$16=1),data!C637/data!C638,1)*IF(AND(K637=1,'inputs and tables'!$K$15=1),data!C638/data!C637,1))</f>
        <v>1444.8559197211421</v>
      </c>
      <c r="R638" s="36">
        <f ca="1">1-O638/MAX($O$202:O638)</f>
        <v>0.23118045101347162</v>
      </c>
      <c r="S638" s="36">
        <f>1-N638/MAX($N$202:N638)</f>
        <v>0.20885730617335163</v>
      </c>
    </row>
    <row r="639" spans="1:19" x14ac:dyDescent="0.4">
      <c r="A639" s="17">
        <f t="shared" si="26"/>
        <v>637</v>
      </c>
      <c r="B639">
        <v>1475280000</v>
      </c>
      <c r="C639">
        <v>615.65</v>
      </c>
      <c r="D639" s="14">
        <f t="shared" si="28"/>
        <v>42644</v>
      </c>
      <c r="F639">
        <f ca="1">IF(A639&lt;$F$2,"",AVERAGE(INDIRECT("C"&amp;A639-$F$2+3):C639))</f>
        <v>597.80454545454552</v>
      </c>
      <c r="G639" s="2">
        <f ca="1">IF(A639&lt;$G$2,"",IF(A639=$G$2,AVERAGE(INDIRECT("C"&amp;A639-$G$2+3):C639),G638+(2/($G$2+3))*(C639-G638)))</f>
        <v>603.98289928534098</v>
      </c>
      <c r="J639">
        <f ca="1">IF(F639="","",IF(C639&lt;(F639*(1-'inputs and tables'!$K$14)),0,IF(C639&gt;(F639*(1+'inputs and tables'!$K$14)),1,J638)))</f>
        <v>1</v>
      </c>
      <c r="K639">
        <f ca="1">IF(G639="","",IF(C639&lt;(G639*(1-'inputs and tables'!$K$14)),0,IF(C639&gt;(G639*(1+'inputs and tables'!$K$14)),1,K638)))</f>
        <v>1</v>
      </c>
      <c r="N639" s="13">
        <f t="shared" si="27"/>
        <v>2215.4449602360678</v>
      </c>
      <c r="O639" s="10">
        <f ca="1">(O638+(IF(J638&lt;&gt;J637,(-O638*'inputs and tables'!$K$22-'inputs and tables'!$K$21)-O638*'inputs and tables'!$K$22,0)*('inputs and tables'!$K$15+'inputs and tables'!$K$16)))*(IF(AND(J638=0,'inputs and tables'!$K$16=1),(data!C638/data!C639-1)*'inputs and tables'!$K$18+1,1)*IF(AND(J638=1,'inputs and tables'!$K$15=1),(data!C639/data!C638-1)*'inputs and tables'!$K$17+1,1))</f>
        <v>6711.0486332709561</v>
      </c>
      <c r="P639" s="10">
        <f ca="1">(P638+(IF(K638&lt;&gt;K637,(-P638*'inputs and tables'!$K$22-'inputs and tables'!$K$21)-P638*'inputs and tables'!$K$22,0)*('inputs and tables'!$K$15+'inputs and tables'!$K$16)))*(IF(AND(K638=0,'inputs and tables'!$K$16=1),data!C638/data!C639,1)*IF(AND(K638=1,'inputs and tables'!$K$15=1),data!C639/data!C638,1))</f>
        <v>1460.6570665796171</v>
      </c>
      <c r="R639" s="36">
        <f ca="1">1-O639/MAX($O$202:O639)</f>
        <v>0.21226263472492324</v>
      </c>
      <c r="S639" s="36">
        <f>1-N639/MAX($N$202:N639)</f>
        <v>0.20020525878195683</v>
      </c>
    </row>
    <row r="640" spans="1:19" x14ac:dyDescent="0.4">
      <c r="A640" s="17">
        <f t="shared" si="26"/>
        <v>638</v>
      </c>
      <c r="B640">
        <v>1475366400</v>
      </c>
      <c r="C640">
        <v>612.4</v>
      </c>
      <c r="D640" s="14">
        <f t="shared" si="28"/>
        <v>42645</v>
      </c>
      <c r="F640">
        <f ca="1">IF(A640&lt;$F$2,"",AVERAGE(INDIRECT("C"&amp;A640-$F$2+3):C640))</f>
        <v>598.68477272727273</v>
      </c>
      <c r="G640" s="2">
        <f ca="1">IF(A640&lt;$G$2,"",IF(A640=$G$2,AVERAGE(INDIRECT("C"&amp;A640-$G$2+3):C640),G639+(2/($G$2+3))*(C640-G639)))</f>
        <v>604.34107378383715</v>
      </c>
      <c r="J640">
        <f ca="1">IF(F640="","",IF(C640&lt;(F640*(1-'inputs and tables'!$K$14)),0,IF(C640&gt;(F640*(1+'inputs and tables'!$K$14)),1,J639)))</f>
        <v>1</v>
      </c>
      <c r="K640">
        <f ca="1">IF(G640="","",IF(C640&lt;(G640*(1-'inputs and tables'!$K$14)),0,IF(C640&gt;(G640*(1+'inputs and tables'!$K$14)),1,K639)))</f>
        <v>1</v>
      </c>
      <c r="N640" s="13">
        <f t="shared" si="27"/>
        <v>2203.7496851272117</v>
      </c>
      <c r="O640" s="10">
        <f ca="1">(O639+(IF(J639&lt;&gt;J638,(-O639*'inputs and tables'!$K$22-'inputs and tables'!$K$21)-O639*'inputs and tables'!$K$22,0)*('inputs and tables'!$K$15+'inputs and tables'!$K$16)))*(IF(AND(J639=0,'inputs and tables'!$K$16=1),(data!C639/data!C640-1)*'inputs and tables'!$K$18+1,1)*IF(AND(J639=1,'inputs and tables'!$K$15=1),(data!C640/data!C639-1)*'inputs and tables'!$K$17+1,1))</f>
        <v>6631.3368763785766</v>
      </c>
      <c r="P640" s="10">
        <f ca="1">(P639+(IF(K639&lt;&gt;K638,(-P639*'inputs and tables'!$K$22-'inputs and tables'!$K$21)-P639*'inputs and tables'!$K$22,0)*('inputs and tables'!$K$15+'inputs and tables'!$K$16)))*(IF(AND(K639=0,'inputs and tables'!$K$16=1),data!C639/data!C640,1)*IF(AND(K639=1,'inputs and tables'!$K$15=1),data!C640/data!C639,1))</f>
        <v>1452.9462967162472</v>
      </c>
      <c r="R640" s="36">
        <f ca="1">1-O640/MAX($O$202:O640)</f>
        <v>0.22161913514492471</v>
      </c>
      <c r="S640" s="36">
        <f>1-N640/MAX($N$202:N640)</f>
        <v>0.2044273539804603</v>
      </c>
    </row>
    <row r="641" spans="1:19" x14ac:dyDescent="0.4">
      <c r="A641" s="17">
        <f t="shared" si="26"/>
        <v>639</v>
      </c>
      <c r="B641">
        <v>1475452800</v>
      </c>
      <c r="C641">
        <v>612.99</v>
      </c>
      <c r="D641" s="14">
        <f t="shared" si="28"/>
        <v>42646</v>
      </c>
      <c r="F641">
        <f ca="1">IF(A641&lt;$F$2,"",AVERAGE(INDIRECT("C"&amp;A641-$F$2+3):C641))</f>
        <v>599.3920454545455</v>
      </c>
      <c r="G641" s="2">
        <f ca="1">IF(A641&lt;$G$2,"",IF(A641=$G$2,AVERAGE(INDIRECT("C"&amp;A641-$G$2+3):C641),G640+(2/($G$2+3))*(C641-G640)))</f>
        <v>604.70911319729089</v>
      </c>
      <c r="J641">
        <f ca="1">IF(F641="","",IF(C641&lt;(F641*(1-'inputs and tables'!$K$14)),0,IF(C641&gt;(F641*(1+'inputs and tables'!$K$14)),1,J640)))</f>
        <v>1</v>
      </c>
      <c r="K641">
        <f ca="1">IF(G641="","",IF(C641&lt;(G641*(1-'inputs and tables'!$K$14)),0,IF(C641&gt;(G641*(1+'inputs and tables'!$K$14)),1,K640)))</f>
        <v>1</v>
      </c>
      <c r="N641" s="13">
        <f t="shared" si="27"/>
        <v>2205.8728273777429</v>
      </c>
      <c r="O641" s="10">
        <f ca="1">(O640+(IF(J640&lt;&gt;J639,(-O640*'inputs and tables'!$K$22-'inputs and tables'!$K$21)-O640*'inputs and tables'!$K$22,0)*('inputs and tables'!$K$15+'inputs and tables'!$K$16)))*(IF(AND(J640=0,'inputs and tables'!$K$16=1),(data!C640/data!C641-1)*'inputs and tables'!$K$18+1,1)*IF(AND(J640=1,'inputs and tables'!$K$15=1),(data!C641/data!C640-1)*'inputs and tables'!$K$17+1,1))</f>
        <v>6645.7116309562934</v>
      </c>
      <c r="P641" s="10">
        <f ca="1">(P640+(IF(K640&lt;&gt;K639,(-P640*'inputs and tables'!$K$22-'inputs and tables'!$K$21)-P640*'inputs and tables'!$K$22,0)*('inputs and tables'!$K$15+'inputs and tables'!$K$16)))*(IF(AND(K640=0,'inputs and tables'!$K$16=1),data!C640/data!C641,1)*IF(AND(K640=1,'inputs and tables'!$K$15=1),data!C641/data!C640,1))</f>
        <v>1454.3460980145207</v>
      </c>
      <c r="R641" s="36">
        <f ca="1">1-O641/MAX($O$202:O641)</f>
        <v>0.21993183828324081</v>
      </c>
      <c r="S641" s="36">
        <f>1-N641/MAX($N$202:N641)</f>
        <v>0.2036608813136549</v>
      </c>
    </row>
    <row r="642" spans="1:19" x14ac:dyDescent="0.4">
      <c r="A642" s="17">
        <f t="shared" si="26"/>
        <v>640</v>
      </c>
      <c r="B642">
        <v>1475539200</v>
      </c>
      <c r="C642">
        <v>610.34</v>
      </c>
      <c r="D642" s="14">
        <f t="shared" si="28"/>
        <v>42647</v>
      </c>
      <c r="F642">
        <f ca="1">IF(A642&lt;$F$2,"",AVERAGE(INDIRECT("C"&amp;A642-$F$2+3):C642))</f>
        <v>600.05227272727279</v>
      </c>
      <c r="G642" s="2">
        <f ca="1">IF(A642&lt;$G$2,"",IF(A642=$G$2,AVERAGE(INDIRECT("C"&amp;A642-$G$2+3):C642),G641+(2/($G$2+3))*(C642-G641)))</f>
        <v>604.94872540166148</v>
      </c>
      <c r="J642">
        <f ca="1">IF(F642="","",IF(C642&lt;(F642*(1-'inputs and tables'!$K$14)),0,IF(C642&gt;(F642*(1+'inputs and tables'!$K$14)),1,J641)))</f>
        <v>1</v>
      </c>
      <c r="K642">
        <f ca="1">IF(G642="","",IF(C642&lt;(G642*(1-'inputs and tables'!$K$14)),0,IF(C642&gt;(G642*(1+'inputs and tables'!$K$14)),1,K641)))</f>
        <v>1</v>
      </c>
      <c r="N642" s="13">
        <f t="shared" si="27"/>
        <v>2196.3366799812911</v>
      </c>
      <c r="O642" s="10">
        <f ca="1">(O641+(IF(J641&lt;&gt;J640,(-O641*'inputs and tables'!$K$22-'inputs and tables'!$K$21)-O641*'inputs and tables'!$K$22,0)*('inputs and tables'!$K$15+'inputs and tables'!$K$16)))*(IF(AND(J641=0,'inputs and tables'!$K$16=1),(data!C641/data!C642-1)*'inputs and tables'!$K$18+1,1)*IF(AND(J641=1,'inputs and tables'!$K$15=1),(data!C642/data!C641-1)*'inputs and tables'!$K$17+1,1))</f>
        <v>6581.0693764340722</v>
      </c>
      <c r="P642" s="10">
        <f ca="1">(P641+(IF(K641&lt;&gt;K640,(-P641*'inputs and tables'!$K$22-'inputs and tables'!$K$21)-P641*'inputs and tables'!$K$22,0)*('inputs and tables'!$K$15+'inputs and tables'!$K$16)))*(IF(AND(K641=0,'inputs and tables'!$K$16=1),data!C641/data!C642,1)*IF(AND(K641=1,'inputs and tables'!$K$15=1),data!C642/data!C641,1))</f>
        <v>1448.0588548951575</v>
      </c>
      <c r="R642" s="36">
        <f ca="1">1-O642/MAX($O$202:O642)</f>
        <v>0.22751949291746987</v>
      </c>
      <c r="S642" s="36">
        <f>1-N642/MAX($N$202:N642)</f>
        <v>0.20710351278320382</v>
      </c>
    </row>
    <row r="643" spans="1:19" x14ac:dyDescent="0.4">
      <c r="A643" s="17">
        <f t="shared" si="26"/>
        <v>641</v>
      </c>
      <c r="B643">
        <v>1475625600</v>
      </c>
      <c r="C643">
        <v>613.16</v>
      </c>
      <c r="D643" s="14">
        <f t="shared" si="28"/>
        <v>42648</v>
      </c>
      <c r="F643">
        <f ca="1">IF(A643&lt;$F$2,"",AVERAGE(INDIRECT("C"&amp;A643-$F$2+3):C643))</f>
        <v>600.68772727272733</v>
      </c>
      <c r="G643" s="2">
        <f ca="1">IF(A643&lt;$G$2,"",IF(A643=$G$2,AVERAGE(INDIRECT("C"&amp;A643-$G$2+3):C643),G642+(2/($G$2+3))*(C643-G642)))</f>
        <v>605.29814134201627</v>
      </c>
      <c r="J643">
        <f ca="1">IF(F643="","",IF(C643&lt;(F643*(1-'inputs and tables'!$K$14)),0,IF(C643&gt;(F643*(1+'inputs and tables'!$K$14)),1,J642)))</f>
        <v>1</v>
      </c>
      <c r="K643">
        <f ca="1">IF(G643="","",IF(C643&lt;(G643*(1-'inputs and tables'!$K$14)),0,IF(C643&gt;(G643*(1+'inputs and tables'!$K$14)),1,K642)))</f>
        <v>1</v>
      </c>
      <c r="N643" s="13">
        <f t="shared" si="27"/>
        <v>2206.4845802295908</v>
      </c>
      <c r="O643" s="10">
        <f ca="1">(O642+(IF(J642&lt;&gt;J641,(-O642*'inputs and tables'!$K$22-'inputs and tables'!$K$21)-O642*'inputs and tables'!$K$22,0)*('inputs and tables'!$K$15+'inputs and tables'!$K$16)))*(IF(AND(J642=0,'inputs and tables'!$K$16=1),(data!C642/data!C643-1)*'inputs and tables'!$K$18+1,1)*IF(AND(J642=1,'inputs and tables'!$K$15=1),(data!C643/data!C642-1)*'inputs and tables'!$K$17+1,1))</f>
        <v>6649.4851532035354</v>
      </c>
      <c r="P643" s="10">
        <f ca="1">(P642+(IF(K642&lt;&gt;K641,(-P642*'inputs and tables'!$K$22-'inputs and tables'!$K$21)-P642*'inputs and tables'!$K$22,0)*('inputs and tables'!$K$15+'inputs and tables'!$K$16)))*(IF(AND(K642=0,'inputs and tables'!$K$16=1),data!C642/data!C643,1)*IF(AND(K642=1,'inputs and tables'!$K$15=1),data!C643/data!C642,1))</f>
        <v>1454.7494305919893</v>
      </c>
      <c r="R643" s="36">
        <f ca="1">1-O643/MAX($O$202:O643)</f>
        <v>0.21948890534752752</v>
      </c>
      <c r="S643" s="36">
        <f>1-N643/MAX($N$202:N643)</f>
        <v>0.20344003325711779</v>
      </c>
    </row>
    <row r="644" spans="1:19" x14ac:dyDescent="0.4">
      <c r="A644" s="17">
        <f t="shared" si="26"/>
        <v>642</v>
      </c>
      <c r="B644">
        <v>1475712000</v>
      </c>
      <c r="C644">
        <v>611.88</v>
      </c>
      <c r="D644" s="14">
        <f t="shared" si="28"/>
        <v>42649</v>
      </c>
      <c r="F644">
        <f ca="1">IF(A644&lt;$F$2,"",AVERAGE(INDIRECT("C"&amp;A644-$F$2+3):C644))</f>
        <v>601.35795454545473</v>
      </c>
      <c r="G644" s="2">
        <f ca="1">IF(A644&lt;$G$2,"",IF(A644=$G$2,AVERAGE(INDIRECT("C"&amp;A644-$G$2+3):C644),G643+(2/($G$2+3))*(C644-G643)))</f>
        <v>605.57822043384533</v>
      </c>
      <c r="J644">
        <f ca="1">IF(F644="","",IF(C644&lt;(F644*(1-'inputs and tables'!$K$14)),0,IF(C644&gt;(F644*(1+'inputs and tables'!$K$14)),1,J643)))</f>
        <v>1</v>
      </c>
      <c r="K644">
        <f ca="1">IF(G644="","",IF(C644&lt;(G644*(1-'inputs and tables'!$K$14)),0,IF(C644&gt;(G644*(1+'inputs and tables'!$K$14)),1,K643)))</f>
        <v>1</v>
      </c>
      <c r="N644" s="13">
        <f t="shared" si="27"/>
        <v>2201.8784411097954</v>
      </c>
      <c r="O644" s="10">
        <f ca="1">(O643+(IF(J643&lt;&gt;J642,(-O643*'inputs and tables'!$K$22-'inputs and tables'!$K$21)-O643*'inputs and tables'!$K$22,0)*('inputs and tables'!$K$15+'inputs and tables'!$K$16)))*(IF(AND(J643=0,'inputs and tables'!$K$16=1),(data!C643/data!C644-1)*'inputs and tables'!$K$18+1,1)*IF(AND(J643=1,'inputs and tables'!$K$15=1),(data!C644/data!C643-1)*'inputs and tables'!$K$17+1,1))</f>
        <v>6618.2526572135394</v>
      </c>
      <c r="P644" s="10">
        <f ca="1">(P643+(IF(K643&lt;&gt;K642,(-P643*'inputs and tables'!$K$22-'inputs and tables'!$K$21)-P643*'inputs and tables'!$K$22,0)*('inputs and tables'!$K$15+'inputs and tables'!$K$16)))*(IF(AND(K643=0,'inputs and tables'!$K$16=1),data!C643/data!C644,1)*IF(AND(K643=1,'inputs and tables'!$K$15=1),data!C644/data!C643,1))</f>
        <v>1451.7125735381082</v>
      </c>
      <c r="R644" s="36">
        <f ca="1">1-O644/MAX($O$202:O644)</f>
        <v>0.22315495002199925</v>
      </c>
      <c r="S644" s="36">
        <f>1-N644/MAX($N$202:N644)</f>
        <v>0.20510288921222064</v>
      </c>
    </row>
    <row r="645" spans="1:19" x14ac:dyDescent="0.4">
      <c r="A645" s="17">
        <f t="shared" ref="A645:A708" si="29">A644+1</f>
        <v>643</v>
      </c>
      <c r="B645">
        <v>1475798400</v>
      </c>
      <c r="C645">
        <v>617.98</v>
      </c>
      <c r="D645" s="14">
        <f t="shared" si="28"/>
        <v>42650</v>
      </c>
      <c r="F645">
        <f ca="1">IF(A645&lt;$F$2,"",AVERAGE(INDIRECT("C"&amp;A645-$F$2+3):C645))</f>
        <v>602.2559090909092</v>
      </c>
      <c r="G645" s="2">
        <f ca="1">IF(A645&lt;$G$2,"",IF(A645=$G$2,AVERAGE(INDIRECT("C"&amp;A645-$G$2+3):C645),G644+(2/($G$2+3))*(C645-G644)))</f>
        <v>606.10595573453281</v>
      </c>
      <c r="J645">
        <f ca="1">IF(F645="","",IF(C645&lt;(F645*(1-'inputs and tables'!$K$14)),0,IF(C645&gt;(F645*(1+'inputs and tables'!$K$14)),1,J644)))</f>
        <v>1</v>
      </c>
      <c r="K645">
        <f ca="1">IF(G645="","",IF(C645&lt;(G645*(1-'inputs and tables'!$K$14)),0,IF(C645&gt;(G645*(1+'inputs and tables'!$K$14)),1,K644)))</f>
        <v>1</v>
      </c>
      <c r="N645" s="13">
        <f t="shared" si="27"/>
        <v>2223.8295728525718</v>
      </c>
      <c r="O645" s="10">
        <f ca="1">(O644+(IF(J644&lt;&gt;J643,(-O644*'inputs and tables'!$K$22-'inputs and tables'!$K$21)-O644*'inputs and tables'!$K$22,0)*('inputs and tables'!$K$15+'inputs and tables'!$K$16)))*(IF(AND(J644=0,'inputs and tables'!$K$16=1),(data!C644/data!C645-1)*'inputs and tables'!$K$18+1,1)*IF(AND(J644=1,'inputs and tables'!$K$15=1),(data!C645/data!C644-1)*'inputs and tables'!$K$17+1,1))</f>
        <v>6766.705814238213</v>
      </c>
      <c r="P645" s="10">
        <f ca="1">(P644+(IF(K644&lt;&gt;K643,(-P644*'inputs and tables'!$K$22-'inputs and tables'!$K$21)-P644*'inputs and tables'!$K$22,0)*('inputs and tables'!$K$15+'inputs and tables'!$K$16)))*(IF(AND(K644=0,'inputs and tables'!$K$16=1),data!C644/data!C645,1)*IF(AND(K644=1,'inputs and tables'!$K$15=1),data!C645/data!C644,1))</f>
        <v>1466.1850954355107</v>
      </c>
      <c r="R645" s="36">
        <f ca="1">1-O645/MAX($O$202:O645)</f>
        <v>0.20572964062971932</v>
      </c>
      <c r="S645" s="36">
        <f>1-N645/MAX($N$202:N645)</f>
        <v>0.19717834130118328</v>
      </c>
    </row>
    <row r="646" spans="1:19" x14ac:dyDescent="0.4">
      <c r="A646" s="17">
        <f t="shared" si="29"/>
        <v>644</v>
      </c>
      <c r="B646">
        <v>1475884800</v>
      </c>
      <c r="C646">
        <v>619.5</v>
      </c>
      <c r="D646" s="14">
        <f t="shared" si="28"/>
        <v>42651</v>
      </c>
      <c r="F646">
        <f ca="1">IF(A646&lt;$F$2,"",AVERAGE(INDIRECT("C"&amp;A646-$F$2+3):C646))</f>
        <v>603.25409090909113</v>
      </c>
      <c r="G646" s="2">
        <f ca="1">IF(A646&lt;$G$2,"",IF(A646=$G$2,AVERAGE(INDIRECT("C"&amp;A646-$G$2+3):C646),G645+(2/($G$2+3))*(C646-G645)))</f>
        <v>606.6759150649782</v>
      </c>
      <c r="J646">
        <f ca="1">IF(F646="","",IF(C646&lt;(F646*(1-'inputs and tables'!$K$14)),0,IF(C646&gt;(F646*(1+'inputs and tables'!$K$14)),1,J645)))</f>
        <v>1</v>
      </c>
      <c r="K646">
        <f ca="1">IF(G646="","",IF(C646&lt;(G646*(1-'inputs and tables'!$K$14)),0,IF(C646&gt;(G646*(1+'inputs and tables'!$K$14)),1,K645)))</f>
        <v>1</v>
      </c>
      <c r="N646" s="13">
        <f t="shared" si="27"/>
        <v>2229.2993630573292</v>
      </c>
      <c r="O646" s="10">
        <f ca="1">(O645+(IF(J645&lt;&gt;J644,(-O645*'inputs and tables'!$K$22-'inputs and tables'!$K$21)-O645*'inputs and tables'!$K$22,0)*('inputs and tables'!$K$15+'inputs and tables'!$K$16)))*(IF(AND(J645=0,'inputs and tables'!$K$16=1),(data!C645/data!C646-1)*'inputs and tables'!$K$18+1,1)*IF(AND(J645=1,'inputs and tables'!$K$15=1),(data!C646/data!C645-1)*'inputs and tables'!$K$17+1,1))</f>
        <v>6804.1538447322328</v>
      </c>
      <c r="P646" s="10">
        <f ca="1">(P645+(IF(K645&lt;&gt;K644,(-P645*'inputs and tables'!$K$22-'inputs and tables'!$K$21)-P645*'inputs and tables'!$K$22,0)*('inputs and tables'!$K$15+'inputs and tables'!$K$16)))*(IF(AND(K645=0,'inputs and tables'!$K$16=1),data!C645/data!C646,1)*IF(AND(K645=1,'inputs and tables'!$K$15=1),data!C646/data!C645,1))</f>
        <v>1469.7913631869944</v>
      </c>
      <c r="R646" s="36">
        <f ca="1">1-O646/MAX($O$202:O646)</f>
        <v>0.20133402163064762</v>
      </c>
      <c r="S646" s="36">
        <f>1-N646/MAX($N$202:N646)</f>
        <v>0.19520369985449848</v>
      </c>
    </row>
    <row r="647" spans="1:19" x14ac:dyDescent="0.4">
      <c r="A647" s="17">
        <f t="shared" si="29"/>
        <v>645</v>
      </c>
      <c r="B647">
        <v>1475971200</v>
      </c>
      <c r="C647">
        <v>617.41999999999996</v>
      </c>
      <c r="D647" s="14">
        <f t="shared" si="28"/>
        <v>42652</v>
      </c>
      <c r="F647">
        <f ca="1">IF(A647&lt;$F$2,"",AVERAGE(INDIRECT("C"&amp;A647-$F$2+3):C647))</f>
        <v>604.12068181818188</v>
      </c>
      <c r="G647" s="2">
        <f ca="1">IF(A647&lt;$G$2,"",IF(A647=$G$2,AVERAGE(INDIRECT("C"&amp;A647-$G$2+3):C647),G646+(2/($G$2+3))*(C647-G646)))</f>
        <v>607.13311016859609</v>
      </c>
      <c r="J647">
        <f ca="1">IF(F647="","",IF(C647&lt;(F647*(1-'inputs and tables'!$K$14)),0,IF(C647&gt;(F647*(1+'inputs and tables'!$K$14)),1,J646)))</f>
        <v>1</v>
      </c>
      <c r="K647">
        <f ca="1">IF(G647="","",IF(C647&lt;(G647*(1-'inputs and tables'!$K$14)),0,IF(C647&gt;(G647*(1+'inputs and tables'!$K$14)),1,K646)))</f>
        <v>1</v>
      </c>
      <c r="N647" s="13">
        <f t="shared" si="27"/>
        <v>2221.8143869876612</v>
      </c>
      <c r="O647" s="10">
        <f ca="1">(O646+(IF(J646&lt;&gt;J645,(-O646*'inputs and tables'!$K$22-'inputs and tables'!$K$21)-O646*'inputs and tables'!$K$22,0)*('inputs and tables'!$K$15+'inputs and tables'!$K$16)))*(IF(AND(J646=0,'inputs and tables'!$K$16=1),(data!C646/data!C647-1)*'inputs and tables'!$K$18+1,1)*IF(AND(J646=1,'inputs and tables'!$K$15=1),(data!C647/data!C646-1)*'inputs and tables'!$K$17+1,1))</f>
        <v>6752.7520045492665</v>
      </c>
      <c r="P647" s="10">
        <f ca="1">(P646+(IF(K646&lt;&gt;K645,(-P646*'inputs and tables'!$K$22-'inputs and tables'!$K$21)-P646*'inputs and tables'!$K$22,0)*('inputs and tables'!$K$15+'inputs and tables'!$K$16)))*(IF(AND(K646=0,'inputs and tables'!$K$16=1),data!C646/data!C647,1)*IF(AND(K646=1,'inputs and tables'!$K$15=1),data!C647/data!C646,1))</f>
        <v>1464.8564704744376</v>
      </c>
      <c r="R647" s="36">
        <f ca="1">1-O647/MAX($O$202:O647)</f>
        <v>0.20736752732680364</v>
      </c>
      <c r="S647" s="36">
        <f>1-N647/MAX($N$202:N647)</f>
        <v>0.19790584078154072</v>
      </c>
    </row>
    <row r="648" spans="1:19" x14ac:dyDescent="0.4">
      <c r="A648" s="17">
        <f t="shared" si="29"/>
        <v>646</v>
      </c>
      <c r="B648">
        <v>1476057600</v>
      </c>
      <c r="C648">
        <v>618.72</v>
      </c>
      <c r="D648" s="14">
        <f t="shared" si="28"/>
        <v>42653</v>
      </c>
      <c r="F648">
        <f ca="1">IF(A648&lt;$F$2,"",AVERAGE(INDIRECT("C"&amp;A648-$F$2+3):C648))</f>
        <v>605.20886363636373</v>
      </c>
      <c r="G648" s="2">
        <f ca="1">IF(A648&lt;$G$2,"",IF(A648=$G$2,AVERAGE(INDIRECT("C"&amp;A648-$G$2+3):C648),G647+(2/($G$2+3))*(C648-G647)))</f>
        <v>607.62616931035791</v>
      </c>
      <c r="J648">
        <f ca="1">IF(F648="","",IF(C648&lt;(F648*(1-'inputs and tables'!$K$14)),0,IF(C648&gt;(F648*(1+'inputs and tables'!$K$14)),1,J647)))</f>
        <v>1</v>
      </c>
      <c r="K648">
        <f ca="1">IF(G648="","",IF(C648&lt;(G648*(1-'inputs and tables'!$K$14)),0,IF(C648&gt;(G648*(1+'inputs and tables'!$K$14)),1,K647)))</f>
        <v>1</v>
      </c>
      <c r="N648" s="13">
        <f t="shared" si="27"/>
        <v>2226.492497031204</v>
      </c>
      <c r="O648" s="10">
        <f ca="1">(O647+(IF(J647&lt;&gt;J646,(-O647*'inputs and tables'!$K$22-'inputs and tables'!$K$21)-O647*'inputs and tables'!$K$22,0)*('inputs and tables'!$K$15+'inputs and tables'!$K$16)))*(IF(AND(J647=0,'inputs and tables'!$K$16=1),(data!C647/data!C648-1)*'inputs and tables'!$K$18+1,1)*IF(AND(J647=1,'inputs and tables'!$K$15=1),(data!C648/data!C647-1)*'inputs and tables'!$K$17+1,1))</f>
        <v>6784.7428691362702</v>
      </c>
      <c r="P648" s="10">
        <f ca="1">(P647+(IF(K647&lt;&gt;K646,(-P647*'inputs and tables'!$K$22-'inputs and tables'!$K$21)-P647*'inputs and tables'!$K$22,0)*('inputs and tables'!$K$15+'inputs and tables'!$K$16)))*(IF(AND(K647=0,'inputs and tables'!$K$16=1),data!C647/data!C648,1)*IF(AND(K647=1,'inputs and tables'!$K$15=1),data!C648/data!C647,1))</f>
        <v>1467.9407784197858</v>
      </c>
      <c r="R648" s="36">
        <f ca="1">1-O648/MAX($O$202:O648)</f>
        <v>0.20361246597056437</v>
      </c>
      <c r="S648" s="36">
        <f>1-N648/MAX($N$202:N648)</f>
        <v>0.19621700270213926</v>
      </c>
    </row>
    <row r="649" spans="1:19" x14ac:dyDescent="0.4">
      <c r="A649" s="17">
        <f t="shared" si="29"/>
        <v>647</v>
      </c>
      <c r="B649">
        <v>1476144000</v>
      </c>
      <c r="C649">
        <v>642.12</v>
      </c>
      <c r="D649" s="14">
        <f t="shared" si="28"/>
        <v>42654</v>
      </c>
      <c r="F649">
        <f ca="1">IF(A649&lt;$F$2,"",AVERAGE(INDIRECT("C"&amp;A649-$F$2+3):C649))</f>
        <v>606.72500000000014</v>
      </c>
      <c r="G649" s="2">
        <f ca="1">IF(A649&lt;$G$2,"",IF(A649=$G$2,AVERAGE(INDIRECT("C"&amp;A649-$G$2+3):C649),G648+(2/($G$2+3))*(C649-G648)))</f>
        <v>609.09399189289581</v>
      </c>
      <c r="J649">
        <f ca="1">IF(F649="","",IF(C649&lt;(F649*(1-'inputs and tables'!$K$14)),0,IF(C649&gt;(F649*(1+'inputs and tables'!$K$14)),1,J648)))</f>
        <v>1</v>
      </c>
      <c r="K649">
        <f ca="1">IF(G649="","",IF(C649&lt;(G649*(1-'inputs and tables'!$K$14)),0,IF(C649&gt;(G649*(1+'inputs and tables'!$K$14)),1,K648)))</f>
        <v>1</v>
      </c>
      <c r="N649" s="13">
        <f t="shared" si="27"/>
        <v>2310.6984778149676</v>
      </c>
      <c r="O649" s="10">
        <f ca="1">(O648+(IF(J648&lt;&gt;J647,(-O648*'inputs and tables'!$K$22-'inputs and tables'!$K$21)-O648*'inputs and tables'!$K$22,0)*('inputs and tables'!$K$15+'inputs and tables'!$K$16)))*(IF(AND(J648=0,'inputs and tables'!$K$16=1),(data!C648/data!C649-1)*'inputs and tables'!$K$18+1,1)*IF(AND(J648=1,'inputs and tables'!$K$15=1),(data!C649/data!C648-1)*'inputs and tables'!$K$17+1,1))</f>
        <v>7362.0908004461126</v>
      </c>
      <c r="P649" s="10">
        <f ca="1">(P648+(IF(K648&lt;&gt;K647,(-P648*'inputs and tables'!$K$22-'inputs and tables'!$K$21)-P648*'inputs and tables'!$K$22,0)*('inputs and tables'!$K$15+'inputs and tables'!$K$16)))*(IF(AND(K648=0,'inputs and tables'!$K$16=1),data!C648/data!C649,1)*IF(AND(K648=1,'inputs and tables'!$K$15=1),data!C649/data!C648,1))</f>
        <v>1523.45832143605</v>
      </c>
      <c r="R649" s="36">
        <f ca="1">1-O649/MAX($O$202:O649)</f>
        <v>0.13584384095981661</v>
      </c>
      <c r="S649" s="36">
        <f>1-N649/MAX($N$202:N649)</f>
        <v>0.16581791727291451</v>
      </c>
    </row>
    <row r="650" spans="1:19" x14ac:dyDescent="0.4">
      <c r="A650" s="17">
        <f t="shared" si="29"/>
        <v>648</v>
      </c>
      <c r="B650">
        <v>1476230400</v>
      </c>
      <c r="C650">
        <v>635.79</v>
      </c>
      <c r="D650" s="14">
        <f t="shared" si="28"/>
        <v>42655</v>
      </c>
      <c r="F650">
        <f ca="1">IF(A650&lt;$F$2,"",AVERAGE(INDIRECT("C"&amp;A650-$F$2+3):C650))</f>
        <v>608.14727272727293</v>
      </c>
      <c r="G650" s="2">
        <f ca="1">IF(A650&lt;$G$2,"",IF(A650=$G$2,AVERAGE(INDIRECT("C"&amp;A650-$G$2+3):C650),G649+(2/($G$2+3))*(C650-G649)))</f>
        <v>610.22999223787895</v>
      </c>
      <c r="J650">
        <f ca="1">IF(F650="","",IF(C650&lt;(F650*(1-'inputs and tables'!$K$14)),0,IF(C650&gt;(F650*(1+'inputs and tables'!$K$14)),1,J649)))</f>
        <v>1</v>
      </c>
      <c r="K650">
        <f ca="1">IF(G650="","",IF(C650&lt;(G650*(1-'inputs and tables'!$K$14)),0,IF(C650&gt;(G650*(1+'inputs and tables'!$K$14)),1,K649)))</f>
        <v>1</v>
      </c>
      <c r="N650" s="13">
        <f t="shared" si="27"/>
        <v>2287.9196804491035</v>
      </c>
      <c r="O650" s="10">
        <f ca="1">(O649+(IF(J649&lt;&gt;J648,(-O649*'inputs and tables'!$K$22-'inputs and tables'!$K$21)-O649*'inputs and tables'!$K$22,0)*('inputs and tables'!$K$15+'inputs and tables'!$K$16)))*(IF(AND(J649=0,'inputs and tables'!$K$16=1),(data!C649/data!C650-1)*'inputs and tables'!$K$18+1,1)*IF(AND(J649=1,'inputs and tables'!$K$15=1),(data!C650/data!C649-1)*'inputs and tables'!$K$17+1,1))</f>
        <v>7198.7964345560067</v>
      </c>
      <c r="P650" s="10">
        <f ca="1">(P649+(IF(K649&lt;&gt;K648,(-P649*'inputs and tables'!$K$22-'inputs and tables'!$K$21)-P649*'inputs and tables'!$K$22,0)*('inputs and tables'!$K$15+'inputs and tables'!$K$16)))*(IF(AND(K649=0,'inputs and tables'!$K$16=1),data!C649/data!C650,1)*IF(AND(K649=1,'inputs and tables'!$K$15=1),data!C650/data!C649,1))</f>
        <v>1508.4401142867785</v>
      </c>
      <c r="R650" s="36">
        <f ca="1">1-O650/MAX($O$202:O650)</f>
        <v>0.15501119923417328</v>
      </c>
      <c r="S650" s="36">
        <f>1-N650/MAX($N$202:N650)</f>
        <v>0.17404125961338424</v>
      </c>
    </row>
    <row r="651" spans="1:19" x14ac:dyDescent="0.4">
      <c r="A651" s="17">
        <f t="shared" si="29"/>
        <v>649</v>
      </c>
      <c r="B651">
        <v>1476316800</v>
      </c>
      <c r="C651">
        <v>635.66</v>
      </c>
      <c r="D651" s="14">
        <f t="shared" si="28"/>
        <v>42656</v>
      </c>
      <c r="F651">
        <f ca="1">IF(A651&lt;$F$2,"",AVERAGE(INDIRECT("C"&amp;A651-$F$2+3):C651))</f>
        <v>609.5270454545456</v>
      </c>
      <c r="G651" s="2">
        <f ca="1">IF(A651&lt;$G$2,"",IF(A651=$G$2,AVERAGE(INDIRECT("C"&amp;A651-$G$2+3):C651),G650+(2/($G$2+3))*(C651-G650)))</f>
        <v>611.3121202277564</v>
      </c>
      <c r="J651">
        <f ca="1">IF(F651="","",IF(C651&lt;(F651*(1-'inputs and tables'!$K$14)),0,IF(C651&gt;(F651*(1+'inputs and tables'!$K$14)),1,J650)))</f>
        <v>1</v>
      </c>
      <c r="K651">
        <f ca="1">IF(G651="","",IF(C651&lt;(G651*(1-'inputs and tables'!$K$14)),0,IF(C651&gt;(G651*(1+'inputs and tables'!$K$14)),1,K650)))</f>
        <v>1</v>
      </c>
      <c r="N651" s="13">
        <f t="shared" ref="N651:N714" si="30">(C651/C650)*N650</f>
        <v>2287.4518694447493</v>
      </c>
      <c r="O651" s="10">
        <f ca="1">(O650+(IF(J650&lt;&gt;J649,(-O650*'inputs and tables'!$K$22-'inputs and tables'!$K$21)-O650*'inputs and tables'!$K$22,0)*('inputs and tables'!$K$15+'inputs and tables'!$K$16)))*(IF(AND(J650=0,'inputs and tables'!$K$16=1),(data!C650/data!C651-1)*'inputs and tables'!$K$18+1,1)*IF(AND(J650=1,'inputs and tables'!$K$15=1),(data!C651/data!C650-1)*'inputs and tables'!$K$17+1,1))</f>
        <v>7195.4845737889164</v>
      </c>
      <c r="P651" s="10">
        <f ca="1">(P650+(IF(K650&lt;&gt;K649,(-P650*'inputs and tables'!$K$22-'inputs and tables'!$K$21)-P650*'inputs and tables'!$K$22,0)*('inputs and tables'!$K$15+'inputs and tables'!$K$16)))*(IF(AND(K650=0,'inputs and tables'!$K$16=1),data!C650/data!C651,1)*IF(AND(K650=1,'inputs and tables'!$K$15=1),data!C651/data!C650,1))</f>
        <v>1508.1316834922436</v>
      </c>
      <c r="R651" s="36">
        <f ca="1">1-O651/MAX($O$202:O651)</f>
        <v>0.155399942725301</v>
      </c>
      <c r="S651" s="36">
        <f>1-N651/MAX($N$202:N651)</f>
        <v>0.17421014342132435</v>
      </c>
    </row>
    <row r="652" spans="1:19" x14ac:dyDescent="0.4">
      <c r="A652" s="17">
        <f t="shared" si="29"/>
        <v>650</v>
      </c>
      <c r="B652">
        <v>1476403200</v>
      </c>
      <c r="C652">
        <v>638.03</v>
      </c>
      <c r="D652" s="14">
        <f t="shared" si="28"/>
        <v>42657</v>
      </c>
      <c r="F652">
        <f ca="1">IF(A652&lt;$F$2,"",AVERAGE(INDIRECT("C"&amp;A652-$F$2+3):C652))</f>
        <v>611.00750000000016</v>
      </c>
      <c r="G652" s="2">
        <f ca="1">IF(A652&lt;$G$2,"",IF(A652=$G$2,AVERAGE(INDIRECT("C"&amp;A652-$G$2+3):C652),G651+(2/($G$2+3))*(C652-G651)))</f>
        <v>612.44905128189441</v>
      </c>
      <c r="J652">
        <f ca="1">IF(F652="","",IF(C652&lt;(F652*(1-'inputs and tables'!$K$14)),0,IF(C652&gt;(F652*(1+'inputs and tables'!$K$14)),1,J651)))</f>
        <v>1</v>
      </c>
      <c r="K652">
        <f ca="1">IF(G652="","",IF(C652&lt;(G652*(1-'inputs and tables'!$K$14)),0,IF(C652&gt;(G652*(1+'inputs and tables'!$K$14)),1,K651)))</f>
        <v>1</v>
      </c>
      <c r="N652" s="13">
        <f t="shared" si="30"/>
        <v>2295.9804239087462</v>
      </c>
      <c r="O652" s="10">
        <f ca="1">(O651+(IF(J651&lt;&gt;J650,(-O651*'inputs and tables'!$K$22-'inputs and tables'!$K$21)-O651*'inputs and tables'!$K$22,0)*('inputs and tables'!$K$15+'inputs and tables'!$K$16)))*(IF(AND(J651=0,'inputs and tables'!$K$16=1),(data!C651/data!C652-1)*'inputs and tables'!$K$18+1,1)*IF(AND(J651=1,'inputs and tables'!$K$15=1),(data!C652/data!C651-1)*'inputs and tables'!$K$17+1,1))</f>
        <v>7255.8469081968242</v>
      </c>
      <c r="P652" s="10">
        <f ca="1">(P651+(IF(K651&lt;&gt;K650,(-P651*'inputs and tables'!$K$22-'inputs and tables'!$K$21)-P651*'inputs and tables'!$K$22,0)*('inputs and tables'!$K$15+'inputs and tables'!$K$16)))*(IF(AND(K651=0,'inputs and tables'!$K$16=1),data!C651/data!C652,1)*IF(AND(K651=1,'inputs and tables'!$K$15=1),data!C652/data!C651,1))</f>
        <v>1513.7546141310704</v>
      </c>
      <c r="R652" s="36">
        <f ca="1">1-O652/MAX($O$202:O652)</f>
        <v>0.14831466159164863</v>
      </c>
      <c r="S652" s="36">
        <f>1-N652/MAX($N$202:N652)</f>
        <v>0.17113126169195403</v>
      </c>
    </row>
    <row r="653" spans="1:19" x14ac:dyDescent="0.4">
      <c r="A653" s="17">
        <f t="shared" si="29"/>
        <v>651</v>
      </c>
      <c r="B653">
        <v>1476489600</v>
      </c>
      <c r="C653">
        <v>638.16</v>
      </c>
      <c r="D653" s="14">
        <f t="shared" si="28"/>
        <v>42658</v>
      </c>
      <c r="F653">
        <f ca="1">IF(A653&lt;$F$2,"",AVERAGE(INDIRECT("C"&amp;A653-$F$2+3):C653))</f>
        <v>612.48795454545461</v>
      </c>
      <c r="G653" s="2">
        <f ca="1">IF(A653&lt;$G$2,"",IF(A653=$G$2,AVERAGE(INDIRECT("C"&amp;A653-$G$2+3):C653),G652+(2/($G$2+3))*(C653-G652)))</f>
        <v>613.54313420606911</v>
      </c>
      <c r="J653">
        <f ca="1">IF(F653="","",IF(C653&lt;(F653*(1-'inputs and tables'!$K$14)),0,IF(C653&gt;(F653*(1+'inputs and tables'!$K$14)),1,J652)))</f>
        <v>1</v>
      </c>
      <c r="K653">
        <f ca="1">IF(G653="","",IF(C653&lt;(G653*(1-'inputs and tables'!$K$14)),0,IF(C653&gt;(G653*(1+'inputs and tables'!$K$14)),1,K652)))</f>
        <v>1</v>
      </c>
      <c r="N653" s="13">
        <f t="shared" si="30"/>
        <v>2296.4482349131008</v>
      </c>
      <c r="O653" s="10">
        <f ca="1">(O652+(IF(J652&lt;&gt;J651,(-O652*'inputs and tables'!$K$22-'inputs and tables'!$K$21)-O652*'inputs and tables'!$K$22,0)*('inputs and tables'!$K$15+'inputs and tables'!$K$16)))*(IF(AND(J652=0,'inputs and tables'!$K$16=1),(data!C652/data!C653-1)*'inputs and tables'!$K$18+1,1)*IF(AND(J652=1,'inputs and tables'!$K$15=1),(data!C653/data!C652-1)*'inputs and tables'!$K$17+1,1))</f>
        <v>7259.1732960165955</v>
      </c>
      <c r="P653" s="10">
        <f ca="1">(P652+(IF(K652&lt;&gt;K651,(-P652*'inputs and tables'!$K$22-'inputs and tables'!$K$21)-P652*'inputs and tables'!$K$22,0)*('inputs and tables'!$K$15+'inputs and tables'!$K$16)))*(IF(AND(K652=0,'inputs and tables'!$K$16=1),data!C652/data!C653,1)*IF(AND(K652=1,'inputs and tables'!$K$15=1),data!C653/data!C652,1))</f>
        <v>1514.0630449256053</v>
      </c>
      <c r="R653" s="36">
        <f ca="1">1-O653/MAX($O$202:O653)</f>
        <v>0.14792421292703317</v>
      </c>
      <c r="S653" s="36">
        <f>1-N653/MAX($N$202:N653)</f>
        <v>0.17096237788401369</v>
      </c>
    </row>
    <row r="654" spans="1:19" x14ac:dyDescent="0.4">
      <c r="A654" s="17">
        <f t="shared" si="29"/>
        <v>652</v>
      </c>
      <c r="B654">
        <v>1476576000</v>
      </c>
      <c r="C654">
        <v>641.91999999999996</v>
      </c>
      <c r="D654" s="14">
        <f t="shared" si="28"/>
        <v>42659</v>
      </c>
      <c r="F654">
        <f ca="1">IF(A654&lt;$F$2,"",AVERAGE(INDIRECT("C"&amp;A654-$F$2+3):C654))</f>
        <v>613.98136363636377</v>
      </c>
      <c r="G654" s="2">
        <f ca="1">IF(A654&lt;$G$2,"",IF(A654=$G$2,AVERAGE(INDIRECT("C"&amp;A654-$G$2+3):C654),G653+(2/($G$2+3))*(C654-G653)))</f>
        <v>614.75066041006619</v>
      </c>
      <c r="J654">
        <f ca="1">IF(F654="","",IF(C654&lt;(F654*(1-'inputs and tables'!$K$14)),0,IF(C654&gt;(F654*(1+'inputs and tables'!$K$14)),1,J653)))</f>
        <v>1</v>
      </c>
      <c r="K654">
        <f ca="1">IF(G654="","",IF(C654&lt;(G654*(1-'inputs and tables'!$K$14)),0,IF(C654&gt;(G654*(1+'inputs and tables'!$K$14)),1,K653)))</f>
        <v>1</v>
      </c>
      <c r="N654" s="13">
        <f t="shared" si="30"/>
        <v>2309.9787685775004</v>
      </c>
      <c r="O654" s="10">
        <f ca="1">(O653+(IF(J653&lt;&gt;J652,(-O653*'inputs and tables'!$K$22-'inputs and tables'!$K$21)-O653*'inputs and tables'!$K$22,0)*('inputs and tables'!$K$15+'inputs and tables'!$K$16)))*(IF(AND(J653=0,'inputs and tables'!$K$16=1),(data!C653/data!C654-1)*'inputs and tables'!$K$18+1,1)*IF(AND(J653=1,'inputs and tables'!$K$15=1),(data!C654/data!C653-1)*'inputs and tables'!$K$17+1,1))</f>
        <v>7355.4071653977862</v>
      </c>
      <c r="P654" s="10">
        <f ca="1">(P653+(IF(K653&lt;&gt;K652,(-P653*'inputs and tables'!$K$22-'inputs and tables'!$K$21)-P653*'inputs and tables'!$K$22,0)*('inputs and tables'!$K$15+'inputs and tables'!$K$16)))*(IF(AND(K653=0,'inputs and tables'!$K$16=1),data!C653/data!C654,1)*IF(AND(K653=1,'inputs and tables'!$K$15=1),data!C654/data!C653,1))</f>
        <v>1522.983812521381</v>
      </c>
      <c r="R654" s="36">
        <f ca="1">1-O654/MAX($O$202:O654)</f>
        <v>0.13662836054105265</v>
      </c>
      <c r="S654" s="36">
        <f>1-N654/MAX($N$202:N654)</f>
        <v>0.16607773851589902</v>
      </c>
    </row>
    <row r="655" spans="1:19" x14ac:dyDescent="0.4">
      <c r="A655" s="17">
        <f t="shared" si="29"/>
        <v>653</v>
      </c>
      <c r="B655">
        <v>1476662400</v>
      </c>
      <c r="C655">
        <v>639.55999999999995</v>
      </c>
      <c r="D655" s="14">
        <f t="shared" si="28"/>
        <v>42660</v>
      </c>
      <c r="F655">
        <f ca="1">IF(A655&lt;$F$2,"",AVERAGE(INDIRECT("C"&amp;A655-$F$2+3):C655))</f>
        <v>614.8597727272728</v>
      </c>
      <c r="G655" s="2">
        <f ca="1">IF(A655&lt;$G$2,"",IF(A655=$G$2,AVERAGE(INDIRECT("C"&amp;A655-$G$2+3):C655),G654+(2/($G$2+3))*(C655-G654)))</f>
        <v>615.80637698836119</v>
      </c>
      <c r="J655">
        <f ca="1">IF(F655="","",IF(C655&lt;(F655*(1-'inputs and tables'!$K$14)),0,IF(C655&gt;(F655*(1+'inputs and tables'!$K$14)),1,J654)))</f>
        <v>1</v>
      </c>
      <c r="K655">
        <f ca="1">IF(G655="","",IF(C655&lt;(G655*(1-'inputs and tables'!$K$14)),0,IF(C655&gt;(G655*(1+'inputs and tables'!$K$14)),1,K654)))</f>
        <v>1</v>
      </c>
      <c r="N655" s="13">
        <f t="shared" si="30"/>
        <v>2301.4861995753772</v>
      </c>
      <c r="O655" s="10">
        <f ca="1">(O654+(IF(J654&lt;&gt;J653,(-O654*'inputs and tables'!$K$22-'inputs and tables'!$K$21)-O654*'inputs and tables'!$K$22,0)*('inputs and tables'!$K$15+'inputs and tables'!$K$16)))*(IF(AND(J654=0,'inputs and tables'!$K$16=1),(data!C654/data!C655-1)*'inputs and tables'!$K$18+1,1)*IF(AND(J654=1,'inputs and tables'!$K$15=1),(data!C655/data!C654-1)*'inputs and tables'!$K$17+1,1))</f>
        <v>7294.5628046546062</v>
      </c>
      <c r="P655" s="10">
        <f ca="1">(P654+(IF(K654&lt;&gt;K653,(-P654*'inputs and tables'!$K$22-'inputs and tables'!$K$21)-P654*'inputs and tables'!$K$22,0)*('inputs and tables'!$K$15+'inputs and tables'!$K$16)))*(IF(AND(K654=0,'inputs and tables'!$K$16=1),data!C654/data!C655,1)*IF(AND(K654=1,'inputs and tables'!$K$15=1),data!C655/data!C654,1))</f>
        <v>1517.3846073282878</v>
      </c>
      <c r="R655" s="36">
        <f ca="1">1-O655/MAX($O$202:O655)</f>
        <v>0.14377022152922403</v>
      </c>
      <c r="S655" s="36">
        <f>1-N655/MAX($N$202:N655)</f>
        <v>0.16914362918311998</v>
      </c>
    </row>
    <row r="656" spans="1:19" x14ac:dyDescent="0.4">
      <c r="A656" s="17">
        <f t="shared" si="29"/>
        <v>654</v>
      </c>
      <c r="B656">
        <v>1476748800</v>
      </c>
      <c r="C656">
        <v>635.11</v>
      </c>
      <c r="D656" s="14">
        <f t="shared" si="28"/>
        <v>42661</v>
      </c>
      <c r="F656">
        <f ca="1">IF(A656&lt;$F$2,"",AVERAGE(INDIRECT("C"&amp;A656-$F$2+3):C656))</f>
        <v>615.38681818181828</v>
      </c>
      <c r="G656" s="2">
        <f ca="1">IF(A656&lt;$G$2,"",IF(A656=$G$2,AVERAGE(INDIRECT("C"&amp;A656-$G$2+3):C656),G655+(2/($G$2+3))*(C656-G655)))</f>
        <v>616.62780775481394</v>
      </c>
      <c r="J656">
        <f ca="1">IF(F656="","",IF(C656&lt;(F656*(1-'inputs and tables'!$K$14)),0,IF(C656&gt;(F656*(1+'inputs and tables'!$K$14)),1,J655)))</f>
        <v>1</v>
      </c>
      <c r="K656">
        <f ca="1">IF(G656="","",IF(C656&lt;(G656*(1-'inputs and tables'!$K$14)),0,IF(C656&gt;(G656*(1+'inputs and tables'!$K$14)),1,K655)))</f>
        <v>1</v>
      </c>
      <c r="N656" s="13">
        <f t="shared" si="30"/>
        <v>2285.4726690417128</v>
      </c>
      <c r="O656" s="10">
        <f ca="1">(O655+(IF(J655&lt;&gt;J654,(-O655*'inputs and tables'!$K$22-'inputs and tables'!$K$21)-O655*'inputs and tables'!$K$22,0)*('inputs and tables'!$K$15+'inputs and tables'!$K$16)))*(IF(AND(J655=0,'inputs and tables'!$K$16=1),(data!C655/data!C656-1)*'inputs and tables'!$K$18+1,1)*IF(AND(J655=1,'inputs and tables'!$K$15=1),(data!C656/data!C655-1)*'inputs and tables'!$K$17+1,1))</f>
        <v>7180.3642774146228</v>
      </c>
      <c r="P656" s="10">
        <f ca="1">(P655+(IF(K655&lt;&gt;K654,(-P655*'inputs and tables'!$K$22-'inputs and tables'!$K$21)-P655*'inputs and tables'!$K$22,0)*('inputs and tables'!$K$15+'inputs and tables'!$K$16)))*(IF(AND(K655=0,'inputs and tables'!$K$16=1),data!C655/data!C656,1)*IF(AND(K655=1,'inputs and tables'!$K$15=1),data!C656/data!C655,1))</f>
        <v>1506.8267839769044</v>
      </c>
      <c r="R656" s="36">
        <f ca="1">1-O656/MAX($O$202:O656)</f>
        <v>0.15717475066947451</v>
      </c>
      <c r="S656" s="36">
        <f>1-N656/MAX($N$202:N656)</f>
        <v>0.17492465183953232</v>
      </c>
    </row>
    <row r="657" spans="1:19" x14ac:dyDescent="0.4">
      <c r="A657" s="17">
        <f t="shared" si="29"/>
        <v>655</v>
      </c>
      <c r="B657">
        <v>1476835200</v>
      </c>
      <c r="C657">
        <v>629.79</v>
      </c>
      <c r="D657" s="14">
        <f t="shared" si="28"/>
        <v>42662</v>
      </c>
      <c r="F657">
        <f ca="1">IF(A657&lt;$F$2,"",AVERAGE(INDIRECT("C"&amp;A657-$F$2+3):C657))</f>
        <v>615.93454545454551</v>
      </c>
      <c r="G657" s="2">
        <f ca="1">IF(A657&lt;$G$2,"",IF(A657=$G$2,AVERAGE(INDIRECT("C"&amp;A657-$G$2+3):C657),G656+(2/($G$2+3))*(C657-G656)))</f>
        <v>617.18790104184313</v>
      </c>
      <c r="J657">
        <f ca="1">IF(F657="","",IF(C657&lt;(F657*(1-'inputs and tables'!$K$14)),0,IF(C657&gt;(F657*(1+'inputs and tables'!$K$14)),1,J656)))</f>
        <v>1</v>
      </c>
      <c r="K657">
        <f ca="1">IF(G657="","",IF(C657&lt;(G657*(1-'inputs and tables'!$K$14)),0,IF(C657&gt;(G657*(1+'inputs and tables'!$K$14)),1,K656)))</f>
        <v>1</v>
      </c>
      <c r="N657" s="13">
        <f t="shared" si="30"/>
        <v>2266.328403325062</v>
      </c>
      <c r="O657" s="10">
        <f ca="1">(O656+(IF(J656&lt;&gt;J655,(-O656*'inputs and tables'!$K$22-'inputs and tables'!$K$21)-O656*'inputs and tables'!$K$22,0)*('inputs and tables'!$K$15+'inputs and tables'!$K$16)))*(IF(AND(J656=0,'inputs and tables'!$K$16=1),(data!C656/data!C657-1)*'inputs and tables'!$K$18+1,1)*IF(AND(J656=1,'inputs and tables'!$K$15=1),(data!C657/data!C656-1)*'inputs and tables'!$K$17+1,1))</f>
        <v>7045.0350267326085</v>
      </c>
      <c r="P657" s="10">
        <f ca="1">(P656+(IF(K656&lt;&gt;K655,(-P656*'inputs and tables'!$K$22-'inputs and tables'!$K$21)-P656*'inputs and tables'!$K$22,0)*('inputs and tables'!$K$15+'inputs and tables'!$K$16)))*(IF(AND(K656=0,'inputs and tables'!$K$16=1),data!C656/data!C657,1)*IF(AND(K656=1,'inputs and tables'!$K$15=1),data!C657/data!C656,1))</f>
        <v>1494.2048468467108</v>
      </c>
      <c r="R657" s="36">
        <f ca="1">1-O657/MAX($O$202:O657)</f>
        <v>0.17305958673643385</v>
      </c>
      <c r="S657" s="36">
        <f>1-N657/MAX($N$202:N657)</f>
        <v>0.1818358969029289</v>
      </c>
    </row>
    <row r="658" spans="1:19" x14ac:dyDescent="0.4">
      <c r="A658" s="17">
        <f t="shared" si="29"/>
        <v>656</v>
      </c>
      <c r="B658">
        <v>1476921600</v>
      </c>
      <c r="C658">
        <v>628.04999999999995</v>
      </c>
      <c r="D658" s="14">
        <f t="shared" si="28"/>
        <v>42663</v>
      </c>
      <c r="F658">
        <f ca="1">IF(A658&lt;$F$2,"",AVERAGE(INDIRECT("C"&amp;A658-$F$2+3):C658))</f>
        <v>616.27681818181816</v>
      </c>
      <c r="G658" s="2">
        <f ca="1">IF(A658&lt;$G$2,"",IF(A658=$G$2,AVERAGE(INDIRECT("C"&amp;A658-$G$2+3):C658),G657+(2/($G$2+3))*(C658-G657)))</f>
        <v>617.65011801878597</v>
      </c>
      <c r="J658">
        <f ca="1">IF(F658="","",IF(C658&lt;(F658*(1-'inputs and tables'!$K$14)),0,IF(C658&gt;(F658*(1+'inputs and tables'!$K$14)),1,J657)))</f>
        <v>1</v>
      </c>
      <c r="K658">
        <f ca="1">IF(G658="","",IF(C658&lt;(G658*(1-'inputs and tables'!$K$14)),0,IF(C658&gt;(G658*(1+'inputs and tables'!$K$14)),1,K657)))</f>
        <v>1</v>
      </c>
      <c r="N658" s="13">
        <f t="shared" si="30"/>
        <v>2260.0669329590896</v>
      </c>
      <c r="O658" s="10">
        <f ca="1">(O657+(IF(J657&lt;&gt;J656,(-O657*'inputs and tables'!$K$22-'inputs and tables'!$K$21)-O657*'inputs and tables'!$K$22,0)*('inputs and tables'!$K$15+'inputs and tables'!$K$16)))*(IF(AND(J657=0,'inputs and tables'!$K$16=1),(data!C657/data!C658-1)*'inputs and tables'!$K$18+1,1)*IF(AND(J657=1,'inputs and tables'!$K$15=1),(data!C658/data!C657-1)*'inputs and tables'!$K$17+1,1))</f>
        <v>7001.2405680564498</v>
      </c>
      <c r="P658" s="10">
        <f ca="1">(P657+(IF(K657&lt;&gt;K656,(-P657*'inputs and tables'!$K$22-'inputs and tables'!$K$21)-P657*'inputs and tables'!$K$22,0)*('inputs and tables'!$K$15+'inputs and tables'!$K$16)))*(IF(AND(K657=0,'inputs and tables'!$K$16=1),data!C657/data!C658,1)*IF(AND(K657=1,'inputs and tables'!$K$15=1),data!C658/data!C657,1))</f>
        <v>1490.076619289091</v>
      </c>
      <c r="R658" s="36">
        <f ca="1">1-O658/MAX($O$202:O658)</f>
        <v>0.17820014425231512</v>
      </c>
      <c r="S658" s="36">
        <f>1-N658/MAX($N$202:N658)</f>
        <v>0.18409634171689693</v>
      </c>
    </row>
    <row r="659" spans="1:19" x14ac:dyDescent="0.4">
      <c r="A659" s="17">
        <f t="shared" si="29"/>
        <v>657</v>
      </c>
      <c r="B659">
        <v>1477008000</v>
      </c>
      <c r="C659">
        <v>630.83000000000004</v>
      </c>
      <c r="D659" s="14">
        <f t="shared" si="28"/>
        <v>42664</v>
      </c>
      <c r="F659">
        <f ca="1">IF(A659&lt;$F$2,"",AVERAGE(INDIRECT("C"&amp;A659-$F$2+3):C659))</f>
        <v>616.63181818181818</v>
      </c>
      <c r="G659" s="2">
        <f ca="1">IF(A659&lt;$G$2,"",IF(A659=$G$2,AVERAGE(INDIRECT("C"&amp;A659-$G$2+3):C659),G658+(2/($G$2+3))*(C659-G658)))</f>
        <v>618.21096406053971</v>
      </c>
      <c r="J659">
        <f ca="1">IF(F659="","",IF(C659&lt;(F659*(1-'inputs and tables'!$K$14)),0,IF(C659&gt;(F659*(1+'inputs and tables'!$K$14)),1,J658)))</f>
        <v>1</v>
      </c>
      <c r="K659">
        <f ca="1">IF(G659="","",IF(C659&lt;(G659*(1-'inputs and tables'!$K$14)),0,IF(C659&gt;(G659*(1+'inputs and tables'!$K$14)),1,K658)))</f>
        <v>1</v>
      </c>
      <c r="N659" s="13">
        <f t="shared" si="30"/>
        <v>2270.070891359896</v>
      </c>
      <c r="O659" s="10">
        <f ca="1">(O658+(IF(J658&lt;&gt;J657,(-O658*'inputs and tables'!$K$22-'inputs and tables'!$K$21)-O658*'inputs and tables'!$K$22,0)*('inputs and tables'!$K$15+'inputs and tables'!$K$16)))*(IF(AND(J658=0,'inputs and tables'!$K$16=1),(data!C658/data!C659-1)*'inputs and tables'!$K$18+1,1)*IF(AND(J658=1,'inputs and tables'!$K$15=1),(data!C659/data!C658-1)*'inputs and tables'!$K$17+1,1))</f>
        <v>7070.96871032728</v>
      </c>
      <c r="P659" s="10">
        <f ca="1">(P658+(IF(K658&lt;&gt;K657,(-P658*'inputs and tables'!$K$22-'inputs and tables'!$K$21)-P658*'inputs and tables'!$K$22,0)*('inputs and tables'!$K$15+'inputs and tables'!$K$16)))*(IF(AND(K658=0,'inputs and tables'!$K$16=1),data!C658/data!C659,1)*IF(AND(K658=1,'inputs and tables'!$K$15=1),data!C659/data!C658,1))</f>
        <v>1496.6722932029893</v>
      </c>
      <c r="R659" s="36">
        <f ca="1">1-O659/MAX($O$202:O659)</f>
        <v>0.17001551229991962</v>
      </c>
      <c r="S659" s="36">
        <f>1-N659/MAX($N$202:N659)</f>
        <v>0.18048482643940778</v>
      </c>
    </row>
    <row r="660" spans="1:19" x14ac:dyDescent="0.4">
      <c r="A660" s="17">
        <f t="shared" si="29"/>
        <v>658</v>
      </c>
      <c r="B660">
        <v>1477094400</v>
      </c>
      <c r="C660">
        <v>652.75</v>
      </c>
      <c r="D660" s="14">
        <f t="shared" si="28"/>
        <v>42665</v>
      </c>
      <c r="F660">
        <f ca="1">IF(A660&lt;$F$2,"",AVERAGE(INDIRECT("C"&amp;A660-$F$2+3):C660))</f>
        <v>617.19500000000005</v>
      </c>
      <c r="G660" s="2">
        <f ca="1">IF(A660&lt;$G$2,"",IF(A660=$G$2,AVERAGE(INDIRECT("C"&amp;A660-$G$2+3):C660),G659+(2/($G$2+3))*(C660-G659)))</f>
        <v>619.68071027072949</v>
      </c>
      <c r="J660">
        <f ca="1">IF(F660="","",IF(C660&lt;(F660*(1-'inputs and tables'!$K$14)),0,IF(C660&gt;(F660*(1+'inputs and tables'!$K$14)),1,J659)))</f>
        <v>1</v>
      </c>
      <c r="K660">
        <f ca="1">IF(G660="","",IF(C660&lt;(G660*(1-'inputs and tables'!$K$14)),0,IF(C660&gt;(G660*(1+'inputs and tables'!$K$14)),1,K659)))</f>
        <v>1</v>
      </c>
      <c r="N660" s="13">
        <f t="shared" si="30"/>
        <v>2348.9510237863956</v>
      </c>
      <c r="O660" s="10">
        <f ca="1">(O659+(IF(J659&lt;&gt;J658,(-O659*'inputs and tables'!$K$22-'inputs and tables'!$K$21)-O659*'inputs and tables'!$K$22,0)*('inputs and tables'!$K$15+'inputs and tables'!$K$16)))*(IF(AND(J659=0,'inputs and tables'!$K$16=1),(data!C659/data!C660-1)*'inputs and tables'!$K$18+1,1)*IF(AND(J659=1,'inputs and tables'!$K$15=1),(data!C660/data!C659-1)*'inputs and tables'!$K$17+1,1))</f>
        <v>7623.7962182031579</v>
      </c>
      <c r="P660" s="10">
        <f ca="1">(P659+(IF(K659&lt;&gt;K658,(-P659*'inputs and tables'!$K$22-'inputs and tables'!$K$21)-P659*'inputs and tables'!$K$22,0)*('inputs and tables'!$K$15+'inputs and tables'!$K$16)))*(IF(AND(K659=0,'inputs and tables'!$K$16=1),data!C659/data!C660,1)*IF(AND(K659=1,'inputs and tables'!$K$15=1),data!C660/data!C659,1))</f>
        <v>1548.6784702507032</v>
      </c>
      <c r="R660" s="36">
        <f ca="1">1-O660/MAX($O$202:O660)</f>
        <v>0.10512507441115748</v>
      </c>
      <c r="S660" s="36">
        <f>1-N660/MAX($N$202:N660)</f>
        <v>0.15200841820827082</v>
      </c>
    </row>
    <row r="661" spans="1:19" x14ac:dyDescent="0.4">
      <c r="A661" s="17">
        <f t="shared" si="29"/>
        <v>659</v>
      </c>
      <c r="B661">
        <v>1477180800</v>
      </c>
      <c r="C661">
        <v>651.04</v>
      </c>
      <c r="D661" s="14">
        <f t="shared" si="28"/>
        <v>42666</v>
      </c>
      <c r="F661">
        <f ca="1">IF(A661&lt;$F$2,"",AVERAGE(INDIRECT("C"&amp;A661-$F$2+3):C661))</f>
        <v>617.85340909090905</v>
      </c>
      <c r="G661" s="2">
        <f ca="1">IF(A661&lt;$G$2,"",IF(A661=$G$2,AVERAGE(INDIRECT("C"&amp;A661-$G$2+3):C661),G660+(2/($G$2+3))*(C661-G660)))</f>
        <v>621.01514813154949</v>
      </c>
      <c r="J661">
        <f ca="1">IF(F661="","",IF(C661&lt;(F661*(1-'inputs and tables'!$K$14)),0,IF(C661&gt;(F661*(1+'inputs and tables'!$K$14)),1,J660)))</f>
        <v>1</v>
      </c>
      <c r="K661">
        <f ca="1">IF(G661="","",IF(C661&lt;(G661*(1-'inputs and tables'!$K$14)),0,IF(C661&gt;(G661*(1+'inputs and tables'!$K$14)),1,K660)))</f>
        <v>1</v>
      </c>
      <c r="N661" s="13">
        <f t="shared" si="30"/>
        <v>2342.7975098060433</v>
      </c>
      <c r="O661" s="10">
        <f ca="1">(O660+(IF(J660&lt;&gt;J659,(-O660*'inputs and tables'!$K$22-'inputs and tables'!$K$21)-O660*'inputs and tables'!$K$22,0)*('inputs and tables'!$K$15+'inputs and tables'!$K$16)))*(IF(AND(J660=0,'inputs and tables'!$K$16=1),(data!C660/data!C661-1)*'inputs and tables'!$K$18+1,1)*IF(AND(J660=1,'inputs and tables'!$K$15=1),(data!C661/data!C660-1)*'inputs and tables'!$K$17+1,1))</f>
        <v>7578.8593266680564</v>
      </c>
      <c r="P661" s="10">
        <f ca="1">(P660+(IF(K660&lt;&gt;K659,(-P660*'inputs and tables'!$K$22-'inputs and tables'!$K$21)-P660*'inputs and tables'!$K$22,0)*('inputs and tables'!$K$15+'inputs and tables'!$K$16)))*(IF(AND(K660=0,'inputs and tables'!$K$16=1),data!C660/data!C661,1)*IF(AND(K660=1,'inputs and tables'!$K$15=1),data!C661/data!C660,1))</f>
        <v>1544.6214190302837</v>
      </c>
      <c r="R661" s="36">
        <f ca="1">1-O661/MAX($O$202:O661)</f>
        <v>0.11039972975578127</v>
      </c>
      <c r="S661" s="36">
        <f>1-N661/MAX($N$202:N661)</f>
        <v>0.15422988983579122</v>
      </c>
    </row>
    <row r="662" spans="1:19" x14ac:dyDescent="0.4">
      <c r="A662" s="17">
        <f t="shared" si="29"/>
        <v>660</v>
      </c>
      <c r="B662">
        <v>1477267200</v>
      </c>
      <c r="C662">
        <v>649.98</v>
      </c>
      <c r="D662" s="14">
        <f t="shared" si="28"/>
        <v>42667</v>
      </c>
      <c r="F662">
        <f ca="1">IF(A662&lt;$F$2,"",AVERAGE(INDIRECT("C"&amp;A662-$F$2+3):C662))</f>
        <v>618.44977272727272</v>
      </c>
      <c r="G662" s="2">
        <f ca="1">IF(A662&lt;$G$2,"",IF(A662=$G$2,AVERAGE(INDIRECT("C"&amp;A662-$G$2+3):C662),G661+(2/($G$2+3))*(C662-G661)))</f>
        <v>622.24769501956871</v>
      </c>
      <c r="J662">
        <f ca="1">IF(F662="","",IF(C662&lt;(F662*(1-'inputs and tables'!$K$14)),0,IF(C662&gt;(F662*(1+'inputs and tables'!$K$14)),1,J661)))</f>
        <v>1</v>
      </c>
      <c r="K662">
        <f ca="1">IF(G662="","",IF(C662&lt;(G662*(1-'inputs and tables'!$K$14)),0,IF(C662&gt;(G662*(1+'inputs and tables'!$K$14)),1,K661)))</f>
        <v>1</v>
      </c>
      <c r="N662" s="13">
        <f t="shared" si="30"/>
        <v>2338.9830508474629</v>
      </c>
      <c r="O662" s="10">
        <f ca="1">(O661+(IF(J661&lt;&gt;J660,(-O661*'inputs and tables'!$K$22-'inputs and tables'!$K$21)-O661*'inputs and tables'!$K$22,0)*('inputs and tables'!$K$15+'inputs and tables'!$K$16)))*(IF(AND(J661=0,'inputs and tables'!$K$16=1),(data!C661/data!C662-1)*'inputs and tables'!$K$18+1,1)*IF(AND(J661=1,'inputs and tables'!$K$15=1),(data!C662/data!C661-1)*'inputs and tables'!$K$17+1,1))</f>
        <v>7551.0951654888622</v>
      </c>
      <c r="P662" s="10">
        <f ca="1">(P661+(IF(K661&lt;&gt;K660,(-P661*'inputs and tables'!$K$22-'inputs and tables'!$K$21)-P661*'inputs and tables'!$K$22,0)*('inputs and tables'!$K$15+'inputs and tables'!$K$16)))*(IF(AND(K661=0,'inputs and tables'!$K$16=1),data!C661/data!C662,1)*IF(AND(K661=1,'inputs and tables'!$K$15=1),data!C662/data!C661,1))</f>
        <v>1542.1065217825385</v>
      </c>
      <c r="R662" s="36">
        <f ca="1">1-O662/MAX($O$202:O662)</f>
        <v>0.11365866414465498</v>
      </c>
      <c r="S662" s="36">
        <f>1-N662/MAX($N$202:N662)</f>
        <v>0.15560694242361062</v>
      </c>
    </row>
    <row r="663" spans="1:19" x14ac:dyDescent="0.4">
      <c r="A663" s="17">
        <f t="shared" si="29"/>
        <v>661</v>
      </c>
      <c r="B663">
        <v>1477353600</v>
      </c>
      <c r="C663">
        <v>654.29999999999995</v>
      </c>
      <c r="D663" s="14">
        <f t="shared" si="28"/>
        <v>42668</v>
      </c>
      <c r="F663">
        <f ca="1">IF(A663&lt;$F$2,"",AVERAGE(INDIRECT("C"&amp;A663-$F$2+3):C663))</f>
        <v>619.50340909090903</v>
      </c>
      <c r="G663" s="2">
        <f ca="1">IF(A663&lt;$G$2,"",IF(A663=$G$2,AVERAGE(INDIRECT("C"&amp;A663-$G$2+3):C663),G662+(2/($G$2+3))*(C663-G662)))</f>
        <v>623.61162289107642</v>
      </c>
      <c r="J663">
        <f ca="1">IF(F663="","",IF(C663&lt;(F663*(1-'inputs and tables'!$K$14)),0,IF(C663&gt;(F663*(1+'inputs and tables'!$K$14)),1,J662)))</f>
        <v>1</v>
      </c>
      <c r="K663">
        <f ca="1">IF(G663="","",IF(C663&lt;(G663*(1-'inputs and tables'!$K$14)),0,IF(C663&gt;(G663*(1+'inputs and tables'!$K$14)),1,K662)))</f>
        <v>1</v>
      </c>
      <c r="N663" s="13">
        <f t="shared" si="30"/>
        <v>2354.5287703767726</v>
      </c>
      <c r="O663" s="10">
        <f ca="1">(O662+(IF(J662&lt;&gt;J661,(-O662*'inputs and tables'!$K$22-'inputs and tables'!$K$21)-O662*'inputs and tables'!$K$22,0)*('inputs and tables'!$K$15+'inputs and tables'!$K$16)))*(IF(AND(J662=0,'inputs and tables'!$K$16=1),(data!C662/data!C663-1)*'inputs and tables'!$K$18+1,1)*IF(AND(J662=1,'inputs and tables'!$K$15=1),(data!C663/data!C662-1)*'inputs and tables'!$K$17+1,1))</f>
        <v>7664.0165553909374</v>
      </c>
      <c r="P663" s="10">
        <f ca="1">(P662+(IF(K662&lt;&gt;K661,(-P662*'inputs and tables'!$K$22-'inputs and tables'!$K$21)-P662*'inputs and tables'!$K$22,0)*('inputs and tables'!$K$15+'inputs and tables'!$K$16)))*(IF(AND(K662=0,'inputs and tables'!$K$16=1),data!C662/data!C663,1)*IF(AND(K662=1,'inputs and tables'!$K$15=1),data!C663/data!C662,1))</f>
        <v>1552.355914339387</v>
      </c>
      <c r="R663" s="36">
        <f ca="1">1-O663/MAX($O$202:O663)</f>
        <v>0.10040404433402417</v>
      </c>
      <c r="S663" s="36">
        <f>1-N663/MAX($N$202:N663)</f>
        <v>0.1499948035751385</v>
      </c>
    </row>
    <row r="664" spans="1:19" x14ac:dyDescent="0.4">
      <c r="A664" s="17">
        <f t="shared" si="29"/>
        <v>662</v>
      </c>
      <c r="B664">
        <v>1477440000</v>
      </c>
      <c r="C664">
        <v>674</v>
      </c>
      <c r="D664" s="14">
        <f t="shared" si="28"/>
        <v>42669</v>
      </c>
      <c r="F664">
        <f ca="1">IF(A664&lt;$F$2,"",AVERAGE(INDIRECT("C"&amp;A664-$F$2+3):C664))</f>
        <v>621.03204545454548</v>
      </c>
      <c r="G664" s="2">
        <f ca="1">IF(A664&lt;$G$2,"",IF(A664=$G$2,AVERAGE(INDIRECT("C"&amp;A664-$G$2+3):C664),G663+(2/($G$2+3))*(C664-G663)))</f>
        <v>625.75580915103058</v>
      </c>
      <c r="J664">
        <f ca="1">IF(F664="","",IF(C664&lt;(F664*(1-'inputs and tables'!$K$14)),0,IF(C664&gt;(F664*(1+'inputs and tables'!$K$14)),1,J663)))</f>
        <v>1</v>
      </c>
      <c r="K664">
        <f ca="1">IF(G664="","",IF(C664&lt;(G664*(1-'inputs and tables'!$K$14)),0,IF(C664&gt;(G664*(1+'inputs and tables'!$K$14)),1,K663)))</f>
        <v>1</v>
      </c>
      <c r="N664" s="13">
        <f t="shared" si="30"/>
        <v>2425.4201302673773</v>
      </c>
      <c r="O664" s="10">
        <f ca="1">(O663+(IF(J663&lt;&gt;J662,(-O663*'inputs and tables'!$K$22-'inputs and tables'!$K$21)-O663*'inputs and tables'!$K$22,0)*('inputs and tables'!$K$15+'inputs and tables'!$K$16)))*(IF(AND(J663=0,'inputs and tables'!$K$16=1),(data!C663/data!C664-1)*'inputs and tables'!$K$18+1,1)*IF(AND(J663=1,'inputs and tables'!$K$15=1),(data!C664/data!C663-1)*'inputs and tables'!$K$17+1,1))</f>
        <v>8183.2088736206551</v>
      </c>
      <c r="P664" s="10">
        <f ca="1">(P663+(IF(K663&lt;&gt;K662,(-P663*'inputs and tables'!$K$22-'inputs and tables'!$K$21)-P663*'inputs and tables'!$K$22,0)*('inputs and tables'!$K$15+'inputs and tables'!$K$16)))*(IF(AND(K663=0,'inputs and tables'!$K$16=1),data!C663/data!C664,1)*IF(AND(K663=1,'inputs and tables'!$K$15=1),data!C664/data!C663,1))</f>
        <v>1599.0950424342764</v>
      </c>
      <c r="R664" s="36">
        <f ca="1">1-O664/MAX($O$202:O664)</f>
        <v>3.946167732363981E-2</v>
      </c>
      <c r="S664" s="36">
        <f>1-N664/MAX($N$202:N664)</f>
        <v>0.12440241114113293</v>
      </c>
    </row>
    <row r="665" spans="1:19" x14ac:dyDescent="0.4">
      <c r="A665" s="17">
        <f t="shared" si="29"/>
        <v>663</v>
      </c>
      <c r="B665">
        <v>1477526400</v>
      </c>
      <c r="C665">
        <v>691.21</v>
      </c>
      <c r="D665" s="14">
        <f t="shared" si="28"/>
        <v>42670</v>
      </c>
      <c r="F665">
        <f ca="1">IF(A665&lt;$F$2,"",AVERAGE(INDIRECT("C"&amp;A665-$F$2+3):C665))</f>
        <v>622.90886363636355</v>
      </c>
      <c r="G665" s="2">
        <f ca="1">IF(A665&lt;$G$2,"",IF(A665=$G$2,AVERAGE(INDIRECT("C"&amp;A665-$G$2+3):C665),G664+(2/($G$2+3))*(C665-G664)))</f>
        <v>628.54109386800803</v>
      </c>
      <c r="J665">
        <f ca="1">IF(F665="","",IF(C665&lt;(F665*(1-'inputs and tables'!$K$14)),0,IF(C665&gt;(F665*(1+'inputs and tables'!$K$14)),1,J664)))</f>
        <v>1</v>
      </c>
      <c r="K665">
        <f ca="1">IF(G665="","",IF(C665&lt;(G665*(1-'inputs and tables'!$K$14)),0,IF(C665&gt;(G665*(1+'inputs and tables'!$K$14)),1,K664)))</f>
        <v>1</v>
      </c>
      <c r="N665" s="13">
        <f t="shared" si="30"/>
        <v>2487.3511101515041</v>
      </c>
      <c r="O665" s="10">
        <f ca="1">(O664+(IF(J664&lt;&gt;J663,(-O664*'inputs and tables'!$K$22-'inputs and tables'!$K$21)-O664*'inputs and tables'!$K$22,0)*('inputs and tables'!$K$15+'inputs and tables'!$K$16)))*(IF(AND(J664=0,'inputs and tables'!$K$16=1),(data!C664/data!C665-1)*'inputs and tables'!$K$18+1,1)*IF(AND(J664=1,'inputs and tables'!$K$15=1),(data!C665/data!C664-1)*'inputs and tables'!$K$17+1,1))</f>
        <v>8653.3487929215098</v>
      </c>
      <c r="P665" s="10">
        <f ca="1">(P664+(IF(K664&lt;&gt;K663,(-P664*'inputs and tables'!$K$22-'inputs and tables'!$K$21)-P664*'inputs and tables'!$K$22,0)*('inputs and tables'!$K$15+'inputs and tables'!$K$16)))*(IF(AND(K664=0,'inputs and tables'!$K$16=1),data!C664/data!C665,1)*IF(AND(K664=1,'inputs and tables'!$K$15=1),data!C665/data!C664,1))</f>
        <v>1639.9265345415374</v>
      </c>
      <c r="R665" s="36">
        <f ca="1">1-O665/MAX($O$202:O665)</f>
        <v>0</v>
      </c>
      <c r="S665" s="36">
        <f>1-N665/MAX($N$202:N665)</f>
        <v>0.10204479318228865</v>
      </c>
    </row>
    <row r="666" spans="1:19" x14ac:dyDescent="0.4">
      <c r="A666" s="17">
        <f t="shared" si="29"/>
        <v>664</v>
      </c>
      <c r="B666">
        <v>1477612800</v>
      </c>
      <c r="C666">
        <v>689.95</v>
      </c>
      <c r="D666" s="14">
        <f t="shared" si="28"/>
        <v>42671</v>
      </c>
      <c r="F666">
        <f ca="1">IF(A666&lt;$F$2,"",AVERAGE(INDIRECT("C"&amp;A666-$F$2+3):C666))</f>
        <v>624.76159090909084</v>
      </c>
      <c r="G666" s="2">
        <f ca="1">IF(A666&lt;$G$2,"",IF(A666=$G$2,AVERAGE(INDIRECT("C"&amp;A666-$G$2+3):C666),G665+(2/($G$2+3))*(C666-G665)))</f>
        <v>631.15423880979495</v>
      </c>
      <c r="J666">
        <f ca="1">IF(F666="","",IF(C666&lt;(F666*(1-'inputs and tables'!$K$14)),0,IF(C666&gt;(F666*(1+'inputs and tables'!$K$14)),1,J665)))</f>
        <v>1</v>
      </c>
      <c r="K666">
        <f ca="1">IF(G666="","",IF(C666&lt;(G666*(1-'inputs and tables'!$K$14)),0,IF(C666&gt;(G666*(1+'inputs and tables'!$K$14)),1,K665)))</f>
        <v>1</v>
      </c>
      <c r="N666" s="13">
        <f t="shared" si="30"/>
        <v>2482.8169419554556</v>
      </c>
      <c r="O666" s="10">
        <f ca="1">(O665+(IF(J665&lt;&gt;J664,(-O665*'inputs and tables'!$K$22-'inputs and tables'!$K$21)-O665*'inputs and tables'!$K$22,0)*('inputs and tables'!$K$15+'inputs and tables'!$K$16)))*(IF(AND(J665=0,'inputs and tables'!$K$16=1),(data!C665/data!C666-1)*'inputs and tables'!$K$18+1,1)*IF(AND(J665=1,'inputs and tables'!$K$15=1),(data!C666/data!C665-1)*'inputs and tables'!$K$17+1,1))</f>
        <v>8617.8570554930411</v>
      </c>
      <c r="P666" s="10">
        <f ca="1">(P665+(IF(K665&lt;&gt;K664,(-P665*'inputs and tables'!$K$22-'inputs and tables'!$K$21)-P665*'inputs and tables'!$K$22,0)*('inputs and tables'!$K$15+'inputs and tables'!$K$16)))*(IF(AND(K665=0,'inputs and tables'!$K$16=1),data!C665/data!C666,1)*IF(AND(K665=1,'inputs and tables'!$K$15=1),data!C666/data!C665,1))</f>
        <v>1636.9371283791231</v>
      </c>
      <c r="R666" s="36">
        <f ca="1">1-O666/MAX($O$202:O666)</f>
        <v>4.1015031611231212E-3</v>
      </c>
      <c r="S666" s="36">
        <f>1-N666/MAX($N$202:N666)</f>
        <v>0.103681667013093</v>
      </c>
    </row>
    <row r="667" spans="1:19" x14ac:dyDescent="0.4">
      <c r="A667" s="17">
        <f t="shared" si="29"/>
        <v>665</v>
      </c>
      <c r="B667">
        <v>1477699200</v>
      </c>
      <c r="C667">
        <v>714.28</v>
      </c>
      <c r="D667" s="14">
        <f t="shared" si="28"/>
        <v>42672</v>
      </c>
      <c r="F667">
        <f ca="1">IF(A667&lt;$F$2,"",AVERAGE(INDIRECT("C"&amp;A667-$F$2+3):C667))</f>
        <v>627.23522727272723</v>
      </c>
      <c r="G667" s="2">
        <f ca="1">IF(A667&lt;$G$2,"",IF(A667=$G$2,AVERAGE(INDIRECT("C"&amp;A667-$G$2+3):C667),G666+(2/($G$2+3))*(C667-G666)))</f>
        <v>634.69150524342069</v>
      </c>
      <c r="J667">
        <f ca="1">IF(F667="","",IF(C667&lt;(F667*(1-'inputs and tables'!$K$14)),0,IF(C667&gt;(F667*(1+'inputs and tables'!$K$14)),1,J666)))</f>
        <v>1</v>
      </c>
      <c r="K667">
        <f ca="1">IF(G667="","",IF(C667&lt;(G667*(1-'inputs and tables'!$K$14)),0,IF(C667&gt;(G667*(1+'inputs and tables'!$K$14)),1,K666)))</f>
        <v>1</v>
      </c>
      <c r="N667" s="13">
        <f t="shared" si="30"/>
        <v>2570.3695706934454</v>
      </c>
      <c r="O667" s="10">
        <f ca="1">(O666+(IF(J666&lt;&gt;J665,(-O666*'inputs and tables'!$K$22-'inputs and tables'!$K$21)-O666*'inputs and tables'!$K$22,0)*('inputs and tables'!$K$15+'inputs and tables'!$K$16)))*(IF(AND(J666=0,'inputs and tables'!$K$16=1),(data!C666/data!C667-1)*'inputs and tables'!$K$18+1,1)*IF(AND(J666=1,'inputs and tables'!$K$15=1),(data!C667/data!C666-1)*'inputs and tables'!$K$17+1,1))</f>
        <v>9301.6211541383436</v>
      </c>
      <c r="P667" s="10">
        <f ca="1">(P666+(IF(K666&lt;&gt;K665,(-P666*'inputs and tables'!$K$22-'inputs and tables'!$K$21)-P666*'inputs and tables'!$K$22,0)*('inputs and tables'!$K$15+'inputs and tables'!$K$16)))*(IF(AND(K666=0,'inputs and tables'!$K$16=1),data!C666/data!C667,1)*IF(AND(K666=1,'inputs and tables'!$K$15=1),data!C667/data!C666,1))</f>
        <v>1694.6611378485977</v>
      </c>
      <c r="R667" s="36">
        <f ca="1">1-O667/MAX($O$202:O667)</f>
        <v>0</v>
      </c>
      <c r="S667" s="36">
        <f>1-N667/MAX($N$202:N667)</f>
        <v>7.2074412803988852E-2</v>
      </c>
    </row>
    <row r="668" spans="1:19" x14ac:dyDescent="0.4">
      <c r="A668" s="17">
        <f t="shared" si="29"/>
        <v>666</v>
      </c>
      <c r="B668">
        <v>1477785600</v>
      </c>
      <c r="C668">
        <v>697.41</v>
      </c>
      <c r="D668" s="14">
        <f t="shared" si="28"/>
        <v>42673</v>
      </c>
      <c r="F668">
        <f ca="1">IF(A668&lt;$F$2,"",AVERAGE(INDIRECT("C"&amp;A668-$F$2+3):C668))</f>
        <v>629.26886363636356</v>
      </c>
      <c r="G668" s="2">
        <f ca="1">IF(A668&lt;$G$2,"",IF(A668=$G$2,AVERAGE(INDIRECT("C"&amp;A668-$G$2+3):C668),G667+(2/($G$2+3))*(C668-G667)))</f>
        <v>637.36037736072194</v>
      </c>
      <c r="J668">
        <f ca="1">IF(F668="","",IF(C668&lt;(F668*(1-'inputs and tables'!$K$14)),0,IF(C668&gt;(F668*(1+'inputs and tables'!$K$14)),1,J667)))</f>
        <v>1</v>
      </c>
      <c r="K668">
        <f ca="1">IF(G668="","",IF(C668&lt;(G668*(1-'inputs and tables'!$K$14)),0,IF(C668&gt;(G668*(1+'inputs and tables'!$K$14)),1,K667)))</f>
        <v>1</v>
      </c>
      <c r="N668" s="13">
        <f t="shared" si="30"/>
        <v>2509.6620965130141</v>
      </c>
      <c r="O668" s="10">
        <f ca="1">(O667+(IF(J667&lt;&gt;J666,(-O667*'inputs and tables'!$K$22-'inputs and tables'!$K$21)-O667*'inputs and tables'!$K$22,0)*('inputs and tables'!$K$15+'inputs and tables'!$K$16)))*(IF(AND(J667=0,'inputs and tables'!$K$16=1),(data!C667/data!C668-1)*'inputs and tables'!$K$18+1,1)*IF(AND(J667=1,'inputs and tables'!$K$15=1),(data!C668/data!C667-1)*'inputs and tables'!$K$17+1,1))</f>
        <v>8807.3244008228285</v>
      </c>
      <c r="P668" s="10">
        <f ca="1">(P667+(IF(K667&lt;&gt;K666,(-P667*'inputs and tables'!$K$22-'inputs and tables'!$K$21)-P667*'inputs and tables'!$K$22,0)*('inputs and tables'!$K$15+'inputs and tables'!$K$16)))*(IF(AND(K667=0,'inputs and tables'!$K$16=1),data!C667/data!C668,1)*IF(AND(K667=1,'inputs and tables'!$K$15=1),data!C668/data!C667,1))</f>
        <v>1654.6363108962739</v>
      </c>
      <c r="R668" s="36">
        <f ca="1">1-O668/MAX($O$202:O668)</f>
        <v>5.3140925127400984E-2</v>
      </c>
      <c r="S668" s="36">
        <f>1-N668/MAX($N$202:N668)</f>
        <v>9.3990334649759033E-2</v>
      </c>
    </row>
    <row r="669" spans="1:19" x14ac:dyDescent="0.4">
      <c r="A669" s="17">
        <f t="shared" si="29"/>
        <v>667</v>
      </c>
      <c r="B669">
        <v>1477872000</v>
      </c>
      <c r="C669">
        <v>696.9</v>
      </c>
      <c r="D669" s="14">
        <f t="shared" si="28"/>
        <v>42674</v>
      </c>
      <c r="F669">
        <f ca="1">IF(A669&lt;$F$2,"",AVERAGE(INDIRECT("C"&amp;A669-$F$2+3):C669))</f>
        <v>631.29113636363627</v>
      </c>
      <c r="G669" s="2">
        <f ca="1">IF(A669&lt;$G$2,"",IF(A669=$G$2,AVERAGE(INDIRECT("C"&amp;A669-$G$2+3):C669),G668+(2/($G$2+3))*(C669-G668)))</f>
        <v>639.89397832409543</v>
      </c>
      <c r="J669">
        <f ca="1">IF(F669="","",IF(C669&lt;(F669*(1-'inputs and tables'!$K$14)),0,IF(C669&gt;(F669*(1+'inputs and tables'!$K$14)),1,J668)))</f>
        <v>1</v>
      </c>
      <c r="K669">
        <f ca="1">IF(G669="","",IF(C669&lt;(G669*(1-'inputs and tables'!$K$14)),0,IF(C669&gt;(G669*(1+'inputs and tables'!$K$14)),1,K668)))</f>
        <v>1</v>
      </c>
      <c r="N669" s="13">
        <f t="shared" si="30"/>
        <v>2507.8268379574706</v>
      </c>
      <c r="O669" s="10">
        <f ca="1">(O668+(IF(J668&lt;&gt;J667,(-O668*'inputs and tables'!$K$22-'inputs and tables'!$K$21)-O668*'inputs and tables'!$K$22,0)*('inputs and tables'!$K$15+'inputs and tables'!$K$16)))*(IF(AND(J668=0,'inputs and tables'!$K$16=1),(data!C668/data!C669-1)*'inputs and tables'!$K$18+1,1)*IF(AND(J668=1,'inputs and tables'!$K$15=1),(data!C669/data!C668-1)*'inputs and tables'!$K$17+1,1))</f>
        <v>8792.8330617970842</v>
      </c>
      <c r="P669" s="10">
        <f ca="1">(P668+(IF(K668&lt;&gt;K667,(-P668*'inputs and tables'!$K$22-'inputs and tables'!$K$21)-P668*'inputs and tables'!$K$22,0)*('inputs and tables'!$K$15+'inputs and tables'!$K$16)))*(IF(AND(K668=0,'inputs and tables'!$K$16=1),data!C668/data!C669,1)*IF(AND(K668=1,'inputs and tables'!$K$15=1),data!C669/data!C668,1))</f>
        <v>1653.4263131638681</v>
      </c>
      <c r="R669" s="36">
        <f ca="1">1-O669/MAX($O$202:O669)</f>
        <v>5.4698862048890962E-2</v>
      </c>
      <c r="S669" s="36">
        <f>1-N669/MAX($N$202:N669)</f>
        <v>9.4652878819370345E-2</v>
      </c>
    </row>
    <row r="670" spans="1:19" x14ac:dyDescent="0.4">
      <c r="A670" s="17">
        <f t="shared" si="29"/>
        <v>668</v>
      </c>
      <c r="B670">
        <v>1477958400</v>
      </c>
      <c r="C670">
        <v>730.7</v>
      </c>
      <c r="D670" s="14">
        <f t="shared" si="28"/>
        <v>42675</v>
      </c>
      <c r="F670">
        <f ca="1">IF(A670&lt;$F$2,"",AVERAGE(INDIRECT("C"&amp;A670-$F$2+3):C670))</f>
        <v>634.00250000000005</v>
      </c>
      <c r="G670" s="2">
        <f ca="1">IF(A670&lt;$G$2,"",IF(A670=$G$2,AVERAGE(INDIRECT("C"&amp;A670-$G$2+3):C670),G669+(2/($G$2+3))*(C670-G669)))</f>
        <v>643.75806435285733</v>
      </c>
      <c r="J670">
        <f ca="1">IF(F670="","",IF(C670&lt;(F670*(1-'inputs and tables'!$K$14)),0,IF(C670&gt;(F670*(1+'inputs and tables'!$K$14)),1,J669)))</f>
        <v>1</v>
      </c>
      <c r="K670">
        <f ca="1">IF(G670="","",IF(C670&lt;(G670*(1-'inputs and tables'!$K$14)),0,IF(C670&gt;(G670*(1+'inputs and tables'!$K$14)),1,K669)))</f>
        <v>1</v>
      </c>
      <c r="N670" s="13">
        <f t="shared" si="30"/>
        <v>2629.4576990895739</v>
      </c>
      <c r="O670" s="10">
        <f ca="1">(O669+(IF(J669&lt;&gt;J668,(-O669*'inputs and tables'!$K$22-'inputs and tables'!$K$21)-O669*'inputs and tables'!$K$22,0)*('inputs and tables'!$K$15+'inputs and tables'!$K$16)))*(IF(AND(J669=0,'inputs and tables'!$K$16=1),(data!C669/data!C670-1)*'inputs and tables'!$K$18+1,1)*IF(AND(J669=1,'inputs and tables'!$K$15=1),(data!C670/data!C669-1)*'inputs and tables'!$K$17+1,1))</f>
        <v>9752.3609056049045</v>
      </c>
      <c r="P670" s="10">
        <f ca="1">(P669+(IF(K669&lt;&gt;K668,(-P669*'inputs and tables'!$K$22-'inputs and tables'!$K$21)-P669*'inputs and tables'!$K$22,0)*('inputs and tables'!$K$15+'inputs and tables'!$K$16)))*(IF(AND(K669=0,'inputs and tables'!$K$16=1),data!C669/data!C670,1)*IF(AND(K669=1,'inputs and tables'!$K$15=1),data!C670/data!C669,1))</f>
        <v>1733.6183197429166</v>
      </c>
      <c r="R670" s="36">
        <f ca="1">1-O670/MAX($O$202:O670)</f>
        <v>0</v>
      </c>
      <c r="S670" s="36">
        <f>1-N670/MAX($N$202:N670)</f>
        <v>5.0743088754934385E-2</v>
      </c>
    </row>
    <row r="671" spans="1:19" x14ac:dyDescent="0.4">
      <c r="A671" s="17">
        <f t="shared" si="29"/>
        <v>669</v>
      </c>
      <c r="B671">
        <v>1478044800</v>
      </c>
      <c r="C671">
        <v>744.6</v>
      </c>
      <c r="D671" s="14">
        <f t="shared" si="28"/>
        <v>42676</v>
      </c>
      <c r="F671">
        <f ca="1">IF(A671&lt;$F$2,"",AVERAGE(INDIRECT("C"&amp;A671-$F$2+3):C671))</f>
        <v>637.09340909090906</v>
      </c>
      <c r="G671" s="2">
        <f ca="1">IF(A671&lt;$G$2,"",IF(A671=$G$2,AVERAGE(INDIRECT("C"&amp;A671-$G$2+3):C671),G670+(2/($G$2+3))*(C671-G670)))</f>
        <v>648.04921055060811</v>
      </c>
      <c r="J671">
        <f ca="1">IF(F671="","",IF(C671&lt;(F671*(1-'inputs and tables'!$K$14)),0,IF(C671&gt;(F671*(1+'inputs and tables'!$K$14)),1,J670)))</f>
        <v>1</v>
      </c>
      <c r="K671">
        <f ca="1">IF(G671="","",IF(C671&lt;(G671*(1-'inputs and tables'!$K$14)),0,IF(C671&gt;(G671*(1+'inputs and tables'!$K$14)),1,K670)))</f>
        <v>1</v>
      </c>
      <c r="N671" s="13">
        <f t="shared" si="30"/>
        <v>2679.4774910936039</v>
      </c>
      <c r="O671" s="10">
        <f ca="1">(O670+(IF(J670&lt;&gt;J669,(-O670*'inputs and tables'!$K$22-'inputs and tables'!$K$21)-O670*'inputs and tables'!$K$22,0)*('inputs and tables'!$K$15+'inputs and tables'!$K$16)))*(IF(AND(J670=0,'inputs and tables'!$K$16=1),(data!C670/data!C671-1)*'inputs and tables'!$K$18+1,1)*IF(AND(J670=1,'inputs and tables'!$K$15=1),(data!C671/data!C670-1)*'inputs and tables'!$K$17+1,1))</f>
        <v>10169.775832829198</v>
      </c>
      <c r="P671" s="10">
        <f ca="1">(P670+(IF(K670&lt;&gt;K669,(-P670*'inputs and tables'!$K$22-'inputs and tables'!$K$21)-P670*'inputs and tables'!$K$22,0)*('inputs and tables'!$K$15+'inputs and tables'!$K$16)))*(IF(AND(K670=0,'inputs and tables'!$K$16=1),data!C670/data!C671,1)*IF(AND(K670=1,'inputs and tables'!$K$15=1),data!C671/data!C670,1))</f>
        <v>1766.5966893124066</v>
      </c>
      <c r="R671" s="36">
        <f ca="1">1-O671/MAX($O$202:O671)</f>
        <v>0</v>
      </c>
      <c r="S671" s="36">
        <f>1-N671/MAX($N$202:N671)</f>
        <v>3.2685512367489067E-2</v>
      </c>
    </row>
    <row r="672" spans="1:19" x14ac:dyDescent="0.4">
      <c r="A672" s="17">
        <f t="shared" si="29"/>
        <v>670</v>
      </c>
      <c r="B672">
        <v>1478131200</v>
      </c>
      <c r="C672">
        <v>690</v>
      </c>
      <c r="D672" s="14">
        <f t="shared" si="28"/>
        <v>42677</v>
      </c>
      <c r="F672">
        <f ca="1">IF(A672&lt;$F$2,"",AVERAGE(INDIRECT("C"&amp;A672-$F$2+3):C672))</f>
        <v>639.01159090909084</v>
      </c>
      <c r="G672" s="2">
        <f ca="1">IF(A672&lt;$G$2,"",IF(A672=$G$2,AVERAGE(INDIRECT("C"&amp;A672-$G$2+3):C672),G671+(2/($G$2+3))*(C672-G671)))</f>
        <v>649.834350527178</v>
      </c>
      <c r="J672">
        <f ca="1">IF(F672="","",IF(C672&lt;(F672*(1-'inputs and tables'!$K$14)),0,IF(C672&gt;(F672*(1+'inputs and tables'!$K$14)),1,J671)))</f>
        <v>1</v>
      </c>
      <c r="K672">
        <f ca="1">IF(G672="","",IF(C672&lt;(G672*(1-'inputs and tables'!$K$14)),0,IF(C672&gt;(G672*(1+'inputs and tables'!$K$14)),1,K671)))</f>
        <v>1</v>
      </c>
      <c r="N672" s="13">
        <f t="shared" si="30"/>
        <v>2482.9968692648222</v>
      </c>
      <c r="O672" s="10">
        <f ca="1">(O671+(IF(J671&lt;&gt;J670,(-O671*'inputs and tables'!$K$22-'inputs and tables'!$K$21)-O671*'inputs and tables'!$K$22,0)*('inputs and tables'!$K$15+'inputs and tables'!$K$16)))*(IF(AND(J671=0,'inputs and tables'!$K$16=1),(data!C671/data!C672-1)*'inputs and tables'!$K$18+1,1)*IF(AND(J671=1,'inputs and tables'!$K$15=1),(data!C672/data!C671-1)*'inputs and tables'!$K$17+1,1))</f>
        <v>8491.8857427633011</v>
      </c>
      <c r="P672" s="10">
        <f ca="1">(P671+(IF(K671&lt;&gt;K670,(-P671*'inputs and tables'!$K$22-'inputs and tables'!$K$21)-P671*'inputs and tables'!$K$22,0)*('inputs and tables'!$K$15+'inputs and tables'!$K$16)))*(IF(AND(K671=0,'inputs and tables'!$K$16=1),data!C671/data!C672,1)*IF(AND(K671=1,'inputs and tables'!$K$15=1),data!C672/data!C671,1))</f>
        <v>1637.0557556077902</v>
      </c>
      <c r="R672" s="36">
        <f ca="1">1-O672/MAX($O$202:O672)</f>
        <v>0.16498791297340853</v>
      </c>
      <c r="S672" s="36">
        <f>1-N672/MAX($N$202:N672)</f>
        <v>0.10361671170234688</v>
      </c>
    </row>
    <row r="673" spans="1:19" x14ac:dyDescent="0.4">
      <c r="A673" s="17">
        <f t="shared" si="29"/>
        <v>671</v>
      </c>
      <c r="B673">
        <v>1478217600</v>
      </c>
      <c r="C673">
        <v>706.32</v>
      </c>
      <c r="D673" s="14">
        <f t="shared" si="28"/>
        <v>42678</v>
      </c>
      <c r="F673">
        <f ca="1">IF(A673&lt;$F$2,"",AVERAGE(INDIRECT("C"&amp;A673-$F$2+3):C673))</f>
        <v>641.49613636363631</v>
      </c>
      <c r="G673" s="2">
        <f ca="1">IF(A673&lt;$G$2,"",IF(A673=$G$2,AVERAGE(INDIRECT("C"&amp;A673-$G$2+3):C673),G672+(2/($G$2+3))*(C673-G672)))</f>
        <v>652.23799518559599</v>
      </c>
      <c r="J673">
        <f ca="1">IF(F673="","",IF(C673&lt;(F673*(1-'inputs and tables'!$K$14)),0,IF(C673&gt;(F673*(1+'inputs and tables'!$K$14)),1,J672)))</f>
        <v>1</v>
      </c>
      <c r="K673">
        <f ca="1">IF(G673="","",IF(C673&lt;(G673*(1-'inputs and tables'!$K$14)),0,IF(C673&gt;(G673*(1+'inputs and tables'!$K$14)),1,K672)))</f>
        <v>1</v>
      </c>
      <c r="N673" s="13">
        <f t="shared" si="30"/>
        <v>2541.7251430422166</v>
      </c>
      <c r="O673" s="10">
        <f ca="1">(O672+(IF(J672&lt;&gt;J671,(-O672*'inputs and tables'!$K$22-'inputs and tables'!$K$21)-O672*'inputs and tables'!$K$22,0)*('inputs and tables'!$K$15+'inputs and tables'!$K$16)))*(IF(AND(J672=0,'inputs and tables'!$K$16=1),(data!C672/data!C673-1)*'inputs and tables'!$K$18+1,1)*IF(AND(J672=1,'inputs and tables'!$K$15=1),(data!C673/data!C672-1)*'inputs and tables'!$K$17+1,1))</f>
        <v>8943.8017492477484</v>
      </c>
      <c r="P673" s="10">
        <f ca="1">(P672+(IF(K672&lt;&gt;K671,(-P672*'inputs and tables'!$K$22-'inputs and tables'!$K$21)-P672*'inputs and tables'!$K$22,0)*('inputs and tables'!$K$15+'inputs and tables'!$K$16)))*(IF(AND(K672=0,'inputs and tables'!$K$16=1),data!C672/data!C673,1)*IF(AND(K672=1,'inputs and tables'!$K$15=1),data!C673/data!C672,1))</f>
        <v>1675.7756830447745</v>
      </c>
      <c r="R673" s="36">
        <f ca="1">1-O673/MAX($O$202:O673)</f>
        <v>0.12055074799425425</v>
      </c>
      <c r="S673" s="36">
        <f>1-N673/MAX($N$202:N673)</f>
        <v>8.2415298274784887E-2</v>
      </c>
    </row>
    <row r="674" spans="1:19" x14ac:dyDescent="0.4">
      <c r="A674" s="17">
        <f t="shared" si="29"/>
        <v>672</v>
      </c>
      <c r="B674">
        <v>1478304000</v>
      </c>
      <c r="C674">
        <v>706.99</v>
      </c>
      <c r="D674" s="14">
        <f t="shared" si="28"/>
        <v>42679</v>
      </c>
      <c r="F674">
        <f ca="1">IF(A674&lt;$F$2,"",AVERAGE(INDIRECT("C"&amp;A674-$F$2+3):C674))</f>
        <v>644.01386363636368</v>
      </c>
      <c r="G674" s="2">
        <f ca="1">IF(A674&lt;$G$2,"",IF(A674=$G$2,AVERAGE(INDIRECT("C"&amp;A674-$G$2+3):C674),G673+(2/($G$2+3))*(C674-G673)))</f>
        <v>654.56786773088982</v>
      </c>
      <c r="J674">
        <f ca="1">IF(F674="","",IF(C674&lt;(F674*(1-'inputs and tables'!$K$14)),0,IF(C674&gt;(F674*(1+'inputs and tables'!$K$14)),1,J673)))</f>
        <v>1</v>
      </c>
      <c r="K674">
        <f ca="1">IF(G674="","",IF(C674&lt;(G674*(1-'inputs and tables'!$K$14)),0,IF(C674&gt;(G674*(1+'inputs and tables'!$K$14)),1,K673)))</f>
        <v>1</v>
      </c>
      <c r="N674" s="13">
        <f t="shared" si="30"/>
        <v>2544.1361689877344</v>
      </c>
      <c r="O674" s="10">
        <f ca="1">(O673+(IF(J673&lt;&gt;J672,(-O673*'inputs and tables'!$K$22-'inputs and tables'!$K$21)-O673*'inputs and tables'!$K$22,0)*('inputs and tables'!$K$15+'inputs and tables'!$K$16)))*(IF(AND(J673=0,'inputs and tables'!$K$16=1),(data!C673/data!C674-1)*'inputs and tables'!$K$18+1,1)*IF(AND(J673=1,'inputs and tables'!$K$15=1),(data!C674/data!C673-1)*'inputs and tables'!$K$17+1,1))</f>
        <v>8962.8905208201086</v>
      </c>
      <c r="P674" s="10">
        <f ca="1">(P673+(IF(K673&lt;&gt;K672,(-P673*'inputs and tables'!$K$22-'inputs and tables'!$K$21)-P673*'inputs and tables'!$K$22,0)*('inputs and tables'!$K$15+'inputs and tables'!$K$16)))*(IF(AND(K673=0,'inputs and tables'!$K$16=1),data!C673/data!C674,1)*IF(AND(K673=1,'inputs and tables'!$K$15=1),data!C674/data!C673,1))</f>
        <v>1677.3652879089152</v>
      </c>
      <c r="R674" s="36">
        <f ca="1">1-O674/MAX($O$202:O674)</f>
        <v>0.11867373793167846</v>
      </c>
      <c r="S674" s="36">
        <f>1-N674/MAX($N$202:N674)</f>
        <v>8.154489711078583E-2</v>
      </c>
    </row>
    <row r="675" spans="1:19" x14ac:dyDescent="0.4">
      <c r="A675" s="17">
        <f t="shared" si="29"/>
        <v>673</v>
      </c>
      <c r="B675">
        <v>1478390400</v>
      </c>
      <c r="C675">
        <v>717.02</v>
      </c>
      <c r="D675" s="14">
        <f t="shared" si="28"/>
        <v>42680</v>
      </c>
      <c r="F675">
        <f ca="1">IF(A675&lt;$F$2,"",AVERAGE(INDIRECT("C"&amp;A675-$F$2+3):C675))</f>
        <v>646.60613636363644</v>
      </c>
      <c r="G675" s="2">
        <f ca="1">IF(A675&lt;$G$2,"",IF(A675=$G$2,AVERAGE(INDIRECT("C"&amp;A675-$G$2+3):C675),G674+(2/($G$2+3))*(C675-G674)))</f>
        <v>657.22540527425622</v>
      </c>
      <c r="J675">
        <f ca="1">IF(F675="","",IF(C675&lt;(F675*(1-'inputs and tables'!$K$14)),0,IF(C675&gt;(F675*(1+'inputs and tables'!$K$14)),1,J674)))</f>
        <v>1</v>
      </c>
      <c r="K675">
        <f ca="1">IF(G675="","",IF(C675&lt;(G675*(1-'inputs and tables'!$K$14)),0,IF(C675&gt;(G675*(1+'inputs and tables'!$K$14)),1,K674)))</f>
        <v>1</v>
      </c>
      <c r="N675" s="13">
        <f t="shared" si="30"/>
        <v>2580.2295872467575</v>
      </c>
      <c r="O675" s="10">
        <f ca="1">(O674+(IF(J674&lt;&gt;J673,(-O674*'inputs and tables'!$K$22-'inputs and tables'!$K$21)-O674*'inputs and tables'!$K$22,0)*('inputs and tables'!$K$15+'inputs and tables'!$K$16)))*(IF(AND(J674=0,'inputs and tables'!$K$16=1),(data!C674/data!C675-1)*'inputs and tables'!$K$18+1,1)*IF(AND(J674=1,'inputs and tables'!$K$15=1),(data!C675/data!C674-1)*'inputs and tables'!$K$17+1,1))</f>
        <v>9248.9907935659812</v>
      </c>
      <c r="P675" s="10">
        <f ca="1">(P674+(IF(K674&lt;&gt;K673,(-P674*'inputs and tables'!$K$22-'inputs and tables'!$K$21)-P674*'inputs and tables'!$K$22,0)*('inputs and tables'!$K$15+'inputs and tables'!$K$16)))*(IF(AND(K674=0,'inputs and tables'!$K$16=1),data!C674/data!C675,1)*IF(AND(K674=1,'inputs and tables'!$K$15=1),data!C675/data!C674,1))</f>
        <v>1701.1619099795616</v>
      </c>
      <c r="R675" s="36">
        <f ca="1">1-O675/MAX($O$202:O675)</f>
        <v>9.0541330939745812E-2</v>
      </c>
      <c r="S675" s="36">
        <f>1-N675/MAX($N$202:N675)</f>
        <v>6.8514861775096803E-2</v>
      </c>
    </row>
    <row r="676" spans="1:19" x14ac:dyDescent="0.4">
      <c r="A676" s="17">
        <f t="shared" si="29"/>
        <v>674</v>
      </c>
      <c r="B676">
        <v>1478476800</v>
      </c>
      <c r="C676">
        <v>706.42</v>
      </c>
      <c r="D676" s="14">
        <f t="shared" si="28"/>
        <v>42681</v>
      </c>
      <c r="F676">
        <f ca="1">IF(A676&lt;$F$2,"",AVERAGE(INDIRECT("C"&amp;A676-$F$2+3):C676))</f>
        <v>648.94113636363636</v>
      </c>
      <c r="G676" s="2">
        <f ca="1">IF(A676&lt;$G$2,"",IF(A676=$G$2,AVERAGE(INDIRECT("C"&amp;A676-$G$2+3):C676),G675+(2/($G$2+3))*(C676-G675)))</f>
        <v>659.31879228386231</v>
      </c>
      <c r="J676">
        <f ca="1">IF(F676="","",IF(C676&lt;(F676*(1-'inputs and tables'!$K$14)),0,IF(C676&gt;(F676*(1+'inputs and tables'!$K$14)),1,J675)))</f>
        <v>1</v>
      </c>
      <c r="K676">
        <f ca="1">IF(G676="","",IF(C676&lt;(G676*(1-'inputs and tables'!$K$14)),0,IF(C676&gt;(G676*(1+'inputs and tables'!$K$14)),1,K675)))</f>
        <v>1</v>
      </c>
      <c r="N676" s="13">
        <f t="shared" si="30"/>
        <v>2542.0849976609502</v>
      </c>
      <c r="O676" s="10">
        <f ca="1">(O675+(IF(J675&lt;&gt;J674,(-O675*'inputs and tables'!$K$22-'inputs and tables'!$K$21)-O675*'inputs and tables'!$K$22,0)*('inputs and tables'!$K$15+'inputs and tables'!$K$16)))*(IF(AND(J675=0,'inputs and tables'!$K$16=1),(data!C675/data!C676-1)*'inputs and tables'!$K$18+1,1)*IF(AND(J675=1,'inputs and tables'!$K$15=1),(data!C676/data!C675-1)*'inputs and tables'!$K$17+1,1))</f>
        <v>8941.344660366698</v>
      </c>
      <c r="P676" s="10">
        <f ca="1">(P675+(IF(K675&lt;&gt;K674,(-P675*'inputs and tables'!$K$22-'inputs and tables'!$K$21)-P675*'inputs and tables'!$K$22,0)*('inputs and tables'!$K$15+'inputs and tables'!$K$16)))*(IF(AND(K675=0,'inputs and tables'!$K$16=1),data!C675/data!C676,1)*IF(AND(K675=1,'inputs and tables'!$K$15=1),data!C676/data!C675,1))</f>
        <v>1676.0129375021086</v>
      </c>
      <c r="R676" s="36">
        <f ca="1">1-O676/MAX($O$202:O676)</f>
        <v>0.12079235497964314</v>
      </c>
      <c r="S676" s="36">
        <f>1-N676/MAX($N$202:N676)</f>
        <v>8.228538765329263E-2</v>
      </c>
    </row>
    <row r="677" spans="1:19" x14ac:dyDescent="0.4">
      <c r="A677" s="17">
        <f t="shared" si="29"/>
        <v>675</v>
      </c>
      <c r="B677">
        <v>1478563200</v>
      </c>
      <c r="C677">
        <v>711.15</v>
      </c>
      <c r="D677" s="14">
        <f t="shared" ref="D677:D740" si="31">(B677/86400)+DATE(1970,1,1)</f>
        <v>42682</v>
      </c>
      <c r="F677">
        <f ca="1">IF(A677&lt;$F$2,"",AVERAGE(INDIRECT("C"&amp;A677-$F$2+3):C677))</f>
        <v>651.42931818181808</v>
      </c>
      <c r="G677" s="2">
        <f ca="1">IF(A677&lt;$G$2,"",IF(A677=$G$2,AVERAGE(INDIRECT("C"&amp;A677-$G$2+3):C677),G676+(2/($G$2+3))*(C677-G676)))</f>
        <v>661.52437559093198</v>
      </c>
      <c r="J677">
        <f ca="1">IF(F677="","",IF(C677&lt;(F677*(1-'inputs and tables'!$K$14)),0,IF(C677&gt;(F677*(1+'inputs and tables'!$K$14)),1,J676)))</f>
        <v>1</v>
      </c>
      <c r="K677">
        <f ca="1">IF(G677="","",IF(C677&lt;(G677*(1-'inputs and tables'!$K$14)),0,IF(C677&gt;(G677*(1+'inputs and tables'!$K$14)),1,K676)))</f>
        <v>1</v>
      </c>
      <c r="N677" s="13">
        <f t="shared" si="30"/>
        <v>2559.1061211270703</v>
      </c>
      <c r="O677" s="10">
        <f ca="1">(O676+(IF(J676&lt;&gt;J675,(-O676*'inputs and tables'!$K$22-'inputs and tables'!$K$21)-O676*'inputs and tables'!$K$22,0)*('inputs and tables'!$K$15+'inputs and tables'!$K$16)))*(IF(AND(J676=0,'inputs and tables'!$K$16=1),(data!C676/data!C677-1)*'inputs and tables'!$K$18+1,1)*IF(AND(J676=1,'inputs and tables'!$K$15=1),(data!C677/data!C676-1)*'inputs and tables'!$K$17+1,1))</f>
        <v>9076.0495958837473</v>
      </c>
      <c r="P677" s="10">
        <f ca="1">(P676+(IF(K676&lt;&gt;K675,(-P676*'inputs and tables'!$K$22-'inputs and tables'!$K$21)-P676*'inputs and tables'!$K$22,0)*('inputs and tables'!$K$15+'inputs and tables'!$K$16)))*(IF(AND(K676=0,'inputs and tables'!$K$16=1),data!C676/data!C677,1)*IF(AND(K676=1,'inputs and tables'!$K$15=1),data!C677/data!C676,1))</f>
        <v>1687.2350733340288</v>
      </c>
      <c r="R677" s="36">
        <f ca="1">1-O677/MAX($O$202:O677)</f>
        <v>0.10754673996006658</v>
      </c>
      <c r="S677" s="36">
        <f>1-N677/MAX($N$202:N677)</f>
        <v>7.6140615256701349E-2</v>
      </c>
    </row>
    <row r="678" spans="1:19" x14ac:dyDescent="0.4">
      <c r="A678" s="17">
        <f t="shared" si="29"/>
        <v>676</v>
      </c>
      <c r="B678">
        <v>1478649600</v>
      </c>
      <c r="C678">
        <v>720.97</v>
      </c>
      <c r="D678" s="14">
        <f t="shared" si="31"/>
        <v>42683</v>
      </c>
      <c r="F678">
        <f ca="1">IF(A678&lt;$F$2,"",AVERAGE(INDIRECT("C"&amp;A678-$F$2+3):C678))</f>
        <v>654.01772727272726</v>
      </c>
      <c r="G678" s="2">
        <f ca="1">IF(A678&lt;$G$2,"",IF(A678=$G$2,AVERAGE(INDIRECT("C"&amp;A678-$G$2+3):C678),G677+(2/($G$2+3))*(C678-G677)))</f>
        <v>664.0539766296157</v>
      </c>
      <c r="J678">
        <f ca="1">IF(F678="","",IF(C678&lt;(F678*(1-'inputs and tables'!$K$14)),0,IF(C678&gt;(F678*(1+'inputs and tables'!$K$14)),1,J677)))</f>
        <v>1</v>
      </c>
      <c r="K678">
        <f ca="1">IF(G678="","",IF(C678&lt;(G678*(1-'inputs and tables'!$K$14)),0,IF(C678&gt;(G678*(1+'inputs and tables'!$K$14)),1,K677)))</f>
        <v>1</v>
      </c>
      <c r="N678" s="13">
        <f t="shared" si="30"/>
        <v>2594.4438446867525</v>
      </c>
      <c r="O678" s="10">
        <f ca="1">(O677+(IF(J677&lt;&gt;J676,(-O677*'inputs and tables'!$K$22-'inputs and tables'!$K$21)-O677*'inputs and tables'!$K$22,0)*('inputs and tables'!$K$15+'inputs and tables'!$K$16)))*(IF(AND(J677=0,'inputs and tables'!$K$16=1),(data!C677/data!C678-1)*'inputs and tables'!$K$18+1,1)*IF(AND(J677=1,'inputs and tables'!$K$15=1),(data!C678/data!C677-1)*'inputs and tables'!$K$17+1,1))</f>
        <v>9358.0369625729854</v>
      </c>
      <c r="P678" s="10">
        <f ca="1">(P677+(IF(K677&lt;&gt;K676,(-P677*'inputs and tables'!$K$22-'inputs and tables'!$K$21)-P677*'inputs and tables'!$K$22,0)*('inputs and tables'!$K$15+'inputs and tables'!$K$16)))*(IF(AND(K677=0,'inputs and tables'!$K$16=1),data!C677/data!C678,1)*IF(AND(K677=1,'inputs and tables'!$K$15=1),data!C678/data!C677,1))</f>
        <v>1710.5334610442731</v>
      </c>
      <c r="R678" s="36">
        <f ca="1">1-O678/MAX($O$202:O678)</f>
        <v>7.981875742391753E-2</v>
      </c>
      <c r="S678" s="36">
        <f>1-N678/MAX($N$202:N678)</f>
        <v>6.3383392226146196E-2</v>
      </c>
    </row>
    <row r="679" spans="1:19" x14ac:dyDescent="0.4">
      <c r="A679" s="17">
        <f t="shared" si="29"/>
        <v>677</v>
      </c>
      <c r="B679">
        <v>1478736000</v>
      </c>
      <c r="C679">
        <v>712.91</v>
      </c>
      <c r="D679" s="14">
        <f t="shared" si="31"/>
        <v>42684</v>
      </c>
      <c r="F679">
        <f ca="1">IF(A679&lt;$F$2,"",AVERAGE(INDIRECT("C"&amp;A679-$F$2+3):C679))</f>
        <v>656.45409090909095</v>
      </c>
      <c r="G679" s="2">
        <f ca="1">IF(A679&lt;$G$2,"",IF(A679=$G$2,AVERAGE(INDIRECT("C"&amp;A679-$G$2+3):C679),G678+(2/($G$2+3))*(C679-G678)))</f>
        <v>666.13295634750443</v>
      </c>
      <c r="J679">
        <f ca="1">IF(F679="","",IF(C679&lt;(F679*(1-'inputs and tables'!$K$14)),0,IF(C679&gt;(F679*(1+'inputs and tables'!$K$14)),1,J678)))</f>
        <v>1</v>
      </c>
      <c r="K679">
        <f ca="1">IF(G679="","",IF(C679&lt;(G679*(1-'inputs and tables'!$K$14)),0,IF(C679&gt;(G679*(1+'inputs and tables'!$K$14)),1,K678)))</f>
        <v>1</v>
      </c>
      <c r="N679" s="13">
        <f t="shared" si="30"/>
        <v>2565.4395624167896</v>
      </c>
      <c r="O679" s="10">
        <f ca="1">(O678+(IF(J678&lt;&gt;J677,(-O678*'inputs and tables'!$K$22-'inputs and tables'!$K$21)-O678*'inputs and tables'!$K$22,0)*('inputs and tables'!$K$15+'inputs and tables'!$K$16)))*(IF(AND(J678=0,'inputs and tables'!$K$16=1),(data!C678/data!C679-1)*'inputs and tables'!$K$18+1,1)*IF(AND(J678=1,'inputs and tables'!$K$15=1),(data!C679/data!C678-1)*'inputs and tables'!$K$17+1,1))</f>
        <v>9122.6485271092879</v>
      </c>
      <c r="P679" s="10">
        <f ca="1">(P678+(IF(K678&lt;&gt;K677,(-P678*'inputs and tables'!$K$22-'inputs and tables'!$K$21)-P678*'inputs and tables'!$K$22,0)*('inputs and tables'!$K$15+'inputs and tables'!$K$16)))*(IF(AND(K678=0,'inputs and tables'!$K$16=1),data!C678/data!C679,1)*IF(AND(K678=1,'inputs and tables'!$K$15=1),data!C679/data!C678,1))</f>
        <v>1691.4107517831153</v>
      </c>
      <c r="R679" s="36">
        <f ca="1">1-O679/MAX($O$202:O679)</f>
        <v>0.10296463982418014</v>
      </c>
      <c r="S679" s="36">
        <f>1-N679/MAX($N$202:N679)</f>
        <v>7.385418831843471E-2</v>
      </c>
    </row>
    <row r="680" spans="1:19" x14ac:dyDescent="0.4">
      <c r="A680" s="17">
        <f t="shared" si="29"/>
        <v>678</v>
      </c>
      <c r="B680">
        <v>1478822400</v>
      </c>
      <c r="C680">
        <v>716.9</v>
      </c>
      <c r="D680" s="14">
        <f t="shared" si="31"/>
        <v>42685</v>
      </c>
      <c r="F680">
        <f ca="1">IF(A680&lt;$F$2,"",AVERAGE(INDIRECT("C"&amp;A680-$F$2+3):C680))</f>
        <v>658.99636363636364</v>
      </c>
      <c r="G680" s="2">
        <f ca="1">IF(A680&lt;$G$2,"",IF(A680=$G$2,AVERAGE(INDIRECT("C"&amp;A680-$G$2+3):C680),G679+(2/($G$2+3))*(C680-G679)))</f>
        <v>668.29325607739781</v>
      </c>
      <c r="J680">
        <f ca="1">IF(F680="","",IF(C680&lt;(F680*(1-'inputs and tables'!$K$14)),0,IF(C680&gt;(F680*(1+'inputs and tables'!$K$14)),1,J679)))</f>
        <v>1</v>
      </c>
      <c r="K680">
        <f ca="1">IF(G680="","",IF(C680&lt;(G680*(1-'inputs and tables'!$K$14)),0,IF(C680&gt;(G680*(1+'inputs and tables'!$K$14)),1,K679)))</f>
        <v>1</v>
      </c>
      <c r="N680" s="13">
        <f t="shared" si="30"/>
        <v>2579.7977617042775</v>
      </c>
      <c r="O680" s="10">
        <f ca="1">(O679+(IF(J679&lt;&gt;J678,(-O679*'inputs and tables'!$K$22-'inputs and tables'!$K$21)-O679*'inputs and tables'!$K$22,0)*('inputs and tables'!$K$15+'inputs and tables'!$K$16)))*(IF(AND(J679=0,'inputs and tables'!$K$16=1),(data!C679/data!C680-1)*'inputs and tables'!$K$18+1,1)*IF(AND(J679=1,'inputs and tables'!$K$15=1),(data!C680/data!C679-1)*'inputs and tables'!$K$17+1,1))</f>
        <v>9237.5277925875707</v>
      </c>
      <c r="P680" s="10">
        <f ca="1">(P679+(IF(K679&lt;&gt;K678,(-P679*'inputs and tables'!$K$22-'inputs and tables'!$K$21)-P679*'inputs and tables'!$K$22,0)*('inputs and tables'!$K$15+'inputs and tables'!$K$16)))*(IF(AND(K679=0,'inputs and tables'!$K$16=1),data!C679/data!C680,1)*IF(AND(K679=1,'inputs and tables'!$K$15=1),data!C680/data!C679,1))</f>
        <v>1700.8772046307602</v>
      </c>
      <c r="R680" s="36">
        <f ca="1">1-O680/MAX($O$202:O680)</f>
        <v>9.1668494523962307E-2</v>
      </c>
      <c r="S680" s="36">
        <f>1-N680/MAX($N$202:N680)</f>
        <v>6.8670754520887445E-2</v>
      </c>
    </row>
    <row r="681" spans="1:19" x14ac:dyDescent="0.4">
      <c r="A681" s="17">
        <f t="shared" si="29"/>
        <v>679</v>
      </c>
      <c r="B681">
        <v>1478908800</v>
      </c>
      <c r="C681">
        <v>704.53</v>
      </c>
      <c r="D681" s="14">
        <f t="shared" si="31"/>
        <v>42686</v>
      </c>
      <c r="F681">
        <f ca="1">IF(A681&lt;$F$2,"",AVERAGE(INDIRECT("C"&amp;A681-$F$2+3):C681))</f>
        <v>661.2359090909091</v>
      </c>
      <c r="G681" s="2">
        <f ca="1">IF(A681&lt;$G$2,"",IF(A681=$G$2,AVERAGE(INDIRECT("C"&amp;A681-$G$2+3):C681),G680+(2/($G$2+3))*(C681-G680)))</f>
        <v>669.83524518048728</v>
      </c>
      <c r="J681">
        <f ca="1">IF(F681="","",IF(C681&lt;(F681*(1-'inputs and tables'!$K$14)),0,IF(C681&gt;(F681*(1+'inputs and tables'!$K$14)),1,J680)))</f>
        <v>1</v>
      </c>
      <c r="K681">
        <f ca="1">IF(G681="","",IF(C681&lt;(G681*(1-'inputs and tables'!$K$14)),0,IF(C681&gt;(G681*(1+'inputs and tables'!$K$14)),1,K680)))</f>
        <v>1</v>
      </c>
      <c r="N681" s="13">
        <f t="shared" si="30"/>
        <v>2535.2837453668776</v>
      </c>
      <c r="O681" s="10">
        <f ca="1">(O680+(IF(J680&lt;&gt;J679,(-O680*'inputs and tables'!$K$22-'inputs and tables'!$K$21)-O680*'inputs and tables'!$K$22,0)*('inputs and tables'!$K$15+'inputs and tables'!$K$16)))*(IF(AND(J680=0,'inputs and tables'!$K$16=1),(data!C680/data!C681-1)*'inputs and tables'!$K$18+1,1)*IF(AND(J680=1,'inputs and tables'!$K$15=1),(data!C681/data!C680-1)*'inputs and tables'!$K$17+1,1))</f>
        <v>8878.8954975852084</v>
      </c>
      <c r="P681" s="10">
        <f ca="1">(P680+(IF(K680&lt;&gt;K679,(-P680*'inputs and tables'!$K$22-'inputs and tables'!$K$21)-P680*'inputs and tables'!$K$22,0)*('inputs and tables'!$K$15+'inputs and tables'!$K$16)))*(IF(AND(K680=0,'inputs and tables'!$K$16=1),data!C680/data!C681,1)*IF(AND(K680=1,'inputs and tables'!$K$15=1),data!C681/data!C680,1))</f>
        <v>1671.5288282584872</v>
      </c>
      <c r="R681" s="36">
        <f ca="1">1-O681/MAX($O$202:O681)</f>
        <v>0.12693301764596232</v>
      </c>
      <c r="S681" s="36">
        <f>1-N681/MAX($N$202:N681)</f>
        <v>8.4740698399499048E-2</v>
      </c>
    </row>
    <row r="682" spans="1:19" x14ac:dyDescent="0.4">
      <c r="A682" s="17">
        <f t="shared" si="29"/>
        <v>680</v>
      </c>
      <c r="B682">
        <v>1478995200</v>
      </c>
      <c r="C682">
        <v>704.01</v>
      </c>
      <c r="D682" s="14">
        <f t="shared" si="31"/>
        <v>42687</v>
      </c>
      <c r="F682">
        <f ca="1">IF(A682&lt;$F$2,"",AVERAGE(INDIRECT("C"&amp;A682-$F$2+3):C682))</f>
        <v>663.39545454545453</v>
      </c>
      <c r="G682" s="2">
        <f ca="1">IF(A682&lt;$G$2,"",IF(A682=$G$2,AVERAGE(INDIRECT("C"&amp;A682-$G$2+3):C682),G681+(2/($G$2+3))*(C682-G681)))</f>
        <v>671.28949006642404</v>
      </c>
      <c r="J682">
        <f ca="1">IF(F682="","",IF(C682&lt;(F682*(1-'inputs and tables'!$K$14)),0,IF(C682&gt;(F682*(1+'inputs and tables'!$K$14)),1,J681)))</f>
        <v>1</v>
      </c>
      <c r="K682">
        <f ca="1">IF(G682="","",IF(C682&lt;(G682*(1-'inputs and tables'!$K$14)),0,IF(C682&gt;(G682*(1+'inputs and tables'!$K$14)),1,K681)))</f>
        <v>1</v>
      </c>
      <c r="N682" s="13">
        <f t="shared" si="30"/>
        <v>2533.4125013494609</v>
      </c>
      <c r="O682" s="10">
        <f ca="1">(O681+(IF(J681&lt;&gt;J680,(-O681*'inputs and tables'!$K$22-'inputs and tables'!$K$21)-O681*'inputs and tables'!$K$22,0)*('inputs and tables'!$K$15+'inputs and tables'!$K$16)))*(IF(AND(J681=0,'inputs and tables'!$K$16=1),(data!C681/data!C682-1)*'inputs and tables'!$K$18+1,1)*IF(AND(J681=1,'inputs and tables'!$K$15=1),(data!C682/data!C681-1)*'inputs and tables'!$K$17+1,1))</f>
        <v>8864.1504793004315</v>
      </c>
      <c r="P682" s="10">
        <f ca="1">(P681+(IF(K681&lt;&gt;K680,(-P681*'inputs and tables'!$K$22-'inputs and tables'!$K$21)-P681*'inputs and tables'!$K$22,0)*('inputs and tables'!$K$15+'inputs and tables'!$K$16)))*(IF(AND(K681=0,'inputs and tables'!$K$16=1),data!C681/data!C682,1)*IF(AND(K681=1,'inputs and tables'!$K$15=1),data!C682/data!C681,1))</f>
        <v>1670.2951050803481</v>
      </c>
      <c r="R682" s="36">
        <f ca="1">1-O682/MAX($O$202:O682)</f>
        <v>0.12838290390964757</v>
      </c>
      <c r="S682" s="36">
        <f>1-N682/MAX($N$202:N682)</f>
        <v>8.5416233631259497E-2</v>
      </c>
    </row>
    <row r="683" spans="1:19" x14ac:dyDescent="0.4">
      <c r="A683" s="17">
        <f t="shared" si="29"/>
        <v>681</v>
      </c>
      <c r="B683">
        <v>1479081600</v>
      </c>
      <c r="C683">
        <v>708.32</v>
      </c>
      <c r="D683" s="14">
        <f t="shared" si="31"/>
        <v>42688</v>
      </c>
      <c r="F683">
        <f ca="1">IF(A683&lt;$F$2,"",AVERAGE(INDIRECT("C"&amp;A683-$F$2+3):C683))</f>
        <v>665.50159090909085</v>
      </c>
      <c r="G683" s="2">
        <f ca="1">IF(A683&lt;$G$2,"",IF(A683=$G$2,AVERAGE(INDIRECT("C"&amp;A683-$G$2+3):C683),G682+(2/($G$2+3))*(C683-G682)))</f>
        <v>672.86525644657615</v>
      </c>
      <c r="J683">
        <f ca="1">IF(F683="","",IF(C683&lt;(F683*(1-'inputs and tables'!$K$14)),0,IF(C683&gt;(F683*(1+'inputs and tables'!$K$14)),1,J682)))</f>
        <v>1</v>
      </c>
      <c r="K683">
        <f ca="1">IF(G683="","",IF(C683&lt;(G683*(1-'inputs and tables'!$K$14)),0,IF(C683&gt;(G683*(1+'inputs and tables'!$K$14)),1,K682)))</f>
        <v>1</v>
      </c>
      <c r="N683" s="13">
        <f t="shared" si="30"/>
        <v>2548.9222354168978</v>
      </c>
      <c r="O683" s="10">
        <f ca="1">(O682+(IF(J682&lt;&gt;J681,(-O682*'inputs and tables'!$K$22-'inputs and tables'!$K$21)-O682*'inputs and tables'!$K$22,0)*('inputs and tables'!$K$15+'inputs and tables'!$K$16)))*(IF(AND(J682=0,'inputs and tables'!$K$16=1),(data!C682/data!C683-1)*'inputs and tables'!$K$18+1,1)*IF(AND(J682=1,'inputs and tables'!$K$15=1),(data!C683/data!C682-1)*'inputs and tables'!$K$17+1,1))</f>
        <v>8986.251158655863</v>
      </c>
      <c r="P683" s="10">
        <f ca="1">(P682+(IF(K682&lt;&gt;K681,(-P682*'inputs and tables'!$K$22-'inputs and tables'!$K$21)-P682*'inputs and tables'!$K$22,0)*('inputs and tables'!$K$15+'inputs and tables'!$K$16)))*(IF(AND(K682=0,'inputs and tables'!$K$16=1),data!C682/data!C683,1)*IF(AND(K682=1,'inputs and tables'!$K$15=1),data!C683/data!C682,1))</f>
        <v>1680.5207721914635</v>
      </c>
      <c r="R683" s="36">
        <f ca="1">1-O683/MAX($O$202:O683)</f>
        <v>0.11637667276330543</v>
      </c>
      <c r="S683" s="36">
        <f>1-N683/MAX($N$202:N683)</f>
        <v>7.9817085844936408E-2</v>
      </c>
    </row>
    <row r="684" spans="1:19" x14ac:dyDescent="0.4">
      <c r="A684" s="17">
        <f t="shared" si="29"/>
        <v>682</v>
      </c>
      <c r="B684">
        <v>1479168000</v>
      </c>
      <c r="C684">
        <v>712.29</v>
      </c>
      <c r="D684" s="14">
        <f t="shared" si="31"/>
        <v>42689</v>
      </c>
      <c r="F684">
        <f ca="1">IF(A684&lt;$F$2,"",AVERAGE(INDIRECT("C"&amp;A684-$F$2+3):C684))</f>
        <v>667.77181818181805</v>
      </c>
      <c r="G684" s="2">
        <f ca="1">IF(A684&lt;$G$2,"",IF(A684=$G$2,AVERAGE(INDIRECT("C"&amp;A684-$G$2+3):C684),G683+(2/($G$2+3))*(C684-G683)))</f>
        <v>674.54290510842395</v>
      </c>
      <c r="J684">
        <f ca="1">IF(F684="","",IF(C684&lt;(F684*(1-'inputs and tables'!$K$14)),0,IF(C684&gt;(F684*(1+'inputs and tables'!$K$14)),1,J683)))</f>
        <v>1</v>
      </c>
      <c r="K684">
        <f ca="1">IF(G684="","",IF(C684&lt;(G684*(1-'inputs and tables'!$K$14)),0,IF(C684&gt;(G684*(1+'inputs and tables'!$K$14)),1,K683)))</f>
        <v>1</v>
      </c>
      <c r="N684" s="13">
        <f t="shared" si="30"/>
        <v>2563.2084637806383</v>
      </c>
      <c r="O684" s="10">
        <f ca="1">(O683+(IF(J683&lt;&gt;J682,(-O683*'inputs and tables'!$K$22-'inputs and tables'!$K$21)-O683*'inputs and tables'!$K$22,0)*('inputs and tables'!$K$15+'inputs and tables'!$K$16)))*(IF(AND(J683=0,'inputs and tables'!$K$16=1),(data!C683/data!C684-1)*'inputs and tables'!$K$18+1,1)*IF(AND(J683=1,'inputs and tables'!$K$15=1),(data!C684/data!C683-1)*'inputs and tables'!$K$17+1,1))</f>
        <v>9099.5752049551211</v>
      </c>
      <c r="P684" s="10">
        <f ca="1">(P683+(IF(K683&lt;&gt;K682,(-P683*'inputs and tables'!$K$22-'inputs and tables'!$K$21)-P683*'inputs and tables'!$K$22,0)*('inputs and tables'!$K$15+'inputs and tables'!$K$16)))*(IF(AND(K683=0,'inputs and tables'!$K$16=1),data!C683/data!C684,1)*IF(AND(K683=1,'inputs and tables'!$K$15=1),data!C684/data!C683,1))</f>
        <v>1689.9397741476414</v>
      </c>
      <c r="R684" s="36">
        <f ca="1">1-O684/MAX($O$202:O684)</f>
        <v>0.1052334530736998</v>
      </c>
      <c r="S684" s="36">
        <f>1-N684/MAX($N$202:N684)</f>
        <v>7.4659634171687861E-2</v>
      </c>
    </row>
    <row r="685" spans="1:19" x14ac:dyDescent="0.4">
      <c r="A685" s="17">
        <f t="shared" si="29"/>
        <v>683</v>
      </c>
      <c r="B685">
        <v>1479254400</v>
      </c>
      <c r="C685">
        <v>739.85</v>
      </c>
      <c r="D685" s="14">
        <f t="shared" si="31"/>
        <v>42690</v>
      </c>
      <c r="F685">
        <f ca="1">IF(A685&lt;$F$2,"",AVERAGE(INDIRECT("C"&amp;A685-$F$2+3):C685))</f>
        <v>670.65499999999986</v>
      </c>
      <c r="G685" s="2">
        <f ca="1">IF(A685&lt;$G$2,"",IF(A685=$G$2,AVERAGE(INDIRECT("C"&amp;A685-$G$2+3):C685),G684+(2/($G$2+3))*(C685-G684)))</f>
        <v>677.3219304229591</v>
      </c>
      <c r="J685">
        <f ca="1">IF(F685="","",IF(C685&lt;(F685*(1-'inputs and tables'!$K$14)),0,IF(C685&gt;(F685*(1+'inputs and tables'!$K$14)),1,J684)))</f>
        <v>1</v>
      </c>
      <c r="K685">
        <f ca="1">IF(G685="","",IF(C685&lt;(G685*(1-'inputs and tables'!$K$14)),0,IF(C685&gt;(G685*(1+'inputs and tables'!$K$14)),1,K684)))</f>
        <v>1</v>
      </c>
      <c r="N685" s="13">
        <f t="shared" si="30"/>
        <v>2662.3843967037378</v>
      </c>
      <c r="O685" s="10">
        <f ca="1">(O684+(IF(J684&lt;&gt;J683,(-O684*'inputs and tables'!$K$22-'inputs and tables'!$K$21)-O684*'inputs and tables'!$K$22,0)*('inputs and tables'!$K$15+'inputs and tables'!$K$16)))*(IF(AND(J684=0,'inputs and tables'!$K$16=1),(data!C684/data!C685-1)*'inputs and tables'!$K$18+1,1)*IF(AND(J684=1,'inputs and tables'!$K$15=1),(data!C685/data!C684-1)*'inputs and tables'!$K$17+1,1))</f>
        <v>9891.7590885689133</v>
      </c>
      <c r="P685" s="10">
        <f ca="1">(P684+(IF(K684&lt;&gt;K683,(-P684*'inputs and tables'!$K$22-'inputs and tables'!$K$21)-P684*'inputs and tables'!$K$22,0)*('inputs and tables'!$K$15+'inputs and tables'!$K$16)))*(IF(AND(K684=0,'inputs and tables'!$K$16=1),data!C684/data!C685,1)*IF(AND(K684=1,'inputs and tables'!$K$15=1),data!C685/data!C684,1))</f>
        <v>1755.3271025890194</v>
      </c>
      <c r="R685" s="36">
        <f ca="1">1-O685/MAX($O$202:O685)</f>
        <v>2.7337548912613752E-2</v>
      </c>
      <c r="S685" s="36">
        <f>1-N685/MAX($N$202:N685)</f>
        <v>3.8856266888378621E-2</v>
      </c>
    </row>
    <row r="686" spans="1:19" x14ac:dyDescent="0.4">
      <c r="A686" s="17">
        <f t="shared" si="29"/>
        <v>684</v>
      </c>
      <c r="B686">
        <v>1479340800</v>
      </c>
      <c r="C686">
        <v>730.71</v>
      </c>
      <c r="D686" s="14">
        <f t="shared" si="31"/>
        <v>42691</v>
      </c>
      <c r="F686">
        <f ca="1">IF(A686&lt;$F$2,"",AVERAGE(INDIRECT("C"&amp;A686-$F$2+3):C686))</f>
        <v>673.39068181818175</v>
      </c>
      <c r="G686" s="2">
        <f ca="1">IF(A686&lt;$G$2,"",IF(A686=$G$2,AVERAGE(INDIRECT("C"&amp;A686-$G$2+3):C686),G685+(2/($G$2+3))*(C686-G685)))</f>
        <v>679.59376317091824</v>
      </c>
      <c r="J686">
        <f ca="1">IF(F686="","",IF(C686&lt;(F686*(1-'inputs and tables'!$K$14)),0,IF(C686&gt;(F686*(1+'inputs and tables'!$K$14)),1,J685)))</f>
        <v>1</v>
      </c>
      <c r="K686">
        <f ca="1">IF(G686="","",IF(C686&lt;(G686*(1-'inputs and tables'!$K$14)),0,IF(C686&gt;(G686*(1+'inputs and tables'!$K$14)),1,K685)))</f>
        <v>1</v>
      </c>
      <c r="N686" s="13">
        <f t="shared" si="30"/>
        <v>2629.4936845514476</v>
      </c>
      <c r="O686" s="10">
        <f ca="1">(O685+(IF(J685&lt;&gt;J684,(-O685*'inputs and tables'!$K$22-'inputs and tables'!$K$21)-O685*'inputs and tables'!$K$22,0)*('inputs and tables'!$K$15+'inputs and tables'!$K$16)))*(IF(AND(J685=0,'inputs and tables'!$K$16=1),(data!C685/data!C686-1)*'inputs and tables'!$K$18+1,1)*IF(AND(J685=1,'inputs and tables'!$K$15=1),(data!C686/data!C685-1)*'inputs and tables'!$K$17+1,1))</f>
        <v>9616.8060228712475</v>
      </c>
      <c r="P686" s="10">
        <f ca="1">(P685+(IF(K685&lt;&gt;K684,(-P685*'inputs and tables'!$K$22-'inputs and tables'!$K$21)-P685*'inputs and tables'!$K$22,0)*('inputs and tables'!$K$15+'inputs and tables'!$K$16)))*(IF(AND(K685=0,'inputs and tables'!$K$16=1),data!C685/data!C686,1)*IF(AND(K685=1,'inputs and tables'!$K$15=1),data!C686/data!C685,1))</f>
        <v>1733.6420451886497</v>
      </c>
      <c r="R686" s="36">
        <f ca="1">1-O686/MAX($O$202:O686)</f>
        <v>5.4373844522010106E-2</v>
      </c>
      <c r="S686" s="36">
        <f>1-N686/MAX($N$202:N686)</f>
        <v>5.0730097692785026E-2</v>
      </c>
    </row>
    <row r="687" spans="1:19" x14ac:dyDescent="0.4">
      <c r="A687" s="17">
        <f t="shared" si="29"/>
        <v>685</v>
      </c>
      <c r="B687">
        <v>1479427200</v>
      </c>
      <c r="C687">
        <v>748.54</v>
      </c>
      <c r="D687" s="14">
        <f t="shared" si="31"/>
        <v>42692</v>
      </c>
      <c r="F687">
        <f ca="1">IF(A687&lt;$F$2,"",AVERAGE(INDIRECT("C"&amp;A687-$F$2+3):C687))</f>
        <v>676.46749999999986</v>
      </c>
      <c r="G687" s="2">
        <f ca="1">IF(A687&lt;$G$2,"",IF(A687=$G$2,AVERAGE(INDIRECT("C"&amp;A687-$G$2+3):C687),G686+(2/($G$2+3))*(C687-G686)))</f>
        <v>682.52764558917704</v>
      </c>
      <c r="J687">
        <f ca="1">IF(F687="","",IF(C687&lt;(F687*(1-'inputs and tables'!$K$14)),0,IF(C687&gt;(F687*(1+'inputs and tables'!$K$14)),1,J686)))</f>
        <v>1</v>
      </c>
      <c r="K687">
        <f ca="1">IF(G687="","",IF(C687&lt;(G687*(1-'inputs and tables'!$K$14)),0,IF(C687&gt;(G687*(1+'inputs and tables'!$K$14)),1,K686)))</f>
        <v>1</v>
      </c>
      <c r="N687" s="13">
        <f t="shared" si="30"/>
        <v>2693.6557630717257</v>
      </c>
      <c r="O687" s="10">
        <f ca="1">(O686+(IF(J686&lt;&gt;J685,(-O686*'inputs and tables'!$K$22-'inputs and tables'!$K$21)-O686*'inputs and tables'!$K$22,0)*('inputs and tables'!$K$15+'inputs and tables'!$K$16)))*(IF(AND(J686=0,'inputs and tables'!$K$16=1),(data!C686/data!C687-1)*'inputs and tables'!$K$18+1,1)*IF(AND(J686=1,'inputs and tables'!$K$15=1),(data!C687/data!C686-1)*'inputs and tables'!$K$17+1,1))</f>
        <v>10144.788691265736</v>
      </c>
      <c r="P687" s="10">
        <f ca="1">(P686+(IF(K686&lt;&gt;K685,(-P686*'inputs and tables'!$K$22-'inputs and tables'!$K$21)-P686*'inputs and tables'!$K$22,0)*('inputs and tables'!$K$15+'inputs and tables'!$K$16)))*(IF(AND(K686=0,'inputs and tables'!$K$16=1),data!C686/data!C687,1)*IF(AND(K686=1,'inputs and tables'!$K$15=1),data!C687/data!C686,1))</f>
        <v>1775.9445149313844</v>
      </c>
      <c r="R687" s="36">
        <f ca="1">1-O687/MAX($O$202:O687)</f>
        <v>2.4570002303100358E-3</v>
      </c>
      <c r="S687" s="36">
        <f>1-N687/MAX($N$202:N687)</f>
        <v>2.7567033880687708E-2</v>
      </c>
    </row>
    <row r="688" spans="1:19" x14ac:dyDescent="0.4">
      <c r="A688" s="17">
        <f t="shared" si="29"/>
        <v>686</v>
      </c>
      <c r="B688">
        <v>1479513600</v>
      </c>
      <c r="C688">
        <v>750.77</v>
      </c>
      <c r="D688" s="14">
        <f t="shared" si="31"/>
        <v>42693</v>
      </c>
      <c r="F688">
        <f ca="1">IF(A688&lt;$F$2,"",AVERAGE(INDIRECT("C"&amp;A688-$F$2+3):C688))</f>
        <v>679.6240909090908</v>
      </c>
      <c r="G688" s="2">
        <f ca="1">IF(A688&lt;$G$2,"",IF(A688=$G$2,AVERAGE(INDIRECT("C"&amp;A688-$G$2+3):C688),G687+(2/($G$2+3))*(C688-G687)))</f>
        <v>685.43157556410563</v>
      </c>
      <c r="J688">
        <f ca="1">IF(F688="","",IF(C688&lt;(F688*(1-'inputs and tables'!$K$14)),0,IF(C688&gt;(F688*(1+'inputs and tables'!$K$14)),1,J687)))</f>
        <v>1</v>
      </c>
      <c r="K688">
        <f ca="1">IF(G688="","",IF(C688&lt;(G688*(1-'inputs and tables'!$K$14)),0,IF(C688&gt;(G688*(1+'inputs and tables'!$K$14)),1,K687)))</f>
        <v>1</v>
      </c>
      <c r="N688" s="13">
        <f t="shared" si="30"/>
        <v>2701.6805210694947</v>
      </c>
      <c r="O688" s="10">
        <f ca="1">(O687+(IF(J687&lt;&gt;J686,(-O687*'inputs and tables'!$K$22-'inputs and tables'!$K$21)-O687*'inputs and tables'!$K$22,0)*('inputs and tables'!$K$15+'inputs and tables'!$K$16)))*(IF(AND(J687=0,'inputs and tables'!$K$16=1),(data!C687/data!C688-1)*'inputs and tables'!$K$18+1,1)*IF(AND(J687=1,'inputs and tables'!$K$15=1),(data!C688/data!C687-1)*'inputs and tables'!$K$17+1,1))</f>
        <v>10212.789702912978</v>
      </c>
      <c r="P688" s="10">
        <f ca="1">(P687+(IF(K687&lt;&gt;K686,(-P687*'inputs and tables'!$K$22-'inputs and tables'!$K$21)-P687*'inputs and tables'!$K$22,0)*('inputs and tables'!$K$15+'inputs and tables'!$K$16)))*(IF(AND(K687=0,'inputs and tables'!$K$16=1),data!C687/data!C688,1)*IF(AND(K687=1,'inputs and tables'!$K$15=1),data!C688/data!C687,1))</f>
        <v>1781.235289329943</v>
      </c>
      <c r="R688" s="36">
        <f ca="1">1-O688/MAX($O$202:O688)</f>
        <v>0</v>
      </c>
      <c r="S688" s="36">
        <f>1-N688/MAX($N$202:N688)</f>
        <v>2.467002702140686E-2</v>
      </c>
    </row>
    <row r="689" spans="1:19" x14ac:dyDescent="0.4">
      <c r="A689" s="17">
        <f t="shared" si="29"/>
        <v>687</v>
      </c>
      <c r="B689">
        <v>1479600000</v>
      </c>
      <c r="C689">
        <v>731.99</v>
      </c>
      <c r="D689" s="14">
        <f t="shared" si="31"/>
        <v>42694</v>
      </c>
      <c r="F689">
        <f ca="1">IF(A689&lt;$F$2,"",AVERAGE(INDIRECT("C"&amp;A689-$F$2+3):C689))</f>
        <v>682.21522727272725</v>
      </c>
      <c r="G689" s="2">
        <f ca="1">IF(A689&lt;$G$2,"",IF(A689=$G$2,AVERAGE(INDIRECT("C"&amp;A689-$G$2+3):C689),G688+(2/($G$2+3))*(C689-G688)))</f>
        <v>687.41278511456926</v>
      </c>
      <c r="J689">
        <f ca="1">IF(F689="","",IF(C689&lt;(F689*(1-'inputs and tables'!$K$14)),0,IF(C689&gt;(F689*(1+'inputs and tables'!$K$14)),1,J688)))</f>
        <v>1</v>
      </c>
      <c r="K689">
        <f ca="1">IF(G689="","",IF(C689&lt;(G689*(1-'inputs and tables'!$K$14)),0,IF(C689&gt;(G689*(1+'inputs and tables'!$K$14)),1,K688)))</f>
        <v>1</v>
      </c>
      <c r="N689" s="13">
        <f t="shared" si="30"/>
        <v>2634.0998236712435</v>
      </c>
      <c r="O689" s="10">
        <f ca="1">(O688+(IF(J688&lt;&gt;J687,(-O688*'inputs and tables'!$K$22-'inputs and tables'!$K$21)-O688*'inputs and tables'!$K$22,0)*('inputs and tables'!$K$15+'inputs and tables'!$K$16)))*(IF(AND(J688=0,'inputs and tables'!$K$16=1),(data!C688/data!C689-1)*'inputs and tables'!$K$18+1,1)*IF(AND(J688=1,'inputs and tables'!$K$15=1),(data!C689/data!C688-1)*'inputs and tables'!$K$17+1,1))</f>
        <v>9637.9912574548671</v>
      </c>
      <c r="P689" s="10">
        <f ca="1">(P688+(IF(K688&lt;&gt;K687,(-P688*'inputs and tables'!$K$22-'inputs and tables'!$K$21)-P688*'inputs and tables'!$K$22,0)*('inputs and tables'!$K$15+'inputs and tables'!$K$16)))*(IF(AND(K688=0,'inputs and tables'!$K$16=1),data!C688/data!C689,1)*IF(AND(K688=1,'inputs and tables'!$K$15=1),data!C689/data!C688,1))</f>
        <v>1736.6789022425312</v>
      </c>
      <c r="R689" s="36">
        <f ca="1">1-O689/MAX($O$202:O689)</f>
        <v>5.6282216923957851E-2</v>
      </c>
      <c r="S689" s="36">
        <f>1-N689/MAX($N$202:N689)</f>
        <v>4.9067241737682066E-2</v>
      </c>
    </row>
    <row r="690" spans="1:19" x14ac:dyDescent="0.4">
      <c r="A690" s="17">
        <f t="shared" si="29"/>
        <v>688</v>
      </c>
      <c r="B690">
        <v>1479686400</v>
      </c>
      <c r="C690">
        <v>736.4</v>
      </c>
      <c r="D690" s="14">
        <f t="shared" si="31"/>
        <v>42695</v>
      </c>
      <c r="F690">
        <f ca="1">IF(A690&lt;$F$2,"",AVERAGE(INDIRECT("C"&amp;A690-$F$2+3):C690))</f>
        <v>684.87204545454551</v>
      </c>
      <c r="G690" s="2">
        <f ca="1">IF(A690&lt;$G$2,"",IF(A690=$G$2,AVERAGE(INDIRECT("C"&amp;A690-$G$2+3):C690),G689+(2/($G$2+3))*(C690-G689)))</f>
        <v>689.49734745011949</v>
      </c>
      <c r="J690">
        <f ca="1">IF(F690="","",IF(C690&lt;(F690*(1-'inputs and tables'!$K$14)),0,IF(C690&gt;(F690*(1+'inputs and tables'!$K$14)),1,J689)))</f>
        <v>1</v>
      </c>
      <c r="K690">
        <f ca="1">IF(G690="","",IF(C690&lt;(G690*(1-'inputs and tables'!$K$14)),0,IF(C690&gt;(G690*(1+'inputs and tables'!$K$14)),1,K689)))</f>
        <v>1</v>
      </c>
      <c r="N690" s="13">
        <f t="shared" si="30"/>
        <v>2649.9694123574145</v>
      </c>
      <c r="O690" s="10">
        <f ca="1">(O689+(IF(J689&lt;&gt;J688,(-O689*'inputs and tables'!$K$22-'inputs and tables'!$K$21)-O689*'inputs and tables'!$K$22,0)*('inputs and tables'!$K$15+'inputs and tables'!$K$16)))*(IF(AND(J689=0,'inputs and tables'!$K$16=1),(data!C689/data!C690-1)*'inputs and tables'!$K$18+1,1)*IF(AND(J689=1,'inputs and tables'!$K$15=1),(data!C690/data!C689-1)*'inputs and tables'!$K$17+1,1))</f>
        <v>9768.6391737544018</v>
      </c>
      <c r="P690" s="10">
        <f ca="1">(P689+(IF(K689&lt;&gt;K688,(-P689*'inputs and tables'!$K$22-'inputs and tables'!$K$21)-P689*'inputs and tables'!$K$22,0)*('inputs and tables'!$K$15+'inputs and tables'!$K$16)))*(IF(AND(K689=0,'inputs and tables'!$K$16=1),data!C689/data!C690,1)*IF(AND(K689=1,'inputs and tables'!$K$15=1),data!C690/data!C689,1))</f>
        <v>1747.1418238109811</v>
      </c>
      <c r="R690" s="36">
        <f ca="1">1-O690/MAX($O$202:O690)</f>
        <v>4.3489638196690938E-2</v>
      </c>
      <c r="S690" s="36">
        <f>1-N690/MAX($N$202:N690)</f>
        <v>4.3338183329866498E-2</v>
      </c>
    </row>
    <row r="691" spans="1:19" x14ac:dyDescent="0.4">
      <c r="A691" s="17">
        <f t="shared" si="29"/>
        <v>689</v>
      </c>
      <c r="B691">
        <v>1479772800</v>
      </c>
      <c r="C691">
        <v>746.66</v>
      </c>
      <c r="D691" s="14">
        <f t="shared" si="31"/>
        <v>42696</v>
      </c>
      <c r="F691">
        <f ca="1">IF(A691&lt;$F$2,"",AVERAGE(INDIRECT("C"&amp;A691-$F$2+3):C691))</f>
        <v>687.8093181818183</v>
      </c>
      <c r="G691" s="2">
        <f ca="1">IF(A691&lt;$G$2,"",IF(A691=$G$2,AVERAGE(INDIRECT("C"&amp;A691-$G$2+3):C691),G690+(2/($G$2+3))*(C691-G690)))</f>
        <v>691.9298007501144</v>
      </c>
      <c r="J691">
        <f ca="1">IF(F691="","",IF(C691&lt;(F691*(1-'inputs and tables'!$K$14)),0,IF(C691&gt;(F691*(1+'inputs and tables'!$K$14)),1,J690)))</f>
        <v>1</v>
      </c>
      <c r="K691">
        <f ca="1">IF(G691="","",IF(C691&lt;(G691*(1-'inputs and tables'!$K$14)),0,IF(C691&gt;(G691*(1+'inputs and tables'!$K$14)),1,K690)))</f>
        <v>1</v>
      </c>
      <c r="N691" s="13">
        <f t="shared" si="30"/>
        <v>2686.8904962395259</v>
      </c>
      <c r="O691" s="10">
        <f ca="1">(O690+(IF(J690&lt;&gt;J689,(-O690*'inputs and tables'!$K$22-'inputs and tables'!$K$21)-O690*'inputs and tables'!$K$22,0)*('inputs and tables'!$K$15+'inputs and tables'!$K$16)))*(IF(AND(J690=0,'inputs and tables'!$K$16=1),(data!C690/data!C691-1)*'inputs and tables'!$K$18+1,1)*IF(AND(J690=1,'inputs and tables'!$K$15=1),(data!C691/data!C690-1)*'inputs and tables'!$K$17+1,1))</f>
        <v>10074.870889297747</v>
      </c>
      <c r="P691" s="10">
        <f ca="1">(P690+(IF(K690&lt;&gt;K689,(-P690*'inputs and tables'!$K$22-'inputs and tables'!$K$21)-P690*'inputs and tables'!$K$22,0)*('inputs and tables'!$K$15+'inputs and tables'!$K$16)))*(IF(AND(K690=0,'inputs and tables'!$K$16=1),data!C690/data!C691,1)*IF(AND(K690=1,'inputs and tables'!$K$15=1),data!C691/data!C690,1))</f>
        <v>1771.4841311334969</v>
      </c>
      <c r="R691" s="36">
        <f ca="1">1-O691/MAX($O$202:O691)</f>
        <v>1.3504519100779433E-2</v>
      </c>
      <c r="S691" s="36">
        <f>1-N691/MAX($N$202:N691)</f>
        <v>3.00093535647451E-2</v>
      </c>
    </row>
    <row r="692" spans="1:19" x14ac:dyDescent="0.4">
      <c r="A692" s="17">
        <f t="shared" si="29"/>
        <v>690</v>
      </c>
      <c r="B692">
        <v>1479859200</v>
      </c>
      <c r="C692">
        <v>741.52</v>
      </c>
      <c r="D692" s="14">
        <f t="shared" si="31"/>
        <v>42697</v>
      </c>
      <c r="F692">
        <f ca="1">IF(A692&lt;$F$2,"",AVERAGE(INDIRECT("C"&amp;A692-$F$2+3):C692))</f>
        <v>690.60022727272747</v>
      </c>
      <c r="G692" s="2">
        <f ca="1">IF(A692&lt;$G$2,"",IF(A692=$G$2,AVERAGE(INDIRECT("C"&amp;A692-$G$2+3):C692),G691+(2/($G$2+3))*(C692-G691)))</f>
        <v>694.04002199479032</v>
      </c>
      <c r="J692">
        <f ca="1">IF(F692="","",IF(C692&lt;(F692*(1-'inputs and tables'!$K$14)),0,IF(C692&gt;(F692*(1+'inputs and tables'!$K$14)),1,J691)))</f>
        <v>1</v>
      </c>
      <c r="K692">
        <f ca="1">IF(G692="","",IF(C692&lt;(G692*(1-'inputs and tables'!$K$14)),0,IF(C692&gt;(G692*(1+'inputs and tables'!$K$14)),1,K691)))</f>
        <v>1</v>
      </c>
      <c r="N692" s="13">
        <f t="shared" si="30"/>
        <v>2668.3939688365967</v>
      </c>
      <c r="O692" s="10">
        <f ca="1">(O691+(IF(J691&lt;&gt;J690,(-O691*'inputs and tables'!$K$22-'inputs and tables'!$K$21)-O691*'inputs and tables'!$K$22,0)*('inputs and tables'!$K$15+'inputs and tables'!$K$16)))*(IF(AND(J691=0,'inputs and tables'!$K$16=1),(data!C691/data!C692-1)*'inputs and tables'!$K$18+1,1)*IF(AND(J691=1,'inputs and tables'!$K$15=1),(data!C692/data!C691-1)*'inputs and tables'!$K$17+1,1))</f>
        <v>9918.8214399704375</v>
      </c>
      <c r="P692" s="10">
        <f ca="1">(P691+(IF(K691&lt;&gt;K690,(-P691*'inputs and tables'!$K$22-'inputs and tables'!$K$21)-P691*'inputs and tables'!$K$22,0)*('inputs and tables'!$K$15+'inputs and tables'!$K$16)))*(IF(AND(K691=0,'inputs and tables'!$K$16=1),data!C691/data!C692,1)*IF(AND(K691=1,'inputs and tables'!$K$15=1),data!C692/data!C691,1))</f>
        <v>1759.2892520265054</v>
      </c>
      <c r="R692" s="36">
        <f ca="1">1-O692/MAX($O$202:O692)</f>
        <v>2.8784325487353657E-2</v>
      </c>
      <c r="S692" s="36">
        <f>1-N692/MAX($N$202:N692)</f>
        <v>3.6686759509455102E-2</v>
      </c>
    </row>
    <row r="693" spans="1:19" x14ac:dyDescent="0.4">
      <c r="A693" s="17">
        <f t="shared" si="29"/>
        <v>691</v>
      </c>
      <c r="B693">
        <v>1479945600</v>
      </c>
      <c r="C693">
        <v>737.99</v>
      </c>
      <c r="D693" s="14">
        <f t="shared" si="31"/>
        <v>42698</v>
      </c>
      <c r="F693">
        <f ca="1">IF(A693&lt;$F$2,"",AVERAGE(INDIRECT("C"&amp;A693-$F$2+3):C693))</f>
        <v>692.779090909091</v>
      </c>
      <c r="G693" s="2">
        <f ca="1">IF(A693&lt;$G$2,"",IF(A693=$G$2,AVERAGE(INDIRECT("C"&amp;A693-$G$2+3):C693),G692+(2/($G$2+3))*(C693-G692)))</f>
        <v>695.91023382479921</v>
      </c>
      <c r="J693">
        <f ca="1">IF(F693="","",IF(C693&lt;(F693*(1-'inputs and tables'!$K$14)),0,IF(C693&gt;(F693*(1+'inputs and tables'!$K$14)),1,J692)))</f>
        <v>1</v>
      </c>
      <c r="K693">
        <f ca="1">IF(G693="","",IF(C693&lt;(G693*(1-'inputs and tables'!$K$14)),0,IF(C693&gt;(G693*(1+'inputs and tables'!$K$14)),1,K692)))</f>
        <v>1</v>
      </c>
      <c r="N693" s="13">
        <f t="shared" si="30"/>
        <v>2655.6911007952854</v>
      </c>
      <c r="O693" s="10">
        <f ca="1">(O692+(IF(J692&lt;&gt;J691,(-O692*'inputs and tables'!$K$22-'inputs and tables'!$K$21)-O692*'inputs and tables'!$K$22,0)*('inputs and tables'!$K$15+'inputs and tables'!$K$16)))*(IF(AND(J692=0,'inputs and tables'!$K$16=1),(data!C692/data!C693-1)*'inputs and tables'!$K$18+1,1)*IF(AND(J692=1,'inputs and tables'!$K$15=1),(data!C693/data!C692-1)*'inputs and tables'!$K$17+1,1))</f>
        <v>9812.5798830509157</v>
      </c>
      <c r="P693" s="10">
        <f ca="1">(P692+(IF(K692&lt;&gt;K691,(-P692*'inputs and tables'!$K$22-'inputs and tables'!$K$21)-P692*'inputs and tables'!$K$22,0)*('inputs and tables'!$K$15+'inputs and tables'!$K$16)))*(IF(AND(K692=0,'inputs and tables'!$K$16=1),data!C692/data!C693,1)*IF(AND(K692=1,'inputs and tables'!$K$15=1),data!C693/data!C692,1))</f>
        <v>1750.9141696825991</v>
      </c>
      <c r="R693" s="36">
        <f ca="1">1-O693/MAX($O$202:O693)</f>
        <v>3.9187120415091981E-2</v>
      </c>
      <c r="S693" s="36">
        <f>1-N693/MAX($N$202:N693)</f>
        <v>4.1272604448137296E-2</v>
      </c>
    </row>
    <row r="694" spans="1:19" x14ac:dyDescent="0.4">
      <c r="A694" s="17">
        <f t="shared" si="29"/>
        <v>692</v>
      </c>
      <c r="B694">
        <v>1480032000</v>
      </c>
      <c r="C694">
        <v>739.74</v>
      </c>
      <c r="D694" s="14">
        <f t="shared" si="31"/>
        <v>42699</v>
      </c>
      <c r="F694">
        <f ca="1">IF(A694&lt;$F$2,"",AVERAGE(INDIRECT("C"&amp;A694-$F$2+3):C694))</f>
        <v>695.14159090909106</v>
      </c>
      <c r="G694" s="2">
        <f ca="1">IF(A694&lt;$G$2,"",IF(A694=$G$2,AVERAGE(INDIRECT("C"&amp;A694-$G$2+3):C694),G693+(2/($G$2+3))*(C694-G693)))</f>
        <v>697.77533025778644</v>
      </c>
      <c r="J694">
        <f ca="1">IF(F694="","",IF(C694&lt;(F694*(1-'inputs and tables'!$K$14)),0,IF(C694&gt;(F694*(1+'inputs and tables'!$K$14)),1,J693)))</f>
        <v>1</v>
      </c>
      <c r="K694">
        <f ca="1">IF(G694="","",IF(C694&lt;(G694*(1-'inputs and tables'!$K$14)),0,IF(C694&gt;(G694*(1+'inputs and tables'!$K$14)),1,K693)))</f>
        <v>1</v>
      </c>
      <c r="N694" s="13">
        <f t="shared" si="30"/>
        <v>2661.988556623131</v>
      </c>
      <c r="O694" s="10">
        <f ca="1">(O693+(IF(J693&lt;&gt;J692,(-O693*'inputs and tables'!$K$22-'inputs and tables'!$K$21)-O693*'inputs and tables'!$K$22,0)*('inputs and tables'!$K$15+'inputs and tables'!$K$16)))*(IF(AND(J693=0,'inputs and tables'!$K$16=1),(data!C693/data!C694-1)*'inputs and tables'!$K$18+1,1)*IF(AND(J693=1,'inputs and tables'!$K$15=1),(data!C694/data!C693-1)*'inputs and tables'!$K$17+1,1))</f>
        <v>9864.9342961046368</v>
      </c>
      <c r="P694" s="10">
        <f ca="1">(P693+(IF(K693&lt;&gt;K692,(-P693*'inputs and tables'!$K$22-'inputs and tables'!$K$21)-P693*'inputs and tables'!$K$22,0)*('inputs and tables'!$K$15+'inputs and tables'!$K$16)))*(IF(AND(K693=0,'inputs and tables'!$K$16=1),data!C693/data!C694,1)*IF(AND(K693=1,'inputs and tables'!$K$15=1),data!C694/data!C693,1))</f>
        <v>1755.0661226859522</v>
      </c>
      <c r="R694" s="36">
        <f ca="1">1-O694/MAX($O$202:O694)</f>
        <v>3.4060762722757598E-2</v>
      </c>
      <c r="S694" s="36">
        <f>1-N694/MAX($N$202:N694)</f>
        <v>3.8999168572020015E-2</v>
      </c>
    </row>
    <row r="695" spans="1:19" x14ac:dyDescent="0.4">
      <c r="A695" s="17">
        <f t="shared" si="29"/>
        <v>693</v>
      </c>
      <c r="B695">
        <v>1480118400</v>
      </c>
      <c r="C695">
        <v>735.7</v>
      </c>
      <c r="D695" s="14">
        <f t="shared" si="31"/>
        <v>42700</v>
      </c>
      <c r="F695">
        <f ca="1">IF(A695&lt;$F$2,"",AVERAGE(INDIRECT("C"&amp;A695-$F$2+3):C695))</f>
        <v>697.41522727272741</v>
      </c>
      <c r="G695" s="2">
        <f ca="1">IF(A695&lt;$G$2,"",IF(A695=$G$2,AVERAGE(INDIRECT("C"&amp;A695-$G$2+3):C695),G694+(2/($G$2+3))*(C695-G694)))</f>
        <v>699.38914599149768</v>
      </c>
      <c r="J695">
        <f ca="1">IF(F695="","",IF(C695&lt;(F695*(1-'inputs and tables'!$K$14)),0,IF(C695&gt;(F695*(1+'inputs and tables'!$K$14)),1,J694)))</f>
        <v>1</v>
      </c>
      <c r="K695">
        <f ca="1">IF(G695="","",IF(C695&lt;(G695*(1-'inputs and tables'!$K$14)),0,IF(C695&gt;(G695*(1+'inputs and tables'!$K$14)),1,K694)))</f>
        <v>1</v>
      </c>
      <c r="N695" s="13">
        <f t="shared" si="30"/>
        <v>2647.4504300262761</v>
      </c>
      <c r="O695" s="10">
        <f ca="1">(O694+(IF(J694&lt;&gt;J693,(-O694*'inputs and tables'!$K$22-'inputs and tables'!$K$21)-O694*'inputs and tables'!$K$22,0)*('inputs and tables'!$K$15+'inputs and tables'!$K$16)))*(IF(AND(J694=0,'inputs and tables'!$K$16=1),(data!C694/data!C695-1)*'inputs and tables'!$K$18+1,1)*IF(AND(J694=1,'inputs and tables'!$K$15=1),(data!C695/data!C694-1)*'inputs and tables'!$K$17+1,1))</f>
        <v>9743.7129848985496</v>
      </c>
      <c r="P695" s="10">
        <f ca="1">(P694+(IF(K694&lt;&gt;K693,(-P694*'inputs and tables'!$K$22-'inputs and tables'!$K$21)-P694*'inputs and tables'!$K$22,0)*('inputs and tables'!$K$15+'inputs and tables'!$K$16)))*(IF(AND(K694=0,'inputs and tables'!$K$16=1),data!C694/data!C695,1)*IF(AND(K694=1,'inputs and tables'!$K$15=1),data!C695/data!C694,1))</f>
        <v>1745.4810426096401</v>
      </c>
      <c r="R695" s="36">
        <f ca="1">1-O695/MAX($O$202:O695)</f>
        <v>4.593032184738266E-2</v>
      </c>
      <c r="S695" s="36">
        <f>1-N695/MAX($N$202:N695)</f>
        <v>4.4247557680313521E-2</v>
      </c>
    </row>
    <row r="696" spans="1:19" x14ac:dyDescent="0.4">
      <c r="A696" s="17">
        <f t="shared" si="29"/>
        <v>694</v>
      </c>
      <c r="B696">
        <v>1480204800</v>
      </c>
      <c r="C696">
        <v>729.24</v>
      </c>
      <c r="D696" s="14">
        <f t="shared" si="31"/>
        <v>42701</v>
      </c>
      <c r="F696">
        <f ca="1">IF(A696&lt;$F$2,"",AVERAGE(INDIRECT("C"&amp;A696-$F$2+3):C696))</f>
        <v>699.48818181818206</v>
      </c>
      <c r="G696" s="2">
        <f ca="1">IF(A696&lt;$G$2,"",IF(A696=$G$2,AVERAGE(INDIRECT("C"&amp;A696-$G$2+3):C696),G695+(2/($G$2+3))*(C696-G695)))</f>
        <v>700.6593950982425</v>
      </c>
      <c r="J696">
        <f ca="1">IF(F696="","",IF(C696&lt;(F696*(1-'inputs and tables'!$K$14)),0,IF(C696&gt;(F696*(1+'inputs and tables'!$K$14)),1,J695)))</f>
        <v>1</v>
      </c>
      <c r="K696">
        <f ca="1">IF(G696="","",IF(C696&lt;(G696*(1-'inputs and tables'!$K$14)),0,IF(C696&gt;(G696*(1+'inputs and tables'!$K$14)),1,K695)))</f>
        <v>1</v>
      </c>
      <c r="N696" s="13">
        <f t="shared" si="30"/>
        <v>2624.2038216560577</v>
      </c>
      <c r="O696" s="10">
        <f ca="1">(O695+(IF(J695&lt;&gt;J694,(-O695*'inputs and tables'!$K$22-'inputs and tables'!$K$21)-O695*'inputs and tables'!$K$22,0)*('inputs and tables'!$K$15+'inputs and tables'!$K$16)))*(IF(AND(J695=0,'inputs and tables'!$K$16=1),(data!C695/data!C696-1)*'inputs and tables'!$K$18+1,1)*IF(AND(J695=1,'inputs and tables'!$K$15=1),(data!C696/data!C695-1)*'inputs and tables'!$K$17+1,1))</f>
        <v>9551.2094260627455</v>
      </c>
      <c r="P696" s="10">
        <f ca="1">(P695+(IF(K695&lt;&gt;K694,(-P695*'inputs and tables'!$K$22-'inputs and tables'!$K$21)-P695*'inputs and tables'!$K$22,0)*('inputs and tables'!$K$15+'inputs and tables'!$K$16)))*(IF(AND(K695=0,'inputs and tables'!$K$16=1),data!C695/data!C696,1)*IF(AND(K695=1,'inputs and tables'!$K$15=1),data!C696/data!C695,1))</f>
        <v>1730.1544046658339</v>
      </c>
      <c r="R696" s="36">
        <f ca="1">1-O696/MAX($O$202:O696)</f>
        <v>6.4779584824069314E-2</v>
      </c>
      <c r="S696" s="36">
        <f>1-N696/MAX($N$202:N696)</f>
        <v>5.2639783828723363E-2</v>
      </c>
    </row>
    <row r="697" spans="1:19" x14ac:dyDescent="0.4">
      <c r="A697" s="17">
        <f t="shared" si="29"/>
        <v>695</v>
      </c>
      <c r="B697">
        <v>1480291200</v>
      </c>
      <c r="C697">
        <v>729.77</v>
      </c>
      <c r="D697" s="14">
        <f t="shared" si="31"/>
        <v>42702</v>
      </c>
      <c r="F697">
        <f ca="1">IF(A697&lt;$F$2,"",AVERAGE(INDIRECT("C"&amp;A697-$F$2+3):C697))</f>
        <v>701.57022727272749</v>
      </c>
      <c r="G697" s="2">
        <f ca="1">IF(A697&lt;$G$2,"",IF(A697=$G$2,AVERAGE(INDIRECT("C"&amp;A697-$G$2+3):C697),G696+(2/($G$2+3))*(C697-G696)))</f>
        <v>701.89814424299811</v>
      </c>
      <c r="J697">
        <f ca="1">IF(F697="","",IF(C697&lt;(F697*(1-'inputs and tables'!$K$14)),0,IF(C697&gt;(F697*(1+'inputs and tables'!$K$14)),1,J696)))</f>
        <v>1</v>
      </c>
      <c r="K697">
        <f ca="1">IF(G697="","",IF(C697&lt;(G697*(1-'inputs and tables'!$K$14)),0,IF(C697&gt;(G697*(1+'inputs and tables'!$K$14)),1,K696)))</f>
        <v>1</v>
      </c>
      <c r="N697" s="13">
        <f t="shared" si="30"/>
        <v>2626.1110511353477</v>
      </c>
      <c r="O697" s="10">
        <f ca="1">(O696+(IF(J696&lt;&gt;J695,(-O696*'inputs and tables'!$K$22-'inputs and tables'!$K$21)-O696*'inputs and tables'!$K$22,0)*('inputs and tables'!$K$15+'inputs and tables'!$K$16)))*(IF(AND(J696=0,'inputs and tables'!$K$16=1),(data!C696/data!C697-1)*'inputs and tables'!$K$18+1,1)*IF(AND(J696=1,'inputs and tables'!$K$15=1),(data!C697/data!C696-1)*'inputs and tables'!$K$17+1,1))</f>
        <v>9566.8281760498248</v>
      </c>
      <c r="P697" s="10">
        <f ca="1">(P696+(IF(K696&lt;&gt;K695,(-P696*'inputs and tables'!$K$22-'inputs and tables'!$K$21)-P696*'inputs and tables'!$K$22,0)*('inputs and tables'!$K$15+'inputs and tables'!$K$16)))*(IF(AND(K696=0,'inputs and tables'!$K$16=1),data!C696/data!C697,1)*IF(AND(K696=1,'inputs and tables'!$K$15=1),data!C697/data!C696,1))</f>
        <v>1731.4118532897064</v>
      </c>
      <c r="R697" s="36">
        <f ca="1">1-O697/MAX($O$202:O697)</f>
        <v>6.325025244364979E-2</v>
      </c>
      <c r="S697" s="36">
        <f>1-N697/MAX($N$202:N697)</f>
        <v>5.1951257534813777E-2</v>
      </c>
    </row>
    <row r="698" spans="1:19" x14ac:dyDescent="0.4">
      <c r="A698" s="17">
        <f t="shared" si="29"/>
        <v>696</v>
      </c>
      <c r="B698">
        <v>1480377600</v>
      </c>
      <c r="C698">
        <v>732.37</v>
      </c>
      <c r="D698" s="14">
        <f t="shared" si="31"/>
        <v>42703</v>
      </c>
      <c r="F698">
        <f ca="1">IF(A698&lt;$F$2,"",AVERAGE(INDIRECT("C"&amp;A698-$F$2+3):C698))</f>
        <v>703.62590909090932</v>
      </c>
      <c r="G698" s="2">
        <f ca="1">IF(A698&lt;$G$2,"",IF(A698=$G$2,AVERAGE(INDIRECT("C"&amp;A698-$G$2+3):C698),G697+(2/($G$2+3))*(C698-G697)))</f>
        <v>703.19481895606202</v>
      </c>
      <c r="J698">
        <f ca="1">IF(F698="","",IF(C698&lt;(F698*(1-'inputs and tables'!$K$14)),0,IF(C698&gt;(F698*(1+'inputs and tables'!$K$14)),1,J697)))</f>
        <v>1</v>
      </c>
      <c r="K698">
        <f ca="1">IF(G698="","",IF(C698&lt;(G698*(1-'inputs and tables'!$K$14)),0,IF(C698&gt;(G698*(1+'inputs and tables'!$K$14)),1,K697)))</f>
        <v>1</v>
      </c>
      <c r="N698" s="13">
        <f t="shared" si="30"/>
        <v>2635.4672712224328</v>
      </c>
      <c r="O698" s="10">
        <f ca="1">(O697+(IF(J697&lt;&gt;J696,(-O697*'inputs and tables'!$K$22-'inputs and tables'!$K$21)-O697*'inputs and tables'!$K$22,0)*('inputs and tables'!$K$15+'inputs and tables'!$K$16)))*(IF(AND(J697=0,'inputs and tables'!$K$16=1),(data!C697/data!C698-1)*'inputs and tables'!$K$18+1,1)*IF(AND(J697=1,'inputs and tables'!$K$15=1),(data!C698/data!C697-1)*'inputs and tables'!$K$17+1,1))</f>
        <v>9643.5180164514477</v>
      </c>
      <c r="P698" s="10">
        <f ca="1">(P697+(IF(K697&lt;&gt;K696,(-P697*'inputs and tables'!$K$22-'inputs and tables'!$K$21)-P697*'inputs and tables'!$K$22,0)*('inputs and tables'!$K$15+'inputs and tables'!$K$16)))*(IF(AND(K697=0,'inputs and tables'!$K$16=1),data!C697/data!C698,1)*IF(AND(K697=1,'inputs and tables'!$K$15=1),data!C698/data!C697,1))</f>
        <v>1737.5804691804026</v>
      </c>
      <c r="R698" s="36">
        <f ca="1">1-O698/MAX($O$202:O698)</f>
        <v>5.5741056363782571E-2</v>
      </c>
      <c r="S698" s="36">
        <f>1-N698/MAX($N$202:N698)</f>
        <v>4.8573581376010866E-2</v>
      </c>
    </row>
    <row r="699" spans="1:19" x14ac:dyDescent="0.4">
      <c r="A699" s="17">
        <f t="shared" si="29"/>
        <v>697</v>
      </c>
      <c r="B699">
        <v>1480464000</v>
      </c>
      <c r="C699">
        <v>742.69</v>
      </c>
      <c r="D699" s="14">
        <f t="shared" si="31"/>
        <v>42704</v>
      </c>
      <c r="F699">
        <f ca="1">IF(A699&lt;$F$2,"",AVERAGE(INDIRECT("C"&amp;A699-$F$2+3):C699))</f>
        <v>705.96977272727281</v>
      </c>
      <c r="G699" s="2">
        <f ca="1">IF(A699&lt;$G$2,"",IF(A699=$G$2,AVERAGE(INDIRECT("C"&amp;A699-$G$2+3):C699),G698+(2/($G$2+3))*(C699-G698)))</f>
        <v>704.87546495793174</v>
      </c>
      <c r="J699">
        <f ca="1">IF(F699="","",IF(C699&lt;(F699*(1-'inputs and tables'!$K$14)),0,IF(C699&gt;(F699*(1+'inputs and tables'!$K$14)),1,J698)))</f>
        <v>1</v>
      </c>
      <c r="K699">
        <f ca="1">IF(G699="","",IF(C699&lt;(G699*(1-'inputs and tables'!$K$14)),0,IF(C699&gt;(G699*(1+'inputs and tables'!$K$14)),1,K698)))</f>
        <v>1</v>
      </c>
      <c r="N699" s="13">
        <f t="shared" si="30"/>
        <v>2672.6042678757849</v>
      </c>
      <c r="O699" s="10">
        <f ca="1">(O698+(IF(J698&lt;&gt;J697,(-O698*'inputs and tables'!$K$22-'inputs and tables'!$K$21)-O698*'inputs and tables'!$K$22,0)*('inputs and tables'!$K$15+'inputs and tables'!$K$16)))*(IF(AND(J698=0,'inputs and tables'!$K$16=1),(data!C698/data!C699-1)*'inputs and tables'!$K$18+1,1)*IF(AND(J698=1,'inputs and tables'!$K$15=1),(data!C699/data!C698-1)*'inputs and tables'!$K$17+1,1))</f>
        <v>9949.2685091559579</v>
      </c>
      <c r="P699" s="10">
        <f ca="1">(P698+(IF(K698&lt;&gt;K697,(-P698*'inputs and tables'!$K$22-'inputs and tables'!$K$21)-P698*'inputs and tables'!$K$22,0)*('inputs and tables'!$K$15+'inputs and tables'!$K$16)))*(IF(AND(K698=0,'inputs and tables'!$K$16=1),data!C698/data!C699,1)*IF(AND(K698=1,'inputs and tables'!$K$15=1),data!C699/data!C698,1))</f>
        <v>1762.065129177319</v>
      </c>
      <c r="R699" s="36">
        <f ca="1">1-O699/MAX($O$202:O699)</f>
        <v>2.5803056894616816E-2</v>
      </c>
      <c r="S699" s="36">
        <f>1-N699/MAX($N$202:N699)</f>
        <v>3.516680523799387E-2</v>
      </c>
    </row>
    <row r="700" spans="1:19" x14ac:dyDescent="0.4">
      <c r="A700" s="17">
        <f t="shared" si="29"/>
        <v>698</v>
      </c>
      <c r="B700">
        <v>1480550400</v>
      </c>
      <c r="C700">
        <v>754</v>
      </c>
      <c r="D700" s="14">
        <f t="shared" si="31"/>
        <v>42705</v>
      </c>
      <c r="F700">
        <f ca="1">IF(A700&lt;$F$2,"",AVERAGE(INDIRECT("C"&amp;A700-$F$2+3):C700))</f>
        <v>708.67181818181825</v>
      </c>
      <c r="G700" s="2">
        <f ca="1">IF(A700&lt;$G$2,"",IF(A700=$G$2,AVERAGE(INDIRECT("C"&amp;A700-$G$2+3):C700),G699+(2/($G$2+3))*(C700-G699)))</f>
        <v>706.96587070440273</v>
      </c>
      <c r="J700">
        <f ca="1">IF(F700="","",IF(C700&lt;(F700*(1-'inputs and tables'!$K$14)),0,IF(C700&gt;(F700*(1+'inputs and tables'!$K$14)),1,J699)))</f>
        <v>1</v>
      </c>
      <c r="K700">
        <f ca="1">IF(G700="","",IF(C700&lt;(G700*(1-'inputs and tables'!$K$14)),0,IF(C700&gt;(G700*(1+'inputs and tables'!$K$14)),1,K699)))</f>
        <v>1</v>
      </c>
      <c r="N700" s="13">
        <f t="shared" si="30"/>
        <v>2713.3038252546039</v>
      </c>
      <c r="O700" s="10">
        <f ca="1">(O699+(IF(J699&lt;&gt;J698,(-O699*'inputs and tables'!$K$22-'inputs and tables'!$K$21)-O699*'inputs and tables'!$K$22,0)*('inputs and tables'!$K$15+'inputs and tables'!$K$16)))*(IF(AND(J699=0,'inputs and tables'!$K$16=1),(data!C699/data!C700-1)*'inputs and tables'!$K$18+1,1)*IF(AND(J699=1,'inputs and tables'!$K$15=1),(data!C700/data!C699-1)*'inputs and tables'!$K$17+1,1))</f>
        <v>10290.169841322469</v>
      </c>
      <c r="P700" s="10">
        <f ca="1">(P699+(IF(K699&lt;&gt;K698,(-P699*'inputs and tables'!$K$22-'inputs and tables'!$K$21)-P699*'inputs and tables'!$K$22,0)*('inputs and tables'!$K$15+'inputs and tables'!$K$16)))*(IF(AND(K699=0,'inputs and tables'!$K$16=1),data!C699/data!C700,1)*IF(AND(K699=1,'inputs and tables'!$K$15=1),data!C700/data!C699,1))</f>
        <v>1788.8986083018467</v>
      </c>
      <c r="R700" s="36">
        <f ca="1">1-O700/MAX($O$202:O700)</f>
        <v>0</v>
      </c>
      <c r="S700" s="36">
        <f>1-N700/MAX($N$202:N700)</f>
        <v>2.0473913947201883E-2</v>
      </c>
    </row>
    <row r="701" spans="1:19" x14ac:dyDescent="0.4">
      <c r="A701" s="17">
        <f t="shared" si="29"/>
        <v>699</v>
      </c>
      <c r="B701">
        <v>1480636800</v>
      </c>
      <c r="C701">
        <v>769.25</v>
      </c>
      <c r="D701" s="14">
        <f t="shared" si="31"/>
        <v>42706</v>
      </c>
      <c r="F701">
        <f ca="1">IF(A701&lt;$F$2,"",AVERAGE(INDIRECT("C"&amp;A701-$F$2+3):C701))</f>
        <v>711.84136363636378</v>
      </c>
      <c r="G701" s="2">
        <f ca="1">IF(A701&lt;$G$2,"",IF(A701=$G$2,AVERAGE(INDIRECT("C"&amp;A701-$G$2+3):C701),G700+(2/($G$2+3))*(C701-G700)))</f>
        <v>709.6162591850665</v>
      </c>
      <c r="J701">
        <f ca="1">IF(F701="","",IF(C701&lt;(F701*(1-'inputs and tables'!$K$14)),0,IF(C701&gt;(F701*(1+'inputs and tables'!$K$14)),1,J700)))</f>
        <v>1</v>
      </c>
      <c r="K701">
        <f ca="1">IF(G701="","",IF(C701&lt;(G701*(1-'inputs and tables'!$K$14)),0,IF(C701&gt;(G701*(1+'inputs and tables'!$K$14)),1,K700)))</f>
        <v>1</v>
      </c>
      <c r="N701" s="13">
        <f t="shared" si="30"/>
        <v>2768.1816546115438</v>
      </c>
      <c r="O701" s="10">
        <f ca="1">(O700+(IF(J700&lt;&gt;J699,(-O700*'inputs and tables'!$K$22-'inputs and tables'!$K$21)-O700*'inputs and tables'!$K$22,0)*('inputs and tables'!$K$15+'inputs and tables'!$K$16)))*(IF(AND(J700=0,'inputs and tables'!$K$16=1),(data!C700/data!C701-1)*'inputs and tables'!$K$18+1,1)*IF(AND(J700=1,'inputs and tables'!$K$15=1),(data!C701/data!C700-1)*'inputs and tables'!$K$17+1,1))</f>
        <v>10758.447630023235</v>
      </c>
      <c r="P701" s="10">
        <f ca="1">(P700+(IF(K700&lt;&gt;K699,(-P700*'inputs and tables'!$K$22-'inputs and tables'!$K$21)-P700*'inputs and tables'!$K$22,0)*('inputs and tables'!$K$15+'inputs and tables'!$K$16)))*(IF(AND(K700=0,'inputs and tables'!$K$16=1),data!C700/data!C701,1)*IF(AND(K700=1,'inputs and tables'!$K$15=1),data!C701/data!C700,1))</f>
        <v>1825.0799130453522</v>
      </c>
      <c r="R701" s="36">
        <f ca="1">1-O701/MAX($O$202:O701)</f>
        <v>0</v>
      </c>
      <c r="S701" s="36">
        <f>1-N701/MAX($N$202:N701)</f>
        <v>6.6254416960886964E-4</v>
      </c>
    </row>
    <row r="702" spans="1:19" x14ac:dyDescent="0.4">
      <c r="A702" s="17">
        <f t="shared" si="29"/>
        <v>700</v>
      </c>
      <c r="B702">
        <v>1480723200</v>
      </c>
      <c r="C702">
        <v>766.98</v>
      </c>
      <c r="D702" s="14">
        <f t="shared" si="31"/>
        <v>42707</v>
      </c>
      <c r="F702">
        <f ca="1">IF(A702&lt;$F$2,"",AVERAGE(INDIRECT("C"&amp;A702-$F$2+3):C702))</f>
        <v>714.99886363636369</v>
      </c>
      <c r="G702" s="2">
        <f ca="1">IF(A702&lt;$G$2,"",IF(A702=$G$2,AVERAGE(INDIRECT("C"&amp;A702-$G$2+3):C702),G701+(2/($G$2+3))*(C702-G701)))</f>
        <v>712.05726943251045</v>
      </c>
      <c r="J702">
        <f ca="1">IF(F702="","",IF(C702&lt;(F702*(1-'inputs and tables'!$K$14)),0,IF(C702&gt;(F702*(1+'inputs and tables'!$K$14)),1,J701)))</f>
        <v>1</v>
      </c>
      <c r="K702">
        <f ca="1">IF(G702="","",IF(C702&lt;(G702*(1-'inputs and tables'!$K$14)),0,IF(C702&gt;(G702*(1+'inputs and tables'!$K$14)),1,K701)))</f>
        <v>1</v>
      </c>
      <c r="N702" s="13">
        <f t="shared" si="30"/>
        <v>2760.0129547662814</v>
      </c>
      <c r="O702" s="10">
        <f ca="1">(O701+(IF(J701&lt;&gt;J700,(-O701*'inputs and tables'!$K$22-'inputs and tables'!$K$21)-O701*'inputs and tables'!$K$22,0)*('inputs and tables'!$K$15+'inputs and tables'!$K$16)))*(IF(AND(J701=0,'inputs and tables'!$K$16=1),(data!C701/data!C702-1)*'inputs and tables'!$K$18+1,1)*IF(AND(J701=1,'inputs and tables'!$K$15=1),(data!C702/data!C701-1)*'inputs and tables'!$K$17+1,1))</f>
        <v>10687.016013162209</v>
      </c>
      <c r="P702" s="10">
        <f ca="1">(P701+(IF(K701&lt;&gt;K700,(-P701*'inputs and tables'!$K$22-'inputs and tables'!$K$21)-P701*'inputs and tables'!$K$22,0)*('inputs and tables'!$K$15+'inputs and tables'!$K$16)))*(IF(AND(K701=0,'inputs and tables'!$K$16=1),data!C701/data!C702,1)*IF(AND(K701=1,'inputs and tables'!$K$15=1),data!C702/data!C701,1))</f>
        <v>1819.6942368638599</v>
      </c>
      <c r="R702" s="36">
        <f ca="1">1-O702/MAX($O$202:O702)</f>
        <v>6.6395840103997683E-3</v>
      </c>
      <c r="S702" s="36">
        <f>1-N702/MAX($N$202:N702)</f>
        <v>3.6115152774865988E-3</v>
      </c>
    </row>
    <row r="703" spans="1:19" x14ac:dyDescent="0.4">
      <c r="A703" s="17">
        <f t="shared" si="29"/>
        <v>701</v>
      </c>
      <c r="B703">
        <v>1480809600</v>
      </c>
      <c r="C703">
        <v>767.99</v>
      </c>
      <c r="D703" s="14">
        <f t="shared" si="31"/>
        <v>42708</v>
      </c>
      <c r="F703">
        <f ca="1">IF(A703&lt;$F$2,"",AVERAGE(INDIRECT("C"&amp;A703-$F$2+3):C703))</f>
        <v>718.11613636363654</v>
      </c>
      <c r="G703" s="2">
        <f ca="1">IF(A703&lt;$G$2,"",IF(A703=$G$2,AVERAGE(INDIRECT("C"&amp;A703-$G$2+3):C703),G702+(2/($G$2+3))*(C703-G702)))</f>
        <v>714.43738562687167</v>
      </c>
      <c r="J703">
        <f ca="1">IF(F703="","",IF(C703&lt;(F703*(1-'inputs and tables'!$K$14)),0,IF(C703&gt;(F703*(1+'inputs and tables'!$K$14)),1,J702)))</f>
        <v>1</v>
      </c>
      <c r="K703">
        <f ca="1">IF(G703="","",IF(C703&lt;(G703*(1-'inputs and tables'!$K$14)),0,IF(C703&gt;(G703*(1+'inputs and tables'!$K$14)),1,K702)))</f>
        <v>1</v>
      </c>
      <c r="N703" s="13">
        <f t="shared" si="30"/>
        <v>2763.6474864154952</v>
      </c>
      <c r="O703" s="10">
        <f ca="1">(O702+(IF(J702&lt;&gt;J701,(-O702*'inputs and tables'!$K$22-'inputs and tables'!$K$21)-O702*'inputs and tables'!$K$22,0)*('inputs and tables'!$K$15+'inputs and tables'!$K$16)))*(IF(AND(J702=0,'inputs and tables'!$K$16=1),(data!C702/data!C703-1)*'inputs and tables'!$K$18+1,1)*IF(AND(J702=1,'inputs and tables'!$K$15=1),(data!C703/data!C702-1)*'inputs and tables'!$K$17+1,1))</f>
        <v>10718.680781330753</v>
      </c>
      <c r="P703" s="10">
        <f ca="1">(P702+(IF(K702&lt;&gt;K701,(-P702*'inputs and tables'!$K$22-'inputs and tables'!$K$21)-P702*'inputs and tables'!$K$22,0)*('inputs and tables'!$K$15+'inputs and tables'!$K$16)))*(IF(AND(K702=0,'inputs and tables'!$K$16=1),data!C702/data!C703,1)*IF(AND(K702=1,'inputs and tables'!$K$15=1),data!C703/data!C702,1))</f>
        <v>1822.0905068829379</v>
      </c>
      <c r="R703" s="36">
        <f ca="1">1-O703/MAX($O$202:O703)</f>
        <v>3.6963370608883439E-3</v>
      </c>
      <c r="S703" s="36">
        <f>1-N703/MAX($N$202:N703)</f>
        <v>2.2994180004131115E-3</v>
      </c>
    </row>
    <row r="704" spans="1:19" x14ac:dyDescent="0.4">
      <c r="A704" s="17">
        <f t="shared" si="29"/>
        <v>702</v>
      </c>
      <c r="B704">
        <v>1480896000</v>
      </c>
      <c r="C704">
        <v>752</v>
      </c>
      <c r="D704" s="14">
        <f t="shared" si="31"/>
        <v>42709</v>
      </c>
      <c r="F704">
        <f ca="1">IF(A704&lt;$F$2,"",AVERAGE(INDIRECT("C"&amp;A704-$F$2+3):C704))</f>
        <v>720.3718181818183</v>
      </c>
      <c r="G704" s="2">
        <f ca="1">IF(A704&lt;$G$2,"",IF(A704=$G$2,AVERAGE(INDIRECT("C"&amp;A704-$G$2+3):C704),G703+(2/($G$2+3))*(C704-G703)))</f>
        <v>716.03579474913249</v>
      </c>
      <c r="J704">
        <f ca="1">IF(F704="","",IF(C704&lt;(F704*(1-'inputs and tables'!$K$14)),0,IF(C704&gt;(F704*(1+'inputs and tables'!$K$14)),1,J703)))</f>
        <v>1</v>
      </c>
      <c r="K704">
        <f ca="1">IF(G704="","",IF(C704&lt;(G704*(1-'inputs and tables'!$K$14)),0,IF(C704&gt;(G704*(1+'inputs and tables'!$K$14)),1,K703)))</f>
        <v>1</v>
      </c>
      <c r="N704" s="13">
        <f t="shared" si="30"/>
        <v>2706.1067328799236</v>
      </c>
      <c r="O704" s="10">
        <f ca="1">(O703+(IF(J703&lt;&gt;J702,(-O703*'inputs and tables'!$K$22-'inputs and tables'!$K$21)-O703*'inputs and tables'!$K$22,0)*('inputs and tables'!$K$15+'inputs and tables'!$K$16)))*(IF(AND(J703=0,'inputs and tables'!$K$16=1),(data!C703/data!C704-1)*'inputs and tables'!$K$18+1,1)*IF(AND(J703=1,'inputs and tables'!$K$15=1),(data!C704/data!C703-1)*'inputs and tables'!$K$17+1,1))</f>
        <v>10216.550105397047</v>
      </c>
      <c r="P704" s="10">
        <f ca="1">(P703+(IF(K703&lt;&gt;K702,(-P703*'inputs and tables'!$K$22-'inputs and tables'!$K$21)-P703*'inputs and tables'!$K$22,0)*('inputs and tables'!$K$15+'inputs and tables'!$K$16)))*(IF(AND(K703=0,'inputs and tables'!$K$16=1),data!C703/data!C704,1)*IF(AND(K703=1,'inputs and tables'!$K$15=1),data!C704/data!C703,1))</f>
        <v>1784.1535191551575</v>
      </c>
      <c r="R704" s="36">
        <f ca="1">1-O704/MAX($O$202:O704)</f>
        <v>5.0369490400634764E-2</v>
      </c>
      <c r="S704" s="36">
        <f>1-N704/MAX($N$202:N704)</f>
        <v>2.3072126377050028E-2</v>
      </c>
    </row>
    <row r="705" spans="1:19" x14ac:dyDescent="0.4">
      <c r="A705" s="17">
        <f t="shared" si="29"/>
        <v>703</v>
      </c>
      <c r="B705">
        <v>1480982400</v>
      </c>
      <c r="C705">
        <v>759.8</v>
      </c>
      <c r="D705" s="14">
        <f t="shared" si="31"/>
        <v>42710</v>
      </c>
      <c r="F705">
        <f ca="1">IF(A705&lt;$F$2,"",AVERAGE(INDIRECT("C"&amp;A705-$F$2+3):C705))</f>
        <v>722.84363636363651</v>
      </c>
      <c r="G705" s="2">
        <f ca="1">IF(A705&lt;$G$2,"",IF(A705=$G$2,AVERAGE(INDIRECT("C"&amp;A705-$G$2+3):C705),G704+(2/($G$2+3))*(C705-G704)))</f>
        <v>717.8981013555524</v>
      </c>
      <c r="J705">
        <f ca="1">IF(F705="","",IF(C705&lt;(F705*(1-'inputs and tables'!$K$14)),0,IF(C705&gt;(F705*(1+'inputs and tables'!$K$14)),1,J704)))</f>
        <v>1</v>
      </c>
      <c r="K705">
        <f ca="1">IF(G705="","",IF(C705&lt;(G705*(1-'inputs and tables'!$K$14)),0,IF(C705&gt;(G705*(1+'inputs and tables'!$K$14)),1,K704)))</f>
        <v>1</v>
      </c>
      <c r="N705" s="13">
        <f t="shared" si="30"/>
        <v>2734.1753931411777</v>
      </c>
      <c r="O705" s="10">
        <f ca="1">(O704+(IF(J704&lt;&gt;J703,(-O704*'inputs and tables'!$K$22-'inputs and tables'!$K$21)-O704*'inputs and tables'!$K$22,0)*('inputs and tables'!$K$15+'inputs and tables'!$K$16)))*(IF(AND(J704=0,'inputs and tables'!$K$16=1),(data!C704/data!C705-1)*'inputs and tables'!$K$18+1,1)*IF(AND(J704=1,'inputs and tables'!$K$15=1),(data!C705/data!C704-1)*'inputs and tables'!$K$17+1,1))</f>
        <v>10454.981560649328</v>
      </c>
      <c r="P705" s="10">
        <f ca="1">(P704+(IF(K704&lt;&gt;K703,(-P704*'inputs and tables'!$K$22-'inputs and tables'!$K$21)-P704*'inputs and tables'!$K$22,0)*('inputs and tables'!$K$15+'inputs and tables'!$K$16)))*(IF(AND(K704=0,'inputs and tables'!$K$16=1),data!C704/data!C705,1)*IF(AND(K704=1,'inputs and tables'!$K$15=1),data!C705/data!C704,1))</f>
        <v>1802.6593668272453</v>
      </c>
      <c r="R705" s="36">
        <f ca="1">1-O705/MAX($O$202:O705)</f>
        <v>2.8207235821554155E-2</v>
      </c>
      <c r="S705" s="36">
        <f>1-N705/MAX($N$202:N705)</f>
        <v>1.293909790064196E-2</v>
      </c>
    </row>
    <row r="706" spans="1:19" x14ac:dyDescent="0.4">
      <c r="A706" s="17">
        <f t="shared" si="29"/>
        <v>704</v>
      </c>
      <c r="B706">
        <v>1481068800</v>
      </c>
      <c r="C706">
        <v>764.34</v>
      </c>
      <c r="D706" s="14">
        <f t="shared" si="31"/>
        <v>42711</v>
      </c>
      <c r="F706">
        <f ca="1">IF(A706&lt;$F$2,"",AVERAGE(INDIRECT("C"&amp;A706-$F$2+3):C706))</f>
        <v>725.44272727272755</v>
      </c>
      <c r="G706" s="2">
        <f ca="1">IF(A706&lt;$G$2,"",IF(A706=$G$2,AVERAGE(INDIRECT("C"&amp;A706-$G$2+3):C706),G705+(2/($G$2+3))*(C706-G705)))</f>
        <v>719.87435236169915</v>
      </c>
      <c r="J706">
        <f ca="1">IF(F706="","",IF(C706&lt;(F706*(1-'inputs and tables'!$K$14)),0,IF(C706&gt;(F706*(1+'inputs and tables'!$K$14)),1,J705)))</f>
        <v>1</v>
      </c>
      <c r="K706">
        <f ca="1">IF(G706="","",IF(C706&lt;(G706*(1-'inputs and tables'!$K$14)),0,IF(C706&gt;(G706*(1+'inputs and tables'!$K$14)),1,K705)))</f>
        <v>1</v>
      </c>
      <c r="N706" s="13">
        <f t="shared" si="30"/>
        <v>2750.5127928317033</v>
      </c>
      <c r="O706" s="10">
        <f ca="1">(O705+(IF(J705&lt;&gt;J704,(-O705*'inputs and tables'!$K$22-'inputs and tables'!$K$21)-O705*'inputs and tables'!$K$22,0)*('inputs and tables'!$K$15+'inputs and tables'!$K$16)))*(IF(AND(J705=0,'inputs and tables'!$K$16=1),(data!C705/data!C706-1)*'inputs and tables'!$K$18+1,1)*IF(AND(J705=1,'inputs and tables'!$K$15=1),(data!C706/data!C705-1)*'inputs and tables'!$K$17+1,1))</f>
        <v>10595.541756282439</v>
      </c>
      <c r="P706" s="10">
        <f ca="1">(P705+(IF(K705&lt;&gt;K704,(-P705*'inputs and tables'!$K$22-'inputs and tables'!$K$21)-P705*'inputs and tables'!$K$22,0)*('inputs and tables'!$K$15+'inputs and tables'!$K$16)))*(IF(AND(K705=0,'inputs and tables'!$K$16=1),data!C705/data!C706,1)*IF(AND(K705=1,'inputs and tables'!$K$15=1),data!C706/data!C705,1))</f>
        <v>1813.4307191902303</v>
      </c>
      <c r="R706" s="36">
        <f ca="1">1-O706/MAX($O$202:O706)</f>
        <v>1.5142135681934232E-2</v>
      </c>
      <c r="S706" s="36">
        <f>1-N706/MAX($N$202:N706)</f>
        <v>7.0411556848861689E-3</v>
      </c>
    </row>
    <row r="707" spans="1:19" x14ac:dyDescent="0.4">
      <c r="A707" s="17">
        <f t="shared" si="29"/>
        <v>705</v>
      </c>
      <c r="B707">
        <v>1481155200</v>
      </c>
      <c r="C707">
        <v>767.89</v>
      </c>
      <c r="D707" s="14">
        <f t="shared" si="31"/>
        <v>42712</v>
      </c>
      <c r="F707">
        <f ca="1">IF(A707&lt;$F$2,"",AVERAGE(INDIRECT("C"&amp;A707-$F$2+3):C707))</f>
        <v>728.02431818181833</v>
      </c>
      <c r="G707" s="2">
        <f ca="1">IF(A707&lt;$G$2,"",IF(A707=$G$2,AVERAGE(INDIRECT("C"&amp;A707-$G$2+3):C707),G706+(2/($G$2+3))*(C707-G706)))</f>
        <v>721.9175714101375</v>
      </c>
      <c r="J707">
        <f ca="1">IF(F707="","",IF(C707&lt;(F707*(1-'inputs and tables'!$K$14)),0,IF(C707&gt;(F707*(1+'inputs and tables'!$K$14)),1,J706)))</f>
        <v>1</v>
      </c>
      <c r="K707">
        <f ca="1">IF(G707="","",IF(C707&lt;(G707*(1-'inputs and tables'!$K$14)),0,IF(C707&gt;(G707*(1+'inputs and tables'!$K$14)),1,K706)))</f>
        <v>1</v>
      </c>
      <c r="N707" s="13">
        <f t="shared" si="30"/>
        <v>2763.2876317967616</v>
      </c>
      <c r="O707" s="10">
        <f ca="1">(O706+(IF(J706&lt;&gt;J705,(-O706*'inputs and tables'!$K$22-'inputs and tables'!$K$21)-O706*'inputs and tables'!$K$22,0)*('inputs and tables'!$K$15+'inputs and tables'!$K$16)))*(IF(AND(J706=0,'inputs and tables'!$K$16=1),(data!C706/data!C707-1)*'inputs and tables'!$K$18+1,1)*IF(AND(J706=1,'inputs and tables'!$K$15=1),(data!C707/data!C706-1)*'inputs and tables'!$K$17+1,1))</f>
        <v>10706.267205399723</v>
      </c>
      <c r="P707" s="10">
        <f ca="1">(P706+(IF(K706&lt;&gt;K705,(-P706*'inputs and tables'!$K$22-'inputs and tables'!$K$21)-P706*'inputs and tables'!$K$22,0)*('inputs and tables'!$K$15+'inputs and tables'!$K$16)))*(IF(AND(K706=0,'inputs and tables'!$K$16=1),data!C706/data!C707,1)*IF(AND(K706=1,'inputs and tables'!$K$15=1),data!C707/data!C706,1))</f>
        <v>1821.8532524256036</v>
      </c>
      <c r="R707" s="36">
        <f ca="1">1-O707/MAX($O$202:O707)</f>
        <v>4.8501815892000311E-3</v>
      </c>
      <c r="S707" s="36">
        <f>1-N707/MAX($N$202:N707)</f>
        <v>2.4293286219053689E-3</v>
      </c>
    </row>
    <row r="708" spans="1:19" x14ac:dyDescent="0.4">
      <c r="A708" s="17">
        <f t="shared" si="29"/>
        <v>706</v>
      </c>
      <c r="B708">
        <v>1481241600</v>
      </c>
      <c r="C708">
        <v>773.22</v>
      </c>
      <c r="D708" s="14">
        <f t="shared" si="31"/>
        <v>42713</v>
      </c>
      <c r="F708">
        <f ca="1">IF(A708&lt;$F$2,"",AVERAGE(INDIRECT("C"&amp;A708-$F$2+3):C708))</f>
        <v>730.27931818181833</v>
      </c>
      <c r="G708" s="2">
        <f ca="1">IF(A708&lt;$G$2,"",IF(A708=$G$2,AVERAGE(INDIRECT("C"&amp;A708-$G$2+3):C708),G707+(2/($G$2+3))*(C708-G707)))</f>
        <v>724.10065347779118</v>
      </c>
      <c r="J708">
        <f ca="1">IF(F708="","",IF(C708&lt;(F708*(1-'inputs and tables'!$K$14)),0,IF(C708&gt;(F708*(1+'inputs and tables'!$K$14)),1,J707)))</f>
        <v>1</v>
      </c>
      <c r="K708">
        <f ca="1">IF(G708="","",IF(C708&lt;(G708*(1-'inputs and tables'!$K$14)),0,IF(C708&gt;(G708*(1+'inputs and tables'!$K$14)),1,K707)))</f>
        <v>1</v>
      </c>
      <c r="N708" s="13">
        <f t="shared" si="30"/>
        <v>2782.4678829752856</v>
      </c>
      <c r="O708" s="10">
        <f ca="1">(O707+(IF(J707&lt;&gt;J706,(-O707*'inputs and tables'!$K$22-'inputs and tables'!$K$21)-O707*'inputs and tables'!$K$22,0)*('inputs and tables'!$K$15+'inputs and tables'!$K$16)))*(IF(AND(J707=0,'inputs and tables'!$K$16=1),(data!C707/data!C708-1)*'inputs and tables'!$K$18+1,1)*IF(AND(J707=1,'inputs and tables'!$K$15=1),(data!C708/data!C707-1)*'inputs and tables'!$K$17+1,1))</f>
        <v>10873.472025700492</v>
      </c>
      <c r="P708" s="10">
        <f ca="1">(P707+(IF(K707&lt;&gt;K706,(-P707*'inputs and tables'!$K$22-'inputs and tables'!$K$21)-P707*'inputs and tables'!$K$22,0)*('inputs and tables'!$K$15+'inputs and tables'!$K$16)))*(IF(AND(K707=0,'inputs and tables'!$K$16=1),data!C707/data!C708,1)*IF(AND(K707=1,'inputs and tables'!$K$15=1),data!C708/data!C707,1))</f>
        <v>1834.4989150015306</v>
      </c>
      <c r="R708" s="36">
        <f ca="1">1-O708/MAX($O$202:O708)</f>
        <v>0</v>
      </c>
      <c r="S708" s="36">
        <f>1-N708/MAX($N$202:N708)</f>
        <v>0</v>
      </c>
    </row>
    <row r="709" spans="1:19" x14ac:dyDescent="0.4">
      <c r="A709" s="17">
        <f t="shared" ref="A709:A772" si="32">A708+1</f>
        <v>707</v>
      </c>
      <c r="B709">
        <v>1481328000</v>
      </c>
      <c r="C709">
        <v>775.87</v>
      </c>
      <c r="D709" s="14">
        <f t="shared" si="31"/>
        <v>42714</v>
      </c>
      <c r="F709">
        <f ca="1">IF(A709&lt;$F$2,"",AVERAGE(INDIRECT("C"&amp;A709-$F$2+3):C709))</f>
        <v>732.2034090909093</v>
      </c>
      <c r="G709" s="2">
        <f ca="1">IF(A709&lt;$G$2,"",IF(A709=$G$2,AVERAGE(INDIRECT("C"&amp;A709-$G$2+3):C709),G708+(2/($G$2+3))*(C709-G708)))</f>
        <v>726.30360439362983</v>
      </c>
      <c r="J709">
        <f ca="1">IF(F709="","",IF(C709&lt;(F709*(1-'inputs and tables'!$K$14)),0,IF(C709&gt;(F709*(1+'inputs and tables'!$K$14)),1,J708)))</f>
        <v>1</v>
      </c>
      <c r="K709">
        <f ca="1">IF(G709="","",IF(C709&lt;(G709*(1-'inputs and tables'!$K$14)),0,IF(C709&gt;(G709*(1+'inputs and tables'!$K$14)),1,K708)))</f>
        <v>1</v>
      </c>
      <c r="N709" s="13">
        <f t="shared" si="30"/>
        <v>2792.0040303717374</v>
      </c>
      <c r="O709" s="10">
        <f ca="1">(O708+(IF(J708&lt;&gt;J707,(-O708*'inputs and tables'!$K$22-'inputs and tables'!$K$21)-O708*'inputs and tables'!$K$22,0)*('inputs and tables'!$K$15+'inputs and tables'!$K$16)))*(IF(AND(J708=0,'inputs and tables'!$K$16=1),(data!C708/data!C709-1)*'inputs and tables'!$K$18+1,1)*IF(AND(J708=1,'inputs and tables'!$K$15=1),(data!C709/data!C708-1)*'inputs and tables'!$K$17+1,1))</f>
        <v>10957.32018916398</v>
      </c>
      <c r="P709" s="10">
        <f ca="1">(P708+(IF(K708&lt;&gt;K707,(-P708*'inputs and tables'!$K$22-'inputs and tables'!$K$21)-P708*'inputs and tables'!$K$22,0)*('inputs and tables'!$K$15+'inputs and tables'!$K$16)))*(IF(AND(K708=0,'inputs and tables'!$K$16=1),data!C708/data!C709,1)*IF(AND(K708=1,'inputs and tables'!$K$15=1),data!C709/data!C708,1))</f>
        <v>1840.7861581208938</v>
      </c>
      <c r="R709" s="36">
        <f ca="1">1-O709/MAX($O$202:O709)</f>
        <v>0</v>
      </c>
      <c r="S709" s="36">
        <f>1-N709/MAX($N$202:N709)</f>
        <v>0</v>
      </c>
    </row>
    <row r="710" spans="1:19" x14ac:dyDescent="0.4">
      <c r="A710" s="17">
        <f t="shared" si="32"/>
        <v>708</v>
      </c>
      <c r="B710">
        <v>1481414400</v>
      </c>
      <c r="C710">
        <v>771.05</v>
      </c>
      <c r="D710" s="14">
        <f t="shared" si="31"/>
        <v>42715</v>
      </c>
      <c r="F710">
        <f ca="1">IF(A710&lt;$F$2,"",AVERAGE(INDIRECT("C"&amp;A710-$F$2+3):C710))</f>
        <v>734.04659090909104</v>
      </c>
      <c r="G710" s="2">
        <f ca="1">IF(A710&lt;$G$2,"",IF(A710=$G$2,AVERAGE(INDIRECT("C"&amp;A710-$G$2+3):C710),G709+(2/($G$2+3))*(C710-G709)))</f>
        <v>728.20770633432642</v>
      </c>
      <c r="J710">
        <f ca="1">IF(F710="","",IF(C710&lt;(F710*(1-'inputs and tables'!$K$14)),0,IF(C710&gt;(F710*(1+'inputs and tables'!$K$14)),1,J709)))</f>
        <v>1</v>
      </c>
      <c r="K710">
        <f ca="1">IF(G710="","",IF(C710&lt;(G710*(1-'inputs and tables'!$K$14)),0,IF(C710&gt;(G710*(1+'inputs and tables'!$K$14)),1,K709)))</f>
        <v>1</v>
      </c>
      <c r="N710" s="13">
        <f t="shared" si="30"/>
        <v>2774.6590377487569</v>
      </c>
      <c r="O710" s="10">
        <f ca="1">(O709+(IF(J709&lt;&gt;J708,(-O709*'inputs and tables'!$K$22-'inputs and tables'!$K$21)-O709*'inputs and tables'!$K$22,0)*('inputs and tables'!$K$15+'inputs and tables'!$K$16)))*(IF(AND(J709=0,'inputs and tables'!$K$16=1),(data!C709/data!C710-1)*'inputs and tables'!$K$18+1,1)*IF(AND(J709=1,'inputs and tables'!$K$15=1),(data!C710/data!C709-1)*'inputs and tables'!$K$17+1,1))</f>
        <v>10804.160333193928</v>
      </c>
      <c r="P710" s="10">
        <f ca="1">(P709+(IF(K709&lt;&gt;K708,(-P709*'inputs and tables'!$K$22-'inputs and tables'!$K$21)-P709*'inputs and tables'!$K$22,0)*('inputs and tables'!$K$15+'inputs and tables'!$K$16)))*(IF(AND(K709=0,'inputs and tables'!$K$16=1),data!C709/data!C710,1)*IF(AND(K709=1,'inputs and tables'!$K$15=1),data!C710/data!C709,1))</f>
        <v>1829.3504932773726</v>
      </c>
      <c r="R710" s="36">
        <f ca="1">1-O710/MAX($O$202:O710)</f>
        <v>1.3977857115238468E-2</v>
      </c>
      <c r="S710" s="36">
        <f>1-N710/MAX($N$202:N710)</f>
        <v>6.2123809401060104E-3</v>
      </c>
    </row>
    <row r="711" spans="1:19" x14ac:dyDescent="0.4">
      <c r="A711" s="17">
        <f t="shared" si="32"/>
        <v>709</v>
      </c>
      <c r="B711">
        <v>1481500800</v>
      </c>
      <c r="C711">
        <v>778.94</v>
      </c>
      <c r="D711" s="14">
        <f t="shared" si="31"/>
        <v>42716</v>
      </c>
      <c r="F711">
        <f ca="1">IF(A711&lt;$F$2,"",AVERAGE(INDIRECT("C"&amp;A711-$F$2+3):C711))</f>
        <v>735.51613636363652</v>
      </c>
      <c r="G711" s="2">
        <f ca="1">IF(A711&lt;$G$2,"",IF(A711=$G$2,AVERAGE(INDIRECT("C"&amp;A711-$G$2+3):C711),G710+(2/($G$2+3))*(C711-G710)))</f>
        <v>730.36652734137635</v>
      </c>
      <c r="J711">
        <f ca="1">IF(F711="","",IF(C711&lt;(F711*(1-'inputs and tables'!$K$14)),0,IF(C711&gt;(F711*(1+'inputs and tables'!$K$14)),1,J710)))</f>
        <v>1</v>
      </c>
      <c r="K711">
        <f ca="1">IF(G711="","",IF(C711&lt;(G711*(1-'inputs and tables'!$K$14)),0,IF(C711&gt;(G711*(1+'inputs and tables'!$K$14)),1,K710)))</f>
        <v>1</v>
      </c>
      <c r="N711" s="13">
        <f t="shared" si="30"/>
        <v>2803.0515671668722</v>
      </c>
      <c r="O711" s="10">
        <f ca="1">(O710+(IF(J710&lt;&gt;J709,(-O710*'inputs and tables'!$K$22-'inputs and tables'!$K$21)-O710*'inputs and tables'!$K$22,0)*('inputs and tables'!$K$15+'inputs and tables'!$K$16)))*(IF(AND(J710=0,'inputs and tables'!$K$16=1),(data!C710/data!C711-1)*'inputs and tables'!$K$18+1,1)*IF(AND(J710=1,'inputs and tables'!$K$15=1),(data!C711/data!C710-1)*'inputs and tables'!$K$17+1,1))</f>
        <v>11052.913146001172</v>
      </c>
      <c r="P711" s="10">
        <f ca="1">(P710+(IF(K710&lt;&gt;K709,(-P710*'inputs and tables'!$K$22-'inputs and tables'!$K$21)-P710*'inputs and tables'!$K$22,0)*('inputs and tables'!$K$15+'inputs and tables'!$K$16)))*(IF(AND(K710=0,'inputs and tables'!$K$16=1),data!C710/data!C711,1)*IF(AND(K710=1,'inputs and tables'!$K$15=1),data!C711/data!C710,1))</f>
        <v>1848.0698699610618</v>
      </c>
      <c r="R711" s="36">
        <f ca="1">1-O711/MAX($O$202:O711)</f>
        <v>0</v>
      </c>
      <c r="S711" s="36">
        <f>1-N711/MAX($N$202:N711)</f>
        <v>0</v>
      </c>
    </row>
    <row r="712" spans="1:19" x14ac:dyDescent="0.4">
      <c r="A712" s="17">
        <f t="shared" si="32"/>
        <v>710</v>
      </c>
      <c r="B712">
        <v>1481587200</v>
      </c>
      <c r="C712">
        <v>776.18</v>
      </c>
      <c r="D712" s="14">
        <f t="shared" si="31"/>
        <v>42717</v>
      </c>
      <c r="F712">
        <f ca="1">IF(A712&lt;$F$2,"",AVERAGE(INDIRECT("C"&amp;A712-$F$2+3):C712))</f>
        <v>737.30636363636381</v>
      </c>
      <c r="G712" s="2">
        <f ca="1">IF(A712&lt;$G$2,"",IF(A712=$G$2,AVERAGE(INDIRECT("C"&amp;A712-$G$2+3):C712),G711+(2/($G$2+3))*(C712-G711)))</f>
        <v>732.31603681621141</v>
      </c>
      <c r="J712">
        <f ca="1">IF(F712="","",IF(C712&lt;(F712*(1-'inputs and tables'!$K$14)),0,IF(C712&gt;(F712*(1+'inputs and tables'!$K$14)),1,J711)))</f>
        <v>1</v>
      </c>
      <c r="K712">
        <f ca="1">IF(G712="","",IF(C712&lt;(G712*(1-'inputs and tables'!$K$14)),0,IF(C712&gt;(G712*(1+'inputs and tables'!$K$14)),1,K711)))</f>
        <v>1</v>
      </c>
      <c r="N712" s="13">
        <f t="shared" si="30"/>
        <v>2793.1195796898123</v>
      </c>
      <c r="O712" s="10">
        <f ca="1">(O711+(IF(J711&lt;&gt;J710,(-O711*'inputs and tables'!$K$22-'inputs and tables'!$K$21)-O711*'inputs and tables'!$K$22,0)*('inputs and tables'!$K$15+'inputs and tables'!$K$16)))*(IF(AND(J711=0,'inputs and tables'!$K$16=1),(data!C711/data!C712-1)*'inputs and tables'!$K$18+1,1)*IF(AND(J711=1,'inputs and tables'!$K$15=1),(data!C712/data!C711-1)*'inputs and tables'!$K$17+1,1))</f>
        <v>10964.79520285193</v>
      </c>
      <c r="P712" s="10">
        <f ca="1">(P711+(IF(K711&lt;&gt;K710,(-P711*'inputs and tables'!$K$22-'inputs and tables'!$K$21)-P711*'inputs and tables'!$K$22,0)*('inputs and tables'!$K$15+'inputs and tables'!$K$16)))*(IF(AND(K711=0,'inputs and tables'!$K$16=1),data!C711/data!C712,1)*IF(AND(K711=1,'inputs and tables'!$K$15=1),data!C712/data!C711,1))</f>
        <v>1841.5216469386303</v>
      </c>
      <c r="R712" s="36">
        <f ca="1">1-O712/MAX($O$202:O712)</f>
        <v>7.9723727116340903E-3</v>
      </c>
      <c r="S712" s="36">
        <f>1-N712/MAX($N$202:N712)</f>
        <v>3.5432767607262994E-3</v>
      </c>
    </row>
    <row r="713" spans="1:19" x14ac:dyDescent="0.4">
      <c r="A713" s="17">
        <f t="shared" si="32"/>
        <v>711</v>
      </c>
      <c r="B713">
        <v>1481673600</v>
      </c>
      <c r="C713">
        <v>777.66</v>
      </c>
      <c r="D713" s="14">
        <f t="shared" si="31"/>
        <v>42718</v>
      </c>
      <c r="F713">
        <f ca="1">IF(A713&lt;$F$2,"",AVERAGE(INDIRECT("C"&amp;A713-$F$2+3):C713))</f>
        <v>739.14181818181828</v>
      </c>
      <c r="G713" s="2">
        <f ca="1">IF(A713&lt;$G$2,"",IF(A713=$G$2,AVERAGE(INDIRECT("C"&amp;A713-$G$2+3):C713),G712+(2/($G$2+3))*(C713-G712)))</f>
        <v>734.24556716445773</v>
      </c>
      <c r="J713">
        <f ca="1">IF(F713="","",IF(C713&lt;(F713*(1-'inputs and tables'!$K$14)),0,IF(C713&gt;(F713*(1+'inputs and tables'!$K$14)),1,J712)))</f>
        <v>1</v>
      </c>
      <c r="K713">
        <f ca="1">IF(G713="","",IF(C713&lt;(G713*(1-'inputs and tables'!$K$14)),0,IF(C713&gt;(G713*(1+'inputs and tables'!$K$14)),1,K712)))</f>
        <v>1</v>
      </c>
      <c r="N713" s="13">
        <f t="shared" si="30"/>
        <v>2798.4454280470759</v>
      </c>
      <c r="O713" s="10">
        <f ca="1">(O712+(IF(J712&lt;&gt;J711,(-O712*'inputs and tables'!$K$22-'inputs and tables'!$K$21)-O712*'inputs and tables'!$K$22,0)*('inputs and tables'!$K$15+'inputs and tables'!$K$16)))*(IF(AND(J712=0,'inputs and tables'!$K$16=1),(data!C712/data!C713-1)*'inputs and tables'!$K$18+1,1)*IF(AND(J712=1,'inputs and tables'!$K$15=1),(data!C713/data!C712-1)*'inputs and tables'!$K$17+1,1))</f>
        <v>11011.836827250259</v>
      </c>
      <c r="P713" s="10">
        <f ca="1">(P712+(IF(K712&lt;&gt;K711,(-P712*'inputs and tables'!$K$22-'inputs and tables'!$K$21)-P712*'inputs and tables'!$K$22,0)*('inputs and tables'!$K$15+'inputs and tables'!$K$16)))*(IF(AND(K712=0,'inputs and tables'!$K$16=1),data!C712/data!C713,1)*IF(AND(K712=1,'inputs and tables'!$K$15=1),data!C713/data!C712,1))</f>
        <v>1845.0330129071804</v>
      </c>
      <c r="R713" s="36">
        <f ca="1">1-O713/MAX($O$202:O713)</f>
        <v>3.7163341653303483E-3</v>
      </c>
      <c r="S713" s="36">
        <f>1-N713/MAX($N$202:N713)</f>
        <v>1.6432587875834237E-3</v>
      </c>
    </row>
    <row r="714" spans="1:19" x14ac:dyDescent="0.4">
      <c r="A714" s="17">
        <f t="shared" si="32"/>
        <v>712</v>
      </c>
      <c r="B714">
        <v>1481760000</v>
      </c>
      <c r="C714">
        <v>776.16</v>
      </c>
      <c r="D714" s="14">
        <f t="shared" si="31"/>
        <v>42719</v>
      </c>
      <c r="F714">
        <f ca="1">IF(A714&lt;$F$2,"",AVERAGE(INDIRECT("C"&amp;A714-$F$2+3):C714))</f>
        <v>740.17500000000007</v>
      </c>
      <c r="G714" s="2">
        <f ca="1">IF(A714&lt;$G$2,"",IF(A714=$G$2,AVERAGE(INDIRECT("C"&amp;A714-$G$2+3):C714),G713+(2/($G$2+3))*(C714-G713)))</f>
        <v>736.02916005107659</v>
      </c>
      <c r="J714">
        <f ca="1">IF(F714="","",IF(C714&lt;(F714*(1-'inputs and tables'!$K$14)),0,IF(C714&gt;(F714*(1+'inputs and tables'!$K$14)),1,J713)))</f>
        <v>1</v>
      </c>
      <c r="K714">
        <f ca="1">IF(G714="","",IF(C714&lt;(G714*(1-'inputs and tables'!$K$14)),0,IF(C714&gt;(G714*(1+'inputs and tables'!$K$14)),1,K713)))</f>
        <v>1</v>
      </c>
      <c r="N714" s="13">
        <f t="shared" si="30"/>
        <v>2793.0476087660654</v>
      </c>
      <c r="O714" s="10">
        <f ca="1">(O713+(IF(J713&lt;&gt;J712,(-O713*'inputs and tables'!$K$22-'inputs and tables'!$K$21)-O713*'inputs and tables'!$K$22,0)*('inputs and tables'!$K$15+'inputs and tables'!$K$16)))*(IF(AND(J713=0,'inputs and tables'!$K$16=1),(data!C713/data!C714-1)*'inputs and tables'!$K$18+1,1)*IF(AND(J713=1,'inputs and tables'!$K$15=1),(data!C714/data!C713-1)*'inputs and tables'!$K$17+1,1))</f>
        <v>10964.04608413377</v>
      </c>
      <c r="P714" s="10">
        <f ca="1">(P713+(IF(K713&lt;&gt;K712,(-P713*'inputs and tables'!$K$22-'inputs and tables'!$K$21)-P713*'inputs and tables'!$K$22,0)*('inputs and tables'!$K$15+'inputs and tables'!$K$16)))*(IF(AND(K713=0,'inputs and tables'!$K$16=1),data!C713/data!C714,1)*IF(AND(K713=1,'inputs and tables'!$K$15=1),data!C714/data!C713,1))</f>
        <v>1841.4741960471636</v>
      </c>
      <c r="R714" s="36">
        <f ca="1">1-O714/MAX($O$202:O714)</f>
        <v>8.0401483928744799E-3</v>
      </c>
      <c r="S714" s="36">
        <f>1-N714/MAX($N$202:N714)</f>
        <v>3.5689526792823667E-3</v>
      </c>
    </row>
    <row r="715" spans="1:19" x14ac:dyDescent="0.4">
      <c r="A715" s="17">
        <f t="shared" si="32"/>
        <v>713</v>
      </c>
      <c r="B715">
        <v>1481846400</v>
      </c>
      <c r="C715">
        <v>780.98</v>
      </c>
      <c r="D715" s="14">
        <f t="shared" si="31"/>
        <v>42720</v>
      </c>
      <c r="F715">
        <f ca="1">IF(A715&lt;$F$2,"",AVERAGE(INDIRECT("C"&amp;A715-$F$2+3):C715))</f>
        <v>741.00181818181818</v>
      </c>
      <c r="G715" s="2">
        <f ca="1">IF(A715&lt;$G$2,"",IF(A715=$G$2,AVERAGE(INDIRECT("C"&amp;A715-$G$2+3):C715),G714+(2/($G$2+3))*(C715-G714)))</f>
        <v>737.94196175103082</v>
      </c>
      <c r="J715">
        <f ca="1">IF(F715="","",IF(C715&lt;(F715*(1-'inputs and tables'!$K$14)),0,IF(C715&gt;(F715*(1+'inputs and tables'!$K$14)),1,J714)))</f>
        <v>1</v>
      </c>
      <c r="K715">
        <f ca="1">IF(G715="","",IF(C715&lt;(G715*(1-'inputs and tables'!$K$14)),0,IF(C715&gt;(G715*(1+'inputs and tables'!$K$14)),1,K714)))</f>
        <v>1</v>
      </c>
      <c r="N715" s="13">
        <f t="shared" ref="N715:N778" si="33">(C715/C714)*N714</f>
        <v>2810.3926013890459</v>
      </c>
      <c r="O715" s="10">
        <f ca="1">(O714+(IF(J714&lt;&gt;J713,(-O714*'inputs and tables'!$K$22-'inputs and tables'!$K$21)-O714*'inputs and tables'!$K$22,0)*('inputs and tables'!$K$15+'inputs and tables'!$K$16)))*(IF(AND(J714=0,'inputs and tables'!$K$16=1),(data!C714/data!C715-1)*'inputs and tables'!$K$18+1,1)*IF(AND(J714=1,'inputs and tables'!$K$15=1),(data!C715/data!C714-1)*'inputs and tables'!$K$17+1,1))</f>
        <v>11117.242692800068</v>
      </c>
      <c r="P715" s="10">
        <f ca="1">(P714+(IF(K714&lt;&gt;K713,(-P714*'inputs and tables'!$K$22-'inputs and tables'!$K$21)-P714*'inputs and tables'!$K$22,0)*('inputs and tables'!$K$15+'inputs and tables'!$K$16)))*(IF(AND(K714=0,'inputs and tables'!$K$16=1),data!C714/data!C715,1)*IF(AND(K714=1,'inputs and tables'!$K$15=1),data!C715/data!C714,1))</f>
        <v>1852.909860890685</v>
      </c>
      <c r="R715" s="36">
        <f ca="1">1-O715/MAX($O$202:O715)</f>
        <v>0</v>
      </c>
      <c r="S715" s="36">
        <f>1-N715/MAX($N$202:N715)</f>
        <v>0</v>
      </c>
    </row>
    <row r="716" spans="1:19" x14ac:dyDescent="0.4">
      <c r="A716" s="17">
        <f t="shared" si="32"/>
        <v>714</v>
      </c>
      <c r="B716">
        <v>1481932800</v>
      </c>
      <c r="C716">
        <v>788.57</v>
      </c>
      <c r="D716" s="14">
        <f t="shared" si="31"/>
        <v>42721</v>
      </c>
      <c r="F716">
        <f ca="1">IF(A716&lt;$F$2,"",AVERAGE(INDIRECT("C"&amp;A716-$F$2+3):C716))</f>
        <v>743.2420454545454</v>
      </c>
      <c r="G716" s="2">
        <f ca="1">IF(A716&lt;$G$2,"",IF(A716=$G$2,AVERAGE(INDIRECT("C"&amp;A716-$G$2+3):C716),G715+(2/($G$2+3))*(C716-G715)))</f>
        <v>740.09634635736995</v>
      </c>
      <c r="J716">
        <f ca="1">IF(F716="","",IF(C716&lt;(F716*(1-'inputs and tables'!$K$14)),0,IF(C716&gt;(F716*(1+'inputs and tables'!$K$14)),1,J715)))</f>
        <v>1</v>
      </c>
      <c r="K716">
        <f ca="1">IF(G716="","",IF(C716&lt;(G716*(1-'inputs and tables'!$K$14)),0,IF(C716&gt;(G716*(1+'inputs and tables'!$K$14)),1,K715)))</f>
        <v>1</v>
      </c>
      <c r="N716" s="13">
        <f t="shared" si="33"/>
        <v>2837.7055669509587</v>
      </c>
      <c r="O716" s="10">
        <f ca="1">(O715+(IF(J715&lt;&gt;J714,(-O715*'inputs and tables'!$K$22-'inputs and tables'!$K$21)-O715*'inputs and tables'!$K$22,0)*('inputs and tables'!$K$15+'inputs and tables'!$K$16)))*(IF(AND(J715=0,'inputs and tables'!$K$16=1),(data!C715/data!C716-1)*'inputs and tables'!$K$18+1,1)*IF(AND(J715=1,'inputs and tables'!$K$15=1),(data!C716/data!C715-1)*'inputs and tables'!$K$17+1,1))</f>
        <v>11360.340738955274</v>
      </c>
      <c r="P716" s="10">
        <f ca="1">(P715+(IF(K715&lt;&gt;K714,(-P715*'inputs and tables'!$K$22-'inputs and tables'!$K$21)-P715*'inputs and tables'!$K$22,0)*('inputs and tables'!$K$15+'inputs and tables'!$K$16)))*(IF(AND(K715=0,'inputs and tables'!$K$16=1),data!C715/data!C716,1)*IF(AND(K715=1,'inputs and tables'!$K$15=1),data!C716/data!C715,1))</f>
        <v>1870.9174742023706</v>
      </c>
      <c r="R716" s="36">
        <f ca="1">1-O716/MAX($O$202:O716)</f>
        <v>0</v>
      </c>
      <c r="S716" s="36">
        <f>1-N716/MAX($N$202:N716)</f>
        <v>0</v>
      </c>
    </row>
    <row r="717" spans="1:19" x14ac:dyDescent="0.4">
      <c r="A717" s="17">
        <f t="shared" si="32"/>
        <v>715</v>
      </c>
      <c r="B717">
        <v>1482019200</v>
      </c>
      <c r="C717">
        <v>790.72</v>
      </c>
      <c r="D717" s="14">
        <f t="shared" si="31"/>
        <v>42722</v>
      </c>
      <c r="F717">
        <f ca="1">IF(A717&lt;$F$2,"",AVERAGE(INDIRECT("C"&amp;A717-$F$2+3):C717))</f>
        <v>745.16022727272718</v>
      </c>
      <c r="G717" s="2">
        <f ca="1">IF(A717&lt;$G$2,"",IF(A717=$G$2,AVERAGE(INDIRECT("C"&amp;A717-$G$2+3):C717),G716+(2/($G$2+3))*(C717-G716)))</f>
        <v>742.25054438471591</v>
      </c>
      <c r="J717">
        <f ca="1">IF(F717="","",IF(C717&lt;(F717*(1-'inputs and tables'!$K$14)),0,IF(C717&gt;(F717*(1+'inputs and tables'!$K$14)),1,J716)))</f>
        <v>1</v>
      </c>
      <c r="K717">
        <f ca="1">IF(G717="","",IF(C717&lt;(G717*(1-'inputs and tables'!$K$14)),0,IF(C717&gt;(G717*(1+'inputs and tables'!$K$14)),1,K716)))</f>
        <v>1</v>
      </c>
      <c r="N717" s="13">
        <f t="shared" si="33"/>
        <v>2845.4424412537401</v>
      </c>
      <c r="O717" s="10">
        <f ca="1">(O716+(IF(J716&lt;&gt;J715,(-O716*'inputs and tables'!$K$22-'inputs and tables'!$K$21)-O716*'inputs and tables'!$K$22,0)*('inputs and tables'!$K$15+'inputs and tables'!$K$16)))*(IF(AND(J716=0,'inputs and tables'!$K$16=1),(data!C716/data!C717-1)*'inputs and tables'!$K$18+1,1)*IF(AND(J716=1,'inputs and tables'!$K$15=1),(data!C717/data!C716-1)*'inputs and tables'!$K$17+1,1))</f>
        <v>11430.030998950826</v>
      </c>
      <c r="P717" s="10">
        <f ca="1">(P716+(IF(K716&lt;&gt;K715,(-P716*'inputs and tables'!$K$22-'inputs and tables'!$K$21)-P716*'inputs and tables'!$K$22,0)*('inputs and tables'!$K$15+'inputs and tables'!$K$16)))*(IF(AND(K716=0,'inputs and tables'!$K$16=1),data!C716/data!C717,1)*IF(AND(K716=1,'inputs and tables'!$K$15=1),data!C717/data!C716,1))</f>
        <v>1876.0184450350614</v>
      </c>
      <c r="R717" s="36">
        <f ca="1">1-O717/MAX($O$202:O717)</f>
        <v>0</v>
      </c>
      <c r="S717" s="36">
        <f>1-N717/MAX($N$202:N717)</f>
        <v>0</v>
      </c>
    </row>
    <row r="718" spans="1:19" x14ac:dyDescent="0.4">
      <c r="A718" s="17">
        <f t="shared" si="32"/>
        <v>716</v>
      </c>
      <c r="B718">
        <v>1482105600</v>
      </c>
      <c r="C718">
        <v>790.81</v>
      </c>
      <c r="D718" s="14">
        <f t="shared" si="31"/>
        <v>42723</v>
      </c>
      <c r="F718">
        <f ca="1">IF(A718&lt;$F$2,"",AVERAGE(INDIRECT("C"&amp;A718-$F$2+3):C718))</f>
        <v>747.06522727272716</v>
      </c>
      <c r="G718" s="2">
        <f ca="1">IF(A718&lt;$G$2,"",IF(A718=$G$2,AVERAGE(INDIRECT("C"&amp;A718-$G$2+3):C718),G717+(2/($G$2+3))*(C718-G717)))</f>
        <v>744.31690419813231</v>
      </c>
      <c r="J718">
        <f ca="1">IF(F718="","",IF(C718&lt;(F718*(1-'inputs and tables'!$K$14)),0,IF(C718&gt;(F718*(1+'inputs and tables'!$K$14)),1,J717)))</f>
        <v>1</v>
      </c>
      <c r="K718">
        <f ca="1">IF(G718="","",IF(C718&lt;(G718*(1-'inputs and tables'!$K$14)),0,IF(C718&gt;(G718*(1+'inputs and tables'!$K$14)),1,K717)))</f>
        <v>1</v>
      </c>
      <c r="N718" s="13">
        <f t="shared" si="33"/>
        <v>2845.7663104106005</v>
      </c>
      <c r="O718" s="10">
        <f ca="1">(O717+(IF(J717&lt;&gt;J716,(-O717*'inputs and tables'!$K$22-'inputs and tables'!$K$21)-O717*'inputs and tables'!$K$22,0)*('inputs and tables'!$K$15+'inputs and tables'!$K$16)))*(IF(AND(J717=0,'inputs and tables'!$K$16=1),(data!C717/data!C718-1)*'inputs and tables'!$K$18+1,1)*IF(AND(J717=1,'inputs and tables'!$K$15=1),(data!C718/data!C717-1)*'inputs and tables'!$K$17+1,1))</f>
        <v>11432.958180857551</v>
      </c>
      <c r="P718" s="10">
        <f ca="1">(P717+(IF(K717&lt;&gt;K716,(-P717*'inputs and tables'!$K$22-'inputs and tables'!$K$21)-P717*'inputs and tables'!$K$22,0)*('inputs and tables'!$K$15+'inputs and tables'!$K$16)))*(IF(AND(K717=0,'inputs and tables'!$K$16=1),data!C717/data!C718,1)*IF(AND(K717=1,'inputs and tables'!$K$15=1),data!C718/data!C717,1))</f>
        <v>1876.2319740466623</v>
      </c>
      <c r="R718" s="36">
        <f ca="1">1-O718/MAX($O$202:O718)</f>
        <v>0</v>
      </c>
      <c r="S718" s="36">
        <f>1-N718/MAX($N$202:N718)</f>
        <v>0</v>
      </c>
    </row>
    <row r="719" spans="1:19" x14ac:dyDescent="0.4">
      <c r="A719" s="17">
        <f t="shared" si="32"/>
        <v>717</v>
      </c>
      <c r="B719">
        <v>1482192000</v>
      </c>
      <c r="C719">
        <v>798.99</v>
      </c>
      <c r="D719" s="14">
        <f t="shared" si="31"/>
        <v>42724</v>
      </c>
      <c r="F719">
        <f ca="1">IF(A719&lt;$F$2,"",AVERAGE(INDIRECT("C"&amp;A719-$F$2+3):C719))</f>
        <v>748.92818181818177</v>
      </c>
      <c r="G719" s="2">
        <f ca="1">IF(A719&lt;$G$2,"",IF(A719=$G$2,AVERAGE(INDIRECT("C"&amp;A719-$G$2+3):C719),G718+(2/($G$2+3))*(C719-G718)))</f>
        <v>746.64341891310539</v>
      </c>
      <c r="J719">
        <f ca="1">IF(F719="","",IF(C719&lt;(F719*(1-'inputs and tables'!$K$14)),0,IF(C719&gt;(F719*(1+'inputs and tables'!$K$14)),1,J718)))</f>
        <v>1</v>
      </c>
      <c r="K719">
        <f ca="1">IF(G719="","",IF(C719&lt;(G719*(1-'inputs and tables'!$K$14)),0,IF(C719&gt;(G719*(1+'inputs and tables'!$K$14)),1,K718)))</f>
        <v>1</v>
      </c>
      <c r="N719" s="13">
        <f t="shared" si="33"/>
        <v>2875.2024182230443</v>
      </c>
      <c r="O719" s="10">
        <f ca="1">(O718+(IF(J718&lt;&gt;J717,(-O718*'inputs and tables'!$K$22-'inputs and tables'!$K$21)-O718*'inputs and tables'!$K$22,0)*('inputs and tables'!$K$15+'inputs and tables'!$K$16)))*(IF(AND(J718=0,'inputs and tables'!$K$16=1),(data!C718/data!C719-1)*'inputs and tables'!$K$18+1,1)*IF(AND(J718=1,'inputs and tables'!$K$15=1),(data!C719/data!C718-1)*'inputs and tables'!$K$17+1,1))</f>
        <v>11699.044339756258</v>
      </c>
      <c r="P719" s="10">
        <f ca="1">(P718+(IF(K718&lt;&gt;K717,(-P718*'inputs and tables'!$K$22-'inputs and tables'!$K$21)-P718*'inputs and tables'!$K$22,0)*('inputs and tables'!$K$15+'inputs and tables'!$K$16)))*(IF(AND(K718=0,'inputs and tables'!$K$16=1),data!C718/data!C719,1)*IF(AND(K718=1,'inputs and tables'!$K$15=1),data!C719/data!C718,1))</f>
        <v>1895.6393886566216</v>
      </c>
      <c r="R719" s="36">
        <f ca="1">1-O719/MAX($O$202:O719)</f>
        <v>0</v>
      </c>
      <c r="S719" s="36">
        <f>1-N719/MAX($N$202:N719)</f>
        <v>0</v>
      </c>
    </row>
    <row r="720" spans="1:19" x14ac:dyDescent="0.4">
      <c r="A720" s="17">
        <f t="shared" si="32"/>
        <v>718</v>
      </c>
      <c r="B720">
        <v>1482278400</v>
      </c>
      <c r="C720">
        <v>834.5</v>
      </c>
      <c r="D720" s="14">
        <f t="shared" si="31"/>
        <v>42725</v>
      </c>
      <c r="F720">
        <f ca="1">IF(A720&lt;$F$2,"",AVERAGE(INDIRECT("C"&amp;A720-$F$2+3):C720))</f>
        <v>751.83909090909083</v>
      </c>
      <c r="G720" s="2">
        <f ca="1">IF(A720&lt;$G$2,"",IF(A720=$G$2,AVERAGE(INDIRECT("C"&amp;A720-$G$2+3):C720),G719+(2/($G$2+3))*(C720-G719)))</f>
        <v>750.3819968316966</v>
      </c>
      <c r="J720">
        <f ca="1">IF(F720="","",IF(C720&lt;(F720*(1-'inputs and tables'!$K$14)),0,IF(C720&gt;(F720*(1+'inputs and tables'!$K$14)),1,J719)))</f>
        <v>1</v>
      </c>
      <c r="K720">
        <f ca="1">IF(G720="","",IF(C720&lt;(G720*(1-'inputs and tables'!$K$14)),0,IF(C720&gt;(G720*(1+'inputs and tables'!$K$14)),1,K719)))</f>
        <v>1</v>
      </c>
      <c r="N720" s="13">
        <f t="shared" si="33"/>
        <v>3002.9867933354994</v>
      </c>
      <c r="O720" s="10">
        <f ca="1">(O719+(IF(J719&lt;&gt;J718,(-O719*'inputs and tables'!$K$22-'inputs and tables'!$K$21)-O719*'inputs and tables'!$K$22,0)*('inputs and tables'!$K$15+'inputs and tables'!$K$16)))*(IF(AND(J719=0,'inputs and tables'!$K$16=1),(data!C719/data!C720-1)*'inputs and tables'!$K$18+1,1)*IF(AND(J719=1,'inputs and tables'!$K$15=1),(data!C720/data!C719-1)*'inputs and tables'!$K$17+1,1))</f>
        <v>12868.92681029491</v>
      </c>
      <c r="P720" s="10">
        <f ca="1">(P719+(IF(K719&lt;&gt;K718,(-P719*'inputs and tables'!$K$22-'inputs and tables'!$K$21)-P719*'inputs and tables'!$K$22,0)*('inputs and tables'!$K$15+'inputs and tables'!$K$16)))*(IF(AND(K719=0,'inputs and tables'!$K$16=1),data!C719/data!C720,1)*IF(AND(K719=1,'inputs and tables'!$K$15=1),data!C720/data!C719,1))</f>
        <v>1979.8884464560892</v>
      </c>
      <c r="R720" s="36">
        <f ca="1">1-O720/MAX($O$202:O720)</f>
        <v>0</v>
      </c>
      <c r="S720" s="36">
        <f>1-N720/MAX($N$202:N720)</f>
        <v>0</v>
      </c>
    </row>
    <row r="721" spans="1:19" x14ac:dyDescent="0.4">
      <c r="A721" s="17">
        <f t="shared" si="32"/>
        <v>719</v>
      </c>
      <c r="B721">
        <v>1482364800</v>
      </c>
      <c r="C721">
        <v>856.02</v>
      </c>
      <c r="D721" s="14">
        <f t="shared" si="31"/>
        <v>42726</v>
      </c>
      <c r="F721">
        <f ca="1">IF(A721&lt;$F$2,"",AVERAGE(INDIRECT("C"&amp;A721-$F$2+3):C721))</f>
        <v>755.13159090909096</v>
      </c>
      <c r="G721" s="2">
        <f ca="1">IF(A721&lt;$G$2,"",IF(A721=$G$2,AVERAGE(INDIRECT("C"&amp;A721-$G$2+3):C721),G720+(2/($G$2+3))*(C721-G720)))</f>
        <v>754.87723100907124</v>
      </c>
      <c r="J721">
        <f ca="1">IF(F721="","",IF(C721&lt;(F721*(1-'inputs and tables'!$K$14)),0,IF(C721&gt;(F721*(1+'inputs and tables'!$K$14)),1,J720)))</f>
        <v>1</v>
      </c>
      <c r="K721">
        <f ca="1">IF(G721="","",IF(C721&lt;(G721*(1-'inputs and tables'!$K$14)),0,IF(C721&gt;(G721*(1+'inputs and tables'!$K$14)),1,K720)))</f>
        <v>1</v>
      </c>
      <c r="N721" s="13">
        <f t="shared" si="33"/>
        <v>3080.4275072870632</v>
      </c>
      <c r="O721" s="10">
        <f ca="1">(O720+(IF(J720&lt;&gt;J719,(-O720*'inputs and tables'!$K$22-'inputs and tables'!$K$21)-O720*'inputs and tables'!$K$22,0)*('inputs and tables'!$K$15+'inputs and tables'!$K$16)))*(IF(AND(J720=0,'inputs and tables'!$K$16=1),(data!C720/data!C721-1)*'inputs and tables'!$K$18+1,1)*IF(AND(J720=1,'inputs and tables'!$K$15=1),(data!C721/data!C720-1)*'inputs and tables'!$K$17+1,1))</f>
        <v>13615.617566621428</v>
      </c>
      <c r="P721" s="10">
        <f ca="1">(P720+(IF(K720&lt;&gt;K719,(-P720*'inputs and tables'!$K$22-'inputs and tables'!$K$21)-P720*'inputs and tables'!$K$22,0)*('inputs and tables'!$K$15+'inputs and tables'!$K$16)))*(IF(AND(K720=0,'inputs and tables'!$K$16=1),data!C720/data!C721,1)*IF(AND(K720=1,'inputs and tables'!$K$15=1),data!C721/data!C720,1))</f>
        <v>2030.9456056744655</v>
      </c>
      <c r="R721" s="36">
        <f ca="1">1-O721/MAX($O$202:O721)</f>
        <v>0</v>
      </c>
      <c r="S721" s="36">
        <f>1-N721/MAX($N$202:N721)</f>
        <v>0</v>
      </c>
    </row>
    <row r="722" spans="1:19" x14ac:dyDescent="0.4">
      <c r="A722" s="17">
        <f t="shared" si="32"/>
        <v>720</v>
      </c>
      <c r="B722">
        <v>1482451200</v>
      </c>
      <c r="C722">
        <v>917.26</v>
      </c>
      <c r="D722" s="14">
        <f t="shared" si="31"/>
        <v>42727</v>
      </c>
      <c r="F722">
        <f ca="1">IF(A722&lt;$F$2,"",AVERAGE(INDIRECT("C"&amp;A722-$F$2+3):C722))</f>
        <v>759.5927272727273</v>
      </c>
      <c r="G722" s="2">
        <f ca="1">IF(A722&lt;$G$2,"",IF(A722=$G$2,AVERAGE(INDIRECT("C"&amp;A722-$G$2+3):C722),G721+(2/($G$2+3))*(C722-G721)))</f>
        <v>761.78713607251507</v>
      </c>
      <c r="J722">
        <f ca="1">IF(F722="","",IF(C722&lt;(F722*(1-'inputs and tables'!$K$14)),0,IF(C722&gt;(F722*(1+'inputs and tables'!$K$14)),1,J721)))</f>
        <v>1</v>
      </c>
      <c r="K722">
        <f ca="1">IF(G722="","",IF(C722&lt;(G722*(1-'inputs and tables'!$K$14)),0,IF(C722&gt;(G722*(1+'inputs and tables'!$K$14)),1,K721)))</f>
        <v>1</v>
      </c>
      <c r="N722" s="13">
        <f t="shared" si="33"/>
        <v>3300.8024757997841</v>
      </c>
      <c r="O722" s="10">
        <f ca="1">(O721+(IF(J721&lt;&gt;J720,(-O721*'inputs and tables'!$K$22-'inputs and tables'!$K$21)-O721*'inputs and tables'!$K$22,0)*('inputs and tables'!$K$15+'inputs and tables'!$K$16)))*(IF(AND(J721=0,'inputs and tables'!$K$16=1),(data!C721/data!C722-1)*'inputs and tables'!$K$18+1,1)*IF(AND(J721=1,'inputs and tables'!$K$15=1),(data!C722/data!C721-1)*'inputs and tables'!$K$17+1,1))</f>
        <v>15807.267229602159</v>
      </c>
      <c r="P722" s="10">
        <f ca="1">(P721+(IF(K721&lt;&gt;K720,(-P721*'inputs and tables'!$K$22-'inputs and tables'!$K$21)-P721*'inputs and tables'!$K$22,0)*('inputs and tables'!$K$15+'inputs and tables'!$K$16)))*(IF(AND(K721=0,'inputs and tables'!$K$16=1),data!C721/data!C722,1)*IF(AND(K721=1,'inputs and tables'!$K$15=1),data!C722/data!C721,1))</f>
        <v>2176.2402353460902</v>
      </c>
      <c r="R722" s="36">
        <f ca="1">1-O722/MAX($O$202:O722)</f>
        <v>0</v>
      </c>
      <c r="S722" s="36">
        <f>1-N722/MAX($N$202:N722)</f>
        <v>0</v>
      </c>
    </row>
    <row r="723" spans="1:19" x14ac:dyDescent="0.4">
      <c r="A723" s="17">
        <f t="shared" si="32"/>
        <v>721</v>
      </c>
      <c r="B723">
        <v>1482537600</v>
      </c>
      <c r="C723">
        <v>891.5</v>
      </c>
      <c r="D723" s="14">
        <f t="shared" si="31"/>
        <v>42728</v>
      </c>
      <c r="F723">
        <f ca="1">IF(A723&lt;$F$2,"",AVERAGE(INDIRECT("C"&amp;A723-$F$2+3):C723))</f>
        <v>763.65159090909083</v>
      </c>
      <c r="G723" s="2">
        <f ca="1">IF(A723&lt;$G$2,"",IF(A723=$G$2,AVERAGE(INDIRECT("C"&amp;A723-$G$2+3):C723),G722+(2/($G$2+3))*(C723-G722)))</f>
        <v>767.30683240985491</v>
      </c>
      <c r="J723">
        <f ca="1">IF(F723="","",IF(C723&lt;(F723*(1-'inputs and tables'!$K$14)),0,IF(C723&gt;(F723*(1+'inputs and tables'!$K$14)),1,J722)))</f>
        <v>1</v>
      </c>
      <c r="K723">
        <f ca="1">IF(G723="","",IF(C723&lt;(G723*(1-'inputs and tables'!$K$14)),0,IF(C723&gt;(G723*(1+'inputs and tables'!$K$14)),1,K722)))</f>
        <v>1</v>
      </c>
      <c r="N723" s="13">
        <f t="shared" si="33"/>
        <v>3208.1039260138973</v>
      </c>
      <c r="O723" s="10">
        <f ca="1">(O722+(IF(J722&lt;&gt;J721,(-O722*'inputs and tables'!$K$22-'inputs and tables'!$K$21)-O722*'inputs and tables'!$K$22,0)*('inputs and tables'!$K$15+'inputs and tables'!$K$16)))*(IF(AND(J722=0,'inputs and tables'!$K$16=1),(data!C722/data!C723-1)*'inputs and tables'!$K$18+1,1)*IF(AND(J722=1,'inputs and tables'!$K$15=1),(data!C723/data!C722-1)*'inputs and tables'!$K$17+1,1))</f>
        <v>14808.434610031107</v>
      </c>
      <c r="P723" s="10">
        <f ca="1">(P722+(IF(K722&lt;&gt;K721,(-P722*'inputs and tables'!$K$22-'inputs and tables'!$K$21)-P722*'inputs and tables'!$K$22,0)*('inputs and tables'!$K$15+'inputs and tables'!$K$16)))*(IF(AND(K722=0,'inputs and tables'!$K$16=1),data!C722/data!C723,1)*IF(AND(K722=1,'inputs and tables'!$K$15=1),data!C723/data!C722,1))</f>
        <v>2115.1234871367328</v>
      </c>
      <c r="R723" s="36">
        <f ca="1">1-O723/MAX($O$202:O723)</f>
        <v>6.3188190916425135E-2</v>
      </c>
      <c r="S723" s="36">
        <f>1-N723/MAX($N$202:N723)</f>
        <v>2.8083640407300048E-2</v>
      </c>
    </row>
    <row r="724" spans="1:19" x14ac:dyDescent="0.4">
      <c r="A724" s="17">
        <f t="shared" si="32"/>
        <v>722</v>
      </c>
      <c r="B724">
        <v>1482624000</v>
      </c>
      <c r="C724">
        <v>896.12</v>
      </c>
      <c r="D724" s="14">
        <f t="shared" si="31"/>
        <v>42729</v>
      </c>
      <c r="F724">
        <f ca="1">IF(A724&lt;$F$2,"",AVERAGE(INDIRECT("C"&amp;A724-$F$2+3):C724))</f>
        <v>767.72477272727292</v>
      </c>
      <c r="G724" s="2">
        <f ca="1">IF(A724&lt;$G$2,"",IF(A724=$G$2,AVERAGE(INDIRECT("C"&amp;A724-$G$2+3):C724),G723+(2/($G$2+3))*(C724-G723)))</f>
        <v>772.78824379666958</v>
      </c>
      <c r="J724">
        <f ca="1">IF(F724="","",IF(C724&lt;(F724*(1-'inputs and tables'!$K$14)),0,IF(C724&gt;(F724*(1+'inputs and tables'!$K$14)),1,J723)))</f>
        <v>1</v>
      </c>
      <c r="K724">
        <f ca="1">IF(G724="","",IF(C724&lt;(G724*(1-'inputs and tables'!$K$14)),0,IF(C724&gt;(G724*(1+'inputs and tables'!$K$14)),1,K723)))</f>
        <v>1</v>
      </c>
      <c r="N724" s="13">
        <f t="shared" si="33"/>
        <v>3224.7292093994097</v>
      </c>
      <c r="O724" s="10">
        <f ca="1">(O723+(IF(J723&lt;&gt;J722,(-O723*'inputs and tables'!$K$22-'inputs and tables'!$K$21)-O723*'inputs and tables'!$K$22,0)*('inputs and tables'!$K$15+'inputs and tables'!$K$16)))*(IF(AND(J723=0,'inputs and tables'!$K$16=1),(data!C723/data!C724-1)*'inputs and tables'!$K$18+1,1)*IF(AND(J723=1,'inputs and tables'!$K$15=1),(data!C724/data!C723-1)*'inputs and tables'!$K$17+1,1))</f>
        <v>14981.102784760522</v>
      </c>
      <c r="P724" s="10">
        <f ca="1">(P723+(IF(K723&lt;&gt;K722,(-P723*'inputs and tables'!$K$22-'inputs and tables'!$K$21)-P723*'inputs and tables'!$K$22,0)*('inputs and tables'!$K$15+'inputs and tables'!$K$16)))*(IF(AND(K723=0,'inputs and tables'!$K$16=1),data!C723/data!C724,1)*IF(AND(K723=1,'inputs and tables'!$K$15=1),data!C724/data!C723,1))</f>
        <v>2126.0846430655852</v>
      </c>
      <c r="R724" s="36">
        <f ca="1">1-O724/MAX($O$202:O724)</f>
        <v>5.226484963159761E-2</v>
      </c>
      <c r="S724" s="36">
        <f>1-N724/MAX($N$202:N724)</f>
        <v>2.3046900551642935E-2</v>
      </c>
    </row>
    <row r="725" spans="1:19" x14ac:dyDescent="0.4">
      <c r="A725" s="17">
        <f t="shared" si="32"/>
        <v>723</v>
      </c>
      <c r="B725">
        <v>1482710400</v>
      </c>
      <c r="C725">
        <v>902.09</v>
      </c>
      <c r="D725" s="14">
        <f t="shared" si="31"/>
        <v>42730</v>
      </c>
      <c r="F725">
        <f ca="1">IF(A725&lt;$F$2,"",AVERAGE(INDIRECT("C"&amp;A725-$F$2+3):C725))</f>
        <v>772.2147727272727</v>
      </c>
      <c r="G725" s="2">
        <f ca="1">IF(A725&lt;$G$2,"",IF(A725=$G$2,AVERAGE(INDIRECT("C"&amp;A725-$G$2+3):C725),G724+(2/($G$2+3))*(C725-G724)))</f>
        <v>778.29044618830062</v>
      </c>
      <c r="J725">
        <f ca="1">IF(F725="","",IF(C725&lt;(F725*(1-'inputs and tables'!$K$14)),0,IF(C725&gt;(F725*(1+'inputs and tables'!$K$14)),1,J724)))</f>
        <v>1</v>
      </c>
      <c r="K725">
        <f ca="1">IF(G725="","",IF(C725&lt;(G725*(1-'inputs and tables'!$K$14)),0,IF(C725&gt;(G725*(1+'inputs and tables'!$K$14)),1,K724)))</f>
        <v>1</v>
      </c>
      <c r="N725" s="13">
        <f t="shared" si="33"/>
        <v>3246.2125301378314</v>
      </c>
      <c r="O725" s="10">
        <f ca="1">(O724+(IF(J724&lt;&gt;J723,(-O724*'inputs and tables'!$K$22-'inputs and tables'!$K$21)-O724*'inputs and tables'!$K$22,0)*('inputs and tables'!$K$15+'inputs and tables'!$K$16)))*(IF(AND(J724=0,'inputs and tables'!$K$16=1),(data!C724/data!C725-1)*'inputs and tables'!$K$18+1,1)*IF(AND(J724=1,'inputs and tables'!$K$15=1),(data!C725/data!C724-1)*'inputs and tables'!$K$17+1,1))</f>
        <v>15205.663851533158</v>
      </c>
      <c r="P725" s="10">
        <f ca="1">(P724+(IF(K724&lt;&gt;K723,(-P724*'inputs and tables'!$K$22-'inputs and tables'!$K$21)-P724*'inputs and tables'!$K$22,0)*('inputs and tables'!$K$15+'inputs and tables'!$K$16)))*(IF(AND(K724=0,'inputs and tables'!$K$16=1),data!C724/data!C725,1)*IF(AND(K724=1,'inputs and tables'!$K$15=1),data!C725/data!C724,1))</f>
        <v>2140.2487341684528</v>
      </c>
      <c r="R725" s="36">
        <f ca="1">1-O725/MAX($O$202:O725)</f>
        <v>3.805865804194053E-2</v>
      </c>
      <c r="S725" s="36">
        <f>1-N725/MAX($N$202:N725)</f>
        <v>1.6538386062839305E-2</v>
      </c>
    </row>
    <row r="726" spans="1:19" x14ac:dyDescent="0.4">
      <c r="A726" s="17">
        <f t="shared" si="32"/>
        <v>724</v>
      </c>
      <c r="B726">
        <v>1482796800</v>
      </c>
      <c r="C726">
        <v>925.2</v>
      </c>
      <c r="D726" s="14">
        <f t="shared" si="31"/>
        <v>42731</v>
      </c>
      <c r="F726">
        <f ca="1">IF(A726&lt;$F$2,"",AVERAGE(INDIRECT("C"&amp;A726-$F$2+3):C726))</f>
        <v>777.24181818181796</v>
      </c>
      <c r="G726" s="2">
        <f ca="1">IF(A726&lt;$G$2,"",IF(A726=$G$2,AVERAGE(INDIRECT("C"&amp;A726-$G$2+3):C726),G725+(2/($G$2+3))*(C726-G725)))</f>
        <v>784.54191656326657</v>
      </c>
      <c r="J726">
        <f ca="1">IF(F726="","",IF(C726&lt;(F726*(1-'inputs and tables'!$K$14)),0,IF(C726&gt;(F726*(1+'inputs and tables'!$K$14)),1,J725)))</f>
        <v>1</v>
      </c>
      <c r="K726">
        <f ca="1">IF(G726="","",IF(C726&lt;(G726*(1-'inputs and tables'!$K$14)),0,IF(C726&gt;(G726*(1+'inputs and tables'!$K$14)),1,K725)))</f>
        <v>1</v>
      </c>
      <c r="N726" s="13">
        <f t="shared" si="33"/>
        <v>3329.3749325272665</v>
      </c>
      <c r="O726" s="10">
        <f ca="1">(O725+(IF(J725&lt;&gt;J724,(-O725*'inputs and tables'!$K$22-'inputs and tables'!$K$21)-O725*'inputs and tables'!$K$22,0)*('inputs and tables'!$K$15+'inputs and tables'!$K$16)))*(IF(AND(J725=0,'inputs and tables'!$K$16=1),(data!C725/data!C726-1)*'inputs and tables'!$K$18+1,1)*IF(AND(J725=1,'inputs and tables'!$K$15=1),(data!C726/data!C725-1)*'inputs and tables'!$K$17+1,1))</f>
        <v>16082.13571810977</v>
      </c>
      <c r="P726" s="10">
        <f ca="1">(P725+(IF(K725&lt;&gt;K724,(-P725*'inputs and tables'!$K$22-'inputs and tables'!$K$21)-P725*'inputs and tables'!$K$22,0)*('inputs and tables'!$K$15+'inputs and tables'!$K$16)))*(IF(AND(K725=0,'inputs and tables'!$K$16=1),data!C725/data!C726,1)*IF(AND(K725=1,'inputs and tables'!$K$15=1),data!C726/data!C725,1))</f>
        <v>2195.078239258447</v>
      </c>
      <c r="R726" s="36">
        <f ca="1">1-O726/MAX($O$202:O726)</f>
        <v>0</v>
      </c>
      <c r="S726" s="36">
        <f>1-N726/MAX($N$202:N726)</f>
        <v>0</v>
      </c>
    </row>
    <row r="727" spans="1:19" x14ac:dyDescent="0.4">
      <c r="A727" s="17">
        <f t="shared" si="32"/>
        <v>725</v>
      </c>
      <c r="B727">
        <v>1482883200</v>
      </c>
      <c r="C727">
        <v>982.17</v>
      </c>
      <c r="D727" s="14">
        <f t="shared" si="31"/>
        <v>42732</v>
      </c>
      <c r="F727">
        <f ca="1">IF(A727&lt;$F$2,"",AVERAGE(INDIRECT("C"&amp;A727-$F$2+3):C727))</f>
        <v>783.46568181818179</v>
      </c>
      <c r="G727" s="2">
        <f ca="1">IF(A727&lt;$G$2,"",IF(A727=$G$2,AVERAGE(INDIRECT("C"&amp;A727-$G$2+3):C727),G726+(2/($G$2+3))*(C727-G726)))</f>
        <v>792.95162224142541</v>
      </c>
      <c r="J727">
        <f ca="1">IF(F727="","",IF(C727&lt;(F727*(1-'inputs and tables'!$K$14)),0,IF(C727&gt;(F727*(1+'inputs and tables'!$K$14)),1,J726)))</f>
        <v>1</v>
      </c>
      <c r="K727">
        <f ca="1">IF(G727="","",IF(C727&lt;(G727*(1-'inputs and tables'!$K$14)),0,IF(C727&gt;(G727*(1+'inputs and tables'!$K$14)),1,K726)))</f>
        <v>1</v>
      </c>
      <c r="N727" s="13">
        <f t="shared" si="33"/>
        <v>3534.3841088200447</v>
      </c>
      <c r="O727" s="10">
        <f ca="1">(O726+(IF(J726&lt;&gt;J725,(-O726*'inputs and tables'!$K$22-'inputs and tables'!$K$21)-O726*'inputs and tables'!$K$22,0)*('inputs and tables'!$K$15+'inputs and tables'!$K$16)))*(IF(AND(J726=0,'inputs and tables'!$K$16=1),(data!C726/data!C727-1)*'inputs and tables'!$K$18+1,1)*IF(AND(J726=1,'inputs and tables'!$K$15=1),(data!C727/data!C726-1)*'inputs and tables'!$K$17+1,1))</f>
        <v>18310.246787809949</v>
      </c>
      <c r="P727" s="10">
        <f ca="1">(P726+(IF(K726&lt;&gt;K725,(-P726*'inputs and tables'!$K$22-'inputs and tables'!$K$21)-P726*'inputs and tables'!$K$22,0)*('inputs and tables'!$K$15+'inputs and tables'!$K$16)))*(IF(AND(K726=0,'inputs and tables'!$K$16=1),data!C726/data!C727,1)*IF(AND(K726=1,'inputs and tables'!$K$15=1),data!C727/data!C726,1))</f>
        <v>2330.2421036018904</v>
      </c>
      <c r="R727" s="36">
        <f ca="1">1-O727/MAX($O$202:O727)</f>
        <v>0</v>
      </c>
      <c r="S727" s="36">
        <f>1-N727/MAX($N$202:N727)</f>
        <v>0</v>
      </c>
    </row>
    <row r="728" spans="1:19" x14ac:dyDescent="0.4">
      <c r="A728" s="17">
        <f t="shared" si="32"/>
        <v>726</v>
      </c>
      <c r="B728">
        <v>1482969600</v>
      </c>
      <c r="C728">
        <v>970.72</v>
      </c>
      <c r="D728" s="14">
        <f t="shared" si="31"/>
        <v>42733</v>
      </c>
      <c r="F728">
        <f ca="1">IF(A728&lt;$F$2,"",AVERAGE(INDIRECT("C"&amp;A728-$F$2+3):C728))</f>
        <v>789.33909090909083</v>
      </c>
      <c r="G728" s="2">
        <f ca="1">IF(A728&lt;$G$2,"",IF(A728=$G$2,AVERAGE(INDIRECT("C"&amp;A728-$G$2+3):C728),G727+(2/($G$2+3))*(C728-G727)))</f>
        <v>800.51623406093927</v>
      </c>
      <c r="J728">
        <f ca="1">IF(F728="","",IF(C728&lt;(F728*(1-'inputs and tables'!$K$14)),0,IF(C728&gt;(F728*(1+'inputs and tables'!$K$14)),1,J727)))</f>
        <v>1</v>
      </c>
      <c r="K728">
        <f ca="1">IF(G728="","",IF(C728&lt;(G728*(1-'inputs and tables'!$K$14)),0,IF(C728&gt;(G728*(1+'inputs and tables'!$K$14)),1,K727)))</f>
        <v>1</v>
      </c>
      <c r="N728" s="13">
        <f t="shared" si="33"/>
        <v>3493.1807549749983</v>
      </c>
      <c r="O728" s="10">
        <f ca="1">(O727+(IF(J727&lt;&gt;J726,(-O727*'inputs and tables'!$K$22-'inputs and tables'!$K$21)-O727*'inputs and tables'!$K$22,0)*('inputs and tables'!$K$15+'inputs and tables'!$K$16)))*(IF(AND(J727=0,'inputs and tables'!$K$16=1),(data!C727/data!C728-1)*'inputs and tables'!$K$18+1,1)*IF(AND(J727=1,'inputs and tables'!$K$15=1),(data!C728/data!C727-1)*'inputs and tables'!$K$17+1,1))</f>
        <v>17829.96564211119</v>
      </c>
      <c r="P728" s="10">
        <f ca="1">(P727+(IF(K727&lt;&gt;K726,(-P727*'inputs and tables'!$K$22-'inputs and tables'!$K$21)-P727*'inputs and tables'!$K$22,0)*('inputs and tables'!$K$15+'inputs and tables'!$K$16)))*(IF(AND(K727=0,'inputs and tables'!$K$16=1),data!C727/data!C728,1)*IF(AND(K727=1,'inputs and tables'!$K$15=1),data!C728/data!C727,1))</f>
        <v>2303.0764682370946</v>
      </c>
      <c r="R728" s="36">
        <f ca="1">1-O728/MAX($O$202:O728)</f>
        <v>2.6230184184000471E-2</v>
      </c>
      <c r="S728" s="36">
        <f>1-N728/MAX($N$202:N728)</f>
        <v>1.1657859637333567E-2</v>
      </c>
    </row>
    <row r="729" spans="1:19" x14ac:dyDescent="0.4">
      <c r="A729" s="17">
        <f t="shared" si="32"/>
        <v>727</v>
      </c>
      <c r="B729">
        <v>1483056000</v>
      </c>
      <c r="C729">
        <v>960.81</v>
      </c>
      <c r="D729" s="14">
        <f t="shared" si="31"/>
        <v>42734</v>
      </c>
      <c r="F729">
        <f ca="1">IF(A729&lt;$F$2,"",AVERAGE(INDIRECT("C"&amp;A729-$F$2+3):C729))</f>
        <v>794.36090909090899</v>
      </c>
      <c r="G729" s="2">
        <f ca="1">IF(A729&lt;$G$2,"",IF(A729=$G$2,AVERAGE(INDIRECT("C"&amp;A729-$G$2+3):C729),G728+(2/($G$2+3))*(C729-G728)))</f>
        <v>807.33724537749504</v>
      </c>
      <c r="J729">
        <f ca="1">IF(F729="","",IF(C729&lt;(F729*(1-'inputs and tables'!$K$14)),0,IF(C729&gt;(F729*(1+'inputs and tables'!$K$14)),1,J728)))</f>
        <v>1</v>
      </c>
      <c r="K729">
        <f ca="1">IF(G729="","",IF(C729&lt;(G729*(1-'inputs and tables'!$K$14)),0,IF(C729&gt;(G729*(1+'inputs and tables'!$K$14)),1,K728)))</f>
        <v>1</v>
      </c>
      <c r="N729" s="13">
        <f t="shared" si="33"/>
        <v>3457.5191622584553</v>
      </c>
      <c r="O729" s="10">
        <f ca="1">(O728+(IF(J728&lt;&gt;J727,(-O728*'inputs and tables'!$K$22-'inputs and tables'!$K$21)-O728*'inputs and tables'!$K$22,0)*('inputs and tables'!$K$15+'inputs and tables'!$K$16)))*(IF(AND(J728=0,'inputs and tables'!$K$16=1),(data!C728/data!C729-1)*'inputs and tables'!$K$18+1,1)*IF(AND(J728=1,'inputs and tables'!$K$15=1),(data!C729/data!C728-1)*'inputs and tables'!$K$17+1,1))</f>
        <v>17420.410199857011</v>
      </c>
      <c r="P729" s="10">
        <f ca="1">(P728+(IF(K728&lt;&gt;K727,(-P728*'inputs and tables'!$K$22-'inputs and tables'!$K$21)-P728*'inputs and tables'!$K$22,0)*('inputs and tables'!$K$15+'inputs and tables'!$K$16)))*(IF(AND(K728=0,'inputs and tables'!$K$16=1),data!C728/data!C729,1)*IF(AND(K728=1,'inputs and tables'!$K$15=1),data!C729/data!C728,1))</f>
        <v>2279.5645515152491</v>
      </c>
      <c r="R729" s="36">
        <f ca="1">1-O729/MAX($O$202:O729)</f>
        <v>4.859773864682948E-2</v>
      </c>
      <c r="S729" s="36">
        <f>1-N729/MAX($N$202:N729)</f>
        <v>2.1747762607287946E-2</v>
      </c>
    </row>
    <row r="730" spans="1:19" x14ac:dyDescent="0.4">
      <c r="A730" s="17">
        <f t="shared" si="32"/>
        <v>728</v>
      </c>
      <c r="B730">
        <v>1483142400</v>
      </c>
      <c r="C730">
        <v>973.37</v>
      </c>
      <c r="D730" s="14">
        <f t="shared" si="31"/>
        <v>42735</v>
      </c>
      <c r="F730">
        <f ca="1">IF(A730&lt;$F$2,"",AVERAGE(INDIRECT("C"&amp;A730-$F$2+3):C730))</f>
        <v>799.87590909090898</v>
      </c>
      <c r="G730" s="2">
        <f ca="1">IF(A730&lt;$G$2,"",IF(A730=$G$2,AVERAGE(INDIRECT("C"&amp;A730-$G$2+3):C730),G729+(2/($G$2+3))*(C730-G729)))</f>
        <v>814.4024689784527</v>
      </c>
      <c r="J730">
        <f ca="1">IF(F730="","",IF(C730&lt;(F730*(1-'inputs and tables'!$K$14)),0,IF(C730&gt;(F730*(1+'inputs and tables'!$K$14)),1,J729)))</f>
        <v>1</v>
      </c>
      <c r="K730">
        <f ca="1">IF(G730="","",IF(C730&lt;(G730*(1-'inputs and tables'!$K$14)),0,IF(C730&gt;(G730*(1+'inputs and tables'!$K$14)),1,K729)))</f>
        <v>1</v>
      </c>
      <c r="N730" s="13">
        <f t="shared" si="33"/>
        <v>3502.7169023714505</v>
      </c>
      <c r="O730" s="10">
        <f ca="1">(O729+(IF(J729&lt;&gt;J728,(-O729*'inputs and tables'!$K$22-'inputs and tables'!$K$21)-O729*'inputs and tables'!$K$22,0)*('inputs and tables'!$K$15+'inputs and tables'!$K$16)))*(IF(AND(J729=0,'inputs and tables'!$K$16=1),(data!C729/data!C730-1)*'inputs and tables'!$K$18+1,1)*IF(AND(J729=1,'inputs and tables'!$K$15=1),(data!C730/data!C729-1)*'inputs and tables'!$K$17+1,1))</f>
        <v>17932.791203643363</v>
      </c>
      <c r="P730" s="10">
        <f ca="1">(P729+(IF(K729&lt;&gt;K728,(-P729*'inputs and tables'!$K$22-'inputs and tables'!$K$21)-P729*'inputs and tables'!$K$22,0)*('inputs and tables'!$K$15+'inputs and tables'!$K$16)))*(IF(AND(K729=0,'inputs and tables'!$K$16=1),data!C729/data!C730,1)*IF(AND(K729=1,'inputs and tables'!$K$15=1),data!C730/data!C729,1))</f>
        <v>2309.3637113564582</v>
      </c>
      <c r="R730" s="36">
        <f ca="1">1-O730/MAX($O$202:O730)</f>
        <v>2.0614445481853205E-2</v>
      </c>
      <c r="S730" s="36">
        <f>1-N730/MAX($N$202:N730)</f>
        <v>8.9597523850247773E-3</v>
      </c>
    </row>
    <row r="731" spans="1:19" x14ac:dyDescent="0.4">
      <c r="A731" s="17">
        <f t="shared" si="32"/>
        <v>729</v>
      </c>
      <c r="B731">
        <v>1483228800</v>
      </c>
      <c r="C731">
        <v>992.95</v>
      </c>
      <c r="D731" s="14">
        <f t="shared" si="31"/>
        <v>42736</v>
      </c>
      <c r="F731">
        <f ca="1">IF(A731&lt;$F$2,"",AVERAGE(INDIRECT("C"&amp;A731-$F$2+3):C731))</f>
        <v>805.43068181818171</v>
      </c>
      <c r="G731" s="2">
        <f ca="1">IF(A731&lt;$G$2,"",IF(A731=$G$2,AVERAGE(INDIRECT("C"&amp;A731-$G$2+3):C731),G730+(2/($G$2+3))*(C731-G730)))</f>
        <v>822.00023625596532</v>
      </c>
      <c r="J731">
        <f ca="1">IF(F731="","",IF(C731&lt;(F731*(1-'inputs and tables'!$K$14)),0,IF(C731&gt;(F731*(1+'inputs and tables'!$K$14)),1,J730)))</f>
        <v>1</v>
      </c>
      <c r="K731">
        <f ca="1">IF(G731="","",IF(C731&lt;(G731*(1-'inputs and tables'!$K$14)),0,IF(C731&gt;(G731*(1+'inputs and tables'!$K$14)),1,K730)))</f>
        <v>1</v>
      </c>
      <c r="N731" s="13">
        <f t="shared" si="33"/>
        <v>3573.1764367195742</v>
      </c>
      <c r="O731" s="10">
        <f ca="1">(O730+(IF(J730&lt;&gt;J729,(-O730*'inputs and tables'!$K$22-'inputs and tables'!$K$21)-O730*'inputs and tables'!$K$22,0)*('inputs and tables'!$K$15+'inputs and tables'!$K$16)))*(IF(AND(J730=0,'inputs and tables'!$K$16=1),(data!C730/data!C731-1)*'inputs and tables'!$K$18+1,1)*IF(AND(J730=1,'inputs and tables'!$K$15=1),(data!C731/data!C730-1)*'inputs and tables'!$K$17+1,1))</f>
        <v>18744.434377848967</v>
      </c>
      <c r="P731" s="10">
        <f ca="1">(P730+(IF(K730&lt;&gt;K729,(-P730*'inputs and tables'!$K$22-'inputs and tables'!$K$21)-P730*'inputs and tables'!$K$22,0)*('inputs and tables'!$K$15+'inputs and tables'!$K$16)))*(IF(AND(K730=0,'inputs and tables'!$K$16=1),data!C730/data!C731,1)*IF(AND(K730=1,'inputs and tables'!$K$15=1),data!C731/data!C730,1))</f>
        <v>2355.8181341025461</v>
      </c>
      <c r="R731" s="36">
        <f ca="1">1-O731/MAX($O$202:O731)</f>
        <v>0</v>
      </c>
      <c r="S731" s="36">
        <f>1-N731/MAX($N$202:N731)</f>
        <v>0</v>
      </c>
    </row>
    <row r="732" spans="1:19" x14ac:dyDescent="0.4">
      <c r="A732" s="17">
        <f t="shared" si="32"/>
        <v>730</v>
      </c>
      <c r="B732">
        <v>1483315200</v>
      </c>
      <c r="C732">
        <v>1011.45</v>
      </c>
      <c r="D732" s="14">
        <f t="shared" si="31"/>
        <v>42737</v>
      </c>
      <c r="F732">
        <f ca="1">IF(A732&lt;$F$2,"",AVERAGE(INDIRECT("C"&amp;A732-$F$2+3):C732))</f>
        <v>811.35522727272701</v>
      </c>
      <c r="G732" s="2">
        <f ca="1">IF(A732&lt;$G$2,"",IF(A732=$G$2,AVERAGE(INDIRECT("C"&amp;A732-$G$2+3):C732),G731+(2/($G$2+3))*(C732-G731)))</f>
        <v>830.06192833017951</v>
      </c>
      <c r="J732">
        <f ca="1">IF(F732="","",IF(C732&lt;(F732*(1-'inputs and tables'!$K$14)),0,IF(C732&gt;(F732*(1+'inputs and tables'!$K$14)),1,J731)))</f>
        <v>1</v>
      </c>
      <c r="K732">
        <f ca="1">IF(G732="","",IF(C732&lt;(G732*(1-'inputs and tables'!$K$14)),0,IF(C732&gt;(G732*(1+'inputs and tables'!$K$14)),1,K731)))</f>
        <v>1</v>
      </c>
      <c r="N732" s="13">
        <f t="shared" si="33"/>
        <v>3639.7495411853702</v>
      </c>
      <c r="O732" s="10">
        <f ca="1">(O731+(IF(J731&lt;&gt;J730,(-O731*'inputs and tables'!$K$22-'inputs and tables'!$K$21)-O731*'inputs and tables'!$K$22,0)*('inputs and tables'!$K$15+'inputs and tables'!$K$16)))*(IF(AND(J731=0,'inputs and tables'!$K$16=1),(data!C731/data!C732-1)*'inputs and tables'!$K$18+1,1)*IF(AND(J731=1,'inputs and tables'!$K$15=1),(data!C732/data!C731-1)*'inputs and tables'!$K$17+1,1))</f>
        <v>19530.211185319597</v>
      </c>
      <c r="P732" s="10">
        <f ca="1">(P731+(IF(K731&lt;&gt;K730,(-P731*'inputs and tables'!$K$22-'inputs and tables'!$K$21)-P731*'inputs and tables'!$K$22,0)*('inputs and tables'!$K$15+'inputs and tables'!$K$16)))*(IF(AND(K731=0,'inputs and tables'!$K$16=1),data!C731/data!C732,1)*IF(AND(K731=1,'inputs and tables'!$K$15=1),data!C732/data!C731,1))</f>
        <v>2399.7102087094213</v>
      </c>
      <c r="R732" s="36">
        <f ca="1">1-O732/MAX($O$202:O732)</f>
        <v>0</v>
      </c>
      <c r="S732" s="36">
        <f>1-N732/MAX($N$202:N732)</f>
        <v>0</v>
      </c>
    </row>
    <row r="733" spans="1:19" x14ac:dyDescent="0.4">
      <c r="A733" s="17">
        <f t="shared" si="32"/>
        <v>731</v>
      </c>
      <c r="B733">
        <v>1483401600</v>
      </c>
      <c r="C733">
        <v>1020.67</v>
      </c>
      <c r="D733" s="14">
        <f t="shared" si="31"/>
        <v>42738</v>
      </c>
      <c r="F733">
        <f ca="1">IF(A733&lt;$F$2,"",AVERAGE(INDIRECT("C"&amp;A733-$F$2+3):C733))</f>
        <v>817.91613636363616</v>
      </c>
      <c r="G733" s="2">
        <f ca="1">IF(A733&lt;$G$2,"",IF(A733=$G$2,AVERAGE(INDIRECT("C"&amp;A733-$G$2+3):C733),G732+(2/($G$2+3))*(C733-G732)))</f>
        <v>838.17291010336339</v>
      </c>
      <c r="J733">
        <f ca="1">IF(F733="","",IF(C733&lt;(F733*(1-'inputs and tables'!$K$14)),0,IF(C733&gt;(F733*(1+'inputs and tables'!$K$14)),1,J732)))</f>
        <v>1</v>
      </c>
      <c r="K733">
        <f ca="1">IF(G733="","",IF(C733&lt;(G733*(1-'inputs and tables'!$K$14)),0,IF(C733&gt;(G733*(1+'inputs and tables'!$K$14)),1,K732)))</f>
        <v>1</v>
      </c>
      <c r="N733" s="13">
        <f t="shared" si="33"/>
        <v>3672.928137032648</v>
      </c>
      <c r="O733" s="10">
        <f ca="1">(O732+(IF(J732&lt;&gt;J731,(-O732*'inputs and tables'!$K$22-'inputs and tables'!$K$21)-O732*'inputs and tables'!$K$22,0)*('inputs and tables'!$K$15+'inputs and tables'!$K$16)))*(IF(AND(J732=0,'inputs and tables'!$K$16=1),(data!C732/data!C733-1)*'inputs and tables'!$K$18+1,1)*IF(AND(J732=1,'inputs and tables'!$K$15=1),(data!C733/data!C732-1)*'inputs and tables'!$K$17+1,1))</f>
        <v>19930.778915844541</v>
      </c>
      <c r="P733" s="10">
        <f ca="1">(P732+(IF(K732&lt;&gt;K731,(-P732*'inputs and tables'!$K$22-'inputs and tables'!$K$21)-P732*'inputs and tables'!$K$22,0)*('inputs and tables'!$K$15+'inputs and tables'!$K$16)))*(IF(AND(K732=0,'inputs and tables'!$K$16=1),data!C732/data!C733,1)*IF(AND(K732=1,'inputs and tables'!$K$15=1),data!C733/data!C732,1))</f>
        <v>2421.5850696756588</v>
      </c>
      <c r="R733" s="36">
        <f ca="1">1-O733/MAX($O$202:O733)</f>
        <v>0</v>
      </c>
      <c r="S733" s="36">
        <f>1-N733/MAX($N$202:N733)</f>
        <v>0</v>
      </c>
    </row>
    <row r="734" spans="1:19" x14ac:dyDescent="0.4">
      <c r="A734" s="17">
        <f t="shared" si="32"/>
        <v>732</v>
      </c>
      <c r="B734">
        <v>1483488000</v>
      </c>
      <c r="C734">
        <v>1130.3</v>
      </c>
      <c r="D734" s="14">
        <f t="shared" si="31"/>
        <v>42739</v>
      </c>
      <c r="F734">
        <f ca="1">IF(A734&lt;$F$2,"",AVERAGE(INDIRECT("C"&amp;A734-$F$2+3):C734))</f>
        <v>826.86840909090893</v>
      </c>
      <c r="G734" s="2">
        <f ca="1">IF(A734&lt;$G$2,"",IF(A734=$G$2,AVERAGE(INDIRECT("C"&amp;A734-$G$2+3):C734),G733+(2/($G$2+3))*(C734-G733)))</f>
        <v>850.60385009896493</v>
      </c>
      <c r="J734">
        <f ca="1">IF(F734="","",IF(C734&lt;(F734*(1-'inputs and tables'!$K$14)),0,IF(C734&gt;(F734*(1+'inputs and tables'!$K$14)),1,J733)))</f>
        <v>1</v>
      </c>
      <c r="K734">
        <f ca="1">IF(G734="","",IF(C734&lt;(G734*(1-'inputs and tables'!$K$14)),0,IF(C734&gt;(G734*(1+'inputs and tables'!$K$14)),1,K733)))</f>
        <v>1</v>
      </c>
      <c r="N734" s="13">
        <f t="shared" si="33"/>
        <v>4067.4367555507674</v>
      </c>
      <c r="O734" s="10">
        <f ca="1">(O733+(IF(J733&lt;&gt;J732,(-O733*'inputs and tables'!$K$22-'inputs and tables'!$K$21)-O733*'inputs and tables'!$K$22,0)*('inputs and tables'!$K$15+'inputs and tables'!$K$16)))*(IF(AND(J733=0,'inputs and tables'!$K$16=1),(data!C733/data!C734-1)*'inputs and tables'!$K$18+1,1)*IF(AND(J733=1,'inputs and tables'!$K$15=1),(data!C734/data!C733-1)*'inputs and tables'!$K$17+1,1))</f>
        <v>24747.492847109377</v>
      </c>
      <c r="P734" s="10">
        <f ca="1">(P733+(IF(K733&lt;&gt;K732,(-P733*'inputs and tables'!$K$22-'inputs and tables'!$K$21)-P733*'inputs and tables'!$K$22,0)*('inputs and tables'!$K$15+'inputs and tables'!$K$16)))*(IF(AND(K733=0,'inputs and tables'!$K$16=1),data!C733/data!C734,1)*IF(AND(K733=1,'inputs and tables'!$K$15=1),data!C734/data!C733,1))</f>
        <v>2681.6871312514299</v>
      </c>
      <c r="R734" s="36">
        <f ca="1">1-O734/MAX($O$202:O734)</f>
        <v>0</v>
      </c>
      <c r="S734" s="36">
        <f>1-N734/MAX($N$202:N734)</f>
        <v>0</v>
      </c>
    </row>
    <row r="735" spans="1:19" x14ac:dyDescent="0.4">
      <c r="A735" s="17">
        <f t="shared" si="32"/>
        <v>733</v>
      </c>
      <c r="B735">
        <v>1483574400</v>
      </c>
      <c r="C735">
        <v>1007</v>
      </c>
      <c r="D735" s="14">
        <f t="shared" si="31"/>
        <v>42740</v>
      </c>
      <c r="F735">
        <f ca="1">IF(A735&lt;$F$2,"",AVERAGE(INDIRECT("C"&amp;A735-$F$2+3):C735))</f>
        <v>832.7852272727273</v>
      </c>
      <c r="G735" s="2">
        <f ca="1">IF(A735&lt;$G$2,"",IF(A735=$G$2,AVERAGE(INDIRECT("C"&amp;A735-$G$2+3):C735),G734+(2/($G$2+3))*(C735-G734)))</f>
        <v>857.25900541390263</v>
      </c>
      <c r="J735">
        <f ca="1">IF(F735="","",IF(C735&lt;(F735*(1-'inputs and tables'!$K$14)),0,IF(C735&gt;(F735*(1+'inputs and tables'!$K$14)),1,J734)))</f>
        <v>1</v>
      </c>
      <c r="K735">
        <f ca="1">IF(G735="","",IF(C735&lt;(G735*(1-'inputs and tables'!$K$14)),0,IF(C735&gt;(G735*(1+'inputs and tables'!$K$14)),1,K734)))</f>
        <v>1</v>
      </c>
      <c r="N735" s="13">
        <f t="shared" si="33"/>
        <v>3623.7360106517053</v>
      </c>
      <c r="O735" s="10">
        <f ca="1">(O734+(IF(J734&lt;&gt;J733,(-O734*'inputs and tables'!$K$22-'inputs and tables'!$K$21)-O734*'inputs and tables'!$K$22,0)*('inputs and tables'!$K$15+'inputs and tables'!$K$16)))*(IF(AND(J734=0,'inputs and tables'!$K$16=1),(data!C734/data!C735-1)*'inputs and tables'!$K$18+1,1)*IF(AND(J734=1,'inputs and tables'!$K$15=1),(data!C735/data!C734-1)*'inputs and tables'!$K$17+1,1))</f>
        <v>18673.376945924454</v>
      </c>
      <c r="P735" s="10">
        <f ca="1">(P734+(IF(K734&lt;&gt;K733,(-P734*'inputs and tables'!$K$22-'inputs and tables'!$K$21)-P734*'inputs and tables'!$K$22,0)*('inputs and tables'!$K$15+'inputs and tables'!$K$16)))*(IF(AND(K734=0,'inputs and tables'!$K$16=1),data!C734/data!C735,1)*IF(AND(K734=1,'inputs and tables'!$K$15=1),data!C735/data!C734,1))</f>
        <v>2389.1523853580375</v>
      </c>
      <c r="R735" s="36">
        <f ca="1">1-O735/MAX($O$202:O735)</f>
        <v>0.24544368751658852</v>
      </c>
      <c r="S735" s="36">
        <f>1-N735/MAX($N$202:N735)</f>
        <v>0.10908608334070602</v>
      </c>
    </row>
    <row r="736" spans="1:19" x14ac:dyDescent="0.4">
      <c r="A736" s="17">
        <f t="shared" si="32"/>
        <v>734</v>
      </c>
      <c r="B736">
        <v>1483660800</v>
      </c>
      <c r="C736">
        <v>895.71</v>
      </c>
      <c r="D736" s="14">
        <f t="shared" si="31"/>
        <v>42741</v>
      </c>
      <c r="F736">
        <f ca="1">IF(A736&lt;$F$2,"",AVERAGE(INDIRECT("C"&amp;A736-$F$2+3):C736))</f>
        <v>836.28954545454553</v>
      </c>
      <c r="G736" s="2">
        <f ca="1">IF(A736&lt;$G$2,"",IF(A736=$G$2,AVERAGE(INDIRECT("C"&amp;A736-$G$2+3):C736),G735+(2/($G$2+3))*(C736-G735)))</f>
        <v>858.89521794948121</v>
      </c>
      <c r="J736">
        <f ca="1">IF(F736="","",IF(C736&lt;(F736*(1-'inputs and tables'!$K$14)),0,IF(C736&gt;(F736*(1+'inputs and tables'!$K$14)),1,J735)))</f>
        <v>1</v>
      </c>
      <c r="K736">
        <f ca="1">IF(G736="","",IF(C736&lt;(G736*(1-'inputs and tables'!$K$14)),0,IF(C736&gt;(G736*(1+'inputs and tables'!$K$14)),1,K735)))</f>
        <v>1</v>
      </c>
      <c r="N736" s="13">
        <f t="shared" si="33"/>
        <v>3223.2538054626011</v>
      </c>
      <c r="O736" s="10">
        <f ca="1">(O735+(IF(J735&lt;&gt;J734,(-O735*'inputs and tables'!$K$22-'inputs and tables'!$K$21)-O735*'inputs and tables'!$K$22,0)*('inputs and tables'!$K$15+'inputs and tables'!$K$16)))*(IF(AND(J735=0,'inputs and tables'!$K$16=1),(data!C735/data!C736-1)*'inputs and tables'!$K$18+1,1)*IF(AND(J735=1,'inputs and tables'!$K$15=1),(data!C736/data!C735-1)*'inputs and tables'!$K$17+1,1))</f>
        <v>14030.02017263563</v>
      </c>
      <c r="P736" s="10">
        <f ca="1">(P735+(IF(K735&lt;&gt;K734,(-P735*'inputs and tables'!$K$22-'inputs and tables'!$K$21)-P735*'inputs and tables'!$K$22,0)*('inputs and tables'!$K$15+'inputs and tables'!$K$16)))*(IF(AND(K735=0,'inputs and tables'!$K$16=1),data!C735/data!C736,1)*IF(AND(K735=1,'inputs and tables'!$K$15=1),data!C736/data!C735,1))</f>
        <v>2125.1118997905141</v>
      </c>
      <c r="R736" s="36">
        <f ca="1">1-O736/MAX($O$202:O736)</f>
        <v>0.43307306888364649</v>
      </c>
      <c r="S736" s="36">
        <f>1-N736/MAX($N$202:N736)</f>
        <v>0.20754666902592234</v>
      </c>
    </row>
    <row r="737" spans="1:19" x14ac:dyDescent="0.4">
      <c r="A737" s="17">
        <f t="shared" si="32"/>
        <v>735</v>
      </c>
      <c r="B737">
        <v>1483747200</v>
      </c>
      <c r="C737">
        <v>909</v>
      </c>
      <c r="D737" s="14">
        <f t="shared" si="31"/>
        <v>42742</v>
      </c>
      <c r="F737">
        <f ca="1">IF(A737&lt;$F$2,"",AVERAGE(INDIRECT("C"&amp;A737-$F$2+3):C737))</f>
        <v>840.17613636363649</v>
      </c>
      <c r="G737" s="2">
        <f ca="1">IF(A737&lt;$G$2,"",IF(A737=$G$2,AVERAGE(INDIRECT("C"&amp;A737-$G$2+3):C737),G736+(2/($G$2+3))*(C737-G736)))</f>
        <v>861.02733633460969</v>
      </c>
      <c r="J737">
        <f ca="1">IF(F737="","",IF(C737&lt;(F737*(1-'inputs and tables'!$K$14)),0,IF(C737&gt;(F737*(1+'inputs and tables'!$K$14)),1,J736)))</f>
        <v>1</v>
      </c>
      <c r="K737">
        <f ca="1">IF(G737="","",IF(C737&lt;(G737*(1-'inputs and tables'!$K$14)),0,IF(C737&gt;(G737*(1+'inputs and tables'!$K$14)),1,K736)))</f>
        <v>1</v>
      </c>
      <c r="N737" s="13">
        <f t="shared" si="33"/>
        <v>3271.078484292354</v>
      </c>
      <c r="O737" s="10">
        <f ca="1">(O736+(IF(J736&lt;&gt;J735,(-O736*'inputs and tables'!$K$22-'inputs and tables'!$K$21)-O736*'inputs and tables'!$K$22,0)*('inputs and tables'!$K$15+'inputs and tables'!$K$16)))*(IF(AND(J736=0,'inputs and tables'!$K$16=1),(data!C736/data!C737-1)*'inputs and tables'!$K$18+1,1)*IF(AND(J736=1,'inputs and tables'!$K$15=1),(data!C737/data!C736-1)*'inputs and tables'!$K$17+1,1))</f>
        <v>14498.400204355979</v>
      </c>
      <c r="P737" s="10">
        <f ca="1">(P736+(IF(K736&lt;&gt;K735,(-P736*'inputs and tables'!$K$22-'inputs and tables'!$K$21)-P736*'inputs and tables'!$K$22,0)*('inputs and tables'!$K$15+'inputs and tables'!$K$16)))*(IF(AND(K736=0,'inputs and tables'!$K$16=1),data!C736/data!C737,1)*IF(AND(K736=1,'inputs and tables'!$K$15=1),data!C737/data!C736,1))</f>
        <v>2156.6430171702641</v>
      </c>
      <c r="R737" s="36">
        <f ca="1">1-O737/MAX($O$202:O737)</f>
        <v>0.41414670593391201</v>
      </c>
      <c r="S737" s="36">
        <f>1-N737/MAX($N$202:N737)</f>
        <v>0.19578872865610897</v>
      </c>
    </row>
    <row r="738" spans="1:19" x14ac:dyDescent="0.4">
      <c r="A738" s="17">
        <f t="shared" si="32"/>
        <v>736</v>
      </c>
      <c r="B738">
        <v>1483833600</v>
      </c>
      <c r="C738">
        <v>923.33</v>
      </c>
      <c r="D738" s="14">
        <f t="shared" si="31"/>
        <v>42743</v>
      </c>
      <c r="F738">
        <f ca="1">IF(A738&lt;$F$2,"",AVERAGE(INDIRECT("C"&amp;A738-$F$2+3):C738))</f>
        <v>844.3486363636365</v>
      </c>
      <c r="G738" s="2">
        <f ca="1">IF(A738&lt;$G$2,"",IF(A738=$G$2,AVERAGE(INDIRECT("C"&amp;A738-$G$2+3):C738),G737+(2/($G$2+3))*(C738-G737)))</f>
        <v>863.67851351186039</v>
      </c>
      <c r="J738">
        <f ca="1">IF(F738="","",IF(C738&lt;(F738*(1-'inputs and tables'!$K$14)),0,IF(C738&gt;(F738*(1+'inputs and tables'!$K$14)),1,J737)))</f>
        <v>1</v>
      </c>
      <c r="K738">
        <f ca="1">IF(G738="","",IF(C738&lt;(G738*(1-'inputs and tables'!$K$14)),0,IF(C738&gt;(G738*(1+'inputs and tables'!$K$14)),1,K737)))</f>
        <v>1</v>
      </c>
      <c r="N738" s="13">
        <f t="shared" si="33"/>
        <v>3322.6456511569409</v>
      </c>
      <c r="O738" s="10">
        <f ca="1">(O737+(IF(J737&lt;&gt;J736,(-O737*'inputs and tables'!$K$22-'inputs and tables'!$K$21)-O737*'inputs and tables'!$K$22,0)*('inputs and tables'!$K$15+'inputs and tables'!$K$16)))*(IF(AND(J737=0,'inputs and tables'!$K$16=1),(data!C737/data!C738-1)*'inputs and tables'!$K$18+1,1)*IF(AND(J737=1,'inputs and tables'!$K$15=1),(data!C738/data!C737-1)*'inputs and tables'!$K$17+1,1))</f>
        <v>15012.662766059992</v>
      </c>
      <c r="P738" s="10">
        <f ca="1">(P737+(IF(K737&lt;&gt;K736,(-P737*'inputs and tables'!$K$22-'inputs and tables'!$K$21)-P737*'inputs and tables'!$K$22,0)*('inputs and tables'!$K$15+'inputs and tables'!$K$16)))*(IF(AND(K737=0,'inputs and tables'!$K$16=1),data!C737/data!C738,1)*IF(AND(K737=1,'inputs and tables'!$K$15=1),data!C738/data!C737,1))</f>
        <v>2190.6415809062923</v>
      </c>
      <c r="R738" s="36">
        <f ca="1">1-O738/MAX($O$202:O738)</f>
        <v>0.39336631557755797</v>
      </c>
      <c r="S738" s="36">
        <f>1-N738/MAX($N$202:N738)</f>
        <v>0.18311067858090768</v>
      </c>
    </row>
    <row r="739" spans="1:19" x14ac:dyDescent="0.4">
      <c r="A739" s="17">
        <f t="shared" si="32"/>
        <v>737</v>
      </c>
      <c r="B739">
        <v>1483920000</v>
      </c>
      <c r="C739">
        <v>902.66</v>
      </c>
      <c r="D739" s="14">
        <f t="shared" si="31"/>
        <v>42744</v>
      </c>
      <c r="F739">
        <f ca="1">IF(A739&lt;$F$2,"",AVERAGE(INDIRECT("C"&amp;A739-$F$2+3):C739))</f>
        <v>848.14318181818192</v>
      </c>
      <c r="G739" s="2">
        <f ca="1">IF(A739&lt;$G$2,"",IF(A739=$G$2,AVERAGE(INDIRECT("C"&amp;A739-$G$2+3):C739),G738+(2/($G$2+3))*(C739-G738)))</f>
        <v>865.33730017093012</v>
      </c>
      <c r="J739">
        <f ca="1">IF(F739="","",IF(C739&lt;(F739*(1-'inputs and tables'!$K$14)),0,IF(C739&gt;(F739*(1+'inputs and tables'!$K$14)),1,J738)))</f>
        <v>1</v>
      </c>
      <c r="K739">
        <f ca="1">IF(G739="","",IF(C739&lt;(G739*(1-'inputs and tables'!$K$14)),0,IF(C739&gt;(G739*(1+'inputs and tables'!$K$14)),1,K738)))</f>
        <v>1</v>
      </c>
      <c r="N739" s="13">
        <f t="shared" si="33"/>
        <v>3248.2637014646161</v>
      </c>
      <c r="O739" s="10">
        <f ca="1">(O738+(IF(J738&lt;&gt;J737,(-O738*'inputs and tables'!$K$22-'inputs and tables'!$K$21)-O738*'inputs and tables'!$K$22,0)*('inputs and tables'!$K$15+'inputs and tables'!$K$16)))*(IF(AND(J738=0,'inputs and tables'!$K$16=1),(data!C738/data!C739-1)*'inputs and tables'!$K$18+1,1)*IF(AND(J738=1,'inputs and tables'!$K$15=1),(data!C739/data!C738-1)*'inputs and tables'!$K$17+1,1))</f>
        <v>14256.485220011951</v>
      </c>
      <c r="P739" s="10">
        <f ca="1">(P738+(IF(K738&lt;&gt;K737,(-P738*'inputs and tables'!$K$22-'inputs and tables'!$K$21)-P738*'inputs and tables'!$K$22,0)*('inputs and tables'!$K$15+'inputs and tables'!$K$16)))*(IF(AND(K738=0,'inputs and tables'!$K$16=1),data!C738/data!C739,1)*IF(AND(K738=1,'inputs and tables'!$K$15=1),data!C739/data!C738,1))</f>
        <v>2141.6010845752589</v>
      </c>
      <c r="R739" s="36">
        <f ca="1">1-O739/MAX($O$202:O739)</f>
        <v>0.42392203896819491</v>
      </c>
      <c r="S739" s="36">
        <f>1-N739/MAX($N$202:N739)</f>
        <v>0.20139785897549323</v>
      </c>
    </row>
    <row r="740" spans="1:19" x14ac:dyDescent="0.4">
      <c r="A740" s="17">
        <f t="shared" si="32"/>
        <v>738</v>
      </c>
      <c r="B740">
        <v>1484006400</v>
      </c>
      <c r="C740">
        <v>907</v>
      </c>
      <c r="D740" s="14">
        <f t="shared" si="31"/>
        <v>42745</v>
      </c>
      <c r="F740">
        <f ca="1">IF(A740&lt;$F$2,"",AVERAGE(INDIRECT("C"&amp;A740-$F$2+3):C740))</f>
        <v>852.18318181818188</v>
      </c>
      <c r="G740" s="2">
        <f ca="1">IF(A740&lt;$G$2,"",IF(A740=$G$2,AVERAGE(INDIRECT("C"&amp;A740-$G$2+3):C740),G739+(2/($G$2+3))*(C740-G739)))</f>
        <v>867.1101810147203</v>
      </c>
      <c r="J740">
        <f ca="1">IF(F740="","",IF(C740&lt;(F740*(1-'inputs and tables'!$K$14)),0,IF(C740&gt;(F740*(1+'inputs and tables'!$K$14)),1,J739)))</f>
        <v>1</v>
      </c>
      <c r="K740">
        <f ca="1">IF(G740="","",IF(C740&lt;(G740*(1-'inputs and tables'!$K$14)),0,IF(C740&gt;(G740*(1+'inputs and tables'!$K$14)),1,K739)))</f>
        <v>1</v>
      </c>
      <c r="N740" s="13">
        <f t="shared" si="33"/>
        <v>3263.8813919176732</v>
      </c>
      <c r="O740" s="10">
        <f ca="1">(O739+(IF(J739&lt;&gt;J738,(-O739*'inputs and tables'!$K$22-'inputs and tables'!$K$21)-O739*'inputs and tables'!$K$22,0)*('inputs and tables'!$K$15+'inputs and tables'!$K$16)))*(IF(AND(J739=0,'inputs and tables'!$K$16=1),(data!C739/data!C740-1)*'inputs and tables'!$K$18+1,1)*IF(AND(J739=1,'inputs and tables'!$K$15=1),(data!C740/data!C739-1)*'inputs and tables'!$K$17+1,1))</f>
        <v>14410.712258069934</v>
      </c>
      <c r="P740" s="10">
        <f ca="1">(P739+(IF(K739&lt;&gt;K738,(-P739*'inputs and tables'!$K$22-'inputs and tables'!$K$21)-P739*'inputs and tables'!$K$22,0)*('inputs and tables'!$K$15+'inputs and tables'!$K$16)))*(IF(AND(K739=0,'inputs and tables'!$K$16=1),data!C739/data!C740,1)*IF(AND(K739=1,'inputs and tables'!$K$15=1),data!C740/data!C739,1))</f>
        <v>2151.8979280235749</v>
      </c>
      <c r="R740" s="36">
        <f ca="1">1-O740/MAX($O$202:O740)</f>
        <v>0.41769001219235935</v>
      </c>
      <c r="S740" s="36">
        <f>1-N740/MAX($N$202:N740)</f>
        <v>0.19755817039723966</v>
      </c>
    </row>
    <row r="741" spans="1:19" x14ac:dyDescent="0.4">
      <c r="A741" s="17">
        <f t="shared" si="32"/>
        <v>739</v>
      </c>
      <c r="B741">
        <v>1484092800</v>
      </c>
      <c r="C741">
        <v>795.77</v>
      </c>
      <c r="D741" s="14">
        <f t="shared" ref="D741:D804" si="34">(B741/86400)+DATE(1970,1,1)</f>
        <v>42746</v>
      </c>
      <c r="F741">
        <f ca="1">IF(A741&lt;$F$2,"",AVERAGE(INDIRECT("C"&amp;A741-$F$2+3):C741))</f>
        <v>853.68318181818177</v>
      </c>
      <c r="G741" s="2">
        <f ca="1">IF(A741&lt;$G$2,"",IF(A741=$G$2,AVERAGE(INDIRECT("C"&amp;A741-$G$2+3):C741),G740+(2/($G$2+3))*(C741-G740)))</f>
        <v>864.07442863111521</v>
      </c>
      <c r="J741">
        <f ca="1">IF(F741="","",IF(C741&lt;(F741*(1-'inputs and tables'!$K$14)),0,IF(C741&gt;(F741*(1+'inputs and tables'!$K$14)),1,J740)))</f>
        <v>0</v>
      </c>
      <c r="K741">
        <f ca="1">IF(G741="","",IF(C741&lt;(G741*(1-'inputs and tables'!$K$14)),0,IF(C741&gt;(G741*(1+'inputs and tables'!$K$14)),1,K740)))</f>
        <v>0</v>
      </c>
      <c r="N741" s="13">
        <f t="shared" si="33"/>
        <v>2863.6150994998088</v>
      </c>
      <c r="O741" s="10">
        <f ca="1">(O740+(IF(J740&lt;&gt;J739,(-O740*'inputs and tables'!$K$22-'inputs and tables'!$K$21)-O740*'inputs and tables'!$K$22,0)*('inputs and tables'!$K$15+'inputs and tables'!$K$16)))*(IF(AND(J740=0,'inputs and tables'!$K$16=1),(data!C740/data!C741-1)*'inputs and tables'!$K$18+1,1)*IF(AND(J740=1,'inputs and tables'!$K$15=1),(data!C741/data!C740-1)*'inputs and tables'!$K$17+1,1))</f>
        <v>10434.380471910597</v>
      </c>
      <c r="P741" s="10">
        <f ca="1">(P740+(IF(K740&lt;&gt;K739,(-P740*'inputs and tables'!$K$22-'inputs and tables'!$K$21)-P740*'inputs and tables'!$K$22,0)*('inputs and tables'!$K$15+'inputs and tables'!$K$16)))*(IF(AND(K740=0,'inputs and tables'!$K$16=1),data!C740/data!C741,1)*IF(AND(K740=1,'inputs and tables'!$K$15=1),data!C741/data!C740,1))</f>
        <v>1887.9997951304522</v>
      </c>
      <c r="R741" s="36">
        <f ca="1">1-O741/MAX($O$202:O741)</f>
        <v>0.57836615869031838</v>
      </c>
      <c r="S741" s="36">
        <f>1-N741/MAX($N$202:N741)</f>
        <v>0.29596567283022213</v>
      </c>
    </row>
    <row r="742" spans="1:19" x14ac:dyDescent="0.4">
      <c r="A742" s="17">
        <f t="shared" si="32"/>
        <v>740</v>
      </c>
      <c r="B742">
        <v>1484179200</v>
      </c>
      <c r="C742">
        <v>812.25</v>
      </c>
      <c r="D742" s="14">
        <f t="shared" si="34"/>
        <v>42747</v>
      </c>
      <c r="F742">
        <f ca="1">IF(A742&lt;$F$2,"",AVERAGE(INDIRECT("C"&amp;A742-$F$2+3):C742))</f>
        <v>855.49863636363625</v>
      </c>
      <c r="G742" s="2">
        <f ca="1">IF(A742&lt;$G$2,"",IF(A742=$G$2,AVERAGE(INDIRECT("C"&amp;A742-$G$2+3):C742),G741+(2/($G$2+3))*(C742-G741)))</f>
        <v>861.86913379574855</v>
      </c>
      <c r="J742">
        <f ca="1">IF(F742="","",IF(C742&lt;(F742*(1-'inputs and tables'!$K$14)),0,IF(C742&gt;(F742*(1+'inputs and tables'!$K$14)),1,J741)))</f>
        <v>0</v>
      </c>
      <c r="K742">
        <f ca="1">IF(G742="","",IF(C742&lt;(G742*(1-'inputs and tables'!$K$14)),0,IF(C742&gt;(G742*(1+'inputs and tables'!$K$14)),1,K741)))</f>
        <v>0</v>
      </c>
      <c r="N742" s="13">
        <f t="shared" si="33"/>
        <v>2922.9191406671775</v>
      </c>
      <c r="O742" s="10">
        <f ca="1">(O741+(IF(J741&lt;&gt;J740,(-O741*'inputs and tables'!$K$22-'inputs and tables'!$K$21)-O741*'inputs and tables'!$K$22,0)*('inputs and tables'!$K$15+'inputs and tables'!$K$16)))*(IF(AND(J741=0,'inputs and tables'!$K$16=1),(data!C741/data!C742-1)*'inputs and tables'!$K$18+1,1)*IF(AND(J741=1,'inputs and tables'!$K$15=1),(data!C742/data!C741-1)*'inputs and tables'!$K$17+1,1))</f>
        <v>10202.228641718721</v>
      </c>
      <c r="P742" s="10">
        <f ca="1">(P741+(IF(K741&lt;&gt;K740,(-P741*'inputs and tables'!$K$22-'inputs and tables'!$K$21)-P741*'inputs and tables'!$K$22,0)*('inputs and tables'!$K$15+'inputs and tables'!$K$16)))*(IF(AND(K741=0,'inputs and tables'!$K$16=1),data!C741/data!C742,1)*IF(AND(K741=1,'inputs and tables'!$K$15=1),data!C742/data!C741,1))</f>
        <v>1845.9941763952208</v>
      </c>
      <c r="R742" s="36">
        <f ca="1">1-O742/MAX($O$202:O742)</f>
        <v>0.58774698088617128</v>
      </c>
      <c r="S742" s="36">
        <f>1-N742/MAX($N$202:N742)</f>
        <v>0.28138547288330529</v>
      </c>
    </row>
    <row r="743" spans="1:19" x14ac:dyDescent="0.4">
      <c r="A743" s="17">
        <f t="shared" si="32"/>
        <v>741</v>
      </c>
      <c r="B743">
        <v>1484265600</v>
      </c>
      <c r="C743">
        <v>831.42</v>
      </c>
      <c r="D743" s="14">
        <f t="shared" si="34"/>
        <v>42748</v>
      </c>
      <c r="F743">
        <f ca="1">IF(A743&lt;$F$2,"",AVERAGE(INDIRECT("C"&amp;A743-$F$2+3):C743))</f>
        <v>857.51522727272709</v>
      </c>
      <c r="G743" s="2">
        <f ca="1">IF(A743&lt;$G$2,"",IF(A743=$G$2,AVERAGE(INDIRECT("C"&amp;A743-$G$2+3):C743),G742+(2/($G$2+3))*(C743-G742)))</f>
        <v>860.57342597465288</v>
      </c>
      <c r="J743">
        <f ca="1">IF(F743="","",IF(C743&lt;(F743*(1-'inputs and tables'!$K$14)),0,IF(C743&gt;(F743*(1+'inputs and tables'!$K$14)),1,J742)))</f>
        <v>0</v>
      </c>
      <c r="K743">
        <f ca="1">IF(G743="","",IF(C743&lt;(G743*(1-'inputs and tables'!$K$14)),0,IF(C743&gt;(G743*(1+'inputs and tables'!$K$14)),1,K742)))</f>
        <v>0</v>
      </c>
      <c r="N743" s="13">
        <f t="shared" si="33"/>
        <v>2991.9032710784913</v>
      </c>
      <c r="O743" s="10">
        <f ca="1">(O742+(IF(J742&lt;&gt;J741,(-O742*'inputs and tables'!$K$22-'inputs and tables'!$K$21)-O742*'inputs and tables'!$K$22,0)*('inputs and tables'!$K$15+'inputs and tables'!$K$16)))*(IF(AND(J742=0,'inputs and tables'!$K$16=1),(data!C742/data!C743-1)*'inputs and tables'!$K$18+1,1)*IF(AND(J742=1,'inputs and tables'!$K$15=1),(data!C743/data!C742-1)*'inputs and tables'!$K$17+1,1))</f>
        <v>9966.9964810036217</v>
      </c>
      <c r="P743" s="10">
        <f ca="1">(P742+(IF(K742&lt;&gt;K741,(-P742*'inputs and tables'!$K$22-'inputs and tables'!$K$21)-P742*'inputs and tables'!$K$22,0)*('inputs and tables'!$K$15+'inputs and tables'!$K$16)))*(IF(AND(K742=0,'inputs and tables'!$K$16=1),data!C742/data!C743,1)*IF(AND(K742=1,'inputs and tables'!$K$15=1),data!C743/data!C742,1))</f>
        <v>1803.4312017716898</v>
      </c>
      <c r="R743" s="36">
        <f ca="1">1-O743/MAX($O$202:O743)</f>
        <v>0.59725227348968346</v>
      </c>
      <c r="S743" s="36">
        <f>1-N743/MAX($N$202:N743)</f>
        <v>0.26442537379456788</v>
      </c>
    </row>
    <row r="744" spans="1:19" x14ac:dyDescent="0.4">
      <c r="A744" s="17">
        <f t="shared" si="32"/>
        <v>742</v>
      </c>
      <c r="B744">
        <v>1484352000</v>
      </c>
      <c r="C744">
        <v>828</v>
      </c>
      <c r="D744" s="14">
        <f t="shared" si="34"/>
        <v>42749</v>
      </c>
      <c r="F744">
        <f ca="1">IF(A744&lt;$F$2,"",AVERAGE(INDIRECT("C"&amp;A744-$F$2+3):C744))</f>
        <v>859.19704545454522</v>
      </c>
      <c r="G744" s="2">
        <f ca="1">IF(A744&lt;$G$2,"",IF(A744=$G$2,AVERAGE(INDIRECT("C"&amp;A744-$G$2+3):C744),G743+(2/($G$2+3))*(C744-G743)))</f>
        <v>859.18732274168894</v>
      </c>
      <c r="J744">
        <f ca="1">IF(F744="","",IF(C744&lt;(F744*(1-'inputs and tables'!$K$14)),0,IF(C744&gt;(F744*(1+'inputs and tables'!$K$14)),1,J743)))</f>
        <v>0</v>
      </c>
      <c r="K744">
        <f ca="1">IF(G744="","",IF(C744&lt;(G744*(1-'inputs and tables'!$K$14)),0,IF(C744&gt;(G744*(1+'inputs and tables'!$K$14)),1,K743)))</f>
        <v>0</v>
      </c>
      <c r="N744" s="13">
        <f t="shared" si="33"/>
        <v>2979.5962431177877</v>
      </c>
      <c r="O744" s="10">
        <f ca="1">(O743+(IF(J743&lt;&gt;J742,(-O743*'inputs and tables'!$K$22-'inputs and tables'!$K$21)-O743*'inputs and tables'!$K$22,0)*('inputs and tables'!$K$15+'inputs and tables'!$K$16)))*(IF(AND(J743=0,'inputs and tables'!$K$16=1),(data!C743/data!C744-1)*'inputs and tables'!$K$18+1,1)*IF(AND(J743=1,'inputs and tables'!$K$15=1),(data!C744/data!C743-1)*'inputs and tables'!$K$17+1,1))</f>
        <v>10008.164509946897</v>
      </c>
      <c r="P744" s="10">
        <f ca="1">(P743+(IF(K743&lt;&gt;K742,(-P743*'inputs and tables'!$K$22-'inputs and tables'!$K$21)-P743*'inputs and tables'!$K$22,0)*('inputs and tables'!$K$15+'inputs and tables'!$K$16)))*(IF(AND(K743=0,'inputs and tables'!$K$16=1),data!C743/data!C744,1)*IF(AND(K743=1,'inputs and tables'!$K$15=1),data!C744/data!C743,1))</f>
        <v>1810.880156735529</v>
      </c>
      <c r="R744" s="36">
        <f ca="1">1-O744/MAX($O$202:O744)</f>
        <v>0.59558875027148872</v>
      </c>
      <c r="S744" s="36">
        <f>1-N744/MAX($N$202:N744)</f>
        <v>0.26745111917190123</v>
      </c>
    </row>
    <row r="745" spans="1:19" x14ac:dyDescent="0.4">
      <c r="A745" s="17">
        <f t="shared" si="32"/>
        <v>743</v>
      </c>
      <c r="B745">
        <v>1484438400</v>
      </c>
      <c r="C745">
        <v>833.31</v>
      </c>
      <c r="D745" s="14">
        <f t="shared" si="34"/>
        <v>42750</v>
      </c>
      <c r="F745">
        <f ca="1">IF(A745&lt;$F$2,"",AVERAGE(INDIRECT("C"&amp;A745-$F$2+3):C745))</f>
        <v>860.65295454545446</v>
      </c>
      <c r="G745" s="2">
        <f ca="1">IF(A745&lt;$G$2,"",IF(A745=$G$2,AVERAGE(INDIRECT("C"&amp;A745-$G$2+3):C745),G744+(2/($G$2+3))*(C745-G744)))</f>
        <v>858.0861600718298</v>
      </c>
      <c r="J745">
        <f ca="1">IF(F745="","",IF(C745&lt;(F745*(1-'inputs and tables'!$K$14)),0,IF(C745&gt;(F745*(1+'inputs and tables'!$K$14)),1,J744)))</f>
        <v>0</v>
      </c>
      <c r="K745">
        <f ca="1">IF(G745="","",IF(C745&lt;(G745*(1-'inputs and tables'!$K$14)),0,IF(C745&gt;(G745*(1+'inputs and tables'!$K$14)),1,K744)))</f>
        <v>0</v>
      </c>
      <c r="N745" s="13">
        <f t="shared" si="33"/>
        <v>2998.7045233725644</v>
      </c>
      <c r="O745" s="10">
        <f ca="1">(O744+(IF(J744&lt;&gt;J743,(-O744*'inputs and tables'!$K$22-'inputs and tables'!$K$21)-O744*'inputs and tables'!$K$22,0)*('inputs and tables'!$K$15+'inputs and tables'!$K$16)))*(IF(AND(J744=0,'inputs and tables'!$K$16=1),(data!C744/data!C745-1)*'inputs and tables'!$K$18+1,1)*IF(AND(J744=1,'inputs and tables'!$K$15=1),(data!C745/data!C744-1)*'inputs and tables'!$K$17+1,1))</f>
        <v>9944.3907000228392</v>
      </c>
      <c r="P745" s="10">
        <f ca="1">(P744+(IF(K744&lt;&gt;K743,(-P744*'inputs and tables'!$K$22-'inputs and tables'!$K$21)-P744*'inputs and tables'!$K$22,0)*('inputs and tables'!$K$15+'inputs and tables'!$K$16)))*(IF(AND(K744=0,'inputs and tables'!$K$16=1),data!C744/data!C745,1)*IF(AND(K744=1,'inputs and tables'!$K$15=1),data!C745/data!C744,1))</f>
        <v>1799.3409052777695</v>
      </c>
      <c r="R745" s="36">
        <f ca="1">1-O745/MAX($O$202:O745)</f>
        <v>0.59816573091021663</v>
      </c>
      <c r="S745" s="36">
        <f>1-N745/MAX($N$202:N745)</f>
        <v>0.26275325134919947</v>
      </c>
    </row>
    <row r="746" spans="1:19" x14ac:dyDescent="0.4">
      <c r="A746" s="17">
        <f t="shared" si="32"/>
        <v>744</v>
      </c>
      <c r="B746">
        <v>1484524800</v>
      </c>
      <c r="C746">
        <v>834.41</v>
      </c>
      <c r="D746" s="14">
        <f t="shared" si="34"/>
        <v>42751</v>
      </c>
      <c r="F746">
        <f ca="1">IF(A746&lt;$F$2,"",AVERAGE(INDIRECT("C"&amp;A746-$F$2+3):C746))</f>
        <v>862.18545454545449</v>
      </c>
      <c r="G746" s="2">
        <f ca="1">IF(A746&lt;$G$2,"",IF(A746=$G$2,AVERAGE(INDIRECT("C"&amp;A746-$G$2+3):C746),G745+(2/($G$2+3))*(C746-G745)))</f>
        <v>857.07866389856042</v>
      </c>
      <c r="J746">
        <f ca="1">IF(F746="","",IF(C746&lt;(F746*(1-'inputs and tables'!$K$14)),0,IF(C746&gt;(F746*(1+'inputs and tables'!$K$14)),1,J745)))</f>
        <v>0</v>
      </c>
      <c r="K746">
        <f ca="1">IF(G746="","",IF(C746&lt;(G746*(1-'inputs and tables'!$K$14)),0,IF(C746&gt;(G746*(1+'inputs and tables'!$K$14)),1,K745)))</f>
        <v>0</v>
      </c>
      <c r="N746" s="13">
        <f t="shared" si="33"/>
        <v>3002.6629241786386</v>
      </c>
      <c r="O746" s="10">
        <f ca="1">(O745+(IF(J745&lt;&gt;J744,(-O745*'inputs and tables'!$K$22-'inputs and tables'!$K$21)-O745*'inputs and tables'!$K$22,0)*('inputs and tables'!$K$15+'inputs and tables'!$K$16)))*(IF(AND(J745=0,'inputs and tables'!$K$16=1),(data!C745/data!C746-1)*'inputs and tables'!$K$18+1,1)*IF(AND(J745=1,'inputs and tables'!$K$15=1),(data!C746/data!C745-1)*'inputs and tables'!$K$17+1,1))</f>
        <v>9931.281041977003</v>
      </c>
      <c r="P746" s="10">
        <f ca="1">(P745+(IF(K745&lt;&gt;K744,(-P745*'inputs and tables'!$K$22-'inputs and tables'!$K$21)-P745*'inputs and tables'!$K$22,0)*('inputs and tables'!$K$15+'inputs and tables'!$K$16)))*(IF(AND(K745=0,'inputs and tables'!$K$16=1),data!C745/data!C746,1)*IF(AND(K745=1,'inputs and tables'!$K$15=1),data!C746/data!C745,1))</f>
        <v>1796.9688399911531</v>
      </c>
      <c r="R746" s="36">
        <f ca="1">1-O746/MAX($O$202:O746)</f>
        <v>0.5986954677254499</v>
      </c>
      <c r="S746" s="36">
        <f>1-N746/MAX($N$202:N746)</f>
        <v>0.26178005839157759</v>
      </c>
    </row>
    <row r="747" spans="1:19" x14ac:dyDescent="0.4">
      <c r="A747" s="17">
        <f t="shared" si="32"/>
        <v>745</v>
      </c>
      <c r="B747">
        <v>1484611200</v>
      </c>
      <c r="C747">
        <v>906</v>
      </c>
      <c r="D747" s="14">
        <f t="shared" si="34"/>
        <v>42752</v>
      </c>
      <c r="F747">
        <f ca="1">IF(A747&lt;$F$2,"",AVERAGE(INDIRECT("C"&amp;A747-$F$2+3):C747))</f>
        <v>865.32204545454545</v>
      </c>
      <c r="G747" s="2">
        <f ca="1">IF(A747&lt;$G$2,"",IF(A747=$G$2,AVERAGE(INDIRECT("C"&amp;A747-$G$2+3):C747),G746+(2/($G$2+3))*(C747-G746)))</f>
        <v>859.16042288160043</v>
      </c>
      <c r="J747">
        <f ca="1">IF(F747="","",IF(C747&lt;(F747*(1-'inputs and tables'!$K$14)),0,IF(C747&gt;(F747*(1+'inputs and tables'!$K$14)),1,J746)))</f>
        <v>1</v>
      </c>
      <c r="K747">
        <f ca="1">IF(G747="","",IF(C747&lt;(G747*(1-'inputs and tables'!$K$14)),0,IF(C747&gt;(G747*(1+'inputs and tables'!$K$14)),1,K746)))</f>
        <v>1</v>
      </c>
      <c r="N747" s="13">
        <f t="shared" si="33"/>
        <v>3260.2828457303326</v>
      </c>
      <c r="O747" s="10">
        <f ca="1">(O746+(IF(J746&lt;&gt;J745,(-O746*'inputs and tables'!$K$22-'inputs and tables'!$K$21)-O746*'inputs and tables'!$K$22,0)*('inputs and tables'!$K$15+'inputs and tables'!$K$16)))*(IF(AND(J746=0,'inputs and tables'!$K$16=1),(data!C746/data!C747-1)*'inputs and tables'!$K$18+1,1)*IF(AND(J746=1,'inputs and tables'!$K$15=1),(data!C747/data!C746-1)*'inputs and tables'!$K$17+1,1))</f>
        <v>9146.534452799151</v>
      </c>
      <c r="P747" s="10">
        <f ca="1">(P746+(IF(K746&lt;&gt;K745,(-P746*'inputs and tables'!$K$22-'inputs and tables'!$K$21)-P746*'inputs and tables'!$K$22,0)*('inputs and tables'!$K$15+'inputs and tables'!$K$16)))*(IF(AND(K746=0,'inputs and tables'!$K$16=1),data!C746/data!C747,1)*IF(AND(K746=1,'inputs and tables'!$K$15=1),data!C747/data!C746,1))</f>
        <v>1654.9765670828015</v>
      </c>
      <c r="R747" s="36">
        <f ca="1">1-O747/MAX($O$202:O747)</f>
        <v>0.63040561283089702</v>
      </c>
      <c r="S747" s="36">
        <f>1-N747/MAX($N$202:N747)</f>
        <v>0.19844289126780512</v>
      </c>
    </row>
    <row r="748" spans="1:19" x14ac:dyDescent="0.4">
      <c r="A748" s="17">
        <f t="shared" si="32"/>
        <v>746</v>
      </c>
      <c r="B748">
        <v>1484697600</v>
      </c>
      <c r="C748">
        <v>887.99</v>
      </c>
      <c r="D748" s="14">
        <f t="shared" si="34"/>
        <v>42753</v>
      </c>
      <c r="F748">
        <f ca="1">IF(A748&lt;$F$2,"",AVERAGE(INDIRECT("C"&amp;A748-$F$2+3):C748))</f>
        <v>868.41272727272724</v>
      </c>
      <c r="G748" s="2">
        <f ca="1">IF(A748&lt;$G$2,"",IF(A748=$G$2,AVERAGE(INDIRECT("C"&amp;A748-$G$2+3):C748),G747+(2/($G$2+3))*(C748-G747)))</f>
        <v>860.38721339727704</v>
      </c>
      <c r="J748">
        <f ca="1">IF(F748="","",IF(C748&lt;(F748*(1-'inputs and tables'!$K$14)),0,IF(C748&gt;(F748*(1+'inputs and tables'!$K$14)),1,J747)))</f>
        <v>1</v>
      </c>
      <c r="K748">
        <f ca="1">IF(G748="","",IF(C748&lt;(G748*(1-'inputs and tables'!$K$14)),0,IF(C748&gt;(G748*(1+'inputs and tables'!$K$14)),1,K747)))</f>
        <v>1</v>
      </c>
      <c r="N748" s="13">
        <f t="shared" si="33"/>
        <v>3195.4730288963333</v>
      </c>
      <c r="O748" s="10">
        <f ca="1">(O747+(IF(J747&lt;&gt;J746,(-O747*'inputs and tables'!$K$22-'inputs and tables'!$K$21)-O747*'inputs and tables'!$K$22,0)*('inputs and tables'!$K$15+'inputs and tables'!$K$16)))*(IF(AND(J747=0,'inputs and tables'!$K$16=1),(data!C747/data!C748-1)*'inputs and tables'!$K$18+1,1)*IF(AND(J747=1,'inputs and tables'!$K$15=1),(data!C748/data!C747-1)*'inputs and tables'!$K$17+1,1))</f>
        <v>8719.9641637182503</v>
      </c>
      <c r="P748" s="10">
        <f ca="1">(P747+(IF(K747&lt;&gt;K746,(-P747*'inputs and tables'!$K$22-'inputs and tables'!$K$21)-P747*'inputs and tables'!$K$22,0)*('inputs and tables'!$K$15+'inputs and tables'!$K$16)))*(IF(AND(K747=0,'inputs and tables'!$K$16=1),data!C747/data!C748,1)*IF(AND(K747=1,'inputs and tables'!$K$15=1),data!C748/data!C747,1))</f>
        <v>1618.8338151437629</v>
      </c>
      <c r="R748" s="36">
        <f ca="1">1-O748/MAX($O$202:O748)</f>
        <v>0.64764252210959694</v>
      </c>
      <c r="S748" s="36">
        <f>1-N748/MAX($N$202:N748)</f>
        <v>0.2143767141466868</v>
      </c>
    </row>
    <row r="749" spans="1:19" x14ac:dyDescent="0.4">
      <c r="A749" s="17">
        <f t="shared" si="32"/>
        <v>747</v>
      </c>
      <c r="B749">
        <v>1484784000</v>
      </c>
      <c r="C749">
        <v>902.92</v>
      </c>
      <c r="D749" s="14">
        <f t="shared" si="34"/>
        <v>42754</v>
      </c>
      <c r="F749">
        <f ca="1">IF(A749&lt;$F$2,"",AVERAGE(INDIRECT("C"&amp;A749-$F$2+3):C749))</f>
        <v>871.66545454545451</v>
      </c>
      <c r="G749" s="2">
        <f ca="1">IF(A749&lt;$G$2,"",IF(A749=$G$2,AVERAGE(INDIRECT("C"&amp;A749-$G$2+3):C749),G748+(2/($G$2+3))*(C749-G748)))</f>
        <v>862.19711921015892</v>
      </c>
      <c r="J749">
        <f ca="1">IF(F749="","",IF(C749&lt;(F749*(1-'inputs and tables'!$K$14)),0,IF(C749&gt;(F749*(1+'inputs and tables'!$K$14)),1,J748)))</f>
        <v>1</v>
      </c>
      <c r="K749">
        <f ca="1">IF(G749="","",IF(C749&lt;(G749*(1-'inputs and tables'!$K$14)),0,IF(C749&gt;(G749*(1+'inputs and tables'!$K$14)),1,K748)))</f>
        <v>1</v>
      </c>
      <c r="N749" s="13">
        <f t="shared" si="33"/>
        <v>3249.1993234733245</v>
      </c>
      <c r="O749" s="10">
        <f ca="1">(O748+(IF(J748&lt;&gt;J747,(-O748*'inputs and tables'!$K$22-'inputs and tables'!$K$21)-O748*'inputs and tables'!$K$22,0)*('inputs and tables'!$K$15+'inputs and tables'!$K$16)))*(IF(AND(J748=0,'inputs and tables'!$K$16=1),(data!C748/data!C749-1)*'inputs and tables'!$K$18+1,1)*IF(AND(J748=1,'inputs and tables'!$K$15=1),(data!C749/data!C748-1)*'inputs and tables'!$K$17+1,1))</f>
        <v>9049.8388201554899</v>
      </c>
      <c r="P749" s="10">
        <f ca="1">(P748+(IF(K748&lt;&gt;K747,(-P748*'inputs and tables'!$K$22-'inputs and tables'!$K$21)-P748*'inputs and tables'!$K$22,0)*('inputs and tables'!$K$15+'inputs and tables'!$K$16)))*(IF(AND(K748=0,'inputs and tables'!$K$16=1),data!C748/data!C749,1)*IF(AND(K748=1,'inputs and tables'!$K$15=1),data!C749/data!C748,1))</f>
        <v>1646.0516766738435</v>
      </c>
      <c r="R749" s="36">
        <f ca="1">1-O749/MAX($O$202:O749)</f>
        <v>0.63431290288411768</v>
      </c>
      <c r="S749" s="36">
        <f>1-N749/MAX($N$202:N749)</f>
        <v>0.2011678315491463</v>
      </c>
    </row>
    <row r="750" spans="1:19" x14ac:dyDescent="0.4">
      <c r="A750" s="17">
        <f t="shared" si="32"/>
        <v>748</v>
      </c>
      <c r="B750">
        <v>1484870400</v>
      </c>
      <c r="C750">
        <v>894.31</v>
      </c>
      <c r="D750" s="14">
        <f t="shared" si="34"/>
        <v>42755</v>
      </c>
      <c r="F750">
        <f ca="1">IF(A750&lt;$F$2,"",AVERAGE(INDIRECT("C"&amp;A750-$F$2+3):C750))</f>
        <v>874.61931818181802</v>
      </c>
      <c r="G750" s="2">
        <f ca="1">IF(A750&lt;$G$2,"",IF(A750=$G$2,AVERAGE(INDIRECT("C"&amp;A750-$G$2+3):C750),G749+(2/($G$2+3))*(C750-G749)))</f>
        <v>863.56362477568405</v>
      </c>
      <c r="J750">
        <f ca="1">IF(F750="","",IF(C750&lt;(F750*(1-'inputs and tables'!$K$14)),0,IF(C750&gt;(F750*(1+'inputs and tables'!$K$14)),1,J749)))</f>
        <v>1</v>
      </c>
      <c r="K750">
        <f ca="1">IF(G750="","",IF(C750&lt;(G750*(1-'inputs and tables'!$K$14)),0,IF(C750&gt;(G750*(1+'inputs and tables'!$K$14)),1,K749)))</f>
        <v>1</v>
      </c>
      <c r="N750" s="13">
        <f t="shared" si="33"/>
        <v>3218.2158408003243</v>
      </c>
      <c r="O750" s="10">
        <f ca="1">(O749+(IF(J749&lt;&gt;J748,(-O749*'inputs and tables'!$K$22-'inputs and tables'!$K$21)-O749*'inputs and tables'!$K$22,0)*('inputs and tables'!$K$15+'inputs and tables'!$K$16)))*(IF(AND(J749=0,'inputs and tables'!$K$16=1),(data!C749/data!C750-1)*'inputs and tables'!$K$18+1,1)*IF(AND(J749=1,'inputs and tables'!$K$15=1),(data!C750/data!C749-1)*'inputs and tables'!$K$17+1,1))</f>
        <v>8855.6710062368002</v>
      </c>
      <c r="P750" s="10">
        <f ca="1">(P749+(IF(K749&lt;&gt;K748,(-P749*'inputs and tables'!$K$22-'inputs and tables'!$K$21)-P749*'inputs and tables'!$K$22,0)*('inputs and tables'!$K$15+'inputs and tables'!$K$16)))*(IF(AND(K749=0,'inputs and tables'!$K$16=1),data!C749/data!C750,1)*IF(AND(K749=1,'inputs and tables'!$K$15=1),data!C750/data!C749,1))</f>
        <v>1630.3553747465833</v>
      </c>
      <c r="R750" s="36">
        <f ca="1">1-O750/MAX($O$202:O750)</f>
        <v>0.64215886187148918</v>
      </c>
      <c r="S750" s="36">
        <f>1-N750/MAX($N$202:N750)</f>
        <v>0.20878527824471382</v>
      </c>
    </row>
    <row r="751" spans="1:19" x14ac:dyDescent="0.4">
      <c r="A751" s="17">
        <f t="shared" si="32"/>
        <v>749</v>
      </c>
      <c r="B751">
        <v>1484956800</v>
      </c>
      <c r="C751">
        <v>925.06</v>
      </c>
      <c r="D751" s="14">
        <f t="shared" si="34"/>
        <v>42756</v>
      </c>
      <c r="F751">
        <f ca="1">IF(A751&lt;$F$2,"",AVERAGE(INDIRECT("C"&amp;A751-$F$2+3):C751))</f>
        <v>878.19136363636358</v>
      </c>
      <c r="G751" s="2">
        <f ca="1">IF(A751&lt;$G$2,"",IF(A751=$G$2,AVERAGE(INDIRECT("C"&amp;A751-$G$2+3):C751),G750+(2/($G$2+3))*(C751-G750)))</f>
        <v>866.18049180650598</v>
      </c>
      <c r="J751">
        <f ca="1">IF(F751="","",IF(C751&lt;(F751*(1-'inputs and tables'!$K$14)),0,IF(C751&gt;(F751*(1+'inputs and tables'!$K$14)),1,J750)))</f>
        <v>1</v>
      </c>
      <c r="K751">
        <f ca="1">IF(G751="","",IF(C751&lt;(G751*(1-'inputs and tables'!$K$14)),0,IF(C751&gt;(G751*(1+'inputs and tables'!$K$14)),1,K750)))</f>
        <v>1</v>
      </c>
      <c r="N751" s="13">
        <f t="shared" si="33"/>
        <v>3328.8711360610396</v>
      </c>
      <c r="O751" s="10">
        <f ca="1">(O750+(IF(J750&lt;&gt;J749,(-O750*'inputs and tables'!$K$22-'inputs and tables'!$K$21)-O750*'inputs and tables'!$K$22,0)*('inputs and tables'!$K$15+'inputs and tables'!$K$16)))*(IF(AND(J750=0,'inputs and tables'!$K$16=1),(data!C750/data!C751-1)*'inputs and tables'!$K$18+1,1)*IF(AND(J750=1,'inputs and tables'!$K$15=1),(data!C751/data!C750-1)*'inputs and tables'!$K$17+1,1))</f>
        <v>9540.7821396737636</v>
      </c>
      <c r="P751" s="10">
        <f ca="1">(P750+(IF(K750&lt;&gt;K749,(-P750*'inputs and tables'!$K$22-'inputs and tables'!$K$21)-P750*'inputs and tables'!$K$22,0)*('inputs and tables'!$K$15+'inputs and tables'!$K$16)))*(IF(AND(K750=0,'inputs and tables'!$K$16=1),data!C750/data!C751,1)*IF(AND(K750=1,'inputs and tables'!$K$15=1),data!C751/data!C750,1))</f>
        <v>1686.4135959153698</v>
      </c>
      <c r="R751" s="36">
        <f ca="1">1-O751/MAX($O$202:O751)</f>
        <v>0.61447479958406492</v>
      </c>
      <c r="S751" s="36">
        <f>1-N751/MAX($N$202:N751)</f>
        <v>0.18158011147482966</v>
      </c>
    </row>
    <row r="752" spans="1:19" x14ac:dyDescent="0.4">
      <c r="A752" s="17">
        <f t="shared" si="32"/>
        <v>750</v>
      </c>
      <c r="B752">
        <v>1485043200</v>
      </c>
      <c r="C752">
        <v>931.22</v>
      </c>
      <c r="D752" s="14">
        <f t="shared" si="34"/>
        <v>42757</v>
      </c>
      <c r="F752">
        <f ca="1">IF(A752&lt;$F$2,"",AVERAGE(INDIRECT("C"&amp;A752-$F$2+3):C752))</f>
        <v>881.7822727272727</v>
      </c>
      <c r="G752" s="2">
        <f ca="1">IF(A752&lt;$G$2,"",IF(A752=$G$2,AVERAGE(INDIRECT("C"&amp;A752-$G$2+3):C752),G751+(2/($G$2+3))*(C752-G751)))</f>
        <v>868.94813045303761</v>
      </c>
      <c r="J752">
        <f ca="1">IF(F752="","",IF(C752&lt;(F752*(1-'inputs and tables'!$K$14)),0,IF(C752&gt;(F752*(1+'inputs and tables'!$K$14)),1,J751)))</f>
        <v>1</v>
      </c>
      <c r="K752">
        <f ca="1">IF(G752="","",IF(C752&lt;(G752*(1-'inputs and tables'!$K$14)),0,IF(C752&gt;(G752*(1+'inputs and tables'!$K$14)),1,K751)))</f>
        <v>1</v>
      </c>
      <c r="N752" s="13">
        <f t="shared" si="33"/>
        <v>3351.0381805750562</v>
      </c>
      <c r="O752" s="10">
        <f ca="1">(O751+(IF(J751&lt;&gt;J750,(-O751*'inputs and tables'!$K$22-'inputs and tables'!$K$21)-O751*'inputs and tables'!$K$22,0)*('inputs and tables'!$K$15+'inputs and tables'!$K$16)))*(IF(AND(J751=0,'inputs and tables'!$K$16=1),(data!C751/data!C752-1)*'inputs and tables'!$K$18+1,1)*IF(AND(J751=1,'inputs and tables'!$K$15=1),(data!C752/data!C751-1)*'inputs and tables'!$K$17+1,1))</f>
        <v>9683.729884096696</v>
      </c>
      <c r="P752" s="10">
        <f ca="1">(P751+(IF(K751&lt;&gt;K750,(-P751*'inputs and tables'!$K$22-'inputs and tables'!$K$21)-P751*'inputs and tables'!$K$22,0)*('inputs and tables'!$K$15+'inputs and tables'!$K$16)))*(IF(AND(K751=0,'inputs and tables'!$K$16=1),data!C751/data!C752,1)*IF(AND(K751=1,'inputs and tables'!$K$15=1),data!C752/data!C751,1))</f>
        <v>1697.6434704649544</v>
      </c>
      <c r="R752" s="36">
        <f ca="1">1-O752/MAX($O$202:O752)</f>
        <v>0.60869854801361023</v>
      </c>
      <c r="S752" s="36">
        <f>1-N752/MAX($N$202:N752)</f>
        <v>0.17613023091214708</v>
      </c>
    </row>
    <row r="753" spans="1:19" x14ac:dyDescent="0.4">
      <c r="A753" s="17">
        <f t="shared" si="32"/>
        <v>751</v>
      </c>
      <c r="B753">
        <v>1485129600</v>
      </c>
      <c r="C753">
        <v>910.7</v>
      </c>
      <c r="D753" s="14">
        <f t="shared" si="34"/>
        <v>42758</v>
      </c>
      <c r="F753">
        <f ca="1">IF(A753&lt;$F$2,"",AVERAGE(INDIRECT("C"&amp;A753-$F$2+3):C753))</f>
        <v>884.84659090909076</v>
      </c>
      <c r="G753" s="2">
        <f ca="1">IF(A753&lt;$G$2,"",IF(A753=$G$2,AVERAGE(INDIRECT("C"&amp;A753-$G$2+3):C753),G752+(2/($G$2+3))*(C753-G752)))</f>
        <v>870.72480575290831</v>
      </c>
      <c r="J753">
        <f ca="1">IF(F753="","",IF(C753&lt;(F753*(1-'inputs and tables'!$K$14)),0,IF(C753&gt;(F753*(1+'inputs and tables'!$K$14)),1,J752)))</f>
        <v>1</v>
      </c>
      <c r="K753">
        <f ca="1">IF(G753="","",IF(C753&lt;(G753*(1-'inputs and tables'!$K$14)),0,IF(C753&gt;(G753*(1+'inputs and tables'!$K$14)),1,K752)))</f>
        <v>1</v>
      </c>
      <c r="N753" s="13">
        <f t="shared" si="33"/>
        <v>3277.1960128108331</v>
      </c>
      <c r="O753" s="10">
        <f ca="1">(O752+(IF(J752&lt;&gt;J751,(-O752*'inputs and tables'!$K$22-'inputs and tables'!$K$21)-O752*'inputs and tables'!$K$22,0)*('inputs and tables'!$K$15+'inputs and tables'!$K$16)))*(IF(AND(J752=0,'inputs and tables'!$K$16=1),(data!C752/data!C753-1)*'inputs and tables'!$K$18+1,1)*IF(AND(J752=1,'inputs and tables'!$K$15=1),(data!C753/data!C752-1)*'inputs and tables'!$K$17+1,1))</f>
        <v>9203.6093875988299</v>
      </c>
      <c r="P753" s="10">
        <f ca="1">(P752+(IF(K752&lt;&gt;K751,(-P752*'inputs and tables'!$K$22-'inputs and tables'!$K$21)-P752*'inputs and tables'!$K$22,0)*('inputs and tables'!$K$15+'inputs and tables'!$K$16)))*(IF(AND(K752=0,'inputs and tables'!$K$16=1),data!C752/data!C753,1)*IF(AND(K752=1,'inputs and tables'!$K$15=1),data!C753/data!C752,1))</f>
        <v>1660.2348623874423</v>
      </c>
      <c r="R753" s="36">
        <f ca="1">1-O753/MAX($O$202:O753)</f>
        <v>0.62809932123391421</v>
      </c>
      <c r="S753" s="36">
        <f>1-N753/MAX($N$202:N753)</f>
        <v>0.19428470317614777</v>
      </c>
    </row>
    <row r="754" spans="1:19" x14ac:dyDescent="0.4">
      <c r="A754" s="17">
        <f t="shared" si="32"/>
        <v>752</v>
      </c>
      <c r="B754">
        <v>1485216000</v>
      </c>
      <c r="C754">
        <v>887</v>
      </c>
      <c r="D754" s="14">
        <f t="shared" si="34"/>
        <v>42759</v>
      </c>
      <c r="F754">
        <f ca="1">IF(A754&lt;$F$2,"",AVERAGE(INDIRECT("C"&amp;A754-$F$2+3):C754))</f>
        <v>887.48181818181797</v>
      </c>
      <c r="G754" s="2">
        <f ca="1">IF(A754&lt;$G$2,"",IF(A754=$G$2,AVERAGE(INDIRECT("C"&amp;A754-$G$2+3):C754),G753+(2/($G$2+3))*(C754-G753)))</f>
        <v>871.4173672102313</v>
      </c>
      <c r="J754">
        <f ca="1">IF(F754="","",IF(C754&lt;(F754*(1-'inputs and tables'!$K$14)),0,IF(C754&gt;(F754*(1+'inputs and tables'!$K$14)),1,J753)))</f>
        <v>0</v>
      </c>
      <c r="K754">
        <f ca="1">IF(G754="","",IF(C754&lt;(G754*(1-'inputs and tables'!$K$14)),0,IF(C754&gt;(G754*(1+'inputs and tables'!$K$14)),1,K753)))</f>
        <v>1</v>
      </c>
      <c r="N754" s="13">
        <f t="shared" si="33"/>
        <v>3191.9104681708673</v>
      </c>
      <c r="O754" s="10">
        <f ca="1">(O753+(IF(J753&lt;&gt;J752,(-O753*'inputs and tables'!$K$22-'inputs and tables'!$K$21)-O753*'inputs and tables'!$K$22,0)*('inputs and tables'!$K$15+'inputs and tables'!$K$16)))*(IF(AND(J753=0,'inputs and tables'!$K$16=1),(data!C753/data!C754-1)*'inputs and tables'!$K$18+1,1)*IF(AND(J753=1,'inputs and tables'!$K$15=1),(data!C754/data!C753-1)*'inputs and tables'!$K$17+1,1))</f>
        <v>8664.702535074719</v>
      </c>
      <c r="P754" s="10">
        <f ca="1">(P753+(IF(K753&lt;&gt;K752,(-P753*'inputs and tables'!$K$22-'inputs and tables'!$K$21)-P753*'inputs and tables'!$K$22,0)*('inputs and tables'!$K$15+'inputs and tables'!$K$16)))*(IF(AND(K753=0,'inputs and tables'!$K$16=1),data!C753/data!C754,1)*IF(AND(K753=1,'inputs and tables'!$K$15=1),data!C754/data!C753,1))</f>
        <v>1617.0290138768653</v>
      </c>
      <c r="R754" s="36">
        <f ca="1">1-O754/MAX($O$202:O754)</f>
        <v>0.64987554138896142</v>
      </c>
      <c r="S754" s="36">
        <f>1-N754/MAX($N$202:N754)</f>
        <v>0.21525258780854628</v>
      </c>
    </row>
    <row r="755" spans="1:19" x14ac:dyDescent="0.4">
      <c r="A755" s="17">
        <f t="shared" si="32"/>
        <v>753</v>
      </c>
      <c r="B755">
        <v>1485302400</v>
      </c>
      <c r="C755">
        <v>896.01</v>
      </c>
      <c r="D755" s="14">
        <f t="shared" si="34"/>
        <v>42760</v>
      </c>
      <c r="F755">
        <f ca="1">IF(A755&lt;$F$2,"",AVERAGE(INDIRECT("C"&amp;A755-$F$2+3):C755))</f>
        <v>890.14249999999993</v>
      </c>
      <c r="G755" s="2">
        <f ca="1">IF(A755&lt;$G$2,"",IF(A755=$G$2,AVERAGE(INDIRECT("C"&amp;A755-$G$2+3):C755),G754+(2/($G$2+3))*(C755-G754)))</f>
        <v>872.46386222256194</v>
      </c>
      <c r="J755">
        <f ca="1">IF(F755="","",IF(C755&lt;(F755*(1-'inputs and tables'!$K$14)),0,IF(C755&gt;(F755*(1+'inputs and tables'!$K$14)),1,J754)))</f>
        <v>1</v>
      </c>
      <c r="K755">
        <f ca="1">IF(G755="","",IF(C755&lt;(G755*(1-'inputs and tables'!$K$14)),0,IF(C755&gt;(G755*(1+'inputs and tables'!$K$14)),1,K754)))</f>
        <v>1</v>
      </c>
      <c r="N755" s="13">
        <f t="shared" si="33"/>
        <v>3224.3333693188033</v>
      </c>
      <c r="O755" s="10">
        <f ca="1">(O754+(IF(J754&lt;&gt;J753,(-O754*'inputs and tables'!$K$22-'inputs and tables'!$K$21)-O754*'inputs and tables'!$K$22,0)*('inputs and tables'!$K$15+'inputs and tables'!$K$16)))*(IF(AND(J754=0,'inputs and tables'!$K$16=1),(data!C754/data!C755-1)*'inputs and tables'!$K$18+1,1)*IF(AND(J754=1,'inputs and tables'!$K$15=1),(data!C755/data!C754-1)*'inputs and tables'!$K$17+1,1))</f>
        <v>8560.4178148838218</v>
      </c>
      <c r="P755" s="10">
        <f ca="1">(P754+(IF(K754&lt;&gt;K753,(-P754*'inputs and tables'!$K$22-'inputs and tables'!$K$21)-P754*'inputs and tables'!$K$22,0)*('inputs and tables'!$K$15+'inputs and tables'!$K$16)))*(IF(AND(K754=0,'inputs and tables'!$K$16=1),data!C754/data!C755,1)*IF(AND(K754=1,'inputs and tables'!$K$15=1),data!C755/data!C754,1))</f>
        <v>1633.4545284372152</v>
      </c>
      <c r="R755" s="36">
        <f ca="1">1-O755/MAX($O$202:O755)</f>
        <v>0.65408949230654212</v>
      </c>
      <c r="S755" s="36">
        <f>1-N755/MAX($N$202:N755)</f>
        <v>0.20728125276475262</v>
      </c>
    </row>
    <row r="756" spans="1:19" x14ac:dyDescent="0.4">
      <c r="A756" s="17">
        <f t="shared" si="32"/>
        <v>754</v>
      </c>
      <c r="B756">
        <v>1485388800</v>
      </c>
      <c r="C756">
        <v>917.02</v>
      </c>
      <c r="D756" s="14">
        <f t="shared" si="34"/>
        <v>42761</v>
      </c>
      <c r="F756">
        <f ca="1">IF(A756&lt;$F$2,"",AVERAGE(INDIRECT("C"&amp;A756-$F$2+3):C756))</f>
        <v>893.34340909090895</v>
      </c>
      <c r="G756" s="2">
        <f ca="1">IF(A756&lt;$G$2,"",IF(A756=$G$2,AVERAGE(INDIRECT("C"&amp;A756-$G$2+3):C756),G755+(2/($G$2+3))*(C756-G755)))</f>
        <v>874.35986808543169</v>
      </c>
      <c r="J756">
        <f ca="1">IF(F756="","",IF(C756&lt;(F756*(1-'inputs and tables'!$K$14)),0,IF(C756&gt;(F756*(1+'inputs and tables'!$K$14)),1,J755)))</f>
        <v>1</v>
      </c>
      <c r="K756">
        <f ca="1">IF(G756="","",IF(C756&lt;(G756*(1-'inputs and tables'!$K$14)),0,IF(C756&gt;(G756*(1+'inputs and tables'!$K$14)),1,K755)))</f>
        <v>1</v>
      </c>
      <c r="N756" s="13">
        <f t="shared" si="33"/>
        <v>3299.9388247148231</v>
      </c>
      <c r="O756" s="10">
        <f ca="1">(O755+(IF(J755&lt;&gt;J754,(-O755*'inputs and tables'!$K$22-'inputs and tables'!$K$21)-O755*'inputs and tables'!$K$22,0)*('inputs and tables'!$K$15+'inputs and tables'!$K$16)))*(IF(AND(J755=0,'inputs and tables'!$K$16=1),(data!C755/data!C756-1)*'inputs and tables'!$K$18+1,1)*IF(AND(J755=1,'inputs and tables'!$K$15=1),(data!C756/data!C755-1)*'inputs and tables'!$K$17+1,1))</f>
        <v>8994.0319112880552</v>
      </c>
      <c r="P756" s="10">
        <f ca="1">(P755+(IF(K755&lt;&gt;K754,(-P755*'inputs and tables'!$K$22-'inputs and tables'!$K$21)-P755*'inputs and tables'!$K$22,0)*('inputs and tables'!$K$15+'inputs and tables'!$K$16)))*(IF(AND(K755=0,'inputs and tables'!$K$16=1),data!C755/data!C756,1)*IF(AND(K755=1,'inputs and tables'!$K$15=1),data!C756/data!C755,1))</f>
        <v>1671.7564219902624</v>
      </c>
      <c r="R756" s="36">
        <f ca="1">1-O756/MAX($O$202:O756)</f>
        <v>0.63656795591968018</v>
      </c>
      <c r="S756" s="36">
        <f>1-N756/MAX($N$202:N756)</f>
        <v>0.18869326727417501</v>
      </c>
    </row>
    <row r="757" spans="1:19" x14ac:dyDescent="0.4">
      <c r="A757" s="17">
        <f t="shared" si="32"/>
        <v>755</v>
      </c>
      <c r="B757">
        <v>1485475200</v>
      </c>
      <c r="C757">
        <v>922.63</v>
      </c>
      <c r="D757" s="14">
        <f t="shared" si="34"/>
        <v>42762</v>
      </c>
      <c r="F757">
        <f ca="1">IF(A757&lt;$F$2,"",AVERAGE(INDIRECT("C"&amp;A757-$F$2+3):C757))</f>
        <v>896.63818181818169</v>
      </c>
      <c r="G757" s="2">
        <f ca="1">IF(A757&lt;$G$2,"",IF(A757=$G$2,AVERAGE(INDIRECT("C"&amp;A757-$G$2+3):C757),G756+(2/($G$2+3))*(C757-G756)))</f>
        <v>876.41391625200902</v>
      </c>
      <c r="J757">
        <f ca="1">IF(F757="","",IF(C757&lt;(F757*(1-'inputs and tables'!$K$14)),0,IF(C757&gt;(F757*(1+'inputs and tables'!$K$14)),1,J756)))</f>
        <v>1</v>
      </c>
      <c r="K757">
        <f ca="1">IF(G757="","",IF(C757&lt;(G757*(1-'inputs and tables'!$K$14)),0,IF(C757&gt;(G757*(1+'inputs and tables'!$K$14)),1,K756)))</f>
        <v>1</v>
      </c>
      <c r="N757" s="13">
        <f t="shared" si="33"/>
        <v>3320.1266688258029</v>
      </c>
      <c r="O757" s="10">
        <f ca="1">(O756+(IF(J756&lt;&gt;J755,(-O756*'inputs and tables'!$K$22-'inputs and tables'!$K$21)-O756*'inputs and tables'!$K$22,0)*('inputs and tables'!$K$15+'inputs and tables'!$K$16)))*(IF(AND(J756=0,'inputs and tables'!$K$16=1),(data!C756/data!C757-1)*'inputs and tables'!$K$18+1,1)*IF(AND(J756=1,'inputs and tables'!$K$15=1),(data!C757/data!C756-1)*'inputs and tables'!$K$17+1,1))</f>
        <v>9117.8320113951795</v>
      </c>
      <c r="P757" s="10">
        <f ca="1">(P756+(IF(K756&lt;&gt;K755,(-P756*'inputs and tables'!$K$22-'inputs and tables'!$K$21)-P756*'inputs and tables'!$K$22,0)*('inputs and tables'!$K$15+'inputs and tables'!$K$16)))*(IF(AND(K756=0,'inputs and tables'!$K$16=1),data!C756/data!C757,1)*IF(AND(K756=1,'inputs and tables'!$K$15=1),data!C757/data!C756,1))</f>
        <v>1681.9836291693484</v>
      </c>
      <c r="R757" s="36">
        <f ca="1">1-O757/MAX($O$202:O757)</f>
        <v>0.63156542492100631</v>
      </c>
      <c r="S757" s="36">
        <f>1-N757/MAX($N$202:N757)</f>
        <v>0.18372998319030331</v>
      </c>
    </row>
    <row r="758" spans="1:19" x14ac:dyDescent="0.4">
      <c r="A758" s="17">
        <f t="shared" si="32"/>
        <v>756</v>
      </c>
      <c r="B758">
        <v>1485561600</v>
      </c>
      <c r="C758">
        <v>924.98</v>
      </c>
      <c r="D758" s="14">
        <f t="shared" si="34"/>
        <v>42763</v>
      </c>
      <c r="F758">
        <f ca="1">IF(A758&lt;$F$2,"",AVERAGE(INDIRECT("C"&amp;A758-$F$2+3):C758))</f>
        <v>900.02045454545453</v>
      </c>
      <c r="G758" s="2">
        <f ca="1">IF(A758&lt;$G$2,"",IF(A758=$G$2,AVERAGE(INDIRECT("C"&amp;A758-$G$2+3):C758),G757+(2/($G$2+3))*(C758-G757)))</f>
        <v>878.48055811362565</v>
      </c>
      <c r="J758">
        <f ca="1">IF(F758="","",IF(C758&lt;(F758*(1-'inputs and tables'!$K$14)),0,IF(C758&gt;(F758*(1+'inputs and tables'!$K$14)),1,J757)))</f>
        <v>1</v>
      </c>
      <c r="K758">
        <f ca="1">IF(G758="","",IF(C758&lt;(G758*(1-'inputs and tables'!$K$14)),0,IF(C758&gt;(G758*(1+'inputs and tables'!$K$14)),1,K757)))</f>
        <v>1</v>
      </c>
      <c r="N758" s="13">
        <f t="shared" si="33"/>
        <v>3328.5832523660529</v>
      </c>
      <c r="O758" s="10">
        <f ca="1">(O757+(IF(J757&lt;&gt;J756,(-O757*'inputs and tables'!$K$22-'inputs and tables'!$K$21)-O757*'inputs and tables'!$K$22,0)*('inputs and tables'!$K$15+'inputs and tables'!$K$16)))*(IF(AND(J757=0,'inputs and tables'!$K$16=1),(data!C757/data!C758-1)*'inputs and tables'!$K$18+1,1)*IF(AND(J757=1,'inputs and tables'!$K$15=1),(data!C758/data!C757-1)*'inputs and tables'!$K$17+1,1))</f>
        <v>9170.0853922306742</v>
      </c>
      <c r="P758" s="10">
        <f ca="1">(P757+(IF(K757&lt;&gt;K756,(-P757*'inputs and tables'!$K$22-'inputs and tables'!$K$21)-P757*'inputs and tables'!$K$22,0)*('inputs and tables'!$K$15+'inputs and tables'!$K$16)))*(IF(AND(K757=0,'inputs and tables'!$K$16=1),data!C757/data!C758,1)*IF(AND(K757=1,'inputs and tables'!$K$15=1),data!C758/data!C757,1))</f>
        <v>1686.2677533887518</v>
      </c>
      <c r="R758" s="36">
        <f ca="1">1-O758/MAX($O$202:O758)</f>
        <v>0.62945396332130743</v>
      </c>
      <c r="S758" s="36">
        <f>1-N758/MAX($N$202:N758)</f>
        <v>0.1816508891444748</v>
      </c>
    </row>
    <row r="759" spans="1:19" x14ac:dyDescent="0.4">
      <c r="A759" s="17">
        <f t="shared" si="32"/>
        <v>757</v>
      </c>
      <c r="B759">
        <v>1485648000</v>
      </c>
      <c r="C759">
        <v>916.54</v>
      </c>
      <c r="D759" s="14">
        <f t="shared" si="34"/>
        <v>42764</v>
      </c>
      <c r="F759">
        <f ca="1">IF(A759&lt;$F$2,"",AVERAGE(INDIRECT("C"&amp;A759-$F$2+3):C759))</f>
        <v>903.10136363636366</v>
      </c>
      <c r="G759" s="2">
        <f ca="1">IF(A759&lt;$G$2,"",IF(A759=$G$2,AVERAGE(INDIRECT("C"&amp;A759-$G$2+3):C759),G758+(2/($G$2+3))*(C759-G758)))</f>
        <v>880.10010883219479</v>
      </c>
      <c r="J759">
        <f ca="1">IF(F759="","",IF(C759&lt;(F759*(1-'inputs and tables'!$K$14)),0,IF(C759&gt;(F759*(1+'inputs and tables'!$K$14)),1,J758)))</f>
        <v>1</v>
      </c>
      <c r="K759">
        <f ca="1">IF(G759="","",IF(C759&lt;(G759*(1-'inputs and tables'!$K$14)),0,IF(C759&gt;(G759*(1+'inputs and tables'!$K$14)),1,K758)))</f>
        <v>1</v>
      </c>
      <c r="N759" s="13">
        <f t="shared" si="33"/>
        <v>3298.2115225449002</v>
      </c>
      <c r="O759" s="10">
        <f ca="1">(O758+(IF(J758&lt;&gt;J757,(-O758*'inputs and tables'!$K$22-'inputs and tables'!$K$21)-O758*'inputs and tables'!$K$22,0)*('inputs and tables'!$K$15+'inputs and tables'!$K$16)))*(IF(AND(J758=0,'inputs and tables'!$K$16=1),(data!C758/data!C759-1)*'inputs and tables'!$K$18+1,1)*IF(AND(J758=1,'inputs and tables'!$K$15=1),(data!C759/data!C758-1)*'inputs and tables'!$K$17+1,1))</f>
        <v>8981.8219469686555</v>
      </c>
      <c r="P759" s="10">
        <f ca="1">(P758+(IF(K758&lt;&gt;K757,(-P758*'inputs and tables'!$K$22-'inputs and tables'!$K$21)-P758*'inputs and tables'!$K$22,0)*('inputs and tables'!$K$15+'inputs and tables'!$K$16)))*(IF(AND(K758=0,'inputs and tables'!$K$16=1),data!C758/data!C759,1)*IF(AND(K758=1,'inputs and tables'!$K$15=1),data!C759/data!C758,1))</f>
        <v>1670.8813668305545</v>
      </c>
      <c r="R759" s="36">
        <f ca="1">1-O759/MAX($O$202:O759)</f>
        <v>0.63706133779051588</v>
      </c>
      <c r="S759" s="36">
        <f>1-N759/MAX($N$202:N759)</f>
        <v>0.18911793329204629</v>
      </c>
    </row>
    <row r="760" spans="1:19" x14ac:dyDescent="0.4">
      <c r="A760" s="17">
        <f t="shared" si="32"/>
        <v>758</v>
      </c>
      <c r="B760">
        <v>1485734400</v>
      </c>
      <c r="C760">
        <v>923.23</v>
      </c>
      <c r="D760" s="14">
        <f t="shared" si="34"/>
        <v>42765</v>
      </c>
      <c r="F760">
        <f ca="1">IF(A760&lt;$F$2,"",AVERAGE(INDIRECT("C"&amp;A760-$F$2+3):C760))</f>
        <v>906.16181818181838</v>
      </c>
      <c r="G760" s="2">
        <f ca="1">IF(A760&lt;$G$2,"",IF(A760=$G$2,AVERAGE(INDIRECT("C"&amp;A760-$G$2+3):C760),G759+(2/($G$2+3))*(C760-G759)))</f>
        <v>881.93542334997369</v>
      </c>
      <c r="J760">
        <f ca="1">IF(F760="","",IF(C760&lt;(F760*(1-'inputs and tables'!$K$14)),0,IF(C760&gt;(F760*(1+'inputs and tables'!$K$14)),1,J759)))</f>
        <v>1</v>
      </c>
      <c r="K760">
        <f ca="1">IF(G760="","",IF(C760&lt;(G760*(1-'inputs and tables'!$K$14)),0,IF(C760&gt;(G760*(1+'inputs and tables'!$K$14)),1,K759)))</f>
        <v>1</v>
      </c>
      <c r="N760" s="13">
        <f t="shared" si="33"/>
        <v>3322.2857965382073</v>
      </c>
      <c r="O760" s="10">
        <f ca="1">(O759+(IF(J759&lt;&gt;J758,(-O759*'inputs and tables'!$K$22-'inputs and tables'!$K$21)-O759*'inputs and tables'!$K$22,0)*('inputs and tables'!$K$15+'inputs and tables'!$K$16)))*(IF(AND(J759=0,'inputs and tables'!$K$16=1),(data!C759/data!C760-1)*'inputs and tables'!$K$18+1,1)*IF(AND(J759=1,'inputs and tables'!$K$15=1),(data!C760/data!C759-1)*'inputs and tables'!$K$17+1,1))</f>
        <v>9129.3320118395241</v>
      </c>
      <c r="P760" s="10">
        <f ca="1">(P759+(IF(K759&lt;&gt;K758,(-P759*'inputs and tables'!$K$22-'inputs and tables'!$K$21)-P759*'inputs and tables'!$K$22,0)*('inputs and tables'!$K$15+'inputs and tables'!$K$16)))*(IF(AND(K759=0,'inputs and tables'!$K$16=1),data!C759/data!C760,1)*IF(AND(K759=1,'inputs and tables'!$K$15=1),data!C760/data!C759,1))</f>
        <v>1683.0774481189833</v>
      </c>
      <c r="R760" s="36">
        <f ca="1">1-O760/MAX($O$202:O760)</f>
        <v>0.63110073136536449</v>
      </c>
      <c r="S760" s="36">
        <f>1-N760/MAX($N$202:N760)</f>
        <v>0.18319915066796411</v>
      </c>
    </row>
    <row r="761" spans="1:19" x14ac:dyDescent="0.4">
      <c r="A761" s="17">
        <f t="shared" si="32"/>
        <v>759</v>
      </c>
      <c r="B761">
        <v>1485820800</v>
      </c>
      <c r="C761">
        <v>970.01</v>
      </c>
      <c r="D761" s="14">
        <f t="shared" si="34"/>
        <v>42766</v>
      </c>
      <c r="F761">
        <f ca="1">IF(A761&lt;$F$2,"",AVERAGE(INDIRECT("C"&amp;A761-$F$2+3):C761))</f>
        <v>910.23659090909121</v>
      </c>
      <c r="G761" s="2">
        <f ca="1">IF(A761&lt;$G$2,"",IF(A761=$G$2,AVERAGE(INDIRECT("C"&amp;A761-$G$2+3):C761),G760+(2/($G$2+3))*(C761-G760)))</f>
        <v>885.6832776755067</v>
      </c>
      <c r="J761">
        <f ca="1">IF(F761="","",IF(C761&lt;(F761*(1-'inputs and tables'!$K$14)),0,IF(C761&gt;(F761*(1+'inputs and tables'!$K$14)),1,J760)))</f>
        <v>1</v>
      </c>
      <c r="K761">
        <f ca="1">IF(G761="","",IF(C761&lt;(G761*(1-'inputs and tables'!$K$14)),0,IF(C761&gt;(G761*(1+'inputs and tables'!$K$14)),1,K760)))</f>
        <v>1</v>
      </c>
      <c r="N761" s="13">
        <f t="shared" si="33"/>
        <v>3490.6257871819871</v>
      </c>
      <c r="O761" s="10">
        <f ca="1">(O760+(IF(J760&lt;&gt;J759,(-O760*'inputs and tables'!$K$22-'inputs and tables'!$K$21)-O760*'inputs and tables'!$K$22,0)*('inputs and tables'!$K$15+'inputs and tables'!$K$16)))*(IF(AND(J760=0,'inputs and tables'!$K$16=1),(data!C760/data!C761-1)*'inputs and tables'!$K$18+1,1)*IF(AND(J760=1,'inputs and tables'!$K$15=1),(data!C761/data!C760-1)*'inputs and tables'!$K$17+1,1))</f>
        <v>10170.142905014753</v>
      </c>
      <c r="P761" s="10">
        <f ca="1">(P760+(IF(K760&lt;&gt;K759,(-P760*'inputs and tables'!$K$22-'inputs and tables'!$K$21)-P760*'inputs and tables'!$K$22,0)*('inputs and tables'!$K$15+'inputs and tables'!$K$16)))*(IF(AND(K760=0,'inputs and tables'!$K$16=1),data!C760/data!C761,1)*IF(AND(K760=1,'inputs and tables'!$K$15=1),data!C761/data!C760,1))</f>
        <v>1768.3588655588476</v>
      </c>
      <c r="R761" s="36">
        <f ca="1">1-O761/MAX($O$202:O761)</f>
        <v>0.58904350562514973</v>
      </c>
      <c r="S761" s="36">
        <f>1-N761/MAX($N$202:N761)</f>
        <v>0.14181190834291779</v>
      </c>
    </row>
    <row r="762" spans="1:19" x14ac:dyDescent="0.4">
      <c r="A762" s="17">
        <f t="shared" si="32"/>
        <v>760</v>
      </c>
      <c r="B762">
        <v>1485907200</v>
      </c>
      <c r="C762">
        <v>992.39</v>
      </c>
      <c r="D762" s="14">
        <f t="shared" si="34"/>
        <v>42767</v>
      </c>
      <c r="F762">
        <f ca="1">IF(A762&lt;$F$2,"",AVERAGE(INDIRECT("C"&amp;A762-$F$2+3):C762))</f>
        <v>914.81795454545488</v>
      </c>
      <c r="G762" s="2">
        <f ca="1">IF(A762&lt;$G$2,"",IF(A762=$G$2,AVERAGE(INDIRECT("C"&amp;A762-$G$2+3):C762),G761+(2/($G$2+3))*(C762-G761)))</f>
        <v>890.22398926378298</v>
      </c>
      <c r="J762">
        <f ca="1">IF(F762="","",IF(C762&lt;(F762*(1-'inputs and tables'!$K$14)),0,IF(C762&gt;(F762*(1+'inputs and tables'!$K$14)),1,J761)))</f>
        <v>1</v>
      </c>
      <c r="K762">
        <f ca="1">IF(G762="","",IF(C762&lt;(G762*(1-'inputs and tables'!$K$14)),0,IF(C762&gt;(G762*(1+'inputs and tables'!$K$14)),1,K761)))</f>
        <v>1</v>
      </c>
      <c r="N762" s="13">
        <f t="shared" si="33"/>
        <v>3571.1612508546636</v>
      </c>
      <c r="O762" s="10">
        <f ca="1">(O761+(IF(J761&lt;&gt;J760,(-O761*'inputs and tables'!$K$22-'inputs and tables'!$K$21)-O761*'inputs and tables'!$K$22,0)*('inputs and tables'!$K$15+'inputs and tables'!$K$16)))*(IF(AND(J761=0,'inputs and tables'!$K$16=1),(data!C761/data!C762-1)*'inputs and tables'!$K$18+1,1)*IF(AND(J761=1,'inputs and tables'!$K$15=1),(data!C762/data!C761-1)*'inputs and tables'!$K$17+1,1))</f>
        <v>10698.093695194253</v>
      </c>
      <c r="P762" s="10">
        <f ca="1">(P761+(IF(K761&lt;&gt;K760,(-P761*'inputs and tables'!$K$22-'inputs and tables'!$K$21)-P761*'inputs and tables'!$K$22,0)*('inputs and tables'!$K$15+'inputs and tables'!$K$16)))*(IF(AND(K761=0,'inputs and tables'!$K$16=1),data!C761/data!C762,1)*IF(AND(K761=1,'inputs and tables'!$K$15=1),data!C762/data!C761,1))</f>
        <v>1809.1583123802277</v>
      </c>
      <c r="R762" s="36">
        <f ca="1">1-O762/MAX($O$202:O762)</f>
        <v>0.56770999950227918</v>
      </c>
      <c r="S762" s="36">
        <f>1-N762/MAX($N$202:N762)</f>
        <v>0.12201185525966551</v>
      </c>
    </row>
    <row r="763" spans="1:19" x14ac:dyDescent="0.4">
      <c r="A763" s="17">
        <f t="shared" si="32"/>
        <v>761</v>
      </c>
      <c r="B763">
        <v>1485993600</v>
      </c>
      <c r="C763">
        <v>1008.38</v>
      </c>
      <c r="D763" s="14">
        <f t="shared" si="34"/>
        <v>42768</v>
      </c>
      <c r="F763">
        <f ca="1">IF(A763&lt;$F$2,"",AVERAGE(INDIRECT("C"&amp;A763-$F$2+3):C763))</f>
        <v>919.57681818181834</v>
      </c>
      <c r="G763" s="2">
        <f ca="1">IF(A763&lt;$G$2,"",IF(A763=$G$2,AVERAGE(INDIRECT("C"&amp;A763-$G$2+3):C763),G762+(2/($G$2+3))*(C763-G762)))</f>
        <v>895.2519046142603</v>
      </c>
      <c r="J763">
        <f ca="1">IF(F763="","",IF(C763&lt;(F763*(1-'inputs and tables'!$K$14)),0,IF(C763&gt;(F763*(1+'inputs and tables'!$K$14)),1,J762)))</f>
        <v>1</v>
      </c>
      <c r="K763">
        <f ca="1">IF(G763="","",IF(C763&lt;(G763*(1-'inputs and tables'!$K$14)),0,IF(C763&gt;(G763*(1+'inputs and tables'!$K$14)),1,K762)))</f>
        <v>1</v>
      </c>
      <c r="N763" s="13">
        <f t="shared" si="33"/>
        <v>3628.7020043902357</v>
      </c>
      <c r="O763" s="10">
        <f ca="1">(O762+(IF(J762&lt;&gt;J761,(-O762*'inputs and tables'!$K$22-'inputs and tables'!$K$21)-O762*'inputs and tables'!$K$22,0)*('inputs and tables'!$K$15+'inputs and tables'!$K$16)))*(IF(AND(J762=0,'inputs and tables'!$K$16=1),(data!C762/data!C763-1)*'inputs and tables'!$K$18+1,1)*IF(AND(J762=1,'inputs and tables'!$K$15=1),(data!C763/data!C762-1)*'inputs and tables'!$K$17+1,1))</f>
        <v>11085.935839833814</v>
      </c>
      <c r="P763" s="10">
        <f ca="1">(P762+(IF(K762&lt;&gt;K761,(-P762*'inputs and tables'!$K$22-'inputs and tables'!$K$21)-P762*'inputs and tables'!$K$22,0)*('inputs and tables'!$K$15+'inputs and tables'!$K$16)))*(IF(AND(K762=0,'inputs and tables'!$K$16=1),data!C762/data!C763,1)*IF(AND(K762=1,'inputs and tables'!$K$15=1),data!C763/data!C762,1))</f>
        <v>1838.3085873879968</v>
      </c>
      <c r="R763" s="36">
        <f ca="1">1-O763/MAX($O$202:O763)</f>
        <v>0.55203802226257825</v>
      </c>
      <c r="S763" s="36">
        <f>1-N763/MAX($N$202:N763)</f>
        <v>0.10786516853932571</v>
      </c>
    </row>
    <row r="764" spans="1:19" x14ac:dyDescent="0.4">
      <c r="A764" s="17">
        <f t="shared" si="32"/>
        <v>762</v>
      </c>
      <c r="B764">
        <v>1486080000</v>
      </c>
      <c r="C764">
        <v>1018.01</v>
      </c>
      <c r="D764" s="14">
        <f t="shared" si="34"/>
        <v>42769</v>
      </c>
      <c r="F764">
        <f ca="1">IF(A764&lt;$F$2,"",AVERAGE(INDIRECT("C"&amp;A764-$F$2+3):C764))</f>
        <v>923.74750000000017</v>
      </c>
      <c r="G764" s="2">
        <f ca="1">IF(A764&lt;$G$2,"",IF(A764=$G$2,AVERAGE(INDIRECT("C"&amp;A764-$G$2+3):C764),G763+(2/($G$2+3))*(C764-G763)))</f>
        <v>900.47565335407899</v>
      </c>
      <c r="J764">
        <f ca="1">IF(F764="","",IF(C764&lt;(F764*(1-'inputs and tables'!$K$14)),0,IF(C764&gt;(F764*(1+'inputs and tables'!$K$14)),1,J763)))</f>
        <v>1</v>
      </c>
      <c r="K764">
        <f ca="1">IF(G764="","",IF(C764&lt;(G764*(1-'inputs and tables'!$K$14)),0,IF(C764&gt;(G764*(1+'inputs and tables'!$K$14)),1,K763)))</f>
        <v>1</v>
      </c>
      <c r="N764" s="13">
        <f t="shared" si="33"/>
        <v>3663.3560041743226</v>
      </c>
      <c r="O764" s="10">
        <f ca="1">(O763+(IF(J763&lt;&gt;J762,(-O763*'inputs and tables'!$K$22-'inputs and tables'!$K$21)-O763*'inputs and tables'!$K$22,0)*('inputs and tables'!$K$15+'inputs and tables'!$K$16)))*(IF(AND(J763=0,'inputs and tables'!$K$16=1),(data!C763/data!C764-1)*'inputs and tables'!$K$18+1,1)*IF(AND(J763=1,'inputs and tables'!$K$15=1),(data!C764/data!C763-1)*'inputs and tables'!$K$17+1,1))</f>
        <v>11324.144168846286</v>
      </c>
      <c r="P764" s="10">
        <f ca="1">(P763+(IF(K763&lt;&gt;K762,(-P763*'inputs and tables'!$K$22-'inputs and tables'!$K$21)-P763*'inputs and tables'!$K$22,0)*('inputs and tables'!$K$15+'inputs and tables'!$K$16)))*(IF(AND(K763=0,'inputs and tables'!$K$16=1),data!C763/data!C764,1)*IF(AND(K763=1,'inputs and tables'!$K$15=1),data!C764/data!C763,1))</f>
        <v>1855.8643815296361</v>
      </c>
      <c r="R764" s="36">
        <f ca="1">1-O764/MAX($O$202:O764)</f>
        <v>0.54241246825255685</v>
      </c>
      <c r="S764" s="36">
        <f>1-N764/MAX($N$202:N764)</f>
        <v>9.9345306555781665E-2</v>
      </c>
    </row>
    <row r="765" spans="1:19" x14ac:dyDescent="0.4">
      <c r="A765" s="17">
        <f t="shared" si="32"/>
        <v>763</v>
      </c>
      <c r="B765">
        <v>1486166400</v>
      </c>
      <c r="C765">
        <v>1035.54</v>
      </c>
      <c r="D765" s="14">
        <f t="shared" si="34"/>
        <v>42770</v>
      </c>
      <c r="F765">
        <f ca="1">IF(A765&lt;$F$2,"",AVERAGE(INDIRECT("C"&amp;A765-$F$2+3):C765))</f>
        <v>927.82750000000044</v>
      </c>
      <c r="G765" s="2">
        <f ca="1">IF(A765&lt;$G$2,"",IF(A765=$G$2,AVERAGE(INDIRECT("C"&amp;A765-$G$2+3):C765),G764+(2/($G$2+3))*(C765-G764)))</f>
        <v>906.22307236028837</v>
      </c>
      <c r="J765">
        <f ca="1">IF(F765="","",IF(C765&lt;(F765*(1-'inputs and tables'!$K$14)),0,IF(C765&gt;(F765*(1+'inputs and tables'!$K$14)),1,J764)))</f>
        <v>1</v>
      </c>
      <c r="K765">
        <f ca="1">IF(G765="","",IF(C765&lt;(G765*(1-'inputs and tables'!$K$14)),0,IF(C765&gt;(G765*(1+'inputs and tables'!$K$14)),1,K764)))</f>
        <v>1</v>
      </c>
      <c r="N765" s="13">
        <f t="shared" si="33"/>
        <v>3726.4385188383985</v>
      </c>
      <c r="O765" s="10">
        <f ca="1">(O764+(IF(J764&lt;&gt;J763,(-O764*'inputs and tables'!$K$22-'inputs and tables'!$K$21)-O764*'inputs and tables'!$K$22,0)*('inputs and tables'!$K$15+'inputs and tables'!$K$16)))*(IF(AND(J764=0,'inputs and tables'!$K$16=1),(data!C764/data!C765-1)*'inputs and tables'!$K$18+1,1)*IF(AND(J764=1,'inputs and tables'!$K$15=1),(data!C765/data!C764-1)*'inputs and tables'!$K$17+1,1))</f>
        <v>11762.894825892601</v>
      </c>
      <c r="P765" s="10">
        <f ca="1">(P764+(IF(K764&lt;&gt;K763,(-P764*'inputs and tables'!$K$22-'inputs and tables'!$K$21)-P764*'inputs and tables'!$K$22,0)*('inputs and tables'!$K$15+'inputs and tables'!$K$16)))*(IF(AND(K764=0,'inputs and tables'!$K$16=1),data!C764/data!C765,1)*IF(AND(K764=1,'inputs and tables'!$K$15=1),data!C765/data!C764,1))</f>
        <v>1887.8221251748012</v>
      </c>
      <c r="R765" s="36">
        <f ca="1">1-O765/MAX($O$202:O765)</f>
        <v>0.52468337303645041</v>
      </c>
      <c r="S765" s="36">
        <f>1-N765/MAX($N$202:N765)</f>
        <v>8.3836149694771267E-2</v>
      </c>
    </row>
    <row r="766" spans="1:19" x14ac:dyDescent="0.4">
      <c r="A766" s="17">
        <f t="shared" si="32"/>
        <v>764</v>
      </c>
      <c r="B766">
        <v>1486252800</v>
      </c>
      <c r="C766">
        <v>1016.32</v>
      </c>
      <c r="D766" s="14">
        <f t="shared" si="34"/>
        <v>42771</v>
      </c>
      <c r="F766">
        <f ca="1">IF(A766&lt;$F$2,"",AVERAGE(INDIRECT("C"&amp;A766-$F$2+3):C766))</f>
        <v>930.07886363636396</v>
      </c>
      <c r="G766" s="2">
        <f ca="1">IF(A766&lt;$G$2,"",IF(A766=$G$2,AVERAGE(INDIRECT("C"&amp;A766-$G$2+3):C766),G765+(2/($G$2+3))*(C766-G765)))</f>
        <v>910.90804800453145</v>
      </c>
      <c r="J766">
        <f ca="1">IF(F766="","",IF(C766&lt;(F766*(1-'inputs and tables'!$K$14)),0,IF(C766&gt;(F766*(1+'inputs and tables'!$K$14)),1,J765)))</f>
        <v>1</v>
      </c>
      <c r="K766">
        <f ca="1">IF(G766="","",IF(C766&lt;(G766*(1-'inputs and tables'!$K$14)),0,IF(C766&gt;(G766*(1+'inputs and tables'!$K$14)),1,K765)))</f>
        <v>1</v>
      </c>
      <c r="N766" s="13">
        <f t="shared" si="33"/>
        <v>3657.2744611177181</v>
      </c>
      <c r="O766" s="10">
        <f ca="1">(O765+(IF(J765&lt;&gt;J764,(-O765*'inputs and tables'!$K$22-'inputs and tables'!$K$21)-O765*'inputs and tables'!$K$22,0)*('inputs and tables'!$K$15+'inputs and tables'!$K$16)))*(IF(AND(J765=0,'inputs and tables'!$K$16=1),(data!C765/data!C766-1)*'inputs and tables'!$K$18+1,1)*IF(AND(J765=1,'inputs and tables'!$K$15=1),(data!C766/data!C765-1)*'inputs and tables'!$K$17+1,1))</f>
        <v>11271.66668719615</v>
      </c>
      <c r="P766" s="10">
        <f ca="1">(P765+(IF(K765&lt;&gt;K764,(-P765*'inputs and tables'!$K$22-'inputs and tables'!$K$21)-P765*'inputs and tables'!$K$22,0)*('inputs and tables'!$K$15+'inputs and tables'!$K$16)))*(IF(AND(K765=0,'inputs and tables'!$K$16=1),data!C765/data!C766,1)*IF(AND(K765=1,'inputs and tables'!$K$15=1),data!C766/data!C765,1))</f>
        <v>1852.7834581548314</v>
      </c>
      <c r="R766" s="36">
        <f ca="1">1-O766/MAX($O$202:O766)</f>
        <v>0.54453298534793859</v>
      </c>
      <c r="S766" s="36">
        <f>1-N766/MAX($N$202:N766)</f>
        <v>0.10084048482703689</v>
      </c>
    </row>
    <row r="767" spans="1:19" x14ac:dyDescent="0.4">
      <c r="A767" s="17">
        <f t="shared" si="32"/>
        <v>765</v>
      </c>
      <c r="B767">
        <v>1486339200</v>
      </c>
      <c r="C767">
        <v>1022.58</v>
      </c>
      <c r="D767" s="14">
        <f t="shared" si="34"/>
        <v>42772</v>
      </c>
      <c r="F767">
        <f ca="1">IF(A767&lt;$F$2,"",AVERAGE(INDIRECT("C"&amp;A767-$F$2+3):C767))</f>
        <v>933.05795454545478</v>
      </c>
      <c r="G767" s="2">
        <f ca="1">IF(A767&lt;$G$2,"",IF(A767=$G$2,AVERAGE(INDIRECT("C"&amp;A767-$G$2+3):C767),G766+(2/($G$2+3))*(C767-G766)))</f>
        <v>915.66004596178539</v>
      </c>
      <c r="J767">
        <f ca="1">IF(F767="","",IF(C767&lt;(F767*(1-'inputs and tables'!$K$14)),0,IF(C767&gt;(F767*(1+'inputs and tables'!$K$14)),1,J766)))</f>
        <v>1</v>
      </c>
      <c r="K767">
        <f ca="1">IF(G767="","",IF(C767&lt;(G767*(1-'inputs and tables'!$K$14)),0,IF(C767&gt;(G767*(1+'inputs and tables'!$K$14)),1,K766)))</f>
        <v>1</v>
      </c>
      <c r="N767" s="13">
        <f t="shared" si="33"/>
        <v>3679.8013602504689</v>
      </c>
      <c r="O767" s="10">
        <f ca="1">(O766+(IF(J766&lt;&gt;J765,(-O766*'inputs and tables'!$K$22-'inputs and tables'!$K$21)-O766*'inputs and tables'!$K$22,0)*('inputs and tables'!$K$15+'inputs and tables'!$K$16)))*(IF(AND(J766=0,'inputs and tables'!$K$16=1),(data!C766/data!C767-1)*'inputs and tables'!$K$18+1,1)*IF(AND(J766=1,'inputs and tables'!$K$15=1),(data!C767/data!C766-1)*'inputs and tables'!$K$17+1,1))</f>
        <v>11427.878731915491</v>
      </c>
      <c r="P767" s="10">
        <f ca="1">(P766+(IF(K766&lt;&gt;K765,(-P766*'inputs and tables'!$K$22-'inputs and tables'!$K$21)-P766*'inputs and tables'!$K$22,0)*('inputs and tables'!$K$15+'inputs and tables'!$K$16)))*(IF(AND(K766=0,'inputs and tables'!$K$16=1),data!C766/data!C767,1)*IF(AND(K766=1,'inputs and tables'!$K$15=1),data!C767/data!C766,1))</f>
        <v>1864.1956358626885</v>
      </c>
      <c r="R767" s="36">
        <f ca="1">1-O767/MAX($O$202:O767)</f>
        <v>0.53822074815751209</v>
      </c>
      <c r="S767" s="36">
        <f>1-N767/MAX($N$202:N767)</f>
        <v>9.5302132177297771E-2</v>
      </c>
    </row>
    <row r="768" spans="1:19" x14ac:dyDescent="0.4">
      <c r="A768" s="17">
        <f t="shared" si="32"/>
        <v>766</v>
      </c>
      <c r="B768">
        <v>1486425600</v>
      </c>
      <c r="C768">
        <v>1053.95</v>
      </c>
      <c r="D768" s="14">
        <f t="shared" si="34"/>
        <v>42773</v>
      </c>
      <c r="F768">
        <f ca="1">IF(A768&lt;$F$2,"",AVERAGE(INDIRECT("C"&amp;A768-$F$2+3):C768))</f>
        <v>936.6450000000001</v>
      </c>
      <c r="G768" s="2">
        <f ca="1">IF(A768&lt;$G$2,"",IF(A768=$G$2,AVERAGE(INDIRECT("C"&amp;A768-$G$2+3):C768),G767+(2/($G$2+3))*(C768-G767)))</f>
        <v>921.54472485702854</v>
      </c>
      <c r="J768">
        <f ca="1">IF(F768="","",IF(C768&lt;(F768*(1-'inputs and tables'!$K$14)),0,IF(C768&gt;(F768*(1+'inputs and tables'!$K$14)),1,J767)))</f>
        <v>1</v>
      </c>
      <c r="K768">
        <f ca="1">IF(G768="","",IF(C768&lt;(G768*(1-'inputs and tables'!$K$14)),0,IF(C768&gt;(G768*(1+'inputs and tables'!$K$14)),1,K767)))</f>
        <v>1</v>
      </c>
      <c r="N768" s="13">
        <f t="shared" si="33"/>
        <v>3792.687754147335</v>
      </c>
      <c r="O768" s="10">
        <f ca="1">(O767+(IF(J767&lt;&gt;J766,(-O767*'inputs and tables'!$K$22-'inputs and tables'!$K$21)-O767*'inputs and tables'!$K$22,0)*('inputs and tables'!$K$15+'inputs and tables'!$K$16)))*(IF(AND(J767=0,'inputs and tables'!$K$16=1),(data!C767/data!C768-1)*'inputs and tables'!$K$18+1,1)*IF(AND(J767=1,'inputs and tables'!$K$15=1),(data!C768/data!C767-1)*'inputs and tables'!$K$17+1,1))</f>
        <v>12216.67594151809</v>
      </c>
      <c r="P768" s="10">
        <f ca="1">(P767+(IF(K767&lt;&gt;K766,(-P767*'inputs and tables'!$K$22-'inputs and tables'!$K$21)-P767*'inputs and tables'!$K$22,0)*('inputs and tables'!$K$15+'inputs and tables'!$K$16)))*(IF(AND(K767=0,'inputs and tables'!$K$16=1),data!C767/data!C768,1)*IF(AND(K767=1,'inputs and tables'!$K$15=1),data!C768/data!C767,1))</f>
        <v>1921.3841366127642</v>
      </c>
      <c r="R768" s="36">
        <f ca="1">1-O768/MAX($O$202:O768)</f>
        <v>0.50634692504032563</v>
      </c>
      <c r="S768" s="36">
        <f>1-N768/MAX($N$202:N768)</f>
        <v>6.7548438467663119E-2</v>
      </c>
    </row>
    <row r="769" spans="1:19" x14ac:dyDescent="0.4">
      <c r="A769" s="17">
        <f t="shared" si="32"/>
        <v>767</v>
      </c>
      <c r="B769">
        <v>1486512000</v>
      </c>
      <c r="C769">
        <v>1056.7</v>
      </c>
      <c r="D769" s="14">
        <f t="shared" si="34"/>
        <v>42774</v>
      </c>
      <c r="F769">
        <f ca="1">IF(A769&lt;$F$2,"",AVERAGE(INDIRECT("C"&amp;A769-$F$2+3):C769))</f>
        <v>940.15886363636355</v>
      </c>
      <c r="G769" s="2">
        <f ca="1">IF(A769&lt;$G$2,"",IF(A769=$G$2,AVERAGE(INDIRECT("C"&amp;A769-$G$2+3):C769),G768+(2/($G$2+3))*(C769-G768)))</f>
        <v>927.29601316098478</v>
      </c>
      <c r="J769">
        <f ca="1">IF(F769="","",IF(C769&lt;(F769*(1-'inputs and tables'!$K$14)),0,IF(C769&gt;(F769*(1+'inputs and tables'!$K$14)),1,J768)))</f>
        <v>1</v>
      </c>
      <c r="K769">
        <f ca="1">IF(G769="","",IF(C769&lt;(G769*(1-'inputs and tables'!$K$14)),0,IF(C769&gt;(G769*(1+'inputs and tables'!$K$14)),1,K768)))</f>
        <v>1</v>
      </c>
      <c r="N769" s="13">
        <f t="shared" si="33"/>
        <v>3802.5837561625203</v>
      </c>
      <c r="O769" s="10">
        <f ca="1">(O768+(IF(J768&lt;&gt;J767,(-O768*'inputs and tables'!$K$22-'inputs and tables'!$K$21)-O768*'inputs and tables'!$K$22,0)*('inputs and tables'!$K$15+'inputs and tables'!$K$16)))*(IF(AND(J768=0,'inputs and tables'!$K$16=1),(data!C768/data!C769-1)*'inputs and tables'!$K$18+1,1)*IF(AND(J768=1,'inputs and tables'!$K$15=1),(data!C769/data!C768-1)*'inputs and tables'!$K$17+1,1))</f>
        <v>12288.397258836882</v>
      </c>
      <c r="P769" s="10">
        <f ca="1">(P768+(IF(K768&lt;&gt;K767,(-P768*'inputs and tables'!$K$22-'inputs and tables'!$K$21)-P768*'inputs and tables'!$K$22,0)*('inputs and tables'!$K$15+'inputs and tables'!$K$16)))*(IF(AND(K768=0,'inputs and tables'!$K$16=1),data!C768/data!C769,1)*IF(AND(K768=1,'inputs and tables'!$K$15=1),data!C769/data!C768,1))</f>
        <v>1926.397473465257</v>
      </c>
      <c r="R769" s="36">
        <f ca="1">1-O769/MAX($O$202:O769)</f>
        <v>0.5034488004601152</v>
      </c>
      <c r="S769" s="36">
        <f>1-N769/MAX($N$202:N769)</f>
        <v>6.511545607360858E-2</v>
      </c>
    </row>
    <row r="770" spans="1:19" x14ac:dyDescent="0.4">
      <c r="A770" s="17">
        <f t="shared" si="32"/>
        <v>768</v>
      </c>
      <c r="B770">
        <v>1486598400</v>
      </c>
      <c r="C770">
        <v>994.24</v>
      </c>
      <c r="D770" s="14">
        <f t="shared" si="34"/>
        <v>42775</v>
      </c>
      <c r="F770">
        <f ca="1">IF(A770&lt;$F$2,"",AVERAGE(INDIRECT("C"&amp;A770-$F$2+3):C770))</f>
        <v>941.72795454545451</v>
      </c>
      <c r="G770" s="2">
        <f ca="1">IF(A770&lt;$G$2,"",IF(A770=$G$2,AVERAGE(INDIRECT("C"&amp;A770-$G$2+3):C770),G769+(2/($G$2+3))*(C770-G769)))</f>
        <v>930.14469345200666</v>
      </c>
      <c r="J770">
        <f ca="1">IF(F770="","",IF(C770&lt;(F770*(1-'inputs and tables'!$K$14)),0,IF(C770&gt;(F770*(1+'inputs and tables'!$K$14)),1,J769)))</f>
        <v>1</v>
      </c>
      <c r="K770">
        <f ca="1">IF(G770="","",IF(C770&lt;(G770*(1-'inputs and tables'!$K$14)),0,IF(C770&gt;(G770*(1+'inputs and tables'!$K$14)),1,K769)))</f>
        <v>1</v>
      </c>
      <c r="N770" s="13">
        <f t="shared" si="33"/>
        <v>3577.8185613012438</v>
      </c>
      <c r="O770" s="10">
        <f ca="1">(O769+(IF(J769&lt;&gt;J768,(-O769*'inputs and tables'!$K$22-'inputs and tables'!$K$21)-O769*'inputs and tables'!$K$22,0)*('inputs and tables'!$K$15+'inputs and tables'!$K$16)))*(IF(AND(J769=0,'inputs and tables'!$K$16=1),(data!C769/data!C770-1)*'inputs and tables'!$K$18+1,1)*IF(AND(J769=1,'inputs and tables'!$K$15=1),(data!C770/data!C769-1)*'inputs and tables'!$K$17+1,1))</f>
        <v>10654.111360501838</v>
      </c>
      <c r="P770" s="10">
        <f ca="1">(P769+(IF(K769&lt;&gt;K768,(-P769*'inputs and tables'!$K$22-'inputs and tables'!$K$21)-P769*'inputs and tables'!$K$22,0)*('inputs and tables'!$K$15+'inputs and tables'!$K$16)))*(IF(AND(K769=0,'inputs and tables'!$K$16=1),data!C769/data!C770,1)*IF(AND(K769=1,'inputs and tables'!$K$15=1),data!C770/data!C769,1))</f>
        <v>1812.5309208082683</v>
      </c>
      <c r="R770" s="36">
        <f ca="1">1-O770/MAX($O$202:O770)</f>
        <v>0.56948724356349145</v>
      </c>
      <c r="S770" s="36">
        <f>1-N770/MAX($N$202:N770)</f>
        <v>0.12037512164911957</v>
      </c>
    </row>
    <row r="771" spans="1:19" x14ac:dyDescent="0.4">
      <c r="A771" s="17">
        <f t="shared" si="32"/>
        <v>769</v>
      </c>
      <c r="B771">
        <v>1486684800</v>
      </c>
      <c r="C771">
        <v>1001.98</v>
      </c>
      <c r="D771" s="14">
        <f t="shared" si="34"/>
        <v>42776</v>
      </c>
      <c r="F771">
        <f ca="1">IF(A771&lt;$F$2,"",AVERAGE(INDIRECT("C"&amp;A771-$F$2+3):C771))</f>
        <v>942.17818181818188</v>
      </c>
      <c r="G771" s="2">
        <f ca="1">IF(A771&lt;$G$2,"",IF(A771=$G$2,AVERAGE(INDIRECT("C"&amp;A771-$G$2+3):C771),G770+(2/($G$2+3))*(C771-G770)))</f>
        <v>933.20151500724046</v>
      </c>
      <c r="J771">
        <f ca="1">IF(F771="","",IF(C771&lt;(F771*(1-'inputs and tables'!$K$14)),0,IF(C771&gt;(F771*(1+'inputs and tables'!$K$14)),1,J770)))</f>
        <v>1</v>
      </c>
      <c r="K771">
        <f ca="1">IF(G771="","",IF(C771&lt;(G771*(1-'inputs and tables'!$K$14)),0,IF(C771&gt;(G771*(1+'inputs and tables'!$K$14)),1,K770)))</f>
        <v>1</v>
      </c>
      <c r="N771" s="13">
        <f t="shared" si="33"/>
        <v>3605.6713087912581</v>
      </c>
      <c r="O771" s="10">
        <f ca="1">(O770+(IF(J770&lt;&gt;J769,(-O770*'inputs and tables'!$K$22-'inputs and tables'!$K$21)-O770*'inputs and tables'!$K$22,0)*('inputs and tables'!$K$15+'inputs and tables'!$K$16)))*(IF(AND(J770=0,'inputs and tables'!$K$16=1),(data!C770/data!C771-1)*'inputs and tables'!$K$18+1,1)*IF(AND(J770=1,'inputs and tables'!$K$15=1),(data!C771/data!C770-1)*'inputs and tables'!$K$17+1,1))</f>
        <v>10840.727619496787</v>
      </c>
      <c r="P771" s="10">
        <f ca="1">(P770+(IF(K770&lt;&gt;K769,(-P770*'inputs and tables'!$K$22-'inputs and tables'!$K$21)-P770*'inputs and tables'!$K$22,0)*('inputs and tables'!$K$15+'inputs and tables'!$K$16)))*(IF(AND(K770=0,'inputs and tables'!$K$16=1),data!C770/data!C771,1)*IF(AND(K770=1,'inputs and tables'!$K$15=1),data!C771/data!C770,1))</f>
        <v>1826.6411852585579</v>
      </c>
      <c r="R771" s="36">
        <f ca="1">1-O771/MAX($O$202:O771)</f>
        <v>0.56194642881721113</v>
      </c>
      <c r="S771" s="36">
        <f>1-N771/MAX($N$202:N771)</f>
        <v>0.11352738211094382</v>
      </c>
    </row>
    <row r="772" spans="1:19" x14ac:dyDescent="0.4">
      <c r="A772" s="17">
        <f t="shared" si="32"/>
        <v>770</v>
      </c>
      <c r="B772">
        <v>1486771200</v>
      </c>
      <c r="C772">
        <v>1018.65</v>
      </c>
      <c r="D772" s="14">
        <f t="shared" si="34"/>
        <v>42777</v>
      </c>
      <c r="F772">
        <f ca="1">IF(A772&lt;$F$2,"",AVERAGE(INDIRECT("C"&amp;A772-$F$2+3):C772))</f>
        <v>943.26750000000004</v>
      </c>
      <c r="G772" s="2">
        <f ca="1">IF(A772&lt;$G$2,"",IF(A772=$G$2,AVERAGE(INDIRECT("C"&amp;A772-$G$2+3):C772),G771+(2/($G$2+3))*(C772-G771)))</f>
        <v>936.83762075161326</v>
      </c>
      <c r="J772">
        <f ca="1">IF(F772="","",IF(C772&lt;(F772*(1-'inputs and tables'!$K$14)),0,IF(C772&gt;(F772*(1+'inputs and tables'!$K$14)),1,J771)))</f>
        <v>1</v>
      </c>
      <c r="K772">
        <f ca="1">IF(G772="","",IF(C772&lt;(G772*(1-'inputs and tables'!$K$14)),0,IF(C772&gt;(G772*(1+'inputs and tables'!$K$14)),1,K771)))</f>
        <v>1</v>
      </c>
      <c r="N772" s="13">
        <f t="shared" si="33"/>
        <v>3665.6590737342212</v>
      </c>
      <c r="O772" s="10">
        <f ca="1">(O771+(IF(J771&lt;&gt;J770,(-O771*'inputs and tables'!$K$22-'inputs and tables'!$K$21)-O771*'inputs and tables'!$K$22,0)*('inputs and tables'!$K$15+'inputs and tables'!$K$16)))*(IF(AND(J771=0,'inputs and tables'!$K$16=1),(data!C771/data!C772-1)*'inputs and tables'!$K$18+1,1)*IF(AND(J771=1,'inputs and tables'!$K$15=1),(data!C772/data!C771-1)*'inputs and tables'!$K$17+1,1))</f>
        <v>11246.532716592812</v>
      </c>
      <c r="P772" s="10">
        <f ca="1">(P771+(IF(K771&lt;&gt;K770,(-P771*'inputs and tables'!$K$22-'inputs and tables'!$K$21)-P771*'inputs and tables'!$K$22,0)*('inputs and tables'!$K$15+'inputs and tables'!$K$16)))*(IF(AND(K771=0,'inputs and tables'!$K$16=1),data!C771/data!C772,1)*IF(AND(K771=1,'inputs and tables'!$K$15=1),data!C772/data!C771,1))</f>
        <v>1857.0311217425797</v>
      </c>
      <c r="R772" s="36">
        <f ca="1">1-O772/MAX($O$202:O772)</f>
        <v>0.545548602192789</v>
      </c>
      <c r="S772" s="36">
        <f>1-N772/MAX($N$202:N772)</f>
        <v>9.8779085198619665E-2</v>
      </c>
    </row>
    <row r="773" spans="1:19" x14ac:dyDescent="0.4">
      <c r="A773" s="17">
        <f t="shared" ref="A773:A836" si="35">A772+1</f>
        <v>771</v>
      </c>
      <c r="B773">
        <v>1486857600</v>
      </c>
      <c r="C773">
        <v>1010</v>
      </c>
      <c r="D773" s="14">
        <f t="shared" si="34"/>
        <v>42778</v>
      </c>
      <c r="F773">
        <f ca="1">IF(A773&lt;$F$2,"",AVERAGE(INDIRECT("C"&amp;A773-$F$2+3):C773))</f>
        <v>944.38545454545454</v>
      </c>
      <c r="G773" s="2">
        <f ca="1">IF(A773&lt;$G$2,"",IF(A773=$G$2,AVERAGE(INDIRECT("C"&amp;A773-$G$2+3):C773),G772+(2/($G$2+3))*(C773-G772)))</f>
        <v>939.95091348558719</v>
      </c>
      <c r="J773">
        <f ca="1">IF(F773="","",IF(C773&lt;(F773*(1-'inputs and tables'!$K$14)),0,IF(C773&gt;(F773*(1+'inputs and tables'!$K$14)),1,J772)))</f>
        <v>1</v>
      </c>
      <c r="K773">
        <f ca="1">IF(G773="","",IF(C773&lt;(G773*(1-'inputs and tables'!$K$14)),0,IF(C773&gt;(G773*(1+'inputs and tables'!$K$14)),1,K772)))</f>
        <v>1</v>
      </c>
      <c r="N773" s="13">
        <f t="shared" si="33"/>
        <v>3634.5316492137276</v>
      </c>
      <c r="O773" s="10">
        <f ca="1">(O772+(IF(J772&lt;&gt;J771,(-O772*'inputs and tables'!$K$22-'inputs and tables'!$K$21)-O772*'inputs and tables'!$K$22,0)*('inputs and tables'!$K$15+'inputs and tables'!$K$16)))*(IF(AND(J772=0,'inputs and tables'!$K$16=1),(data!C772/data!C773-1)*'inputs and tables'!$K$18+1,1)*IF(AND(J772=1,'inputs and tables'!$K$15=1),(data!C773/data!C772-1)*'inputs and tables'!$K$17+1,1))</f>
        <v>11031.654551377393</v>
      </c>
      <c r="P773" s="10">
        <f ca="1">(P772+(IF(K772&lt;&gt;K771,(-P772*'inputs and tables'!$K$22-'inputs and tables'!$K$21)-P772*'inputs and tables'!$K$22,0)*('inputs and tables'!$K$15+'inputs and tables'!$K$16)))*(IF(AND(K772=0,'inputs and tables'!$K$16=1),data!C772/data!C773,1)*IF(AND(K772=1,'inputs and tables'!$K$15=1),data!C773/data!C772,1))</f>
        <v>1841.2618985520105</v>
      </c>
      <c r="R773" s="36">
        <f ca="1">1-O773/MAX($O$202:O773)</f>
        <v>0.55423142782457901</v>
      </c>
      <c r="S773" s="36">
        <f>1-N773/MAX($N$202:N773)</f>
        <v>0.10643192072900975</v>
      </c>
    </row>
    <row r="774" spans="1:19" x14ac:dyDescent="0.4">
      <c r="A774" s="17">
        <f t="shared" si="35"/>
        <v>772</v>
      </c>
      <c r="B774">
        <v>1486944000</v>
      </c>
      <c r="C774">
        <v>1002.82</v>
      </c>
      <c r="D774" s="14">
        <f t="shared" si="34"/>
        <v>42779</v>
      </c>
      <c r="F774">
        <f ca="1">IF(A774&lt;$F$2,"",AVERAGE(INDIRECT("C"&amp;A774-$F$2+3):C774))</f>
        <v>945.05477272727285</v>
      </c>
      <c r="G774" s="2">
        <f ca="1">IF(A774&lt;$G$2,"",IF(A774=$G$2,AVERAGE(INDIRECT("C"&amp;A774-$G$2+3):C774),G773+(2/($G$2+3))*(C774-G773)))</f>
        <v>942.62619376279622</v>
      </c>
      <c r="J774">
        <f ca="1">IF(F774="","",IF(C774&lt;(F774*(1-'inputs and tables'!$K$14)),0,IF(C774&gt;(F774*(1+'inputs and tables'!$K$14)),1,J773)))</f>
        <v>1</v>
      </c>
      <c r="K774">
        <f ca="1">IF(G774="","",IF(C774&lt;(G774*(1-'inputs and tables'!$K$14)),0,IF(C774&gt;(G774*(1+'inputs and tables'!$K$14)),1,K773)))</f>
        <v>1</v>
      </c>
      <c r="N774" s="13">
        <f t="shared" si="33"/>
        <v>3608.6940875886244</v>
      </c>
      <c r="O774" s="10">
        <f ca="1">(O773+(IF(J773&lt;&gt;J772,(-O773*'inputs and tables'!$K$22-'inputs and tables'!$K$21)-O773*'inputs and tables'!$K$22,0)*('inputs and tables'!$K$15+'inputs and tables'!$K$16)))*(IF(AND(J773=0,'inputs and tables'!$K$16=1),(data!C773/data!C774-1)*'inputs and tables'!$K$18+1,1)*IF(AND(J773=1,'inputs and tables'!$K$15=1),(data!C774/data!C773-1)*'inputs and tables'!$K$17+1,1))</f>
        <v>10855.202690706601</v>
      </c>
      <c r="P774" s="10">
        <f ca="1">(P773+(IF(K773&lt;&gt;K772,(-P773*'inputs and tables'!$K$22-'inputs and tables'!$K$21)-P773*'inputs and tables'!$K$22,0)*('inputs and tables'!$K$15+'inputs and tables'!$K$16)))*(IF(AND(K773=0,'inputs and tables'!$K$16=1),data!C773/data!C774,1)*IF(AND(K773=1,'inputs and tables'!$K$15=1),data!C774/data!C773,1))</f>
        <v>1828.1725317880469</v>
      </c>
      <c r="R774" s="36">
        <f ca="1">1-O774/MAX($O$202:O774)</f>
        <v>0.56136151820427582</v>
      </c>
      <c r="S774" s="36">
        <f>1-N774/MAX($N$202:N774)</f>
        <v>0.11278421657966875</v>
      </c>
    </row>
    <row r="775" spans="1:19" x14ac:dyDescent="0.4">
      <c r="A775" s="17">
        <f t="shared" si="35"/>
        <v>773</v>
      </c>
      <c r="B775">
        <v>1487030400</v>
      </c>
      <c r="C775">
        <v>1013.92</v>
      </c>
      <c r="D775" s="14">
        <f t="shared" si="34"/>
        <v>42780</v>
      </c>
      <c r="F775">
        <f ca="1">IF(A775&lt;$F$2,"",AVERAGE(INDIRECT("C"&amp;A775-$F$2+3):C775))</f>
        <v>945.53136363636361</v>
      </c>
      <c r="G775" s="2">
        <f ca="1">IF(A775&lt;$G$2,"",IF(A775=$G$2,AVERAGE(INDIRECT("C"&amp;A775-$G$2+3):C775),G774+(2/($G$2+3))*(C775-G774)))</f>
        <v>945.6599727516134</v>
      </c>
      <c r="J775">
        <f ca="1">IF(F775="","",IF(C775&lt;(F775*(1-'inputs and tables'!$K$14)),0,IF(C775&gt;(F775*(1+'inputs and tables'!$K$14)),1,J774)))</f>
        <v>1</v>
      </c>
      <c r="K775">
        <f ca="1">IF(G775="","",IF(C775&lt;(G775*(1-'inputs and tables'!$K$14)),0,IF(C775&gt;(G775*(1+'inputs and tables'!$K$14)),1,K774)))</f>
        <v>1</v>
      </c>
      <c r="N775" s="13">
        <f t="shared" si="33"/>
        <v>3648.637950268102</v>
      </c>
      <c r="O775" s="10">
        <f ca="1">(O774+(IF(J774&lt;&gt;J773,(-O774*'inputs and tables'!$K$22-'inputs and tables'!$K$21)-O774*'inputs and tables'!$K$22,0)*('inputs and tables'!$K$15+'inputs and tables'!$K$16)))*(IF(AND(J774=0,'inputs and tables'!$K$16=1),(data!C774/data!C775-1)*'inputs and tables'!$K$18+1,1)*IF(AND(J774=1,'inputs and tables'!$K$15=1),(data!C775/data!C774-1)*'inputs and tables'!$K$17+1,1))</f>
        <v>11125.549001311094</v>
      </c>
      <c r="P775" s="10">
        <f ca="1">(P774+(IF(K774&lt;&gt;K773,(-P774*'inputs and tables'!$K$22-'inputs and tables'!$K$21)-P774*'inputs and tables'!$K$22,0)*('inputs and tables'!$K$15+'inputs and tables'!$K$16)))*(IF(AND(K774=0,'inputs and tables'!$K$16=1),data!C774/data!C775,1)*IF(AND(K774=1,'inputs and tables'!$K$15=1),data!C775/data!C774,1))</f>
        <v>1848.4081823562917</v>
      </c>
      <c r="R775" s="36">
        <f ca="1">1-O775/MAX($O$202:O775)</f>
        <v>0.55043732833685377</v>
      </c>
      <c r="S775" s="36">
        <f>1-N775/MAX($N$202:N775)</f>
        <v>0.1029638149163935</v>
      </c>
    </row>
    <row r="776" spans="1:19" x14ac:dyDescent="0.4">
      <c r="A776" s="17">
        <f t="shared" si="35"/>
        <v>774</v>
      </c>
      <c r="B776">
        <v>1487116800</v>
      </c>
      <c r="C776">
        <v>1014.53</v>
      </c>
      <c r="D776" s="14">
        <f t="shared" si="34"/>
        <v>42781</v>
      </c>
      <c r="F776">
        <f ca="1">IF(A776&lt;$F$2,"",AVERAGE(INDIRECT("C"&amp;A776-$F$2+3):C776))</f>
        <v>945.60136363636366</v>
      </c>
      <c r="G776" s="2">
        <f ca="1">IF(A776&lt;$G$2,"",IF(A776=$G$2,AVERAGE(INDIRECT("C"&amp;A776-$G$2+3):C776),G775+(2/($G$2+3))*(C776-G775)))</f>
        <v>948.5906122089915</v>
      </c>
      <c r="J776">
        <f ca="1">IF(F776="","",IF(C776&lt;(F776*(1-'inputs and tables'!$K$14)),0,IF(C776&gt;(F776*(1+'inputs and tables'!$K$14)),1,J775)))</f>
        <v>1</v>
      </c>
      <c r="K776">
        <f ca="1">IF(G776="","",IF(C776&lt;(G776*(1-'inputs and tables'!$K$14)),0,IF(C776&gt;(G776*(1+'inputs and tables'!$K$14)),1,K775)))</f>
        <v>1</v>
      </c>
      <c r="N776" s="13">
        <f t="shared" si="33"/>
        <v>3650.8330634423801</v>
      </c>
      <c r="O776" s="10">
        <f ca="1">(O775+(IF(J775&lt;&gt;J774,(-O775*'inputs and tables'!$K$22-'inputs and tables'!$K$21)-O775*'inputs and tables'!$K$22,0)*('inputs and tables'!$K$15+'inputs and tables'!$K$16)))*(IF(AND(J775=0,'inputs and tables'!$K$16=1),(data!C775/data!C776-1)*'inputs and tables'!$K$18+1,1)*IF(AND(J775=1,'inputs and tables'!$K$15=1),(data!C776/data!C775-1)*'inputs and tables'!$K$17+1,1))</f>
        <v>11140.609179633153</v>
      </c>
      <c r="P776" s="10">
        <f ca="1">(P775+(IF(K775&lt;&gt;K774,(-P775*'inputs and tables'!$K$22-'inputs and tables'!$K$21)-P775*'inputs and tables'!$K$22,0)*('inputs and tables'!$K$15+'inputs and tables'!$K$16)))*(IF(AND(K775=0,'inputs and tables'!$K$16=1),data!C775/data!C776,1)*IF(AND(K775=1,'inputs and tables'!$K$15=1),data!C776/data!C775,1))</f>
        <v>1849.520231621754</v>
      </c>
      <c r="R776" s="36">
        <f ca="1">1-O776/MAX($O$202:O776)</f>
        <v>0.54982877463749102</v>
      </c>
      <c r="S776" s="36">
        <f>1-N776/MAX($N$202:N776)</f>
        <v>0.10242413518534854</v>
      </c>
    </row>
    <row r="777" spans="1:19" x14ac:dyDescent="0.4">
      <c r="A777" s="17">
        <f t="shared" si="35"/>
        <v>775</v>
      </c>
      <c r="B777">
        <v>1487203200</v>
      </c>
      <c r="C777">
        <v>1038.94</v>
      </c>
      <c r="D777" s="14">
        <f t="shared" si="34"/>
        <v>42782</v>
      </c>
      <c r="F777">
        <f ca="1">IF(A777&lt;$F$2,"",AVERAGE(INDIRECT("C"&amp;A777-$F$2+3):C777))</f>
        <v>946.01659090909095</v>
      </c>
      <c r="G777" s="2">
        <f ca="1">IF(A777&lt;$G$2,"",IF(A777=$G$2,AVERAGE(INDIRECT("C"&amp;A777-$G$2+3):C777),G776+(2/($G$2+3))*(C777-G776)))</f>
        <v>952.43526700860889</v>
      </c>
      <c r="J777">
        <f ca="1">IF(F777="","",IF(C777&lt;(F777*(1-'inputs and tables'!$K$14)),0,IF(C777&gt;(F777*(1+'inputs and tables'!$K$14)),1,J776)))</f>
        <v>1</v>
      </c>
      <c r="K777">
        <f ca="1">IF(G777="","",IF(C777&lt;(G777*(1-'inputs and tables'!$K$14)),0,IF(C777&gt;(G777*(1+'inputs and tables'!$K$14)),1,K776)))</f>
        <v>1</v>
      </c>
      <c r="N777" s="13">
        <f t="shared" si="33"/>
        <v>3738.6735758753575</v>
      </c>
      <c r="O777" s="10">
        <f ca="1">(O776+(IF(J776&lt;&gt;J775,(-O776*'inputs and tables'!$K$22-'inputs and tables'!$K$21)-O776*'inputs and tables'!$K$22,0)*('inputs and tables'!$K$15+'inputs and tables'!$K$16)))*(IF(AND(J776=0,'inputs and tables'!$K$16=1),(data!C776/data!C777-1)*'inputs and tables'!$K$18+1,1)*IF(AND(J776=1,'inputs and tables'!$K$15=1),(data!C777/data!C776-1)*'inputs and tables'!$K$17+1,1))</f>
        <v>11743.716143122063</v>
      </c>
      <c r="P777" s="10">
        <f ca="1">(P776+(IF(K776&lt;&gt;K775,(-P776*'inputs and tables'!$K$22-'inputs and tables'!$K$21)-P776*'inputs and tables'!$K$22,0)*('inputs and tables'!$K$15+'inputs and tables'!$K$16)))*(IF(AND(K776=0,'inputs and tables'!$K$16=1),data!C776/data!C777,1)*IF(AND(K776=1,'inputs and tables'!$K$15=1),data!C777/data!C776,1))</f>
        <v>1894.0204325560655</v>
      </c>
      <c r="R777" s="36">
        <f ca="1">1-O777/MAX($O$202:O777)</f>
        <v>0.52545834781426015</v>
      </c>
      <c r="S777" s="36">
        <f>1-N777/MAX($N$202:N777)</f>
        <v>8.0828098734848641E-2</v>
      </c>
    </row>
    <row r="778" spans="1:19" x14ac:dyDescent="0.4">
      <c r="A778" s="17">
        <f t="shared" si="35"/>
        <v>776</v>
      </c>
      <c r="B778">
        <v>1487289600</v>
      </c>
      <c r="C778">
        <v>1057.3</v>
      </c>
      <c r="D778" s="14">
        <f t="shared" si="34"/>
        <v>42783</v>
      </c>
      <c r="F778">
        <f ca="1">IF(A778&lt;$F$2,"",AVERAGE(INDIRECT("C"&amp;A778-$F$2+3):C778))</f>
        <v>944.35750000000007</v>
      </c>
      <c r="G778" s="2">
        <f ca="1">IF(A778&lt;$G$2,"",IF(A778=$G$2,AVERAGE(INDIRECT("C"&amp;A778-$G$2+3):C778),G777+(2/($G$2+3))*(C778-G777)))</f>
        <v>956.89759607207236</v>
      </c>
      <c r="J778">
        <f ca="1">IF(F778="","",IF(C778&lt;(F778*(1-'inputs and tables'!$K$14)),0,IF(C778&gt;(F778*(1+'inputs and tables'!$K$14)),1,J777)))</f>
        <v>1</v>
      </c>
      <c r="K778">
        <f ca="1">IF(G778="","",IF(C778&lt;(G778*(1-'inputs and tables'!$K$14)),0,IF(C778&gt;(G778*(1+'inputs and tables'!$K$14)),1,K777)))</f>
        <v>1</v>
      </c>
      <c r="N778" s="13">
        <f t="shared" si="33"/>
        <v>3804.7428838749252</v>
      </c>
      <c r="O778" s="10">
        <f ca="1">(O777+(IF(J777&lt;&gt;J776,(-O777*'inputs and tables'!$K$22-'inputs and tables'!$K$21)-O777*'inputs and tables'!$K$22,0)*('inputs and tables'!$K$15+'inputs and tables'!$K$16)))*(IF(AND(J777=0,'inputs and tables'!$K$16=1),(data!C777/data!C778-1)*'inputs and tables'!$K$18+1,1)*IF(AND(J777=1,'inputs and tables'!$K$15=1),(data!C778/data!C777-1)*'inputs and tables'!$K$17+1,1))</f>
        <v>12210.666028459395</v>
      </c>
      <c r="P778" s="10">
        <f ca="1">(P777+(IF(K777&lt;&gt;K776,(-P777*'inputs and tables'!$K$22-'inputs and tables'!$K$21)-P777*'inputs and tables'!$K$22,0)*('inputs and tables'!$K$15+'inputs and tables'!$K$16)))*(IF(AND(K777=0,'inputs and tables'!$K$16=1),data!C777/data!C778,1)*IF(AND(K777=1,'inputs and tables'!$K$15=1),data!C778/data!C777,1))</f>
        <v>1927.4912924148919</v>
      </c>
      <c r="R778" s="36">
        <f ca="1">1-O778/MAX($O$202:O778)</f>
        <v>0.50658977441079822</v>
      </c>
      <c r="S778" s="36">
        <f>1-N778/MAX($N$202:N778)</f>
        <v>6.458462355126926E-2</v>
      </c>
    </row>
    <row r="779" spans="1:19" x14ac:dyDescent="0.4">
      <c r="A779" s="17">
        <f t="shared" si="35"/>
        <v>777</v>
      </c>
      <c r="B779">
        <v>1487376000</v>
      </c>
      <c r="C779">
        <v>1062.1500000000001</v>
      </c>
      <c r="D779" s="14">
        <f t="shared" si="34"/>
        <v>42784</v>
      </c>
      <c r="F779">
        <f ca="1">IF(A779&lt;$F$2,"",AVERAGE(INDIRECT("C"&amp;A779-$F$2+3):C779))</f>
        <v>945.61090909090922</v>
      </c>
      <c r="G779" s="2">
        <f ca="1">IF(A779&lt;$G$2,"",IF(A779=$G$2,AVERAGE(INDIRECT("C"&amp;A779-$G$2+3):C779),G778+(2/($G$2+3))*(C779-G778)))</f>
        <v>961.3764217711331</v>
      </c>
      <c r="J779">
        <f ca="1">IF(F779="","",IF(C779&lt;(F779*(1-'inputs and tables'!$K$14)),0,IF(C779&gt;(F779*(1+'inputs and tables'!$K$14)),1,J778)))</f>
        <v>1</v>
      </c>
      <c r="K779">
        <f ca="1">IF(G779="","",IF(C779&lt;(G779*(1-'inputs and tables'!$K$14)),0,IF(C779&gt;(G779*(1+'inputs and tables'!$K$14)),1,K778)))</f>
        <v>1</v>
      </c>
      <c r="N779" s="13">
        <f t="shared" ref="N779:N842" si="36">(C779/C778)*N778</f>
        <v>3822.1958328835262</v>
      </c>
      <c r="O779" s="10">
        <f ca="1">(O778+(IF(J778&lt;&gt;J777,(-O778*'inputs and tables'!$K$22-'inputs and tables'!$K$21)-O778*'inputs and tables'!$K$22,0)*('inputs and tables'!$K$15+'inputs and tables'!$K$16)))*(IF(AND(J778=0,'inputs and tables'!$K$16=1),(data!C778/data!C779-1)*'inputs and tables'!$K$18+1,1)*IF(AND(J778=1,'inputs and tables'!$K$15=1),(data!C779/data!C778-1)*'inputs and tables'!$K$17+1,1))</f>
        <v>12336.693544808175</v>
      </c>
      <c r="P779" s="10">
        <f ca="1">(P778+(IF(K778&lt;&gt;K777,(-P778*'inputs and tables'!$K$22-'inputs and tables'!$K$21)-P778*'inputs and tables'!$K$22,0)*('inputs and tables'!$K$15+'inputs and tables'!$K$16)))*(IF(AND(K778=0,'inputs and tables'!$K$16=1),data!C778/data!C779,1)*IF(AND(K778=1,'inputs and tables'!$K$15=1),data!C779/data!C778,1))</f>
        <v>1936.3329955911072</v>
      </c>
      <c r="R779" s="36">
        <f ca="1">1-O779/MAX($O$202:O779)</f>
        <v>0.5014972376787995</v>
      </c>
      <c r="S779" s="36">
        <f>1-N779/MAX($N$202:N779)</f>
        <v>6.0293727329027269E-2</v>
      </c>
    </row>
    <row r="780" spans="1:19" x14ac:dyDescent="0.4">
      <c r="A780" s="17">
        <f t="shared" si="35"/>
        <v>778</v>
      </c>
      <c r="B780">
        <v>1487462400</v>
      </c>
      <c r="C780">
        <v>1059.8800000000001</v>
      </c>
      <c r="D780" s="14">
        <f t="shared" si="34"/>
        <v>42785</v>
      </c>
      <c r="F780">
        <f ca="1">IF(A780&lt;$F$2,"",AVERAGE(INDIRECT("C"&amp;A780-$F$2+3):C780))</f>
        <v>949.34204545454554</v>
      </c>
      <c r="G780" s="2">
        <f ca="1">IF(A780&lt;$G$2,"",IF(A780=$G$2,AVERAGE(INDIRECT("C"&amp;A780-$G$2+3):C780),G779+(2/($G$2+3))*(C780-G779)))</f>
        <v>965.56806339789341</v>
      </c>
      <c r="J780">
        <f ca="1">IF(F780="","",IF(C780&lt;(F780*(1-'inputs and tables'!$K$14)),0,IF(C780&gt;(F780*(1+'inputs and tables'!$K$14)),1,J779)))</f>
        <v>1</v>
      </c>
      <c r="K780">
        <f ca="1">IF(G780="","",IF(C780&lt;(G780*(1-'inputs and tables'!$K$14)),0,IF(C780&gt;(G780*(1+'inputs and tables'!$K$14)),1,K779)))</f>
        <v>1</v>
      </c>
      <c r="N780" s="13">
        <f t="shared" si="36"/>
        <v>3814.0271330382639</v>
      </c>
      <c r="O780" s="10">
        <f ca="1">(O779+(IF(J779&lt;&gt;J778,(-O779*'inputs and tables'!$K$22-'inputs and tables'!$K$21)-O779*'inputs and tables'!$K$22,0)*('inputs and tables'!$K$15+'inputs and tables'!$K$16)))*(IF(AND(J779=0,'inputs and tables'!$K$16=1),(data!C779/data!C780-1)*'inputs and tables'!$K$18+1,1)*IF(AND(J779=1,'inputs and tables'!$K$15=1),(data!C780/data!C779-1)*'inputs and tables'!$K$17+1,1))</f>
        <v>12277.370791637617</v>
      </c>
      <c r="P780" s="10">
        <f ca="1">(P779+(IF(K779&lt;&gt;K778,(-P779*'inputs and tables'!$K$22-'inputs and tables'!$K$21)-P779*'inputs and tables'!$K$22,0)*('inputs and tables'!$K$15+'inputs and tables'!$K$16)))*(IF(AND(K779=0,'inputs and tables'!$K$16=1),data!C779/data!C780,1)*IF(AND(K779=1,'inputs and tables'!$K$15=1),data!C780/data!C779,1))</f>
        <v>1932.1947138983219</v>
      </c>
      <c r="R780" s="36">
        <f ca="1">1-O780/MAX($O$202:O780)</f>
        <v>0.50389435942107275</v>
      </c>
      <c r="S780" s="36">
        <f>1-N780/MAX($N$202:N780)</f>
        <v>6.230204370521053E-2</v>
      </c>
    </row>
    <row r="781" spans="1:19" x14ac:dyDescent="0.4">
      <c r="A781" s="17">
        <f t="shared" si="35"/>
        <v>779</v>
      </c>
      <c r="B781">
        <v>1487548800</v>
      </c>
      <c r="C781">
        <v>1089.82</v>
      </c>
      <c r="D781" s="14">
        <f t="shared" si="34"/>
        <v>42786</v>
      </c>
      <c r="F781">
        <f ca="1">IF(A781&lt;$F$2,"",AVERAGE(INDIRECT("C"&amp;A781-$F$2+3):C781))</f>
        <v>953.45159090909101</v>
      </c>
      <c r="G781" s="2">
        <f ca="1">IF(A781&lt;$G$2,"",IF(A781=$G$2,AVERAGE(INDIRECT("C"&amp;A781-$G$2+3):C781),G780+(2/($G$2+3))*(C781-G780)))</f>
        <v>970.85537984904693</v>
      </c>
      <c r="J781">
        <f ca="1">IF(F781="","",IF(C781&lt;(F781*(1-'inputs and tables'!$K$14)),0,IF(C781&gt;(F781*(1+'inputs and tables'!$K$14)),1,J780)))</f>
        <v>1</v>
      </c>
      <c r="K781">
        <f ca="1">IF(G781="","",IF(C781&lt;(G781*(1-'inputs and tables'!$K$14)),0,IF(C781&gt;(G781*(1+'inputs and tables'!$K$14)),1,K780)))</f>
        <v>1</v>
      </c>
      <c r="N781" s="13">
        <f t="shared" si="36"/>
        <v>3921.7676058872321</v>
      </c>
      <c r="O781" s="10">
        <f ca="1">(O780+(IF(J780&lt;&gt;J779,(-O780*'inputs and tables'!$K$22-'inputs and tables'!$K$21)-O780*'inputs and tables'!$K$22,0)*('inputs and tables'!$K$15+'inputs and tables'!$K$16)))*(IF(AND(J780=0,'inputs and tables'!$K$16=1),(data!C780/data!C781-1)*'inputs and tables'!$K$18+1,1)*IF(AND(J780=1,'inputs and tables'!$K$15=1),(data!C781/data!C780-1)*'inputs and tables'!$K$17+1,1))</f>
        <v>13057.709210495093</v>
      </c>
      <c r="P781" s="10">
        <f ca="1">(P780+(IF(K780&lt;&gt;K779,(-P780*'inputs and tables'!$K$22-'inputs and tables'!$K$21)-P780*'inputs and tables'!$K$22,0)*('inputs and tables'!$K$15+'inputs and tables'!$K$16)))*(IF(AND(K780=0,'inputs and tables'!$K$16=1),data!C780/data!C781,1)*IF(AND(K780=1,'inputs and tables'!$K$15=1),data!C781/data!C780,1))</f>
        <v>1986.7762794851008</v>
      </c>
      <c r="R781" s="36">
        <f ca="1">1-O781/MAX($O$202:O781)</f>
        <v>0.47236234025135626</v>
      </c>
      <c r="S781" s="36">
        <f>1-N781/MAX($N$202:N781)</f>
        <v>3.5813500840484624E-2</v>
      </c>
    </row>
    <row r="782" spans="1:19" x14ac:dyDescent="0.4">
      <c r="A782" s="17">
        <f t="shared" si="35"/>
        <v>780</v>
      </c>
      <c r="B782">
        <v>1487635200</v>
      </c>
      <c r="C782">
        <v>1128.31</v>
      </c>
      <c r="D782" s="14">
        <f t="shared" si="34"/>
        <v>42787</v>
      </c>
      <c r="F782">
        <f ca="1">IF(A782&lt;$F$2,"",AVERAGE(INDIRECT("C"&amp;A782-$F$2+3):C782))</f>
        <v>958.11022727272746</v>
      </c>
      <c r="G782" s="2">
        <f ca="1">IF(A782&lt;$G$2,"",IF(A782=$G$2,AVERAGE(INDIRECT("C"&amp;A782-$G$2+3):C782),G781+(2/($G$2+3))*(C782-G781)))</f>
        <v>977.55557645121519</v>
      </c>
      <c r="J782">
        <f ca="1">IF(F782="","",IF(C782&lt;(F782*(1-'inputs and tables'!$K$14)),0,IF(C782&gt;(F782*(1+'inputs and tables'!$K$14)),1,J781)))</f>
        <v>1</v>
      </c>
      <c r="K782">
        <f ca="1">IF(G782="","",IF(C782&lt;(G782*(1-'inputs and tables'!$K$14)),0,IF(C782&gt;(G782*(1+'inputs and tables'!$K$14)),1,K781)))</f>
        <v>1</v>
      </c>
      <c r="N782" s="13">
        <f t="shared" si="36"/>
        <v>4060.2756486379617</v>
      </c>
      <c r="O782" s="10">
        <f ca="1">(O781+(IF(J781&lt;&gt;J780,(-O781*'inputs and tables'!$K$22-'inputs and tables'!$K$21)-O781*'inputs and tables'!$K$22,0)*('inputs and tables'!$K$15+'inputs and tables'!$K$16)))*(IF(AND(J781=0,'inputs and tables'!$K$16=1),(data!C781/data!C782-1)*'inputs and tables'!$K$18+1,1)*IF(AND(J781=1,'inputs and tables'!$K$15=1),(data!C782/data!C781-1)*'inputs and tables'!$K$17+1,1))</f>
        <v>14095.339518162327</v>
      </c>
      <c r="P782" s="10">
        <f ca="1">(P781+(IF(K781&lt;&gt;K780,(-P781*'inputs and tables'!$K$22-'inputs and tables'!$K$21)-P781*'inputs and tables'!$K$22,0)*('inputs and tables'!$K$15+'inputs and tables'!$K$16)))*(IF(AND(K781=0,'inputs and tables'!$K$16=1),data!C781/data!C782,1)*IF(AND(K781=1,'inputs and tables'!$K$15=1),data!C782/data!C781,1))</f>
        <v>2056.9447651041769</v>
      </c>
      <c r="R782" s="36">
        <f ca="1">1-O782/MAX($O$202:O782)</f>
        <v>0.43043363603563067</v>
      </c>
      <c r="S782" s="36">
        <f>1-N782/MAX($N$202:N782)</f>
        <v>1.7605945324246086E-3</v>
      </c>
    </row>
    <row r="783" spans="1:19" x14ac:dyDescent="0.4">
      <c r="A783" s="17">
        <f t="shared" si="35"/>
        <v>781</v>
      </c>
      <c r="B783">
        <v>1487721600</v>
      </c>
      <c r="C783">
        <v>1128.72</v>
      </c>
      <c r="D783" s="14">
        <f t="shared" si="34"/>
        <v>42788</v>
      </c>
      <c r="F783">
        <f ca="1">IF(A783&lt;$F$2,"",AVERAGE(INDIRECT("C"&amp;A783-$F$2+3):C783))</f>
        <v>963.2479545454546</v>
      </c>
      <c r="G783" s="2">
        <f ca="1">IF(A783&lt;$G$2,"",IF(A783=$G$2,AVERAGE(INDIRECT("C"&amp;A783-$G$2+3):C783),G782+(2/($G$2+3))*(C783-G782)))</f>
        <v>983.98810511286558</v>
      </c>
      <c r="J783">
        <f ca="1">IF(F783="","",IF(C783&lt;(F783*(1-'inputs and tables'!$K$14)),0,IF(C783&gt;(F783*(1+'inputs and tables'!$K$14)),1,J782)))</f>
        <v>1</v>
      </c>
      <c r="K783">
        <f ca="1">IF(G783="","",IF(C783&lt;(G783*(1-'inputs and tables'!$K$14)),0,IF(C783&gt;(G783*(1+'inputs and tables'!$K$14)),1,K782)))</f>
        <v>1</v>
      </c>
      <c r="N783" s="13">
        <f t="shared" si="36"/>
        <v>4061.7510525747721</v>
      </c>
      <c r="O783" s="10">
        <f ca="1">(O782+(IF(J782&lt;&gt;J781,(-O782*'inputs and tables'!$K$22-'inputs and tables'!$K$21)-O782*'inputs and tables'!$K$22,0)*('inputs and tables'!$K$15+'inputs and tables'!$K$16)))*(IF(AND(J782=0,'inputs and tables'!$K$16=1),(data!C782/data!C783-1)*'inputs and tables'!$K$18+1,1)*IF(AND(J782=1,'inputs and tables'!$K$15=1),(data!C783/data!C782-1)*'inputs and tables'!$K$17+1,1))</f>
        <v>14106.863789599709</v>
      </c>
      <c r="P783" s="10">
        <f ca="1">(P782+(IF(K782&lt;&gt;K781,(-P782*'inputs and tables'!$K$22-'inputs and tables'!$K$21)-P782*'inputs and tables'!$K$22,0)*('inputs and tables'!$K$15+'inputs and tables'!$K$16)))*(IF(AND(K782=0,'inputs and tables'!$K$16=1),data!C782/data!C783,1)*IF(AND(K782=1,'inputs and tables'!$K$15=1),data!C783/data!C782,1))</f>
        <v>2057.6922080530944</v>
      </c>
      <c r="R783" s="36">
        <f ca="1">1-O783/MAX($O$202:O783)</f>
        <v>0.42996796173445684</v>
      </c>
      <c r="S783" s="36">
        <f>1-N783/MAX($N$202:N783)</f>
        <v>1.3978589754926052E-3</v>
      </c>
    </row>
    <row r="784" spans="1:19" x14ac:dyDescent="0.4">
      <c r="A784" s="17">
        <f t="shared" si="35"/>
        <v>782</v>
      </c>
      <c r="B784">
        <v>1487808000</v>
      </c>
      <c r="C784">
        <v>1186.9000000000001</v>
      </c>
      <c r="D784" s="14">
        <f t="shared" si="34"/>
        <v>42789</v>
      </c>
      <c r="F784">
        <f ca="1">IF(A784&lt;$F$2,"",AVERAGE(INDIRECT("C"&amp;A784-$F$2+3):C784))</f>
        <v>969.60931818181825</v>
      </c>
      <c r="G784" s="2">
        <f ca="1">IF(A784&lt;$G$2,"",IF(A784=$G$2,AVERAGE(INDIRECT("C"&amp;A784-$G$2+3):C784),G783+(2/($G$2+3))*(C784-G783)))</f>
        <v>992.62265383146701</v>
      </c>
      <c r="J784">
        <f ca="1">IF(F784="","",IF(C784&lt;(F784*(1-'inputs and tables'!$K$14)),0,IF(C784&gt;(F784*(1+'inputs and tables'!$K$14)),1,J783)))</f>
        <v>1</v>
      </c>
      <c r="K784">
        <f ca="1">IF(G784="","",IF(C784&lt;(G784*(1-'inputs and tables'!$K$14)),0,IF(C784&gt;(G784*(1+'inputs and tables'!$K$14)),1,K783)))</f>
        <v>1</v>
      </c>
      <c r="N784" s="13">
        <f t="shared" si="36"/>
        <v>4271.1144697542322</v>
      </c>
      <c r="O784" s="10">
        <f ca="1">(O783+(IF(J783&lt;&gt;J782,(-O783*'inputs and tables'!$K$22-'inputs and tables'!$K$21)-O783*'inputs and tables'!$K$22,0)*('inputs and tables'!$K$15+'inputs and tables'!$K$16)))*(IF(AND(J783=0,'inputs and tables'!$K$16=1),(data!C783/data!C784-1)*'inputs and tables'!$K$18+1,1)*IF(AND(J783=1,'inputs and tables'!$K$15=1),(data!C784/data!C783-1)*'inputs and tables'!$K$17+1,1))</f>
        <v>15742.928539384908</v>
      </c>
      <c r="P784" s="10">
        <f ca="1">(P783+(IF(K783&lt;&gt;K782,(-P783*'inputs and tables'!$K$22-'inputs and tables'!$K$21)-P783*'inputs and tables'!$K$22,0)*('inputs and tables'!$K$15+'inputs and tables'!$K$16)))*(IF(AND(K783=0,'inputs and tables'!$K$16=1),data!C783/data!C784,1)*IF(AND(K783=1,'inputs and tables'!$K$15=1),data!C784/data!C783,1))</f>
        <v>2163.7561855360209</v>
      </c>
      <c r="R784" s="36">
        <f ca="1">1-O784/MAX($O$202:O784)</f>
        <v>0.36385763856382913</v>
      </c>
      <c r="S784" s="36">
        <f>1-N784/MAX($N$202:N784)</f>
        <v>0</v>
      </c>
    </row>
    <row r="785" spans="1:19" x14ac:dyDescent="0.4">
      <c r="A785" s="17">
        <f t="shared" si="35"/>
        <v>783</v>
      </c>
      <c r="B785">
        <v>1487894400</v>
      </c>
      <c r="C785">
        <v>1186.9100000000001</v>
      </c>
      <c r="D785" s="14">
        <f t="shared" si="34"/>
        <v>42790</v>
      </c>
      <c r="F785">
        <f ca="1">IF(A785&lt;$F$2,"",AVERAGE(INDIRECT("C"&amp;A785-$F$2+3):C785))</f>
        <v>978.49886363636392</v>
      </c>
      <c r="G785" s="2">
        <f ca="1">IF(A785&lt;$G$2,"",IF(A785=$G$2,AVERAGE(INDIRECT("C"&amp;A785-$G$2+3):C785),G784+(2/($G$2+3))*(C785-G784)))</f>
        <v>1000.8902004769365</v>
      </c>
      <c r="J785">
        <f ca="1">IF(F785="","",IF(C785&lt;(F785*(1-'inputs and tables'!$K$14)),0,IF(C785&gt;(F785*(1+'inputs and tables'!$K$14)),1,J784)))</f>
        <v>1</v>
      </c>
      <c r="K785">
        <f ca="1">IF(G785="","",IF(C785&lt;(G785*(1-'inputs and tables'!$K$14)),0,IF(C785&gt;(G785*(1+'inputs and tables'!$K$14)),1,K784)))</f>
        <v>1</v>
      </c>
      <c r="N785" s="13">
        <f t="shared" si="36"/>
        <v>4271.1504552161059</v>
      </c>
      <c r="O785" s="10">
        <f ca="1">(O784+(IF(J784&lt;&gt;J783,(-O784*'inputs and tables'!$K$22-'inputs and tables'!$K$21)-O784*'inputs and tables'!$K$22,0)*('inputs and tables'!$K$15+'inputs and tables'!$K$16)))*(IF(AND(J784=0,'inputs and tables'!$K$16=1),(data!C784/data!C785-1)*'inputs and tables'!$K$18+1,1)*IF(AND(J784=1,'inputs and tables'!$K$15=1),(data!C785/data!C784-1)*'inputs and tables'!$K$17+1,1))</f>
        <v>15743.226977241628</v>
      </c>
      <c r="P785" s="10">
        <f ca="1">(P784+(IF(K784&lt;&gt;K783,(-P784*'inputs and tables'!$K$22-'inputs and tables'!$K$21)-P784*'inputs and tables'!$K$22,0)*('inputs and tables'!$K$15+'inputs and tables'!$K$16)))*(IF(AND(K784=0,'inputs and tables'!$K$16=1),data!C784/data!C785,1)*IF(AND(K784=1,'inputs and tables'!$K$15=1),data!C785/data!C784,1))</f>
        <v>2163.7744158518481</v>
      </c>
      <c r="R785" s="36">
        <f ca="1">1-O785/MAX($O$202:O785)</f>
        <v>0.36384557924701011</v>
      </c>
      <c r="S785" s="36">
        <f>1-N785/MAX($N$202:N785)</f>
        <v>0</v>
      </c>
    </row>
    <row r="786" spans="1:19" x14ac:dyDescent="0.4">
      <c r="A786" s="17">
        <f t="shared" si="35"/>
        <v>784</v>
      </c>
      <c r="B786">
        <v>1487980800</v>
      </c>
      <c r="C786">
        <v>1158</v>
      </c>
      <c r="D786" s="14">
        <f t="shared" si="34"/>
        <v>42791</v>
      </c>
      <c r="F786">
        <f ca="1">IF(A786&lt;$F$2,"",AVERAGE(INDIRECT("C"&amp;A786-$F$2+3):C786))</f>
        <v>986.35681818181831</v>
      </c>
      <c r="G786" s="2">
        <f ca="1">IF(A786&lt;$G$2,"",IF(A786=$G$2,AVERAGE(INDIRECT("C"&amp;A786-$G$2+3):C786),G785+(2/($G$2+3))*(C786-G785)))</f>
        <v>1007.5757238608966</v>
      </c>
      <c r="J786">
        <f ca="1">IF(F786="","",IF(C786&lt;(F786*(1-'inputs and tables'!$K$14)),0,IF(C786&gt;(F786*(1+'inputs and tables'!$K$14)),1,J785)))</f>
        <v>1</v>
      </c>
      <c r="K786">
        <f ca="1">IF(G786="","",IF(C786&lt;(G786*(1-'inputs and tables'!$K$14)),0,IF(C786&gt;(G786*(1+'inputs and tables'!$K$14)),1,K785)))</f>
        <v>1</v>
      </c>
      <c r="N786" s="13">
        <f t="shared" si="36"/>
        <v>4167.1164849400966</v>
      </c>
      <c r="O786" s="10">
        <f ca="1">(O785+(IF(J785&lt;&gt;J784,(-O785*'inputs and tables'!$K$22-'inputs and tables'!$K$21)-O785*'inputs and tables'!$K$22,0)*('inputs and tables'!$K$15+'inputs and tables'!$K$16)))*(IF(AND(J785=0,'inputs and tables'!$K$16=1),(data!C785/data!C786-1)*'inputs and tables'!$K$18+1,1)*IF(AND(J785=1,'inputs and tables'!$K$15=1),(data!C786/data!C785-1)*'inputs and tables'!$K$17+1,1))</f>
        <v>14880.434047026087</v>
      </c>
      <c r="P786" s="10">
        <f ca="1">(P785+(IF(K785&lt;&gt;K784,(-P785*'inputs and tables'!$K$22-'inputs and tables'!$K$21)-P785*'inputs and tables'!$K$22,0)*('inputs and tables'!$K$15+'inputs and tables'!$K$16)))*(IF(AND(K785=0,'inputs and tables'!$K$16=1),data!C785/data!C786,1)*IF(AND(K785=1,'inputs and tables'!$K$15=1),data!C786/data!C785,1))</f>
        <v>2111.070572795275</v>
      </c>
      <c r="R786" s="36">
        <f ca="1">1-O786/MAX($O$202:O786)</f>
        <v>0.39870943133683168</v>
      </c>
      <c r="S786" s="36">
        <f>1-N786/MAX($N$202:N786)</f>
        <v>2.4357364922361513E-2</v>
      </c>
    </row>
    <row r="787" spans="1:19" x14ac:dyDescent="0.4">
      <c r="A787" s="17">
        <f t="shared" si="35"/>
        <v>785</v>
      </c>
      <c r="B787">
        <v>1488067200</v>
      </c>
      <c r="C787">
        <v>1184.9100000000001</v>
      </c>
      <c r="D787" s="14">
        <f t="shared" si="34"/>
        <v>42792</v>
      </c>
      <c r="F787">
        <f ca="1">IF(A787&lt;$F$2,"",AVERAGE(INDIRECT("C"&amp;A787-$F$2+3):C787))</f>
        <v>994.39068181818209</v>
      </c>
      <c r="G787" s="2">
        <f ca="1">IF(A787&lt;$G$2,"",IF(A787=$G$2,AVERAGE(INDIRECT("C"&amp;A787-$G$2+3):C787),G786+(2/($G$2+3))*(C787-G786)))</f>
        <v>1015.1218632710712</v>
      </c>
      <c r="J787">
        <f ca="1">IF(F787="","",IF(C787&lt;(F787*(1-'inputs and tables'!$K$14)),0,IF(C787&gt;(F787*(1+'inputs and tables'!$K$14)),1,J786)))</f>
        <v>1</v>
      </c>
      <c r="K787">
        <f ca="1">IF(G787="","",IF(C787&lt;(G787*(1-'inputs and tables'!$K$14)),0,IF(C787&gt;(G787*(1+'inputs and tables'!$K$14)),1,K786)))</f>
        <v>1</v>
      </c>
      <c r="N787" s="13">
        <f t="shared" si="36"/>
        <v>4263.9533628414247</v>
      </c>
      <c r="O787" s="10">
        <f ca="1">(O786+(IF(J786&lt;&gt;J785,(-O786*'inputs and tables'!$K$22-'inputs and tables'!$K$21)-O786*'inputs and tables'!$K$22,0)*('inputs and tables'!$K$15+'inputs and tables'!$K$16)))*(IF(AND(J786=0,'inputs and tables'!$K$16=1),(data!C786/data!C787-1)*'inputs and tables'!$K$18+1,1)*IF(AND(J786=1,'inputs and tables'!$K$15=1),(data!C787/data!C786-1)*'inputs and tables'!$K$17+1,1))</f>
        <v>15658.47643084501</v>
      </c>
      <c r="P787" s="10">
        <f ca="1">(P786+(IF(K786&lt;&gt;K785,(-P786*'inputs and tables'!$K$22-'inputs and tables'!$K$21)-P786*'inputs and tables'!$K$22,0)*('inputs and tables'!$K$15+'inputs and tables'!$K$16)))*(IF(AND(K786=0,'inputs and tables'!$K$16=1),data!C786/data!C787,1)*IF(AND(K786=1,'inputs and tables'!$K$15=1),data!C787/data!C786,1))</f>
        <v>2160.1283526863986</v>
      </c>
      <c r="R787" s="36">
        <f ca="1">1-O787/MAX($O$202:O787)</f>
        <v>0.36727019065796018</v>
      </c>
      <c r="S787" s="36">
        <f>1-N787/MAX($N$202:N787)</f>
        <v>1.6850477289770405E-3</v>
      </c>
    </row>
    <row r="788" spans="1:19" x14ac:dyDescent="0.4">
      <c r="A788" s="17">
        <f t="shared" si="35"/>
        <v>786</v>
      </c>
      <c r="B788">
        <v>1488153600</v>
      </c>
      <c r="C788">
        <v>1195.81</v>
      </c>
      <c r="D788" s="14">
        <f t="shared" si="34"/>
        <v>42793</v>
      </c>
      <c r="F788">
        <f ca="1">IF(A788&lt;$F$2,"",AVERAGE(INDIRECT("C"&amp;A788-$F$2+3):C788))</f>
        <v>1002.75</v>
      </c>
      <c r="G788" s="2">
        <f ca="1">IF(A788&lt;$G$2,"",IF(A788=$G$2,AVERAGE(INDIRECT("C"&amp;A788-$G$2+3):C788),G787+(2/($G$2+3))*(C788-G787)))</f>
        <v>1022.8107201531533</v>
      </c>
      <c r="J788">
        <f ca="1">IF(F788="","",IF(C788&lt;(F788*(1-'inputs and tables'!$K$14)),0,IF(C788&gt;(F788*(1+'inputs and tables'!$K$14)),1,J787)))</f>
        <v>1</v>
      </c>
      <c r="K788">
        <f ca="1">IF(G788="","",IF(C788&lt;(G788*(1-'inputs and tables'!$K$14)),0,IF(C788&gt;(G788*(1+'inputs and tables'!$K$14)),1,K787)))</f>
        <v>1</v>
      </c>
      <c r="N788" s="13">
        <f t="shared" si="36"/>
        <v>4303.1775162834338</v>
      </c>
      <c r="O788" s="10">
        <f ca="1">(O787+(IF(J787&lt;&gt;J786,(-O787*'inputs and tables'!$K$22-'inputs and tables'!$K$21)-O787*'inputs and tables'!$K$22,0)*('inputs and tables'!$K$15+'inputs and tables'!$K$16)))*(IF(AND(J787=0,'inputs and tables'!$K$16=1),(data!C787/data!C788-1)*'inputs and tables'!$K$18+1,1)*IF(AND(J787=1,'inputs and tables'!$K$15=1),(data!C788/data!C787-1)*'inputs and tables'!$K$17+1,1))</f>
        <v>15982.572045251563</v>
      </c>
      <c r="P788" s="10">
        <f ca="1">(P787+(IF(K787&lt;&gt;K786,(-P787*'inputs and tables'!$K$22-'inputs and tables'!$K$21)-P787*'inputs and tables'!$K$22,0)*('inputs and tables'!$K$15+'inputs and tables'!$K$16)))*(IF(AND(K787=0,'inputs and tables'!$K$16=1),data!C787/data!C788,1)*IF(AND(K787=1,'inputs and tables'!$K$15=1),data!C788/data!C787,1))</f>
        <v>2179.999396938098</v>
      </c>
      <c r="R788" s="36">
        <f ca="1">1-O788/MAX($O$202:O788)</f>
        <v>0.35417409173558356</v>
      </c>
      <c r="S788" s="36">
        <f>1-N788/MAX($N$202:N788)</f>
        <v>0</v>
      </c>
    </row>
    <row r="789" spans="1:19" x14ac:dyDescent="0.4">
      <c r="A789" s="17">
        <f t="shared" si="35"/>
        <v>787</v>
      </c>
      <c r="B789">
        <v>1488240000</v>
      </c>
      <c r="C789">
        <v>1195.08</v>
      </c>
      <c r="D789" s="14">
        <f t="shared" si="34"/>
        <v>42794</v>
      </c>
      <c r="F789">
        <f ca="1">IF(A789&lt;$F$2,"",AVERAGE(INDIRECT("C"&amp;A789-$F$2+3):C789))</f>
        <v>1010.9720454545454</v>
      </c>
      <c r="G789" s="2">
        <f ca="1">IF(A789&lt;$G$2,"",IF(A789=$G$2,AVERAGE(INDIRECT("C"&amp;A789-$G$2+3):C789),G788+(2/($G$2+3))*(C789-G788)))</f>
        <v>1030.1413278062105</v>
      </c>
      <c r="J789">
        <f ca="1">IF(F789="","",IF(C789&lt;(F789*(1-'inputs and tables'!$K$14)),0,IF(C789&gt;(F789*(1+'inputs and tables'!$K$14)),1,J788)))</f>
        <v>1</v>
      </c>
      <c r="K789">
        <f ca="1">IF(G789="","",IF(C789&lt;(G789*(1-'inputs and tables'!$K$14)),0,IF(C789&gt;(G789*(1+'inputs and tables'!$K$14)),1,K788)))</f>
        <v>1</v>
      </c>
      <c r="N789" s="13">
        <f t="shared" si="36"/>
        <v>4300.5505775666752</v>
      </c>
      <c r="O789" s="10">
        <f ca="1">(O788+(IF(J788&lt;&gt;J787,(-O788*'inputs and tables'!$K$22-'inputs and tables'!$K$21)-O788*'inputs and tables'!$K$22,0)*('inputs and tables'!$K$15+'inputs and tables'!$K$16)))*(IF(AND(J788=0,'inputs and tables'!$K$16=1),(data!C788/data!C789-1)*'inputs and tables'!$K$18+1,1)*IF(AND(J788=1,'inputs and tables'!$K$15=1),(data!C789/data!C788-1)*'inputs and tables'!$K$17+1,1))</f>
        <v>15960.619247913923</v>
      </c>
      <c r="P789" s="10">
        <f ca="1">(P788+(IF(K788&lt;&gt;K787,(-P788*'inputs and tables'!$K$22-'inputs and tables'!$K$21)-P788*'inputs and tables'!$K$22,0)*('inputs and tables'!$K$15+'inputs and tables'!$K$16)))*(IF(AND(K788=0,'inputs and tables'!$K$16=1),data!C788/data!C789,1)*IF(AND(K788=1,'inputs and tables'!$K$15=1),data!C789/data!C788,1))</f>
        <v>2178.6685838827088</v>
      </c>
      <c r="R789" s="36">
        <f ca="1">1-O789/MAX($O$202:O789)</f>
        <v>0.35506116330575288</v>
      </c>
      <c r="S789" s="36">
        <f>1-N789/MAX($N$202:N789)</f>
        <v>6.1046487318217046E-4</v>
      </c>
    </row>
    <row r="790" spans="1:19" x14ac:dyDescent="0.4">
      <c r="A790" s="17">
        <f t="shared" si="35"/>
        <v>788</v>
      </c>
      <c r="B790">
        <v>1488326400</v>
      </c>
      <c r="C790">
        <v>1230</v>
      </c>
      <c r="D790" s="14">
        <f t="shared" si="34"/>
        <v>42795</v>
      </c>
      <c r="F790">
        <f ca="1">IF(A790&lt;$F$2,"",AVERAGE(INDIRECT("C"&amp;A790-$F$2+3):C790))</f>
        <v>1019.9627272727273</v>
      </c>
      <c r="G790" s="2">
        <f ca="1">IF(A790&lt;$G$2,"",IF(A790=$G$2,AVERAGE(INDIRECT("C"&amp;A790-$G$2+3):C790),G789+(2/($G$2+3))*(C790-G789)))</f>
        <v>1038.6459521548825</v>
      </c>
      <c r="J790">
        <f ca="1">IF(F790="","",IF(C790&lt;(F790*(1-'inputs and tables'!$K$14)),0,IF(C790&gt;(F790*(1+'inputs and tables'!$K$14)),1,J789)))</f>
        <v>1</v>
      </c>
      <c r="K790">
        <f ca="1">IF(G790="","",IF(C790&lt;(G790*(1-'inputs and tables'!$K$14)),0,IF(C790&gt;(G790*(1+'inputs and tables'!$K$14)),1,K789)))</f>
        <v>1</v>
      </c>
      <c r="N790" s="13">
        <f t="shared" si="36"/>
        <v>4426.2118104285992</v>
      </c>
      <c r="O790" s="10">
        <f ca="1">(O789+(IF(J789&lt;&gt;J788,(-O789*'inputs and tables'!$K$22-'inputs and tables'!$K$21)-O789*'inputs and tables'!$K$22,0)*('inputs and tables'!$K$15+'inputs and tables'!$K$16)))*(IF(AND(J789=0,'inputs and tables'!$K$16=1),(data!C789/data!C790-1)*'inputs and tables'!$K$18+1,1)*IF(AND(J789=1,'inputs and tables'!$K$15=1),(data!C790/data!C789-1)*'inputs and tables'!$K$17+1,1))</f>
        <v>17009.943020639261</v>
      </c>
      <c r="P790" s="10">
        <f ca="1">(P789+(IF(K789&lt;&gt;K788,(-P789*'inputs and tables'!$K$22-'inputs and tables'!$K$21)-P789*'inputs and tables'!$K$22,0)*('inputs and tables'!$K$15+'inputs and tables'!$K$16)))*(IF(AND(K789=0,'inputs and tables'!$K$16=1),data!C789/data!C790,1)*IF(AND(K789=1,'inputs and tables'!$K$15=1),data!C790/data!C789,1))</f>
        <v>2242.3288467514576</v>
      </c>
      <c r="R790" s="36">
        <f ca="1">1-O790/MAX($O$202:O790)</f>
        <v>0.3126599479904042</v>
      </c>
      <c r="S790" s="36">
        <f>1-N790/MAX($N$202:N790)</f>
        <v>0</v>
      </c>
    </row>
    <row r="791" spans="1:19" x14ac:dyDescent="0.4">
      <c r="A791" s="17">
        <f t="shared" si="35"/>
        <v>789</v>
      </c>
      <c r="B791">
        <v>1488412800</v>
      </c>
      <c r="C791">
        <v>1269.17</v>
      </c>
      <c r="D791" s="14">
        <f t="shared" si="34"/>
        <v>42796</v>
      </c>
      <c r="F791">
        <f ca="1">IF(A791&lt;$F$2,"",AVERAGE(INDIRECT("C"&amp;A791-$F$2+3):C791))</f>
        <v>1028.2165909090911</v>
      </c>
      <c r="G791" s="2">
        <f ca="1">IF(A791&lt;$G$2,"",IF(A791=$G$2,AVERAGE(INDIRECT("C"&amp;A791-$G$2+3):C791),G790+(2/($G$2+3))*(C791-G790)))</f>
        <v>1048.4554861057386</v>
      </c>
      <c r="J791">
        <f ca="1">IF(F791="","",IF(C791&lt;(F791*(1-'inputs and tables'!$K$14)),0,IF(C791&gt;(F791*(1+'inputs and tables'!$K$14)),1,J790)))</f>
        <v>1</v>
      </c>
      <c r="K791">
        <f ca="1">IF(G791="","",IF(C791&lt;(G791*(1-'inputs and tables'!$K$14)),0,IF(C791&gt;(G791*(1+'inputs and tables'!$K$14)),1,K790)))</f>
        <v>1</v>
      </c>
      <c r="N791" s="13">
        <f t="shared" si="36"/>
        <v>4567.1668645867194</v>
      </c>
      <c r="O791" s="10">
        <f ca="1">(O790+(IF(J790&lt;&gt;J789,(-O790*'inputs and tables'!$K$22-'inputs and tables'!$K$21)-O790*'inputs and tables'!$K$22,0)*('inputs and tables'!$K$15+'inputs and tables'!$K$16)))*(IF(AND(J790=0,'inputs and tables'!$K$16=1),(data!C790/data!C791-1)*'inputs and tables'!$K$18+1,1)*IF(AND(J790=1,'inputs and tables'!$K$15=1),(data!C791/data!C790-1)*'inputs and tables'!$K$17+1,1))</f>
        <v>18228.746925733969</v>
      </c>
      <c r="P791" s="10">
        <f ca="1">(P790+(IF(K790&lt;&gt;K789,(-P790*'inputs and tables'!$K$22-'inputs and tables'!$K$21)-P790*'inputs and tables'!$K$22,0)*('inputs and tables'!$K$15+'inputs and tables'!$K$16)))*(IF(AND(K790=0,'inputs and tables'!$K$16=1),data!C790/data!C791,1)*IF(AND(K790=1,'inputs and tables'!$K$15=1),data!C791/data!C790,1))</f>
        <v>2313.7369938467864</v>
      </c>
      <c r="R791" s="36">
        <f ca="1">1-O791/MAX($O$202:O791)</f>
        <v>0.26341035682476532</v>
      </c>
      <c r="S791" s="36">
        <f>1-N791/MAX($N$202:N791)</f>
        <v>0</v>
      </c>
    </row>
    <row r="792" spans="1:19" x14ac:dyDescent="0.4">
      <c r="A792" s="17">
        <f t="shared" si="35"/>
        <v>790</v>
      </c>
      <c r="B792">
        <v>1488499200</v>
      </c>
      <c r="C792">
        <v>1292.8599999999999</v>
      </c>
      <c r="D792" s="14">
        <f t="shared" si="34"/>
        <v>42797</v>
      </c>
      <c r="F792">
        <f ca="1">IF(A792&lt;$F$2,"",AVERAGE(INDIRECT("C"&amp;A792-$F$2+3):C792))</f>
        <v>1037.4181818181821</v>
      </c>
      <c r="G792" s="2">
        <f ca="1">IF(A792&lt;$G$2,"",IF(A792=$G$2,AVERAGE(INDIRECT("C"&amp;A792-$G$2+3):C792),G791+(2/($G$2+3))*(C792-G791)))</f>
        <v>1058.8556781863454</v>
      </c>
      <c r="J792">
        <f ca="1">IF(F792="","",IF(C792&lt;(F792*(1-'inputs and tables'!$K$14)),0,IF(C792&gt;(F792*(1+'inputs and tables'!$K$14)),1,J791)))</f>
        <v>1</v>
      </c>
      <c r="K792">
        <f ca="1">IF(G792="","",IF(C792&lt;(G792*(1-'inputs and tables'!$K$14)),0,IF(C792&gt;(G792*(1+'inputs and tables'!$K$14)),1,K791)))</f>
        <v>1</v>
      </c>
      <c r="N792" s="13">
        <f t="shared" si="36"/>
        <v>4652.4164237648101</v>
      </c>
      <c r="O792" s="10">
        <f ca="1">(O791+(IF(J791&lt;&gt;J790,(-O791*'inputs and tables'!$K$22-'inputs and tables'!$K$21)-O791*'inputs and tables'!$K$22,0)*('inputs and tables'!$K$15+'inputs and tables'!$K$16)))*(IF(AND(J791=0,'inputs and tables'!$K$16=1),(data!C791/data!C792-1)*'inputs and tables'!$K$18+1,1)*IF(AND(J791=1,'inputs and tables'!$K$15=1),(data!C792/data!C791-1)*'inputs and tables'!$K$17+1,1))</f>
        <v>18994.31637900573</v>
      </c>
      <c r="P792" s="10">
        <f ca="1">(P791+(IF(K791&lt;&gt;K790,(-P791*'inputs and tables'!$K$22-'inputs and tables'!$K$21)-P791*'inputs and tables'!$K$22,0)*('inputs and tables'!$K$15+'inputs and tables'!$K$16)))*(IF(AND(K791=0,'inputs and tables'!$K$16=1),data!C791/data!C792,1)*IF(AND(K791=1,'inputs and tables'!$K$15=1),data!C792/data!C791,1))</f>
        <v>2356.9246120415355</v>
      </c>
      <c r="R792" s="36">
        <f ca="1">1-O792/MAX($O$202:O792)</f>
        <v>0.23247512399122261</v>
      </c>
      <c r="S792" s="36">
        <f>1-N792/MAX($N$202:N792)</f>
        <v>0</v>
      </c>
    </row>
    <row r="793" spans="1:19" x14ac:dyDescent="0.4">
      <c r="A793" s="17">
        <f t="shared" si="35"/>
        <v>791</v>
      </c>
      <c r="B793">
        <v>1488585600</v>
      </c>
      <c r="C793">
        <v>1273.97</v>
      </c>
      <c r="D793" s="14">
        <f t="shared" si="34"/>
        <v>42798</v>
      </c>
      <c r="F793">
        <f ca="1">IF(A793&lt;$F$2,"",AVERAGE(INDIRECT("C"&amp;A793-$F$2+3):C793))</f>
        <v>1045.8511363636367</v>
      </c>
      <c r="G793" s="2">
        <f ca="1">IF(A793&lt;$G$2,"",IF(A793=$G$2,AVERAGE(INDIRECT("C"&amp;A793-$G$2+3):C793),G792+(2/($G$2+3))*(C793-G792)))</f>
        <v>1068.0094791145859</v>
      </c>
      <c r="J793">
        <f ca="1">IF(F793="","",IF(C793&lt;(F793*(1-'inputs and tables'!$K$14)),0,IF(C793&gt;(F793*(1+'inputs and tables'!$K$14)),1,J792)))</f>
        <v>1</v>
      </c>
      <c r="K793">
        <f ca="1">IF(G793="","",IF(C793&lt;(G793*(1-'inputs and tables'!$K$14)),0,IF(C793&gt;(G793*(1+'inputs and tables'!$K$14)),1,K792)))</f>
        <v>1</v>
      </c>
      <c r="N793" s="13">
        <f t="shared" si="36"/>
        <v>4584.4398862859516</v>
      </c>
      <c r="O793" s="10">
        <f ca="1">(O792+(IF(J792&lt;&gt;J791,(-O792*'inputs and tables'!$K$22-'inputs and tables'!$K$21)-O792*'inputs and tables'!$K$22,0)*('inputs and tables'!$K$15+'inputs and tables'!$K$16)))*(IF(AND(J792=0,'inputs and tables'!$K$16=1),(data!C792/data!C793-1)*'inputs and tables'!$K$18+1,1)*IF(AND(J792=1,'inputs and tables'!$K$15=1),(data!C793/data!C792-1)*'inputs and tables'!$K$17+1,1))</f>
        <v>18369.882231535248</v>
      </c>
      <c r="P793" s="10">
        <f ca="1">(P792+(IF(K792&lt;&gt;K791,(-P792*'inputs and tables'!$K$22-'inputs and tables'!$K$21)-P792*'inputs and tables'!$K$22,0)*('inputs and tables'!$K$15+'inputs and tables'!$K$16)))*(IF(AND(K792=0,'inputs and tables'!$K$16=1),data!C792/data!C793,1)*IF(AND(K792=1,'inputs and tables'!$K$15=1),data!C793/data!C792,1))</f>
        <v>2322.4875454438647</v>
      </c>
      <c r="R793" s="36">
        <f ca="1">1-O793/MAX($O$202:O793)</f>
        <v>0.25770734251647898</v>
      </c>
      <c r="S793" s="36">
        <f>1-N793/MAX($N$202:N793)</f>
        <v>1.4611017434215556E-2</v>
      </c>
    </row>
    <row r="794" spans="1:19" x14ac:dyDescent="0.4">
      <c r="A794" s="17">
        <f t="shared" si="35"/>
        <v>792</v>
      </c>
      <c r="B794">
        <v>1488672000</v>
      </c>
      <c r="C794">
        <v>1278.97</v>
      </c>
      <c r="D794" s="14">
        <f t="shared" si="34"/>
        <v>42799</v>
      </c>
      <c r="F794">
        <f ca="1">IF(A794&lt;$F$2,"",AVERAGE(INDIRECT("C"&amp;A794-$F$2+3):C794))</f>
        <v>1054.5934090909093</v>
      </c>
      <c r="G794" s="2">
        <f ca="1">IF(A794&lt;$G$2,"",IF(A794=$G$2,AVERAGE(INDIRECT("C"&amp;A794-$G$2+3):C794),G793+(2/($G$2+3))*(C794-G793)))</f>
        <v>1076.9865225565184</v>
      </c>
      <c r="J794">
        <f ca="1">IF(F794="","",IF(C794&lt;(F794*(1-'inputs and tables'!$K$14)),0,IF(C794&gt;(F794*(1+'inputs and tables'!$K$14)),1,J793)))</f>
        <v>1</v>
      </c>
      <c r="K794">
        <f ca="1">IF(G794="","",IF(C794&lt;(G794*(1-'inputs and tables'!$K$14)),0,IF(C794&gt;(G794*(1+'inputs and tables'!$K$14)),1,K793)))</f>
        <v>1</v>
      </c>
      <c r="N794" s="13">
        <f t="shared" si="36"/>
        <v>4602.4326172226538</v>
      </c>
      <c r="O794" s="10">
        <f ca="1">(O793+(IF(J793&lt;&gt;J792,(-O793*'inputs and tables'!$K$22-'inputs and tables'!$K$21)-O793*'inputs and tables'!$K$22,0)*('inputs and tables'!$K$15+'inputs and tables'!$K$16)))*(IF(AND(J793=0,'inputs and tables'!$K$16=1),(data!C793/data!C794-1)*'inputs and tables'!$K$18+1,1)*IF(AND(J793=1,'inputs and tables'!$K$15=1),(data!C794/data!C793-1)*'inputs and tables'!$K$17+1,1))</f>
        <v>18532.100474590246</v>
      </c>
      <c r="P794" s="10">
        <f ca="1">(P793+(IF(K793&lt;&gt;K792,(-P793*'inputs and tables'!$K$22-'inputs and tables'!$K$21)-P793*'inputs and tables'!$K$22,0)*('inputs and tables'!$K$15+'inputs and tables'!$K$16)))*(IF(AND(K793=0,'inputs and tables'!$K$16=1),data!C793/data!C794,1)*IF(AND(K793=1,'inputs and tables'!$K$15=1),data!C794/data!C793,1))</f>
        <v>2331.6027033574887</v>
      </c>
      <c r="R794" s="36">
        <f ca="1">1-O794/MAX($O$202:O794)</f>
        <v>0.25115240606060496</v>
      </c>
      <c r="S794" s="36">
        <f>1-N794/MAX($N$202:N794)</f>
        <v>1.0743622666027131E-2</v>
      </c>
    </row>
    <row r="795" spans="1:19" x14ac:dyDescent="0.4">
      <c r="A795" s="17">
        <f t="shared" si="35"/>
        <v>793</v>
      </c>
      <c r="B795">
        <v>1488758400</v>
      </c>
      <c r="C795">
        <v>1284.99</v>
      </c>
      <c r="D795" s="14">
        <f t="shared" si="34"/>
        <v>42800</v>
      </c>
      <c r="F795">
        <f ca="1">IF(A795&lt;$F$2,"",AVERAGE(INDIRECT("C"&amp;A795-$F$2+3):C795))</f>
        <v>1062.7736363636366</v>
      </c>
      <c r="G795" s="2">
        <f ca="1">IF(A795&lt;$G$2,"",IF(A795=$G$2,AVERAGE(INDIRECT("C"&amp;A795-$G$2+3):C795),G794+(2/($G$2+3))*(C795-G794)))</f>
        <v>1085.8377343626239</v>
      </c>
      <c r="J795">
        <f ca="1">IF(F795="","",IF(C795&lt;(F795*(1-'inputs and tables'!$K$14)),0,IF(C795&gt;(F795*(1+'inputs and tables'!$K$14)),1,J794)))</f>
        <v>1</v>
      </c>
      <c r="K795">
        <f ca="1">IF(G795="","",IF(C795&lt;(G795*(1-'inputs and tables'!$K$14)),0,IF(C795&gt;(G795*(1+'inputs and tables'!$K$14)),1,K794)))</f>
        <v>1</v>
      </c>
      <c r="N795" s="13">
        <f t="shared" si="36"/>
        <v>4624.095865270443</v>
      </c>
      <c r="O795" s="10">
        <f ca="1">(O794+(IF(J794&lt;&gt;J793,(-O794*'inputs and tables'!$K$22-'inputs and tables'!$K$21)-O794*'inputs and tables'!$K$22,0)*('inputs and tables'!$K$15+'inputs and tables'!$K$16)))*(IF(AND(J794=0,'inputs and tables'!$K$16=1),(data!C794/data!C795-1)*'inputs and tables'!$K$18+1,1)*IF(AND(J794=1,'inputs and tables'!$K$15=1),(data!C795/data!C794-1)*'inputs and tables'!$K$17+1,1))</f>
        <v>18728.365673092419</v>
      </c>
      <c r="P795" s="10">
        <f ca="1">(P794+(IF(K794&lt;&gt;K793,(-P794*'inputs and tables'!$K$22-'inputs and tables'!$K$21)-P794*'inputs and tables'!$K$22,0)*('inputs and tables'!$K$15+'inputs and tables'!$K$16)))*(IF(AND(K794=0,'inputs and tables'!$K$16=1),data!C794/data!C795,1)*IF(AND(K794=1,'inputs and tables'!$K$15=1),data!C795/data!C794,1))</f>
        <v>2342.577353485492</v>
      </c>
      <c r="R795" s="36">
        <f ca="1">1-O795/MAX($O$202:O795)</f>
        <v>0.24322169567653884</v>
      </c>
      <c r="S795" s="36">
        <f>1-N795/MAX($N$202:N795)</f>
        <v>6.0872793651282064E-3</v>
      </c>
    </row>
    <row r="796" spans="1:19" x14ac:dyDescent="0.4">
      <c r="A796" s="17">
        <f t="shared" si="35"/>
        <v>794</v>
      </c>
      <c r="B796">
        <v>1488844800</v>
      </c>
      <c r="C796">
        <v>1237.3599999999999</v>
      </c>
      <c r="D796" s="14">
        <f t="shared" si="34"/>
        <v>42801</v>
      </c>
      <c r="F796">
        <f ca="1">IF(A796&lt;$F$2,"",AVERAGE(INDIRECT("C"&amp;A796-$F$2+3):C796))</f>
        <v>1069.7313636363638</v>
      </c>
      <c r="G796" s="2">
        <f ca="1">IF(A796&lt;$G$2,"",IF(A796=$G$2,AVERAGE(INDIRECT("C"&amp;A796-$G$2+3):C796),G795+(2/($G$2+3))*(C796-G795)))</f>
        <v>1092.285490347193</v>
      </c>
      <c r="J796">
        <f ca="1">IF(F796="","",IF(C796&lt;(F796*(1-'inputs and tables'!$K$14)),0,IF(C796&gt;(F796*(1+'inputs and tables'!$K$14)),1,J795)))</f>
        <v>1</v>
      </c>
      <c r="K796">
        <f ca="1">IF(G796="","",IF(C796&lt;(G796*(1-'inputs and tables'!$K$14)),0,IF(C796&gt;(G796*(1+'inputs and tables'!$K$14)),1,K795)))</f>
        <v>1</v>
      </c>
      <c r="N796" s="13">
        <f t="shared" si="36"/>
        <v>4452.6971103674232</v>
      </c>
      <c r="O796" s="10">
        <f ca="1">(O795+(IF(J795&lt;&gt;J794,(-O795*'inputs and tables'!$K$22-'inputs and tables'!$K$21)-O795*'inputs and tables'!$K$22,0)*('inputs and tables'!$K$15+'inputs and tables'!$K$16)))*(IF(AND(J795=0,'inputs and tables'!$K$16=1),(data!C795/data!C796-1)*'inputs and tables'!$K$18+1,1)*IF(AND(J795=1,'inputs and tables'!$K$15=1),(data!C796/data!C795-1)*'inputs and tables'!$K$17+1,1))</f>
        <v>17166.42968271807</v>
      </c>
      <c r="P796" s="10">
        <f ca="1">(P795+(IF(K795&lt;&gt;K794,(-P795*'inputs and tables'!$K$22-'inputs and tables'!$K$21)-P795*'inputs and tables'!$K$22,0)*('inputs and tables'!$K$15+'inputs and tables'!$K$16)))*(IF(AND(K795=0,'inputs and tables'!$K$16=1),data!C795/data!C796,1)*IF(AND(K795=1,'inputs and tables'!$K$15=1),data!C796/data!C795,1))</f>
        <v>2255.7463592003114</v>
      </c>
      <c r="R796" s="36">
        <f ca="1">1-O796/MAX($O$202:O796)</f>
        <v>0.30633661402499657</v>
      </c>
      <c r="S796" s="36">
        <f>1-N796/MAX($N$202:N796)</f>
        <v>4.2928081926890571E-2</v>
      </c>
    </row>
    <row r="797" spans="1:19" x14ac:dyDescent="0.4">
      <c r="A797" s="17">
        <f t="shared" si="35"/>
        <v>795</v>
      </c>
      <c r="B797">
        <v>1488931200</v>
      </c>
      <c r="C797">
        <v>1150.22</v>
      </c>
      <c r="D797" s="14">
        <f t="shared" si="34"/>
        <v>42802</v>
      </c>
      <c r="F797">
        <f ca="1">IF(A797&lt;$F$2,"",AVERAGE(INDIRECT("C"&amp;A797-$F$2+3):C797))</f>
        <v>1075.1750000000002</v>
      </c>
      <c r="G797" s="2">
        <f ca="1">IF(A797&lt;$G$2,"",IF(A797=$G$2,AVERAGE(INDIRECT("C"&amp;A797-$G$2+3):C797),G796+(2/($G$2+3))*(C797-G796)))</f>
        <v>1094.7507886302913</v>
      </c>
      <c r="J797">
        <f ca="1">IF(F797="","",IF(C797&lt;(F797*(1-'inputs and tables'!$K$14)),0,IF(C797&gt;(F797*(1+'inputs and tables'!$K$14)),1,J796)))</f>
        <v>1</v>
      </c>
      <c r="K797">
        <f ca="1">IF(G797="","",IF(C797&lt;(G797*(1-'inputs and tables'!$K$14)),0,IF(C797&gt;(G797*(1+'inputs and tables'!$K$14)),1,K796)))</f>
        <v>1</v>
      </c>
      <c r="N797" s="13">
        <f t="shared" si="36"/>
        <v>4139.1197956025881</v>
      </c>
      <c r="O797" s="10">
        <f ca="1">(O796+(IF(J796&lt;&gt;J795,(-O796*'inputs and tables'!$K$22-'inputs and tables'!$K$21)-O796*'inputs and tables'!$K$22,0)*('inputs and tables'!$K$15+'inputs and tables'!$K$16)))*(IF(AND(J796=0,'inputs and tables'!$K$16=1),(data!C796/data!C797-1)*'inputs and tables'!$K$18+1,1)*IF(AND(J796=1,'inputs and tables'!$K$15=1),(data!C797/data!C796-1)*'inputs and tables'!$K$17+1,1))</f>
        <v>14446.335259314927</v>
      </c>
      <c r="P797" s="10">
        <f ca="1">(P796+(IF(K796&lt;&gt;K795,(-P796*'inputs and tables'!$K$22-'inputs and tables'!$K$21)-P796*'inputs and tables'!$K$22,0)*('inputs and tables'!$K$15+'inputs and tables'!$K$16)))*(IF(AND(K796=0,'inputs and tables'!$K$16=1),data!C796/data!C797,1)*IF(AND(K796=1,'inputs and tables'!$K$15=1),data!C797/data!C796,1))</f>
        <v>2096.887387081676</v>
      </c>
      <c r="R797" s="36">
        <f ca="1">1-O797/MAX($O$202:O797)</f>
        <v>0.41625055319483295</v>
      </c>
      <c r="S797" s="36">
        <f>1-N797/MAX($N$202:N797)</f>
        <v>0.1103290379468771</v>
      </c>
    </row>
    <row r="798" spans="1:19" x14ac:dyDescent="0.4">
      <c r="A798" s="17">
        <f t="shared" si="35"/>
        <v>796</v>
      </c>
      <c r="B798">
        <v>1489017600</v>
      </c>
      <c r="C798">
        <v>1197.3</v>
      </c>
      <c r="D798" s="14">
        <f t="shared" si="34"/>
        <v>42803</v>
      </c>
      <c r="F798">
        <f ca="1">IF(A798&lt;$F$2,"",AVERAGE(INDIRECT("C"&amp;A798-$F$2+3):C798))</f>
        <v>1082.227272727273</v>
      </c>
      <c r="G798" s="2">
        <f ca="1">IF(A798&lt;$G$2,"",IF(A798=$G$2,AVERAGE(INDIRECT("C"&amp;A798-$G$2+3):C798),G797+(2/($G$2+3))*(C798-G797)))</f>
        <v>1099.1145848587894</v>
      </c>
      <c r="J798">
        <f ca="1">IF(F798="","",IF(C798&lt;(F798*(1-'inputs and tables'!$K$14)),0,IF(C798&gt;(F798*(1+'inputs and tables'!$K$14)),1,J797)))</f>
        <v>1</v>
      </c>
      <c r="K798">
        <f ca="1">IF(G798="","",IF(C798&lt;(G798*(1-'inputs and tables'!$K$14)),0,IF(C798&gt;(G798*(1+'inputs and tables'!$K$14)),1,K797)))</f>
        <v>1</v>
      </c>
      <c r="N798" s="13">
        <f t="shared" si="36"/>
        <v>4308.5393501025701</v>
      </c>
      <c r="O798" s="10">
        <f ca="1">(O797+(IF(J797&lt;&gt;J796,(-O797*'inputs and tables'!$K$22-'inputs and tables'!$K$21)-O797*'inputs and tables'!$K$22,0)*('inputs and tables'!$K$15+'inputs and tables'!$K$16)))*(IF(AND(J797=0,'inputs and tables'!$K$16=1),(data!C797/data!C798-1)*'inputs and tables'!$K$18+1,1)*IF(AND(J797=1,'inputs and tables'!$K$15=1),(data!C798/data!C797-1)*'inputs and tables'!$K$17+1,1))</f>
        <v>15776.776647935561</v>
      </c>
      <c r="P798" s="10">
        <f ca="1">(P797+(IF(K797&lt;&gt;K796,(-P797*'inputs and tables'!$K$22-'inputs and tables'!$K$21)-P797*'inputs and tables'!$K$22,0)*('inputs and tables'!$K$15+'inputs and tables'!$K$16)))*(IF(AND(K797=0,'inputs and tables'!$K$16=1),data!C797/data!C798,1)*IF(AND(K797=1,'inputs and tables'!$K$15=1),data!C798/data!C797,1))</f>
        <v>2182.7157139963579</v>
      </c>
      <c r="R798" s="36">
        <f ca="1">1-O798/MAX($O$202:O798)</f>
        <v>0.3624898996676198</v>
      </c>
      <c r="S798" s="36">
        <f>1-N798/MAX($N$202:N798)</f>
        <v>7.3913648809615595E-2</v>
      </c>
    </row>
    <row r="799" spans="1:19" x14ac:dyDescent="0.4">
      <c r="A799" s="17">
        <f t="shared" si="35"/>
        <v>797</v>
      </c>
      <c r="B799">
        <v>1489104000</v>
      </c>
      <c r="C799">
        <v>1109.02</v>
      </c>
      <c r="D799" s="14">
        <f t="shared" si="34"/>
        <v>42804</v>
      </c>
      <c r="F799">
        <f ca="1">IF(A799&lt;$F$2,"",AVERAGE(INDIRECT("C"&amp;A799-$F$2+3):C799))</f>
        <v>1087.0684090909092</v>
      </c>
      <c r="G799" s="2">
        <f ca="1">IF(A799&lt;$G$2,"",IF(A799=$G$2,AVERAGE(INDIRECT("C"&amp;A799-$G$2+3):C799),G798+(2/($G$2+3))*(C799-G798)))</f>
        <v>1099.5360918860749</v>
      </c>
      <c r="J799">
        <f ca="1">IF(F799="","",IF(C799&lt;(F799*(1-'inputs and tables'!$K$14)),0,IF(C799&gt;(F799*(1+'inputs and tables'!$K$14)),1,J798)))</f>
        <v>1</v>
      </c>
      <c r="K799">
        <f ca="1">IF(G799="","",IF(C799&lt;(G799*(1-'inputs and tables'!$K$14)),0,IF(C799&gt;(G799*(1+'inputs and tables'!$K$14)),1,K798)))</f>
        <v>1</v>
      </c>
      <c r="N799" s="13">
        <f t="shared" si="36"/>
        <v>3990.859692684166</v>
      </c>
      <c r="O799" s="10">
        <f ca="1">(O798+(IF(J798&lt;&gt;J797,(-O798*'inputs and tables'!$K$22-'inputs and tables'!$K$21)-O798*'inputs and tables'!$K$22,0)*('inputs and tables'!$K$15+'inputs and tables'!$K$16)))*(IF(AND(J798=0,'inputs and tables'!$K$16=1),(data!C798/data!C799-1)*'inputs and tables'!$K$18+1,1)*IF(AND(J798=1,'inputs and tables'!$K$15=1),(data!C799/data!C798-1)*'inputs and tables'!$K$17+1,1))</f>
        <v>13159.43667835447</v>
      </c>
      <c r="P799" s="10">
        <f ca="1">(P798+(IF(K798&lt;&gt;K797,(-P798*'inputs and tables'!$K$22-'inputs and tables'!$K$21)-P798*'inputs and tables'!$K$22,0)*('inputs and tables'!$K$15+'inputs and tables'!$K$16)))*(IF(AND(K798=0,'inputs and tables'!$K$16=1),data!C798/data!C799,1)*IF(AND(K798=1,'inputs and tables'!$K$15=1),data!C799/data!C798,1))</f>
        <v>2021.7784858734158</v>
      </c>
      <c r="R799" s="36">
        <f ca="1">1-O799/MAX($O$202:O799)</f>
        <v>0.46825172312792263</v>
      </c>
      <c r="S799" s="36">
        <f>1-N799/MAX($N$202:N799)</f>
        <v>0.1421963708367493</v>
      </c>
    </row>
    <row r="800" spans="1:19" x14ac:dyDescent="0.4">
      <c r="A800" s="17">
        <f t="shared" si="35"/>
        <v>798</v>
      </c>
      <c r="B800">
        <v>1489190400</v>
      </c>
      <c r="C800">
        <v>1188.08</v>
      </c>
      <c r="D800" s="14">
        <f t="shared" si="34"/>
        <v>42805</v>
      </c>
      <c r="F800">
        <f ca="1">IF(A800&lt;$F$2,"",AVERAGE(INDIRECT("C"&amp;A800-$F$2+3):C800))</f>
        <v>1093.2288636363637</v>
      </c>
      <c r="G800" s="2">
        <f ca="1">IF(A800&lt;$G$2,"",IF(A800=$G$2,AVERAGE(INDIRECT("C"&amp;A800-$G$2+3):C800),G799+(2/($G$2+3))*(C800-G799)))</f>
        <v>1103.3039177632631</v>
      </c>
      <c r="J800">
        <f ca="1">IF(F800="","",IF(C800&lt;(F800*(1-'inputs and tables'!$K$14)),0,IF(C800&gt;(F800*(1+'inputs and tables'!$K$14)),1,J799)))</f>
        <v>1</v>
      </c>
      <c r="K800">
        <f ca="1">IF(G800="","",IF(C800&lt;(G800*(1-'inputs and tables'!$K$14)),0,IF(C800&gt;(G800*(1+'inputs and tables'!$K$14)),1,K799)))</f>
        <v>1</v>
      </c>
      <c r="N800" s="13">
        <f t="shared" si="36"/>
        <v>4275.3607542552918</v>
      </c>
      <c r="O800" s="10">
        <f ca="1">(O799+(IF(J799&lt;&gt;J798,(-O799*'inputs and tables'!$K$22-'inputs and tables'!$K$21)-O799*'inputs and tables'!$K$22,0)*('inputs and tables'!$K$15+'inputs and tables'!$K$16)))*(IF(AND(J799=0,'inputs and tables'!$K$16=1),(data!C799/data!C800-1)*'inputs and tables'!$K$18+1,1)*IF(AND(J799=1,'inputs and tables'!$K$15=1),(data!C800/data!C799-1)*'inputs and tables'!$K$17+1,1))</f>
        <v>15270.188868151843</v>
      </c>
      <c r="P800" s="10">
        <f ca="1">(P799+(IF(K799&lt;&gt;K798,(-P799*'inputs and tables'!$K$22-'inputs and tables'!$K$21)-P799*'inputs and tables'!$K$22,0)*('inputs and tables'!$K$15+'inputs and tables'!$K$16)))*(IF(AND(K799=0,'inputs and tables'!$K$16=1),data!C799/data!C800,1)*IF(AND(K799=1,'inputs and tables'!$K$15=1),data!C800/data!C799,1))</f>
        <v>2165.9073628036354</v>
      </c>
      <c r="R800" s="36">
        <f ca="1">1-O800/MAX($O$202:O800)</f>
        <v>0.38296016640992903</v>
      </c>
      <c r="S800" s="36">
        <f>1-N800/MAX($N$202:N800)</f>
        <v>8.1045124762155085E-2</v>
      </c>
    </row>
    <row r="801" spans="1:19" x14ac:dyDescent="0.4">
      <c r="A801" s="17">
        <f t="shared" si="35"/>
        <v>799</v>
      </c>
      <c r="B801">
        <v>1489276800</v>
      </c>
      <c r="C801">
        <v>1235.57</v>
      </c>
      <c r="D801" s="14">
        <f t="shared" si="34"/>
        <v>42806</v>
      </c>
      <c r="F801">
        <f ca="1">IF(A801&lt;$F$2,"",AVERAGE(INDIRECT("C"&amp;A801-$F$2+3):C801))</f>
        <v>1100.3411363636367</v>
      </c>
      <c r="G801" s="2">
        <f ca="1">IF(A801&lt;$G$2,"",IF(A801=$G$2,AVERAGE(INDIRECT("C"&amp;A801-$G$2+3):C801),G800+(2/($G$2+3))*(C801-G800)))</f>
        <v>1108.9322616882307</v>
      </c>
      <c r="J801">
        <f ca="1">IF(F801="","",IF(C801&lt;(F801*(1-'inputs and tables'!$K$14)),0,IF(C801&gt;(F801*(1+'inputs and tables'!$K$14)),1,J800)))</f>
        <v>1</v>
      </c>
      <c r="K801">
        <f ca="1">IF(G801="","",IF(C801&lt;(G801*(1-'inputs and tables'!$K$14)),0,IF(C801&gt;(G801*(1+'inputs and tables'!$K$14)),1,K800)))</f>
        <v>1</v>
      </c>
      <c r="N801" s="13">
        <f t="shared" si="36"/>
        <v>4446.2557126920838</v>
      </c>
      <c r="O801" s="10">
        <f ca="1">(O800+(IF(J800&lt;&gt;J799,(-O800*'inputs and tables'!$K$22-'inputs and tables'!$K$21)-O800*'inputs and tables'!$K$22,0)*('inputs and tables'!$K$15+'inputs and tables'!$K$16)))*(IF(AND(J800=0,'inputs and tables'!$K$16=1),(data!C800/data!C801-1)*'inputs and tables'!$K$18+1,1)*IF(AND(J800=1,'inputs and tables'!$K$15=1),(data!C801/data!C800-1)*'inputs and tables'!$K$17+1,1))</f>
        <v>16643.545759972421</v>
      </c>
      <c r="P801" s="10">
        <f ca="1">(P800+(IF(K800&lt;&gt;K799,(-P800*'inputs and tables'!$K$22-'inputs and tables'!$K$21)-P800*'inputs and tables'!$K$22,0)*('inputs and tables'!$K$15+'inputs and tables'!$K$16)))*(IF(AND(K800=0,'inputs and tables'!$K$16=1),data!C800/data!C801,1)*IF(AND(K800=1,'inputs and tables'!$K$15=1),data!C801/data!C800,1))</f>
        <v>2252.4831326672343</v>
      </c>
      <c r="R801" s="36">
        <f ca="1">1-O801/MAX($O$202:O801)</f>
        <v>0.3274653774910995</v>
      </c>
      <c r="S801" s="36">
        <f>1-N801/MAX($N$202:N801)</f>
        <v>4.4312609253902013E-2</v>
      </c>
    </row>
    <row r="802" spans="1:19" x14ac:dyDescent="0.4">
      <c r="A802" s="17">
        <f t="shared" si="35"/>
        <v>800</v>
      </c>
      <c r="B802">
        <v>1489363200</v>
      </c>
      <c r="C802">
        <v>1245.49</v>
      </c>
      <c r="D802" s="14">
        <f t="shared" si="34"/>
        <v>42807</v>
      </c>
      <c r="F802">
        <f ca="1">IF(A802&lt;$F$2,"",AVERAGE(INDIRECT("C"&amp;A802-$F$2+3):C802))</f>
        <v>1107.6254545454547</v>
      </c>
      <c r="G802" s="2">
        <f ca="1">IF(A802&lt;$G$2,"",IF(A802=$G$2,AVERAGE(INDIRECT("C"&amp;A802-$G$2+3):C802),G801+(2/($G$2+3))*(C802-G801)))</f>
        <v>1114.7432292759656</v>
      </c>
      <c r="J802">
        <f ca="1">IF(F802="","",IF(C802&lt;(F802*(1-'inputs and tables'!$K$14)),0,IF(C802&gt;(F802*(1+'inputs and tables'!$K$14)),1,J801)))</f>
        <v>1</v>
      </c>
      <c r="K802">
        <f ca="1">IF(G802="","",IF(C802&lt;(G802*(1-'inputs and tables'!$K$14)),0,IF(C802&gt;(G802*(1+'inputs and tables'!$K$14)),1,K801)))</f>
        <v>1</v>
      </c>
      <c r="N802" s="13">
        <f t="shared" si="36"/>
        <v>4481.9532908705005</v>
      </c>
      <c r="O802" s="10">
        <f ca="1">(O801+(IF(J801&lt;&gt;J800,(-O801*'inputs and tables'!$K$22-'inputs and tables'!$K$21)-O801*'inputs and tables'!$K$22,0)*('inputs and tables'!$K$15+'inputs and tables'!$K$16)))*(IF(AND(J801=0,'inputs and tables'!$K$16=1),(data!C801/data!C802-1)*'inputs and tables'!$K$18+1,1)*IF(AND(J801=1,'inputs and tables'!$K$15=1),(data!C802/data!C801-1)*'inputs and tables'!$K$17+1,1))</f>
        <v>16944.203708419365</v>
      </c>
      <c r="P802" s="10">
        <f ca="1">(P801+(IF(K801&lt;&gt;K800,(-P801*'inputs and tables'!$K$22-'inputs and tables'!$K$21)-P801*'inputs and tables'!$K$22,0)*('inputs and tables'!$K$15+'inputs and tables'!$K$16)))*(IF(AND(K801=0,'inputs and tables'!$K$16=1),data!C801/data!C802,1)*IF(AND(K801=1,'inputs and tables'!$K$15=1),data!C802/data!C801,1))</f>
        <v>2270.567605967864</v>
      </c>
      <c r="R802" s="36">
        <f ca="1">1-O802/MAX($O$202:O802)</f>
        <v>0.31531635090871324</v>
      </c>
      <c r="S802" s="36">
        <f>1-N802/MAX($N$202:N802)</f>
        <v>3.663969803381617E-2</v>
      </c>
    </row>
    <row r="803" spans="1:19" x14ac:dyDescent="0.4">
      <c r="A803" s="17">
        <f t="shared" si="35"/>
        <v>801</v>
      </c>
      <c r="B803">
        <v>1489449600</v>
      </c>
      <c r="C803">
        <v>1247.82</v>
      </c>
      <c r="D803" s="14">
        <f t="shared" si="34"/>
        <v>42808</v>
      </c>
      <c r="F803">
        <f ca="1">IF(A803&lt;$F$2,"",AVERAGE(INDIRECT("C"&amp;A803-$F$2+3):C803))</f>
        <v>1115.1545454545455</v>
      </c>
      <c r="G803" s="2">
        <f ca="1">IF(A803&lt;$G$2,"",IF(A803=$G$2,AVERAGE(INDIRECT("C"&amp;A803-$G$2+3):C803),G802+(2/($G$2+3))*(C803-G802)))</f>
        <v>1120.4060705833713</v>
      </c>
      <c r="J803">
        <f ca="1">IF(F803="","",IF(C803&lt;(F803*(1-'inputs and tables'!$K$14)),0,IF(C803&gt;(F803*(1+'inputs and tables'!$K$14)),1,J802)))</f>
        <v>1</v>
      </c>
      <c r="K803">
        <f ca="1">IF(G803="","",IF(C803&lt;(G803*(1-'inputs and tables'!$K$14)),0,IF(C803&gt;(G803*(1+'inputs and tables'!$K$14)),1,K802)))</f>
        <v>1</v>
      </c>
      <c r="N803" s="13">
        <f t="shared" si="36"/>
        <v>4490.3379034870031</v>
      </c>
      <c r="O803" s="10">
        <f ca="1">(O802+(IF(J802&lt;&gt;J801,(-O802*'inputs and tables'!$K$22-'inputs and tables'!$K$21)-O802*'inputs and tables'!$K$22,0)*('inputs and tables'!$K$15+'inputs and tables'!$K$16)))*(IF(AND(J802=0,'inputs and tables'!$K$16=1),(data!C802/data!C803-1)*'inputs and tables'!$K$18+1,1)*IF(AND(J802=1,'inputs and tables'!$K$15=1),(data!C803/data!C802-1)*'inputs and tables'!$K$17+1,1))</f>
        <v>17015.52502608662</v>
      </c>
      <c r="P803" s="10">
        <f ca="1">(P802+(IF(K802&lt;&gt;K801,(-P802*'inputs and tables'!$K$22-'inputs and tables'!$K$21)-P802*'inputs and tables'!$K$22,0)*('inputs and tables'!$K$15+'inputs and tables'!$K$16)))*(IF(AND(K802=0,'inputs and tables'!$K$16=1),data!C802/data!C803,1)*IF(AND(K802=1,'inputs and tables'!$K$15=1),data!C803/data!C802,1))</f>
        <v>2274.8152695556128</v>
      </c>
      <c r="R803" s="36">
        <f ca="1">1-O803/MAX($O$202:O803)</f>
        <v>0.31243438956790681</v>
      </c>
      <c r="S803" s="36">
        <f>1-N803/MAX($N$202:N803)</f>
        <v>3.4837492071840503E-2</v>
      </c>
    </row>
    <row r="804" spans="1:19" x14ac:dyDescent="0.4">
      <c r="A804" s="17">
        <f t="shared" si="35"/>
        <v>802</v>
      </c>
      <c r="B804">
        <v>1489536000</v>
      </c>
      <c r="C804">
        <v>1263.01</v>
      </c>
      <c r="D804" s="14">
        <f t="shared" si="34"/>
        <v>42809</v>
      </c>
      <c r="F804">
        <f ca="1">IF(A804&lt;$F$2,"",AVERAGE(INDIRECT("C"&amp;A804-$F$2+3):C804))</f>
        <v>1122.8768181818184</v>
      </c>
      <c r="G804" s="2">
        <f ca="1">IF(A804&lt;$G$2,"",IF(A804=$G$2,AVERAGE(INDIRECT("C"&amp;A804-$G$2+3):C804),G803+(2/($G$2+3))*(C804-G803)))</f>
        <v>1126.4743228989726</v>
      </c>
      <c r="J804">
        <f ca="1">IF(F804="","",IF(C804&lt;(F804*(1-'inputs and tables'!$K$14)),0,IF(C804&gt;(F804*(1+'inputs and tables'!$K$14)),1,J803)))</f>
        <v>1</v>
      </c>
      <c r="K804">
        <f ca="1">IF(G804="","",IF(C804&lt;(G804*(1-'inputs and tables'!$K$14)),0,IF(C804&gt;(G804*(1+'inputs and tables'!$K$14)),1,K803)))</f>
        <v>1</v>
      </c>
      <c r="N804" s="13">
        <f t="shared" si="36"/>
        <v>4544.9998200727032</v>
      </c>
      <c r="O804" s="10">
        <f ca="1">(O803+(IF(J803&lt;&gt;J802,(-O803*'inputs and tables'!$K$22-'inputs and tables'!$K$21)-O803*'inputs and tables'!$K$22,0)*('inputs and tables'!$K$15+'inputs and tables'!$K$16)))*(IF(AND(J803=0,'inputs and tables'!$K$16=1),(data!C803/data!C804-1)*'inputs and tables'!$K$18+1,1)*IF(AND(J803=1,'inputs and tables'!$K$15=1),(data!C804/data!C803-1)*'inputs and tables'!$K$17+1,1))</f>
        <v>17481.576304779923</v>
      </c>
      <c r="P804" s="10">
        <f ca="1">(P803+(IF(K803&lt;&gt;K802,(-P803*'inputs and tables'!$K$22-'inputs and tables'!$K$21)-P803*'inputs and tables'!$K$22,0)*('inputs and tables'!$K$15+'inputs and tables'!$K$16)))*(IF(AND(K803=0,'inputs and tables'!$K$16=1),data!C803/data!C804,1)*IF(AND(K803=1,'inputs and tables'!$K$15=1),data!C804/data!C803,1))</f>
        <v>2302.5071192972023</v>
      </c>
      <c r="R804" s="36">
        <f ca="1">1-O804/MAX($O$202:O804)</f>
        <v>0.29360212718187118</v>
      </c>
      <c r="S804" s="36">
        <f>1-N804/MAX($N$202:N804)</f>
        <v>2.3088346766084178E-2</v>
      </c>
    </row>
    <row r="805" spans="1:19" x14ac:dyDescent="0.4">
      <c r="A805" s="17">
        <f t="shared" si="35"/>
        <v>803</v>
      </c>
      <c r="B805">
        <v>1489622400</v>
      </c>
      <c r="C805">
        <v>1175.1099999999999</v>
      </c>
      <c r="D805" s="14">
        <f t="shared" ref="D805:D868" si="37">(B805/86400)+DATE(1970,1,1)</f>
        <v>42810</v>
      </c>
      <c r="F805">
        <f ca="1">IF(A805&lt;$F$2,"",AVERAGE(INDIRECT("C"&amp;A805-$F$2+3):C805))</f>
        <v>1127.538181818182</v>
      </c>
      <c r="G805" s="2">
        <f ca="1">IF(A805&lt;$G$2,"",IF(A805=$G$2,AVERAGE(INDIRECT("C"&amp;A805-$G$2+3):C805),G804+(2/($G$2+3))*(C805-G804)))</f>
        <v>1128.5439261798674</v>
      </c>
      <c r="J805">
        <f ca="1">IF(F805="","",IF(C805&lt;(F805*(1-'inputs and tables'!$K$14)),0,IF(C805&gt;(F805*(1+'inputs and tables'!$K$14)),1,J804)))</f>
        <v>1</v>
      </c>
      <c r="K805">
        <f ca="1">IF(G805="","",IF(C805&lt;(G805*(1-'inputs and tables'!$K$14)),0,IF(C805&gt;(G805*(1+'inputs and tables'!$K$14)),1,K804)))</f>
        <v>1</v>
      </c>
      <c r="N805" s="13">
        <f t="shared" si="36"/>
        <v>4228.6876102054885</v>
      </c>
      <c r="O805" s="10">
        <f ca="1">(O804+(IF(J804&lt;&gt;J803,(-O804*'inputs and tables'!$K$22-'inputs and tables'!$K$21)-O804*'inputs and tables'!$K$22,0)*('inputs and tables'!$K$15+'inputs and tables'!$K$16)))*(IF(AND(J804=0,'inputs and tables'!$K$16=1),(data!C804/data!C805-1)*'inputs and tables'!$K$18+1,1)*IF(AND(J804=1,'inputs and tables'!$K$15=1),(data!C805/data!C804-1)*'inputs and tables'!$K$17+1,1))</f>
        <v>14744.132615753035</v>
      </c>
      <c r="P805" s="10">
        <f ca="1">(P804+(IF(K804&lt;&gt;K803,(-P804*'inputs and tables'!$K$22-'inputs and tables'!$K$21)-P804*'inputs and tables'!$K$22,0)*('inputs and tables'!$K$15+'inputs and tables'!$K$16)))*(IF(AND(K804=0,'inputs and tables'!$K$16=1),data!C804/data!C805,1)*IF(AND(K804=1,'inputs and tables'!$K$15=1),data!C805/data!C804,1))</f>
        <v>2142.2626431756958</v>
      </c>
      <c r="R805" s="36">
        <f ca="1">1-O805/MAX($O$202:O805)</f>
        <v>0.404217117796835</v>
      </c>
      <c r="S805" s="36">
        <f>1-N805/MAX($N$202:N805)</f>
        <v>9.1077146790835561E-2</v>
      </c>
    </row>
    <row r="806" spans="1:19" x14ac:dyDescent="0.4">
      <c r="A806" s="17">
        <f t="shared" si="35"/>
        <v>804</v>
      </c>
      <c r="B806">
        <v>1489708800</v>
      </c>
      <c r="C806">
        <v>1069.57</v>
      </c>
      <c r="D806" s="14">
        <f t="shared" si="37"/>
        <v>42811</v>
      </c>
      <c r="F806">
        <f ca="1">IF(A806&lt;$F$2,"",AVERAGE(INDIRECT("C"&amp;A806-$F$2+3):C806))</f>
        <v>1129.2922727272728</v>
      </c>
      <c r="G806" s="2">
        <f ca="1">IF(A806&lt;$G$2,"",IF(A806=$G$2,AVERAGE(INDIRECT("C"&amp;A806-$G$2+3):C806),G805+(2/($G$2+3))*(C806-G805)))</f>
        <v>1126.0343974062559</v>
      </c>
      <c r="J806">
        <f ca="1">IF(F806="","",IF(C806&lt;(F806*(1-'inputs and tables'!$K$14)),0,IF(C806&gt;(F806*(1+'inputs and tables'!$K$14)),1,J805)))</f>
        <v>0</v>
      </c>
      <c r="K806">
        <f ca="1">IF(G806="","",IF(C806&lt;(G806*(1-'inputs and tables'!$K$14)),0,IF(C806&gt;(G806*(1+'inputs and tables'!$K$14)),1,K805)))</f>
        <v>0</v>
      </c>
      <c r="N806" s="13">
        <f t="shared" si="36"/>
        <v>3848.8970455935905</v>
      </c>
      <c r="O806" s="10">
        <f ca="1">(O805+(IF(J805&lt;&gt;J804,(-O805*'inputs and tables'!$K$22-'inputs and tables'!$K$21)-O805*'inputs and tables'!$K$22,0)*('inputs and tables'!$K$15+'inputs and tables'!$K$16)))*(IF(AND(J805=0,'inputs and tables'!$K$16=1),(data!C805/data!C806-1)*'inputs and tables'!$K$18+1,1)*IF(AND(J805=1,'inputs and tables'!$K$15=1),(data!C806/data!C805-1)*'inputs and tables'!$K$17+1,1))</f>
        <v>11764.653714543962</v>
      </c>
      <c r="P806" s="10">
        <f ca="1">(P805+(IF(K805&lt;&gt;K804,(-P805*'inputs and tables'!$K$22-'inputs and tables'!$K$21)-P805*'inputs and tables'!$K$22,0)*('inputs and tables'!$K$15+'inputs and tables'!$K$16)))*(IF(AND(K805=0,'inputs and tables'!$K$16=1),data!C805/data!C806,1)*IF(AND(K805=1,'inputs and tables'!$K$15=1),data!C806/data!C805,1))</f>
        <v>1949.8598899349242</v>
      </c>
      <c r="R806" s="36">
        <f ca="1">1-O806/MAX($O$202:O806)</f>
        <v>0.52461229962864186</v>
      </c>
      <c r="S806" s="36">
        <f>1-N806/MAX($N$202:N806)</f>
        <v>0.17271011555775539</v>
      </c>
    </row>
    <row r="807" spans="1:19" x14ac:dyDescent="0.4">
      <c r="A807" s="17">
        <f t="shared" si="35"/>
        <v>805</v>
      </c>
      <c r="B807">
        <v>1489795200</v>
      </c>
      <c r="C807">
        <v>970</v>
      </c>
      <c r="D807" s="14">
        <f t="shared" si="37"/>
        <v>42812</v>
      </c>
      <c r="F807">
        <f ca="1">IF(A807&lt;$F$2,"",AVERAGE(INDIRECT("C"&amp;A807-$F$2+3):C807))</f>
        <v>1128.4200000000003</v>
      </c>
      <c r="G807" s="2">
        <f ca="1">IF(A807&lt;$G$2,"",IF(A807=$G$2,AVERAGE(INDIRECT("C"&amp;A807-$G$2+3):C807),G806+(2/($G$2+3))*(C807-G806)))</f>
        <v>1119.3946358145004</v>
      </c>
      <c r="J807">
        <f ca="1">IF(F807="","",IF(C807&lt;(F807*(1-'inputs and tables'!$K$14)),0,IF(C807&gt;(F807*(1+'inputs and tables'!$K$14)),1,J806)))</f>
        <v>0</v>
      </c>
      <c r="K807">
        <f ca="1">IF(G807="","",IF(C807&lt;(G807*(1-'inputs and tables'!$K$14)),0,IF(C807&gt;(G807*(1+'inputs and tables'!$K$14)),1,K806)))</f>
        <v>0</v>
      </c>
      <c r="N807" s="13">
        <f t="shared" si="36"/>
        <v>3490.5898017201143</v>
      </c>
      <c r="O807" s="10">
        <f ca="1">(O806+(IF(J806&lt;&gt;J805,(-O806*'inputs and tables'!$K$22-'inputs and tables'!$K$21)-O806*'inputs and tables'!$K$22,0)*('inputs and tables'!$K$15+'inputs and tables'!$K$16)))*(IF(AND(J806=0,'inputs and tables'!$K$16=1),(data!C806/data!C807-1)*'inputs and tables'!$K$18+1,1)*IF(AND(J806=1,'inputs and tables'!$K$15=1),(data!C807/data!C806-1)*'inputs and tables'!$K$17+1,1))</f>
        <v>12946.344775379232</v>
      </c>
      <c r="P807" s="10">
        <f ca="1">(P806+(IF(K806&lt;&gt;K805,(-P806*'inputs and tables'!$K$22-'inputs and tables'!$K$21)-P806*'inputs and tables'!$K$22,0)*('inputs and tables'!$K$15+'inputs and tables'!$K$16)))*(IF(AND(K806=0,'inputs and tables'!$K$16=1),data!C806/data!C807,1)*IF(AND(K806=1,'inputs and tables'!$K$15=1),data!C807/data!C806,1))</f>
        <v>2145.7119785492177</v>
      </c>
      <c r="R807" s="36">
        <f ca="1">1-O807/MAX($O$202:O807)</f>
        <v>0.4768623692362669</v>
      </c>
      <c r="S807" s="36">
        <f>1-N807/MAX($N$202:N807)</f>
        <v>0.24972541497145839</v>
      </c>
    </row>
    <row r="808" spans="1:19" x14ac:dyDescent="0.4">
      <c r="A808" s="17">
        <f t="shared" si="35"/>
        <v>806</v>
      </c>
      <c r="B808">
        <v>1489881600</v>
      </c>
      <c r="C808">
        <v>1019.49</v>
      </c>
      <c r="D808" s="14">
        <f t="shared" si="37"/>
        <v>42813</v>
      </c>
      <c r="F808">
        <f ca="1">IF(A808&lt;$F$2,"",AVERAGE(INDIRECT("C"&amp;A808-$F$2+3):C808))</f>
        <v>1128.4536363636364</v>
      </c>
      <c r="G808" s="2">
        <f ca="1">IF(A808&lt;$G$2,"",IF(A808=$G$2,AVERAGE(INDIRECT("C"&amp;A808-$G$2+3):C808),G807+(2/($G$2+3))*(C808-G807)))</f>
        <v>1115.1433747160111</v>
      </c>
      <c r="J808">
        <f ca="1">IF(F808="","",IF(C808&lt;(F808*(1-'inputs and tables'!$K$14)),0,IF(C808&gt;(F808*(1+'inputs and tables'!$K$14)),1,J807)))</f>
        <v>0</v>
      </c>
      <c r="K808">
        <f ca="1">IF(G808="","",IF(C808&lt;(G808*(1-'inputs and tables'!$K$14)),0,IF(C808&gt;(G808*(1+'inputs and tables'!$K$14)),1,K807)))</f>
        <v>0</v>
      </c>
      <c r="N808" s="13">
        <f t="shared" si="36"/>
        <v>3668.6818525315871</v>
      </c>
      <c r="O808" s="10">
        <f ca="1">(O807+(IF(J807&lt;&gt;J806,(-O807*'inputs and tables'!$K$22-'inputs and tables'!$K$21)-O807*'inputs and tables'!$K$22,0)*('inputs and tables'!$K$15+'inputs and tables'!$K$16)))*(IF(AND(J807=0,'inputs and tables'!$K$16=1),(data!C807/data!C808-1)*'inputs and tables'!$K$18+1,1)*IF(AND(J807=1,'inputs and tables'!$K$15=1),(data!C808/data!C807-1)*'inputs and tables'!$K$17+1,1))</f>
        <v>12317.878970973579</v>
      </c>
      <c r="P808" s="10">
        <f ca="1">(P807+(IF(K807&lt;&gt;K806,(-P807*'inputs and tables'!$K$22-'inputs and tables'!$K$21)-P807*'inputs and tables'!$K$22,0)*('inputs and tables'!$K$15+'inputs and tables'!$K$16)))*(IF(AND(K807=0,'inputs and tables'!$K$16=1),data!C807/data!C808,1)*IF(AND(K807=1,'inputs and tables'!$K$15=1),data!C808/data!C807,1))</f>
        <v>2041.5507942135198</v>
      </c>
      <c r="R808" s="36">
        <f ca="1">1-O808/MAX($O$202:O808)</f>
        <v>0.50225749949404008</v>
      </c>
      <c r="S808" s="36">
        <f>1-N808/MAX($N$202:N808)</f>
        <v>0.21144594155592999</v>
      </c>
    </row>
    <row r="809" spans="1:19" x14ac:dyDescent="0.4">
      <c r="A809" s="17">
        <f t="shared" si="35"/>
        <v>807</v>
      </c>
      <c r="B809">
        <v>1489968000</v>
      </c>
      <c r="C809">
        <v>1044.97</v>
      </c>
      <c r="D809" s="14">
        <f t="shared" si="37"/>
        <v>42814</v>
      </c>
      <c r="F809">
        <f ca="1">IF(A809&lt;$F$2,"",AVERAGE(INDIRECT("C"&amp;A809-$F$2+3):C809))</f>
        <v>1128.6679545454547</v>
      </c>
      <c r="G809" s="2">
        <f ca="1">IF(A809&lt;$G$2,"",IF(A809=$G$2,AVERAGE(INDIRECT("C"&amp;A809-$G$2+3):C809),G808+(2/($G$2+3))*(C809-G808)))</f>
        <v>1112.1572736642659</v>
      </c>
      <c r="J809">
        <f ca="1">IF(F809="","",IF(C809&lt;(F809*(1-'inputs and tables'!$K$14)),0,IF(C809&gt;(F809*(1+'inputs and tables'!$K$14)),1,J808)))</f>
        <v>0</v>
      </c>
      <c r="K809">
        <f ca="1">IF(G809="","",IF(C809&lt;(G809*(1-'inputs and tables'!$K$14)),0,IF(C809&gt;(G809*(1+'inputs and tables'!$K$14)),1,K808)))</f>
        <v>0</v>
      </c>
      <c r="N809" s="13">
        <f t="shared" si="36"/>
        <v>3760.3728093850191</v>
      </c>
      <c r="O809" s="10">
        <f ca="1">(O808+(IF(J808&lt;&gt;J807,(-O808*'inputs and tables'!$K$22-'inputs and tables'!$K$21)-O808*'inputs and tables'!$K$22,0)*('inputs and tables'!$K$15+'inputs and tables'!$K$16)))*(IF(AND(J808=0,'inputs and tables'!$K$16=1),(data!C808/data!C809-1)*'inputs and tables'!$K$18+1,1)*IF(AND(J808=1,'inputs and tables'!$K$15=1),(data!C809/data!C808-1)*'inputs and tables'!$K$17+1,1))</f>
        <v>12017.526275508248</v>
      </c>
      <c r="P809" s="10">
        <f ca="1">(P808+(IF(K808&lt;&gt;K807,(-P808*'inputs and tables'!$K$22-'inputs and tables'!$K$21)-P808*'inputs and tables'!$K$22,0)*('inputs and tables'!$K$15+'inputs and tables'!$K$16)))*(IF(AND(K808=0,'inputs and tables'!$K$16=1),data!C808/data!C809,1)*IF(AND(K808=1,'inputs and tables'!$K$15=1),data!C809/data!C808,1))</f>
        <v>1991.7706912090694</v>
      </c>
      <c r="R809" s="36">
        <f ca="1">1-O809/MAX($O$202:O809)</f>
        <v>0.51439419137312936</v>
      </c>
      <c r="S809" s="36">
        <f>1-N809/MAX($N$202:N809)</f>
        <v>0.19173769781724204</v>
      </c>
    </row>
    <row r="810" spans="1:19" x14ac:dyDescent="0.4">
      <c r="A810" s="17">
        <f t="shared" si="35"/>
        <v>808</v>
      </c>
      <c r="B810">
        <v>1490054400</v>
      </c>
      <c r="C810">
        <v>1114.42</v>
      </c>
      <c r="D810" s="14">
        <f t="shared" si="37"/>
        <v>42815</v>
      </c>
      <c r="F810">
        <f ca="1">IF(A810&lt;$F$2,"",AVERAGE(INDIRECT("C"&amp;A810-$F$2+3):C810))</f>
        <v>1130.8975</v>
      </c>
      <c r="G810" s="2">
        <f ca="1">IF(A810&lt;$G$2,"",IF(A810=$G$2,AVERAGE(INDIRECT("C"&amp;A810-$G$2+3):C810),G809+(2/($G$2+3))*(C810-G809)))</f>
        <v>1112.2535598913184</v>
      </c>
      <c r="J810">
        <f ca="1">IF(F810="","",IF(C810&lt;(F810*(1-'inputs and tables'!$K$14)),0,IF(C810&gt;(F810*(1+'inputs and tables'!$K$14)),1,J809)))</f>
        <v>0</v>
      </c>
      <c r="K810">
        <f ca="1">IF(G810="","",IF(C810&lt;(G810*(1-'inputs and tables'!$K$14)),0,IF(C810&gt;(G810*(1+'inputs and tables'!$K$14)),1,K809)))</f>
        <v>1</v>
      </c>
      <c r="N810" s="13">
        <f t="shared" si="36"/>
        <v>4010.2918420958054</v>
      </c>
      <c r="O810" s="10">
        <f ca="1">(O809+(IF(J809&lt;&gt;J808,(-O809*'inputs and tables'!$K$22-'inputs and tables'!$K$21)-O809*'inputs and tables'!$K$22,0)*('inputs and tables'!$K$15+'inputs and tables'!$K$16)))*(IF(AND(J809=0,'inputs and tables'!$K$16=1),(data!C809/data!C810-1)*'inputs and tables'!$K$18+1,1)*IF(AND(J809=1,'inputs and tables'!$K$15=1),(data!C810/data!C809-1)*'inputs and tables'!$K$17+1,1))</f>
        <v>11268.601094845617</v>
      </c>
      <c r="P810" s="10">
        <f ca="1">(P809+(IF(K809&lt;&gt;K808,(-P809*'inputs and tables'!$K$22-'inputs and tables'!$K$21)-P809*'inputs and tables'!$K$22,0)*('inputs and tables'!$K$15+'inputs and tables'!$K$16)))*(IF(AND(K809=0,'inputs and tables'!$K$16=1),data!C809/data!C810,1)*IF(AND(K809=1,'inputs and tables'!$K$15=1),data!C810/data!C809,1))</f>
        <v>1867.6447113231468</v>
      </c>
      <c r="R810" s="36">
        <f ca="1">1-O810/MAX($O$202:O810)</f>
        <v>0.54465686021354509</v>
      </c>
      <c r="S810" s="36">
        <f>1-N810/MAX($N$202:N810)</f>
        <v>0.13801958448710561</v>
      </c>
    </row>
    <row r="811" spans="1:19" x14ac:dyDescent="0.4">
      <c r="A811" s="17">
        <f t="shared" si="35"/>
        <v>809</v>
      </c>
      <c r="B811">
        <v>1490140800</v>
      </c>
      <c r="C811">
        <v>1034.57</v>
      </c>
      <c r="D811" s="14">
        <f t="shared" si="37"/>
        <v>42816</v>
      </c>
      <c r="F811">
        <f ca="1">IF(A811&lt;$F$2,"",AVERAGE(INDIRECT("C"&amp;A811-$F$2+3):C811))</f>
        <v>1131.17</v>
      </c>
      <c r="G811" s="2">
        <f ca="1">IF(A811&lt;$G$2,"",IF(A811=$G$2,AVERAGE(INDIRECT("C"&amp;A811-$G$2+3):C811),G810+(2/($G$2+3))*(C811-G810)))</f>
        <v>1108.9478764916878</v>
      </c>
      <c r="J811">
        <f ca="1">IF(F811="","",IF(C811&lt;(F811*(1-'inputs and tables'!$K$14)),0,IF(C811&gt;(F811*(1+'inputs and tables'!$K$14)),1,J810)))</f>
        <v>0</v>
      </c>
      <c r="K811">
        <f ca="1">IF(G811="","",IF(C811&lt;(G811*(1-'inputs and tables'!$K$14)),0,IF(C811&gt;(G811*(1+'inputs and tables'!$K$14)),1,K810)))</f>
        <v>0</v>
      </c>
      <c r="N811" s="13">
        <f t="shared" si="36"/>
        <v>3722.9479290366799</v>
      </c>
      <c r="O811" s="10">
        <f ca="1">(O810+(IF(J810&lt;&gt;J809,(-O810*'inputs and tables'!$K$22-'inputs and tables'!$K$21)-O810*'inputs and tables'!$K$22,0)*('inputs and tables'!$K$15+'inputs and tables'!$K$16)))*(IF(AND(J810=0,'inputs and tables'!$K$16=1),(data!C810/data!C811-1)*'inputs and tables'!$K$18+1,1)*IF(AND(J810=1,'inputs and tables'!$K$15=1),(data!C811/data!C810-1)*'inputs and tables'!$K$17+1,1))</f>
        <v>12138.332285024557</v>
      </c>
      <c r="P811" s="10">
        <f ca="1">(P810+(IF(K810&lt;&gt;K809,(-P810*'inputs and tables'!$K$22-'inputs and tables'!$K$21)-P810*'inputs and tables'!$K$22,0)*('inputs and tables'!$K$15+'inputs and tables'!$K$16)))*(IF(AND(K810=0,'inputs and tables'!$K$16=1),data!C810/data!C811,1)*IF(AND(K810=1,'inputs and tables'!$K$15=1),data!C811/data!C810,1))</f>
        <v>1730.3572895457733</v>
      </c>
      <c r="R811" s="36">
        <f ca="1">1-O811/MAX($O$202:O811)</f>
        <v>0.50951264598739465</v>
      </c>
      <c r="S811" s="36">
        <f>1-N811/MAX($N$202:N811)</f>
        <v>0.19978187893507382</v>
      </c>
    </row>
    <row r="812" spans="1:19" x14ac:dyDescent="0.4">
      <c r="A812" s="17">
        <f t="shared" si="35"/>
        <v>810</v>
      </c>
      <c r="B812">
        <v>1490227200</v>
      </c>
      <c r="C812">
        <v>1025.1400000000001</v>
      </c>
      <c r="D812" s="14">
        <f t="shared" si="37"/>
        <v>42817</v>
      </c>
      <c r="F812">
        <f ca="1">IF(A812&lt;$F$2,"",AVERAGE(INDIRECT("C"&amp;A812-$F$2+3):C812))</f>
        <v>1130.5152272727273</v>
      </c>
      <c r="G812" s="2">
        <f ca="1">IF(A812&lt;$G$2,"",IF(A812=$G$2,AVERAGE(INDIRECT("C"&amp;A812-$G$2+3):C812),G811+(2/($G$2+3))*(C812-G811)))</f>
        <v>1105.3815838750202</v>
      </c>
      <c r="J812">
        <f ca="1">IF(F812="","",IF(C812&lt;(F812*(1-'inputs and tables'!$K$14)),0,IF(C812&gt;(F812*(1+'inputs and tables'!$K$14)),1,J811)))</f>
        <v>0</v>
      </c>
      <c r="K812">
        <f ca="1">IF(G812="","",IF(C812&lt;(G812*(1-'inputs and tables'!$K$14)),0,IF(C812&gt;(G812*(1+'inputs and tables'!$K$14)),1,K811)))</f>
        <v>0</v>
      </c>
      <c r="N812" s="13">
        <f t="shared" si="36"/>
        <v>3689.0136384900611</v>
      </c>
      <c r="O812" s="10">
        <f ca="1">(O811+(IF(J811&lt;&gt;J810,(-O811*'inputs and tables'!$K$22-'inputs and tables'!$K$21)-O811*'inputs and tables'!$K$22,0)*('inputs and tables'!$K$15+'inputs and tables'!$K$16)))*(IF(AND(J811=0,'inputs and tables'!$K$16=1),(data!C811/data!C812-1)*'inputs and tables'!$K$18+1,1)*IF(AND(J811=1,'inputs and tables'!$K$15=1),(data!C812/data!C811-1)*'inputs and tables'!$K$17+1,1))</f>
        <v>12249.989691279097</v>
      </c>
      <c r="P812" s="10">
        <f ca="1">(P811+(IF(K811&lt;&gt;K810,(-P811*'inputs and tables'!$K$22-'inputs and tables'!$K$21)-P811*'inputs and tables'!$K$22,0)*('inputs and tables'!$K$15+'inputs and tables'!$K$16)))*(IF(AND(K811=0,'inputs and tables'!$K$16=1),data!C811/data!C812,1)*IF(AND(K811=1,'inputs and tables'!$K$15=1),data!C812/data!C811,1))</f>
        <v>1742.7818537597593</v>
      </c>
      <c r="R812" s="36">
        <f ca="1">1-O812/MAX($O$202:O812)</f>
        <v>0.50500077858553849</v>
      </c>
      <c r="S812" s="36">
        <f>1-N812/MAX($N$202:N812)</f>
        <v>0.20707578546787697</v>
      </c>
    </row>
    <row r="813" spans="1:19" x14ac:dyDescent="0.4">
      <c r="A813" s="17">
        <f t="shared" si="35"/>
        <v>811</v>
      </c>
      <c r="B813">
        <v>1490313600</v>
      </c>
      <c r="C813">
        <v>934.87</v>
      </c>
      <c r="D813" s="14">
        <f t="shared" si="37"/>
        <v>42818</v>
      </c>
      <c r="F813">
        <f ca="1">IF(A813&lt;$F$2,"",AVERAGE(INDIRECT("C"&amp;A813-$F$2+3):C813))</f>
        <v>1127.7463636363636</v>
      </c>
      <c r="G813" s="2">
        <f ca="1">IF(A813&lt;$G$2,"",IF(A813=$G$2,AVERAGE(INDIRECT("C"&amp;A813-$G$2+3):C813),G812+(2/($G$2+3))*(C813-G812)))</f>
        <v>1098.1257717952321</v>
      </c>
      <c r="J813">
        <f ca="1">IF(F813="","",IF(C813&lt;(F813*(1-'inputs and tables'!$K$14)),0,IF(C813&gt;(F813*(1+'inputs and tables'!$K$14)),1,J812)))</f>
        <v>0</v>
      </c>
      <c r="K813">
        <f ca="1">IF(G813="","",IF(C813&lt;(G813*(1-'inputs and tables'!$K$14)),0,IF(C813&gt;(G813*(1+'inputs and tables'!$K$14)),1,K812)))</f>
        <v>0</v>
      </c>
      <c r="N813" s="13">
        <f t="shared" si="36"/>
        <v>3364.1728741588499</v>
      </c>
      <c r="O813" s="10">
        <f ca="1">(O812+(IF(J812&lt;&gt;J811,(-O812*'inputs and tables'!$K$22-'inputs and tables'!$K$21)-O812*'inputs and tables'!$K$22,0)*('inputs and tables'!$K$15+'inputs and tables'!$K$16)))*(IF(AND(J812=0,'inputs and tables'!$K$16=1),(data!C812/data!C813-1)*'inputs and tables'!$K$18+1,1)*IF(AND(J812=1,'inputs and tables'!$K$15=1),(data!C813/data!C812-1)*'inputs and tables'!$K$17+1,1))</f>
        <v>13432.834973972696</v>
      </c>
      <c r="P813" s="10">
        <f ca="1">(P812+(IF(K812&lt;&gt;K811,(-P812*'inputs and tables'!$K$22-'inputs and tables'!$K$21)-P812*'inputs and tables'!$K$22,0)*('inputs and tables'!$K$15+'inputs and tables'!$K$16)))*(IF(AND(K812=0,'inputs and tables'!$K$16=1),data!C812/data!C813,1)*IF(AND(K812=1,'inputs and tables'!$K$15=1),data!C813/data!C812,1))</f>
        <v>1911.0629173716984</v>
      </c>
      <c r="R813" s="36">
        <f ca="1">1-O813/MAX($O$202:O813)</f>
        <v>0.45720420824197894</v>
      </c>
      <c r="S813" s="36">
        <f>1-N813/MAX($N$202:N813)</f>
        <v>0.27689773061274958</v>
      </c>
    </row>
    <row r="814" spans="1:19" x14ac:dyDescent="0.4">
      <c r="A814" s="17">
        <f t="shared" si="35"/>
        <v>812</v>
      </c>
      <c r="B814">
        <v>1490400000</v>
      </c>
      <c r="C814">
        <v>963.89</v>
      </c>
      <c r="D814" s="14">
        <f t="shared" si="37"/>
        <v>42819</v>
      </c>
      <c r="F814">
        <f ca="1">IF(A814&lt;$F$2,"",AVERAGE(INDIRECT("C"&amp;A814-$F$2+3):C814))</f>
        <v>1127.056590909091</v>
      </c>
      <c r="G814" s="2">
        <f ca="1">IF(A814&lt;$G$2,"",IF(A814=$G$2,AVERAGE(INDIRECT("C"&amp;A814-$G$2+3):C814),G813+(2/($G$2+3))*(C814-G813)))</f>
        <v>1092.4136112933074</v>
      </c>
      <c r="J814">
        <f ca="1">IF(F814="","",IF(C814&lt;(F814*(1-'inputs and tables'!$K$14)),0,IF(C814&gt;(F814*(1+'inputs and tables'!$K$14)),1,J813)))</f>
        <v>0</v>
      </c>
      <c r="K814">
        <f ca="1">IF(G814="","",IF(C814&lt;(G814*(1-'inputs and tables'!$K$14)),0,IF(C814&gt;(G814*(1+'inputs and tables'!$K$14)),1,K813)))</f>
        <v>0</v>
      </c>
      <c r="N814" s="13">
        <f t="shared" si="36"/>
        <v>3468.6026845154656</v>
      </c>
      <c r="O814" s="10">
        <f ca="1">(O813+(IF(J813&lt;&gt;J812,(-O813*'inputs and tables'!$K$22-'inputs and tables'!$K$21)-O813*'inputs and tables'!$K$22,0)*('inputs and tables'!$K$15+'inputs and tables'!$K$16)))*(IF(AND(J813=0,'inputs and tables'!$K$16=1),(data!C813/data!C814-1)*'inputs and tables'!$K$18+1,1)*IF(AND(J813=1,'inputs and tables'!$K$15=1),(data!C814/data!C813-1)*'inputs and tables'!$K$17+1,1))</f>
        <v>13028.410329101718</v>
      </c>
      <c r="P814" s="10">
        <f ca="1">(P813+(IF(K813&lt;&gt;K812,(-P813*'inputs and tables'!$K$22-'inputs and tables'!$K$21)-P813*'inputs and tables'!$K$22,0)*('inputs and tables'!$K$15+'inputs and tables'!$K$16)))*(IF(AND(K813=0,'inputs and tables'!$K$16=1),data!C813/data!C814,1)*IF(AND(K813=1,'inputs and tables'!$K$15=1),data!C814/data!C813,1))</f>
        <v>1853.5262214187094</v>
      </c>
      <c r="R814" s="36">
        <f ca="1">1-O814/MAX($O$202:O814)</f>
        <v>0.47354625336830847</v>
      </c>
      <c r="S814" s="36">
        <f>1-N814/MAX($N$202:N814)</f>
        <v>0.25445137137818441</v>
      </c>
    </row>
    <row r="815" spans="1:19" x14ac:dyDescent="0.4">
      <c r="A815" s="17">
        <f t="shared" si="35"/>
        <v>813</v>
      </c>
      <c r="B815">
        <v>1490486400</v>
      </c>
      <c r="C815">
        <v>973.08</v>
      </c>
      <c r="D815" s="14">
        <f t="shared" si="37"/>
        <v>42820</v>
      </c>
      <c r="F815">
        <f ca="1">IF(A815&lt;$F$2,"",AVERAGE(INDIRECT("C"&amp;A815-$F$2+3):C815))</f>
        <v>1126.3997727272729</v>
      </c>
      <c r="G815" s="2">
        <f ca="1">IF(A815&lt;$G$2,"",IF(A815=$G$2,AVERAGE(INDIRECT("C"&amp;A815-$G$2+3):C815),G814+(2/($G$2+3))*(C815-G814)))</f>
        <v>1087.3355852808263</v>
      </c>
      <c r="J815">
        <f ca="1">IF(F815="","",IF(C815&lt;(F815*(1-'inputs and tables'!$K$14)),0,IF(C815&gt;(F815*(1+'inputs and tables'!$K$14)),1,J814)))</f>
        <v>0</v>
      </c>
      <c r="K815">
        <f ca="1">IF(G815="","",IF(C815&lt;(G815*(1-'inputs and tables'!$K$14)),0,IF(C815&gt;(G815*(1+'inputs and tables'!$K$14)),1,K814)))</f>
        <v>0</v>
      </c>
      <c r="N815" s="13">
        <f t="shared" si="36"/>
        <v>3501.6733239771238</v>
      </c>
      <c r="O815" s="10">
        <f ca="1">(O814+(IF(J814&lt;&gt;J813,(-O814*'inputs and tables'!$K$22-'inputs and tables'!$K$21)-O814*'inputs and tables'!$K$22,0)*('inputs and tables'!$K$15+'inputs and tables'!$K$16)))*(IF(AND(J814=0,'inputs and tables'!$K$16=1),(data!C814/data!C815-1)*'inputs and tables'!$K$18+1,1)*IF(AND(J814=1,'inputs and tables'!$K$15=1),(data!C815/data!C814-1)*'inputs and tables'!$K$17+1,1))</f>
        <v>12905.366909316659</v>
      </c>
      <c r="P815" s="10">
        <f ca="1">(P814+(IF(K814&lt;&gt;K813,(-P814*'inputs and tables'!$K$22-'inputs and tables'!$K$21)-P814*'inputs and tables'!$K$22,0)*('inputs and tables'!$K$15+'inputs and tables'!$K$16)))*(IF(AND(K814=0,'inputs and tables'!$K$16=1),data!C814/data!C815,1)*IF(AND(K814=1,'inputs and tables'!$K$15=1),data!C815/data!C814,1))</f>
        <v>1836.0210769549058</v>
      </c>
      <c r="R815" s="36">
        <f ca="1">1-O815/MAX($O$202:O815)</f>
        <v>0.47851820832735115</v>
      </c>
      <c r="S815" s="36">
        <f>1-N815/MAX($N$202:N815)</f>
        <v>0.24734309979425417</v>
      </c>
    </row>
    <row r="816" spans="1:19" x14ac:dyDescent="0.4">
      <c r="A816" s="17">
        <f t="shared" si="35"/>
        <v>814</v>
      </c>
      <c r="B816">
        <v>1490572800</v>
      </c>
      <c r="C816">
        <v>1042.08</v>
      </c>
      <c r="D816" s="14">
        <f t="shared" si="37"/>
        <v>42821</v>
      </c>
      <c r="F816">
        <f ca="1">IF(A816&lt;$F$2,"",AVERAGE(INDIRECT("C"&amp;A816-$F$2+3):C816))</f>
        <v>1126.9322727272729</v>
      </c>
      <c r="G816" s="2">
        <f ca="1">IF(A816&lt;$G$2,"",IF(A816=$G$2,AVERAGE(INDIRECT("C"&amp;A816-$G$2+3):C816),G815+(2/($G$2+3))*(C816-G815)))</f>
        <v>1085.4098156944081</v>
      </c>
      <c r="J816">
        <f ca="1">IF(F816="","",IF(C816&lt;(F816*(1-'inputs and tables'!$K$14)),0,IF(C816&gt;(F816*(1+'inputs and tables'!$K$14)),1,J815)))</f>
        <v>0</v>
      </c>
      <c r="K816">
        <f ca="1">IF(G816="","",IF(C816&lt;(G816*(1-'inputs and tables'!$K$14)),0,IF(C816&gt;(G816*(1+'inputs and tables'!$K$14)),1,K815)))</f>
        <v>0</v>
      </c>
      <c r="N816" s="13">
        <f t="shared" si="36"/>
        <v>3749.9730109036059</v>
      </c>
      <c r="O816" s="10">
        <f ca="1">(O815+(IF(J815&lt;&gt;J814,(-O815*'inputs and tables'!$K$22-'inputs and tables'!$K$21)-O815*'inputs and tables'!$K$22,0)*('inputs and tables'!$K$15+'inputs and tables'!$K$16)))*(IF(AND(J815=0,'inputs and tables'!$K$16=1),(data!C815/data!C816-1)*'inputs and tables'!$K$18+1,1)*IF(AND(J815=1,'inputs and tables'!$K$15=1),(data!C816/data!C815-1)*'inputs and tables'!$K$17+1,1))</f>
        <v>12050.854475777154</v>
      </c>
      <c r="P816" s="10">
        <f ca="1">(P815+(IF(K815&lt;&gt;K814,(-P815*'inputs and tables'!$K$22-'inputs and tables'!$K$21)-P815*'inputs and tables'!$K$22,0)*('inputs and tables'!$K$15+'inputs and tables'!$K$16)))*(IF(AND(K815=0,'inputs and tables'!$K$16=1),data!C815/data!C816,1)*IF(AND(K815=1,'inputs and tables'!$K$15=1),data!C816/data!C815,1))</f>
        <v>1714.4512797129587</v>
      </c>
      <c r="R816" s="36">
        <f ca="1">1-O816/MAX($O$202:O816)</f>
        <v>0.51304746100028675</v>
      </c>
      <c r="S816" s="36">
        <f>1-N816/MAX($N$202:N816)</f>
        <v>0.19397305199325487</v>
      </c>
    </row>
    <row r="817" spans="1:19" x14ac:dyDescent="0.4">
      <c r="A817" s="17">
        <f t="shared" si="35"/>
        <v>815</v>
      </c>
      <c r="B817">
        <v>1490659200</v>
      </c>
      <c r="C817">
        <v>1045.3900000000001</v>
      </c>
      <c r="D817" s="14">
        <f t="shared" si="37"/>
        <v>42822</v>
      </c>
      <c r="F817">
        <f ca="1">IF(A817&lt;$F$2,"",AVERAGE(INDIRECT("C"&amp;A817-$F$2+3):C817))</f>
        <v>1127.7365909090911</v>
      </c>
      <c r="G817" s="2">
        <f ca="1">IF(A817&lt;$G$2,"",IF(A817=$G$2,AVERAGE(INDIRECT("C"&amp;A817-$G$2+3):C817),G816+(2/($G$2+3))*(C817-G816)))</f>
        <v>1083.706844813795</v>
      </c>
      <c r="J817">
        <f ca="1">IF(F817="","",IF(C817&lt;(F817*(1-'inputs and tables'!$K$14)),0,IF(C817&gt;(F817*(1+'inputs and tables'!$K$14)),1,J816)))</f>
        <v>0</v>
      </c>
      <c r="K817">
        <f ca="1">IF(G817="","",IF(C817&lt;(G817*(1-'inputs and tables'!$K$14)),0,IF(C817&gt;(G817*(1+'inputs and tables'!$K$14)),1,K816)))</f>
        <v>0</v>
      </c>
      <c r="N817" s="13">
        <f t="shared" si="36"/>
        <v>3761.8841987837031</v>
      </c>
      <c r="O817" s="10">
        <f ca="1">(O816+(IF(J816&lt;&gt;J815,(-O816*'inputs and tables'!$K$22-'inputs and tables'!$K$21)-O816*'inputs and tables'!$K$22,0)*('inputs and tables'!$K$15+'inputs and tables'!$K$16)))*(IF(AND(J816=0,'inputs and tables'!$K$16=1),(data!C816/data!C817-1)*'inputs and tables'!$K$18+1,1)*IF(AND(J816=1,'inputs and tables'!$K$15=1),(data!C817/data!C816-1)*'inputs and tables'!$K$17+1,1))</f>
        <v>12012.698066862946</v>
      </c>
      <c r="P817" s="10">
        <f ca="1">(P816+(IF(K816&lt;&gt;K815,(-P816*'inputs and tables'!$K$22-'inputs and tables'!$K$21)-P816*'inputs and tables'!$K$22,0)*('inputs and tables'!$K$15+'inputs and tables'!$K$16)))*(IF(AND(K816=0,'inputs and tables'!$K$16=1),data!C816/data!C817,1)*IF(AND(K816=1,'inputs and tables'!$K$15=1),data!C817/data!C816,1))</f>
        <v>1709.0228427316883</v>
      </c>
      <c r="R817" s="36">
        <f ca="1">1-O817/MAX($O$202:O817)</f>
        <v>0.51458929027365752</v>
      </c>
      <c r="S817" s="36">
        <f>1-N817/MAX($N$202:N817)</f>
        <v>0.19141283665671394</v>
      </c>
    </row>
    <row r="818" spans="1:19" x14ac:dyDescent="0.4">
      <c r="A818" s="17">
        <f t="shared" si="35"/>
        <v>816</v>
      </c>
      <c r="B818">
        <v>1490745600</v>
      </c>
      <c r="C818">
        <v>1043.27</v>
      </c>
      <c r="D818" s="14">
        <f t="shared" si="37"/>
        <v>42823</v>
      </c>
      <c r="F818">
        <f ca="1">IF(A818&lt;$F$2,"",AVERAGE(INDIRECT("C"&amp;A818-$F$2+3):C818))</f>
        <v>1128.6559090909093</v>
      </c>
      <c r="G818" s="2">
        <f ca="1">IF(A818&lt;$G$2,"",IF(A818=$G$2,AVERAGE(INDIRECT("C"&amp;A818-$G$2+3):C818),G817+(2/($G$2+3))*(C818-G817)))</f>
        <v>1081.9861280132079</v>
      </c>
      <c r="J818">
        <f ca="1">IF(F818="","",IF(C818&lt;(F818*(1-'inputs and tables'!$K$14)),0,IF(C818&gt;(F818*(1+'inputs and tables'!$K$14)),1,J817)))</f>
        <v>0</v>
      </c>
      <c r="K818">
        <f ca="1">IF(G818="","",IF(C818&lt;(G818*(1-'inputs and tables'!$K$14)),0,IF(C818&gt;(G818*(1+'inputs and tables'!$K$14)),1,K817)))</f>
        <v>0</v>
      </c>
      <c r="N818" s="13">
        <f t="shared" si="36"/>
        <v>3754.2552808665409</v>
      </c>
      <c r="O818" s="10">
        <f ca="1">(O817+(IF(J817&lt;&gt;J816,(-O817*'inputs and tables'!$K$22-'inputs and tables'!$K$21)-O817*'inputs and tables'!$K$22,0)*('inputs and tables'!$K$15+'inputs and tables'!$K$16)))*(IF(AND(J817=0,'inputs and tables'!$K$16=1),(data!C817/data!C818-1)*'inputs and tables'!$K$18+1,1)*IF(AND(J817=1,'inputs and tables'!$K$15=1),(data!C818/data!C817-1)*'inputs and tables'!$K$17+1,1))</f>
        <v>12037.108737065051</v>
      </c>
      <c r="P818" s="10">
        <f ca="1">(P817+(IF(K817&lt;&gt;K816,(-P817*'inputs and tables'!$K$22-'inputs and tables'!$K$21)-P817*'inputs and tables'!$K$22,0)*('inputs and tables'!$K$15+'inputs and tables'!$K$16)))*(IF(AND(K817=0,'inputs and tables'!$K$16=1),data!C817/data!C818,1)*IF(AND(K817=1,'inputs and tables'!$K$15=1),data!C818/data!C817,1))</f>
        <v>1712.4957005983877</v>
      </c>
      <c r="R818" s="36">
        <f ca="1">1-O818/MAX($O$202:O818)</f>
        <v>0.51360290064813408</v>
      </c>
      <c r="S818" s="36">
        <f>1-N818/MAX($N$202:N818)</f>
        <v>0.19305261203842594</v>
      </c>
    </row>
    <row r="819" spans="1:19" x14ac:dyDescent="0.4">
      <c r="A819" s="17">
        <f t="shared" si="35"/>
        <v>817</v>
      </c>
      <c r="B819">
        <v>1490832000</v>
      </c>
      <c r="C819">
        <v>1042.3399999999999</v>
      </c>
      <c r="D819" s="14">
        <f t="shared" si="37"/>
        <v>42824</v>
      </c>
      <c r="F819">
        <f ca="1">IF(A819&lt;$F$2,"",AVERAGE(INDIRECT("C"&amp;A819-$F$2+3):C819))</f>
        <v>1129.3018181818184</v>
      </c>
      <c r="G819" s="2">
        <f ca="1">IF(A819&lt;$G$2,"",IF(A819=$G$2,AVERAGE(INDIRECT("C"&amp;A819-$G$2+3):C819),G818+(2/($G$2+3))*(C819-G818)))</f>
        <v>1080.29905873605</v>
      </c>
      <c r="J819">
        <f ca="1">IF(F819="","",IF(C819&lt;(F819*(1-'inputs and tables'!$K$14)),0,IF(C819&gt;(F819*(1+'inputs and tables'!$K$14)),1,J818)))</f>
        <v>0</v>
      </c>
      <c r="K819">
        <f ca="1">IF(G819="","",IF(C819&lt;(G819*(1-'inputs and tables'!$K$14)),0,IF(C819&gt;(G819*(1+'inputs and tables'!$K$14)),1,K818)))</f>
        <v>0</v>
      </c>
      <c r="N819" s="13">
        <f t="shared" si="36"/>
        <v>3750.9086329123143</v>
      </c>
      <c r="O819" s="10">
        <f ca="1">(O818+(IF(J818&lt;&gt;J817,(-O818*'inputs and tables'!$K$22-'inputs and tables'!$K$21)-O818*'inputs and tables'!$K$22,0)*('inputs and tables'!$K$15+'inputs and tables'!$K$16)))*(IF(AND(J818=0,'inputs and tables'!$K$16=1),(data!C818/data!C819-1)*'inputs and tables'!$K$18+1,1)*IF(AND(J818=1,'inputs and tables'!$K$15=1),(data!C819/data!C818-1)*'inputs and tables'!$K$17+1,1))</f>
        <v>12047.848525546231</v>
      </c>
      <c r="P819" s="10">
        <f ca="1">(P818+(IF(K818&lt;&gt;K817,(-P818*'inputs and tables'!$K$22-'inputs and tables'!$K$21)-P818*'inputs and tables'!$K$22,0)*('inputs and tables'!$K$15+'inputs and tables'!$K$16)))*(IF(AND(K818=0,'inputs and tables'!$K$16=1),data!C818/data!C819,1)*IF(AND(K818=1,'inputs and tables'!$K$15=1),data!C819/data!C818,1))</f>
        <v>1714.0236291068943</v>
      </c>
      <c r="R819" s="36">
        <f ca="1">1-O819/MAX($O$202:O819)</f>
        <v>0.51316892583914919</v>
      </c>
      <c r="S819" s="36">
        <f>1-N819/MAX($N$202:N819)</f>
        <v>0.19377194746530901</v>
      </c>
    </row>
    <row r="820" spans="1:19" x14ac:dyDescent="0.4">
      <c r="A820" s="17">
        <f t="shared" si="35"/>
        <v>818</v>
      </c>
      <c r="B820">
        <v>1490918400</v>
      </c>
      <c r="C820">
        <v>1088.99</v>
      </c>
      <c r="D820" s="14">
        <f t="shared" si="37"/>
        <v>42825</v>
      </c>
      <c r="F820">
        <f ca="1">IF(A820&lt;$F$2,"",AVERAGE(INDIRECT("C"&amp;A820-$F$2+3):C820))</f>
        <v>1130.9940909090908</v>
      </c>
      <c r="G820" s="2">
        <f ca="1">IF(A820&lt;$G$2,"",IF(A820=$G$2,AVERAGE(INDIRECT("C"&amp;A820-$G$2+3):C820),G819+(2/($G$2+3))*(C820-G819)))</f>
        <v>1080.6688860238776</v>
      </c>
      <c r="J820">
        <f ca="1">IF(F820="","",IF(C820&lt;(F820*(1-'inputs and tables'!$K$14)),0,IF(C820&gt;(F820*(1+'inputs and tables'!$K$14)),1,J819)))</f>
        <v>0</v>
      </c>
      <c r="K820">
        <f ca="1">IF(G820="","",IF(C820&lt;(G820*(1-'inputs and tables'!$K$14)),0,IF(C820&gt;(G820*(1+'inputs and tables'!$K$14)),1,K819)))</f>
        <v>1</v>
      </c>
      <c r="N820" s="13">
        <f t="shared" si="36"/>
        <v>3918.7808125517408</v>
      </c>
      <c r="O820" s="10">
        <f ca="1">(O819+(IF(J819&lt;&gt;J818,(-O819*'inputs and tables'!$K$22-'inputs and tables'!$K$21)-O819*'inputs and tables'!$K$22,0)*('inputs and tables'!$K$15+'inputs and tables'!$K$16)))*(IF(AND(J819=0,'inputs and tables'!$K$16=1),(data!C819/data!C820-1)*'inputs and tables'!$K$18+1,1)*IF(AND(J819=1,'inputs and tables'!$K$15=1),(data!C820/data!C819-1)*'inputs and tables'!$K$17+1,1))</f>
        <v>11531.744489956618</v>
      </c>
      <c r="P820" s="10">
        <f ca="1">(P819+(IF(K819&lt;&gt;K818,(-P819*'inputs and tables'!$K$22-'inputs and tables'!$K$21)-P819*'inputs and tables'!$K$22,0)*('inputs and tables'!$K$15+'inputs and tables'!$K$16)))*(IF(AND(K819=0,'inputs and tables'!$K$16=1),data!C819/data!C820,1)*IF(AND(K819=1,'inputs and tables'!$K$15=1),data!C820/data!C819,1))</f>
        <v>1640.5985266745151</v>
      </c>
      <c r="R820" s="36">
        <f ca="1">1-O820/MAX($O$202:O820)</f>
        <v>0.53402372671849951</v>
      </c>
      <c r="S820" s="36">
        <f>1-N820/MAX($N$202:N820)</f>
        <v>0.15768915427811159</v>
      </c>
    </row>
    <row r="821" spans="1:19" x14ac:dyDescent="0.4">
      <c r="A821" s="17">
        <f t="shared" si="35"/>
        <v>819</v>
      </c>
      <c r="B821">
        <v>1491004800</v>
      </c>
      <c r="C821">
        <v>1092</v>
      </c>
      <c r="D821" s="14">
        <f t="shared" si="37"/>
        <v>42826</v>
      </c>
      <c r="F821">
        <f ca="1">IF(A821&lt;$F$2,"",AVERAGE(INDIRECT("C"&amp;A821-$F$2+3):C821))</f>
        <v>1132.1999999999998</v>
      </c>
      <c r="G821" s="2">
        <f ca="1">IF(A821&lt;$G$2,"",IF(A821=$G$2,AVERAGE(INDIRECT("C"&amp;A821-$G$2+3):C821),G820+(2/($G$2+3))*(C821-G820)))</f>
        <v>1081.1510610866912</v>
      </c>
      <c r="J821">
        <f ca="1">IF(F821="","",IF(C821&lt;(F821*(1-'inputs and tables'!$K$14)),0,IF(C821&gt;(F821*(1+'inputs and tables'!$K$14)),1,J820)))</f>
        <v>0</v>
      </c>
      <c r="K821">
        <f ca="1">IF(G821="","",IF(C821&lt;(G821*(1-'inputs and tables'!$K$14)),0,IF(C821&gt;(G821*(1+'inputs and tables'!$K$14)),1,K820)))</f>
        <v>1</v>
      </c>
      <c r="N821" s="13">
        <f t="shared" si="36"/>
        <v>3929.612436575635</v>
      </c>
      <c r="O821" s="10">
        <f ca="1">(O820+(IF(J820&lt;&gt;J819,(-O820*'inputs and tables'!$K$22-'inputs and tables'!$K$21)-O820*'inputs and tables'!$K$22,0)*('inputs and tables'!$K$15+'inputs and tables'!$K$16)))*(IF(AND(J820=0,'inputs and tables'!$K$16=1),(data!C820/data!C821-1)*'inputs and tables'!$K$18+1,1)*IF(AND(J820=1,'inputs and tables'!$K$15=1),(data!C821/data!C820-1)*'inputs and tables'!$K$17+1,1))</f>
        <v>11499.958271170199</v>
      </c>
      <c r="P821" s="10">
        <f ca="1">(P820+(IF(K820&lt;&gt;K819,(-P820*'inputs and tables'!$K$22-'inputs and tables'!$K$21)-P820*'inputs and tables'!$K$22,0)*('inputs and tables'!$K$15+'inputs and tables'!$K$16)))*(IF(AND(K820=0,'inputs and tables'!$K$16=1),data!C820/data!C821,1)*IF(AND(K820=1,'inputs and tables'!$K$15=1),data!C821/data!C820,1))</f>
        <v>1641.8429222915852</v>
      </c>
      <c r="R821" s="36">
        <f ca="1">1-O821/MAX($O$202:O821)</f>
        <v>0.53530814849741648</v>
      </c>
      <c r="S821" s="36">
        <f>1-N821/MAX($N$202:N821)</f>
        <v>0.15536098262766218</v>
      </c>
    </row>
    <row r="822" spans="1:19" x14ac:dyDescent="0.4">
      <c r="A822" s="17">
        <f t="shared" si="35"/>
        <v>820</v>
      </c>
      <c r="B822">
        <v>1491091200</v>
      </c>
      <c r="C822">
        <v>1113.99</v>
      </c>
      <c r="D822" s="14">
        <f t="shared" si="37"/>
        <v>42827</v>
      </c>
      <c r="F822">
        <f ca="1">IF(A822&lt;$F$2,"",AVERAGE(INDIRECT("C"&amp;A822-$F$2+3):C822))</f>
        <v>1133.488409090909</v>
      </c>
      <c r="G822" s="2">
        <f ca="1">IF(A822&lt;$G$2,"",IF(A822=$G$2,AVERAGE(INDIRECT("C"&amp;A822-$G$2+3):C822),G821+(2/($G$2+3))*(C822-G821)))</f>
        <v>1082.5484627425767</v>
      </c>
      <c r="J822">
        <f ca="1">IF(F822="","",IF(C822&lt;(F822*(1-'inputs and tables'!$K$14)),0,IF(C822&gt;(F822*(1+'inputs and tables'!$K$14)),1,J821)))</f>
        <v>0</v>
      </c>
      <c r="K822">
        <f ca="1">IF(G822="","",IF(C822&lt;(G822*(1-'inputs and tables'!$K$14)),0,IF(C822&gt;(G822*(1+'inputs and tables'!$K$14)),1,K821)))</f>
        <v>1</v>
      </c>
      <c r="N822" s="13">
        <f t="shared" si="36"/>
        <v>4008.744467235249</v>
      </c>
      <c r="O822" s="10">
        <f ca="1">(O821+(IF(J821&lt;&gt;J820,(-O821*'inputs and tables'!$K$22-'inputs and tables'!$K$21)-O821*'inputs and tables'!$K$22,0)*('inputs and tables'!$K$15+'inputs and tables'!$K$16)))*(IF(AND(J821=0,'inputs and tables'!$K$16=1),(data!C821/data!C822-1)*'inputs and tables'!$K$18+1,1)*IF(AND(J821=1,'inputs and tables'!$K$15=1),(data!C822/data!C821-1)*'inputs and tables'!$K$17+1,1))</f>
        <v>11272.950773452058</v>
      </c>
      <c r="P822" s="10">
        <f ca="1">(P821+(IF(K821&lt;&gt;K820,(-P821*'inputs and tables'!$K$22-'inputs and tables'!$K$21)-P821*'inputs and tables'!$K$22,0)*('inputs and tables'!$K$15+'inputs and tables'!$K$16)))*(IF(AND(K821=0,'inputs and tables'!$K$16=1),data!C821/data!C822,1)*IF(AND(K821=1,'inputs and tables'!$K$15=1),data!C822/data!C821,1))</f>
        <v>1674.9053086113581</v>
      </c>
      <c r="R822" s="36">
        <f ca="1">1-O822/MAX($O$202:O822)</f>
        <v>0.54448109781881238</v>
      </c>
      <c r="S822" s="36">
        <f>1-N822/MAX($N$202:N822)</f>
        <v>0.13835218043716979</v>
      </c>
    </row>
    <row r="823" spans="1:19" x14ac:dyDescent="0.4">
      <c r="A823" s="17">
        <f t="shared" si="35"/>
        <v>821</v>
      </c>
      <c r="B823">
        <v>1491177600</v>
      </c>
      <c r="C823">
        <v>1152.44</v>
      </c>
      <c r="D823" s="14">
        <f t="shared" si="37"/>
        <v>42828</v>
      </c>
      <c r="F823">
        <f ca="1">IF(A823&lt;$F$2,"",AVERAGE(INDIRECT("C"&amp;A823-$F$2+3):C823))</f>
        <v>1135.5404545454546</v>
      </c>
      <c r="G823" s="2">
        <f ca="1">IF(A823&lt;$G$2,"",IF(A823=$G$2,AVERAGE(INDIRECT("C"&amp;A823-$G$2+3):C823),G822+(2/($G$2+3))*(C823-G822)))</f>
        <v>1085.5225707109778</v>
      </c>
      <c r="J823">
        <f ca="1">IF(F823="","",IF(C823&lt;(F823*(1-'inputs and tables'!$K$14)),0,IF(C823&gt;(F823*(1+'inputs and tables'!$K$14)),1,J822)))</f>
        <v>1</v>
      </c>
      <c r="K823">
        <f ca="1">IF(G823="","",IF(C823&lt;(G823*(1-'inputs and tables'!$K$14)),0,IF(C823&gt;(G823*(1+'inputs and tables'!$K$14)),1,K822)))</f>
        <v>1</v>
      </c>
      <c r="N823" s="13">
        <f t="shared" si="36"/>
        <v>4147.1085681384848</v>
      </c>
      <c r="O823" s="10">
        <f ca="1">(O822+(IF(J822&lt;&gt;J821,(-O822*'inputs and tables'!$K$22-'inputs and tables'!$K$21)-O822*'inputs and tables'!$K$22,0)*('inputs and tables'!$K$15+'inputs and tables'!$K$16)))*(IF(AND(J822=0,'inputs and tables'!$K$16=1),(data!C822/data!C823-1)*'inputs and tables'!$K$18+1,1)*IF(AND(J822=1,'inputs and tables'!$K$15=1),(data!C823/data!C822-1)*'inputs and tables'!$K$17+1,1))</f>
        <v>10896.840123666185</v>
      </c>
      <c r="P823" s="10">
        <f ca="1">(P822+(IF(K822&lt;&gt;K821,(-P822*'inputs and tables'!$K$22-'inputs and tables'!$K$21)-P822*'inputs and tables'!$K$22,0)*('inputs and tables'!$K$15+'inputs and tables'!$K$16)))*(IF(AND(K822=0,'inputs and tables'!$K$16=1),data!C822/data!C823,1)*IF(AND(K822=1,'inputs and tables'!$K$15=1),data!C823/data!C822,1))</f>
        <v>1732.7156202982733</v>
      </c>
      <c r="R823" s="36">
        <f ca="1">1-O823/MAX($O$202:O823)</f>
        <v>0.55967902724582519</v>
      </c>
      <c r="S823" s="36">
        <f>1-N823/MAX($N$202:N823)</f>
        <v>0.10861191466980125</v>
      </c>
    </row>
    <row r="824" spans="1:19" x14ac:dyDescent="0.4">
      <c r="A824" s="17">
        <f t="shared" si="35"/>
        <v>822</v>
      </c>
      <c r="B824">
        <v>1491264000</v>
      </c>
      <c r="C824">
        <v>1143.99</v>
      </c>
      <c r="D824" s="14">
        <f t="shared" si="37"/>
        <v>42829</v>
      </c>
      <c r="F824">
        <f ca="1">IF(A824&lt;$F$2,"",AVERAGE(INDIRECT("C"&amp;A824-$F$2+3):C824))</f>
        <v>1137.4520454545452</v>
      </c>
      <c r="G824" s="2">
        <f ca="1">IF(A824&lt;$G$2,"",IF(A824=$G$2,AVERAGE(INDIRECT("C"&amp;A824-$G$2+3):C824),G823+(2/($G$2+3))*(C824-G823)))</f>
        <v>1088.0105464254043</v>
      </c>
      <c r="J824">
        <f ca="1">IF(F824="","",IF(C824&lt;(F824*(1-'inputs and tables'!$K$14)),0,IF(C824&gt;(F824*(1+'inputs and tables'!$K$14)),1,J823)))</f>
        <v>1</v>
      </c>
      <c r="K824">
        <f ca="1">IF(G824="","",IF(C824&lt;(G824*(1-'inputs and tables'!$K$14)),0,IF(C824&gt;(G824*(1+'inputs and tables'!$K$14)),1,K823)))</f>
        <v>1</v>
      </c>
      <c r="N824" s="13">
        <f t="shared" si="36"/>
        <v>4116.7008528554588</v>
      </c>
      <c r="O824" s="10">
        <f ca="1">(O823+(IF(J823&lt;&gt;J822,(-O823*'inputs and tables'!$K$22-'inputs and tables'!$K$21)-O823*'inputs and tables'!$K$22,0)*('inputs and tables'!$K$15+'inputs and tables'!$K$16)))*(IF(AND(J823=0,'inputs and tables'!$K$16=1),(data!C823/data!C824-1)*'inputs and tables'!$K$18+1,1)*IF(AND(J823=1,'inputs and tables'!$K$15=1),(data!C824/data!C823-1)*'inputs and tables'!$K$17+1,1))</f>
        <v>10695.634221953525</v>
      </c>
      <c r="P824" s="10">
        <f ca="1">(P823+(IF(K823&lt;&gt;K822,(-P823*'inputs and tables'!$K$22-'inputs and tables'!$K$21)-P823*'inputs and tables'!$K$22,0)*('inputs and tables'!$K$15+'inputs and tables'!$K$16)))*(IF(AND(K823=0,'inputs and tables'!$K$16=1),data!C823/data!C824,1)*IF(AND(K823=1,'inputs and tables'!$K$15=1),data!C824/data!C823,1))</f>
        <v>1720.0108833995885</v>
      </c>
      <c r="R824" s="36">
        <f ca="1">1-O824/MAX($O$202:O824)</f>
        <v>0.56780938222585142</v>
      </c>
      <c r="S824" s="36">
        <f>1-N824/MAX($N$202:N824)</f>
        <v>0.11514781182803957</v>
      </c>
    </row>
    <row r="825" spans="1:19" x14ac:dyDescent="0.4">
      <c r="A825" s="17">
        <f t="shared" si="35"/>
        <v>823</v>
      </c>
      <c r="B825">
        <v>1491350400</v>
      </c>
      <c r="C825">
        <v>1132.99</v>
      </c>
      <c r="D825" s="14">
        <f t="shared" si="37"/>
        <v>42830</v>
      </c>
      <c r="F825">
        <f ca="1">IF(A825&lt;$F$2,"",AVERAGE(INDIRECT("C"&amp;A825-$F$2+3):C825))</f>
        <v>1138.4331818181815</v>
      </c>
      <c r="G825" s="2">
        <f ca="1">IF(A825&lt;$G$2,"",IF(A825=$G$2,AVERAGE(INDIRECT("C"&amp;A825-$G$2+3):C825),G824+(2/($G$2+3))*(C825-G824)))</f>
        <v>1089.924565726451</v>
      </c>
      <c r="J825">
        <f ca="1">IF(F825="","",IF(C825&lt;(F825*(1-'inputs and tables'!$K$14)),0,IF(C825&gt;(F825*(1+'inputs and tables'!$K$14)),1,J824)))</f>
        <v>0</v>
      </c>
      <c r="K825">
        <f ca="1">IF(G825="","",IF(C825&lt;(G825*(1-'inputs and tables'!$K$14)),0,IF(C825&gt;(G825*(1+'inputs and tables'!$K$14)),1,K824)))</f>
        <v>1</v>
      </c>
      <c r="N825" s="13">
        <f t="shared" si="36"/>
        <v>4077.1168447947152</v>
      </c>
      <c r="O825" s="10">
        <f ca="1">(O824+(IF(J824&lt;&gt;J823,(-O824*'inputs and tables'!$K$22-'inputs and tables'!$K$21)-O824*'inputs and tables'!$K$22,0)*('inputs and tables'!$K$15+'inputs and tables'!$K$16)))*(IF(AND(J824=0,'inputs and tables'!$K$16=1),(data!C824/data!C825-1)*'inputs and tables'!$K$18+1,1)*IF(AND(J824=1,'inputs and tables'!$K$15=1),(data!C825/data!C824-1)*'inputs and tables'!$K$17+1,1))</f>
        <v>10464.236266557629</v>
      </c>
      <c r="P825" s="10">
        <f ca="1">(P824+(IF(K824&lt;&gt;K823,(-P824*'inputs and tables'!$K$22-'inputs and tables'!$K$21)-P824*'inputs and tables'!$K$22,0)*('inputs and tables'!$K$15+'inputs and tables'!$K$16)))*(IF(AND(K824=0,'inputs and tables'!$K$16=1),data!C824/data!C825,1)*IF(AND(K824=1,'inputs and tables'!$K$15=1),data!C825/data!C824,1))</f>
        <v>1703.4721726439041</v>
      </c>
      <c r="R825" s="36">
        <f ca="1">1-O825/MAX($O$202:O825)</f>
        <v>0.57715974174814644</v>
      </c>
      <c r="S825" s="36">
        <f>1-N825/MAX($N$202:N825)</f>
        <v>0.12365608031805397</v>
      </c>
    </row>
    <row r="826" spans="1:19" x14ac:dyDescent="0.4">
      <c r="A826" s="17">
        <f t="shared" si="35"/>
        <v>824</v>
      </c>
      <c r="B826">
        <v>1491436800</v>
      </c>
      <c r="C826">
        <v>1192.3</v>
      </c>
      <c r="D826" s="14">
        <f t="shared" si="37"/>
        <v>42831</v>
      </c>
      <c r="F826">
        <f ca="1">IF(A826&lt;$F$2,"",AVERAGE(INDIRECT("C"&amp;A826-$F$2+3):C826))</f>
        <v>1139.8874999999998</v>
      </c>
      <c r="G826" s="2">
        <f ca="1">IF(A826&lt;$G$2,"",IF(A826=$G$2,AVERAGE(INDIRECT("C"&amp;A826-$G$2+3):C826),G825+(2/($G$2+3))*(C826-G825)))</f>
        <v>1094.2809671849</v>
      </c>
      <c r="J826">
        <f ca="1">IF(F826="","",IF(C826&lt;(F826*(1-'inputs and tables'!$K$14)),0,IF(C826&gt;(F826*(1+'inputs and tables'!$K$14)),1,J825)))</f>
        <v>1</v>
      </c>
      <c r="K826">
        <f ca="1">IF(G826="","",IF(C826&lt;(G826*(1-'inputs and tables'!$K$14)),0,IF(C826&gt;(G826*(1+'inputs and tables'!$K$14)),1,K825)))</f>
        <v>1</v>
      </c>
      <c r="N826" s="13">
        <f t="shared" si="36"/>
        <v>4290.5466191658697</v>
      </c>
      <c r="O826" s="10">
        <f ca="1">(O825+(IF(J825&lt;&gt;J824,(-O825*'inputs and tables'!$K$22-'inputs and tables'!$K$21)-O825*'inputs and tables'!$K$22,0)*('inputs and tables'!$K$15+'inputs and tables'!$K$16)))*(IF(AND(J825=0,'inputs and tables'!$K$16=1),(data!C825/data!C826-1)*'inputs and tables'!$K$18+1,1)*IF(AND(J825=1,'inputs and tables'!$K$15=1),(data!C826/data!C825-1)*'inputs and tables'!$K$17+1,1))</f>
        <v>9923.8138870685525</v>
      </c>
      <c r="P826" s="10">
        <f ca="1">(P825+(IF(K825&lt;&gt;K824,(-P825*'inputs and tables'!$K$22-'inputs and tables'!$K$21)-P825*'inputs and tables'!$K$22,0)*('inputs and tables'!$K$15+'inputs and tables'!$K$16)))*(IF(AND(K825=0,'inputs and tables'!$K$16=1),data!C825/data!C826,1)*IF(AND(K825=1,'inputs and tables'!$K$15=1),data!C826/data!C825,1))</f>
        <v>1792.6458940002353</v>
      </c>
      <c r="R826" s="36">
        <f ca="1">1-O826/MAX($O$202:O826)</f>
        <v>0.59899720151943803</v>
      </c>
      <c r="S826" s="36">
        <f>1-N826/MAX($N$202:N826)</f>
        <v>7.7781043577803688E-2</v>
      </c>
    </row>
    <row r="827" spans="1:19" x14ac:dyDescent="0.4">
      <c r="A827" s="17">
        <f t="shared" si="35"/>
        <v>825</v>
      </c>
      <c r="B827">
        <v>1491523200</v>
      </c>
      <c r="C827">
        <v>1193.99</v>
      </c>
      <c r="D827" s="14">
        <f t="shared" si="37"/>
        <v>42832</v>
      </c>
      <c r="F827">
        <f ca="1">IF(A827&lt;$F$2,"",AVERAGE(INDIRECT("C"&amp;A827-$F$2+3):C827))</f>
        <v>1141.370909090909</v>
      </c>
      <c r="G827" s="2">
        <f ca="1">IF(A827&lt;$G$2,"",IF(A827=$G$2,AVERAGE(INDIRECT("C"&amp;A827-$G$2+3):C827),G826+(2/($G$2+3))*(C827-G826)))</f>
        <v>1098.5239047514999</v>
      </c>
      <c r="J827">
        <f ca="1">IF(F827="","",IF(C827&lt;(F827*(1-'inputs and tables'!$K$14)),0,IF(C827&gt;(F827*(1+'inputs and tables'!$K$14)),1,J826)))</f>
        <v>1</v>
      </c>
      <c r="K827">
        <f ca="1">IF(G827="","",IF(C827&lt;(G827*(1-'inputs and tables'!$K$14)),0,IF(C827&gt;(G827*(1+'inputs and tables'!$K$14)),1,K826)))</f>
        <v>1</v>
      </c>
      <c r="N827" s="13">
        <f t="shared" si="36"/>
        <v>4296.6281622224751</v>
      </c>
      <c r="O827" s="10">
        <f ca="1">(O826+(IF(J826&lt;&gt;J825,(-O826*'inputs and tables'!$K$22-'inputs and tables'!$K$21)-O826*'inputs and tables'!$K$22,0)*('inputs and tables'!$K$15+'inputs and tables'!$K$16)))*(IF(AND(J826=0,'inputs and tables'!$K$16=1),(data!C826/data!C827-1)*'inputs and tables'!$K$18+1,1)*IF(AND(J826=1,'inputs and tables'!$K$15=1),(data!C827/data!C826-1)*'inputs and tables'!$K$17+1,1))</f>
        <v>9935.5521283718026</v>
      </c>
      <c r="P827" s="10">
        <f ca="1">(P826+(IF(K826&lt;&gt;K825,(-P826*'inputs and tables'!$K$22-'inputs and tables'!$K$21)-P826*'inputs and tables'!$K$22,0)*('inputs and tables'!$K$15+'inputs and tables'!$K$16)))*(IF(AND(K826=0,'inputs and tables'!$K$16=1),data!C826/data!C827,1)*IF(AND(K826=1,'inputs and tables'!$K$15=1),data!C827/data!C826,1))</f>
        <v>1795.1868413799723</v>
      </c>
      <c r="R827" s="36">
        <f ca="1">1-O827/MAX($O$202:O827)</f>
        <v>0.59852288109531382</v>
      </c>
      <c r="S827" s="36">
        <f>1-N827/MAX($N$202:N827)</f>
        <v>7.6473864146155979E-2</v>
      </c>
    </row>
    <row r="828" spans="1:19" x14ac:dyDescent="0.4">
      <c r="A828" s="17">
        <f t="shared" si="35"/>
        <v>826</v>
      </c>
      <c r="B828">
        <v>1491609600</v>
      </c>
      <c r="C828">
        <v>1184.5</v>
      </c>
      <c r="D828" s="14">
        <f t="shared" si="37"/>
        <v>42833</v>
      </c>
      <c r="F828">
        <f ca="1">IF(A828&lt;$F$2,"",AVERAGE(INDIRECT("C"&amp;A828-$F$2+3):C828))</f>
        <v>1141.3163636363636</v>
      </c>
      <c r="G828" s="2">
        <f ca="1">IF(A828&lt;$G$2,"",IF(A828=$G$2,AVERAGE(INDIRECT("C"&amp;A828-$G$2+3):C828),G827+(2/($G$2+3))*(C828-G827)))</f>
        <v>1102.1824619961169</v>
      </c>
      <c r="J828">
        <f ca="1">IF(F828="","",IF(C828&lt;(F828*(1-'inputs and tables'!$K$14)),0,IF(C828&gt;(F828*(1+'inputs and tables'!$K$14)),1,J827)))</f>
        <v>1</v>
      </c>
      <c r="K828">
        <f ca="1">IF(G828="","",IF(C828&lt;(G828*(1-'inputs and tables'!$K$14)),0,IF(C828&gt;(G828*(1+'inputs and tables'!$K$14)),1,K827)))</f>
        <v>1</v>
      </c>
      <c r="N828" s="13">
        <f t="shared" si="36"/>
        <v>4262.4779589046157</v>
      </c>
      <c r="O828" s="10">
        <f ca="1">(O827+(IF(J827&lt;&gt;J826,(-O827*'inputs and tables'!$K$22-'inputs and tables'!$K$21)-O827*'inputs and tables'!$K$22,0)*('inputs and tables'!$K$15+'inputs and tables'!$K$16)))*(IF(AND(J827=0,'inputs and tables'!$K$16=1),(data!C827/data!C828-1)*'inputs and tables'!$K$18+1,1)*IF(AND(J827=1,'inputs and tables'!$K$15=1),(data!C828/data!C827-1)*'inputs and tables'!$K$17+1,1))</f>
        <v>9757.8715139436608</v>
      </c>
      <c r="P828" s="10">
        <f ca="1">(P827+(IF(K827&lt;&gt;K826,(-P827*'inputs and tables'!$K$22-'inputs and tables'!$K$21)-P827*'inputs and tables'!$K$22,0)*('inputs and tables'!$K$15+'inputs and tables'!$K$16)))*(IF(AND(K827=0,'inputs and tables'!$K$16=1),data!C827/data!C828,1)*IF(AND(K827=1,'inputs and tables'!$K$15=1),data!C828/data!C827,1))</f>
        <v>1780.9184445552955</v>
      </c>
      <c r="R828" s="36">
        <f ca="1">1-O828/MAX($O$202:O828)</f>
        <v>0.60570262312113665</v>
      </c>
      <c r="S828" s="36">
        <f>1-N828/MAX($N$202:N828)</f>
        <v>8.3814179416177415E-2</v>
      </c>
    </row>
    <row r="829" spans="1:19" x14ac:dyDescent="0.4">
      <c r="A829" s="17">
        <f t="shared" si="35"/>
        <v>827</v>
      </c>
      <c r="B829">
        <v>1491696000</v>
      </c>
      <c r="C829">
        <v>1210.97</v>
      </c>
      <c r="D829" s="14">
        <f t="shared" si="37"/>
        <v>42834</v>
      </c>
      <c r="F829">
        <f ca="1">IF(A829&lt;$F$2,"",AVERAGE(INDIRECT("C"&amp;A829-$F$2+3):C829))</f>
        <v>1141.8631818181818</v>
      </c>
      <c r="G829" s="2">
        <f ca="1">IF(A829&lt;$G$2,"",IF(A829=$G$2,AVERAGE(INDIRECT("C"&amp;A829-$G$2+3):C829),G828+(2/($G$2+3))*(C829-G828)))</f>
        <v>1106.8117189324523</v>
      </c>
      <c r="J829">
        <f ca="1">IF(F829="","",IF(C829&lt;(F829*(1-'inputs and tables'!$K$14)),0,IF(C829&gt;(F829*(1+'inputs and tables'!$K$14)),1,J828)))</f>
        <v>1</v>
      </c>
      <c r="K829">
        <f ca="1">IF(G829="","",IF(C829&lt;(G829*(1-'inputs and tables'!$K$14)),0,IF(C829&gt;(G829*(1+'inputs and tables'!$K$14)),1,K828)))</f>
        <v>1</v>
      </c>
      <c r="N829" s="13">
        <f t="shared" si="36"/>
        <v>4357.7314764835146</v>
      </c>
      <c r="O829" s="10">
        <f ca="1">(O828+(IF(J828&lt;&gt;J827,(-O828*'inputs and tables'!$K$22-'inputs and tables'!$K$21)-O828*'inputs and tables'!$K$22,0)*('inputs and tables'!$K$15+'inputs and tables'!$K$16)))*(IF(AND(J828=0,'inputs and tables'!$K$16=1),(data!C828/data!C829-1)*'inputs and tables'!$K$18+1,1)*IF(AND(J828=1,'inputs and tables'!$K$15=1),(data!C829/data!C828-1)*'inputs and tables'!$K$17+1,1))</f>
        <v>10248.504213556749</v>
      </c>
      <c r="P829" s="10">
        <f ca="1">(P828+(IF(K828&lt;&gt;K827,(-P828*'inputs and tables'!$K$22-'inputs and tables'!$K$21)-P828*'inputs and tables'!$K$22,0)*('inputs and tables'!$K$15+'inputs and tables'!$K$16)))*(IF(AND(K828=0,'inputs and tables'!$K$16=1),data!C828/data!C829,1)*IF(AND(K828=1,'inputs and tables'!$K$15=1),data!C829/data!C828,1))</f>
        <v>1820.7165967101109</v>
      </c>
      <c r="R829" s="36">
        <f ca="1">1-O829/MAX($O$202:O829)</f>
        <v>0.58587707139174616</v>
      </c>
      <c r="S829" s="36">
        <f>1-N829/MAX($N$202:N829)</f>
        <v>6.3340191513388211E-2</v>
      </c>
    </row>
    <row r="830" spans="1:19" x14ac:dyDescent="0.4">
      <c r="A830" s="17">
        <f t="shared" si="35"/>
        <v>828</v>
      </c>
      <c r="B830">
        <v>1491782400</v>
      </c>
      <c r="C830">
        <v>1210</v>
      </c>
      <c r="D830" s="14">
        <f t="shared" si="37"/>
        <v>42835</v>
      </c>
      <c r="F830">
        <f ca="1">IF(A830&lt;$F$2,"",AVERAGE(INDIRECT("C"&amp;A830-$F$2+3):C830))</f>
        <v>1143.0449999999998</v>
      </c>
      <c r="G830" s="2">
        <f ca="1">IF(A830&lt;$G$2,"",IF(A830=$G$2,AVERAGE(INDIRECT("C"&amp;A830-$G$2+3):C830),G829+(2/($G$2+3))*(C830-G829)))</f>
        <v>1111.2027096161778</v>
      </c>
      <c r="J830">
        <f ca="1">IF(F830="","",IF(C830&lt;(F830*(1-'inputs and tables'!$K$14)),0,IF(C830&gt;(F830*(1+'inputs and tables'!$K$14)),1,J829)))</f>
        <v>1</v>
      </c>
      <c r="K830">
        <f ca="1">IF(G830="","",IF(C830&lt;(G830*(1-'inputs and tables'!$K$14)),0,IF(C830&gt;(G830*(1+'inputs and tables'!$K$14)),1,K829)))</f>
        <v>1</v>
      </c>
      <c r="N830" s="13">
        <f t="shared" si="36"/>
        <v>4354.2408866817941</v>
      </c>
      <c r="O830" s="10">
        <f ca="1">(O829+(IF(J829&lt;&gt;J828,(-O829*'inputs and tables'!$K$22-'inputs and tables'!$K$21)-O829*'inputs and tables'!$K$22,0)*('inputs and tables'!$K$15+'inputs and tables'!$K$16)))*(IF(AND(J829=0,'inputs and tables'!$K$16=1),(data!C829/data!C830-1)*'inputs and tables'!$K$18+1,1)*IF(AND(J829=1,'inputs and tables'!$K$15=1),(data!C830/data!C829-1)*'inputs and tables'!$K$17+1,1))</f>
        <v>10230.033598722288</v>
      </c>
      <c r="P830" s="10">
        <f ca="1">(P829+(IF(K829&lt;&gt;K828,(-P829*'inputs and tables'!$K$22-'inputs and tables'!$K$21)-P829*'inputs and tables'!$K$22,0)*('inputs and tables'!$K$15+'inputs and tables'!$K$16)))*(IF(AND(K829=0,'inputs and tables'!$K$16=1),data!C829/data!C830,1)*IF(AND(K829=1,'inputs and tables'!$K$15=1),data!C830/data!C829,1))</f>
        <v>1819.2581831252915</v>
      </c>
      <c r="R830" s="36">
        <f ca="1">1-O830/MAX($O$202:O830)</f>
        <v>0.58662343446571785</v>
      </c>
      <c r="S830" s="36">
        <f>1-N830/MAX($N$202:N830)</f>
        <v>6.4090466098416732E-2</v>
      </c>
    </row>
    <row r="831" spans="1:19" x14ac:dyDescent="0.4">
      <c r="A831" s="17">
        <f t="shared" si="35"/>
        <v>829</v>
      </c>
      <c r="B831">
        <v>1491868800</v>
      </c>
      <c r="C831">
        <v>1223.99</v>
      </c>
      <c r="D831" s="14">
        <f t="shared" si="37"/>
        <v>42836</v>
      </c>
      <c r="F831">
        <f ca="1">IF(A831&lt;$F$2,"",AVERAGE(INDIRECT("C"&amp;A831-$F$2+3):C831))</f>
        <v>1143.9331818181815</v>
      </c>
      <c r="G831" s="2">
        <f ca="1">IF(A831&lt;$G$2,"",IF(A831=$G$2,AVERAGE(INDIRECT("C"&amp;A831-$G$2+3):C831),G830+(2/($G$2+3))*(C831-G830)))</f>
        <v>1116.0021687814469</v>
      </c>
      <c r="J831">
        <f ca="1">IF(F831="","",IF(C831&lt;(F831*(1-'inputs and tables'!$K$14)),0,IF(C831&gt;(F831*(1+'inputs and tables'!$K$14)),1,J830)))</f>
        <v>1</v>
      </c>
      <c r="K831">
        <f ca="1">IF(G831="","",IF(C831&lt;(G831*(1-'inputs and tables'!$K$14)),0,IF(C831&gt;(G831*(1+'inputs and tables'!$K$14)),1,K830)))</f>
        <v>1</v>
      </c>
      <c r="N831" s="13">
        <f t="shared" si="36"/>
        <v>4404.5845478426845</v>
      </c>
      <c r="O831" s="10">
        <f ca="1">(O830+(IF(J830&lt;&gt;J829,(-O830*'inputs and tables'!$K$22-'inputs and tables'!$K$21)-O830*'inputs and tables'!$K$22,0)*('inputs and tables'!$K$15+'inputs and tables'!$K$16)))*(IF(AND(J830=0,'inputs and tables'!$K$16=1),(data!C830/data!C831-1)*'inputs and tables'!$K$18+1,1)*IF(AND(J830=1,'inputs and tables'!$K$15=1),(data!C831/data!C830-1)*'inputs and tables'!$K$17+1,1))</f>
        <v>10496.162427320451</v>
      </c>
      <c r="P831" s="10">
        <f ca="1">(P830+(IF(K830&lt;&gt;K829,(-P830*'inputs and tables'!$K$22-'inputs and tables'!$K$21)-P830*'inputs and tables'!$K$22,0)*('inputs and tables'!$K$15+'inputs and tables'!$K$16)))*(IF(AND(K830=0,'inputs and tables'!$K$16=1),data!C830/data!C831,1)*IF(AND(K830=1,'inputs and tables'!$K$15=1),data!C831/data!C830,1))</f>
        <v>1840.2924161682026</v>
      </c>
      <c r="R831" s="36">
        <f ca="1">1-O831/MAX($O$202:O831)</f>
        <v>0.57586966517513505</v>
      </c>
      <c r="S831" s="36">
        <f>1-N831/MAX($N$202:N831)</f>
        <v>5.3269495537025868E-2</v>
      </c>
    </row>
    <row r="832" spans="1:19" x14ac:dyDescent="0.4">
      <c r="A832" s="17">
        <f t="shared" si="35"/>
        <v>830</v>
      </c>
      <c r="B832">
        <v>1491955200</v>
      </c>
      <c r="C832">
        <v>1214.17</v>
      </c>
      <c r="D832" s="14">
        <f t="shared" si="37"/>
        <v>42837</v>
      </c>
      <c r="F832">
        <f ca="1">IF(A832&lt;$F$2,"",AVERAGE(INDIRECT("C"&amp;A832-$F$2+3):C832))</f>
        <v>1144.3504545454541</v>
      </c>
      <c r="G832" s="2">
        <f ca="1">IF(A832&lt;$G$2,"",IF(A832=$G$2,AVERAGE(INDIRECT("C"&amp;A832-$G$2+3):C832),G831+(2/($G$2+3))*(C832-G831)))</f>
        <v>1120.1795233013854</v>
      </c>
      <c r="J832">
        <f ca="1">IF(F832="","",IF(C832&lt;(F832*(1-'inputs and tables'!$K$14)),0,IF(C832&gt;(F832*(1+'inputs and tables'!$K$14)),1,J831)))</f>
        <v>1</v>
      </c>
      <c r="K832">
        <f ca="1">IF(G832="","",IF(C832&lt;(G832*(1-'inputs and tables'!$K$14)),0,IF(C832&gt;(G832*(1+'inputs and tables'!$K$14)),1,K831)))</f>
        <v>1</v>
      </c>
      <c r="N832" s="13">
        <f t="shared" si="36"/>
        <v>4369.2468242830028</v>
      </c>
      <c r="O832" s="10">
        <f ca="1">(O831+(IF(J831&lt;&gt;J830,(-O831*'inputs and tables'!$K$22-'inputs and tables'!$K$21)-O831*'inputs and tables'!$K$22,0)*('inputs and tables'!$K$15+'inputs and tables'!$K$16)))*(IF(AND(J831=0,'inputs and tables'!$K$16=1),(data!C831/data!C832-1)*'inputs and tables'!$K$18+1,1)*IF(AND(J831=1,'inputs and tables'!$K$15=1),(data!C832/data!C831-1)*'inputs and tables'!$K$17+1,1))</f>
        <v>10306.689711994635</v>
      </c>
      <c r="P832" s="10">
        <f ca="1">(P831+(IF(K831&lt;&gt;K830,(-P831*'inputs and tables'!$K$22-'inputs and tables'!$K$21)-P831*'inputs and tables'!$K$22,0)*('inputs and tables'!$K$15+'inputs and tables'!$K$16)))*(IF(AND(K831=0,'inputs and tables'!$K$16=1),data!C831/data!C832,1)*IF(AND(K831=1,'inputs and tables'!$K$15=1),data!C832/data!C831,1))</f>
        <v>1825.5278580208553</v>
      </c>
      <c r="R832" s="36">
        <f ca="1">1-O832/MAX($O$202:O832)</f>
        <v>0.5835259039907752</v>
      </c>
      <c r="S832" s="36">
        <f>1-N832/MAX($N$202:N832)</f>
        <v>6.0865058861747756E-2</v>
      </c>
    </row>
    <row r="833" spans="1:19" x14ac:dyDescent="0.4">
      <c r="A833" s="17">
        <f t="shared" si="35"/>
        <v>831</v>
      </c>
      <c r="B833">
        <v>1492041600</v>
      </c>
      <c r="C833">
        <v>1177.05</v>
      </c>
      <c r="D833" s="14">
        <f t="shared" si="37"/>
        <v>42838</v>
      </c>
      <c r="F833">
        <f ca="1">IF(A833&lt;$F$2,"",AVERAGE(INDIRECT("C"&amp;A833-$F$2+3):C833))</f>
        <v>1143.9406818181815</v>
      </c>
      <c r="G833" s="2">
        <f ca="1">IF(A833&lt;$G$2,"",IF(A833=$G$2,AVERAGE(INDIRECT("C"&amp;A833-$G$2+3):C833),G832+(2/($G$2+3))*(C833-G832)))</f>
        <v>1122.5995435864329</v>
      </c>
      <c r="J833">
        <f ca="1">IF(F833="","",IF(C833&lt;(F833*(1-'inputs and tables'!$K$14)),0,IF(C833&gt;(F833*(1+'inputs and tables'!$K$14)),1,J832)))</f>
        <v>1</v>
      </c>
      <c r="K833">
        <f ca="1">IF(G833="","",IF(C833&lt;(G833*(1-'inputs and tables'!$K$14)),0,IF(C833&gt;(G833*(1+'inputs and tables'!$K$14)),1,K832)))</f>
        <v>1</v>
      </c>
      <c r="N833" s="13">
        <f t="shared" si="36"/>
        <v>4235.6687898089294</v>
      </c>
      <c r="O833" s="10">
        <f ca="1">(O832+(IF(J832&lt;&gt;J831,(-O832*'inputs and tables'!$K$22-'inputs and tables'!$K$21)-O832*'inputs and tables'!$K$22,0)*('inputs and tables'!$K$15+'inputs and tables'!$K$16)))*(IF(AND(J832=0,'inputs and tables'!$K$16=1),(data!C832/data!C833-1)*'inputs and tables'!$K$18+1,1)*IF(AND(J832=1,'inputs and tables'!$K$15=1),(data!C833/data!C832-1)*'inputs and tables'!$K$17+1,1))</f>
        <v>9597.7159070531561</v>
      </c>
      <c r="P833" s="10">
        <f ca="1">(P832+(IF(K832&lt;&gt;K831,(-P832*'inputs and tables'!$K$22-'inputs and tables'!$K$21)-P832*'inputs and tables'!$K$22,0)*('inputs and tables'!$K$15+'inputs and tables'!$K$16)))*(IF(AND(K832=0,'inputs and tables'!$K$16=1),data!C832/data!C833,1)*IF(AND(K832=1,'inputs and tables'!$K$15=1),data!C833/data!C832,1))</f>
        <v>1769.717226816218</v>
      </c>
      <c r="R833" s="36">
        <f ca="1">1-O833/MAX($O$202:O833)</f>
        <v>0.61217421229907676</v>
      </c>
      <c r="S833" s="36">
        <f>1-N833/MAX($N$202:N833)</f>
        <v>8.9576597620778298E-2</v>
      </c>
    </row>
    <row r="834" spans="1:19" x14ac:dyDescent="0.4">
      <c r="A834" s="17">
        <f t="shared" si="35"/>
        <v>832</v>
      </c>
      <c r="B834">
        <v>1492128000</v>
      </c>
      <c r="C834">
        <v>1173.74</v>
      </c>
      <c r="D834" s="14">
        <f t="shared" si="37"/>
        <v>42839</v>
      </c>
      <c r="F834">
        <f ca="1">IF(A834&lt;$F$2,"",AVERAGE(INDIRECT("C"&amp;A834-$F$2+3):C834))</f>
        <v>1142.6620454545453</v>
      </c>
      <c r="G834" s="2">
        <f ca="1">IF(A834&lt;$G$2,"",IF(A834=$G$2,AVERAGE(INDIRECT("C"&amp;A834-$G$2+3):C834),G833+(2/($G$2+3))*(C834-G833)))</f>
        <v>1124.7757332210529</v>
      </c>
      <c r="J834">
        <f ca="1">IF(F834="","",IF(C834&lt;(F834*(1-'inputs and tables'!$K$14)),0,IF(C834&gt;(F834*(1+'inputs and tables'!$K$14)),1,J833)))</f>
        <v>1</v>
      </c>
      <c r="K834">
        <f ca="1">IF(G834="","",IF(C834&lt;(G834*(1-'inputs and tables'!$K$14)),0,IF(C834&gt;(G834*(1+'inputs and tables'!$K$14)),1,K833)))</f>
        <v>1</v>
      </c>
      <c r="N834" s="13">
        <f t="shared" si="36"/>
        <v>4223.7576019288335</v>
      </c>
      <c r="O834" s="10">
        <f ca="1">(O833+(IF(J833&lt;&gt;J832,(-O833*'inputs and tables'!$K$22-'inputs and tables'!$K$21)-O833*'inputs and tables'!$K$22,0)*('inputs and tables'!$K$15+'inputs and tables'!$K$16)))*(IF(AND(J833=0,'inputs and tables'!$K$16=1),(data!C833/data!C834-1)*'inputs and tables'!$K$18+1,1)*IF(AND(J833=1,'inputs and tables'!$K$15=1),(data!C834/data!C833-1)*'inputs and tables'!$K$17+1,1))</f>
        <v>9536.988674380138</v>
      </c>
      <c r="P834" s="10">
        <f ca="1">(P833+(IF(K833&lt;&gt;K832,(-P833*'inputs and tables'!$K$22-'inputs and tables'!$K$21)-P833*'inputs and tables'!$K$22,0)*('inputs and tables'!$K$15+'inputs and tables'!$K$16)))*(IF(AND(K833=0,'inputs and tables'!$K$16=1),data!C833/data!C834,1)*IF(AND(K833=1,'inputs and tables'!$K$15=1),data!C834/data!C833,1))</f>
        <v>1764.7405783979168</v>
      </c>
      <c r="R834" s="36">
        <f ca="1">1-O834/MAX($O$202:O834)</f>
        <v>0.61462808643688116</v>
      </c>
      <c r="S834" s="36">
        <f>1-N834/MAX($N$202:N834)</f>
        <v>9.2136812957318903E-2</v>
      </c>
    </row>
    <row r="835" spans="1:19" x14ac:dyDescent="0.4">
      <c r="A835" s="17">
        <f t="shared" si="35"/>
        <v>833</v>
      </c>
      <c r="B835">
        <v>1492214400</v>
      </c>
      <c r="C835">
        <v>1178.8499999999999</v>
      </c>
      <c r="D835" s="14">
        <f t="shared" si="37"/>
        <v>42840</v>
      </c>
      <c r="F835">
        <f ca="1">IF(A835&lt;$F$2,"",AVERAGE(INDIRECT("C"&amp;A835-$F$2+3):C835))</f>
        <v>1140.609318181818</v>
      </c>
      <c r="G835" s="2">
        <f ca="1">IF(A835&lt;$G$2,"",IF(A835=$G$2,AVERAGE(INDIRECT("C"&amp;A835-$G$2+3):C835),G834+(2/($G$2+3))*(C835-G834)))</f>
        <v>1127.0767658499442</v>
      </c>
      <c r="J835">
        <f ca="1">IF(F835="","",IF(C835&lt;(F835*(1-'inputs and tables'!$K$14)),0,IF(C835&gt;(F835*(1+'inputs and tables'!$K$14)),1,J834)))</f>
        <v>1</v>
      </c>
      <c r="K835">
        <f ca="1">IF(G835="","",IF(C835&lt;(G835*(1-'inputs and tables'!$K$14)),0,IF(C835&gt;(G835*(1+'inputs and tables'!$K$14)),1,K834)))</f>
        <v>1</v>
      </c>
      <c r="N835" s="13">
        <f t="shared" si="36"/>
        <v>4242.1461729461425</v>
      </c>
      <c r="O835" s="10">
        <f ca="1">(O834+(IF(J834&lt;&gt;J833,(-O834*'inputs and tables'!$K$22-'inputs and tables'!$K$21)-O834*'inputs and tables'!$K$22,0)*('inputs and tables'!$K$15+'inputs and tables'!$K$16)))*(IF(AND(J834=0,'inputs and tables'!$K$16=1),(data!C834/data!C835-1)*'inputs and tables'!$K$18+1,1)*IF(AND(J834=1,'inputs and tables'!$K$15=1),(data!C835/data!C834-1)*'inputs and tables'!$K$17+1,1))</f>
        <v>9630.4093018476233</v>
      </c>
      <c r="P835" s="10">
        <f ca="1">(P834+(IF(K834&lt;&gt;K833,(-P834*'inputs and tables'!$K$22-'inputs and tables'!$K$21)-P834*'inputs and tables'!$K$22,0)*('inputs and tables'!$K$15+'inputs and tables'!$K$16)))*(IF(AND(K834=0,'inputs and tables'!$K$16=1),data!C834/data!C835,1)*IF(AND(K834=1,'inputs and tables'!$K$15=1),data!C835/data!C834,1))</f>
        <v>1772.4235613035121</v>
      </c>
      <c r="R835" s="36">
        <f ca="1">1-O835/MAX($O$202:O835)</f>
        <v>0.61085313323072643</v>
      </c>
      <c r="S835" s="36">
        <f>1-N835/MAX($N$202:N835)</f>
        <v>8.8184335504230327E-2</v>
      </c>
    </row>
    <row r="836" spans="1:19" x14ac:dyDescent="0.4">
      <c r="A836" s="17">
        <f t="shared" si="35"/>
        <v>834</v>
      </c>
      <c r="B836">
        <v>1492300800</v>
      </c>
      <c r="C836">
        <v>1177.99</v>
      </c>
      <c r="D836" s="14">
        <f t="shared" si="37"/>
        <v>42841</v>
      </c>
      <c r="F836">
        <f ca="1">IF(A836&lt;$F$2,"",AVERAGE(INDIRECT("C"&amp;A836-$F$2+3):C836))</f>
        <v>1137.9986363636363</v>
      </c>
      <c r="G836" s="2">
        <f ca="1">IF(A836&lt;$G$2,"",IF(A836=$G$2,AVERAGE(INDIRECT("C"&amp;A836-$G$2+3):C836),G835+(2/($G$2+3))*(C836-G835)))</f>
        <v>1129.2432864520742</v>
      </c>
      <c r="J836">
        <f ca="1">IF(F836="","",IF(C836&lt;(F836*(1-'inputs and tables'!$K$14)),0,IF(C836&gt;(F836*(1+'inputs and tables'!$K$14)),1,J835)))</f>
        <v>1</v>
      </c>
      <c r="K836">
        <f ca="1">IF(G836="","",IF(C836&lt;(G836*(1-'inputs and tables'!$K$14)),0,IF(C836&gt;(G836*(1+'inputs and tables'!$K$14)),1,K835)))</f>
        <v>1</v>
      </c>
      <c r="N836" s="13">
        <f t="shared" si="36"/>
        <v>4239.0514232250307</v>
      </c>
      <c r="O836" s="10">
        <f ca="1">(O835+(IF(J835&lt;&gt;J834,(-O835*'inputs and tables'!$K$22-'inputs and tables'!$K$21)-O835*'inputs and tables'!$K$22,0)*('inputs and tables'!$K$15+'inputs and tables'!$K$16)))*(IF(AND(J835=0,'inputs and tables'!$K$16=1),(data!C835/data!C836-1)*'inputs and tables'!$K$18+1,1)*IF(AND(J835=1,'inputs and tables'!$K$15=1),(data!C836/data!C835-1)*'inputs and tables'!$K$17+1,1))</f>
        <v>9614.6016571098935</v>
      </c>
      <c r="P836" s="10">
        <f ca="1">(P835+(IF(K835&lt;&gt;K834,(-P835*'inputs and tables'!$K$22-'inputs and tables'!$K$21)-P835*'inputs and tables'!$K$22,0)*('inputs and tables'!$K$15+'inputs and tables'!$K$16)))*(IF(AND(K835=0,'inputs and tables'!$K$16=1),data!C835/data!C836,1)*IF(AND(K835=1,'inputs and tables'!$K$15=1),data!C836/data!C835,1))</f>
        <v>1771.1305348262497</v>
      </c>
      <c r="R836" s="36">
        <f ca="1">1-O836/MAX($O$202:O836)</f>
        <v>0.61149189065295873</v>
      </c>
      <c r="S836" s="36">
        <f>1-N836/MAX($N$202:N836)</f>
        <v>8.8849527404358586E-2</v>
      </c>
    </row>
    <row r="837" spans="1:19" x14ac:dyDescent="0.4">
      <c r="A837" s="17">
        <f t="shared" ref="A837:A900" si="38">A836+1</f>
        <v>835</v>
      </c>
      <c r="B837">
        <v>1492387200</v>
      </c>
      <c r="C837">
        <v>1189.9100000000001</v>
      </c>
      <c r="D837" s="14">
        <f t="shared" si="37"/>
        <v>42842</v>
      </c>
      <c r="F837">
        <f ca="1">IF(A837&lt;$F$2,"",AVERAGE(INDIRECT("C"&amp;A837-$F$2+3):C837))</f>
        <v>1136.088181818182</v>
      </c>
      <c r="G837" s="2">
        <f ca="1">IF(A837&lt;$G$2,"",IF(A837=$G$2,AVERAGE(INDIRECT("C"&amp;A837-$G$2+3):C837),G836+(2/($G$2+3))*(C837-G836)))</f>
        <v>1131.8248487307094</v>
      </c>
      <c r="J837">
        <f ca="1">IF(F837="","",IF(C837&lt;(F837*(1-'inputs and tables'!$K$14)),0,IF(C837&gt;(F837*(1+'inputs and tables'!$K$14)),1,J836)))</f>
        <v>1</v>
      </c>
      <c r="K837">
        <f ca="1">IF(G837="","",IF(C837&lt;(G837*(1-'inputs and tables'!$K$14)),0,IF(C837&gt;(G837*(1+'inputs and tables'!$K$14)),1,K836)))</f>
        <v>1</v>
      </c>
      <c r="N837" s="13">
        <f t="shared" si="36"/>
        <v>4281.9460937781278</v>
      </c>
      <c r="O837" s="10">
        <f ca="1">(O836+(IF(J836&lt;&gt;J835,(-O836*'inputs and tables'!$K$22-'inputs and tables'!$K$21)-O836*'inputs and tables'!$K$22,0)*('inputs and tables'!$K$15+'inputs and tables'!$K$16)))*(IF(AND(J836=0,'inputs and tables'!$K$16=1),(data!C836/data!C837-1)*'inputs and tables'!$K$18+1,1)*IF(AND(J836=1,'inputs and tables'!$K$15=1),(data!C837/data!C836-1)*'inputs and tables'!$K$17+1,1))</f>
        <v>9833.503019976888</v>
      </c>
      <c r="P837" s="10">
        <f ca="1">(P836+(IF(K836&lt;&gt;K835,(-P836*'inputs and tables'!$K$22-'inputs and tables'!$K$21)-P836*'inputs and tables'!$K$22,0)*('inputs and tables'!$K$15+'inputs and tables'!$K$16)))*(IF(AND(K836=0,'inputs and tables'!$K$16=1),data!C836/data!C837,1)*IF(AND(K836=1,'inputs and tables'!$K$15=1),data!C837/data!C836,1))</f>
        <v>1789.0524832087735</v>
      </c>
      <c r="R837" s="36">
        <f ca="1">1-O837/MAX($O$202:O837)</f>
        <v>0.60264649511251456</v>
      </c>
      <c r="S837" s="36">
        <f>1-N837/MAX($N$202:N837)</f>
        <v>7.9629658276997417E-2</v>
      </c>
    </row>
    <row r="838" spans="1:19" x14ac:dyDescent="0.4">
      <c r="A838" s="17">
        <f t="shared" si="38"/>
        <v>836</v>
      </c>
      <c r="B838">
        <v>1492473600</v>
      </c>
      <c r="C838">
        <v>1201.94</v>
      </c>
      <c r="D838" s="14">
        <f t="shared" si="37"/>
        <v>42843</v>
      </c>
      <c r="F838">
        <f ca="1">IF(A838&lt;$F$2,"",AVERAGE(INDIRECT("C"&amp;A838-$F$2+3):C838))</f>
        <v>1134.3374999999999</v>
      </c>
      <c r="G838" s="2">
        <f ca="1">IF(A838&lt;$G$2,"",IF(A838=$G$2,AVERAGE(INDIRECT("C"&amp;A838-$G$2+3):C838),G837+(2/($G$2+3))*(C838-G837)))</f>
        <v>1134.808472188977</v>
      </c>
      <c r="J838">
        <f ca="1">IF(F838="","",IF(C838&lt;(F838*(1-'inputs and tables'!$K$14)),0,IF(C838&gt;(F838*(1+'inputs and tables'!$K$14)),1,J837)))</f>
        <v>1</v>
      </c>
      <c r="K838">
        <f ca="1">IF(G838="","",IF(C838&lt;(G838*(1-'inputs and tables'!$K$14)),0,IF(C838&gt;(G838*(1+'inputs and tables'!$K$14)),1,K837)))</f>
        <v>1</v>
      </c>
      <c r="N838" s="13">
        <f t="shared" si="36"/>
        <v>4325.2366044118316</v>
      </c>
      <c r="O838" s="10">
        <f ca="1">(O837+(IF(J837&lt;&gt;J836,(-O837*'inputs and tables'!$K$22-'inputs and tables'!$K$21)-O837*'inputs and tables'!$K$22,0)*('inputs and tables'!$K$15+'inputs and tables'!$K$16)))*(IF(AND(J837=0,'inputs and tables'!$K$16=1),(data!C837/data!C838-1)*'inputs and tables'!$K$18+1,1)*IF(AND(J837=1,'inputs and tables'!$K$15=1),(data!C838/data!C837-1)*'inputs and tables'!$K$17+1,1))</f>
        <v>10057.190814006039</v>
      </c>
      <c r="P838" s="10">
        <f ca="1">(P837+(IF(K837&lt;&gt;K836,(-P837*'inputs and tables'!$K$22-'inputs and tables'!$K$21)-P837*'inputs and tables'!$K$22,0)*('inputs and tables'!$K$15+'inputs and tables'!$K$16)))*(IF(AND(K837=0,'inputs and tables'!$K$16=1),data!C837/data!C838,1)*IF(AND(K837=1,'inputs and tables'!$K$15=1),data!C838/data!C837,1))</f>
        <v>1807.139818698854</v>
      </c>
      <c r="R838" s="36">
        <f ca="1">1-O838/MAX($O$202:O838)</f>
        <v>0.59360768882166726</v>
      </c>
      <c r="S838" s="36">
        <f>1-N838/MAX($N$202:N838)</f>
        <v>7.032470646473632E-2</v>
      </c>
    </row>
    <row r="839" spans="1:19" x14ac:dyDescent="0.4">
      <c r="A839" s="17">
        <f t="shared" si="38"/>
        <v>837</v>
      </c>
      <c r="B839">
        <v>1492560000</v>
      </c>
      <c r="C839">
        <v>1214.21</v>
      </c>
      <c r="D839" s="14">
        <f t="shared" si="37"/>
        <v>42844</v>
      </c>
      <c r="F839">
        <f ca="1">IF(A839&lt;$F$2,"",AVERAGE(INDIRECT("C"&amp;A839-$F$2+3):C839))</f>
        <v>1132.7288636363637</v>
      </c>
      <c r="G839" s="2">
        <f ca="1">IF(A839&lt;$G$2,"",IF(A839=$G$2,AVERAGE(INDIRECT("C"&amp;A839-$G$2+3):C839),G838+(2/($G$2+3))*(C839-G838)))</f>
        <v>1138.1872606064674</v>
      </c>
      <c r="J839">
        <f ca="1">IF(F839="","",IF(C839&lt;(F839*(1-'inputs and tables'!$K$14)),0,IF(C839&gt;(F839*(1+'inputs and tables'!$K$14)),1,J838)))</f>
        <v>1</v>
      </c>
      <c r="K839">
        <f ca="1">IF(G839="","",IF(C839&lt;(G839*(1-'inputs and tables'!$K$14)),0,IF(C839&gt;(G839*(1+'inputs and tables'!$K$14)),1,K838)))</f>
        <v>1</v>
      </c>
      <c r="N839" s="13">
        <f t="shared" si="36"/>
        <v>4369.3907661304966</v>
      </c>
      <c r="O839" s="10">
        <f ca="1">(O838+(IF(J838&lt;&gt;J837,(-O838*'inputs and tables'!$K$22-'inputs and tables'!$K$21)-O838*'inputs and tables'!$K$22,0)*('inputs and tables'!$K$15+'inputs and tables'!$K$16)))*(IF(AND(J838=0,'inputs and tables'!$K$16=1),(data!C838/data!C839-1)*'inputs and tables'!$K$18+1,1)*IF(AND(J838=1,'inputs and tables'!$K$15=1),(data!C839/data!C838-1)*'inputs and tables'!$K$17+1,1))</f>
        <v>10288.195602429478</v>
      </c>
      <c r="P839" s="10">
        <f ca="1">(P838+(IF(K838&lt;&gt;K837,(-P838*'inputs and tables'!$K$22-'inputs and tables'!$K$21)-P838*'inputs and tables'!$K$22,0)*('inputs and tables'!$K$15+'inputs and tables'!$K$16)))*(IF(AND(K838=0,'inputs and tables'!$K$16=1),data!C838/data!C839,1)*IF(AND(K838=1,'inputs and tables'!$K$15=1),data!C839/data!C838,1))</f>
        <v>1825.5879987872399</v>
      </c>
      <c r="R839" s="36">
        <f ca="1">1-O839/MAX($O$202:O839)</f>
        <v>0.58427321644296637</v>
      </c>
      <c r="S839" s="36">
        <f>1-N839/MAX($N$202:N839)</f>
        <v>6.0834119703602307E-2</v>
      </c>
    </row>
    <row r="840" spans="1:19" x14ac:dyDescent="0.4">
      <c r="A840" s="17">
        <f t="shared" si="38"/>
        <v>838</v>
      </c>
      <c r="B840">
        <v>1492646400</v>
      </c>
      <c r="C840">
        <v>1236.1500000000001</v>
      </c>
      <c r="D840" s="14">
        <f t="shared" si="37"/>
        <v>42845</v>
      </c>
      <c r="F840">
        <f ca="1">IF(A840&lt;$F$2,"",AVERAGE(INDIRECT("C"&amp;A840-$F$2+3):C840))</f>
        <v>1132.7013636363636</v>
      </c>
      <c r="G840" s="2">
        <f ca="1">IF(A840&lt;$G$2,"",IF(A840=$G$2,AVERAGE(INDIRECT("C"&amp;A840-$G$2+3):C840),G839+(2/($G$2+3))*(C840-G839)))</f>
        <v>1142.3558878147028</v>
      </c>
      <c r="J840">
        <f ca="1">IF(F840="","",IF(C840&lt;(F840*(1-'inputs and tables'!$K$14)),0,IF(C840&gt;(F840*(1+'inputs and tables'!$K$14)),1,J839)))</f>
        <v>1</v>
      </c>
      <c r="K840">
        <f ca="1">IF(G840="","",IF(C840&lt;(G840*(1-'inputs and tables'!$K$14)),0,IF(C840&gt;(G840*(1+'inputs and tables'!$K$14)),1,K839)))</f>
        <v>1</v>
      </c>
      <c r="N840" s="13">
        <f t="shared" si="36"/>
        <v>4448.3428694807435</v>
      </c>
      <c r="O840" s="10">
        <f ca="1">(O839+(IF(J839&lt;&gt;J838,(-O839*'inputs and tables'!$K$22-'inputs and tables'!$K$21)-O839*'inputs and tables'!$K$22,0)*('inputs and tables'!$K$15+'inputs and tables'!$K$16)))*(IF(AND(J839=0,'inputs and tables'!$K$16=1),(data!C839/data!C840-1)*'inputs and tables'!$K$18+1,1)*IF(AND(J839=1,'inputs and tables'!$K$15=1),(data!C840/data!C839-1)*'inputs and tables'!$K$17+1,1))</f>
        <v>10706.473145781891</v>
      </c>
      <c r="P840" s="10">
        <f ca="1">(P839+(IF(K839&lt;&gt;K838,(-P839*'inputs and tables'!$K$22-'inputs and tables'!$K$21)-P839*'inputs and tables'!$K$22,0)*('inputs and tables'!$K$15+'inputs and tables'!$K$16)))*(IF(AND(K839=0,'inputs and tables'!$K$16=1),data!C839/data!C840,1)*IF(AND(K839=1,'inputs and tables'!$K$15=1),data!C840/data!C839,1))</f>
        <v>1858.5752091490326</v>
      </c>
      <c r="R840" s="36">
        <f ca="1">1-O840/MAX($O$202:O840)</f>
        <v>0.56737140154250176</v>
      </c>
      <c r="S840" s="36">
        <f>1-N840/MAX($N$202:N840)</f>
        <v>4.3863991460791674E-2</v>
      </c>
    </row>
    <row r="841" spans="1:19" x14ac:dyDescent="0.4">
      <c r="A841" s="17">
        <f t="shared" si="38"/>
        <v>839</v>
      </c>
      <c r="B841">
        <v>1492732800</v>
      </c>
      <c r="C841">
        <v>1249.99</v>
      </c>
      <c r="D841" s="14">
        <f t="shared" si="37"/>
        <v>42846</v>
      </c>
      <c r="F841">
        <f ca="1">IF(A841&lt;$F$2,"",AVERAGE(INDIRECT("C"&amp;A841-$F$2+3):C841))</f>
        <v>1134.9688636363635</v>
      </c>
      <c r="G841" s="2">
        <f ca="1">IF(A841&lt;$G$2,"",IF(A841=$G$2,AVERAGE(INDIRECT("C"&amp;A841-$G$2+3):C841),G840+(2/($G$2+3))*(C841-G840)))</f>
        <v>1146.9360628013112</v>
      </c>
      <c r="J841">
        <f ca="1">IF(F841="","",IF(C841&lt;(F841*(1-'inputs and tables'!$K$14)),0,IF(C841&gt;(F841*(1+'inputs and tables'!$K$14)),1,J840)))</f>
        <v>1</v>
      </c>
      <c r="K841">
        <f ca="1">IF(G841="","",IF(C841&lt;(G841*(1-'inputs and tables'!$K$14)),0,IF(C841&gt;(G841*(1+'inputs and tables'!$K$14)),1,K840)))</f>
        <v>1</v>
      </c>
      <c r="N841" s="13">
        <f t="shared" si="36"/>
        <v>4498.1467487135333</v>
      </c>
      <c r="O841" s="10">
        <f ca="1">(O840+(IF(J840&lt;&gt;J839,(-O840*'inputs and tables'!$K$22-'inputs and tables'!$K$21)-O840*'inputs and tables'!$K$22,0)*('inputs and tables'!$K$15+'inputs and tables'!$K$16)))*(IF(AND(J840=0,'inputs and tables'!$K$16=1),(data!C840/data!C841-1)*'inputs and tables'!$K$18+1,1)*IF(AND(J840=1,'inputs and tables'!$K$15=1),(data!C841/data!C840-1)*'inputs and tables'!$K$17+1,1))</f>
        <v>10976.181169694561</v>
      </c>
      <c r="P841" s="10">
        <f ca="1">(P840+(IF(K840&lt;&gt;K839,(-P840*'inputs and tables'!$K$22-'inputs and tables'!$K$21)-P840*'inputs and tables'!$K$22,0)*('inputs and tables'!$K$15+'inputs and tables'!$K$16)))*(IF(AND(K840=0,'inputs and tables'!$K$16=1),data!C840/data!C841,1)*IF(AND(K840=1,'inputs and tables'!$K$15=1),data!C841/data!C840,1))</f>
        <v>1879.3839143180028</v>
      </c>
      <c r="R841" s="36">
        <f ca="1">1-O841/MAX($O$202:O841)</f>
        <v>0.55647300364906949</v>
      </c>
      <c r="S841" s="36">
        <f>1-N841/MAX($N$202:N841)</f>
        <v>3.315904274244641E-2</v>
      </c>
    </row>
    <row r="842" spans="1:19" x14ac:dyDescent="0.4">
      <c r="A842" s="17">
        <f t="shared" si="38"/>
        <v>840</v>
      </c>
      <c r="B842">
        <v>1492819200</v>
      </c>
      <c r="C842">
        <v>1247</v>
      </c>
      <c r="D842" s="14">
        <f t="shared" si="37"/>
        <v>42847</v>
      </c>
      <c r="F842">
        <f ca="1">IF(A842&lt;$F$2,"",AVERAGE(INDIRECT("C"&amp;A842-$F$2+3):C842))</f>
        <v>1136.0984090909094</v>
      </c>
      <c r="G842" s="2">
        <f ca="1">IF(A842&lt;$G$2,"",IF(A842=$G$2,AVERAGE(INDIRECT("C"&amp;A842-$G$2+3):C842),G841+(2/($G$2+3))*(C842-G841)))</f>
        <v>1151.1941026821064</v>
      </c>
      <c r="J842">
        <f ca="1">IF(F842="","",IF(C842&lt;(F842*(1-'inputs and tables'!$K$14)),0,IF(C842&gt;(F842*(1+'inputs and tables'!$K$14)),1,J841)))</f>
        <v>1</v>
      </c>
      <c r="K842">
        <f ca="1">IF(G842="","",IF(C842&lt;(G842*(1-'inputs and tables'!$K$14)),0,IF(C842&gt;(G842*(1+'inputs and tables'!$K$14)),1,K841)))</f>
        <v>1</v>
      </c>
      <c r="N842" s="13">
        <f t="shared" si="36"/>
        <v>4487.387095613386</v>
      </c>
      <c r="O842" s="10">
        <f ca="1">(O841+(IF(J841&lt;&gt;J840,(-O841*'inputs and tables'!$K$22-'inputs and tables'!$K$21)-O841*'inputs and tables'!$K$22,0)*('inputs and tables'!$K$15+'inputs and tables'!$K$16)))*(IF(AND(J841=0,'inputs and tables'!$K$16=1),(data!C841/data!C842-1)*'inputs and tables'!$K$18+1,1)*IF(AND(J841=1,'inputs and tables'!$K$15=1),(data!C842/data!C841-1)*'inputs and tables'!$K$17+1,1))</f>
        <v>10917.106890045028</v>
      </c>
      <c r="P842" s="10">
        <f ca="1">(P841+(IF(K841&lt;&gt;K840,(-P841*'inputs and tables'!$K$22-'inputs and tables'!$K$21)-P841*'inputs and tables'!$K$22,0)*('inputs and tables'!$K$15+'inputs and tables'!$K$16)))*(IF(AND(K841=0,'inputs and tables'!$K$16=1),data!C841/data!C842,1)*IF(AND(K841=1,'inputs and tables'!$K$15=1),data!C842/data!C841,1))</f>
        <v>1874.8883920307758</v>
      </c>
      <c r="R842" s="36">
        <f ca="1">1-O842/MAX($O$202:O842)</f>
        <v>0.55886008504008122</v>
      </c>
      <c r="S842" s="36">
        <f>1-N842/MAX($N$202:N842)</f>
        <v>3.5471744813822981E-2</v>
      </c>
    </row>
    <row r="843" spans="1:19" x14ac:dyDescent="0.4">
      <c r="A843" s="17">
        <f t="shared" si="38"/>
        <v>841</v>
      </c>
      <c r="B843">
        <v>1492905600</v>
      </c>
      <c r="C843">
        <v>1251.98</v>
      </c>
      <c r="D843" s="14">
        <f t="shared" si="37"/>
        <v>42848</v>
      </c>
      <c r="F843">
        <f ca="1">IF(A843&lt;$F$2,"",AVERAGE(INDIRECT("C"&amp;A843-$F$2+3):C843))</f>
        <v>1139.3475000000001</v>
      </c>
      <c r="G843" s="2">
        <f ca="1">IF(A843&lt;$G$2,"",IF(A843=$G$2,AVERAGE(INDIRECT("C"&amp;A843-$G$2+3):C843),G842+(2/($G$2+3))*(C843-G842)))</f>
        <v>1155.4828642701018</v>
      </c>
      <c r="J843">
        <f ca="1">IF(F843="","",IF(C843&lt;(F843*(1-'inputs and tables'!$K$14)),0,IF(C843&gt;(F843*(1+'inputs and tables'!$K$14)),1,J842)))</f>
        <v>1</v>
      </c>
      <c r="K843">
        <f ca="1">IF(G843="","",IF(C843&lt;(G843*(1-'inputs and tables'!$K$14)),0,IF(C843&gt;(G843*(1+'inputs and tables'!$K$14)),1,K842)))</f>
        <v>1</v>
      </c>
      <c r="N843" s="13">
        <f t="shared" ref="N843:N906" si="39">(C843/C842)*N842</f>
        <v>4505.3078556263408</v>
      </c>
      <c r="O843" s="10">
        <f ca="1">(O842+(IF(J842&lt;&gt;J841,(-O842*'inputs and tables'!$K$22-'inputs and tables'!$K$21)-O842*'inputs and tables'!$K$22,0)*('inputs and tables'!$K$15+'inputs and tables'!$K$16)))*(IF(AND(J842=0,'inputs and tables'!$K$16=1),(data!C842/data!C843-1)*'inputs and tables'!$K$18+1,1)*IF(AND(J842=1,'inputs and tables'!$K$15=1),(data!C843/data!C842-1)*'inputs and tables'!$K$17+1,1))</f>
        <v>11015.203267513314</v>
      </c>
      <c r="P843" s="10">
        <f ca="1">(P842+(IF(K842&lt;&gt;K841,(-P842*'inputs and tables'!$K$22-'inputs and tables'!$K$21)-P842*'inputs and tables'!$K$22,0)*('inputs and tables'!$K$15+'inputs and tables'!$K$16)))*(IF(AND(K842=0,'inputs and tables'!$K$16=1),data!C842/data!C843,1)*IF(AND(K842=1,'inputs and tables'!$K$15=1),data!C843/data!C842,1))</f>
        <v>1882.3759174456218</v>
      </c>
      <c r="R843" s="36">
        <f ca="1">1-O843/MAX($O$202:O843)</f>
        <v>0.55489619350269082</v>
      </c>
      <c r="S843" s="36">
        <f>1-N843/MAX($N$202:N843)</f>
        <v>3.161981962470739E-2</v>
      </c>
    </row>
    <row r="844" spans="1:19" x14ac:dyDescent="0.4">
      <c r="A844" s="17">
        <f t="shared" si="38"/>
        <v>842</v>
      </c>
      <c r="B844">
        <v>1492992000</v>
      </c>
      <c r="C844">
        <v>1257.29</v>
      </c>
      <c r="D844" s="14">
        <f t="shared" si="37"/>
        <v>42849</v>
      </c>
      <c r="F844">
        <f ca="1">IF(A844&lt;$F$2,"",AVERAGE(INDIRECT("C"&amp;A844-$F$2+3):C844))</f>
        <v>1140.9204545454547</v>
      </c>
      <c r="G844" s="2">
        <f ca="1">IF(A844&lt;$G$2,"",IF(A844=$G$2,AVERAGE(INDIRECT("C"&amp;A844-$G$2+3):C844),G843+(2/($G$2+3))*(C844-G843)))</f>
        <v>1159.8150828117996</v>
      </c>
      <c r="J844">
        <f ca="1">IF(F844="","",IF(C844&lt;(F844*(1-'inputs and tables'!$K$14)),0,IF(C844&gt;(F844*(1+'inputs and tables'!$K$14)),1,J843)))</f>
        <v>1</v>
      </c>
      <c r="K844">
        <f ca="1">IF(G844="","",IF(C844&lt;(G844*(1-'inputs and tables'!$K$14)),0,IF(C844&gt;(G844*(1+'inputs and tables'!$K$14)),1,K843)))</f>
        <v>1</v>
      </c>
      <c r="N844" s="13">
        <f t="shared" si="39"/>
        <v>4524.416135881118</v>
      </c>
      <c r="O844" s="10">
        <f ca="1">(O843+(IF(J843&lt;&gt;J842,(-O843*'inputs and tables'!$K$22-'inputs and tables'!$K$21)-O843*'inputs and tables'!$K$22,0)*('inputs and tables'!$K$15+'inputs and tables'!$K$16)))*(IF(AND(J843=0,'inputs and tables'!$K$16=1),(data!C843/data!C844-1)*'inputs and tables'!$K$18+1,1)*IF(AND(J843=1,'inputs and tables'!$K$15=1),(data!C844/data!C843-1)*'inputs and tables'!$K$17+1,1))</f>
        <v>11120.32007532064</v>
      </c>
      <c r="P844" s="10">
        <f ca="1">(P843+(IF(K843&lt;&gt;K842,(-P843*'inputs and tables'!$K$22-'inputs and tables'!$K$21)-P843*'inputs and tables'!$K$22,0)*('inputs and tables'!$K$15+'inputs and tables'!$K$16)))*(IF(AND(K843=0,'inputs and tables'!$K$16=1),data!C843/data!C844,1)*IF(AND(K843=1,'inputs and tables'!$K$15=1),data!C844/data!C843,1))</f>
        <v>1890.3596041831386</v>
      </c>
      <c r="R844" s="36">
        <f ca="1">1-O844/MAX($O$202:O844)</f>
        <v>0.55064861947744559</v>
      </c>
      <c r="S844" s="36">
        <f>1-N844/MAX($N$202:N844)</f>
        <v>2.7512646380891348E-2</v>
      </c>
    </row>
    <row r="845" spans="1:19" x14ac:dyDescent="0.4">
      <c r="A845" s="17">
        <f t="shared" si="38"/>
        <v>843</v>
      </c>
      <c r="B845">
        <v>1493078400</v>
      </c>
      <c r="C845">
        <v>1281.1600000000001</v>
      </c>
      <c r="D845" s="14">
        <f t="shared" si="37"/>
        <v>42850</v>
      </c>
      <c r="F845">
        <f ca="1">IF(A845&lt;$F$2,"",AVERAGE(INDIRECT("C"&amp;A845-$F$2+3):C845))</f>
        <v>1141.9565909090911</v>
      </c>
      <c r="G845" s="2">
        <f ca="1">IF(A845&lt;$G$2,"",IF(A845=$G$2,AVERAGE(INDIRECT("C"&amp;A845-$G$2+3):C845),G844+(2/($G$2+3))*(C845-G844)))</f>
        <v>1164.9786963091699</v>
      </c>
      <c r="J845">
        <f ca="1">IF(F845="","",IF(C845&lt;(F845*(1-'inputs and tables'!$K$14)),0,IF(C845&gt;(F845*(1+'inputs and tables'!$K$14)),1,J844)))</f>
        <v>1</v>
      </c>
      <c r="K845">
        <f ca="1">IF(G845="","",IF(C845&lt;(G845*(1-'inputs and tables'!$K$14)),0,IF(C845&gt;(G845*(1+'inputs and tables'!$K$14)),1,K844)))</f>
        <v>1</v>
      </c>
      <c r="N845" s="13">
        <f t="shared" si="39"/>
        <v>4610.3134333729322</v>
      </c>
      <c r="O845" s="10">
        <f ca="1">(O844+(IF(J844&lt;&gt;J843,(-O844*'inputs and tables'!$K$22-'inputs and tables'!$K$21)-O844*'inputs and tables'!$K$22,0)*('inputs and tables'!$K$15+'inputs and tables'!$K$16)))*(IF(AND(J844=0,'inputs and tables'!$K$16=1),(data!C844/data!C845-1)*'inputs and tables'!$K$18+1,1)*IF(AND(J844=1,'inputs and tables'!$K$15=1),(data!C845/data!C844-1)*'inputs and tables'!$K$17+1,1))</f>
        <v>11595.345399983438</v>
      </c>
      <c r="P845" s="10">
        <f ca="1">(P844+(IF(K844&lt;&gt;K843,(-P844*'inputs and tables'!$K$22-'inputs and tables'!$K$21)-P844*'inputs and tables'!$K$22,0)*('inputs and tables'!$K$15+'inputs and tables'!$K$16)))*(IF(AND(K844=0,'inputs and tables'!$K$16=1),data!C844/data!C845,1)*IF(AND(K844=1,'inputs and tables'!$K$15=1),data!C845/data!C844,1))</f>
        <v>1926.2486065229741</v>
      </c>
      <c r="R845" s="36">
        <f ca="1">1-O845/MAX($O$202:O845)</f>
        <v>0.53145373264193796</v>
      </c>
      <c r="S845" s="36">
        <f>1-N845/MAX($N$202:N845)</f>
        <v>9.0497037575599792E-3</v>
      </c>
    </row>
    <row r="846" spans="1:19" x14ac:dyDescent="0.4">
      <c r="A846" s="17">
        <f t="shared" si="38"/>
        <v>844</v>
      </c>
      <c r="B846">
        <v>1493164800</v>
      </c>
      <c r="C846">
        <v>1298.44</v>
      </c>
      <c r="D846" s="14">
        <f t="shared" si="37"/>
        <v>42851</v>
      </c>
      <c r="F846">
        <f ca="1">IF(A846&lt;$F$2,"",AVERAGE(INDIRECT("C"&amp;A846-$F$2+3):C846))</f>
        <v>1143.1600000000003</v>
      </c>
      <c r="G846" s="2">
        <f ca="1">IF(A846&lt;$G$2,"",IF(A846=$G$2,AVERAGE(INDIRECT("C"&amp;A846-$G$2+3):C846),G845+(2/($G$2+3))*(C846-G845)))</f>
        <v>1170.6579007215457</v>
      </c>
      <c r="J846">
        <f ca="1">IF(F846="","",IF(C846&lt;(F846*(1-'inputs and tables'!$K$14)),0,IF(C846&gt;(F846*(1+'inputs and tables'!$K$14)),1,J845)))</f>
        <v>1</v>
      </c>
      <c r="K846">
        <f ca="1">IF(G846="","",IF(C846&lt;(G846*(1-'inputs and tables'!$K$14)),0,IF(C846&gt;(G846*(1+'inputs and tables'!$K$14)),1,K845)))</f>
        <v>1</v>
      </c>
      <c r="N846" s="13">
        <f t="shared" si="39"/>
        <v>4672.496311490173</v>
      </c>
      <c r="O846" s="10">
        <f ca="1">(O845+(IF(J845&lt;&gt;J844,(-O845*'inputs and tables'!$K$22-'inputs and tables'!$K$21)-O845*'inputs and tables'!$K$22,0)*('inputs and tables'!$K$15+'inputs and tables'!$K$16)))*(IF(AND(J845=0,'inputs and tables'!$K$16=1),(data!C845/data!C846-1)*'inputs and tables'!$K$18+1,1)*IF(AND(J845=1,'inputs and tables'!$K$15=1),(data!C846/data!C845-1)*'inputs and tables'!$K$17+1,1))</f>
        <v>11947.235116452386</v>
      </c>
      <c r="P846" s="10">
        <f ca="1">(P845+(IF(K845&lt;&gt;K844,(-P845*'inputs and tables'!$K$22-'inputs and tables'!$K$21)-P845*'inputs and tables'!$K$22,0)*('inputs and tables'!$K$15+'inputs and tables'!$K$16)))*(IF(AND(K845=0,'inputs and tables'!$K$16=1),data!C845/data!C846,1)*IF(AND(K845=1,'inputs and tables'!$K$15=1),data!C846/data!C845,1))</f>
        <v>1952.229417600995</v>
      </c>
      <c r="R846" s="36">
        <f ca="1">1-O846/MAX($O$202:O846)</f>
        <v>0.51723452592702213</v>
      </c>
      <c r="S846" s="36">
        <f>1-N846/MAX($N$202:N846)</f>
        <v>0</v>
      </c>
    </row>
    <row r="847" spans="1:19" x14ac:dyDescent="0.4">
      <c r="A847" s="17">
        <f t="shared" si="38"/>
        <v>845</v>
      </c>
      <c r="B847">
        <v>1493251200</v>
      </c>
      <c r="C847">
        <v>1349.26</v>
      </c>
      <c r="D847" s="14">
        <f t="shared" si="37"/>
        <v>42852</v>
      </c>
      <c r="F847">
        <f ca="1">IF(A847&lt;$F$2,"",AVERAGE(INDIRECT("C"&amp;A847-$F$2+3):C847))</f>
        <v>1145.465454545455</v>
      </c>
      <c r="G847" s="2">
        <f ca="1">IF(A847&lt;$G$2,"",IF(A847=$G$2,AVERAGE(INDIRECT("C"&amp;A847-$G$2+3):C847),G846+(2/($G$2+3))*(C847-G846)))</f>
        <v>1178.2579900525438</v>
      </c>
      <c r="J847">
        <f ca="1">IF(F847="","",IF(C847&lt;(F847*(1-'inputs and tables'!$K$14)),0,IF(C847&gt;(F847*(1+'inputs and tables'!$K$14)),1,J846)))</f>
        <v>1</v>
      </c>
      <c r="K847">
        <f ca="1">IF(G847="","",IF(C847&lt;(G847*(1-'inputs and tables'!$K$14)),0,IF(C847&gt;(G847*(1+'inputs and tables'!$K$14)),1,K846)))</f>
        <v>1</v>
      </c>
      <c r="N847" s="13">
        <f t="shared" si="39"/>
        <v>4855.3744287308082</v>
      </c>
      <c r="O847" s="10">
        <f ca="1">(O846+(IF(J846&lt;&gt;J845,(-O846*'inputs and tables'!$K$22-'inputs and tables'!$K$21)-O846*'inputs and tables'!$K$22,0)*('inputs and tables'!$K$15+'inputs and tables'!$K$16)))*(IF(AND(J846=0,'inputs and tables'!$K$16=1),(data!C846/data!C847-1)*'inputs and tables'!$K$18+1,1)*IF(AND(J846=1,'inputs and tables'!$K$15=1),(data!C847/data!C846-1)*'inputs and tables'!$K$17+1,1))</f>
        <v>12999.348883273147</v>
      </c>
      <c r="P847" s="10">
        <f ca="1">(P846+(IF(K846&lt;&gt;K845,(-P846*'inputs and tables'!$K$22-'inputs and tables'!$K$21)-P846*'inputs and tables'!$K$22,0)*('inputs and tables'!$K$15+'inputs and tables'!$K$16)))*(IF(AND(K846=0,'inputs and tables'!$K$16=1),data!C846/data!C847,1)*IF(AND(K846=1,'inputs and tables'!$K$15=1),data!C847/data!C846,1))</f>
        <v>2028.6382612922573</v>
      </c>
      <c r="R847" s="36">
        <f ca="1">1-O847/MAX($O$202:O847)</f>
        <v>0.4747205721572102</v>
      </c>
      <c r="S847" s="36">
        <f>1-N847/MAX($N$202:N847)</f>
        <v>0</v>
      </c>
    </row>
    <row r="848" spans="1:19" x14ac:dyDescent="0.4">
      <c r="A848" s="17">
        <f t="shared" si="38"/>
        <v>846</v>
      </c>
      <c r="B848">
        <v>1493337600</v>
      </c>
      <c r="C848">
        <v>1353.34</v>
      </c>
      <c r="D848" s="14">
        <f t="shared" si="37"/>
        <v>42853</v>
      </c>
      <c r="F848">
        <f ca="1">IF(A848&lt;$F$2,"",AVERAGE(INDIRECT("C"&amp;A848-$F$2+3):C848))</f>
        <v>1147.5184090909095</v>
      </c>
      <c r="G848" s="2">
        <f ca="1">IF(A848&lt;$G$2,"",IF(A848=$G$2,AVERAGE(INDIRECT("C"&amp;A848-$G$2+3):C848),G847+(2/($G$2+3))*(C848-G847)))</f>
        <v>1185.7082883481803</v>
      </c>
      <c r="J848">
        <f ca="1">IF(F848="","",IF(C848&lt;(F848*(1-'inputs and tables'!$K$14)),0,IF(C848&gt;(F848*(1+'inputs and tables'!$K$14)),1,J847)))</f>
        <v>1</v>
      </c>
      <c r="K848">
        <f ca="1">IF(G848="","",IF(C848&lt;(G848*(1-'inputs and tables'!$K$14)),0,IF(C848&gt;(G848*(1+'inputs and tables'!$K$14)),1,K847)))</f>
        <v>1</v>
      </c>
      <c r="N848" s="13">
        <f t="shared" si="39"/>
        <v>4870.0564971751573</v>
      </c>
      <c r="O848" s="10">
        <f ca="1">(O847+(IF(J847&lt;&gt;J846,(-O847*'inputs and tables'!$K$22-'inputs and tables'!$K$21)-O847*'inputs and tables'!$K$22,0)*('inputs and tables'!$K$15+'inputs and tables'!$K$16)))*(IF(AND(J847=0,'inputs and tables'!$K$16=1),(data!C847/data!C848-1)*'inputs and tables'!$K$18+1,1)*IF(AND(J847=1,'inputs and tables'!$K$15=1),(data!C848/data!C847-1)*'inputs and tables'!$K$17+1,1))</f>
        <v>13087.792936123191</v>
      </c>
      <c r="P848" s="10">
        <f ca="1">(P847+(IF(K847&lt;&gt;K846,(-P847*'inputs and tables'!$K$22-'inputs and tables'!$K$21)-P847*'inputs and tables'!$K$22,0)*('inputs and tables'!$K$15+'inputs and tables'!$K$16)))*(IF(AND(K847=0,'inputs and tables'!$K$16=1),data!C847/data!C848,1)*IF(AND(K847=1,'inputs and tables'!$K$15=1),data!C848/data!C847,1))</f>
        <v>2034.7726194634567</v>
      </c>
      <c r="R848" s="36">
        <f ca="1">1-O848/MAX($O$202:O848)</f>
        <v>0.47114671304362432</v>
      </c>
      <c r="S848" s="36">
        <f>1-N848/MAX($N$202:N848)</f>
        <v>0</v>
      </c>
    </row>
    <row r="849" spans="1:19" x14ac:dyDescent="0.4">
      <c r="A849" s="17">
        <f t="shared" si="38"/>
        <v>847</v>
      </c>
      <c r="B849">
        <v>1493424000</v>
      </c>
      <c r="C849">
        <v>1365.43</v>
      </c>
      <c r="D849" s="14">
        <f t="shared" si="37"/>
        <v>42854</v>
      </c>
      <c r="F849">
        <f ca="1">IF(A849&lt;$F$2,"",AVERAGE(INDIRECT("C"&amp;A849-$F$2+3):C849))</f>
        <v>1151.8438636363642</v>
      </c>
      <c r="G849" s="2">
        <f ca="1">IF(A849&lt;$G$2,"",IF(A849=$G$2,AVERAGE(INDIRECT("C"&amp;A849-$G$2+3):C849),G848+(2/($G$2+3))*(C849-G848)))</f>
        <v>1193.356020758896</v>
      </c>
      <c r="J849">
        <f ca="1">IF(F849="","",IF(C849&lt;(F849*(1-'inputs and tables'!$K$14)),0,IF(C849&gt;(F849*(1+'inputs and tables'!$K$14)),1,J848)))</f>
        <v>1</v>
      </c>
      <c r="K849">
        <f ca="1">IF(G849="","",IF(C849&lt;(G849*(1-'inputs and tables'!$K$14)),0,IF(C849&gt;(G849*(1+'inputs and tables'!$K$14)),1,K848)))</f>
        <v>1</v>
      </c>
      <c r="N849" s="13">
        <f t="shared" si="39"/>
        <v>4913.5629205801024</v>
      </c>
      <c r="O849" s="10">
        <f ca="1">(O848+(IF(J848&lt;&gt;J847,(-O848*'inputs and tables'!$K$22-'inputs and tables'!$K$21)-O848*'inputs and tables'!$K$22,0)*('inputs and tables'!$K$15+'inputs and tables'!$K$16)))*(IF(AND(J848=0,'inputs and tables'!$K$16=1),(data!C848/data!C849-1)*'inputs and tables'!$K$18+1,1)*IF(AND(J848=1,'inputs and tables'!$K$15=1),(data!C849/data!C848-1)*'inputs and tables'!$K$17+1,1))</f>
        <v>13350.861113628393</v>
      </c>
      <c r="P849" s="10">
        <f ca="1">(P848+(IF(K848&lt;&gt;K847,(-P848*'inputs and tables'!$K$22-'inputs and tables'!$K$21)-P848*'inputs and tables'!$K$22,0)*('inputs and tables'!$K$15+'inputs and tables'!$K$16)))*(IF(AND(K848=0,'inputs and tables'!$K$16=1),data!C848/data!C849,1)*IF(AND(K848=1,'inputs and tables'!$K$15=1),data!C849/data!C848,1))</f>
        <v>2052.9501661031136</v>
      </c>
      <c r="R849" s="36">
        <f ca="1">1-O849/MAX($O$202:O849)</f>
        <v>0.4605166189516513</v>
      </c>
      <c r="S849" s="36">
        <f>1-N849/MAX($N$202:N849)</f>
        <v>0</v>
      </c>
    </row>
    <row r="850" spans="1:19" x14ac:dyDescent="0.4">
      <c r="A850" s="17">
        <f t="shared" si="38"/>
        <v>848</v>
      </c>
      <c r="B850">
        <v>1493510400</v>
      </c>
      <c r="C850">
        <v>1384.55</v>
      </c>
      <c r="D850" s="14">
        <f t="shared" si="37"/>
        <v>42855</v>
      </c>
      <c r="F850">
        <f ca="1">IF(A850&lt;$F$2,"",AVERAGE(INDIRECT("C"&amp;A850-$F$2+3):C850))</f>
        <v>1159.0025000000005</v>
      </c>
      <c r="G850" s="2">
        <f ca="1">IF(A850&lt;$G$2,"",IF(A850=$G$2,AVERAGE(INDIRECT("C"&amp;A850-$G$2+3):C850),G849+(2/($G$2+3))*(C850-G849)))</f>
        <v>1201.4919347691557</v>
      </c>
      <c r="J850">
        <f ca="1">IF(F850="","",IF(C850&lt;(F850*(1-'inputs and tables'!$K$14)),0,IF(C850&gt;(F850*(1+'inputs and tables'!$K$14)),1,J849)))</f>
        <v>1</v>
      </c>
      <c r="K850">
        <f ca="1">IF(G850="","",IF(C850&lt;(G850*(1-'inputs and tables'!$K$14)),0,IF(C850&gt;(G850*(1+'inputs and tables'!$K$14)),1,K849)))</f>
        <v>1</v>
      </c>
      <c r="N850" s="13">
        <f t="shared" si="39"/>
        <v>4982.3671236820483</v>
      </c>
      <c r="O850" s="10">
        <f ca="1">(O849+(IF(J849&lt;&gt;J848,(-O849*'inputs and tables'!$K$22-'inputs and tables'!$K$21)-O849*'inputs and tables'!$K$22,0)*('inputs and tables'!$K$15+'inputs and tables'!$K$16)))*(IF(AND(J849=0,'inputs and tables'!$K$16=1),(data!C849/data!C850-1)*'inputs and tables'!$K$18+1,1)*IF(AND(J849=1,'inputs and tables'!$K$15=1),(data!C850/data!C849-1)*'inputs and tables'!$K$17+1,1))</f>
        <v>13771.500798642115</v>
      </c>
      <c r="P850" s="10">
        <f ca="1">(P849+(IF(K849&lt;&gt;K848,(-P849*'inputs and tables'!$K$22-'inputs and tables'!$K$21)-P849*'inputs and tables'!$K$22,0)*('inputs and tables'!$K$15+'inputs and tables'!$K$16)))*(IF(AND(K849=0,'inputs and tables'!$K$16=1),data!C849/data!C850,1)*IF(AND(K849=1,'inputs and tables'!$K$15=1),data!C850/data!C849,1))</f>
        <v>2081.697452434812</v>
      </c>
      <c r="R850" s="36">
        <f ca="1">1-O850/MAX($O$202:O850)</f>
        <v>0.44351935431509015</v>
      </c>
      <c r="S850" s="36">
        <f>1-N850/MAX($N$202:N850)</f>
        <v>0</v>
      </c>
    </row>
    <row r="851" spans="1:19" x14ac:dyDescent="0.4">
      <c r="A851" s="17">
        <f t="shared" si="38"/>
        <v>849</v>
      </c>
      <c r="B851">
        <v>1493596800</v>
      </c>
      <c r="C851">
        <v>1436.5</v>
      </c>
      <c r="D851" s="14">
        <f t="shared" si="37"/>
        <v>42856</v>
      </c>
      <c r="F851">
        <f ca="1">IF(A851&lt;$F$2,"",AVERAGE(INDIRECT("C"&amp;A851-$F$2+3):C851))</f>
        <v>1169.6047727272733</v>
      </c>
      <c r="G851" s="2">
        <f ca="1">IF(A851&lt;$G$2,"",IF(A851=$G$2,AVERAGE(INDIRECT("C"&amp;A851-$G$2+3):C851),G850+(2/($G$2+3))*(C851-G850)))</f>
        <v>1211.4922779704682</v>
      </c>
      <c r="J851">
        <f ca="1">IF(F851="","",IF(C851&lt;(F851*(1-'inputs and tables'!$K$14)),0,IF(C851&gt;(F851*(1+'inputs and tables'!$K$14)),1,J850)))</f>
        <v>1</v>
      </c>
      <c r="K851">
        <f ca="1">IF(G851="","",IF(C851&lt;(G851*(1-'inputs and tables'!$K$14)),0,IF(C851&gt;(G851*(1+'inputs and tables'!$K$14)),1,K850)))</f>
        <v>1</v>
      </c>
      <c r="N851" s="13">
        <f t="shared" si="39"/>
        <v>5169.3115981143783</v>
      </c>
      <c r="O851" s="10">
        <f ca="1">(O850+(IF(J850&lt;&gt;J849,(-O850*'inputs and tables'!$K$22-'inputs and tables'!$K$21)-O850*'inputs and tables'!$K$22,0)*('inputs and tables'!$K$15+'inputs and tables'!$K$16)))*(IF(AND(J850=0,'inputs and tables'!$K$16=1),(data!C850/data!C851-1)*'inputs and tables'!$K$18+1,1)*IF(AND(J850=1,'inputs and tables'!$K$15=1),(data!C851/data!C850-1)*'inputs and tables'!$K$17+1,1))</f>
        <v>14934.128583555104</v>
      </c>
      <c r="P851" s="10">
        <f ca="1">(P850+(IF(K850&lt;&gt;K849,(-P850*'inputs and tables'!$K$22-'inputs and tables'!$K$21)-P850*'inputs and tables'!$K$22,0)*('inputs and tables'!$K$15+'inputs and tables'!$K$16)))*(IF(AND(K850=0,'inputs and tables'!$K$16=1),data!C850/data!C851,1)*IF(AND(K850=1,'inputs and tables'!$K$15=1),data!C851/data!C850,1))</f>
        <v>2159.8052727764311</v>
      </c>
      <c r="R851" s="36">
        <f ca="1">1-O851/MAX($O$202:O851)</f>
        <v>0.39653973532516928</v>
      </c>
      <c r="S851" s="36">
        <f>1-N851/MAX($N$202:N851)</f>
        <v>0</v>
      </c>
    </row>
    <row r="852" spans="1:19" x14ac:dyDescent="0.4">
      <c r="A852" s="17">
        <f t="shared" si="38"/>
        <v>850</v>
      </c>
      <c r="B852">
        <v>1493683200</v>
      </c>
      <c r="C852">
        <v>1471.99</v>
      </c>
      <c r="D852" s="14">
        <f t="shared" si="37"/>
        <v>42857</v>
      </c>
      <c r="F852">
        <f ca="1">IF(A852&lt;$F$2,"",AVERAGE(INDIRECT("C"&amp;A852-$F$2+3):C852))</f>
        <v>1179.888863636364</v>
      </c>
      <c r="G852" s="2">
        <f ca="1">IF(A852&lt;$G$2,"",IF(A852=$G$2,AVERAGE(INDIRECT("C"&amp;A852-$G$2+3):C852),G851+(2/($G$2+3))*(C852-G851)))</f>
        <v>1222.5772874185334</v>
      </c>
      <c r="J852">
        <f ca="1">IF(F852="","",IF(C852&lt;(F852*(1-'inputs and tables'!$K$14)),0,IF(C852&gt;(F852*(1+'inputs and tables'!$K$14)),1,J851)))</f>
        <v>1</v>
      </c>
      <c r="K852">
        <f ca="1">IF(G852="","",IF(C852&lt;(G852*(1-'inputs and tables'!$K$14)),0,IF(C852&gt;(G852*(1+'inputs and tables'!$K$14)),1,K851)))</f>
        <v>1</v>
      </c>
      <c r="N852" s="13">
        <f t="shared" si="39"/>
        <v>5297.0240023030865</v>
      </c>
      <c r="O852" s="10">
        <f ca="1">(O851+(IF(J851&lt;&gt;J850,(-O851*'inputs and tables'!$K$22-'inputs and tables'!$K$21)-O851*'inputs and tables'!$K$22,0)*('inputs and tables'!$K$15+'inputs and tables'!$K$16)))*(IF(AND(J851=0,'inputs and tables'!$K$16=1),(data!C851/data!C852-1)*'inputs and tables'!$K$18+1,1)*IF(AND(J851=1,'inputs and tables'!$K$15=1),(data!C852/data!C851-1)*'inputs and tables'!$K$17+1,1))</f>
        <v>15764.290437170372</v>
      </c>
      <c r="P852" s="10">
        <f ca="1">(P851+(IF(K851&lt;&gt;K850,(-P851*'inputs and tables'!$K$22-'inputs and tables'!$K$21)-P851*'inputs and tables'!$K$22,0)*('inputs and tables'!$K$15+'inputs and tables'!$K$16)))*(IF(AND(K851=0,'inputs and tables'!$K$16=1),data!C851/data!C852,1)*IF(AND(K851=1,'inputs and tables'!$K$15=1),data!C852/data!C851,1))</f>
        <v>2213.1651677509076</v>
      </c>
      <c r="R852" s="36">
        <f ca="1">1-O852/MAX($O$202:O852)</f>
        <v>0.3629944441417744</v>
      </c>
      <c r="S852" s="36">
        <f>1-N852/MAX($N$202:N852)</f>
        <v>0</v>
      </c>
    </row>
    <row r="853" spans="1:19" x14ac:dyDescent="0.4">
      <c r="A853" s="17">
        <f t="shared" si="38"/>
        <v>851</v>
      </c>
      <c r="B853">
        <v>1493769600</v>
      </c>
      <c r="C853">
        <v>1533</v>
      </c>
      <c r="D853" s="14">
        <f t="shared" si="37"/>
        <v>42858</v>
      </c>
      <c r="F853">
        <f ca="1">IF(A853&lt;$F$2,"",AVERAGE(INDIRECT("C"&amp;A853-$F$2+3):C853))</f>
        <v>1190.9804545454549</v>
      </c>
      <c r="G853" s="2">
        <f ca="1">IF(A853&lt;$G$2,"",IF(A853=$G$2,AVERAGE(INDIRECT("C"&amp;A853-$G$2+3):C853),G852+(2/($G$2+3))*(C853-G852)))</f>
        <v>1235.7867645496597</v>
      </c>
      <c r="J853">
        <f ca="1">IF(F853="","",IF(C853&lt;(F853*(1-'inputs and tables'!$K$14)),0,IF(C853&gt;(F853*(1+'inputs and tables'!$K$14)),1,J852)))</f>
        <v>1</v>
      </c>
      <c r="K853">
        <f ca="1">IF(G853="","",IF(C853&lt;(G853*(1-'inputs and tables'!$K$14)),0,IF(C853&gt;(G853*(1+'inputs and tables'!$K$14)),1,K852)))</f>
        <v>1</v>
      </c>
      <c r="N853" s="13">
        <f t="shared" si="39"/>
        <v>5516.5713051927196</v>
      </c>
      <c r="O853" s="10">
        <f ca="1">(O852+(IF(J852&lt;&gt;J851,(-O852*'inputs and tables'!$K$22-'inputs and tables'!$K$21)-O852*'inputs and tables'!$K$22,0)*('inputs and tables'!$K$15+'inputs and tables'!$K$16)))*(IF(AND(J852=0,'inputs and tables'!$K$16=1),(data!C852/data!C853-1)*'inputs and tables'!$K$18+1,1)*IF(AND(J852=1,'inputs and tables'!$K$15=1),(data!C853/data!C852-1)*'inputs and tables'!$K$17+1,1))</f>
        <v>17234.411537881973</v>
      </c>
      <c r="P853" s="10">
        <f ca="1">(P852+(IF(K852&lt;&gt;K851,(-P852*'inputs and tables'!$K$22-'inputs and tables'!$K$21)-P852*'inputs and tables'!$K$22,0)*('inputs and tables'!$K$15+'inputs and tables'!$K$16)))*(IF(AND(K852=0,'inputs and tables'!$K$16=1),data!C852/data!C853,1)*IF(AND(K852=1,'inputs and tables'!$K$15=1),data!C853/data!C852,1))</f>
        <v>2304.8948716785721</v>
      </c>
      <c r="R853" s="36">
        <f ca="1">1-O853/MAX($O$202:O853)</f>
        <v>0.30358959413155129</v>
      </c>
      <c r="S853" s="36">
        <f>1-N853/MAX($N$202:N853)</f>
        <v>0</v>
      </c>
    </row>
    <row r="854" spans="1:19" x14ac:dyDescent="0.4">
      <c r="A854" s="17">
        <f t="shared" si="38"/>
        <v>852</v>
      </c>
      <c r="B854">
        <v>1493856000</v>
      </c>
      <c r="C854">
        <v>1563.39</v>
      </c>
      <c r="D854" s="14">
        <f t="shared" si="37"/>
        <v>42859</v>
      </c>
      <c r="F854">
        <f ca="1">IF(A854&lt;$F$2,"",AVERAGE(INDIRECT("C"&amp;A854-$F$2+3):C854))</f>
        <v>1201.1843181818183</v>
      </c>
      <c r="G854" s="2">
        <f ca="1">IF(A854&lt;$G$2,"",IF(A854=$G$2,AVERAGE(INDIRECT("C"&amp;A854-$G$2+3):C854),G853+(2/($G$2+3))*(C854-G853)))</f>
        <v>1249.7273277603124</v>
      </c>
      <c r="J854">
        <f ca="1">IF(F854="","",IF(C854&lt;(F854*(1-'inputs and tables'!$K$14)),0,IF(C854&gt;(F854*(1+'inputs and tables'!$K$14)),1,J853)))</f>
        <v>1</v>
      </c>
      <c r="K854">
        <f ca="1">IF(G854="","",IF(C854&lt;(G854*(1-'inputs and tables'!$K$14)),0,IF(C854&gt;(G854*(1+'inputs and tables'!$K$14)),1,K853)))</f>
        <v>1</v>
      </c>
      <c r="N854" s="13">
        <f t="shared" si="39"/>
        <v>5625.9311238259925</v>
      </c>
      <c r="O854" s="10">
        <f ca="1">(O853+(IF(J853&lt;&gt;J852,(-O853*'inputs and tables'!$K$22-'inputs and tables'!$K$21)-O853*'inputs and tables'!$K$22,0)*('inputs and tables'!$K$15+'inputs and tables'!$K$16)))*(IF(AND(J853=0,'inputs and tables'!$K$16=1),(data!C853/data!C854-1)*'inputs and tables'!$K$18+1,1)*IF(AND(J853=1,'inputs and tables'!$K$15=1),(data!C854/data!C853-1)*'inputs and tables'!$K$17+1,1))</f>
        <v>18003.130373453743</v>
      </c>
      <c r="P854" s="10">
        <f ca="1">(P853+(IF(K853&lt;&gt;K852,(-P853*'inputs and tables'!$K$22-'inputs and tables'!$K$21)-P853*'inputs and tables'!$K$22,0)*('inputs and tables'!$K$15+'inputs and tables'!$K$16)))*(IF(AND(K853=0,'inputs and tables'!$K$16=1),data!C853/data!C854,1)*IF(AND(K853=1,'inputs and tables'!$K$15=1),data!C854/data!C853,1))</f>
        <v>2350.5868189390494</v>
      </c>
      <c r="R854" s="36">
        <f ca="1">1-O854/MAX($O$202:O854)</f>
        <v>0.27252710063691998</v>
      </c>
      <c r="S854" s="36">
        <f>1-N854/MAX($N$202:N854)</f>
        <v>0</v>
      </c>
    </row>
    <row r="855" spans="1:19" x14ac:dyDescent="0.4">
      <c r="A855" s="17">
        <f t="shared" si="38"/>
        <v>853</v>
      </c>
      <c r="B855">
        <v>1493942400</v>
      </c>
      <c r="C855">
        <v>1551.3</v>
      </c>
      <c r="D855" s="14">
        <f t="shared" si="37"/>
        <v>42860</v>
      </c>
      <c r="F855">
        <f ca="1">IF(A855&lt;$F$2,"",AVERAGE(INDIRECT("C"&amp;A855-$F$2+3):C855))</f>
        <v>1212.9281818181821</v>
      </c>
      <c r="G855" s="2">
        <f ca="1">IF(A855&lt;$G$2,"",IF(A855=$G$2,AVERAGE(INDIRECT("C"&amp;A855-$G$2+3):C855),G854+(2/($G$2+3))*(C855-G854)))</f>
        <v>1262.5602074300864</v>
      </c>
      <c r="J855">
        <f ca="1">IF(F855="","",IF(C855&lt;(F855*(1-'inputs and tables'!$K$14)),0,IF(C855&gt;(F855*(1+'inputs and tables'!$K$14)),1,J854)))</f>
        <v>1</v>
      </c>
      <c r="K855">
        <f ca="1">IF(G855="","",IF(C855&lt;(G855*(1-'inputs and tables'!$K$14)),0,IF(C855&gt;(G855*(1+'inputs and tables'!$K$14)),1,K854)))</f>
        <v>1</v>
      </c>
      <c r="N855" s="13">
        <f t="shared" si="39"/>
        <v>5582.4247004210474</v>
      </c>
      <c r="O855" s="10">
        <f ca="1">(O854+(IF(J854&lt;&gt;J853,(-O854*'inputs and tables'!$K$22-'inputs and tables'!$K$21)-O854*'inputs and tables'!$K$22,0)*('inputs and tables'!$K$15+'inputs and tables'!$K$16)))*(IF(AND(J854=0,'inputs and tables'!$K$16=1),(data!C854/data!C855-1)*'inputs and tables'!$K$18+1,1)*IF(AND(J854=1,'inputs and tables'!$K$15=1),(data!C855/data!C854-1)*'inputs and tables'!$K$17+1,1))</f>
        <v>17689.881501461547</v>
      </c>
      <c r="P855" s="10">
        <f ca="1">(P854+(IF(K854&lt;&gt;K853,(-P854*'inputs and tables'!$K$22-'inputs and tables'!$K$21)-P854*'inputs and tables'!$K$22,0)*('inputs and tables'!$K$15+'inputs and tables'!$K$16)))*(IF(AND(K854=0,'inputs and tables'!$K$16=1),data!C854/data!C855,1)*IF(AND(K854=1,'inputs and tables'!$K$15=1),data!C855/data!C854,1))</f>
        <v>2332.4092722993923</v>
      </c>
      <c r="R855" s="36">
        <f ca="1">1-O855/MAX($O$202:O855)</f>
        <v>0.28518490294147891</v>
      </c>
      <c r="S855" s="36">
        <f>1-N855/MAX($N$202:N855)</f>
        <v>7.7331951720300829E-3</v>
      </c>
    </row>
    <row r="856" spans="1:19" x14ac:dyDescent="0.4">
      <c r="A856" s="17">
        <f t="shared" si="38"/>
        <v>854</v>
      </c>
      <c r="B856">
        <v>1494028800</v>
      </c>
      <c r="C856">
        <v>1585.39</v>
      </c>
      <c r="D856" s="14">
        <f t="shared" si="37"/>
        <v>42861</v>
      </c>
      <c r="F856">
        <f ca="1">IF(A856&lt;$F$2,"",AVERAGE(INDIRECT("C"&amp;A856-$F$2+3):C856))</f>
        <v>1225.6611363636368</v>
      </c>
      <c r="G856" s="2">
        <f ca="1">IF(A856&lt;$G$2,"",IF(A856=$G$2,AVERAGE(INDIRECT("C"&amp;A856-$G$2+3):C856),G855+(2/($G$2+3))*(C856-G855)))</f>
        <v>1276.2976454117847</v>
      </c>
      <c r="J856">
        <f ca="1">IF(F856="","",IF(C856&lt;(F856*(1-'inputs and tables'!$K$14)),0,IF(C856&gt;(F856*(1+'inputs and tables'!$K$14)),1,J855)))</f>
        <v>1</v>
      </c>
      <c r="K856">
        <f ca="1">IF(G856="","",IF(C856&lt;(G856*(1-'inputs and tables'!$K$14)),0,IF(C856&gt;(G856*(1+'inputs and tables'!$K$14)),1,K855)))</f>
        <v>1</v>
      </c>
      <c r="N856" s="13">
        <f t="shared" si="39"/>
        <v>5705.0991399474797</v>
      </c>
      <c r="O856" s="10">
        <f ca="1">(O855+(IF(J855&lt;&gt;J854,(-O855*'inputs and tables'!$K$22-'inputs and tables'!$K$21)-O855*'inputs and tables'!$K$22,0)*('inputs and tables'!$K$15+'inputs and tables'!$K$16)))*(IF(AND(J855=0,'inputs and tables'!$K$16=1),(data!C855/data!C856-1)*'inputs and tables'!$K$18+1,1)*IF(AND(J855=1,'inputs and tables'!$K$15=1),(data!C856/data!C855-1)*'inputs and tables'!$K$17+1,1))</f>
        <v>18564.540262414204</v>
      </c>
      <c r="P856" s="10">
        <f ca="1">(P855+(IF(K855&lt;&gt;K854,(-P855*'inputs and tables'!$K$22-'inputs and tables'!$K$21)-P855*'inputs and tables'!$K$22,0)*('inputs and tables'!$K$15+'inputs and tables'!$K$16)))*(IF(AND(K855=0,'inputs and tables'!$K$16=1),data!C855/data!C856,1)*IF(AND(K855=1,'inputs and tables'!$K$15=1),data!C856/data!C855,1))</f>
        <v>2383.6642404504182</v>
      </c>
      <c r="R856" s="36">
        <f ca="1">1-O856/MAX($O$202:O856)</f>
        <v>0.24984157477662916</v>
      </c>
      <c r="S856" s="36">
        <f>1-N856/MAX($N$202:N856)</f>
        <v>0</v>
      </c>
    </row>
    <row r="857" spans="1:19" x14ac:dyDescent="0.4">
      <c r="A857" s="17">
        <f t="shared" si="38"/>
        <v>855</v>
      </c>
      <c r="B857">
        <v>1494115200</v>
      </c>
      <c r="C857">
        <v>1609.57</v>
      </c>
      <c r="D857" s="14">
        <f t="shared" si="37"/>
        <v>42862</v>
      </c>
      <c r="F857">
        <f ca="1">IF(A857&lt;$F$2,"",AVERAGE(INDIRECT("C"&amp;A857-$F$2+3):C857))</f>
        <v>1240.9952272727276</v>
      </c>
      <c r="G857" s="2">
        <f ca="1">IF(A857&lt;$G$2,"",IF(A857=$G$2,AVERAGE(INDIRECT("C"&amp;A857-$G$2+3):C857),G856+(2/($G$2+3))*(C857-G856)))</f>
        <v>1290.4794477346875</v>
      </c>
      <c r="J857">
        <f ca="1">IF(F857="","",IF(C857&lt;(F857*(1-'inputs and tables'!$K$14)),0,IF(C857&gt;(F857*(1+'inputs and tables'!$K$14)),1,J856)))</f>
        <v>1</v>
      </c>
      <c r="K857">
        <f ca="1">IF(G857="","",IF(C857&lt;(G857*(1-'inputs and tables'!$K$14)),0,IF(C857&gt;(G857*(1+'inputs and tables'!$K$14)),1,K856)))</f>
        <v>1</v>
      </c>
      <c r="N857" s="13">
        <f t="shared" si="39"/>
        <v>5792.1119867573689</v>
      </c>
      <c r="O857" s="10">
        <f ca="1">(O856+(IF(J856&lt;&gt;J855,(-O856*'inputs and tables'!$K$22-'inputs and tables'!$K$21)-O856*'inputs and tables'!$K$22,0)*('inputs and tables'!$K$15+'inputs and tables'!$K$16)))*(IF(AND(J856=0,'inputs and tables'!$K$16=1),(data!C856/data!C857-1)*'inputs and tables'!$K$18+1,1)*IF(AND(J856=1,'inputs and tables'!$K$15=1),(data!C857/data!C856-1)*'inputs and tables'!$K$17+1,1))</f>
        <v>19201.609887539027</v>
      </c>
      <c r="P857" s="10">
        <f ca="1">(P856+(IF(K856&lt;&gt;K855,(-P856*'inputs and tables'!$K$22-'inputs and tables'!$K$21)-P856*'inputs and tables'!$K$22,0)*('inputs and tables'!$K$15+'inputs and tables'!$K$16)))*(IF(AND(K856=0,'inputs and tables'!$K$16=1),data!C856/data!C857,1)*IF(AND(K856=1,'inputs and tables'!$K$15=1),data!C857/data!C856,1))</f>
        <v>2420.0193337297319</v>
      </c>
      <c r="R857" s="36">
        <f ca="1">1-O857/MAX($O$202:O857)</f>
        <v>0.22409878018080265</v>
      </c>
      <c r="S857" s="36">
        <f>1-N857/MAX($N$202:N857)</f>
        <v>0</v>
      </c>
    </row>
    <row r="858" spans="1:19" x14ac:dyDescent="0.4">
      <c r="A858" s="17">
        <f t="shared" si="38"/>
        <v>856</v>
      </c>
      <c r="B858">
        <v>1494201600</v>
      </c>
      <c r="C858">
        <v>1713</v>
      </c>
      <c r="D858" s="14">
        <f t="shared" si="37"/>
        <v>42863</v>
      </c>
      <c r="F858">
        <f ca="1">IF(A858&lt;$F$2,"",AVERAGE(INDIRECT("C"&amp;A858-$F$2+3):C858))</f>
        <v>1258.0204545454549</v>
      </c>
      <c r="G858" s="2">
        <f ca="1">IF(A858&lt;$G$2,"",IF(A858=$G$2,AVERAGE(INDIRECT("C"&amp;A858-$G$2+3):C858),G857+(2/($G$2+3))*(C858-G857)))</f>
        <v>1308.4590457034242</v>
      </c>
      <c r="J858">
        <f ca="1">IF(F858="","",IF(C858&lt;(F858*(1-'inputs and tables'!$K$14)),0,IF(C858&gt;(F858*(1+'inputs and tables'!$K$14)),1,J857)))</f>
        <v>1</v>
      </c>
      <c r="K858">
        <f ca="1">IF(G858="","",IF(C858&lt;(G858*(1-'inputs and tables'!$K$14)),0,IF(C858&gt;(G858*(1+'inputs and tables'!$K$14)),1,K857)))</f>
        <v>1</v>
      </c>
      <c r="N858" s="13">
        <f t="shared" si="39"/>
        <v>6164.3096189139787</v>
      </c>
      <c r="O858" s="10">
        <f ca="1">(O857+(IF(J857&lt;&gt;J856,(-O857*'inputs and tables'!$K$22-'inputs and tables'!$K$21)-O857*'inputs and tables'!$K$22,0)*('inputs and tables'!$K$15+'inputs and tables'!$K$16)))*(IF(AND(J857=0,'inputs and tables'!$K$16=1),(data!C857/data!C858-1)*'inputs and tables'!$K$18+1,1)*IF(AND(J857=1,'inputs and tables'!$K$15=1),(data!C858/data!C857-1)*'inputs and tables'!$K$17+1,1))</f>
        <v>21977.84866497857</v>
      </c>
      <c r="P858" s="10">
        <f ca="1">(P857+(IF(K857&lt;&gt;K856,(-P857*'inputs and tables'!$K$22-'inputs and tables'!$K$21)-P857*'inputs and tables'!$K$22,0)*('inputs and tables'!$K$15+'inputs and tables'!$K$16)))*(IF(AND(K857=0,'inputs and tables'!$K$16=1),data!C857/data!C858,1)*IF(AND(K857=1,'inputs and tables'!$K$15=1),data!C858/data!C857,1))</f>
        <v>2575.5283204079542</v>
      </c>
      <c r="R858" s="36">
        <f ca="1">1-O858/MAX($O$202:O858)</f>
        <v>0.1119161524458957</v>
      </c>
      <c r="S858" s="36">
        <f>1-N858/MAX($N$202:N858)</f>
        <v>0</v>
      </c>
    </row>
    <row r="859" spans="1:19" x14ac:dyDescent="0.4">
      <c r="A859" s="17">
        <f t="shared" si="38"/>
        <v>857</v>
      </c>
      <c r="B859">
        <v>1494288000</v>
      </c>
      <c r="C859">
        <v>1720.43</v>
      </c>
      <c r="D859" s="14">
        <f t="shared" si="37"/>
        <v>42864</v>
      </c>
      <c r="F859">
        <f ca="1">IF(A859&lt;$F$2,"",AVERAGE(INDIRECT("C"&amp;A859-$F$2+3):C859))</f>
        <v>1275.005681818182</v>
      </c>
      <c r="G859" s="2">
        <f ca="1">IF(A859&lt;$G$2,"",IF(A859=$G$2,AVERAGE(INDIRECT("C"&amp;A859-$G$2+3):C859),G858+(2/($G$2+3))*(C859-G858)))</f>
        <v>1325.9897246096614</v>
      </c>
      <c r="J859">
        <f ca="1">IF(F859="","",IF(C859&lt;(F859*(1-'inputs and tables'!$K$14)),0,IF(C859&gt;(F859*(1+'inputs and tables'!$K$14)),1,J858)))</f>
        <v>1</v>
      </c>
      <c r="K859">
        <f ca="1">IF(G859="","",IF(C859&lt;(G859*(1-'inputs and tables'!$K$14)),0,IF(C859&gt;(G859*(1+'inputs and tables'!$K$14)),1,K858)))</f>
        <v>1</v>
      </c>
      <c r="N859" s="13">
        <f t="shared" si="39"/>
        <v>6191.0468170859185</v>
      </c>
      <c r="O859" s="10">
        <f ca="1">(O858+(IF(J858&lt;&gt;J857,(-O858*'inputs and tables'!$K$22-'inputs and tables'!$K$21)-O858*'inputs and tables'!$K$22,0)*('inputs and tables'!$K$15+'inputs and tables'!$K$16)))*(IF(AND(J858=0,'inputs and tables'!$K$16=1),(data!C858/data!C859-1)*'inputs and tables'!$K$18+1,1)*IF(AND(J858=1,'inputs and tables'!$K$15=1),(data!C859/data!C858-1)*'inputs and tables'!$K$17+1,1))</f>
        <v>22192.334762501505</v>
      </c>
      <c r="P859" s="10">
        <f ca="1">(P858+(IF(K858&lt;&gt;K857,(-P858*'inputs and tables'!$K$22-'inputs and tables'!$K$21)-P858*'inputs and tables'!$K$22,0)*('inputs and tables'!$K$15+'inputs and tables'!$K$16)))*(IF(AND(K858=0,'inputs and tables'!$K$16=1),data!C858/data!C859,1)*IF(AND(K858=1,'inputs and tables'!$K$15=1),data!C859/data!C858,1))</f>
        <v>2586.6994677638395</v>
      </c>
      <c r="R859" s="36">
        <f ca="1">1-O859/MAX($O$202:O859)</f>
        <v>0.1032491695378478</v>
      </c>
      <c r="S859" s="36">
        <f>1-N859/MAX($N$202:N859)</f>
        <v>0</v>
      </c>
    </row>
    <row r="860" spans="1:19" x14ac:dyDescent="0.4">
      <c r="A860" s="17">
        <f t="shared" si="38"/>
        <v>858</v>
      </c>
      <c r="B860">
        <v>1494374400</v>
      </c>
      <c r="C860">
        <v>1794.99</v>
      </c>
      <c r="D860" s="14">
        <f t="shared" si="37"/>
        <v>42865</v>
      </c>
      <c r="F860">
        <f ca="1">IF(A860&lt;$F$2,"",AVERAGE(INDIRECT("C"&amp;A860-$F$2+3):C860))</f>
        <v>1292.1172727272728</v>
      </c>
      <c r="G860" s="2">
        <f ca="1">IF(A860&lt;$G$2,"",IF(A860=$G$2,AVERAGE(INDIRECT("C"&amp;A860-$G$2+3):C860),G859+(2/($G$2+3))*(C860-G859)))</f>
        <v>1345.9471831369099</v>
      </c>
      <c r="J860">
        <f ca="1">IF(F860="","",IF(C860&lt;(F860*(1-'inputs and tables'!$K$14)),0,IF(C860&gt;(F860*(1+'inputs and tables'!$K$14)),1,J859)))</f>
        <v>1</v>
      </c>
      <c r="K860">
        <f ca="1">IF(G860="","",IF(C860&lt;(G860*(1-'inputs and tables'!$K$14)),0,IF(C860&gt;(G860*(1+'inputs and tables'!$K$14)),1,K859)))</f>
        <v>1</v>
      </c>
      <c r="N860" s="13">
        <f t="shared" si="39"/>
        <v>6459.3544208140138</v>
      </c>
      <c r="O860" s="10">
        <f ca="1">(O859+(IF(J859&lt;&gt;J858,(-O859*'inputs and tables'!$K$22-'inputs and tables'!$K$21)-O859*'inputs and tables'!$K$22,0)*('inputs and tables'!$K$15+'inputs and tables'!$K$16)))*(IF(AND(J859=0,'inputs and tables'!$K$16=1),(data!C859/data!C860-1)*'inputs and tables'!$K$18+1,1)*IF(AND(J859=1,'inputs and tables'!$K$15=1),(data!C860/data!C859-1)*'inputs and tables'!$K$17+1,1))</f>
        <v>24356.32055660952</v>
      </c>
      <c r="P860" s="10">
        <f ca="1">(P859+(IF(K859&lt;&gt;K858,(-P859*'inputs and tables'!$K$22-'inputs and tables'!$K$21)-P859*'inputs and tables'!$K$22,0)*('inputs and tables'!$K$15+'inputs and tables'!$K$16)))*(IF(AND(K859=0,'inputs and tables'!$K$16=1),data!C859/data!C860,1)*IF(AND(K859=1,'inputs and tables'!$K$15=1),data!C860/data!C859,1))</f>
        <v>2698.8018563041883</v>
      </c>
      <c r="R860" s="36">
        <f ca="1">1-O860/MAX($O$202:O860)</f>
        <v>1.5806542218903874E-2</v>
      </c>
      <c r="S860" s="36">
        <f>1-N860/MAX($N$202:N860)</f>
        <v>0</v>
      </c>
    </row>
    <row r="861" spans="1:19" x14ac:dyDescent="0.4">
      <c r="A861" s="17">
        <f t="shared" si="38"/>
        <v>859</v>
      </c>
      <c r="B861">
        <v>1494460800</v>
      </c>
      <c r="C861">
        <v>1837.93</v>
      </c>
      <c r="D861" s="14">
        <f t="shared" si="37"/>
        <v>42866</v>
      </c>
      <c r="F861">
        <f ca="1">IF(A861&lt;$F$2,"",AVERAGE(INDIRECT("C"&amp;A861-$F$2+3):C861))</f>
        <v>1310.1295454545455</v>
      </c>
      <c r="G861" s="2">
        <f ca="1">IF(A861&lt;$G$2,"",IF(A861=$G$2,AVERAGE(INDIRECT("C"&amp;A861-$G$2+3):C861),G860+(2/($G$2+3))*(C861-G860)))</f>
        <v>1366.8826221523605</v>
      </c>
      <c r="J861">
        <f ca="1">IF(F861="","",IF(C861&lt;(F861*(1-'inputs and tables'!$K$14)),0,IF(C861&gt;(F861*(1+'inputs and tables'!$K$14)),1,J860)))</f>
        <v>1</v>
      </c>
      <c r="K861">
        <f ca="1">IF(G861="","",IF(C861&lt;(G861*(1-'inputs and tables'!$K$14)),0,IF(C861&gt;(G861*(1+'inputs and tables'!$K$14)),1,K860)))</f>
        <v>1</v>
      </c>
      <c r="N861" s="13">
        <f t="shared" si="39"/>
        <v>6613.8759940984082</v>
      </c>
      <c r="O861" s="10">
        <f ca="1">(O860+(IF(J860&lt;&gt;J859,(-O860*'inputs and tables'!$K$22-'inputs and tables'!$K$21)-O860*'inputs and tables'!$K$22,0)*('inputs and tables'!$K$15+'inputs and tables'!$K$16)))*(IF(AND(J860=0,'inputs and tables'!$K$16=1),(data!C860/data!C861-1)*'inputs and tables'!$K$18+1,1)*IF(AND(J860=1,'inputs and tables'!$K$15=1),(data!C861/data!C860-1)*'inputs and tables'!$K$17+1,1))</f>
        <v>25667.294941189288</v>
      </c>
      <c r="P861" s="10">
        <f ca="1">(P860+(IF(K860&lt;&gt;K859,(-P860*'inputs and tables'!$K$22-'inputs and tables'!$K$21)-P860*'inputs and tables'!$K$22,0)*('inputs and tables'!$K$15+'inputs and tables'!$K$16)))*(IF(AND(K860=0,'inputs and tables'!$K$16=1),data!C860/data!C861,1)*IF(AND(K860=1,'inputs and tables'!$K$15=1),data!C861/data!C860,1))</f>
        <v>2763.3629690177422</v>
      </c>
      <c r="R861" s="36">
        <f ca="1">1-O861/MAX($O$202:O861)</f>
        <v>0</v>
      </c>
      <c r="S861" s="36">
        <f>1-N861/MAX($N$202:N861)</f>
        <v>0</v>
      </c>
    </row>
    <row r="862" spans="1:19" x14ac:dyDescent="0.4">
      <c r="A862" s="17">
        <f t="shared" si="38"/>
        <v>860</v>
      </c>
      <c r="B862">
        <v>1494547200</v>
      </c>
      <c r="C862">
        <v>1695.61</v>
      </c>
      <c r="D862" s="14">
        <f t="shared" si="37"/>
        <v>42867</v>
      </c>
      <c r="F862">
        <f ca="1">IF(A862&lt;$F$2,"",AVERAGE(INDIRECT("C"&amp;A862-$F$2+3):C862))</f>
        <v>1324.9554545454546</v>
      </c>
      <c r="G862" s="2">
        <f ca="1">IF(A862&lt;$G$2,"",IF(A862=$G$2,AVERAGE(INDIRECT("C"&amp;A862-$G$2+3):C862),G861+(2/($G$2+3))*(C862-G861)))</f>
        <v>1380.8710212097069</v>
      </c>
      <c r="J862">
        <f ca="1">IF(F862="","",IF(C862&lt;(F862*(1-'inputs and tables'!$K$14)),0,IF(C862&gt;(F862*(1+'inputs and tables'!$K$14)),1,J861)))</f>
        <v>1</v>
      </c>
      <c r="K862">
        <f ca="1">IF(G862="","",IF(C862&lt;(G862*(1-'inputs and tables'!$K$14)),0,IF(C862&gt;(G862*(1+'inputs and tables'!$K$14)),1,K861)))</f>
        <v>1</v>
      </c>
      <c r="N862" s="13">
        <f t="shared" si="39"/>
        <v>6101.7309007161321</v>
      </c>
      <c r="O862" s="10">
        <f ca="1">(O861+(IF(J861&lt;&gt;J860,(-O861*'inputs and tables'!$K$22-'inputs and tables'!$K$21)-O861*'inputs and tables'!$K$22,0)*('inputs and tables'!$K$15+'inputs and tables'!$K$16)))*(IF(AND(J861=0,'inputs and tables'!$K$16=1),(data!C861/data!C862-1)*'inputs and tables'!$K$18+1,1)*IF(AND(J861=1,'inputs and tables'!$K$15=1),(data!C862/data!C861-1)*'inputs and tables'!$K$17+1,1))</f>
        <v>21195.317669983291</v>
      </c>
      <c r="P862" s="10">
        <f ca="1">(P861+(IF(K861&lt;&gt;K860,(-P861*'inputs and tables'!$K$22-'inputs and tables'!$K$21)-P861*'inputs and tables'!$K$22,0)*('inputs and tables'!$K$15+'inputs and tables'!$K$16)))*(IF(AND(K861=0,'inputs and tables'!$K$16=1),data!C861/data!C862,1)*IF(AND(K861=1,'inputs and tables'!$K$15=1),data!C862/data!C861,1))</f>
        <v>2549.3821222223773</v>
      </c>
      <c r="R862" s="36">
        <f ca="1">1-O862/MAX($O$202:O862)</f>
        <v>0.17422861588852689</v>
      </c>
      <c r="S862" s="36">
        <f>1-N862/MAX($N$202:N862)</f>
        <v>7.7434940394900953E-2</v>
      </c>
    </row>
    <row r="863" spans="1:19" x14ac:dyDescent="0.4">
      <c r="A863" s="17">
        <f t="shared" si="38"/>
        <v>861</v>
      </c>
      <c r="B863">
        <v>1494633600</v>
      </c>
      <c r="C863">
        <v>1792.73</v>
      </c>
      <c r="D863" s="14">
        <f t="shared" si="37"/>
        <v>42868</v>
      </c>
      <c r="F863">
        <f ca="1">IF(A863&lt;$F$2,"",AVERAGE(INDIRECT("C"&amp;A863-$F$2+3):C863))</f>
        <v>1342.0097727272728</v>
      </c>
      <c r="G863" s="2">
        <f ca="1">IF(A863&lt;$G$2,"",IF(A863=$G$2,AVERAGE(INDIRECT("C"&amp;A863-$G$2+3):C863),G862+(2/($G$2+3))*(C863-G862)))</f>
        <v>1398.3969352007832</v>
      </c>
      <c r="J863">
        <f ca="1">IF(F863="","",IF(C863&lt;(F863*(1-'inputs and tables'!$K$14)),0,IF(C863&gt;(F863*(1+'inputs and tables'!$K$14)),1,J862)))</f>
        <v>1</v>
      </c>
      <c r="K863">
        <f ca="1">IF(G863="","",IF(C863&lt;(G863*(1-'inputs and tables'!$K$14)),0,IF(C863&gt;(G863*(1+'inputs and tables'!$K$14)),1,K862)))</f>
        <v>1</v>
      </c>
      <c r="N863" s="13">
        <f t="shared" si="39"/>
        <v>6451.2217064306251</v>
      </c>
      <c r="O863" s="10">
        <f ca="1">(O862+(IF(J862&lt;&gt;J861,(-O862*'inputs and tables'!$K$22-'inputs and tables'!$K$21)-O862*'inputs and tables'!$K$22,0)*('inputs and tables'!$K$15+'inputs and tables'!$K$16)))*(IF(AND(J862=0,'inputs and tables'!$K$16=1),(data!C862/data!C863-1)*'inputs and tables'!$K$18+1,1)*IF(AND(J862=1,'inputs and tables'!$K$15=1),(data!C863/data!C862-1)*'inputs and tables'!$K$17+1,1))</f>
        <v>23926.842500129813</v>
      </c>
      <c r="P863" s="10">
        <f ca="1">(P862+(IF(K862&lt;&gt;K861,(-P862*'inputs and tables'!$K$22-'inputs and tables'!$K$21)-P862*'inputs and tables'!$K$22,0)*('inputs and tables'!$K$15+'inputs and tables'!$K$16)))*(IF(AND(K862=0,'inputs and tables'!$K$16=1),data!C862/data!C863,1)*IF(AND(K862=1,'inputs and tables'!$K$15=1),data!C863/data!C862,1))</f>
        <v>2695.4039030034751</v>
      </c>
      <c r="R863" s="36">
        <f ca="1">1-O863/MAX($O$202:O863)</f>
        <v>6.7808175541961946E-2</v>
      </c>
      <c r="S863" s="36">
        <f>1-N863/MAX($N$202:N863)</f>
        <v>2.4592884386238967E-2</v>
      </c>
    </row>
    <row r="864" spans="1:19" x14ac:dyDescent="0.4">
      <c r="A864" s="17">
        <f t="shared" si="38"/>
        <v>862</v>
      </c>
      <c r="B864">
        <v>1494720000</v>
      </c>
      <c r="C864">
        <v>1799.99</v>
      </c>
      <c r="D864" s="14">
        <f t="shared" si="37"/>
        <v>42869</v>
      </c>
      <c r="F864">
        <f ca="1">IF(A864&lt;$F$2,"",AVERAGE(INDIRECT("C"&amp;A864-$F$2+3):C864))</f>
        <v>1358.1688636363635</v>
      </c>
      <c r="G864" s="2">
        <f ca="1">IF(A864&lt;$G$2,"",IF(A864=$G$2,AVERAGE(INDIRECT("C"&amp;A864-$G$2+3):C864),G863+(2/($G$2+3))*(C864-G863)))</f>
        <v>1415.4860017879839</v>
      </c>
      <c r="J864">
        <f ca="1">IF(F864="","",IF(C864&lt;(F864*(1-'inputs and tables'!$K$14)),0,IF(C864&gt;(F864*(1+'inputs and tables'!$K$14)),1,J863)))</f>
        <v>1</v>
      </c>
      <c r="K864">
        <f ca="1">IF(G864="","",IF(C864&lt;(G864*(1-'inputs and tables'!$K$14)),0,IF(C864&gt;(G864*(1+'inputs and tables'!$K$14)),1,K863)))</f>
        <v>1</v>
      </c>
      <c r="N864" s="13">
        <f t="shared" si="39"/>
        <v>6477.3471517507169</v>
      </c>
      <c r="O864" s="10">
        <f ca="1">(O863+(IF(J863&lt;&gt;J862,(-O863*'inputs and tables'!$K$22-'inputs and tables'!$K$21)-O863*'inputs and tables'!$K$22,0)*('inputs and tables'!$K$15+'inputs and tables'!$K$16)))*(IF(AND(J863=0,'inputs and tables'!$K$16=1),(data!C863/data!C864-1)*'inputs and tables'!$K$18+1,1)*IF(AND(J863=1,'inputs and tables'!$K$15=1),(data!C864/data!C863-1)*'inputs and tables'!$K$17+1,1))</f>
        <v>24144.859140806115</v>
      </c>
      <c r="P864" s="10">
        <f ca="1">(P863+(IF(K863&lt;&gt;K862,(-P863*'inputs and tables'!$K$22-'inputs and tables'!$K$21)-P863*'inputs and tables'!$K$22,0)*('inputs and tables'!$K$15+'inputs and tables'!$K$16)))*(IF(AND(K863=0,'inputs and tables'!$K$16=1),data!C863/data!C864,1)*IF(AND(K863=1,'inputs and tables'!$K$15=1),data!C864/data!C863,1))</f>
        <v>2706.3194521022269</v>
      </c>
      <c r="R864" s="36">
        <f ca="1">1-O864/MAX($O$202:O864)</f>
        <v>5.931422862718827E-2</v>
      </c>
      <c r="S864" s="36">
        <f>1-N864/MAX($N$202:N864)</f>
        <v>2.0642788354289787E-2</v>
      </c>
    </row>
    <row r="865" spans="1:19" x14ac:dyDescent="0.4">
      <c r="A865" s="17">
        <f t="shared" si="38"/>
        <v>863</v>
      </c>
      <c r="B865">
        <v>1494806400</v>
      </c>
      <c r="C865">
        <v>1747.81</v>
      </c>
      <c r="D865" s="14">
        <f t="shared" si="37"/>
        <v>42870</v>
      </c>
      <c r="F865">
        <f ca="1">IF(A865&lt;$F$2,"",AVERAGE(INDIRECT("C"&amp;A865-$F$2+3):C865))</f>
        <v>1373.0736363636363</v>
      </c>
      <c r="G865" s="2">
        <f ca="1">IF(A865&lt;$G$2,"",IF(A865=$G$2,AVERAGE(INDIRECT("C"&amp;A865-$G$2+3):C865),G864+(2/($G$2+3))*(C865-G864)))</f>
        <v>1429.6274485204101</v>
      </c>
      <c r="J865">
        <f ca="1">IF(F865="","",IF(C865&lt;(F865*(1-'inputs and tables'!$K$14)),0,IF(C865&gt;(F865*(1+'inputs and tables'!$K$14)),1,J864)))</f>
        <v>1</v>
      </c>
      <c r="K865">
        <f ca="1">IF(G865="","",IF(C865&lt;(G865*(1-'inputs and tables'!$K$14)),0,IF(C865&gt;(G865*(1+'inputs and tables'!$K$14)),1,K864)))</f>
        <v>1</v>
      </c>
      <c r="N865" s="13">
        <f t="shared" si="39"/>
        <v>6289.5750116952977</v>
      </c>
      <c r="O865" s="10">
        <f ca="1">(O864+(IF(J864&lt;&gt;J863,(-O864*'inputs and tables'!$K$22-'inputs and tables'!$K$21)-O864*'inputs and tables'!$K$22,0)*('inputs and tables'!$K$15+'inputs and tables'!$K$16)))*(IF(AND(J864=0,'inputs and tables'!$K$16=1),(data!C864/data!C865-1)*'inputs and tables'!$K$18+1,1)*IF(AND(J864=1,'inputs and tables'!$K$15=1),(data!C865/data!C864-1)*'inputs and tables'!$K$17+1,1))</f>
        <v>22570.00195414044</v>
      </c>
      <c r="P865" s="10">
        <f ca="1">(P864+(IF(K864&lt;&gt;K863,(-P864*'inputs and tables'!$K$22-'inputs and tables'!$K$21)-P864*'inputs and tables'!$K$22,0)*('inputs and tables'!$K$15+'inputs and tables'!$K$16)))*(IF(AND(K864=0,'inputs and tables'!$K$16=1),data!C864/data!C865,1)*IF(AND(K864=1,'inputs and tables'!$K$15=1),data!C865/data!C864,1))</f>
        <v>2627.8658223538982</v>
      </c>
      <c r="R865" s="36">
        <f ca="1">1-O865/MAX($O$202:O865)</f>
        <v>0.12067079893481503</v>
      </c>
      <c r="S865" s="36">
        <f>1-N865/MAX($N$202:N865)</f>
        <v>4.9033423470970061E-2</v>
      </c>
    </row>
    <row r="866" spans="1:19" x14ac:dyDescent="0.4">
      <c r="A866" s="17">
        <f t="shared" si="38"/>
        <v>864</v>
      </c>
      <c r="B866">
        <v>1494892800</v>
      </c>
      <c r="C866">
        <v>1777.48</v>
      </c>
      <c r="D866" s="14">
        <f t="shared" si="37"/>
        <v>42871</v>
      </c>
      <c r="F866">
        <f ca="1">IF(A866&lt;$F$2,"",AVERAGE(INDIRECT("C"&amp;A866-$F$2+3):C866))</f>
        <v>1388.1529545454546</v>
      </c>
      <c r="G866" s="2">
        <f ca="1">IF(A866&lt;$G$2,"",IF(A866=$G$2,AVERAGE(INDIRECT("C"&amp;A866-$G$2+3):C866),G865+(2/($G$2+3))*(C866-G865)))</f>
        <v>1444.4296847535841</v>
      </c>
      <c r="J866">
        <f ca="1">IF(F866="","",IF(C866&lt;(F866*(1-'inputs and tables'!$K$14)),0,IF(C866&gt;(F866*(1+'inputs and tables'!$K$14)),1,J865)))</f>
        <v>1</v>
      </c>
      <c r="K866">
        <f ca="1">IF(G866="","",IF(C866&lt;(G866*(1-'inputs and tables'!$K$14)),0,IF(C866&gt;(G866*(1+'inputs and tables'!$K$14)),1,K865)))</f>
        <v>1</v>
      </c>
      <c r="N866" s="13">
        <f t="shared" si="39"/>
        <v>6396.3438770736857</v>
      </c>
      <c r="O866" s="10">
        <f ca="1">(O865+(IF(J865&lt;&gt;J864,(-O865*'inputs and tables'!$K$22-'inputs and tables'!$K$21)-O865*'inputs and tables'!$K$22,0)*('inputs and tables'!$K$15+'inputs and tables'!$K$16)))*(IF(AND(J865=0,'inputs and tables'!$K$16=1),(data!C865/data!C866-1)*'inputs and tables'!$K$18+1,1)*IF(AND(J865=1,'inputs and tables'!$K$15=1),(data!C866/data!C865-1)*'inputs and tables'!$K$17+1,1))</f>
        <v>23432.061849354192</v>
      </c>
      <c r="P866" s="10">
        <f ca="1">(P865+(IF(K865&lt;&gt;K864,(-P865*'inputs and tables'!$K$22-'inputs and tables'!$K$21)-P865*'inputs and tables'!$K$22,0)*('inputs and tables'!$K$15+'inputs and tables'!$K$16)))*(IF(AND(K865=0,'inputs and tables'!$K$16=1),data!C865/data!C866,1)*IF(AND(K865=1,'inputs and tables'!$K$15=1),data!C866/data!C865,1))</f>
        <v>2672.4752358194582</v>
      </c>
      <c r="R866" s="36">
        <f ca="1">1-O866/MAX($O$202:O866)</f>
        <v>8.7084871894627769E-2</v>
      </c>
      <c r="S866" s="36">
        <f>1-N866/MAX($N$202:N866)</f>
        <v>3.2890262414781768E-2</v>
      </c>
    </row>
    <row r="867" spans="1:19" x14ac:dyDescent="0.4">
      <c r="A867" s="17">
        <f t="shared" si="38"/>
        <v>865</v>
      </c>
      <c r="B867">
        <v>1494979200</v>
      </c>
      <c r="C867">
        <v>1813.23</v>
      </c>
      <c r="D867" s="14">
        <f t="shared" si="37"/>
        <v>42872</v>
      </c>
      <c r="F867">
        <f ca="1">IF(A867&lt;$F$2,"",AVERAGE(INDIRECT("C"&amp;A867-$F$2+3):C867))</f>
        <v>1403.1709090909092</v>
      </c>
      <c r="G867" s="2">
        <f ca="1">IF(A867&lt;$G$2,"",IF(A867=$G$2,AVERAGE(INDIRECT("C"&amp;A867-$G$2+3):C867),G866+(2/($G$2+3))*(C867-G866)))</f>
        <v>1460.1233151896017</v>
      </c>
      <c r="J867">
        <f ca="1">IF(F867="","",IF(C867&lt;(F867*(1-'inputs and tables'!$K$14)),0,IF(C867&gt;(F867*(1+'inputs and tables'!$K$14)),1,J866)))</f>
        <v>1</v>
      </c>
      <c r="K867">
        <f ca="1">IF(G867="","",IF(C867&lt;(G867*(1-'inputs and tables'!$K$14)),0,IF(C867&gt;(G867*(1+'inputs and tables'!$K$14)),1,K866)))</f>
        <v>1</v>
      </c>
      <c r="N867" s="13">
        <f t="shared" si="39"/>
        <v>6524.9919032711023</v>
      </c>
      <c r="O867" s="10">
        <f ca="1">(O866+(IF(J866&lt;&gt;J865,(-O866*'inputs and tables'!$K$22-'inputs and tables'!$K$21)-O866*'inputs and tables'!$K$22,0)*('inputs and tables'!$K$15+'inputs and tables'!$K$16)))*(IF(AND(J866=0,'inputs and tables'!$K$16=1),(data!C866/data!C867-1)*'inputs and tables'!$K$18+1,1)*IF(AND(J866=1,'inputs and tables'!$K$15=1),(data!C867/data!C866-1)*'inputs and tables'!$K$17+1,1))</f>
        <v>24492.44873134861</v>
      </c>
      <c r="P867" s="10">
        <f ca="1">(P866+(IF(K866&lt;&gt;K865,(-P866*'inputs and tables'!$K$22-'inputs and tables'!$K$21)-P866*'inputs and tables'!$K$22,0)*('inputs and tables'!$K$15+'inputs and tables'!$K$16)))*(IF(AND(K866=0,'inputs and tables'!$K$16=1),data!C866/data!C867,1)*IF(AND(K866=1,'inputs and tables'!$K$15=1),data!C867/data!C866,1))</f>
        <v>2726.2260457754328</v>
      </c>
      <c r="R867" s="36">
        <f ca="1">1-O867/MAX($O$202:O867)</f>
        <v>4.5772108534715805E-2</v>
      </c>
      <c r="S867" s="36">
        <f>1-N867/MAX($N$202:N867)</f>
        <v>1.3439031954426972E-2</v>
      </c>
    </row>
    <row r="868" spans="1:19" x14ac:dyDescent="0.4">
      <c r="A868" s="17">
        <f t="shared" si="38"/>
        <v>866</v>
      </c>
      <c r="B868">
        <v>1495065600</v>
      </c>
      <c r="C868">
        <v>1899.16</v>
      </c>
      <c r="D868" s="14">
        <f t="shared" si="37"/>
        <v>42873</v>
      </c>
      <c r="F868">
        <f ca="1">IF(A868&lt;$F$2,"",AVERAGE(INDIRECT("C"&amp;A868-$F$2+3):C868))</f>
        <v>1420.333863636364</v>
      </c>
      <c r="G868" s="2">
        <f ca="1">IF(A868&lt;$G$2,"",IF(A868=$G$2,AVERAGE(INDIRECT("C"&amp;A868-$G$2+3):C868),G867+(2/($G$2+3))*(C868-G867)))</f>
        <v>1478.8057273091931</v>
      </c>
      <c r="J868">
        <f ca="1">IF(F868="","",IF(C868&lt;(F868*(1-'inputs and tables'!$K$14)),0,IF(C868&gt;(F868*(1+'inputs and tables'!$K$14)),1,J867)))</f>
        <v>1</v>
      </c>
      <c r="K868">
        <f ca="1">IF(G868="","",IF(C868&lt;(G868*(1-'inputs and tables'!$K$14)),0,IF(C868&gt;(G868*(1+'inputs and tables'!$K$14)),1,K867)))</f>
        <v>1</v>
      </c>
      <c r="N868" s="13">
        <f t="shared" si="39"/>
        <v>6834.2149771492568</v>
      </c>
      <c r="O868" s="10">
        <f ca="1">(O867+(IF(J867&lt;&gt;J866,(-O867*'inputs and tables'!$K$22-'inputs and tables'!$K$21)-O867*'inputs and tables'!$K$22,0)*('inputs and tables'!$K$15+'inputs and tables'!$K$16)))*(IF(AND(J867=0,'inputs and tables'!$K$16=1),(data!C867/data!C868-1)*'inputs and tables'!$K$18+1,1)*IF(AND(J867=1,'inputs and tables'!$K$15=1),(data!C868/data!C867-1)*'inputs and tables'!$K$17+1,1))</f>
        <v>27104.048621511894</v>
      </c>
      <c r="P868" s="10">
        <f ca="1">(P867+(IF(K867&lt;&gt;K866,(-P867*'inputs and tables'!$K$22-'inputs and tables'!$K$21)-P867*'inputs and tables'!$K$22,0)*('inputs and tables'!$K$15+'inputs and tables'!$K$16)))*(IF(AND(K867=0,'inputs and tables'!$K$16=1),data!C867/data!C868,1)*IF(AND(K867=1,'inputs and tables'!$K$15=1),data!C868/data!C867,1))</f>
        <v>2855.4234471605209</v>
      </c>
      <c r="R868" s="36">
        <f ca="1">1-O868/MAX($O$202:O868)</f>
        <v>0</v>
      </c>
      <c r="S868" s="36">
        <f>1-N868/MAX($N$202:N868)</f>
        <v>0</v>
      </c>
    </row>
    <row r="869" spans="1:19" x14ac:dyDescent="0.4">
      <c r="A869" s="17">
        <f t="shared" si="38"/>
        <v>867</v>
      </c>
      <c r="B869">
        <v>1495152000</v>
      </c>
      <c r="C869">
        <v>1976.23</v>
      </c>
      <c r="D869" s="14">
        <f t="shared" ref="D869:D932" si="40">(B869/86400)+DATE(1970,1,1)</f>
        <v>42874</v>
      </c>
      <c r="F869">
        <f ca="1">IF(A869&lt;$F$2,"",AVERAGE(INDIRECT("C"&amp;A869-$F$2+3):C869))</f>
        <v>1439.4984090909095</v>
      </c>
      <c r="G869" s="2">
        <f ca="1">IF(A869&lt;$G$2,"",IF(A869=$G$2,AVERAGE(INDIRECT("C"&amp;A869-$G$2+3):C869),G868+(2/($G$2+3))*(C869-G868)))</f>
        <v>1499.9727176364615</v>
      </c>
      <c r="J869">
        <f ca="1">IF(F869="","",IF(C869&lt;(F869*(1-'inputs and tables'!$K$14)),0,IF(C869&gt;(F869*(1+'inputs and tables'!$K$14)),1,J868)))</f>
        <v>1</v>
      </c>
      <c r="K869">
        <f ca="1">IF(G869="","",IF(C869&lt;(G869*(1-'inputs and tables'!$K$14)),0,IF(C869&gt;(G869*(1+'inputs and tables'!$K$14)),1,K868)))</f>
        <v>1</v>
      </c>
      <c r="N869" s="13">
        <f t="shared" si="39"/>
        <v>7111.5549318075755</v>
      </c>
      <c r="O869" s="10">
        <f ca="1">(O868+(IF(J868&lt;&gt;J867,(-O868*'inputs and tables'!$K$22-'inputs and tables'!$K$21)-O868*'inputs and tables'!$K$22,0)*('inputs and tables'!$K$15+'inputs and tables'!$K$16)))*(IF(AND(J868=0,'inputs and tables'!$K$16=1),(data!C868/data!C869-1)*'inputs and tables'!$K$18+1,1)*IF(AND(J868=1,'inputs and tables'!$K$15=1),(data!C869/data!C868-1)*'inputs and tables'!$K$17+1,1))</f>
        <v>29578.850803178964</v>
      </c>
      <c r="P869" s="10">
        <f ca="1">(P868+(IF(K868&lt;&gt;K867,(-P868*'inputs and tables'!$K$22-'inputs and tables'!$K$21)-P868*'inputs and tables'!$K$22,0)*('inputs and tables'!$K$15+'inputs and tables'!$K$16)))*(IF(AND(K868=0,'inputs and tables'!$K$16=1),data!C868/data!C869,1)*IF(AND(K868=1,'inputs and tables'!$K$15=1),data!C869/data!C868,1))</f>
        <v>2971.2996687914847</v>
      </c>
      <c r="R869" s="36">
        <f ca="1">1-O869/MAX($O$202:O869)</f>
        <v>0</v>
      </c>
      <c r="S869" s="36">
        <f>1-N869/MAX($N$202:N869)</f>
        <v>0</v>
      </c>
    </row>
    <row r="870" spans="1:19" x14ac:dyDescent="0.4">
      <c r="A870" s="17">
        <f t="shared" si="38"/>
        <v>868</v>
      </c>
      <c r="B870">
        <v>1495238400</v>
      </c>
      <c r="C870">
        <v>2058.91</v>
      </c>
      <c r="D870" s="14">
        <f t="shared" si="40"/>
        <v>42875</v>
      </c>
      <c r="F870">
        <f ca="1">IF(A870&lt;$F$2,"",AVERAGE(INDIRECT("C"&amp;A870-$F$2+3):C870))</f>
        <v>1459.1940909090911</v>
      </c>
      <c r="G870" s="2">
        <f ca="1">IF(A870&lt;$G$2,"",IF(A870=$G$2,AVERAGE(INDIRECT("C"&amp;A870-$G$2+3):C870),G869+(2/($G$2+3))*(C870-G869)))</f>
        <v>1523.7572828434206</v>
      </c>
      <c r="J870">
        <f ca="1">IF(F870="","",IF(C870&lt;(F870*(1-'inputs and tables'!$K$14)),0,IF(C870&gt;(F870*(1+'inputs and tables'!$K$14)),1,J869)))</f>
        <v>1</v>
      </c>
      <c r="K870">
        <f ca="1">IF(G870="","",IF(C870&lt;(G870*(1-'inputs and tables'!$K$14)),0,IF(C870&gt;(G870*(1+'inputs and tables'!$K$14)),1,K869)))</f>
        <v>1</v>
      </c>
      <c r="N870" s="13">
        <f t="shared" si="39"/>
        <v>7409.0827305768726</v>
      </c>
      <c r="O870" s="10">
        <f ca="1">(O869+(IF(J869&lt;&gt;J868,(-O869*'inputs and tables'!$K$22-'inputs and tables'!$K$21)-O869*'inputs and tables'!$K$22,0)*('inputs and tables'!$K$15+'inputs and tables'!$K$16)))*(IF(AND(J869=0,'inputs and tables'!$K$16=1),(data!C869/data!C870-1)*'inputs and tables'!$K$18+1,1)*IF(AND(J869=1,'inputs and tables'!$K$15=1),(data!C870/data!C869-1)*'inputs and tables'!$K$17+1,1))</f>
        <v>32363.219836598841</v>
      </c>
      <c r="P870" s="10">
        <f ca="1">(P869+(IF(K869&lt;&gt;K868,(-P869*'inputs and tables'!$K$22-'inputs and tables'!$K$21)-P869*'inputs and tables'!$K$22,0)*('inputs and tables'!$K$15+'inputs and tables'!$K$16)))*(IF(AND(K869=0,'inputs and tables'!$K$16=1),data!C869/data!C870,1)*IF(AND(K869=1,'inputs and tables'!$K$15=1),data!C870/data!C869,1))</f>
        <v>3095.6106329078475</v>
      </c>
      <c r="R870" s="36">
        <f ca="1">1-O870/MAX($O$202:O870)</f>
        <v>0</v>
      </c>
      <c r="S870" s="36">
        <f>1-N870/MAX($N$202:N870)</f>
        <v>0</v>
      </c>
    </row>
    <row r="871" spans="1:19" x14ac:dyDescent="0.4">
      <c r="A871" s="17">
        <f t="shared" si="38"/>
        <v>869</v>
      </c>
      <c r="B871">
        <v>1495324800</v>
      </c>
      <c r="C871">
        <v>2057</v>
      </c>
      <c r="D871" s="14">
        <f t="shared" si="40"/>
        <v>42876</v>
      </c>
      <c r="F871">
        <f ca="1">IF(A871&lt;$F$2,"",AVERAGE(INDIRECT("C"&amp;A871-$F$2+3):C871))</f>
        <v>1478.8079545454545</v>
      </c>
      <c r="G871" s="2">
        <f ca="1">IF(A871&lt;$G$2,"",IF(A871=$G$2,AVERAGE(INDIRECT("C"&amp;A871-$G$2+3):C871),G870+(2/($G$2+3))*(C871-G870)))</f>
        <v>1546.4484622968921</v>
      </c>
      <c r="J871">
        <f ca="1">IF(F871="","",IF(C871&lt;(F871*(1-'inputs and tables'!$K$14)),0,IF(C871&gt;(F871*(1+'inputs and tables'!$K$14)),1,J870)))</f>
        <v>1</v>
      </c>
      <c r="K871">
        <f ca="1">IF(G871="","",IF(C871&lt;(G871*(1-'inputs and tables'!$K$14)),0,IF(C871&gt;(G871*(1+'inputs and tables'!$K$14)),1,K870)))</f>
        <v>1</v>
      </c>
      <c r="N871" s="13">
        <f t="shared" si="39"/>
        <v>7402.2095073590535</v>
      </c>
      <c r="O871" s="10">
        <f ca="1">(O870+(IF(J870&lt;&gt;J869,(-O870*'inputs and tables'!$K$22-'inputs and tables'!$K$21)-O870*'inputs and tables'!$K$22,0)*('inputs and tables'!$K$15+'inputs and tables'!$K$16)))*(IF(AND(J870=0,'inputs and tables'!$K$16=1),(data!C870/data!C871-1)*'inputs and tables'!$K$18+1,1)*IF(AND(J870=1,'inputs and tables'!$K$15=1),(data!C871/data!C870-1)*'inputs and tables'!$K$17+1,1))</f>
        <v>32295.669075639031</v>
      </c>
      <c r="P871" s="10">
        <f ca="1">(P870+(IF(K870&lt;&gt;K869,(-P870*'inputs and tables'!$K$22-'inputs and tables'!$K$21)-P870*'inputs and tables'!$K$22,0)*('inputs and tables'!$K$15+'inputs and tables'!$K$16)))*(IF(AND(K870=0,'inputs and tables'!$K$16=1),data!C870/data!C871,1)*IF(AND(K870=1,'inputs and tables'!$K$15=1),data!C871/data!C870,1))</f>
        <v>3092.7389113129971</v>
      </c>
      <c r="R871" s="36">
        <f ca="1">1-O871/MAX($O$202:O871)</f>
        <v>2.087269477538789E-3</v>
      </c>
      <c r="S871" s="36">
        <f>1-N871/MAX($N$202:N871)</f>
        <v>9.2767532335058522E-4</v>
      </c>
    </row>
    <row r="872" spans="1:19" x14ac:dyDescent="0.4">
      <c r="A872" s="17">
        <f t="shared" si="38"/>
        <v>870</v>
      </c>
      <c r="B872">
        <v>1495411200</v>
      </c>
      <c r="C872">
        <v>2123.29</v>
      </c>
      <c r="D872" s="14">
        <f t="shared" si="40"/>
        <v>42877</v>
      </c>
      <c r="F872">
        <f ca="1">IF(A872&lt;$F$2,"",AVERAGE(INDIRECT("C"&amp;A872-$F$2+3):C872))</f>
        <v>1500.1440909090911</v>
      </c>
      <c r="G872" s="2">
        <f ca="1">IF(A872&lt;$G$2,"",IF(A872=$G$2,AVERAGE(INDIRECT("C"&amp;A872-$G$2+3):C872),G871+(2/($G$2+3))*(C872-G871)))</f>
        <v>1570.9949107097902</v>
      </c>
      <c r="J872">
        <f ca="1">IF(F872="","",IF(C872&lt;(F872*(1-'inputs and tables'!$K$14)),0,IF(C872&gt;(F872*(1+'inputs and tables'!$K$14)),1,J871)))</f>
        <v>1</v>
      </c>
      <c r="K872">
        <f ca="1">IF(G872="","",IF(C872&lt;(G872*(1-'inputs and tables'!$K$14)),0,IF(C872&gt;(G872*(1+'inputs and tables'!$K$14)),1,K871)))</f>
        <v>1</v>
      </c>
      <c r="N872" s="13">
        <f t="shared" si="39"/>
        <v>7640.7571341178445</v>
      </c>
      <c r="O872" s="10">
        <f ca="1">(O871+(IF(J871&lt;&gt;J870,(-O871*'inputs and tables'!$K$22-'inputs and tables'!$K$21)-O871*'inputs and tables'!$K$22,0)*('inputs and tables'!$K$15+'inputs and tables'!$K$16)))*(IF(AND(J871=0,'inputs and tables'!$K$16=1),(data!C871/data!C872-1)*'inputs and tables'!$K$18+1,1)*IF(AND(J871=1,'inputs and tables'!$K$15=1),(data!C872/data!C871-1)*'inputs and tables'!$K$17+1,1))</f>
        <v>34637.419091100506</v>
      </c>
      <c r="P872" s="10">
        <f ca="1">(P871+(IF(K871&lt;&gt;K870,(-P871*'inputs and tables'!$K$22-'inputs and tables'!$K$21)-P871*'inputs and tables'!$K$22,0)*('inputs and tables'!$K$15+'inputs and tables'!$K$16)))*(IF(AND(K871=0,'inputs and tables'!$K$16=1),data!C871/data!C872,1)*IF(AND(K871=1,'inputs and tables'!$K$15=1),data!C872/data!C871,1))</f>
        <v>3192.4071964033901</v>
      </c>
      <c r="R872" s="36">
        <f ca="1">1-O872/MAX($O$202:O872)</f>
        <v>0</v>
      </c>
      <c r="S872" s="36">
        <f>1-N872/MAX($N$202:N872)</f>
        <v>0</v>
      </c>
    </row>
    <row r="873" spans="1:19" x14ac:dyDescent="0.4">
      <c r="A873" s="17">
        <f t="shared" si="38"/>
        <v>871</v>
      </c>
      <c r="B873">
        <v>1495497600</v>
      </c>
      <c r="C873">
        <v>2272.75</v>
      </c>
      <c r="D873" s="14">
        <f t="shared" si="40"/>
        <v>42878</v>
      </c>
      <c r="F873">
        <f ca="1">IF(A873&lt;$F$2,"",AVERAGE(INDIRECT("C"&amp;A873-$F$2+3):C873))</f>
        <v>1524.2754545454545</v>
      </c>
      <c r="G873" s="2">
        <f ca="1">IF(A873&lt;$G$2,"",IF(A873=$G$2,AVERAGE(INDIRECT("C"&amp;A873-$G$2+3):C873),G872+(2/($G$2+3))*(C873-G872)))</f>
        <v>1600.8568294029906</v>
      </c>
      <c r="J873">
        <f ca="1">IF(F873="","",IF(C873&lt;(F873*(1-'inputs and tables'!$K$14)),0,IF(C873&gt;(F873*(1+'inputs and tables'!$K$14)),1,J872)))</f>
        <v>1</v>
      </c>
      <c r="K873">
        <f ca="1">IF(G873="","",IF(C873&lt;(G873*(1-'inputs and tables'!$K$14)),0,IF(C873&gt;(G873*(1+'inputs and tables'!$K$14)),1,K872)))</f>
        <v>1</v>
      </c>
      <c r="N873" s="13">
        <f t="shared" si="39"/>
        <v>8178.5958472777302</v>
      </c>
      <c r="O873" s="10">
        <f ca="1">(O872+(IF(J872&lt;&gt;J871,(-O872*'inputs and tables'!$K$22-'inputs and tables'!$K$21)-O872*'inputs and tables'!$K$22,0)*('inputs and tables'!$K$15+'inputs and tables'!$K$16)))*(IF(AND(J872=0,'inputs and tables'!$K$16=1),(data!C872/data!C873-1)*'inputs and tables'!$K$18+1,1)*IF(AND(J872=1,'inputs and tables'!$K$15=1),(data!C873/data!C872-1)*'inputs and tables'!$K$17+1,1))</f>
        <v>40123.266280627489</v>
      </c>
      <c r="P873" s="10">
        <f ca="1">(P872+(IF(K872&lt;&gt;K871,(-P872*'inputs and tables'!$K$22-'inputs and tables'!$K$21)-P872*'inputs and tables'!$K$22,0)*('inputs and tables'!$K$15+'inputs and tables'!$K$16)))*(IF(AND(K872=0,'inputs and tables'!$K$16=1),data!C872/data!C873,1)*IF(AND(K872=1,'inputs and tables'!$K$15=1),data!C873/data!C872,1))</f>
        <v>3417.1231699983541</v>
      </c>
      <c r="R873" s="36">
        <f ca="1">1-O873/MAX($O$202:O873)</f>
        <v>0</v>
      </c>
      <c r="S873" s="36">
        <f>1-N873/MAX($N$202:N873)</f>
        <v>0</v>
      </c>
    </row>
    <row r="874" spans="1:19" x14ac:dyDescent="0.4">
      <c r="A874" s="17">
        <f t="shared" si="38"/>
        <v>872</v>
      </c>
      <c r="B874">
        <v>1495584000</v>
      </c>
      <c r="C874">
        <v>2432.9699999999998</v>
      </c>
      <c r="D874" s="14">
        <f t="shared" si="40"/>
        <v>42879</v>
      </c>
      <c r="F874">
        <f ca="1">IF(A874&lt;$F$2,"",AVERAGE(INDIRECT("C"&amp;A874-$F$2+3):C874))</f>
        <v>1552.0702272727272</v>
      </c>
      <c r="G874" s="2">
        <f ca="1">IF(A874&lt;$G$2,"",IF(A874=$G$2,AVERAGE(INDIRECT("C"&amp;A874-$G$2+3):C874),G873+(2/($G$2+3))*(C874-G873)))</f>
        <v>1636.265900492225</v>
      </c>
      <c r="J874">
        <f ca="1">IF(F874="","",IF(C874&lt;(F874*(1-'inputs and tables'!$K$14)),0,IF(C874&gt;(F874*(1+'inputs and tables'!$K$14)),1,J873)))</f>
        <v>1</v>
      </c>
      <c r="K874">
        <f ca="1">IF(G874="","",IF(C874&lt;(G874*(1-'inputs and tables'!$K$14)),0,IF(C874&gt;(G874*(1+'inputs and tables'!$K$14)),1,K873)))</f>
        <v>1</v>
      </c>
      <c r="N874" s="13">
        <f t="shared" si="39"/>
        <v>8755.1549174133961</v>
      </c>
      <c r="O874" s="10">
        <f ca="1">(O873+(IF(J873&lt;&gt;J872,(-O873*'inputs and tables'!$K$22-'inputs and tables'!$K$21)-O873*'inputs and tables'!$K$22,0)*('inputs and tables'!$K$15+'inputs and tables'!$K$16)))*(IF(AND(J873=0,'inputs and tables'!$K$16=1),(data!C873/data!C874-1)*'inputs and tables'!$K$18+1,1)*IF(AND(J873=1,'inputs and tables'!$K$15=1),(data!C874/data!C873-1)*'inputs and tables'!$K$17+1,1))</f>
        <v>46487.46686486894</v>
      </c>
      <c r="P874" s="10">
        <f ca="1">(P873+(IF(K873&lt;&gt;K872,(-P873*'inputs and tables'!$K$22-'inputs and tables'!$K$21)-P873*'inputs and tables'!$K$22,0)*('inputs and tables'!$K$15+'inputs and tables'!$K$16)))*(IF(AND(K873=0,'inputs and tables'!$K$16=1),data!C873/data!C874,1)*IF(AND(K873=1,'inputs and tables'!$K$15=1),data!C874/data!C873,1))</f>
        <v>3658.0170097506957</v>
      </c>
      <c r="R874" s="36">
        <f ca="1">1-O874/MAX($O$202:O874)</f>
        <v>0</v>
      </c>
      <c r="S874" s="36">
        <f>1-N874/MAX($N$202:N874)</f>
        <v>0</v>
      </c>
    </row>
    <row r="875" spans="1:19" x14ac:dyDescent="0.4">
      <c r="A875" s="17">
        <f t="shared" si="38"/>
        <v>873</v>
      </c>
      <c r="B875">
        <v>1495670400</v>
      </c>
      <c r="C875">
        <v>2355</v>
      </c>
      <c r="D875" s="14">
        <f t="shared" si="40"/>
        <v>42880</v>
      </c>
      <c r="F875">
        <f ca="1">IF(A875&lt;$F$2,"",AVERAGE(INDIRECT("C"&amp;A875-$F$2+3):C875))</f>
        <v>1577.7750000000001</v>
      </c>
      <c r="G875" s="2">
        <f ca="1">IF(A875&lt;$G$2,"",IF(A875=$G$2,AVERAGE(INDIRECT("C"&amp;A875-$G$2+3):C875),G874+(2/($G$2+3))*(C875-G874)))</f>
        <v>1666.8503302585134</v>
      </c>
      <c r="J875">
        <f ca="1">IF(F875="","",IF(C875&lt;(F875*(1-'inputs and tables'!$K$14)),0,IF(C875&gt;(F875*(1+'inputs and tables'!$K$14)),1,J874)))</f>
        <v>1</v>
      </c>
      <c r="K875">
        <f ca="1">IF(G875="","",IF(C875&lt;(G875*(1-'inputs and tables'!$K$14)),0,IF(C875&gt;(G875*(1+'inputs and tables'!$K$14)),1,K874)))</f>
        <v>1</v>
      </c>
      <c r="N875" s="13">
        <f t="shared" si="39"/>
        <v>8474.5762711864718</v>
      </c>
      <c r="O875" s="10">
        <f ca="1">(O874+(IF(J874&lt;&gt;J873,(-O874*'inputs and tables'!$K$22-'inputs and tables'!$K$21)-O874*'inputs and tables'!$K$22,0)*('inputs and tables'!$K$15+'inputs and tables'!$K$16)))*(IF(AND(J874=0,'inputs and tables'!$K$16=1),(data!C874/data!C875-1)*'inputs and tables'!$K$18+1,1)*IF(AND(J874=1,'inputs and tables'!$K$15=1),(data!C875/data!C874-1)*'inputs and tables'!$K$17+1,1))</f>
        <v>43135.426958593445</v>
      </c>
      <c r="P875" s="10">
        <f ca="1">(P874+(IF(K874&lt;&gt;K873,(-P874*'inputs and tables'!$K$22-'inputs and tables'!$K$21)-P874*'inputs and tables'!$K$22,0)*('inputs and tables'!$K$15+'inputs and tables'!$K$16)))*(IF(AND(K874=0,'inputs and tables'!$K$16=1),data!C874/data!C875,1)*IF(AND(K874=1,'inputs and tables'!$K$15=1),data!C875/data!C874,1))</f>
        <v>3540.7876208760854</v>
      </c>
      <c r="R875" s="36">
        <f ca="1">1-O875/MAX($O$202:O875)</f>
        <v>7.2106314504494229E-2</v>
      </c>
      <c r="S875" s="36">
        <f>1-N875/MAX($N$202:N875)</f>
        <v>3.2047250890886336E-2</v>
      </c>
    </row>
    <row r="876" spans="1:19" x14ac:dyDescent="0.4">
      <c r="A876" s="17">
        <f t="shared" si="38"/>
        <v>874</v>
      </c>
      <c r="B876">
        <v>1495756800</v>
      </c>
      <c r="C876">
        <v>2272.6999999999998</v>
      </c>
      <c r="D876" s="14">
        <f t="shared" si="40"/>
        <v>42881</v>
      </c>
      <c r="F876">
        <f ca="1">IF(A876&lt;$F$2,"",AVERAGE(INDIRECT("C"&amp;A876-$F$2+3):C876))</f>
        <v>1601.8325000000002</v>
      </c>
      <c r="G876" s="2">
        <f ca="1">IF(A876&lt;$G$2,"",IF(A876=$G$2,AVERAGE(INDIRECT("C"&amp;A876-$G$2+3):C876),G875+(2/($G$2+3))*(C876-G875)))</f>
        <v>1692.6311672687893</v>
      </c>
      <c r="J876">
        <f ca="1">IF(F876="","",IF(C876&lt;(F876*(1-'inputs and tables'!$K$14)),0,IF(C876&gt;(F876*(1+'inputs and tables'!$K$14)),1,J875)))</f>
        <v>1</v>
      </c>
      <c r="K876">
        <f ca="1">IF(G876="","",IF(C876&lt;(G876*(1-'inputs and tables'!$K$14)),0,IF(C876&gt;(G876*(1+'inputs and tables'!$K$14)),1,K875)))</f>
        <v>1</v>
      </c>
      <c r="N876" s="13">
        <f t="shared" si="39"/>
        <v>8178.4159199683627</v>
      </c>
      <c r="O876" s="10">
        <f ca="1">(O875+(IF(J875&lt;&gt;J874,(-O875*'inputs and tables'!$K$22-'inputs and tables'!$K$21)-O875*'inputs and tables'!$K$22,0)*('inputs and tables'!$K$15+'inputs and tables'!$K$16)))*(IF(AND(J875=0,'inputs and tables'!$K$16=1),(data!C875/data!C876-1)*'inputs and tables'!$K$18+1,1)*IF(AND(J875=1,'inputs and tables'!$K$15=1),(data!C876/data!C875-1)*'inputs and tables'!$K$17+1,1))</f>
        <v>39743.663609524418</v>
      </c>
      <c r="P876" s="10">
        <f ca="1">(P875+(IF(K875&lt;&gt;K874,(-P875*'inputs and tables'!$K$22-'inputs and tables'!$K$21)-P875*'inputs and tables'!$K$22,0)*('inputs and tables'!$K$15+'inputs and tables'!$K$16)))*(IF(AND(K875=0,'inputs and tables'!$K$16=1),data!C875/data!C876,1)*IF(AND(K875=1,'inputs and tables'!$K$15=1),data!C876/data!C875,1))</f>
        <v>3417.0479940403729</v>
      </c>
      <c r="R876" s="36">
        <f ca="1">1-O876/MAX($O$202:O876)</f>
        <v>0.1450671269085837</v>
      </c>
      <c r="S876" s="36">
        <f>1-N876/MAX($N$202:N876)</f>
        <v>6.5874219575251525E-2</v>
      </c>
    </row>
    <row r="877" spans="1:19" x14ac:dyDescent="0.4">
      <c r="A877" s="17">
        <f t="shared" si="38"/>
        <v>875</v>
      </c>
      <c r="B877">
        <v>1495843200</v>
      </c>
      <c r="C877">
        <v>2099.9899999999998</v>
      </c>
      <c r="D877" s="14">
        <f t="shared" si="40"/>
        <v>42882</v>
      </c>
      <c r="F877">
        <f ca="1">IF(A877&lt;$F$2,"",AVERAGE(INDIRECT("C"&amp;A877-$F$2+3):C877))</f>
        <v>1622.8084090909092</v>
      </c>
      <c r="G877" s="2">
        <f ca="1">IF(A877&lt;$G$2,"",IF(A877=$G$2,AVERAGE(INDIRECT("C"&amp;A877-$G$2+3):C877),G876+(2/($G$2+3))*(C877-G876)))</f>
        <v>1709.9655856828833</v>
      </c>
      <c r="J877">
        <f ca="1">IF(F877="","",IF(C877&lt;(F877*(1-'inputs and tables'!$K$14)),0,IF(C877&gt;(F877*(1+'inputs and tables'!$K$14)),1,J876)))</f>
        <v>1</v>
      </c>
      <c r="K877">
        <f ca="1">IF(G877="","",IF(C877&lt;(G877*(1-'inputs and tables'!$K$14)),0,IF(C877&gt;(G877*(1+'inputs and tables'!$K$14)),1,K876)))</f>
        <v>1</v>
      </c>
      <c r="N877" s="13">
        <f t="shared" si="39"/>
        <v>7556.9110079528145</v>
      </c>
      <c r="O877" s="10">
        <f ca="1">(O876+(IF(J876&lt;&gt;J875,(-O876*'inputs and tables'!$K$22-'inputs and tables'!$K$21)-O876*'inputs and tables'!$K$22,0)*('inputs and tables'!$K$15+'inputs and tables'!$K$16)))*(IF(AND(J876=0,'inputs and tables'!$K$16=1),(data!C876/data!C877-1)*'inputs and tables'!$K$18+1,1)*IF(AND(J876=1,'inputs and tables'!$K$15=1),(data!C877/data!C876-1)*'inputs and tables'!$K$17+1,1))</f>
        <v>32948.095202122582</v>
      </c>
      <c r="P877" s="10">
        <f ca="1">(P876+(IF(K876&lt;&gt;K875,(-P876*'inputs and tables'!$K$22-'inputs and tables'!$K$21)-P876*'inputs and tables'!$K$22,0)*('inputs and tables'!$K$15+'inputs and tables'!$K$16)))*(IF(AND(K876=0,'inputs and tables'!$K$16=1),data!C876/data!C877,1)*IF(AND(K876=1,'inputs and tables'!$K$15=1),data!C877/data!C876,1))</f>
        <v>3157.3751999845308</v>
      </c>
      <c r="R877" s="36">
        <f ca="1">1-O877/MAX($O$202:O877)</f>
        <v>0.29124778302295928</v>
      </c>
      <c r="S877" s="36">
        <f>1-N877/MAX($N$202:N877)</f>
        <v>0.13686153137934287</v>
      </c>
    </row>
    <row r="878" spans="1:19" x14ac:dyDescent="0.4">
      <c r="A878" s="17">
        <f t="shared" si="38"/>
        <v>876</v>
      </c>
      <c r="B878">
        <v>1495929600</v>
      </c>
      <c r="C878">
        <v>2232.7800000000002</v>
      </c>
      <c r="D878" s="14">
        <f t="shared" si="40"/>
        <v>42883</v>
      </c>
      <c r="F878">
        <f ca="1">IF(A878&lt;$F$2,"",AVERAGE(INDIRECT("C"&amp;A878-$F$2+3):C878))</f>
        <v>1646.8775000000003</v>
      </c>
      <c r="G878" s="2">
        <f ca="1">IF(A878&lt;$G$2,"",IF(A878=$G$2,AVERAGE(INDIRECT("C"&amp;A878-$G$2+3):C878),G877+(2/($G$2+3))*(C878-G877)))</f>
        <v>1732.213007568718</v>
      </c>
      <c r="J878">
        <f ca="1">IF(F878="","",IF(C878&lt;(F878*(1-'inputs and tables'!$K$14)),0,IF(C878&gt;(F878*(1+'inputs and tables'!$K$14)),1,J877)))</f>
        <v>1</v>
      </c>
      <c r="K878">
        <f ca="1">IF(G878="","",IF(C878&lt;(G878*(1-'inputs and tables'!$K$14)),0,IF(C878&gt;(G878*(1+'inputs and tables'!$K$14)),1,K877)))</f>
        <v>1</v>
      </c>
      <c r="N878" s="13">
        <f t="shared" si="39"/>
        <v>8034.7619561697384</v>
      </c>
      <c r="O878" s="10">
        <f ca="1">(O877+(IF(J877&lt;&gt;J876,(-O877*'inputs and tables'!$K$22-'inputs and tables'!$K$21)-O877*'inputs and tables'!$K$22,0)*('inputs and tables'!$K$15+'inputs and tables'!$K$16)))*(IF(AND(J877=0,'inputs and tables'!$K$16=1),(data!C877/data!C878-1)*'inputs and tables'!$K$18+1,1)*IF(AND(J877=1,'inputs and tables'!$K$15=1),(data!C878/data!C877-1)*'inputs and tables'!$K$17+1,1))</f>
        <v>37635.80776944539</v>
      </c>
      <c r="P878" s="10">
        <f ca="1">(P877+(IF(K877&lt;&gt;K876,(-P877*'inputs and tables'!$K$22-'inputs and tables'!$K$21)-P877*'inputs and tables'!$K$22,0)*('inputs and tables'!$K$15+'inputs and tables'!$K$16)))*(IF(AND(K877=0,'inputs and tables'!$K$16=1),data!C877/data!C878,1)*IF(AND(K877=1,'inputs and tables'!$K$15=1),data!C878/data!C877,1))</f>
        <v>3357.0275091888357</v>
      </c>
      <c r="R878" s="36">
        <f ca="1">1-O878/MAX($O$202:O878)</f>
        <v>0.19040958117063678</v>
      </c>
      <c r="S878" s="36">
        <f>1-N878/MAX($N$202:N878)</f>
        <v>8.2282148978408798E-2</v>
      </c>
    </row>
    <row r="879" spans="1:19" x14ac:dyDescent="0.4">
      <c r="A879" s="17">
        <f t="shared" si="38"/>
        <v>877</v>
      </c>
      <c r="B879">
        <v>1496016000</v>
      </c>
      <c r="C879">
        <v>2279.48</v>
      </c>
      <c r="D879" s="14">
        <f t="shared" si="40"/>
        <v>42884</v>
      </c>
      <c r="F879">
        <f ca="1">IF(A879&lt;$F$2,"",AVERAGE(INDIRECT("C"&amp;A879-$F$2+3):C879))</f>
        <v>1671.8918181818187</v>
      </c>
      <c r="G879" s="2">
        <f ca="1">IF(A879&lt;$G$2,"",IF(A879=$G$2,AVERAGE(INDIRECT("C"&amp;A879-$G$2+3):C879),G878+(2/($G$2+3))*(C879-G878)))</f>
        <v>1755.5009646934534</v>
      </c>
      <c r="J879">
        <f ca="1">IF(F879="","",IF(C879&lt;(F879*(1-'inputs and tables'!$K$14)),0,IF(C879&gt;(F879*(1+'inputs and tables'!$K$14)),1,J878)))</f>
        <v>1</v>
      </c>
      <c r="K879">
        <f ca="1">IF(G879="","",IF(C879&lt;(G879*(1-'inputs and tables'!$K$14)),0,IF(C879&gt;(G879*(1+'inputs and tables'!$K$14)),1,K878)))</f>
        <v>1</v>
      </c>
      <c r="N879" s="13">
        <f t="shared" si="39"/>
        <v>8202.8140631185306</v>
      </c>
      <c r="O879" s="10">
        <f ca="1">(O878+(IF(J878&lt;&gt;J877,(-O878*'inputs and tables'!$K$22-'inputs and tables'!$K$21)-O878*'inputs and tables'!$K$22,0)*('inputs and tables'!$K$15+'inputs and tables'!$K$16)))*(IF(AND(J878=0,'inputs and tables'!$K$16=1),(data!C878/data!C879-1)*'inputs and tables'!$K$18+1,1)*IF(AND(J878=1,'inputs and tables'!$K$15=1),(data!C879/data!C878-1)*'inputs and tables'!$K$17+1,1))</f>
        <v>39406.955173746064</v>
      </c>
      <c r="P879" s="10">
        <f ca="1">(P878+(IF(K878&lt;&gt;K877,(-P878*'inputs and tables'!$K$22-'inputs and tables'!$K$21)-P878*'inputs and tables'!$K$22,0)*('inputs and tables'!$K$15+'inputs and tables'!$K$16)))*(IF(AND(K878=0,'inputs and tables'!$K$16=1),data!C878/data!C879,1)*IF(AND(K878=1,'inputs and tables'!$K$15=1),data!C879/data!C878,1))</f>
        <v>3427.2418539425139</v>
      </c>
      <c r="R879" s="36">
        <f ca="1">1-O879/MAX($O$202:O879)</f>
        <v>0.15231012074081607</v>
      </c>
      <c r="S879" s="36">
        <f>1-N879/MAX($N$202:N879)</f>
        <v>6.3087502106478732E-2</v>
      </c>
    </row>
    <row r="880" spans="1:19" x14ac:dyDescent="0.4">
      <c r="A880" s="17">
        <f t="shared" si="38"/>
        <v>878</v>
      </c>
      <c r="B880">
        <v>1496102400</v>
      </c>
      <c r="C880">
        <v>2191.58</v>
      </c>
      <c r="D880" s="14">
        <f t="shared" si="40"/>
        <v>42885</v>
      </c>
      <c r="F880">
        <f ca="1">IF(A880&lt;$F$2,"",AVERAGE(INDIRECT("C"&amp;A880-$F$2+3):C880))</f>
        <v>1694.9279545454549</v>
      </c>
      <c r="G880" s="2">
        <f ca="1">IF(A880&lt;$G$2,"",IF(A880=$G$2,AVERAGE(INDIRECT("C"&amp;A880-$G$2+3):C880),G879+(2/($G$2+3))*(C880-G879)))</f>
        <v>1774.057519387349</v>
      </c>
      <c r="J880">
        <f ca="1">IF(F880="","",IF(C880&lt;(F880*(1-'inputs and tables'!$K$14)),0,IF(C880&gt;(F880*(1+'inputs and tables'!$K$14)),1,J879)))</f>
        <v>1</v>
      </c>
      <c r="K880">
        <f ca="1">IF(G880="","",IF(C880&lt;(G880*(1-'inputs and tables'!$K$14)),0,IF(C880&gt;(G880*(1+'inputs and tables'!$K$14)),1,K879)))</f>
        <v>1</v>
      </c>
      <c r="N880" s="13">
        <f t="shared" si="39"/>
        <v>7886.5018532513159</v>
      </c>
      <c r="O880" s="10">
        <f ca="1">(O879+(IF(J879&lt;&gt;J878,(-O879*'inputs and tables'!$K$22-'inputs and tables'!$K$21)-O879*'inputs and tables'!$K$22,0)*('inputs and tables'!$K$15+'inputs and tables'!$K$16)))*(IF(AND(J879=0,'inputs and tables'!$K$16=1),(data!C879/data!C880-1)*'inputs and tables'!$K$18+1,1)*IF(AND(J879=1,'inputs and tables'!$K$15=1),(data!C880/data!C879-1)*'inputs and tables'!$K$17+1,1))</f>
        <v>35987.881279924834</v>
      </c>
      <c r="P880" s="10">
        <f ca="1">(P879+(IF(K879&lt;&gt;K878,(-P879*'inputs and tables'!$K$22-'inputs and tables'!$K$21)-P879*'inputs and tables'!$K$22,0)*('inputs and tables'!$K$15+'inputs and tables'!$K$16)))*(IF(AND(K879=0,'inputs and tables'!$K$16=1),data!C879/data!C880,1)*IF(AND(K879=1,'inputs and tables'!$K$15=1),data!C880/data!C879,1))</f>
        <v>3295.0825198129987</v>
      </c>
      <c r="R880" s="36">
        <f ca="1">1-O880/MAX($O$202:O880)</f>
        <v>0.22585841503183202</v>
      </c>
      <c r="S880" s="36">
        <f>1-N880/MAX($N$202:N880)</f>
        <v>9.921618433437307E-2</v>
      </c>
    </row>
    <row r="881" spans="1:19" x14ac:dyDescent="0.4">
      <c r="A881" s="17">
        <f t="shared" si="38"/>
        <v>879</v>
      </c>
      <c r="B881">
        <v>1496188800</v>
      </c>
      <c r="C881">
        <v>2303.29</v>
      </c>
      <c r="D881" s="14">
        <f t="shared" si="40"/>
        <v>42886</v>
      </c>
      <c r="F881">
        <f ca="1">IF(A881&lt;$F$2,"",AVERAGE(INDIRECT("C"&amp;A881-$F$2+3):C881))</f>
        <v>1720.2320454545456</v>
      </c>
      <c r="G881" s="2">
        <f ca="1">IF(A881&lt;$G$2,"",IF(A881=$G$2,AVERAGE(INDIRECT("C"&amp;A881-$G$2+3):C881),G880+(2/($G$2+3))*(C881-G880)))</f>
        <v>1796.578050477249</v>
      </c>
      <c r="J881">
        <f ca="1">IF(F881="","",IF(C881&lt;(F881*(1-'inputs and tables'!$K$14)),0,IF(C881&gt;(F881*(1+'inputs and tables'!$K$14)),1,J880)))</f>
        <v>1</v>
      </c>
      <c r="K881">
        <f ca="1">IF(G881="","",IF(C881&lt;(G881*(1-'inputs and tables'!$K$14)),0,IF(C881&gt;(G881*(1+'inputs and tables'!$K$14)),1,K880)))</f>
        <v>1</v>
      </c>
      <c r="N881" s="13">
        <f t="shared" si="39"/>
        <v>8288.4954478391046</v>
      </c>
      <c r="O881" s="10">
        <f ca="1">(O880+(IF(J880&lt;&gt;J879,(-O880*'inputs and tables'!$K$22-'inputs and tables'!$K$21)-O880*'inputs and tables'!$K$22,0)*('inputs and tables'!$K$15+'inputs and tables'!$K$16)))*(IF(AND(J880=0,'inputs and tables'!$K$16=1),(data!C880/data!C881-1)*'inputs and tables'!$K$18+1,1)*IF(AND(J880=1,'inputs and tables'!$K$15=1),(data!C881/data!C880-1)*'inputs and tables'!$K$17+1,1))</f>
        <v>40115.252395743519</v>
      </c>
      <c r="P881" s="10">
        <f ca="1">(P880+(IF(K880&lt;&gt;K879,(-P880*'inputs and tables'!$K$22-'inputs and tables'!$K$21)-P880*'inputs and tables'!$K$22,0)*('inputs and tables'!$K$15+'inputs and tables'!$K$16)))*(IF(AND(K880=0,'inputs and tables'!$K$16=1),data!C880/data!C881,1)*IF(AND(K880=1,'inputs and tables'!$K$15=1),data!C881/data!C880,1))</f>
        <v>3463.0406451327731</v>
      </c>
      <c r="R881" s="36">
        <f ca="1">1-O881/MAX($O$202:O881)</f>
        <v>0.13707381578024791</v>
      </c>
      <c r="S881" s="36">
        <f>1-N881/MAX($N$202:N881)</f>
        <v>5.3301109343723674E-2</v>
      </c>
    </row>
    <row r="882" spans="1:19" x14ac:dyDescent="0.4">
      <c r="A882" s="17">
        <f t="shared" si="38"/>
        <v>880</v>
      </c>
      <c r="B882">
        <v>1496275200</v>
      </c>
      <c r="C882">
        <v>2419.9899999999998</v>
      </c>
      <c r="D882" s="14">
        <f t="shared" si="40"/>
        <v>42887</v>
      </c>
      <c r="F882">
        <f ca="1">IF(A882&lt;$F$2,"",AVERAGE(INDIRECT("C"&amp;A882-$F$2+3):C882))</f>
        <v>1747.9150000000002</v>
      </c>
      <c r="G882" s="2">
        <f ca="1">IF(A882&lt;$G$2,"",IF(A882=$G$2,AVERAGE(INDIRECT("C"&amp;A882-$G$2+3):C882),G881+(2/($G$2+3))*(C882-G881)))</f>
        <v>1823.1062185420469</v>
      </c>
      <c r="J882">
        <f ca="1">IF(F882="","",IF(C882&lt;(F882*(1-'inputs and tables'!$K$14)),0,IF(C882&gt;(F882*(1+'inputs and tables'!$K$14)),1,J881)))</f>
        <v>1</v>
      </c>
      <c r="K882">
        <f ca="1">IF(G882="","",IF(C882&lt;(G882*(1-'inputs and tables'!$K$14)),0,IF(C882&gt;(G882*(1+'inputs and tables'!$K$14)),1,K881)))</f>
        <v>1</v>
      </c>
      <c r="N882" s="13">
        <f t="shared" si="39"/>
        <v>8708.4457879017191</v>
      </c>
      <c r="O882" s="10">
        <f ca="1">(O881+(IF(J881&lt;&gt;J880,(-O881*'inputs and tables'!$K$22-'inputs and tables'!$K$21)-O881*'inputs and tables'!$K$22,0)*('inputs and tables'!$K$15+'inputs and tables'!$K$16)))*(IF(AND(J881=0,'inputs and tables'!$K$16=1),(data!C881/data!C882-1)*'inputs and tables'!$K$18+1,1)*IF(AND(J881=1,'inputs and tables'!$K$15=1),(data!C882/data!C881-1)*'inputs and tables'!$K$17+1,1))</f>
        <v>44688.390123868208</v>
      </c>
      <c r="P882" s="10">
        <f ca="1">(P881+(IF(K881&lt;&gt;K880,(-P881*'inputs and tables'!$K$22-'inputs and tables'!$K$21)-P881*'inputs and tables'!$K$22,0)*('inputs and tables'!$K$15+'inputs and tables'!$K$16)))*(IF(AND(K881=0,'inputs and tables'!$K$16=1),data!C881/data!C882,1)*IF(AND(K881=1,'inputs and tables'!$K$15=1),data!C882/data!C881,1))</f>
        <v>3638.5013310589889</v>
      </c>
      <c r="R882" s="36">
        <f ca="1">1-O882/MAX($O$202:O882)</f>
        <v>3.8700253258159623E-2</v>
      </c>
      <c r="S882" s="36">
        <f>1-N882/MAX($N$202:N882)</f>
        <v>5.3350431776798546E-3</v>
      </c>
    </row>
    <row r="883" spans="1:19" x14ac:dyDescent="0.4">
      <c r="A883" s="17">
        <f t="shared" si="38"/>
        <v>881</v>
      </c>
      <c r="B883">
        <v>1496361600</v>
      </c>
      <c r="C883">
        <v>2478.9899999999998</v>
      </c>
      <c r="D883" s="14">
        <f t="shared" si="40"/>
        <v>42888</v>
      </c>
      <c r="F883">
        <f ca="1">IF(A883&lt;$F$2,"",AVERAGE(INDIRECT("C"&amp;A883-$F$2+3):C883))</f>
        <v>1776.66</v>
      </c>
      <c r="G883" s="2">
        <f ca="1">IF(A883&lt;$G$2,"",IF(A883=$G$2,AVERAGE(INDIRECT("C"&amp;A883-$G$2+3):C883),G882+(2/($G$2+3))*(C883-G882)))</f>
        <v>1851.0161666891938</v>
      </c>
      <c r="J883">
        <f ca="1">IF(F883="","",IF(C883&lt;(F883*(1-'inputs and tables'!$K$14)),0,IF(C883&gt;(F883*(1+'inputs and tables'!$K$14)),1,J882)))</f>
        <v>1</v>
      </c>
      <c r="K883">
        <f ca="1">IF(G883="","",IF(C883&lt;(G883*(1-'inputs and tables'!$K$14)),0,IF(C883&gt;(G883*(1+'inputs and tables'!$K$14)),1,K882)))</f>
        <v>1</v>
      </c>
      <c r="N883" s="13">
        <f t="shared" si="39"/>
        <v>8920.7600129547991</v>
      </c>
      <c r="O883" s="10">
        <f ca="1">(O882+(IF(J882&lt;&gt;J881,(-O882*'inputs and tables'!$K$22-'inputs and tables'!$K$21)-O882*'inputs and tables'!$K$22,0)*('inputs and tables'!$K$15+'inputs and tables'!$K$16)))*(IF(AND(J882=0,'inputs and tables'!$K$16=1),(data!C882/data!C883-1)*'inputs and tables'!$K$18+1,1)*IF(AND(J882=1,'inputs and tables'!$K$15=1),(data!C883/data!C882-1)*'inputs and tables'!$K$17+1,1))</f>
        <v>47139.798513548958</v>
      </c>
      <c r="P883" s="10">
        <f ca="1">(P882+(IF(K882&lt;&gt;K881,(-P882*'inputs and tables'!$K$22-'inputs and tables'!$K$21)-P882*'inputs and tables'!$K$22,0)*('inputs and tables'!$K$15+'inputs and tables'!$K$16)))*(IF(AND(K882=0,'inputs and tables'!$K$16=1),data!C882/data!C883,1)*IF(AND(K882=1,'inputs and tables'!$K$15=1),data!C883/data!C882,1))</f>
        <v>3727.208961475842</v>
      </c>
      <c r="R883" s="36">
        <f ca="1">1-O883/MAX($O$202:O883)</f>
        <v>0</v>
      </c>
      <c r="S883" s="36">
        <f>1-N883/MAX($N$202:N883)</f>
        <v>0</v>
      </c>
    </row>
    <row r="884" spans="1:19" x14ac:dyDescent="0.4">
      <c r="A884" s="17">
        <f t="shared" si="38"/>
        <v>882</v>
      </c>
      <c r="B884">
        <v>1496448000</v>
      </c>
      <c r="C884">
        <v>2548.0500000000002</v>
      </c>
      <c r="D884" s="14">
        <f t="shared" si="40"/>
        <v>42889</v>
      </c>
      <c r="F884">
        <f ca="1">IF(A884&lt;$F$2,"",AVERAGE(INDIRECT("C"&amp;A884-$F$2+3):C884))</f>
        <v>1806.4759090909095</v>
      </c>
      <c r="G884" s="2">
        <f ca="1">IF(A884&lt;$G$2,"",IF(A884=$G$2,AVERAGE(INDIRECT("C"&amp;A884-$G$2+3):C884),G883+(2/($G$2+3))*(C884-G883)))</f>
        <v>1880.6771808726323</v>
      </c>
      <c r="J884">
        <f ca="1">IF(F884="","",IF(C884&lt;(F884*(1-'inputs and tables'!$K$14)),0,IF(C884&gt;(F884*(1+'inputs and tables'!$K$14)),1,J883)))</f>
        <v>1</v>
      </c>
      <c r="K884">
        <f ca="1">IF(G884="","",IF(C884&lt;(G884*(1-'inputs and tables'!$K$14)),0,IF(C884&gt;(G884*(1+'inputs and tables'!$K$14)),1,K883)))</f>
        <v>1</v>
      </c>
      <c r="N884" s="13">
        <f t="shared" si="39"/>
        <v>9169.2756126525237</v>
      </c>
      <c r="O884" s="10">
        <f ca="1">(O883+(IF(J883&lt;&gt;J882,(-O883*'inputs and tables'!$K$22-'inputs and tables'!$K$21)-O883*'inputs and tables'!$K$22,0)*('inputs and tables'!$K$15+'inputs and tables'!$K$16)))*(IF(AND(J883=0,'inputs and tables'!$K$16=1),(data!C883/data!C884-1)*'inputs and tables'!$K$18+1,1)*IF(AND(J883=1,'inputs and tables'!$K$15=1),(data!C884/data!C883-1)*'inputs and tables'!$K$17+1,1))</f>
        <v>50094.557343567583</v>
      </c>
      <c r="P884" s="10">
        <f ca="1">(P883+(IF(K883&lt;&gt;K882,(-P883*'inputs and tables'!$K$22-'inputs and tables'!$K$21)-P883*'inputs and tables'!$K$22,0)*('inputs and tables'!$K$15+'inputs and tables'!$K$16)))*(IF(AND(K883=0,'inputs and tables'!$K$16=1),data!C883/data!C884,1)*IF(AND(K883=1,'inputs and tables'!$K$15=1),data!C884/data!C883,1))</f>
        <v>3831.0419946383495</v>
      </c>
      <c r="R884" s="36">
        <f ca="1">1-O884/MAX($O$202:O884)</f>
        <v>0</v>
      </c>
      <c r="S884" s="36">
        <f>1-N884/MAX($N$202:N884)</f>
        <v>0</v>
      </c>
    </row>
    <row r="885" spans="1:19" x14ac:dyDescent="0.4">
      <c r="A885" s="17">
        <f t="shared" si="38"/>
        <v>883</v>
      </c>
      <c r="B885">
        <v>1496534400</v>
      </c>
      <c r="C885">
        <v>2521.36</v>
      </c>
      <c r="D885" s="14">
        <f t="shared" si="40"/>
        <v>42890</v>
      </c>
      <c r="F885">
        <f ca="1">IF(A885&lt;$F$2,"",AVERAGE(INDIRECT("C"&amp;A885-$F$2+3):C885))</f>
        <v>1835.370681818182</v>
      </c>
      <c r="G885" s="2">
        <f ca="1">IF(A885&lt;$G$2,"",IF(A885=$G$2,AVERAGE(INDIRECT("C"&amp;A885-$G$2+3):C885),G884+(2/($G$2+3))*(C885-G884)))</f>
        <v>1907.9402795589033</v>
      </c>
      <c r="J885">
        <f ca="1">IF(F885="","",IF(C885&lt;(F885*(1-'inputs and tables'!$K$14)),0,IF(C885&gt;(F885*(1+'inputs and tables'!$K$14)),1,J884)))</f>
        <v>1</v>
      </c>
      <c r="K885">
        <f ca="1">IF(G885="","",IF(C885&lt;(G885*(1-'inputs and tables'!$K$14)),0,IF(C885&gt;(G885*(1+'inputs and tables'!$K$14)),1,K884)))</f>
        <v>1</v>
      </c>
      <c r="N885" s="13">
        <f t="shared" si="39"/>
        <v>9073.2304149124102</v>
      </c>
      <c r="O885" s="10">
        <f ca="1">(O884+(IF(J884&lt;&gt;J883,(-O884*'inputs and tables'!$K$22-'inputs and tables'!$K$21)-O884*'inputs and tables'!$K$22,0)*('inputs and tables'!$K$15+'inputs and tables'!$K$16)))*(IF(AND(J884=0,'inputs and tables'!$K$16=1),(data!C884/data!C885-1)*'inputs and tables'!$K$18+1,1)*IF(AND(J884=1,'inputs and tables'!$K$15=1),(data!C885/data!C884-1)*'inputs and tables'!$K$17+1,1))</f>
        <v>48913.927683680769</v>
      </c>
      <c r="P885" s="10">
        <f ca="1">(P884+(IF(K884&lt;&gt;K883,(-P884*'inputs and tables'!$K$22-'inputs and tables'!$K$21)-P884*'inputs and tables'!$K$22,0)*('inputs and tables'!$K$15+'inputs and tables'!$K$16)))*(IF(AND(K884=0,'inputs and tables'!$K$16=1),data!C884/data!C885,1)*IF(AND(K884=1,'inputs and tables'!$K$15=1),data!C885/data!C884,1))</f>
        <v>3790.9130682684204</v>
      </c>
      <c r="R885" s="36">
        <f ca="1">1-O885/MAX($O$202:O885)</f>
        <v>2.3568022605521932E-2</v>
      </c>
      <c r="S885" s="36">
        <f>1-N885/MAX($N$202:N885)</f>
        <v>1.0474676713565279E-2</v>
      </c>
    </row>
    <row r="886" spans="1:19" x14ac:dyDescent="0.4">
      <c r="A886" s="17">
        <f t="shared" si="38"/>
        <v>884</v>
      </c>
      <c r="B886">
        <v>1496620800</v>
      </c>
      <c r="C886">
        <v>2698</v>
      </c>
      <c r="D886" s="14">
        <f t="shared" si="40"/>
        <v>42891</v>
      </c>
      <c r="F886">
        <f ca="1">IF(A886&lt;$F$2,"",AVERAGE(INDIRECT("C"&amp;A886-$F$2+3):C886))</f>
        <v>1868.3479545454547</v>
      </c>
      <c r="G886" s="2">
        <f ca="1">IF(A886&lt;$G$2,"",IF(A886=$G$2,AVERAGE(INDIRECT("C"&amp;A886-$G$2+3):C886),G885+(2/($G$2+3))*(C886-G885)))</f>
        <v>1941.5598421308648</v>
      </c>
      <c r="J886">
        <f ca="1">IF(F886="","",IF(C886&lt;(F886*(1-'inputs and tables'!$K$14)),0,IF(C886&gt;(F886*(1+'inputs and tables'!$K$14)),1,J885)))</f>
        <v>1</v>
      </c>
      <c r="K886">
        <f ca="1">IF(G886="","",IF(C886&lt;(G886*(1-'inputs and tables'!$K$14)),0,IF(C886&gt;(G886*(1+'inputs and tables'!$K$14)),1,K885)))</f>
        <v>1</v>
      </c>
      <c r="N886" s="13">
        <f t="shared" si="39"/>
        <v>9708.8776134442051</v>
      </c>
      <c r="O886" s="10">
        <f ca="1">(O885+(IF(J885&lt;&gt;J884,(-O885*'inputs and tables'!$K$22-'inputs and tables'!$K$21)-O885*'inputs and tables'!$K$22,0)*('inputs and tables'!$K$15+'inputs and tables'!$K$16)))*(IF(AND(J885=0,'inputs and tables'!$K$16=1),(data!C885/data!C886-1)*'inputs and tables'!$K$18+1,1)*IF(AND(J885=1,'inputs and tables'!$K$15=1),(data!C886/data!C885-1)*'inputs and tables'!$K$17+1,1))</f>
        <v>56624.191754897125</v>
      </c>
      <c r="P886" s="10">
        <f ca="1">(P885+(IF(K885&lt;&gt;K884,(-P885*'inputs and tables'!$K$22-'inputs and tables'!$K$21)-P885*'inputs and tables'!$K$22,0)*('inputs and tables'!$K$15+'inputs and tables'!$K$16)))*(IF(AND(K885=0,'inputs and tables'!$K$16=1),data!C885/data!C886,1)*IF(AND(K885=1,'inputs and tables'!$K$15=1),data!C886/data!C885,1))</f>
        <v>4056.4946926215207</v>
      </c>
      <c r="R886" s="36">
        <f ca="1">1-O886/MAX($O$202:O886)</f>
        <v>0</v>
      </c>
      <c r="S886" s="36">
        <f>1-N886/MAX($N$202:N886)</f>
        <v>0</v>
      </c>
    </row>
    <row r="887" spans="1:19" x14ac:dyDescent="0.4">
      <c r="A887" s="17">
        <f t="shared" si="38"/>
        <v>885</v>
      </c>
      <c r="B887">
        <v>1496707200</v>
      </c>
      <c r="C887">
        <v>2871.29</v>
      </c>
      <c r="D887" s="14">
        <f t="shared" si="40"/>
        <v>42892</v>
      </c>
      <c r="F887">
        <f ca="1">IF(A887&lt;$F$2,"",AVERAGE(INDIRECT("C"&amp;A887-$F$2+3):C887))</f>
        <v>1905.1504545454547</v>
      </c>
      <c r="G887" s="2">
        <f ca="1">IF(A887&lt;$G$2,"",IF(A887=$G$2,AVERAGE(INDIRECT("C"&amp;A887-$G$2+3):C887),G886+(2/($G$2+3))*(C887-G886)))</f>
        <v>1981.1228275721046</v>
      </c>
      <c r="J887">
        <f ca="1">IF(F887="","",IF(C887&lt;(F887*(1-'inputs and tables'!$K$14)),0,IF(C887&gt;(F887*(1+'inputs and tables'!$K$14)),1,J886)))</f>
        <v>1</v>
      </c>
      <c r="K887">
        <f ca="1">IF(G887="","",IF(C887&lt;(G887*(1-'inputs and tables'!$K$14)),0,IF(C887&gt;(G887*(1+'inputs and tables'!$K$14)),1,K886)))</f>
        <v>1</v>
      </c>
      <c r="N887" s="13">
        <f t="shared" si="39"/>
        <v>10332.469682248409</v>
      </c>
      <c r="O887" s="10">
        <f ca="1">(O886+(IF(J886&lt;&gt;J885,(-O886*'inputs and tables'!$K$22-'inputs and tables'!$K$21)-O886*'inputs and tables'!$K$22,0)*('inputs and tables'!$K$15+'inputs and tables'!$K$16)))*(IF(AND(J886=0,'inputs and tables'!$K$16=1),(data!C886/data!C887-1)*'inputs and tables'!$K$18+1,1)*IF(AND(J886=1,'inputs and tables'!$K$15=1),(data!C887/data!C886-1)*'inputs and tables'!$K$17+1,1))</f>
        <v>64807.258443449296</v>
      </c>
      <c r="P887" s="10">
        <f ca="1">(P886+(IF(K886&lt;&gt;K885,(-P886*'inputs and tables'!$K$22-'inputs and tables'!$K$21)-P886*'inputs and tables'!$K$22,0)*('inputs and tables'!$K$15+'inputs and tables'!$K$16)))*(IF(AND(K886=0,'inputs and tables'!$K$16=1),data!C886/data!C887,1)*IF(AND(K886=1,'inputs and tables'!$K$15=1),data!C887/data!C886,1))</f>
        <v>4317.0395277899352</v>
      </c>
      <c r="R887" s="36">
        <f ca="1">1-O887/MAX($O$202:O887)</f>
        <v>0</v>
      </c>
      <c r="S887" s="36">
        <f>1-N887/MAX($N$202:N887)</f>
        <v>0</v>
      </c>
    </row>
    <row r="888" spans="1:19" x14ac:dyDescent="0.4">
      <c r="A888" s="17">
        <f t="shared" si="38"/>
        <v>886</v>
      </c>
      <c r="B888">
        <v>1496793600</v>
      </c>
      <c r="C888">
        <v>2685.64</v>
      </c>
      <c r="D888" s="14">
        <f t="shared" si="40"/>
        <v>42893</v>
      </c>
      <c r="F888">
        <f ca="1">IF(A888&lt;$F$2,"",AVERAGE(INDIRECT("C"&amp;A888-$F$2+3):C888))</f>
        <v>1937.6129545454553</v>
      </c>
      <c r="G888" s="2">
        <f ca="1">IF(A888&lt;$G$2,"",IF(A888=$G$2,AVERAGE(INDIRECT("C"&amp;A888-$G$2+3):C888),G887+(2/($G$2+3))*(C888-G887)))</f>
        <v>2011.1022817179726</v>
      </c>
      <c r="J888">
        <f ca="1">IF(F888="","",IF(C888&lt;(F888*(1-'inputs and tables'!$K$14)),0,IF(C888&gt;(F888*(1+'inputs and tables'!$K$14)),1,J887)))</f>
        <v>1</v>
      </c>
      <c r="K888">
        <f ca="1">IF(G888="","",IF(C888&lt;(G888*(1-'inputs and tables'!$K$14)),0,IF(C888&gt;(G888*(1+'inputs and tables'!$K$14)),1,K887)))</f>
        <v>1</v>
      </c>
      <c r="N888" s="13">
        <f t="shared" si="39"/>
        <v>9664.3995825686761</v>
      </c>
      <c r="O888" s="10">
        <f ca="1">(O887+(IF(J887&lt;&gt;J886,(-O887*'inputs and tables'!$K$22-'inputs and tables'!$K$21)-O887*'inputs and tables'!$K$22,0)*('inputs and tables'!$K$15+'inputs and tables'!$K$16)))*(IF(AND(J887=0,'inputs and tables'!$K$16=1),(data!C887/data!C888-1)*'inputs and tables'!$K$18+1,1)*IF(AND(J887=1,'inputs and tables'!$K$15=1),(data!C888/data!C887-1)*'inputs and tables'!$K$17+1,1))</f>
        <v>55379.160988103671</v>
      </c>
      <c r="P888" s="10">
        <f ca="1">(P887+(IF(K887&lt;&gt;K886,(-P887*'inputs and tables'!$K$22-'inputs and tables'!$K$21)-P887*'inputs and tables'!$K$22,0)*('inputs and tables'!$K$15+'inputs and tables'!$K$16)))*(IF(AND(K887=0,'inputs and tables'!$K$16=1),data!C887/data!C888,1)*IF(AND(K887=1,'inputs and tables'!$K$15=1),data!C888/data!C887,1))</f>
        <v>4037.9111958087692</v>
      </c>
      <c r="R888" s="36">
        <f ca="1">1-O888/MAX($O$202:O888)</f>
        <v>0.14547903555544739</v>
      </c>
      <c r="S888" s="36">
        <f>1-N888/MAX($N$202:N888)</f>
        <v>6.4657349135754494E-2</v>
      </c>
    </row>
    <row r="889" spans="1:19" x14ac:dyDescent="0.4">
      <c r="A889" s="17">
        <f t="shared" si="38"/>
        <v>887</v>
      </c>
      <c r="B889">
        <v>1496880000</v>
      </c>
      <c r="C889">
        <v>2799.73</v>
      </c>
      <c r="D889" s="14">
        <f t="shared" si="40"/>
        <v>42894</v>
      </c>
      <c r="F889">
        <f ca="1">IF(A889&lt;$F$2,"",AVERAGE(INDIRECT("C"&amp;A889-$F$2+3):C889))</f>
        <v>1972.1259090909095</v>
      </c>
      <c r="G889" s="2">
        <f ca="1">IF(A889&lt;$G$2,"",IF(A889=$G$2,AVERAGE(INDIRECT("C"&amp;A889-$G$2+3):C889),G888+(2/($G$2+3))*(C889-G888)))</f>
        <v>2044.6609080278461</v>
      </c>
      <c r="J889">
        <f ca="1">IF(F889="","",IF(C889&lt;(F889*(1-'inputs and tables'!$K$14)),0,IF(C889&gt;(F889*(1+'inputs and tables'!$K$14)),1,J888)))</f>
        <v>1</v>
      </c>
      <c r="K889">
        <f ca="1">IF(G889="","",IF(C889&lt;(G889*(1-'inputs and tables'!$K$14)),0,IF(C889&gt;(G889*(1+'inputs and tables'!$K$14)),1,K888)))</f>
        <v>1</v>
      </c>
      <c r="N889" s="13">
        <f t="shared" si="39"/>
        <v>10074.957717082334</v>
      </c>
      <c r="O889" s="10">
        <f ca="1">(O888+(IF(J888&lt;&gt;J887,(-O888*'inputs and tables'!$K$22-'inputs and tables'!$K$21)-O888*'inputs and tables'!$K$22,0)*('inputs and tables'!$K$15+'inputs and tables'!$K$16)))*(IF(AND(J888=0,'inputs and tables'!$K$16=1),(data!C888/data!C889-1)*'inputs and tables'!$K$18+1,1)*IF(AND(J888=1,'inputs and tables'!$K$15=1),(data!C889/data!C888-1)*'inputs and tables'!$K$17+1,1))</f>
        <v>60672.487373452677</v>
      </c>
      <c r="P889" s="10">
        <f ca="1">(P888+(IF(K888&lt;&gt;K887,(-P888*'inputs and tables'!$K$22-'inputs and tables'!$K$21)-P888*'inputs and tables'!$K$22,0)*('inputs and tables'!$K$15+'inputs and tables'!$K$16)))*(IF(AND(K888=0,'inputs and tables'!$K$16=1),data!C888/data!C889,1)*IF(AND(K888=1,'inputs and tables'!$K$15=1),data!C889/data!C888,1))</f>
        <v>4209.4476967284099</v>
      </c>
      <c r="R889" s="36">
        <f ca="1">1-O889/MAX($O$202:O889)</f>
        <v>6.380104897670702E-2</v>
      </c>
      <c r="S889" s="36">
        <f>1-N889/MAX($N$202:N889)</f>
        <v>2.4922595767059574E-2</v>
      </c>
    </row>
    <row r="890" spans="1:19" x14ac:dyDescent="0.4">
      <c r="A890" s="17">
        <f t="shared" si="38"/>
        <v>888</v>
      </c>
      <c r="B890">
        <v>1496966400</v>
      </c>
      <c r="C890">
        <v>2811.39</v>
      </c>
      <c r="D890" s="14">
        <f t="shared" si="40"/>
        <v>42895</v>
      </c>
      <c r="F890">
        <f ca="1">IF(A890&lt;$F$2,"",AVERAGE(INDIRECT("C"&amp;A890-$F$2+3):C890))</f>
        <v>2006.5111363636368</v>
      </c>
      <c r="G890" s="2">
        <f ca="1">IF(A890&lt;$G$2,"",IF(A890=$G$2,AVERAGE(INDIRECT("C"&amp;A890-$G$2+3):C890),G889+(2/($G$2+3))*(C890-G889)))</f>
        <v>2077.2876778990017</v>
      </c>
      <c r="J890">
        <f ca="1">IF(F890="","",IF(C890&lt;(F890*(1-'inputs and tables'!$K$14)),0,IF(C890&gt;(F890*(1+'inputs and tables'!$K$14)),1,J889)))</f>
        <v>1</v>
      </c>
      <c r="K890">
        <f ca="1">IF(G890="","",IF(C890&lt;(G890*(1-'inputs and tables'!$K$14)),0,IF(C890&gt;(G890*(1+'inputs and tables'!$K$14)),1,K889)))</f>
        <v>1</v>
      </c>
      <c r="N890" s="13">
        <f t="shared" si="39"/>
        <v>10116.91676562672</v>
      </c>
      <c r="O890" s="10">
        <f ca="1">(O889+(IF(J889&lt;&gt;J888,(-O889*'inputs and tables'!$K$22-'inputs and tables'!$K$21)-O889*'inputs and tables'!$K$22,0)*('inputs and tables'!$K$15+'inputs and tables'!$K$16)))*(IF(AND(J889=0,'inputs and tables'!$K$16=1),(data!C889/data!C890-1)*'inputs and tables'!$K$18+1,1)*IF(AND(J889=1,'inputs and tables'!$K$15=1),(data!C890/data!C889-1)*'inputs and tables'!$K$17+1,1))</f>
        <v>61241.021734352653</v>
      </c>
      <c r="P890" s="10">
        <f ca="1">(P889+(IF(K889&lt;&gt;K888,(-P889*'inputs and tables'!$K$22-'inputs and tables'!$K$21)-P889*'inputs and tables'!$K$22,0)*('inputs and tables'!$K$15+'inputs and tables'!$K$16)))*(IF(AND(K889=0,'inputs and tables'!$K$16=1),data!C889/data!C890,1)*IF(AND(K889=1,'inputs and tables'!$K$15=1),data!C890/data!C889,1))</f>
        <v>4226.9787301294346</v>
      </c>
      <c r="R890" s="36">
        <f ca="1">1-O890/MAX($O$202:O890)</f>
        <v>5.5028353223868232E-2</v>
      </c>
      <c r="S890" s="36">
        <f>1-N890/MAX($N$202:N890)</f>
        <v>2.0861703276228161E-2</v>
      </c>
    </row>
    <row r="891" spans="1:19" x14ac:dyDescent="0.4">
      <c r="A891" s="17">
        <f t="shared" si="38"/>
        <v>889</v>
      </c>
      <c r="B891">
        <v>1497052800</v>
      </c>
      <c r="C891">
        <v>2931.15</v>
      </c>
      <c r="D891" s="14">
        <f t="shared" si="40"/>
        <v>42896</v>
      </c>
      <c r="F891">
        <f ca="1">IF(A891&lt;$F$2,"",AVERAGE(INDIRECT("C"&amp;A891-$F$2+3):C891))</f>
        <v>2042.4631818181815</v>
      </c>
      <c r="G891" s="2">
        <f ca="1">IF(A891&lt;$G$2,"",IF(A891=$G$2,AVERAGE(INDIRECT("C"&amp;A891-$G$2+3):C891),G890+(2/($G$2+3))*(C891-G890)))</f>
        <v>2113.6222447969167</v>
      </c>
      <c r="J891">
        <f ca="1">IF(F891="","",IF(C891&lt;(F891*(1-'inputs and tables'!$K$14)),0,IF(C891&gt;(F891*(1+'inputs and tables'!$K$14)),1,J890)))</f>
        <v>1</v>
      </c>
      <c r="K891">
        <f ca="1">IF(G891="","",IF(C891&lt;(G891*(1-'inputs and tables'!$K$14)),0,IF(C891&gt;(G891*(1+'inputs and tables'!$K$14)),1,K890)))</f>
        <v>1</v>
      </c>
      <c r="N891" s="13">
        <f t="shared" si="39"/>
        <v>10547.878657022597</v>
      </c>
      <c r="O891" s="10">
        <f ca="1">(O890+(IF(J890&lt;&gt;J889,(-O890*'inputs and tables'!$K$22-'inputs and tables'!$K$21)-O890*'inputs and tables'!$K$22,0)*('inputs and tables'!$K$15+'inputs and tables'!$K$16)))*(IF(AND(J890=0,'inputs and tables'!$K$16=1),(data!C890/data!C891-1)*'inputs and tables'!$K$18+1,1)*IF(AND(J890=1,'inputs and tables'!$K$15=1),(data!C891/data!C890-1)*'inputs and tables'!$K$17+1,1))</f>
        <v>67110.718118183664</v>
      </c>
      <c r="P891" s="10">
        <f ca="1">(P890+(IF(K890&lt;&gt;K889,(-P890*'inputs and tables'!$K$22-'inputs and tables'!$K$21)-P890*'inputs and tables'!$K$22,0)*('inputs and tables'!$K$15+'inputs and tables'!$K$16)))*(IF(AND(K890=0,'inputs and tables'!$K$16=1),data!C890/data!C891,1)*IF(AND(K890=1,'inputs and tables'!$K$15=1),data!C891/data!C890,1))</f>
        <v>4407.0401846840505</v>
      </c>
      <c r="R891" s="36">
        <f ca="1">1-O891/MAX($O$202:O891)</f>
        <v>0</v>
      </c>
      <c r="S891" s="36">
        <f>1-N891/MAX($N$202:N891)</f>
        <v>0</v>
      </c>
    </row>
    <row r="892" spans="1:19" x14ac:dyDescent="0.4">
      <c r="A892" s="17">
        <f t="shared" si="38"/>
        <v>890</v>
      </c>
      <c r="B892">
        <v>1497139200</v>
      </c>
      <c r="C892">
        <v>2998.98</v>
      </c>
      <c r="D892" s="14">
        <f t="shared" si="40"/>
        <v>42897</v>
      </c>
      <c r="F892">
        <f ca="1">IF(A892&lt;$F$2,"",AVERAGE(INDIRECT("C"&amp;A892-$F$2+3):C892))</f>
        <v>2079.8640909090905</v>
      </c>
      <c r="G892" s="2">
        <f ca="1">IF(A892&lt;$G$2,"",IF(A892=$G$2,AVERAGE(INDIRECT("C"&amp;A892-$G$2+3):C892),G891+(2/($G$2+3))*(C892-G891)))</f>
        <v>2151.2970428906651</v>
      </c>
      <c r="J892">
        <f ca="1">IF(F892="","",IF(C892&lt;(F892*(1-'inputs and tables'!$K$14)),0,IF(C892&gt;(F892*(1+'inputs and tables'!$K$14)),1,J891)))</f>
        <v>1</v>
      </c>
      <c r="K892">
        <f ca="1">IF(G892="","",IF(C892&lt;(G892*(1-'inputs and tables'!$K$14)),0,IF(C892&gt;(G892*(1+'inputs and tables'!$K$14)),1,K891)))</f>
        <v>1</v>
      </c>
      <c r="N892" s="13">
        <f t="shared" si="39"/>
        <v>10791.968044909891</v>
      </c>
      <c r="O892" s="10">
        <f ca="1">(O891+(IF(J891&lt;&gt;J890,(-O891*'inputs and tables'!$K$22-'inputs and tables'!$K$21)-O891*'inputs and tables'!$K$22,0)*('inputs and tables'!$K$15+'inputs and tables'!$K$16)))*(IF(AND(J891=0,'inputs and tables'!$K$16=1),(data!C891/data!C892-1)*'inputs and tables'!$K$18+1,1)*IF(AND(J891=1,'inputs and tables'!$K$15=1),(data!C892/data!C891-1)*'inputs and tables'!$K$17+1,1))</f>
        <v>70605.001939346635</v>
      </c>
      <c r="P892" s="10">
        <f ca="1">(P891+(IF(K891&lt;&gt;K890,(-P891*'inputs and tables'!$K$22-'inputs and tables'!$K$21)-P891*'inputs and tables'!$K$22,0)*('inputs and tables'!$K$15+'inputs and tables'!$K$16)))*(IF(AND(K891=0,'inputs and tables'!$K$16=1),data!C891/data!C892,1)*IF(AND(K891=1,'inputs and tables'!$K$15=1),data!C892/data!C891,1))</f>
        <v>4509.023889280239</v>
      </c>
      <c r="R892" s="36">
        <f ca="1">1-O892/MAX($O$202:O892)</f>
        <v>0</v>
      </c>
      <c r="S892" s="36">
        <f>1-N892/MAX($N$202:N892)</f>
        <v>0</v>
      </c>
    </row>
    <row r="893" spans="1:19" x14ac:dyDescent="0.4">
      <c r="A893" s="17">
        <f t="shared" si="38"/>
        <v>891</v>
      </c>
      <c r="B893">
        <v>1497225600</v>
      </c>
      <c r="C893">
        <v>2655.71</v>
      </c>
      <c r="D893" s="14">
        <f t="shared" si="40"/>
        <v>42898</v>
      </c>
      <c r="F893">
        <f ca="1">IF(A893&lt;$F$2,"",AVERAGE(INDIRECT("C"&amp;A893-$F$2+3):C893))</f>
        <v>2109.1886363636363</v>
      </c>
      <c r="G893" s="2">
        <f ca="1">IF(A893&lt;$G$2,"",IF(A893=$G$2,AVERAGE(INDIRECT("C"&amp;A893-$G$2+3):C893),G892+(2/($G$2+3))*(C893-G892)))</f>
        <v>2172.761424044254</v>
      </c>
      <c r="J893">
        <f ca="1">IF(F893="","",IF(C893&lt;(F893*(1-'inputs and tables'!$K$14)),0,IF(C893&gt;(F893*(1+'inputs and tables'!$K$14)),1,J892)))</f>
        <v>1</v>
      </c>
      <c r="K893">
        <f ca="1">IF(G893="","",IF(C893&lt;(G893*(1-'inputs and tables'!$K$14)),0,IF(C893&gt;(G893*(1+'inputs and tables'!$K$14)),1,K892)))</f>
        <v>1</v>
      </c>
      <c r="N893" s="13">
        <f t="shared" si="39"/>
        <v>9556.6950951815779</v>
      </c>
      <c r="O893" s="10">
        <f ca="1">(O892+(IF(J892&lt;&gt;J891,(-O892*'inputs and tables'!$K$22-'inputs and tables'!$K$21)-O892*'inputs and tables'!$K$22,0)*('inputs and tables'!$K$15+'inputs and tables'!$K$16)))*(IF(AND(J892=0,'inputs and tables'!$K$16=1),(data!C892/data!C893-1)*'inputs and tables'!$K$18+1,1)*IF(AND(J892=1,'inputs and tables'!$K$15=1),(data!C893/data!C892-1)*'inputs and tables'!$K$17+1,1))</f>
        <v>52421.385247881903</v>
      </c>
      <c r="P893" s="10">
        <f ca="1">(P892+(IF(K892&lt;&gt;K891,(-P892*'inputs and tables'!$K$22-'inputs and tables'!$K$21)-P892*'inputs and tables'!$K$22,0)*('inputs and tables'!$K$15+'inputs and tables'!$K$16)))*(IF(AND(K892=0,'inputs and tables'!$K$16=1),data!C892/data!C893,1)*IF(AND(K892=1,'inputs and tables'!$K$15=1),data!C893/data!C892,1))</f>
        <v>3992.9108673617111</v>
      </c>
      <c r="R893" s="36">
        <f ca="1">1-O893/MAX($O$202:O893)</f>
        <v>0.25754006362163129</v>
      </c>
      <c r="S893" s="36">
        <f>1-N893/MAX($N$202:N893)</f>
        <v>0.11446225049850267</v>
      </c>
    </row>
    <row r="894" spans="1:19" x14ac:dyDescent="0.4">
      <c r="A894" s="17">
        <f t="shared" si="38"/>
        <v>892</v>
      </c>
      <c r="B894">
        <v>1497312000</v>
      </c>
      <c r="C894">
        <v>2709.01</v>
      </c>
      <c r="D894" s="14">
        <f t="shared" si="40"/>
        <v>42899</v>
      </c>
      <c r="F894">
        <f ca="1">IF(A894&lt;$F$2,"",AVERAGE(INDIRECT("C"&amp;A894-$F$2+3):C894))</f>
        <v>2139.2899999999995</v>
      </c>
      <c r="G894" s="2">
        <f ca="1">IF(A894&lt;$G$2,"",IF(A894=$G$2,AVERAGE(INDIRECT("C"&amp;A894-$G$2+3):C894),G893+(2/($G$2+3))*(C894-G893)))</f>
        <v>2195.5805123827963</v>
      </c>
      <c r="J894">
        <f ca="1">IF(F894="","",IF(C894&lt;(F894*(1-'inputs and tables'!$K$14)),0,IF(C894&gt;(F894*(1+'inputs and tables'!$K$14)),1,J893)))</f>
        <v>1</v>
      </c>
      <c r="K894">
        <f ca="1">IF(G894="","",IF(C894&lt;(G894*(1-'inputs and tables'!$K$14)),0,IF(C894&gt;(G894*(1+'inputs and tables'!$K$14)),1,K893)))</f>
        <v>1</v>
      </c>
      <c r="N894" s="13">
        <f t="shared" si="39"/>
        <v>9748.4976069668173</v>
      </c>
      <c r="O894" s="10">
        <f ca="1">(O893+(IF(J893&lt;&gt;J892,(-O893*'inputs and tables'!$K$22-'inputs and tables'!$K$21)-O893*'inputs and tables'!$K$22,0)*('inputs and tables'!$K$15+'inputs and tables'!$K$16)))*(IF(AND(J893=0,'inputs and tables'!$K$16=1),(data!C893/data!C894-1)*'inputs and tables'!$K$18+1,1)*IF(AND(J893=1,'inputs and tables'!$K$15=1),(data!C894/data!C893-1)*'inputs and tables'!$K$17+1,1))</f>
        <v>54788.599524234451</v>
      </c>
      <c r="P894" s="10">
        <f ca="1">(P893+(IF(K893&lt;&gt;K892,(-P893*'inputs and tables'!$K$22-'inputs and tables'!$K$21)-P893*'inputs and tables'!$K$22,0)*('inputs and tables'!$K$15+'inputs and tables'!$K$16)))*(IF(AND(K893=0,'inputs and tables'!$K$16=1),data!C893/data!C894,1)*IF(AND(K893=1,'inputs and tables'!$K$15=1),data!C894/data!C893,1))</f>
        <v>4073.0484385688005</v>
      </c>
      <c r="R894" s="36">
        <f ca="1">1-O894/MAX($O$202:O894)</f>
        <v>0.22401249175942661</v>
      </c>
      <c r="S894" s="36">
        <f>1-N894/MAX($N$202:N894)</f>
        <v>9.6689541110644206E-2</v>
      </c>
    </row>
    <row r="895" spans="1:19" x14ac:dyDescent="0.4">
      <c r="A895" s="17">
        <f t="shared" si="38"/>
        <v>893</v>
      </c>
      <c r="B895">
        <v>1497398400</v>
      </c>
      <c r="C895">
        <v>2432.21</v>
      </c>
      <c r="D895" s="14">
        <f t="shared" si="40"/>
        <v>42900</v>
      </c>
      <c r="F895">
        <f ca="1">IF(A895&lt;$F$2,"",AVERAGE(INDIRECT("C"&amp;A895-$F$2+3):C895))</f>
        <v>2161.9197727272726</v>
      </c>
      <c r="G895" s="2">
        <f ca="1">IF(A895&lt;$G$2,"",IF(A895=$G$2,AVERAGE(INDIRECT("C"&amp;A895-$G$2+3):C895),G894+(2/($G$2+3))*(C895-G894)))</f>
        <v>2205.6498522814009</v>
      </c>
      <c r="J895">
        <f ca="1">IF(F895="","",IF(C895&lt;(F895*(1-'inputs and tables'!$K$14)),0,IF(C895&gt;(F895*(1+'inputs and tables'!$K$14)),1,J894)))</f>
        <v>1</v>
      </c>
      <c r="K895">
        <f ca="1">IF(G895="","",IF(C895&lt;(G895*(1-'inputs and tables'!$K$14)),0,IF(C895&gt;(G895*(1+'inputs and tables'!$K$14)),1,K894)))</f>
        <v>1</v>
      </c>
      <c r="N895" s="13">
        <f t="shared" si="39"/>
        <v>8752.4200223110147</v>
      </c>
      <c r="O895" s="10">
        <f ca="1">(O894+(IF(J894&lt;&gt;J893,(-O894*'inputs and tables'!$K$22-'inputs and tables'!$K$21)-O894*'inputs and tables'!$K$22,0)*('inputs and tables'!$K$15+'inputs and tables'!$K$16)))*(IF(AND(J894=0,'inputs and tables'!$K$16=1),(data!C894/data!C895-1)*'inputs and tables'!$K$18+1,1)*IF(AND(J894=1,'inputs and tables'!$K$15=1),(data!C895/data!C894-1)*'inputs and tables'!$K$17+1,1))</f>
        <v>42192.728787805565</v>
      </c>
      <c r="P895" s="10">
        <f ca="1">(P894+(IF(K894&lt;&gt;K893,(-P894*'inputs and tables'!$K$22-'inputs and tables'!$K$21)-P894*'inputs and tables'!$K$22,0)*('inputs and tables'!$K$15+'inputs and tables'!$K$16)))*(IF(AND(K894=0,'inputs and tables'!$K$16=1),data!C894/data!C895,1)*IF(AND(K894=1,'inputs and tables'!$K$15=1),data!C895/data!C894,1))</f>
        <v>3656.8743351893945</v>
      </c>
      <c r="R895" s="36">
        <f ca="1">1-O895/MAX($O$202:O895)</f>
        <v>0.40241161916472556</v>
      </c>
      <c r="S895" s="36">
        <f>1-N895/MAX($N$202:N895)</f>
        <v>0.18898758911363189</v>
      </c>
    </row>
    <row r="896" spans="1:19" x14ac:dyDescent="0.4">
      <c r="A896" s="17">
        <f t="shared" si="38"/>
        <v>894</v>
      </c>
      <c r="B896">
        <v>1497484800</v>
      </c>
      <c r="C896">
        <v>2409.98</v>
      </c>
      <c r="D896" s="14">
        <f t="shared" si="40"/>
        <v>42901</v>
      </c>
      <c r="F896">
        <f ca="1">IF(A896&lt;$F$2,"",AVERAGE(INDIRECT("C"&amp;A896-$F$2+3):C896))</f>
        <v>2183.2377272727267</v>
      </c>
      <c r="G896" s="2">
        <f ca="1">IF(A896&lt;$G$2,"",IF(A896=$G$2,AVERAGE(INDIRECT("C"&amp;A896-$G$2+3):C896),G895+(2/($G$2+3))*(C896-G895)))</f>
        <v>2214.34475218432</v>
      </c>
      <c r="J896">
        <f ca="1">IF(F896="","",IF(C896&lt;(F896*(1-'inputs and tables'!$K$14)),0,IF(C896&gt;(F896*(1+'inputs and tables'!$K$14)),1,J895)))</f>
        <v>1</v>
      </c>
      <c r="K896">
        <f ca="1">IF(G896="","",IF(C896&lt;(G896*(1-'inputs and tables'!$K$14)),0,IF(C896&gt;(G896*(1+'inputs and tables'!$K$14)),1,K895)))</f>
        <v>1</v>
      </c>
      <c r="N896" s="13">
        <f t="shared" si="39"/>
        <v>8672.4243405664383</v>
      </c>
      <c r="O896" s="10">
        <f ca="1">(O895+(IF(J895&lt;&gt;J894,(-O895*'inputs and tables'!$K$22-'inputs and tables'!$K$21)-O895*'inputs and tables'!$K$22,0)*('inputs and tables'!$K$15+'inputs and tables'!$K$16)))*(IF(AND(J895=0,'inputs and tables'!$K$16=1),(data!C895/data!C896-1)*'inputs and tables'!$K$18+1,1)*IF(AND(J895=1,'inputs and tables'!$K$15=1),(data!C896/data!C895-1)*'inputs and tables'!$K$17+1,1))</f>
        <v>41325.050909602585</v>
      </c>
      <c r="P896" s="10">
        <f ca="1">(P895+(IF(K895&lt;&gt;K894,(-P895*'inputs and tables'!$K$22-'inputs and tables'!$K$21)-P895*'inputs and tables'!$K$22,0)*('inputs and tables'!$K$15+'inputs and tables'!$K$16)))*(IF(AND(K895=0,'inputs and tables'!$K$16=1),data!C895/data!C896,1)*IF(AND(K895=1,'inputs and tables'!$K$15=1),data!C896/data!C895,1))</f>
        <v>3623.4511042713157</v>
      </c>
      <c r="R896" s="36">
        <f ca="1">1-O896/MAX($O$202:O896)</f>
        <v>0.41470080342037308</v>
      </c>
      <c r="S896" s="36">
        <f>1-N896/MAX($N$202:N896)</f>
        <v>0.19640010937051933</v>
      </c>
    </row>
    <row r="897" spans="1:19" x14ac:dyDescent="0.4">
      <c r="A897" s="17">
        <f t="shared" si="38"/>
        <v>895</v>
      </c>
      <c r="B897">
        <v>1497571200</v>
      </c>
      <c r="C897">
        <v>2480.4299999999998</v>
      </c>
      <c r="D897" s="14">
        <f t="shared" si="40"/>
        <v>42902</v>
      </c>
      <c r="F897">
        <f ca="1">IF(A897&lt;$F$2,"",AVERAGE(INDIRECT("C"&amp;A897-$F$2+3):C897))</f>
        <v>2204.7702272727265</v>
      </c>
      <c r="G897" s="2">
        <f ca="1">IF(A897&lt;$G$2,"",IF(A897=$G$2,AVERAGE(INDIRECT("C"&amp;A897-$G$2+3):C897),G896+(2/($G$2+3))*(C897-G896)))</f>
        <v>2225.667528687115</v>
      </c>
      <c r="J897">
        <f ca="1">IF(F897="","",IF(C897&lt;(F897*(1-'inputs and tables'!$K$14)),0,IF(C897&gt;(F897*(1+'inputs and tables'!$K$14)),1,J896)))</f>
        <v>1</v>
      </c>
      <c r="K897">
        <f ca="1">IF(G897="","",IF(C897&lt;(G897*(1-'inputs and tables'!$K$14)),0,IF(C897&gt;(G897*(1+'inputs and tables'!$K$14)),1,K896)))</f>
        <v>1</v>
      </c>
      <c r="N897" s="13">
        <f t="shared" si="39"/>
        <v>8925.9419194645652</v>
      </c>
      <c r="O897" s="10">
        <f ca="1">(O896+(IF(J896&lt;&gt;J895,(-O896*'inputs and tables'!$K$22-'inputs and tables'!$K$21)-O896*'inputs and tables'!$K$22,0)*('inputs and tables'!$K$15+'inputs and tables'!$K$16)))*(IF(AND(J896=0,'inputs and tables'!$K$16=1),(data!C896/data!C897-1)*'inputs and tables'!$K$18+1,1)*IF(AND(J896=1,'inputs and tables'!$K$15=1),(data!C897/data!C896-1)*'inputs and tables'!$K$17+1,1))</f>
        <v>44043.13866647541</v>
      </c>
      <c r="P897" s="10">
        <f ca="1">(P896+(IF(K896&lt;&gt;K895,(-P896*'inputs and tables'!$K$22-'inputs and tables'!$K$21)-P896*'inputs and tables'!$K$22,0)*('inputs and tables'!$K$15+'inputs and tables'!$K$16)))*(IF(AND(K896=0,'inputs and tables'!$K$16=1),data!C896/data!C897,1)*IF(AND(K896=1,'inputs and tables'!$K$15=1),data!C897/data!C896,1))</f>
        <v>3729.374029065677</v>
      </c>
      <c r="R897" s="36">
        <f ca="1">1-O897/MAX($O$202:O897)</f>
        <v>0.37620370431671746</v>
      </c>
      <c r="S897" s="36">
        <f>1-N897/MAX($N$202:N897)</f>
        <v>0.1729087889882559</v>
      </c>
    </row>
    <row r="898" spans="1:19" x14ac:dyDescent="0.4">
      <c r="A898" s="17">
        <f t="shared" si="38"/>
        <v>896</v>
      </c>
      <c r="B898">
        <v>1497657600</v>
      </c>
      <c r="C898">
        <v>2634.94</v>
      </c>
      <c r="D898" s="14">
        <f t="shared" si="40"/>
        <v>42903</v>
      </c>
      <c r="F898">
        <f ca="1">IF(A898&lt;$F$2,"",AVERAGE(INDIRECT("C"&amp;A898-$F$2+3):C898))</f>
        <v>2229.1236363636363</v>
      </c>
      <c r="G898" s="2">
        <f ca="1">IF(A898&lt;$G$2,"",IF(A898=$G$2,AVERAGE(INDIRECT("C"&amp;A898-$G$2+3):C898),G897+(2/($G$2+3))*(C898-G897)))</f>
        <v>2243.0833785302166</v>
      </c>
      <c r="J898">
        <f ca="1">IF(F898="","",IF(C898&lt;(F898*(1-'inputs and tables'!$K$14)),0,IF(C898&gt;(F898*(1+'inputs and tables'!$K$14)),1,J897)))</f>
        <v>1</v>
      </c>
      <c r="K898">
        <f ca="1">IF(G898="","",IF(C898&lt;(G898*(1-'inputs and tables'!$K$14)),0,IF(C898&gt;(G898*(1+'inputs and tables'!$K$14)),1,K897)))</f>
        <v>1</v>
      </c>
      <c r="N898" s="13">
        <f t="shared" si="39"/>
        <v>9481.9532908705205</v>
      </c>
      <c r="O898" s="10">
        <f ca="1">(O897+(IF(J897&lt;&gt;J896,(-O897*'inputs and tables'!$K$22-'inputs and tables'!$K$21)-O897*'inputs and tables'!$K$22,0)*('inputs and tables'!$K$15+'inputs and tables'!$K$16)))*(IF(AND(J897=0,'inputs and tables'!$K$16=1),(data!C897/data!C898-1)*'inputs and tables'!$K$18+1,1)*IF(AND(J897=1,'inputs and tables'!$K$15=1),(data!C898/data!C897-1)*'inputs and tables'!$K$17+1,1))</f>
        <v>50216.055075950193</v>
      </c>
      <c r="P898" s="10">
        <f ca="1">(P897+(IF(K897&lt;&gt;K896,(-P897*'inputs and tables'!$K$22-'inputs and tables'!$K$21)-P897*'inputs and tables'!$K$22,0)*('inputs and tables'!$K$15+'inputs and tables'!$K$16)))*(IF(AND(K897=0,'inputs and tables'!$K$16=1),data!C897/data!C898,1)*IF(AND(K897=1,'inputs and tables'!$K$15=1),data!C898/data!C897,1))</f>
        <v>3961.6827744166599</v>
      </c>
      <c r="R898" s="36">
        <f ca="1">1-O898/MAX($O$202:O898)</f>
        <v>0.28877482194408277</v>
      </c>
      <c r="S898" s="36">
        <f>1-N898/MAX($N$202:N898)</f>
        <v>0.12138793856577879</v>
      </c>
    </row>
    <row r="899" spans="1:19" x14ac:dyDescent="0.4">
      <c r="A899" s="17">
        <f t="shared" si="38"/>
        <v>897</v>
      </c>
      <c r="B899">
        <v>1497744000</v>
      </c>
      <c r="C899">
        <v>2515.25</v>
      </c>
      <c r="D899" s="14">
        <f t="shared" si="40"/>
        <v>42904</v>
      </c>
      <c r="F899">
        <f ca="1">IF(A899&lt;$F$2,"",AVERAGE(INDIRECT("C"&amp;A899-$F$2+3):C899))</f>
        <v>2251.0315909090905</v>
      </c>
      <c r="G899" s="2">
        <f ca="1">IF(A899&lt;$G$2,"",IF(A899=$G$2,AVERAGE(INDIRECT("C"&amp;A899-$G$2+3):C899),G898+(2/($G$2+3))*(C899-G898)))</f>
        <v>2254.6649368906328</v>
      </c>
      <c r="J899">
        <f ca="1">IF(F899="","",IF(C899&lt;(F899*(1-'inputs and tables'!$K$14)),0,IF(C899&gt;(F899*(1+'inputs and tables'!$K$14)),1,J898)))</f>
        <v>1</v>
      </c>
      <c r="K899">
        <f ca="1">IF(G899="","",IF(C899&lt;(G899*(1-'inputs and tables'!$K$14)),0,IF(C899&gt;(G899*(1+'inputs and tables'!$K$14)),1,K898)))</f>
        <v>1</v>
      </c>
      <c r="N899" s="13">
        <f t="shared" si="39"/>
        <v>9051.2432977077569</v>
      </c>
      <c r="O899" s="10">
        <f ca="1">(O898+(IF(J898&lt;&gt;J897,(-O898*'inputs and tables'!$K$22-'inputs and tables'!$K$21)-O898*'inputs and tables'!$K$22,0)*('inputs and tables'!$K$15+'inputs and tables'!$K$16)))*(IF(AND(J898=0,'inputs and tables'!$K$16=1),(data!C898/data!C899-1)*'inputs and tables'!$K$18+1,1)*IF(AND(J898=1,'inputs and tables'!$K$15=1),(data!C899/data!C898-1)*'inputs and tables'!$K$17+1,1))</f>
        <v>45083.7525673196</v>
      </c>
      <c r="P899" s="10">
        <f ca="1">(P898+(IF(K898&lt;&gt;K897,(-P898*'inputs and tables'!$K$22-'inputs and tables'!$K$21)-P898*'inputs and tables'!$K$22,0)*('inputs and tables'!$K$15+'inputs and tables'!$K$16)))*(IF(AND(K898=0,'inputs and tables'!$K$16=1),data!C898/data!C899,1)*IF(AND(K898=1,'inputs and tables'!$K$15=1),data!C899/data!C898,1))</f>
        <v>3781.7265662032164</v>
      </c>
      <c r="R899" s="36">
        <f ca="1">1-O899/MAX($O$202:O899)</f>
        <v>0.3614651748604315</v>
      </c>
      <c r="S899" s="36">
        <f>1-N899/MAX($N$202:N899)</f>
        <v>0.16129817471273544</v>
      </c>
    </row>
    <row r="900" spans="1:19" x14ac:dyDescent="0.4">
      <c r="A900" s="17">
        <f t="shared" si="38"/>
        <v>898</v>
      </c>
      <c r="B900">
        <v>1497830400</v>
      </c>
      <c r="C900">
        <v>2596.98</v>
      </c>
      <c r="D900" s="14">
        <f t="shared" si="40"/>
        <v>42905</v>
      </c>
      <c r="F900">
        <f ca="1">IF(A900&lt;$F$2,"",AVERAGE(INDIRECT("C"&amp;A900-$F$2+3):C900))</f>
        <v>2274.0222727272721</v>
      </c>
      <c r="G900" s="2">
        <f ca="1">IF(A900&lt;$G$2,"",IF(A900=$G$2,AVERAGE(INDIRECT("C"&amp;A900-$G$2+3):C900),G899+(2/($G$2+3))*(C900-G899)))</f>
        <v>2269.2315353208187</v>
      </c>
      <c r="J900">
        <f ca="1">IF(F900="","",IF(C900&lt;(F900*(1-'inputs and tables'!$K$14)),0,IF(C900&gt;(F900*(1+'inputs and tables'!$K$14)),1,J899)))</f>
        <v>1</v>
      </c>
      <c r="K900">
        <f ca="1">IF(G900="","",IF(C900&lt;(G900*(1-'inputs and tables'!$K$14)),0,IF(C900&gt;(G900*(1+'inputs and tables'!$K$14)),1,K899)))</f>
        <v>1</v>
      </c>
      <c r="N900" s="13">
        <f t="shared" si="39"/>
        <v>9345.3524775990827</v>
      </c>
      <c r="O900" s="10">
        <f ca="1">(O899+(IF(J899&lt;&gt;J898,(-O899*'inputs and tables'!$K$22-'inputs and tables'!$K$21)-O899*'inputs and tables'!$K$22,0)*('inputs and tables'!$K$15+'inputs and tables'!$K$16)))*(IF(AND(J899=0,'inputs and tables'!$K$16=1),(data!C899/data!C900-1)*'inputs and tables'!$K$18+1,1)*IF(AND(J899=1,'inputs and tables'!$K$15=1),(data!C900/data!C899-1)*'inputs and tables'!$K$17+1,1))</f>
        <v>48379.871827427276</v>
      </c>
      <c r="P900" s="10">
        <f ca="1">(P899+(IF(K899&lt;&gt;K898,(-P899*'inputs and tables'!$K$22-'inputs and tables'!$K$21)-P899*'inputs and tables'!$K$22,0)*('inputs and tables'!$K$15+'inputs and tables'!$K$16)))*(IF(AND(K899=0,'inputs and tables'!$K$16=1),data!C899/data!C900,1)*IF(AND(K899=1,'inputs and tables'!$K$15=1),data!C900/data!C899,1))</f>
        <v>3904.6091871179524</v>
      </c>
      <c r="R900" s="36">
        <f ca="1">1-O900/MAX($O$202:O900)</f>
        <v>0.314781240725861</v>
      </c>
      <c r="S900" s="36">
        <f>1-N900/MAX($N$202:N900)</f>
        <v>0.1340455754956682</v>
      </c>
    </row>
    <row r="901" spans="1:19" x14ac:dyDescent="0.4">
      <c r="A901" s="17">
        <f t="shared" ref="A901:A964" si="41">A900+1</f>
        <v>899</v>
      </c>
      <c r="B901">
        <v>1497916800</v>
      </c>
      <c r="C901">
        <v>2725.08</v>
      </c>
      <c r="D901" s="14">
        <f t="shared" si="40"/>
        <v>42906</v>
      </c>
      <c r="F901">
        <f ca="1">IF(A901&lt;$F$2,"",AVERAGE(INDIRECT("C"&amp;A901-$F$2+3):C901))</f>
        <v>2299.3747727272726</v>
      </c>
      <c r="G901" s="2">
        <f ca="1">IF(A901&lt;$G$2,"",IF(A901=$G$2,AVERAGE(INDIRECT("C"&amp;A901-$G$2+3):C901),G900+(2/($G$2+3))*(C901-G900)))</f>
        <v>2288.6293423284433</v>
      </c>
      <c r="J901">
        <f ca="1">IF(F901="","",IF(C901&lt;(F901*(1-'inputs and tables'!$K$14)),0,IF(C901&gt;(F901*(1+'inputs and tables'!$K$14)),1,J900)))</f>
        <v>1</v>
      </c>
      <c r="K901">
        <f ca="1">IF(G901="","",IF(C901&lt;(G901*(1-'inputs and tables'!$K$14)),0,IF(C901&gt;(G901*(1+'inputs and tables'!$K$14)),1,K900)))</f>
        <v>1</v>
      </c>
      <c r="N901" s="13">
        <f t="shared" si="39"/>
        <v>9806.3262441973784</v>
      </c>
      <c r="O901" s="10">
        <f ca="1">(O900+(IF(J900&lt;&gt;J899,(-O900*'inputs and tables'!$K$22-'inputs and tables'!$K$21)-O900*'inputs and tables'!$K$22,0)*('inputs and tables'!$K$15+'inputs and tables'!$K$16)))*(IF(AND(J900=0,'inputs and tables'!$K$16=1),(data!C900/data!C901-1)*'inputs and tables'!$K$18+1,1)*IF(AND(J900=1,'inputs and tables'!$K$15=1),(data!C901/data!C900-1)*'inputs and tables'!$K$17+1,1))</f>
        <v>53749.296527448154</v>
      </c>
      <c r="P901" s="10">
        <f ca="1">(P900+(IF(K900&lt;&gt;K899,(-P900*'inputs and tables'!$K$22-'inputs and tables'!$K$21)-P900*'inputs and tables'!$K$22,0)*('inputs and tables'!$K$15+'inputs and tables'!$K$16)))*(IF(AND(K900=0,'inputs and tables'!$K$16=1),data!C900/data!C901,1)*IF(AND(K900=1,'inputs and tables'!$K$15=1),data!C901/data!C900,1))</f>
        <v>4097.2099914636956</v>
      </c>
      <c r="R901" s="36">
        <f ca="1">1-O901/MAX($O$202:O901)</f>
        <v>0.23873245448500102</v>
      </c>
      <c r="S901" s="36">
        <f>1-N901/MAX($N$202:N901)</f>
        <v>9.133105255786933E-2</v>
      </c>
    </row>
    <row r="902" spans="1:19" x14ac:dyDescent="0.4">
      <c r="A902" s="17">
        <f t="shared" si="41"/>
        <v>900</v>
      </c>
      <c r="B902">
        <v>1498003200</v>
      </c>
      <c r="C902">
        <v>2643.35</v>
      </c>
      <c r="D902" s="14">
        <f t="shared" si="40"/>
        <v>42907</v>
      </c>
      <c r="F902">
        <f ca="1">IF(A902&lt;$F$2,"",AVERAGE(INDIRECT("C"&amp;A902-$F$2+3):C902))</f>
        <v>2320.5190909090907</v>
      </c>
      <c r="G902" s="2">
        <f ca="1">IF(A902&lt;$G$2,"",IF(A902=$G$2,AVERAGE(INDIRECT("C"&amp;A902-$G$2+3):C902),G901+(2/($G$2+3))*(C902-G901)))</f>
        <v>2303.7238383995732</v>
      </c>
      <c r="J902">
        <f ca="1">IF(F902="","",IF(C902&lt;(F902*(1-'inputs and tables'!$K$14)),0,IF(C902&gt;(F902*(1+'inputs and tables'!$K$14)),1,J901)))</f>
        <v>1</v>
      </c>
      <c r="K902">
        <f ca="1">IF(G902="","",IF(C902&lt;(G902*(1-'inputs and tables'!$K$14)),0,IF(C902&gt;(G902*(1+'inputs and tables'!$K$14)),1,K901)))</f>
        <v>1</v>
      </c>
      <c r="N902" s="13">
        <f t="shared" si="39"/>
        <v>9512.2170643060526</v>
      </c>
      <c r="O902" s="10">
        <f ca="1">(O901+(IF(J901&lt;&gt;J900,(-O901*'inputs and tables'!$K$22-'inputs and tables'!$K$21)-O901*'inputs and tables'!$K$22,0)*('inputs and tables'!$K$15+'inputs and tables'!$K$16)))*(IF(AND(J901=0,'inputs and tables'!$K$16=1),(data!C901/data!C902-1)*'inputs and tables'!$K$18+1,1)*IF(AND(J901=1,'inputs and tables'!$K$15=1),(data!C902/data!C901-1)*'inputs and tables'!$K$17+1,1))</f>
        <v>50122.213098090564</v>
      </c>
      <c r="P902" s="10">
        <f ca="1">(P901+(IF(K901&lt;&gt;K900,(-P901*'inputs and tables'!$K$22-'inputs and tables'!$K$21)-P901*'inputs and tables'!$K$22,0)*('inputs and tables'!$K$15+'inputs and tables'!$K$16)))*(IF(AND(K901=0,'inputs and tables'!$K$16=1),data!C901/data!C902,1)*IF(AND(K901=1,'inputs and tables'!$K$15=1),data!C902/data!C901,1))</f>
        <v>3974.3273705489596</v>
      </c>
      <c r="R902" s="36">
        <f ca="1">1-O902/MAX($O$202:O902)</f>
        <v>0.29010393426306891</v>
      </c>
      <c r="S902" s="36">
        <f>1-N902/MAX($N$202:N902)</f>
        <v>0.11858365177493657</v>
      </c>
    </row>
    <row r="903" spans="1:19" x14ac:dyDescent="0.4">
      <c r="A903" s="17">
        <f t="shared" si="41"/>
        <v>901</v>
      </c>
      <c r="B903">
        <v>1498089600</v>
      </c>
      <c r="C903">
        <v>2679.99</v>
      </c>
      <c r="D903" s="14">
        <f t="shared" si="40"/>
        <v>42908</v>
      </c>
      <c r="F903">
        <f ca="1">IF(A903&lt;$F$2,"",AVERAGE(INDIRECT("C"&amp;A903-$F$2+3):C903))</f>
        <v>2342.3272727272724</v>
      </c>
      <c r="G903" s="2">
        <f ca="1">IF(A903&lt;$G$2,"",IF(A903=$G$2,AVERAGE(INDIRECT("C"&amp;A903-$G$2+3):C903),G902+(2/($G$2+3))*(C903-G902)))</f>
        <v>2319.7351644251235</v>
      </c>
      <c r="J903">
        <f ca="1">IF(F903="","",IF(C903&lt;(F903*(1-'inputs and tables'!$K$14)),0,IF(C903&gt;(F903*(1+'inputs and tables'!$K$14)),1,J902)))</f>
        <v>1</v>
      </c>
      <c r="K903">
        <f ca="1">IF(G903="","",IF(C903&lt;(G903*(1-'inputs and tables'!$K$14)),0,IF(C903&gt;(G903*(1+'inputs and tables'!$K$14)),1,K902)))</f>
        <v>1</v>
      </c>
      <c r="N903" s="13">
        <f t="shared" si="39"/>
        <v>9644.067796610203</v>
      </c>
      <c r="O903" s="10">
        <f ca="1">(O902+(IF(J902&lt;&gt;J901,(-O902*'inputs and tables'!$K$22-'inputs and tables'!$K$21)-O902*'inputs and tables'!$K$22,0)*('inputs and tables'!$K$15+'inputs and tables'!$K$16)))*(IF(AND(J902=0,'inputs and tables'!$K$16=1),(data!C902/data!C903-1)*'inputs and tables'!$K$18+1,1)*IF(AND(J902=1,'inputs and tables'!$K$15=1),(data!C903/data!C902-1)*'inputs and tables'!$K$17+1,1))</f>
        <v>51685.409514685634</v>
      </c>
      <c r="P903" s="10">
        <f ca="1">(P902+(IF(K902&lt;&gt;K901,(-P902*'inputs and tables'!$K$22-'inputs and tables'!$K$21)-P902*'inputs and tables'!$K$22,0)*('inputs and tables'!$K$15+'inputs and tables'!$K$16)))*(IF(AND(K902=0,'inputs and tables'!$K$16=1),data!C902/data!C903,1)*IF(AND(K902=1,'inputs and tables'!$K$15=1),data!C903/data!C902,1))</f>
        <v>4029.4163125569848</v>
      </c>
      <c r="R903" s="36">
        <f ca="1">1-O903/MAX($O$202:O903)</f>
        <v>0.26796391055854529</v>
      </c>
      <c r="S903" s="36">
        <f>1-N903/MAX($N$202:N903)</f>
        <v>0.10636616449592828</v>
      </c>
    </row>
    <row r="904" spans="1:19" x14ac:dyDescent="0.4">
      <c r="A904" s="17">
        <f t="shared" si="41"/>
        <v>902</v>
      </c>
      <c r="B904">
        <v>1498176000</v>
      </c>
      <c r="C904">
        <v>2690.76</v>
      </c>
      <c r="D904" s="14">
        <f t="shared" si="40"/>
        <v>42909</v>
      </c>
      <c r="F904">
        <f ca="1">IF(A904&lt;$F$2,"",AVERAGE(INDIRECT("C"&amp;A904-$F$2+3):C904))</f>
        <v>2362.6856818181818</v>
      </c>
      <c r="G904" s="2">
        <f ca="1">IF(A904&lt;$G$2,"",IF(A904=$G$2,AVERAGE(INDIRECT("C"&amp;A904-$G$2+3):C904),G903+(2/($G$2+3))*(C904-G903)))</f>
        <v>2335.5234553006503</v>
      </c>
      <c r="J904">
        <f ca="1">IF(F904="","",IF(C904&lt;(F904*(1-'inputs and tables'!$K$14)),0,IF(C904&gt;(F904*(1+'inputs and tables'!$K$14)),1,J903)))</f>
        <v>1</v>
      </c>
      <c r="K904">
        <f ca="1">IF(G904="","",IF(C904&lt;(G904*(1-'inputs and tables'!$K$14)),0,IF(C904&gt;(G904*(1+'inputs and tables'!$K$14)),1,K903)))</f>
        <v>1</v>
      </c>
      <c r="N904" s="13">
        <f t="shared" si="39"/>
        <v>9682.8241390478615</v>
      </c>
      <c r="O904" s="10">
        <f ca="1">(O903+(IF(J903&lt;&gt;J902,(-O903*'inputs and tables'!$K$22-'inputs and tables'!$K$21)-O903*'inputs and tables'!$K$22,0)*('inputs and tables'!$K$15+'inputs and tables'!$K$16)))*(IF(AND(J903=0,'inputs and tables'!$K$16=1),(data!C903/data!C904-1)*'inputs and tables'!$K$18+1,1)*IF(AND(J903=1,'inputs and tables'!$K$15=1),(data!C904/data!C903-1)*'inputs and tables'!$K$17+1,1))</f>
        <v>52152.749574187612</v>
      </c>
      <c r="P904" s="10">
        <f ca="1">(P903+(IF(K903&lt;&gt;K902,(-P903*'inputs and tables'!$K$22-'inputs and tables'!$K$21)-P903*'inputs and tables'!$K$22,0)*('inputs and tables'!$K$15+'inputs and tables'!$K$16)))*(IF(AND(K903=0,'inputs and tables'!$K$16=1),data!C903/data!C904,1)*IF(AND(K903=1,'inputs and tables'!$K$15=1),data!C904/data!C903,1))</f>
        <v>4045.6092139059606</v>
      </c>
      <c r="R904" s="36">
        <f ca="1">1-O904/MAX($O$202:O904)</f>
        <v>0.26134483192862834</v>
      </c>
      <c r="S904" s="36">
        <f>1-N904/MAX($N$202:N904)</f>
        <v>0.10277494348078287</v>
      </c>
    </row>
    <row r="905" spans="1:19" x14ac:dyDescent="0.4">
      <c r="A905" s="17">
        <f t="shared" si="41"/>
        <v>903</v>
      </c>
      <c r="B905">
        <v>1498262400</v>
      </c>
      <c r="C905">
        <v>2574.84</v>
      </c>
      <c r="D905" s="14">
        <f t="shared" si="40"/>
        <v>42910</v>
      </c>
      <c r="F905">
        <f ca="1">IF(A905&lt;$F$2,"",AVERAGE(INDIRECT("C"&amp;A905-$F$2+3):C905))</f>
        <v>2379.4336363636362</v>
      </c>
      <c r="G905" s="2">
        <f ca="1">IF(A905&lt;$G$2,"",IF(A905=$G$2,AVERAGE(INDIRECT("C"&amp;A905-$G$2+3):C905),G904+(2/($G$2+3))*(C905-G904)))</f>
        <v>2345.7071380538141</v>
      </c>
      <c r="J905">
        <f ca="1">IF(F905="","",IF(C905&lt;(F905*(1-'inputs and tables'!$K$14)),0,IF(C905&gt;(F905*(1+'inputs and tables'!$K$14)),1,J904)))</f>
        <v>1</v>
      </c>
      <c r="K905">
        <f ca="1">IF(G905="","",IF(C905&lt;(G905*(1-'inputs and tables'!$K$14)),0,IF(C905&gt;(G905*(1+'inputs and tables'!$K$14)),1,K904)))</f>
        <v>1</v>
      </c>
      <c r="N905" s="13">
        <f t="shared" si="39"/>
        <v>9265.6806650113704</v>
      </c>
      <c r="O905" s="10">
        <f ca="1">(O904+(IF(J904&lt;&gt;J903,(-O904*'inputs and tables'!$K$22-'inputs and tables'!$K$21)-O904*'inputs and tables'!$K$22,0)*('inputs and tables'!$K$15+'inputs and tables'!$K$16)))*(IF(AND(J904=0,'inputs and tables'!$K$16=1),(data!C904/data!C905-1)*'inputs and tables'!$K$18+1,1)*IF(AND(J904=1,'inputs and tables'!$K$15=1),(data!C905/data!C904-1)*'inputs and tables'!$K$17+1,1))</f>
        <v>47097.493756522854</v>
      </c>
      <c r="P905" s="10">
        <f ca="1">(P904+(IF(K904&lt;&gt;K903,(-P904*'inputs and tables'!$K$22-'inputs and tables'!$K$21)-P904*'inputs and tables'!$K$22,0)*('inputs and tables'!$K$15+'inputs and tables'!$K$16)))*(IF(AND(K904=0,'inputs and tables'!$K$16=1),data!C904/data!C905,1)*IF(AND(K904=1,'inputs and tables'!$K$15=1),data!C905/data!C904,1))</f>
        <v>3871.3212729242382</v>
      </c>
      <c r="R905" s="36">
        <f ca="1">1-O905/MAX($O$202:O905)</f>
        <v>0.33294394925472781</v>
      </c>
      <c r="S905" s="36">
        <f>1-N905/MAX($N$202:N905)</f>
        <v>0.14142808554908615</v>
      </c>
    </row>
    <row r="906" spans="1:19" x14ac:dyDescent="0.4">
      <c r="A906" s="17">
        <f t="shared" si="41"/>
        <v>904</v>
      </c>
      <c r="B906">
        <v>1498348800</v>
      </c>
      <c r="C906">
        <v>2505.61</v>
      </c>
      <c r="D906" s="14">
        <f t="shared" si="40"/>
        <v>42911</v>
      </c>
      <c r="F906">
        <f ca="1">IF(A906&lt;$F$2,"",AVERAGE(INDIRECT("C"&amp;A906-$F$2+3):C906))</f>
        <v>2397.8427272727272</v>
      </c>
      <c r="G906" s="2">
        <f ca="1">IF(A906&lt;$G$2,"",IF(A906=$G$2,AVERAGE(INDIRECT("C"&amp;A906-$G$2+3):C906),G905+(2/($G$2+3))*(C906-G905)))</f>
        <v>2352.5115151579071</v>
      </c>
      <c r="J906">
        <f ca="1">IF(F906="","",IF(C906&lt;(F906*(1-'inputs and tables'!$K$14)),0,IF(C906&gt;(F906*(1+'inputs and tables'!$K$14)),1,J905)))</f>
        <v>1</v>
      </c>
      <c r="K906">
        <f ca="1">IF(G906="","",IF(C906&lt;(G906*(1-'inputs and tables'!$K$14)),0,IF(C906&gt;(G906*(1+'inputs and tables'!$K$14)),1,K905)))</f>
        <v>1</v>
      </c>
      <c r="N906" s="13">
        <f t="shared" si="39"/>
        <v>9016.5533124617996</v>
      </c>
      <c r="O906" s="10">
        <f ca="1">(O905+(IF(J905&lt;&gt;J904,(-O905*'inputs and tables'!$K$22-'inputs and tables'!$K$21)-O905*'inputs and tables'!$K$22,0)*('inputs and tables'!$K$15+'inputs and tables'!$K$16)))*(IF(AND(J905=0,'inputs and tables'!$K$16=1),(data!C905/data!C906-1)*'inputs and tables'!$K$18+1,1)*IF(AND(J905=1,'inputs and tables'!$K$15=1),(data!C906/data!C905-1)*'inputs and tables'!$K$17+1,1))</f>
        <v>44248.28415176327</v>
      </c>
      <c r="P906" s="10">
        <f ca="1">(P905+(IF(K905&lt;&gt;K904,(-P905*'inputs and tables'!$K$22-'inputs and tables'!$K$21)-P905*'inputs and tables'!$K$22,0)*('inputs and tables'!$K$15+'inputs and tables'!$K$16)))*(IF(AND(K905=0,'inputs and tables'!$K$16=1),data!C905/data!C906,1)*IF(AND(K905=1,'inputs and tables'!$K$15=1),data!C906/data!C905,1))</f>
        <v>3767.2326415045986</v>
      </c>
      <c r="R906" s="36">
        <f ca="1">1-O906/MAX($O$202:O906)</f>
        <v>0.37329816675347105</v>
      </c>
      <c r="S906" s="36">
        <f>1-N906/MAX($N$202:N906)</f>
        <v>0.16451260095098952</v>
      </c>
    </row>
    <row r="907" spans="1:19" x14ac:dyDescent="0.4">
      <c r="A907" s="17">
        <f t="shared" si="41"/>
        <v>905</v>
      </c>
      <c r="B907">
        <v>1498435200</v>
      </c>
      <c r="C907">
        <v>2407.91</v>
      </c>
      <c r="D907" s="14">
        <f t="shared" si="40"/>
        <v>42912</v>
      </c>
      <c r="F907">
        <f ca="1">IF(A907&lt;$F$2,"",AVERAGE(INDIRECT("C"&amp;A907-$F$2+3):C907))</f>
        <v>2411.824090909091</v>
      </c>
      <c r="G907" s="2">
        <f ca="1">IF(A907&lt;$G$2,"",IF(A907=$G$2,AVERAGE(INDIRECT("C"&amp;A907-$G$2+3):C907),G906+(2/($G$2+3))*(C907-G906)))</f>
        <v>2354.8688974916131</v>
      </c>
      <c r="J907">
        <f ca="1">IF(F907="","",IF(C907&lt;(F907*(1-'inputs and tables'!$K$14)),0,IF(C907&gt;(F907*(1+'inputs and tables'!$K$14)),1,J906)))</f>
        <v>0</v>
      </c>
      <c r="K907">
        <f ca="1">IF(G907="","",IF(C907&lt;(G907*(1-'inputs and tables'!$K$14)),0,IF(C907&gt;(G907*(1+'inputs and tables'!$K$14)),1,K906)))</f>
        <v>1</v>
      </c>
      <c r="N907" s="13">
        <f t="shared" ref="N907:N970" si="42">(C907/C906)*N906</f>
        <v>8664.9753499586477</v>
      </c>
      <c r="O907" s="10">
        <f ca="1">(O906+(IF(J906&lt;&gt;J905,(-O906*'inputs and tables'!$K$22-'inputs and tables'!$K$21)-O906*'inputs and tables'!$K$22,0)*('inputs and tables'!$K$15+'inputs and tables'!$K$16)))*(IF(AND(J906=0,'inputs and tables'!$K$16=1),(data!C906/data!C907-1)*'inputs and tables'!$K$18+1,1)*IF(AND(J906=1,'inputs and tables'!$K$15=1),(data!C907/data!C906-1)*'inputs and tables'!$K$17+1,1))</f>
        <v>40366.243824792436</v>
      </c>
      <c r="P907" s="10">
        <f ca="1">(P906+(IF(K906&lt;&gt;K905,(-P906*'inputs and tables'!$K$22-'inputs and tables'!$K$21)-P906*'inputs and tables'!$K$22,0)*('inputs and tables'!$K$15+'inputs and tables'!$K$16)))*(IF(AND(K906=0,'inputs and tables'!$K$16=1),data!C906/data!C907,1)*IF(AND(K906=1,'inputs and tables'!$K$15=1),data!C907/data!C906,1))</f>
        <v>3620.3388196109281</v>
      </c>
      <c r="R907" s="36">
        <f ca="1">1-O907/MAX($O$202:O907)</f>
        <v>0.42828067819516336</v>
      </c>
      <c r="S907" s="36">
        <f>1-N907/MAX($N$202:N907)</f>
        <v>0.19709034405031012</v>
      </c>
    </row>
    <row r="908" spans="1:19" x14ac:dyDescent="0.4">
      <c r="A908" s="17">
        <f t="shared" si="41"/>
        <v>906</v>
      </c>
      <c r="B908">
        <v>1498521600</v>
      </c>
      <c r="C908">
        <v>2575.75</v>
      </c>
      <c r="D908" s="14">
        <f t="shared" si="40"/>
        <v>42913</v>
      </c>
      <c r="F908">
        <f ca="1">IF(A908&lt;$F$2,"",AVERAGE(INDIRECT("C"&amp;A908-$F$2+3):C908))</f>
        <v>2429.4549999999999</v>
      </c>
      <c r="G908" s="2">
        <f ca="1">IF(A908&lt;$G$2,"",IF(A908=$G$2,AVERAGE(INDIRECT("C"&amp;A908-$G$2+3):C908),G907+(2/($G$2+3))*(C908-G907)))</f>
        <v>2364.2680933430338</v>
      </c>
      <c r="J908">
        <f ca="1">IF(F908="","",IF(C908&lt;(F908*(1-'inputs and tables'!$K$14)),0,IF(C908&gt;(F908*(1+'inputs and tables'!$K$14)),1,J907)))</f>
        <v>1</v>
      </c>
      <c r="K908">
        <f ca="1">IF(G908="","",IF(C908&lt;(G908*(1-'inputs and tables'!$K$14)),0,IF(C908&gt;(G908*(1+'inputs and tables'!$K$14)),1,K907)))</f>
        <v>1</v>
      </c>
      <c r="N908" s="13">
        <f t="shared" si="42"/>
        <v>9268.9553420418488</v>
      </c>
      <c r="O908" s="10">
        <f ca="1">(O907+(IF(J907&lt;&gt;J906,(-O907*'inputs and tables'!$K$22-'inputs and tables'!$K$21)-O907*'inputs and tables'!$K$22,0)*('inputs and tables'!$K$15+'inputs and tables'!$K$16)))*(IF(AND(J907=0,'inputs and tables'!$K$16=1),(data!C907/data!C908-1)*'inputs and tables'!$K$18+1,1)*IF(AND(J907=1,'inputs and tables'!$K$15=1),(data!C908/data!C907-1)*'inputs and tables'!$K$17+1,1))</f>
        <v>37660.442823961814</v>
      </c>
      <c r="P908" s="10">
        <f ca="1">(P907+(IF(K907&lt;&gt;K906,(-P907*'inputs and tables'!$K$22-'inputs and tables'!$K$21)-P907*'inputs and tables'!$K$22,0)*('inputs and tables'!$K$15+'inputs and tables'!$K$16)))*(IF(AND(K907=0,'inputs and tables'!$K$16=1),data!C907/data!C908,1)*IF(AND(K907=1,'inputs and tables'!$K$15=1),data!C908/data!C907,1))</f>
        <v>3872.6894753594811</v>
      </c>
      <c r="R908" s="36">
        <f ca="1">1-O908/MAX($O$202:O908)</f>
        <v>0.4666037562563331</v>
      </c>
      <c r="S908" s="36">
        <f>1-N908/MAX($N$202:N908)</f>
        <v>0.14112464904734234</v>
      </c>
    </row>
    <row r="909" spans="1:19" x14ac:dyDescent="0.4">
      <c r="A909" s="17">
        <f t="shared" si="41"/>
        <v>907</v>
      </c>
      <c r="B909">
        <v>1498608000</v>
      </c>
      <c r="C909">
        <v>2553.12</v>
      </c>
      <c r="D909" s="14">
        <f t="shared" si="40"/>
        <v>42914</v>
      </c>
      <c r="F909">
        <f ca="1">IF(A909&lt;$F$2,"",AVERAGE(INDIRECT("C"&amp;A909-$F$2+3):C909))</f>
        <v>2447.7575000000002</v>
      </c>
      <c r="G909" s="2">
        <f ca="1">IF(A909&lt;$G$2,"",IF(A909=$G$2,AVERAGE(INDIRECT("C"&amp;A909-$G$2+3):C909),G908+(2/($G$2+3))*(C909-G908)))</f>
        <v>2372.3043446901388</v>
      </c>
      <c r="J909">
        <f ca="1">IF(F909="","",IF(C909&lt;(F909*(1-'inputs and tables'!$K$14)),0,IF(C909&gt;(F909*(1+'inputs and tables'!$K$14)),1,J908)))</f>
        <v>1</v>
      </c>
      <c r="K909">
        <f ca="1">IF(G909="","",IF(C909&lt;(G909*(1-'inputs and tables'!$K$14)),0,IF(C909&gt;(G909*(1+'inputs and tables'!$K$14)),1,K908)))</f>
        <v>1</v>
      </c>
      <c r="N909" s="13">
        <f t="shared" si="42"/>
        <v>9187.5202418223362</v>
      </c>
      <c r="O909" s="10">
        <f ca="1">(O908+(IF(J908&lt;&gt;J907,(-O908*'inputs and tables'!$K$22-'inputs and tables'!$K$21)-O908*'inputs and tables'!$K$22,0)*('inputs and tables'!$K$15+'inputs and tables'!$K$16)))*(IF(AND(J908=0,'inputs and tables'!$K$16=1),(data!C908/data!C909-1)*'inputs and tables'!$K$18+1,1)*IF(AND(J908=1,'inputs and tables'!$K$15=1),(data!C909/data!C908-1)*'inputs and tables'!$K$17+1,1))</f>
        <v>36842.138168035679</v>
      </c>
      <c r="P909" s="10">
        <f ca="1">(P908+(IF(K908&lt;&gt;K907,(-P908*'inputs and tables'!$K$22-'inputs and tables'!$K$21)-P908*'inputs and tables'!$K$22,0)*('inputs and tables'!$K$15+'inputs and tables'!$K$16)))*(IF(AND(K908=0,'inputs and tables'!$K$16=1),data!C908/data!C909,1)*IF(AND(K908=1,'inputs and tables'!$K$15=1),data!C909/data!C908,1))</f>
        <v>3838.6648367775592</v>
      </c>
      <c r="R909" s="36">
        <f ca="1">1-O909/MAX($O$202:O909)</f>
        <v>0.47819365262980962</v>
      </c>
      <c r="S909" s="36">
        <f>1-N909/MAX($N$202:N909)</f>
        <v>0.14867054798631507</v>
      </c>
    </row>
    <row r="910" spans="1:19" x14ac:dyDescent="0.4">
      <c r="A910" s="17">
        <f t="shared" si="41"/>
        <v>908</v>
      </c>
      <c r="B910">
        <v>1498694400</v>
      </c>
      <c r="C910">
        <v>2530</v>
      </c>
      <c r="D910" s="14">
        <f t="shared" si="40"/>
        <v>42915</v>
      </c>
      <c r="F910">
        <f ca="1">IF(A910&lt;$F$2,"",AVERAGE(INDIRECT("C"&amp;A910-$F$2+3):C910))</f>
        <v>2464.8602272727276</v>
      </c>
      <c r="G910" s="2">
        <f ca="1">IF(A910&lt;$G$2,"",IF(A910=$G$2,AVERAGE(INDIRECT("C"&amp;A910-$G$2+3):C910),G909+(2/($G$2+3))*(C910-G909)))</f>
        <v>2379.0147981075797</v>
      </c>
      <c r="J910">
        <f ca="1">IF(F910="","",IF(C910&lt;(F910*(1-'inputs and tables'!$K$14)),0,IF(C910&gt;(F910*(1+'inputs and tables'!$K$14)),1,J909)))</f>
        <v>1</v>
      </c>
      <c r="K910">
        <f ca="1">IF(G910="","",IF(C910&lt;(G910*(1-'inputs and tables'!$K$14)),0,IF(C910&gt;(G910*(1+'inputs and tables'!$K$14)),1,K909)))</f>
        <v>1</v>
      </c>
      <c r="N910" s="13">
        <f t="shared" si="42"/>
        <v>9104.3218539710288</v>
      </c>
      <c r="O910" s="10">
        <f ca="1">(O909+(IF(J909&lt;&gt;J908,(-O909*'inputs and tables'!$K$22-'inputs and tables'!$K$21)-O909*'inputs and tables'!$K$22,0)*('inputs and tables'!$K$15+'inputs and tables'!$K$16)))*(IF(AND(J909=0,'inputs and tables'!$K$16=1),(data!C909/data!C910-1)*'inputs and tables'!$K$18+1,1)*IF(AND(J909=1,'inputs and tables'!$K$15=1),(data!C910/data!C909-1)*'inputs and tables'!$K$17+1,1))</f>
        <v>36091.477005418492</v>
      </c>
      <c r="P910" s="10">
        <f ca="1">(P909+(IF(K909&lt;&gt;K908,(-P909*'inputs and tables'!$K$22-'inputs and tables'!$K$21)-P909*'inputs and tables'!$K$22,0)*('inputs and tables'!$K$15+'inputs and tables'!$K$16)))*(IF(AND(K909=0,'inputs and tables'!$K$16=1),data!C909/data!C910,1)*IF(AND(K909=1,'inputs and tables'!$K$15=1),data!C910/data!C909,1))</f>
        <v>3803.9034738074301</v>
      </c>
      <c r="R910" s="36">
        <f ca="1">1-O910/MAX($O$202:O910)</f>
        <v>0.4888254937458546</v>
      </c>
      <c r="S910" s="36">
        <f>1-N910/MAX($N$202:N910)</f>
        <v>0.15637983581084192</v>
      </c>
    </row>
    <row r="911" spans="1:19" x14ac:dyDescent="0.4">
      <c r="A911" s="17">
        <f t="shared" si="41"/>
        <v>909</v>
      </c>
      <c r="B911">
        <v>1498780800</v>
      </c>
      <c r="C911">
        <v>2455.19</v>
      </c>
      <c r="D911" s="14">
        <f t="shared" si="40"/>
        <v>42916</v>
      </c>
      <c r="F911">
        <f ca="1">IF(A911&lt;$F$2,"",AVERAGE(INDIRECT("C"&amp;A911-$F$2+3):C911))</f>
        <v>2479.4502272727273</v>
      </c>
      <c r="G911" s="2">
        <f ca="1">IF(A911&lt;$G$2,"",IF(A911=$G$2,AVERAGE(INDIRECT("C"&amp;A911-$G$2+3):C911),G910+(2/($G$2+3))*(C911-G910)))</f>
        <v>2382.2562960604487</v>
      </c>
      <c r="J911">
        <f ca="1">IF(F911="","",IF(C911&lt;(F911*(1-'inputs and tables'!$K$14)),0,IF(C911&gt;(F911*(1+'inputs and tables'!$K$14)),1,J910)))</f>
        <v>0</v>
      </c>
      <c r="K911">
        <f ca="1">IF(G911="","",IF(C911&lt;(G911*(1-'inputs and tables'!$K$14)),0,IF(C911&gt;(G911*(1+'inputs and tables'!$K$14)),1,K910)))</f>
        <v>1</v>
      </c>
      <c r="N911" s="13">
        <f t="shared" si="42"/>
        <v>8835.1146136960979</v>
      </c>
      <c r="O911" s="10">
        <f ca="1">(O910+(IF(J910&lt;&gt;J909,(-O910*'inputs and tables'!$K$22-'inputs and tables'!$K$21)-O910*'inputs and tables'!$K$22,0)*('inputs and tables'!$K$15+'inputs and tables'!$K$16)))*(IF(AND(J910=0,'inputs and tables'!$K$16=1),(data!C910/data!C911-1)*'inputs and tables'!$K$18+1,1)*IF(AND(J910=1,'inputs and tables'!$K$15=1),(data!C911/data!C910-1)*'inputs and tables'!$K$17+1,1))</f>
        <v>33690.288215598506</v>
      </c>
      <c r="P911" s="10">
        <f ca="1">(P910+(IF(K910&lt;&gt;K909,(-P910*'inputs and tables'!$K$22-'inputs and tables'!$K$21)-P910*'inputs and tables'!$K$22,0)*('inputs and tables'!$K$15+'inputs and tables'!$K$16)))*(IF(AND(K910=0,'inputs and tables'!$K$16=1),data!C910/data!C911,1)*IF(AND(K910=1,'inputs and tables'!$K$15=1),data!C911/data!C910,1))</f>
        <v>3691.4252054771796</v>
      </c>
      <c r="R911" s="36">
        <f ca="1">1-O911/MAX($O$202:O911)</f>
        <v>0.52283425691935803</v>
      </c>
      <c r="S911" s="36">
        <f>1-N911/MAX($N$202:N911)</f>
        <v>0.18132498382783446</v>
      </c>
    </row>
    <row r="912" spans="1:19" x14ac:dyDescent="0.4">
      <c r="A912" s="17">
        <f t="shared" si="41"/>
        <v>910</v>
      </c>
      <c r="B912">
        <v>1498867200</v>
      </c>
      <c r="C912">
        <v>2423.63</v>
      </c>
      <c r="D912" s="14">
        <f t="shared" si="40"/>
        <v>42917</v>
      </c>
      <c r="F912">
        <f ca="1">IF(A912&lt;$F$2,"",AVERAGE(INDIRECT("C"&amp;A912-$F$2+3):C912))</f>
        <v>2491.37</v>
      </c>
      <c r="G912" s="2">
        <f ca="1">IF(A912&lt;$G$2,"",IF(A912=$G$2,AVERAGE(INDIRECT("C"&amp;A912-$G$2+3):C912),G911+(2/($G$2+3))*(C912-G911)))</f>
        <v>2384.0168792068125</v>
      </c>
      <c r="J912">
        <f ca="1">IF(F912="","",IF(C912&lt;(F912*(1-'inputs and tables'!$K$14)),0,IF(C912&gt;(F912*(1+'inputs and tables'!$K$14)),1,J911)))</f>
        <v>0</v>
      </c>
      <c r="K912">
        <f ca="1">IF(G912="","",IF(C912&lt;(G912*(1-'inputs and tables'!$K$14)),0,IF(C912&gt;(G912*(1+'inputs and tables'!$K$14)),1,K911)))</f>
        <v>1</v>
      </c>
      <c r="N912" s="13">
        <f t="shared" si="42"/>
        <v>8721.5444960236364</v>
      </c>
      <c r="O912" s="10">
        <f ca="1">(O911+(IF(J911&lt;&gt;J910,(-O911*'inputs and tables'!$K$22-'inputs and tables'!$K$21)-O911*'inputs and tables'!$K$22,0)*('inputs and tables'!$K$15+'inputs and tables'!$K$16)))*(IF(AND(J911=0,'inputs and tables'!$K$16=1),(data!C911/data!C912-1)*'inputs and tables'!$K$18+1,1)*IF(AND(J911=1,'inputs and tables'!$K$15=1),(data!C912/data!C911-1)*'inputs and tables'!$K$17+1,1))</f>
        <v>34060.738069180188</v>
      </c>
      <c r="P912" s="10">
        <f ca="1">(P911+(IF(K911&lt;&gt;K910,(-P911*'inputs and tables'!$K$22-'inputs and tables'!$K$21)-P911*'inputs and tables'!$K$22,0)*('inputs and tables'!$K$15+'inputs and tables'!$K$16)))*(IF(AND(K911=0,'inputs and tables'!$K$16=1),data!C911/data!C912,1)*IF(AND(K911=1,'inputs and tables'!$K$15=1),data!C912/data!C911,1))</f>
        <v>3643.9741407999613</v>
      </c>
      <c r="R912" s="36">
        <f ca="1">1-O912/MAX($O$202:O912)</f>
        <v>0.51758746358451868</v>
      </c>
      <c r="S912" s="36">
        <f>1-N912/MAX($N$202:N912)</f>
        <v>0.19184856184436017</v>
      </c>
    </row>
    <row r="913" spans="1:19" x14ac:dyDescent="0.4">
      <c r="A913" s="17">
        <f t="shared" si="41"/>
        <v>911</v>
      </c>
      <c r="B913">
        <v>1498953600</v>
      </c>
      <c r="C913">
        <v>2516.66</v>
      </c>
      <c r="D913" s="14">
        <f t="shared" si="40"/>
        <v>42918</v>
      </c>
      <c r="F913">
        <f ca="1">IF(A913&lt;$F$2,"",AVERAGE(INDIRECT("C"&amp;A913-$F$2+3):C913))</f>
        <v>2503.6525000000001</v>
      </c>
      <c r="G913" s="2">
        <f ca="1">IF(A913&lt;$G$2,"",IF(A913=$G$2,AVERAGE(INDIRECT("C"&amp;A913-$G$2+3):C913),G912+(2/($G$2+3))*(C913-G912)))</f>
        <v>2389.6612673256714</v>
      </c>
      <c r="J913">
        <f ca="1">IF(F913="","",IF(C913&lt;(F913*(1-'inputs and tables'!$K$14)),0,IF(C913&gt;(F913*(1+'inputs and tables'!$K$14)),1,J912)))</f>
        <v>1</v>
      </c>
      <c r="K913">
        <f ca="1">IF(G913="","",IF(C913&lt;(G913*(1-'inputs and tables'!$K$14)),0,IF(C913&gt;(G913*(1+'inputs and tables'!$K$14)),1,K912)))</f>
        <v>1</v>
      </c>
      <c r="N913" s="13">
        <f t="shared" si="42"/>
        <v>9056.3172478319048</v>
      </c>
      <c r="O913" s="10">
        <f ca="1">(O912+(IF(J912&lt;&gt;J911,(-O912*'inputs and tables'!$K$22-'inputs and tables'!$K$21)-O912*'inputs and tables'!$K$22,0)*('inputs and tables'!$K$15+'inputs and tables'!$K$16)))*(IF(AND(J912=0,'inputs and tables'!$K$16=1),(data!C912/data!C913-1)*'inputs and tables'!$K$18+1,1)*IF(AND(J912=1,'inputs and tables'!$K$15=1),(data!C913/data!C912-1)*'inputs and tables'!$K$17+1,1))</f>
        <v>32801.660377884647</v>
      </c>
      <c r="P913" s="10">
        <f ca="1">(P912+(IF(K912&lt;&gt;K911,(-P912*'inputs and tables'!$K$22-'inputs and tables'!$K$21)-P912*'inputs and tables'!$K$22,0)*('inputs and tables'!$K$15+'inputs and tables'!$K$16)))*(IF(AND(K912=0,'inputs and tables'!$K$16=1),data!C912/data!C913,1)*IF(AND(K912=1,'inputs and tables'!$K$15=1),data!C913/data!C912,1))</f>
        <v>3783.8465282182633</v>
      </c>
      <c r="R913" s="36">
        <f ca="1">1-O913/MAX($O$202:O913)</f>
        <v>0.53542016178877838</v>
      </c>
      <c r="S913" s="36">
        <f>1-N913/MAX($N$202:N913)</f>
        <v>0.16082801485838516</v>
      </c>
    </row>
    <row r="914" spans="1:19" x14ac:dyDescent="0.4">
      <c r="A914" s="17">
        <f t="shared" si="41"/>
        <v>912</v>
      </c>
      <c r="B914">
        <v>1499040000</v>
      </c>
      <c r="C914">
        <v>2542.41</v>
      </c>
      <c r="D914" s="14">
        <f t="shared" si="40"/>
        <v>42919</v>
      </c>
      <c r="F914">
        <f ca="1">IF(A914&lt;$F$2,"",AVERAGE(INDIRECT("C"&amp;A914-$F$2+3):C914))</f>
        <v>2514.6411363636366</v>
      </c>
      <c r="G914" s="2">
        <f ca="1">IF(A914&lt;$G$2,"",IF(A914=$G$2,AVERAGE(INDIRECT("C"&amp;A914-$G$2+3):C914),G913+(2/($G$2+3))*(C914-G913)))</f>
        <v>2396.1612133969193</v>
      </c>
      <c r="J914">
        <f ca="1">IF(F914="","",IF(C914&lt;(F914*(1-'inputs and tables'!$K$14)),0,IF(C914&gt;(F914*(1+'inputs and tables'!$K$14)),1,J913)))</f>
        <v>1</v>
      </c>
      <c r="K914">
        <f ca="1">IF(G914="","",IF(C914&lt;(G914*(1-'inputs and tables'!$K$14)),0,IF(C914&gt;(G914*(1+'inputs and tables'!$K$14)),1,K913)))</f>
        <v>1</v>
      </c>
      <c r="N914" s="13">
        <f t="shared" si="42"/>
        <v>9148.9798121559197</v>
      </c>
      <c r="O914" s="10">
        <f ca="1">(O913+(IF(J913&lt;&gt;J912,(-O913*'inputs and tables'!$K$22-'inputs and tables'!$K$21)-O913*'inputs and tables'!$K$22,0)*('inputs and tables'!$K$15+'inputs and tables'!$K$16)))*(IF(AND(J913=0,'inputs and tables'!$K$16=1),(data!C913/data!C914-1)*'inputs and tables'!$K$18+1,1)*IF(AND(J913=1,'inputs and tables'!$K$15=1),(data!C914/data!C913-1)*'inputs and tables'!$K$17+1,1))</f>
        <v>33489.692949838827</v>
      </c>
      <c r="P914" s="10">
        <f ca="1">(P913+(IF(K913&lt;&gt;K912,(-P913*'inputs and tables'!$K$22-'inputs and tables'!$K$21)-P913*'inputs and tables'!$K$22,0)*('inputs and tables'!$K$15+'inputs and tables'!$K$16)))*(IF(AND(K913=0,'inputs and tables'!$K$16=1),data!C913/data!C914,1)*IF(AND(K913=1,'inputs and tables'!$K$15=1),data!C914/data!C913,1))</f>
        <v>3822.5621465781614</v>
      </c>
      <c r="R914" s="36">
        <f ca="1">1-O914/MAX($O$202:O914)</f>
        <v>0.52567534834701635</v>
      </c>
      <c r="S914" s="36">
        <f>1-N914/MAX($N$202:N914)</f>
        <v>0.15224176219914753</v>
      </c>
    </row>
    <row r="915" spans="1:19" x14ac:dyDescent="0.4">
      <c r="A915" s="17">
        <f t="shared" si="41"/>
        <v>913</v>
      </c>
      <c r="B915">
        <v>1499126400</v>
      </c>
      <c r="C915">
        <v>2602</v>
      </c>
      <c r="D915" s="14">
        <f t="shared" si="40"/>
        <v>42920</v>
      </c>
      <c r="F915">
        <f ca="1">IF(A915&lt;$F$2,"",AVERAGE(INDIRECT("C"&amp;A915-$F$2+3):C915))</f>
        <v>2527.0275000000006</v>
      </c>
      <c r="G915" s="2">
        <f ca="1">IF(A915&lt;$G$2,"",IF(A915=$G$2,AVERAGE(INDIRECT("C"&amp;A915-$G$2+3):C915),G914+(2/($G$2+3))*(C915-G914)))</f>
        <v>2404.9203106991781</v>
      </c>
      <c r="J915">
        <f ca="1">IF(F915="","",IF(C915&lt;(F915*(1-'inputs and tables'!$K$14)),0,IF(C915&gt;(F915*(1+'inputs and tables'!$K$14)),1,J914)))</f>
        <v>1</v>
      </c>
      <c r="K915">
        <f ca="1">IF(G915="","",IF(C915&lt;(G915*(1-'inputs and tables'!$K$14)),0,IF(C915&gt;(G915*(1+'inputs and tables'!$K$14)),1,K914)))</f>
        <v>1</v>
      </c>
      <c r="N915" s="13">
        <f t="shared" si="42"/>
        <v>9363.4171794595313</v>
      </c>
      <c r="O915" s="10">
        <f ca="1">(O914+(IF(J914&lt;&gt;J913,(-O914*'inputs and tables'!$K$22-'inputs and tables'!$K$21)-O914*'inputs and tables'!$K$22,0)*('inputs and tables'!$K$15+'inputs and tables'!$K$16)))*(IF(AND(J914=0,'inputs and tables'!$K$16=1),(data!C914/data!C915-1)*'inputs and tables'!$K$18+1,1)*IF(AND(J914=1,'inputs and tables'!$K$15=1),(data!C915/data!C914-1)*'inputs and tables'!$K$17+1,1))</f>
        <v>35255.818124960868</v>
      </c>
      <c r="P915" s="10">
        <f ca="1">(P914+(IF(K914&lt;&gt;K913,(-P914*'inputs and tables'!$K$22-'inputs and tables'!$K$21)-P914*'inputs and tables'!$K$22,0)*('inputs and tables'!$K$15+'inputs and tables'!$K$16)))*(IF(AND(K914=0,'inputs and tables'!$K$16=1),data!C914/data!C915,1)*IF(AND(K914=1,'inputs and tables'!$K$15=1),data!C915/data!C914,1))</f>
        <v>3912.1568532991832</v>
      </c>
      <c r="R915" s="36">
        <f ca="1">1-O915/MAX($O$202:O915)</f>
        <v>0.50066118325090558</v>
      </c>
      <c r="S915" s="36">
        <f>1-N915/MAX($N$202:N915)</f>
        <v>0.13237167303549846</v>
      </c>
    </row>
    <row r="916" spans="1:19" x14ac:dyDescent="0.4">
      <c r="A916" s="17">
        <f t="shared" si="41"/>
        <v>914</v>
      </c>
      <c r="B916">
        <v>1499212800</v>
      </c>
      <c r="C916">
        <v>2616.96</v>
      </c>
      <c r="D916" s="14">
        <f t="shared" si="40"/>
        <v>42921</v>
      </c>
      <c r="F916">
        <f ca="1">IF(A916&lt;$F$2,"",AVERAGE(INDIRECT("C"&amp;A916-$F$2+3):C916))</f>
        <v>2538.2472727272734</v>
      </c>
      <c r="G916" s="2">
        <f ca="1">IF(A916&lt;$G$2,"",IF(A916=$G$2,AVERAGE(INDIRECT("C"&amp;A916-$G$2+3):C916),G915+(2/($G$2+3))*(C916-G915)))</f>
        <v>2413.9432762013407</v>
      </c>
      <c r="J916">
        <f ca="1">IF(F916="","",IF(C916&lt;(F916*(1-'inputs and tables'!$K$14)),0,IF(C916&gt;(F916*(1+'inputs and tables'!$K$14)),1,J915)))</f>
        <v>1</v>
      </c>
      <c r="K916">
        <f ca="1">IF(G916="","",IF(C916&lt;(G916*(1-'inputs and tables'!$K$14)),0,IF(C916&gt;(G916*(1+'inputs and tables'!$K$14)),1,K915)))</f>
        <v>1</v>
      </c>
      <c r="N916" s="13">
        <f t="shared" si="42"/>
        <v>9417.251430422144</v>
      </c>
      <c r="O916" s="10">
        <f ca="1">(O915+(IF(J915&lt;&gt;J914,(-O915*'inputs and tables'!$K$22-'inputs and tables'!$K$21)-O915*'inputs and tables'!$K$22,0)*('inputs and tables'!$K$15+'inputs and tables'!$K$16)))*(IF(AND(J915=0,'inputs and tables'!$K$16=1),(data!C915/data!C916-1)*'inputs and tables'!$K$18+1,1)*IF(AND(J915=1,'inputs and tables'!$K$15=1),(data!C916/data!C915-1)*'inputs and tables'!$K$17+1,1))</f>
        <v>35711.894542365248</v>
      </c>
      <c r="P916" s="10">
        <f ca="1">(P915+(IF(K915&lt;&gt;K914,(-P915*'inputs and tables'!$K$22-'inputs and tables'!$K$21)-P915*'inputs and tables'!$K$22,0)*('inputs and tables'!$K$15+'inputs and tables'!$K$16)))*(IF(AND(K915=0,'inputs and tables'!$K$16=1),data!C915/data!C916,1)*IF(AND(K915=1,'inputs and tables'!$K$15=1),data!C916/data!C915,1))</f>
        <v>3934.6494999269144</v>
      </c>
      <c r="R916" s="36">
        <f ca="1">1-O916/MAX($O$202:O916)</f>
        <v>0.49420163499119196</v>
      </c>
      <c r="S916" s="36">
        <f>1-N916/MAX($N$202:N916)</f>
        <v>0.1273833103255102</v>
      </c>
    </row>
    <row r="917" spans="1:19" x14ac:dyDescent="0.4">
      <c r="A917" s="17">
        <f t="shared" si="41"/>
        <v>915</v>
      </c>
      <c r="B917">
        <v>1499299200</v>
      </c>
      <c r="C917">
        <v>2604.84</v>
      </c>
      <c r="D917" s="14">
        <f t="shared" si="40"/>
        <v>42922</v>
      </c>
      <c r="F917">
        <f ca="1">IF(A917&lt;$F$2,"",AVERAGE(INDIRECT("C"&amp;A917-$F$2+3):C917))</f>
        <v>2545.7947727272735</v>
      </c>
      <c r="G917" s="2">
        <f ca="1">IF(A917&lt;$G$2,"",IF(A917=$G$2,AVERAGE(INDIRECT("C"&amp;A917-$G$2+3):C917),G916+(2/($G$2+3))*(C917-G916)))</f>
        <v>2422.0665410438369</v>
      </c>
      <c r="J917">
        <f ca="1">IF(F917="","",IF(C917&lt;(F917*(1-'inputs and tables'!$K$14)),0,IF(C917&gt;(F917*(1+'inputs and tables'!$K$14)),1,J916)))</f>
        <v>1</v>
      </c>
      <c r="K917">
        <f ca="1">IF(G917="","",IF(C917&lt;(G917*(1-'inputs and tables'!$K$14)),0,IF(C917&gt;(G917*(1+'inputs and tables'!$K$14)),1,K916)))</f>
        <v>1</v>
      </c>
      <c r="N917" s="13">
        <f t="shared" si="42"/>
        <v>9373.6370506315798</v>
      </c>
      <c r="O917" s="10">
        <f ca="1">(O916+(IF(J916&lt;&gt;J915,(-O916*'inputs and tables'!$K$22-'inputs and tables'!$K$21)-O916*'inputs and tables'!$K$22,0)*('inputs and tables'!$K$15+'inputs and tables'!$K$16)))*(IF(AND(J916=0,'inputs and tables'!$K$16=1),(data!C916/data!C917-1)*'inputs and tables'!$K$18+1,1)*IF(AND(J916=1,'inputs and tables'!$K$15=1),(data!C917/data!C916-1)*'inputs and tables'!$K$17+1,1))</f>
        <v>35339.759177602209</v>
      </c>
      <c r="P917" s="10">
        <f ca="1">(P916+(IF(K916&lt;&gt;K915,(-P916*'inputs and tables'!$K$22-'inputs and tables'!$K$21)-P916*'inputs and tables'!$K$22,0)*('inputs and tables'!$K$15+'inputs and tables'!$K$16)))*(IF(AND(K916=0,'inputs and tables'!$K$16=1),data!C916/data!C917,1)*IF(AND(K916=1,'inputs and tables'!$K$15=1),data!C917/data!C916,1))</f>
        <v>3916.4268477124697</v>
      </c>
      <c r="R917" s="36">
        <f ca="1">1-O917/MAX($O$202:O917)</f>
        <v>0.49947230073074855</v>
      </c>
      <c r="S917" s="36">
        <f>1-N917/MAX($N$202:N917)</f>
        <v>0.13142468439269306</v>
      </c>
    </row>
    <row r="918" spans="1:19" x14ac:dyDescent="0.4">
      <c r="A918" s="17">
        <f t="shared" si="41"/>
        <v>916</v>
      </c>
      <c r="B918">
        <v>1499385600</v>
      </c>
      <c r="C918">
        <v>2501.15</v>
      </c>
      <c r="D918" s="14">
        <f t="shared" si="40"/>
        <v>42923</v>
      </c>
      <c r="F918">
        <f ca="1">IF(A918&lt;$F$2,"",AVERAGE(INDIRECT("C"&amp;A918-$F$2+3):C918))</f>
        <v>2547.3443181818188</v>
      </c>
      <c r="G918" s="2">
        <f ca="1">IF(A918&lt;$G$2,"",IF(A918=$G$2,AVERAGE(INDIRECT("C"&amp;A918-$G$2+3):C918),G917+(2/($G$2+3))*(C918-G917)))</f>
        <v>2425.4317946164397</v>
      </c>
      <c r="J918">
        <f ca="1">IF(F918="","",IF(C918&lt;(F918*(1-'inputs and tables'!$K$14)),0,IF(C918&gt;(F918*(1+'inputs and tables'!$K$14)),1,J917)))</f>
        <v>0</v>
      </c>
      <c r="K918">
        <f ca="1">IF(G918="","",IF(C918&lt;(G918*(1-'inputs and tables'!$K$14)),0,IF(C918&gt;(G918*(1+'inputs and tables'!$K$14)),1,K917)))</f>
        <v>1</v>
      </c>
      <c r="N918" s="13">
        <f t="shared" si="42"/>
        <v>9000.5037964662606</v>
      </c>
      <c r="O918" s="10">
        <f ca="1">(O917+(IF(J917&lt;&gt;J916,(-O917*'inputs and tables'!$K$22-'inputs and tables'!$K$21)-O917*'inputs and tables'!$K$22,0)*('inputs and tables'!$K$15+'inputs and tables'!$K$16)))*(IF(AND(J917=0,'inputs and tables'!$K$16=1),(data!C917/data!C918-1)*'inputs and tables'!$K$18+1,1)*IF(AND(J917=1,'inputs and tables'!$K$15=1),(data!C918/data!C917-1)*'inputs and tables'!$K$17+1,1))</f>
        <v>32174.553573598685</v>
      </c>
      <c r="P918" s="10">
        <f ca="1">(P917+(IF(K917&lt;&gt;K916,(-P917*'inputs and tables'!$K$22-'inputs and tables'!$K$21)-P917*'inputs and tables'!$K$22,0)*('inputs and tables'!$K$15+'inputs and tables'!$K$16)))*(IF(AND(K917=0,'inputs and tables'!$K$16=1),data!C917/data!C918,1)*IF(AND(K917=1,'inputs and tables'!$K$15=1),data!C918/data!C917,1))</f>
        <v>3760.5269460527493</v>
      </c>
      <c r="R918" s="36">
        <f ca="1">1-O918/MAX($O$202:O918)</f>
        <v>0.54430206515342494</v>
      </c>
      <c r="S918" s="36">
        <f>1-N918/MAX($N$202:N918)</f>
        <v>0.16599977325624005</v>
      </c>
    </row>
    <row r="919" spans="1:19" x14ac:dyDescent="0.4">
      <c r="A919" s="17">
        <f t="shared" si="41"/>
        <v>917</v>
      </c>
      <c r="B919">
        <v>1499472000</v>
      </c>
      <c r="C919">
        <v>2561.11</v>
      </c>
      <c r="D919" s="14">
        <f t="shared" si="40"/>
        <v>42924</v>
      </c>
      <c r="F919">
        <f ca="1">IF(A919&lt;$F$2,"",AVERAGE(INDIRECT("C"&amp;A919-$F$2+3):C919))</f>
        <v>2552.0286363636369</v>
      </c>
      <c r="G919" s="2">
        <f ca="1">IF(A919&lt;$G$2,"",IF(A919=$G$2,AVERAGE(INDIRECT("C"&amp;A919-$G$2+3):C919),G918+(2/($G$2+3))*(C919-G918)))</f>
        <v>2431.2053352710591</v>
      </c>
      <c r="J919">
        <f ca="1">IF(F919="","",IF(C919&lt;(F919*(1-'inputs and tables'!$K$14)),0,IF(C919&gt;(F919*(1+'inputs and tables'!$K$14)),1,J918)))</f>
        <v>1</v>
      </c>
      <c r="K919">
        <f ca="1">IF(G919="","",IF(C919&lt;(G919*(1-'inputs and tables'!$K$14)),0,IF(C919&gt;(G919*(1+'inputs and tables'!$K$14)),1,K918)))</f>
        <v>1</v>
      </c>
      <c r="N919" s="13">
        <f t="shared" si="42"/>
        <v>9216.2726258591865</v>
      </c>
      <c r="O919" s="10">
        <f ca="1">(O918+(IF(J918&lt;&gt;J917,(-O918*'inputs and tables'!$K$22-'inputs and tables'!$K$21)-O918*'inputs and tables'!$K$22,0)*('inputs and tables'!$K$15+'inputs and tables'!$K$16)))*(IF(AND(J918=0,'inputs and tables'!$K$16=1),(data!C918/data!C919-1)*'inputs and tables'!$K$18+1,1)*IF(AND(J918=1,'inputs and tables'!$K$15=1),(data!C919/data!C918-1)*'inputs and tables'!$K$17+1,1))</f>
        <v>31358.44922758692</v>
      </c>
      <c r="P919" s="10">
        <f ca="1">(P918+(IF(K918&lt;&gt;K917,(-P918*'inputs and tables'!$K$22-'inputs and tables'!$K$21)-P918*'inputs and tables'!$K$22,0)*('inputs and tables'!$K$15+'inputs and tables'!$K$16)))*(IF(AND(K918=0,'inputs and tables'!$K$16=1),data!C918/data!C919,1)*IF(AND(K918=1,'inputs and tables'!$K$15=1),data!C919/data!C918,1))</f>
        <v>3850.6779548628256</v>
      </c>
      <c r="R919" s="36">
        <f ca="1">1-O919/MAX($O$202:O919)</f>
        <v>0.55586079787200549</v>
      </c>
      <c r="S919" s="36">
        <f>1-N919/MAX($N$202:N919)</f>
        <v>0.14600630881166221</v>
      </c>
    </row>
    <row r="920" spans="1:19" x14ac:dyDescent="0.4">
      <c r="A920" s="17">
        <f t="shared" si="41"/>
        <v>918</v>
      </c>
      <c r="B920">
        <v>1499558400</v>
      </c>
      <c r="C920">
        <v>2508.9899999999998</v>
      </c>
      <c r="D920" s="14">
        <f t="shared" si="40"/>
        <v>42925</v>
      </c>
      <c r="F920">
        <f ca="1">IF(A920&lt;$F$2,"",AVERAGE(INDIRECT("C"&amp;A920-$F$2+3):C920))</f>
        <v>2557.3988636363642</v>
      </c>
      <c r="G920" s="2">
        <f ca="1">IF(A920&lt;$G$2,"",IF(A920=$G$2,AVERAGE(INDIRECT("C"&amp;A920-$G$2+3):C920),G919+(2/($G$2+3))*(C920-G919)))</f>
        <v>2434.5153210042054</v>
      </c>
      <c r="J920">
        <f ca="1">IF(F920="","",IF(C920&lt;(F920*(1-'inputs and tables'!$K$14)),0,IF(C920&gt;(F920*(1+'inputs and tables'!$K$14)),1,J919)))</f>
        <v>0</v>
      </c>
      <c r="K920">
        <f ca="1">IF(G920="","",IF(C920&lt;(G920*(1-'inputs and tables'!$K$14)),0,IF(C920&gt;(G920*(1+'inputs and tables'!$K$14)),1,K919)))</f>
        <v>1</v>
      </c>
      <c r="N920" s="13">
        <f t="shared" si="42"/>
        <v>9028.7163985750067</v>
      </c>
      <c r="O920" s="10">
        <f ca="1">(O919+(IF(J919&lt;&gt;J918,(-O919*'inputs and tables'!$K$22-'inputs and tables'!$K$21)-O919*'inputs and tables'!$K$22,0)*('inputs and tables'!$K$15+'inputs and tables'!$K$16)))*(IF(AND(J919=0,'inputs and tables'!$K$16=1),(data!C919/data!C920-1)*'inputs and tables'!$K$18+1,1)*IF(AND(J919=1,'inputs and tables'!$K$15=1),(data!C920/data!C919-1)*'inputs and tables'!$K$17+1,1))</f>
        <v>29862.740177198673</v>
      </c>
      <c r="P920" s="10">
        <f ca="1">(P919+(IF(K919&lt;&gt;K918,(-P919*'inputs and tables'!$K$22-'inputs and tables'!$K$21)-P919*'inputs and tables'!$K$22,0)*('inputs and tables'!$K$15+'inputs and tables'!$K$16)))*(IF(AND(K919=0,'inputs and tables'!$K$16=1),data!C919/data!C920,1)*IF(AND(K919=1,'inputs and tables'!$K$15=1),data!C920/data!C919,1))</f>
        <v>3772.3145362640726</v>
      </c>
      <c r="R920" s="36">
        <f ca="1">1-O920/MAX($O$202:O920)</f>
        <v>0.57704497759447237</v>
      </c>
      <c r="S920" s="36">
        <f>1-N920/MAX($N$202:N920)</f>
        <v>0.16338555108736952</v>
      </c>
    </row>
    <row r="921" spans="1:19" x14ac:dyDescent="0.4">
      <c r="A921" s="17">
        <f t="shared" si="41"/>
        <v>919</v>
      </c>
      <c r="B921">
        <v>1499644800</v>
      </c>
      <c r="C921">
        <v>2331.0500000000002</v>
      </c>
      <c r="D921" s="14">
        <f t="shared" si="40"/>
        <v>42926</v>
      </c>
      <c r="F921">
        <f ca="1">IF(A921&lt;$F$2,"",AVERAGE(INDIRECT("C"&amp;A921-$F$2+3):C921))</f>
        <v>2562.650227272728</v>
      </c>
      <c r="G921" s="2">
        <f ca="1">IF(A921&lt;$G$2,"",IF(A921=$G$2,AVERAGE(INDIRECT("C"&amp;A921-$G$2+3):C921),G920+(2/($G$2+3))*(C921-G920)))</f>
        <v>2430.112541387005</v>
      </c>
      <c r="J921">
        <f ca="1">IF(F921="","",IF(C921&lt;(F921*(1-'inputs and tables'!$K$14)),0,IF(C921&gt;(F921*(1+'inputs and tables'!$K$14)),1,J920)))</f>
        <v>0</v>
      </c>
      <c r="K921">
        <f ca="1">IF(G921="","",IF(C921&lt;(G921*(1-'inputs and tables'!$K$14)),0,IF(C921&gt;(G921*(1+'inputs and tables'!$K$14)),1,K920)))</f>
        <v>0</v>
      </c>
      <c r="N921" s="13">
        <f t="shared" si="42"/>
        <v>8388.3910899996699</v>
      </c>
      <c r="O921" s="10">
        <f ca="1">(O920+(IF(J920&lt;&gt;J919,(-O920*'inputs and tables'!$K$22-'inputs and tables'!$K$21)-O920*'inputs and tables'!$K$22,0)*('inputs and tables'!$K$15+'inputs and tables'!$K$16)))*(IF(AND(J920=0,'inputs and tables'!$K$16=1),(data!C920/data!C921-1)*'inputs and tables'!$K$18+1,1)*IF(AND(J920=1,'inputs and tables'!$K$15=1),(data!C921/data!C920-1)*'inputs and tables'!$K$17+1,1))</f>
        <v>32078.018851691428</v>
      </c>
      <c r="P921" s="10">
        <f ca="1">(P920+(IF(K920&lt;&gt;K919,(-P920*'inputs and tables'!$K$22-'inputs and tables'!$K$21)-P920*'inputs and tables'!$K$22,0)*('inputs and tables'!$K$15+'inputs and tables'!$K$16)))*(IF(AND(K920=0,'inputs and tables'!$K$16=1),data!C920/data!C921,1)*IF(AND(K920=1,'inputs and tables'!$K$15=1),data!C921/data!C920,1))</f>
        <v>3504.7783370034826</v>
      </c>
      <c r="R921" s="36">
        <f ca="1">1-O921/MAX($O$202:O921)</f>
        <v>0.54566931562089449</v>
      </c>
      <c r="S921" s="36">
        <f>1-N921/MAX($N$202:N921)</f>
        <v>0.2227190578129894</v>
      </c>
    </row>
    <row r="922" spans="1:19" x14ac:dyDescent="0.4">
      <c r="A922" s="17">
        <f t="shared" si="41"/>
        <v>920</v>
      </c>
      <c r="B922">
        <v>1499731200</v>
      </c>
      <c r="C922">
        <v>2310.0100000000002</v>
      </c>
      <c r="D922" s="14">
        <f t="shared" si="40"/>
        <v>42927</v>
      </c>
      <c r="F922">
        <f ca="1">IF(A922&lt;$F$2,"",AVERAGE(INDIRECT("C"&amp;A922-$F$2+3):C922))</f>
        <v>2564.4054545454551</v>
      </c>
      <c r="G922" s="2">
        <f ca="1">IF(A922&lt;$G$2,"",IF(A922=$G$2,AVERAGE(INDIRECT("C"&amp;A922-$G$2+3):C922),G921+(2/($G$2+3))*(C922-G921)))</f>
        <v>2425.0017949450048</v>
      </c>
      <c r="J922">
        <f ca="1">IF(F922="","",IF(C922&lt;(F922*(1-'inputs and tables'!$K$14)),0,IF(C922&gt;(F922*(1+'inputs and tables'!$K$14)),1,J921)))</f>
        <v>0</v>
      </c>
      <c r="K922">
        <f ca="1">IF(G922="","",IF(C922&lt;(G922*(1-'inputs and tables'!$K$14)),0,IF(C922&gt;(G922*(1+'inputs and tables'!$K$14)),1,K921)))</f>
        <v>0</v>
      </c>
      <c r="N922" s="13">
        <f t="shared" si="42"/>
        <v>8312.6776782180295</v>
      </c>
      <c r="O922" s="10">
        <f ca="1">(O921+(IF(J921&lt;&gt;J920,(-O921*'inputs and tables'!$K$22-'inputs and tables'!$K$21)-O921*'inputs and tables'!$K$22,0)*('inputs and tables'!$K$15+'inputs and tables'!$K$16)))*(IF(AND(J921=0,'inputs and tables'!$K$16=1),(data!C921/data!C922-1)*'inputs and tables'!$K$18+1,1)*IF(AND(J921=1,'inputs and tables'!$K$15=1),(data!C922/data!C921-1)*'inputs and tables'!$K$17+1,1))</f>
        <v>32370.191403602283</v>
      </c>
      <c r="P922" s="10">
        <f ca="1">(P921+(IF(K921&lt;&gt;K920,(-P921*'inputs and tables'!$K$22-'inputs and tables'!$K$21)-P921*'inputs and tables'!$K$22,0)*('inputs and tables'!$K$15+'inputs and tables'!$K$16)))*(IF(AND(K921=0,'inputs and tables'!$K$16=1),data!C921/data!C922,1)*IF(AND(K921=1,'inputs and tables'!$K$15=1),data!C922/data!C921,1))</f>
        <v>3529.6271078424011</v>
      </c>
      <c r="R922" s="36">
        <f ca="1">1-O922/MAX($O$202:O922)</f>
        <v>0.54153118738797068</v>
      </c>
      <c r="S922" s="36">
        <f>1-N922/MAX($N$202:N922)</f>
        <v>0.2297347764906732</v>
      </c>
    </row>
    <row r="923" spans="1:19" x14ac:dyDescent="0.4">
      <c r="A923" s="17">
        <f t="shared" si="41"/>
        <v>921</v>
      </c>
      <c r="B923">
        <v>1499817600</v>
      </c>
      <c r="C923">
        <v>2383.42</v>
      </c>
      <c r="D923" s="14">
        <f t="shared" si="40"/>
        <v>42928</v>
      </c>
      <c r="F923">
        <f ca="1">IF(A923&lt;$F$2,"",AVERAGE(INDIRECT("C"&amp;A923-$F$2+3):C923))</f>
        <v>2566.7677272727278</v>
      </c>
      <c r="G923" s="2">
        <f ca="1">IF(A923&lt;$G$2,"",IF(A923=$G$2,AVERAGE(INDIRECT("C"&amp;A923-$G$2+3):C923),G922+(2/($G$2+3))*(C923-G922)))</f>
        <v>2423.2323568622387</v>
      </c>
      <c r="J923">
        <f ca="1">IF(F923="","",IF(C923&lt;(F923*(1-'inputs and tables'!$K$14)),0,IF(C923&gt;(F923*(1+'inputs and tables'!$K$14)),1,J922)))</f>
        <v>0</v>
      </c>
      <c r="K923">
        <f ca="1">IF(G923="","",IF(C923&lt;(G923*(1-'inputs and tables'!$K$14)),0,IF(C923&gt;(G923*(1+'inputs and tables'!$K$14)),1,K922)))</f>
        <v>0</v>
      </c>
      <c r="N923" s="13">
        <f t="shared" si="42"/>
        <v>8576.8469538306817</v>
      </c>
      <c r="O923" s="10">
        <f ca="1">(O922+(IF(J922&lt;&gt;J921,(-O922*'inputs and tables'!$K$22-'inputs and tables'!$K$21)-O922*'inputs and tables'!$K$22,0)*('inputs and tables'!$K$15+'inputs and tables'!$K$16)))*(IF(AND(J922=0,'inputs and tables'!$K$16=1),(data!C922/data!C923-1)*'inputs and tables'!$K$18+1,1)*IF(AND(J922=1,'inputs and tables'!$K$15=1),(data!C923/data!C922-1)*'inputs and tables'!$K$17+1,1))</f>
        <v>31373.180490318664</v>
      </c>
      <c r="P923" s="10">
        <f ca="1">(P922+(IF(K922&lt;&gt;K921,(-P922*'inputs and tables'!$K$22-'inputs and tables'!$K$21)-P922*'inputs and tables'!$K$22,0)*('inputs and tables'!$K$15+'inputs and tables'!$K$16)))*(IF(AND(K922=0,'inputs and tables'!$K$16=1),data!C922/data!C923,1)*IF(AND(K922=1,'inputs and tables'!$K$15=1),data!C923/data!C922,1))</f>
        <v>3420.9136095975637</v>
      </c>
      <c r="R923" s="36">
        <f ca="1">1-O923/MAX($O$202:O923)</f>
        <v>0.55565215454182892</v>
      </c>
      <c r="S923" s="36">
        <f>1-N923/MAX($N$202:N923)</f>
        <v>0.20525645386097924</v>
      </c>
    </row>
    <row r="924" spans="1:19" x14ac:dyDescent="0.4">
      <c r="A924" s="17">
        <f t="shared" si="41"/>
        <v>922</v>
      </c>
      <c r="B924">
        <v>1499904000</v>
      </c>
      <c r="C924">
        <v>2340</v>
      </c>
      <c r="D924" s="14">
        <f t="shared" si="40"/>
        <v>42929</v>
      </c>
      <c r="F924">
        <f ca="1">IF(A924&lt;$F$2,"",AVERAGE(INDIRECT("C"&amp;A924-$F$2+3):C924))</f>
        <v>2570.1409090909096</v>
      </c>
      <c r="G924" s="2">
        <f ca="1">IF(A924&lt;$G$2,"",IF(A924=$G$2,AVERAGE(INDIRECT("C"&amp;A924-$G$2+3):C924),G923+(2/($G$2+3))*(C924-G923)))</f>
        <v>2419.690554442569</v>
      </c>
      <c r="J924">
        <f ca="1">IF(F924="","",IF(C924&lt;(F924*(1-'inputs and tables'!$K$14)),0,IF(C924&gt;(F924*(1+'inputs and tables'!$K$14)),1,J923)))</f>
        <v>0</v>
      </c>
      <c r="K924">
        <f ca="1">IF(G924="","",IF(C924&lt;(G924*(1-'inputs and tables'!$K$14)),0,IF(C924&gt;(G924*(1+'inputs and tables'!$K$14)),1,K923)))</f>
        <v>0</v>
      </c>
      <c r="N924" s="13">
        <f t="shared" si="42"/>
        <v>8420.5980783763644</v>
      </c>
      <c r="O924" s="10">
        <f ca="1">(O923+(IF(J923&lt;&gt;J922,(-O923*'inputs and tables'!$K$22-'inputs and tables'!$K$21)-O923*'inputs and tables'!$K$22,0)*('inputs and tables'!$K$15+'inputs and tables'!$K$16)))*(IF(AND(J923=0,'inputs and tables'!$K$16=1),(data!C923/data!C924-1)*'inputs and tables'!$K$18+1,1)*IF(AND(J923=1,'inputs and tables'!$K$15=1),(data!C924/data!C923-1)*'inputs and tables'!$K$17+1,1))</f>
        <v>31955.327283861247</v>
      </c>
      <c r="P924" s="10">
        <f ca="1">(P923+(IF(K923&lt;&gt;K922,(-P923*'inputs and tables'!$K$22-'inputs and tables'!$K$21)-P923*'inputs and tables'!$K$22,0)*('inputs and tables'!$K$15+'inputs and tables'!$K$16)))*(IF(AND(K923=0,'inputs and tables'!$K$16=1),data!C923/data!C924,1)*IF(AND(K923=1,'inputs and tables'!$K$15=1),data!C924/data!C923,1))</f>
        <v>3484.3905621312078</v>
      </c>
      <c r="R924" s="36">
        <f ca="1">1-O924/MAX($O$202:O924)</f>
        <v>0.54740703340943841</v>
      </c>
      <c r="S924" s="36">
        <f>1-N924/MAX($N$202:N924)</f>
        <v>0.21973470980133225</v>
      </c>
    </row>
    <row r="925" spans="1:19" x14ac:dyDescent="0.4">
      <c r="A925" s="17">
        <f t="shared" si="41"/>
        <v>923</v>
      </c>
      <c r="B925">
        <v>1499990400</v>
      </c>
      <c r="C925">
        <v>2217.2399999999998</v>
      </c>
      <c r="D925" s="14">
        <f t="shared" si="40"/>
        <v>42930</v>
      </c>
      <c r="F925">
        <f ca="1">IF(A925&lt;$F$2,"",AVERAGE(INDIRECT("C"&amp;A925-$F$2+3):C925))</f>
        <v>2568.1852272727278</v>
      </c>
      <c r="G925" s="2">
        <f ca="1">IF(A925&lt;$G$2,"",IF(A925=$G$2,AVERAGE(INDIRECT("C"&amp;A925-$G$2+3):C925),G924+(2/($G$2+3))*(C925-G924)))</f>
        <v>2411.0756372322471</v>
      </c>
      <c r="J925">
        <f ca="1">IF(F925="","",IF(C925&lt;(F925*(1-'inputs and tables'!$K$14)),0,IF(C925&gt;(F925*(1+'inputs and tables'!$K$14)),1,J924)))</f>
        <v>0</v>
      </c>
      <c r="K925">
        <f ca="1">IF(G925="","",IF(C925&lt;(G925*(1-'inputs and tables'!$K$14)),0,IF(C925&gt;(G925*(1+'inputs and tables'!$K$14)),1,K924)))</f>
        <v>0</v>
      </c>
      <c r="N925" s="13">
        <f t="shared" si="42"/>
        <v>7978.840548418465</v>
      </c>
      <c r="O925" s="10">
        <f ca="1">(O924+(IF(J924&lt;&gt;J923,(-O924*'inputs and tables'!$K$22-'inputs and tables'!$K$21)-O924*'inputs and tables'!$K$22,0)*('inputs and tables'!$K$15+'inputs and tables'!$K$16)))*(IF(AND(J924=0,'inputs and tables'!$K$16=1),(data!C924/data!C925-1)*'inputs and tables'!$K$18+1,1)*IF(AND(J924=1,'inputs and tables'!$K$15=1),(data!C925/data!C924-1)*'inputs and tables'!$K$17+1,1))</f>
        <v>33724.570116106202</v>
      </c>
      <c r="P925" s="10">
        <f ca="1">(P924+(IF(K924&lt;&gt;K923,(-P924*'inputs and tables'!$K$22-'inputs and tables'!$K$21)-P924*'inputs and tables'!$K$22,0)*('inputs and tables'!$K$15+'inputs and tables'!$K$16)))*(IF(AND(K924=0,'inputs and tables'!$K$16=1),data!C924/data!C925,1)*IF(AND(K924=1,'inputs and tables'!$K$15=1),data!C925/data!C924,1))</f>
        <v>3677.3077859803302</v>
      </c>
      <c r="R925" s="36">
        <f ca="1">1-O925/MAX($O$202:O925)</f>
        <v>0.52234871199242572</v>
      </c>
      <c r="S925" s="36">
        <f>1-N925/MAX($N$202:N925)</f>
        <v>0.26066862733329321</v>
      </c>
    </row>
    <row r="926" spans="1:19" x14ac:dyDescent="0.4">
      <c r="A926" s="17">
        <f t="shared" si="41"/>
        <v>924</v>
      </c>
      <c r="B926">
        <v>1500076800</v>
      </c>
      <c r="C926">
        <v>1964.31</v>
      </c>
      <c r="D926" s="14">
        <f t="shared" si="40"/>
        <v>42931</v>
      </c>
      <c r="F926">
        <f ca="1">IF(A926&lt;$F$2,"",AVERAGE(INDIRECT("C"&amp;A926-$F$2+3):C926))</f>
        <v>2557.8288636363641</v>
      </c>
      <c r="G926" s="2">
        <f ca="1">IF(A926&lt;$G$2,"",IF(A926=$G$2,AVERAGE(INDIRECT("C"&amp;A926-$G$2+3):C926),G925+(2/($G$2+3))*(C926-G925)))</f>
        <v>2392.0643335202367</v>
      </c>
      <c r="J926">
        <f ca="1">IF(F926="","",IF(C926&lt;(F926*(1-'inputs and tables'!$K$14)),0,IF(C926&gt;(F926*(1+'inputs and tables'!$K$14)),1,J925)))</f>
        <v>0</v>
      </c>
      <c r="K926">
        <f ca="1">IF(G926="","",IF(C926&lt;(G926*(1-'inputs and tables'!$K$14)),0,IF(C926&gt;(G926*(1+'inputs and tables'!$K$14)),1,K925)))</f>
        <v>0</v>
      </c>
      <c r="N926" s="13">
        <f t="shared" si="42"/>
        <v>7068.6602612544766</v>
      </c>
      <c r="O926" s="10">
        <f ca="1">(O925+(IF(J925&lt;&gt;J924,(-O925*'inputs and tables'!$K$22-'inputs and tables'!$K$21)-O925*'inputs and tables'!$K$22,0)*('inputs and tables'!$K$15+'inputs and tables'!$K$16)))*(IF(AND(J925=0,'inputs and tables'!$K$16=1),(data!C925/data!C926-1)*'inputs and tables'!$K$18+1,1)*IF(AND(J925=1,'inputs and tables'!$K$15=1),(data!C926/data!C925-1)*'inputs and tables'!$K$17+1,1))</f>
        <v>38067.039237307406</v>
      </c>
      <c r="P926" s="10">
        <f ca="1">(P925+(IF(K925&lt;&gt;K924,(-P925*'inputs and tables'!$K$22-'inputs and tables'!$K$21)-P925*'inputs and tables'!$K$22,0)*('inputs and tables'!$K$15+'inputs and tables'!$K$16)))*(IF(AND(K925=0,'inputs and tables'!$K$16=1),data!C925/data!C926,1)*IF(AND(K925=1,'inputs and tables'!$K$15=1),data!C926/data!C925,1))</f>
        <v>4150.8081287510759</v>
      </c>
      <c r="R926" s="36">
        <f ca="1">1-O926/MAX($O$202:O926)</f>
        <v>0.4608450082614689</v>
      </c>
      <c r="S926" s="36">
        <f>1-N926/MAX($N$202:N926)</f>
        <v>0.34500730248284406</v>
      </c>
    </row>
    <row r="927" spans="1:19" x14ac:dyDescent="0.4">
      <c r="A927" s="17">
        <f t="shared" si="41"/>
        <v>925</v>
      </c>
      <c r="B927">
        <v>1500163200</v>
      </c>
      <c r="C927">
        <v>1911.78</v>
      </c>
      <c r="D927" s="14">
        <f t="shared" si="40"/>
        <v>42932</v>
      </c>
      <c r="F927">
        <f ca="1">IF(A927&lt;$F$2,"",AVERAGE(INDIRECT("C"&amp;A927-$F$2+3):C927))</f>
        <v>2544.9377272727279</v>
      </c>
      <c r="G927" s="2">
        <f ca="1">IF(A927&lt;$G$2,"",IF(A927=$G$2,AVERAGE(INDIRECT("C"&amp;A927-$G$2+3):C927),G926+(2/($G$2+3))*(C927-G926)))</f>
        <v>2371.6267023066098</v>
      </c>
      <c r="J927">
        <f ca="1">IF(F927="","",IF(C927&lt;(F927*(1-'inputs and tables'!$K$14)),0,IF(C927&gt;(F927*(1+'inputs and tables'!$K$14)),1,J926)))</f>
        <v>0</v>
      </c>
      <c r="K927">
        <f ca="1">IF(G927="","",IF(C927&lt;(G927*(1-'inputs and tables'!$K$14)),0,IF(C927&gt;(G927*(1+'inputs and tables'!$K$14)),1,K926)))</f>
        <v>0</v>
      </c>
      <c r="N927" s="13">
        <f t="shared" si="42"/>
        <v>6879.6286300334896</v>
      </c>
      <c r="O927" s="10">
        <f ca="1">(O926+(IF(J926&lt;&gt;J925,(-O926*'inputs and tables'!$K$22-'inputs and tables'!$K$21)-O926*'inputs and tables'!$K$22,0)*('inputs and tables'!$K$15+'inputs and tables'!$K$16)))*(IF(AND(J926=0,'inputs and tables'!$K$16=1),(data!C926/data!C927-1)*'inputs and tables'!$K$18+1,1)*IF(AND(J926=1,'inputs and tables'!$K$15=1),(data!C927/data!C926-1)*'inputs and tables'!$K$17+1,1))</f>
        <v>39113.007691384628</v>
      </c>
      <c r="P927" s="10">
        <f ca="1">(P926+(IF(K926&lt;&gt;K925,(-P926*'inputs and tables'!$K$22-'inputs and tables'!$K$21)-P926*'inputs and tables'!$K$22,0)*('inputs and tables'!$K$15+'inputs and tables'!$K$16)))*(IF(AND(K926=0,'inputs and tables'!$K$16=1),data!C926/data!C927,1)*IF(AND(K926=1,'inputs and tables'!$K$15=1),data!C927/data!C926,1))</f>
        <v>4264.8599291691644</v>
      </c>
      <c r="R927" s="36">
        <f ca="1">1-O927/MAX($O$202:O927)</f>
        <v>0.44603064064802755</v>
      </c>
      <c r="S927" s="36">
        <f>1-N927/MAX($N$202:N927)</f>
        <v>0.36252325790768847</v>
      </c>
    </row>
    <row r="928" spans="1:19" x14ac:dyDescent="0.4">
      <c r="A928" s="17">
        <f t="shared" si="41"/>
        <v>926</v>
      </c>
      <c r="B928">
        <v>1500249600</v>
      </c>
      <c r="C928">
        <v>2235.19</v>
      </c>
      <c r="D928" s="14">
        <f t="shared" si="40"/>
        <v>42933</v>
      </c>
      <c r="F928">
        <f ca="1">IF(A928&lt;$F$2,"",AVERAGE(INDIRECT("C"&amp;A928-$F$2+3):C928))</f>
        <v>2537.8272727272733</v>
      </c>
      <c r="G928" s="2">
        <f ca="1">IF(A928&lt;$G$2,"",IF(A928=$G$2,AVERAGE(INDIRECT("C"&amp;A928-$G$2+3):C928),G927+(2/($G$2+3))*(C928-G927)))</f>
        <v>2365.8208851871796</v>
      </c>
      <c r="J928">
        <f ca="1">IF(F928="","",IF(C928&lt;(F928*(1-'inputs and tables'!$K$14)),0,IF(C928&gt;(F928*(1+'inputs and tables'!$K$14)),1,J927)))</f>
        <v>0</v>
      </c>
      <c r="K928">
        <f ca="1">IF(G928="","",IF(C928&lt;(G928*(1-'inputs and tables'!$K$14)),0,IF(C928&gt;(G928*(1+'inputs and tables'!$K$14)),1,K927)))</f>
        <v>0</v>
      </c>
      <c r="N928" s="13">
        <f t="shared" si="42"/>
        <v>8043.434452481225</v>
      </c>
      <c r="O928" s="10">
        <f ca="1">(O927+(IF(J927&lt;&gt;J926,(-O927*'inputs and tables'!$K$22-'inputs and tables'!$K$21)-O927*'inputs and tables'!$K$22,0)*('inputs and tables'!$K$15+'inputs and tables'!$K$16)))*(IF(AND(J927=0,'inputs and tables'!$K$16=1),(data!C927/data!C928-1)*'inputs and tables'!$K$18+1,1)*IF(AND(J927=1,'inputs and tables'!$K$15=1),(data!C928/data!C927-1)*'inputs and tables'!$K$17+1,1))</f>
        <v>33453.740328220556</v>
      </c>
      <c r="P928" s="10">
        <f ca="1">(P927+(IF(K927&lt;&gt;K926,(-P927*'inputs and tables'!$K$22-'inputs and tables'!$K$21)-P927*'inputs and tables'!$K$22,0)*('inputs and tables'!$K$15+'inputs and tables'!$K$16)))*(IF(AND(K927=0,'inputs and tables'!$K$16=1),data!C927/data!C928,1)*IF(AND(K927=1,'inputs and tables'!$K$15=1),data!C928/data!C927,1))</f>
        <v>3647.7766612176256</v>
      </c>
      <c r="R928" s="36">
        <f ca="1">1-O928/MAX($O$202:O928)</f>
        <v>0.52618455620241955</v>
      </c>
      <c r="S928" s="36">
        <f>1-N928/MAX($N$202:N928)</f>
        <v>0.25468325897471789</v>
      </c>
    </row>
    <row r="929" spans="1:19" x14ac:dyDescent="0.4">
      <c r="A929" s="17">
        <f t="shared" si="41"/>
        <v>927</v>
      </c>
      <c r="B929">
        <v>1500336000</v>
      </c>
      <c r="C929">
        <v>2308.15</v>
      </c>
      <c r="D929" s="14">
        <f t="shared" si="40"/>
        <v>42934</v>
      </c>
      <c r="F929">
        <f ca="1">IF(A929&lt;$F$2,"",AVERAGE(INDIRECT("C"&amp;A929-$F$2+3):C929))</f>
        <v>2532.9815909090912</v>
      </c>
      <c r="G929" s="2">
        <f ca="1">IF(A929&lt;$G$2,"",IF(A929=$G$2,AVERAGE(INDIRECT("C"&amp;A929-$G$2+3):C929),G928+(2/($G$2+3))*(C929-G928)))</f>
        <v>2363.3668049664484</v>
      </c>
      <c r="J929">
        <f ca="1">IF(F929="","",IF(C929&lt;(F929*(1-'inputs and tables'!$K$14)),0,IF(C929&gt;(F929*(1+'inputs and tables'!$K$14)),1,J928)))</f>
        <v>0</v>
      </c>
      <c r="K929">
        <f ca="1">IF(G929="","",IF(C929&lt;(G929*(1-'inputs and tables'!$K$14)),0,IF(C929&gt;(G929*(1+'inputs and tables'!$K$14)),1,K928)))</f>
        <v>0</v>
      </c>
      <c r="N929" s="13">
        <f t="shared" si="42"/>
        <v>8305.9843823095762</v>
      </c>
      <c r="O929" s="10">
        <f ca="1">(O928+(IF(J928&lt;&gt;J927,(-O928*'inputs and tables'!$K$22-'inputs and tables'!$K$21)-O928*'inputs and tables'!$K$22,0)*('inputs and tables'!$K$15+'inputs and tables'!$K$16)))*(IF(AND(J928=0,'inputs and tables'!$K$16=1),(data!C928/data!C929-1)*'inputs and tables'!$K$18+1,1)*IF(AND(J928=1,'inputs and tables'!$K$15=1),(data!C929/data!C928-1)*'inputs and tables'!$K$17+1,1))</f>
        <v>32396.276604308776</v>
      </c>
      <c r="P929" s="10">
        <f ca="1">(P928+(IF(K928&lt;&gt;K927,(-P928*'inputs and tables'!$K$22-'inputs and tables'!$K$21)-P928*'inputs and tables'!$K$22,0)*('inputs and tables'!$K$15+'inputs and tables'!$K$16)))*(IF(AND(K928=0,'inputs and tables'!$K$16=1),data!C928/data!C929,1)*IF(AND(K928=1,'inputs and tables'!$K$15=1),data!C929/data!C928,1))</f>
        <v>3532.4714231687822</v>
      </c>
      <c r="R929" s="36">
        <f ca="1">1-O929/MAX($O$202:O929)</f>
        <v>0.5411617347997687</v>
      </c>
      <c r="S929" s="36">
        <f>1-N929/MAX($N$202:N929)</f>
        <v>0.23035498736236959</v>
      </c>
    </row>
    <row r="930" spans="1:19" x14ac:dyDescent="0.4">
      <c r="A930" s="17">
        <f t="shared" si="41"/>
        <v>928</v>
      </c>
      <c r="B930">
        <v>1500422400</v>
      </c>
      <c r="C930">
        <v>2258.9899999999998</v>
      </c>
      <c r="D930" s="14">
        <f t="shared" si="40"/>
        <v>42935</v>
      </c>
      <c r="F930">
        <f ca="1">IF(A930&lt;$F$2,"",AVERAGE(INDIRECT("C"&amp;A930-$F$2+3):C930))</f>
        <v>2523.0040909090912</v>
      </c>
      <c r="G930" s="2">
        <f ca="1">IF(A930&lt;$G$2,"",IF(A930=$G$2,AVERAGE(INDIRECT("C"&amp;A930-$G$2+3):C930),G929+(2/($G$2+3))*(C930-G929)))</f>
        <v>2358.9252387976635</v>
      </c>
      <c r="J930">
        <f ca="1">IF(F930="","",IF(C930&lt;(F930*(1-'inputs and tables'!$K$14)),0,IF(C930&gt;(F930*(1+'inputs and tables'!$K$14)),1,J929)))</f>
        <v>0</v>
      </c>
      <c r="K930">
        <f ca="1">IF(G930="","",IF(C930&lt;(G930*(1-'inputs and tables'!$K$14)),0,IF(C930&gt;(G930*(1+'inputs and tables'!$K$14)),1,K929)))</f>
        <v>0</v>
      </c>
      <c r="N930" s="13">
        <f t="shared" si="42"/>
        <v>8129.0798517399253</v>
      </c>
      <c r="O930" s="10">
        <f ca="1">(O929+(IF(J929&lt;&gt;J928,(-O929*'inputs and tables'!$K$22-'inputs and tables'!$K$21)-O929*'inputs and tables'!$K$22,0)*('inputs and tables'!$K$15+'inputs and tables'!$K$16)))*(IF(AND(J929=0,'inputs and tables'!$K$16=1),(data!C929/data!C930-1)*'inputs and tables'!$K$18+1,1)*IF(AND(J929=1,'inputs and tables'!$K$15=1),(data!C930/data!C929-1)*'inputs and tables'!$K$17+1,1))</f>
        <v>33101.28236257589</v>
      </c>
      <c r="P930" s="10">
        <f ca="1">(P929+(IF(K929&lt;&gt;K928,(-P929*'inputs and tables'!$K$22-'inputs and tables'!$K$21)-P929*'inputs and tables'!$K$22,0)*('inputs and tables'!$K$15+'inputs and tables'!$K$16)))*(IF(AND(K929=0,'inputs and tables'!$K$16=1),data!C929/data!C930,1)*IF(AND(K929=1,'inputs and tables'!$K$15=1),data!C930/data!C929,1))</f>
        <v>3609.3448467620597</v>
      </c>
      <c r="R930" s="36">
        <f ca="1">1-O930/MAX($O$202:O930)</f>
        <v>0.53117652498598311</v>
      </c>
      <c r="S930" s="36">
        <f>1-N930/MAX($N$202:N930)</f>
        <v>0.24674722739064592</v>
      </c>
    </row>
    <row r="931" spans="1:19" x14ac:dyDescent="0.4">
      <c r="A931" s="17">
        <f t="shared" si="41"/>
        <v>929</v>
      </c>
      <c r="B931">
        <v>1500508800</v>
      </c>
      <c r="C931">
        <v>2873.48</v>
      </c>
      <c r="D931" s="14">
        <f t="shared" si="40"/>
        <v>42936</v>
      </c>
      <c r="F931">
        <f ca="1">IF(A931&lt;$F$2,"",AVERAGE(INDIRECT("C"&amp;A931-$F$2+3):C931))</f>
        <v>2523.053863636364</v>
      </c>
      <c r="G931" s="2">
        <f ca="1">IF(A931&lt;$G$2,"",IF(A931=$G$2,AVERAGE(INDIRECT("C"&amp;A931-$G$2+3):C931),G930+(2/($G$2+3))*(C931-G930)))</f>
        <v>2380.8211860828692</v>
      </c>
      <c r="J931">
        <f ca="1">IF(F931="","",IF(C931&lt;(F931*(1-'inputs and tables'!$K$14)),0,IF(C931&gt;(F931*(1+'inputs and tables'!$K$14)),1,J930)))</f>
        <v>1</v>
      </c>
      <c r="K931">
        <f ca="1">IF(G931="","",IF(C931&lt;(G931*(1-'inputs and tables'!$K$14)),0,IF(C931&gt;(G931*(1+'inputs and tables'!$K$14)),1,K930)))</f>
        <v>1</v>
      </c>
      <c r="N931" s="13">
        <f t="shared" si="42"/>
        <v>10340.350498398684</v>
      </c>
      <c r="O931" s="10">
        <f ca="1">(O930+(IF(J930&lt;&gt;J929,(-O930*'inputs and tables'!$K$22-'inputs and tables'!$K$21)-O930*'inputs and tables'!$K$22,0)*('inputs and tables'!$K$15+'inputs and tables'!$K$16)))*(IF(AND(J930=0,'inputs and tables'!$K$16=1),(data!C930/data!C931-1)*'inputs and tables'!$K$18+1,1)*IF(AND(J930=1,'inputs and tables'!$K$15=1),(data!C931/data!C930-1)*'inputs and tables'!$K$17+1,1))</f>
        <v>26022.61572874539</v>
      </c>
      <c r="P931" s="10">
        <f ca="1">(P930+(IF(K930&lt;&gt;K929,(-P930*'inputs and tables'!$K$22-'inputs and tables'!$K$21)-P930*'inputs and tables'!$K$22,0)*('inputs and tables'!$K$15+'inputs and tables'!$K$16)))*(IF(AND(K930=0,'inputs and tables'!$K$16=1),data!C930/data!C931,1)*IF(AND(K930=1,'inputs and tables'!$K$15=1),data!C931/data!C930,1))</f>
        <v>2837.4910962968333</v>
      </c>
      <c r="R931" s="36">
        <f ca="1">1-O931/MAX($O$202:O931)</f>
        <v>0.6314338217694524</v>
      </c>
      <c r="S931" s="36">
        <f>1-N931/MAX($N$202:N931)</f>
        <v>4.1847561504244402E-2</v>
      </c>
    </row>
    <row r="932" spans="1:19" x14ac:dyDescent="0.4">
      <c r="A932" s="17">
        <f t="shared" si="41"/>
        <v>930</v>
      </c>
      <c r="B932">
        <v>1500595200</v>
      </c>
      <c r="C932">
        <v>2657.45</v>
      </c>
      <c r="D932" s="14">
        <f t="shared" si="40"/>
        <v>42937</v>
      </c>
      <c r="F932">
        <f ca="1">IF(A932&lt;$F$2,"",AVERAGE(INDIRECT("C"&amp;A932-$F$2+3):C932))</f>
        <v>2522.4131818181818</v>
      </c>
      <c r="G932" s="2">
        <f ca="1">IF(A932&lt;$G$2,"",IF(A932=$G$2,AVERAGE(INDIRECT("C"&amp;A932-$G$2+3):C932),G931+(2/($G$2+3))*(C932-G931)))</f>
        <v>2392.59262497296</v>
      </c>
      <c r="J932">
        <f ca="1">IF(F932="","",IF(C932&lt;(F932*(1-'inputs and tables'!$K$14)),0,IF(C932&gt;(F932*(1+'inputs and tables'!$K$14)),1,J931)))</f>
        <v>1</v>
      </c>
      <c r="K932">
        <f ca="1">IF(G932="","",IF(C932&lt;(G932*(1-'inputs and tables'!$K$14)),0,IF(C932&gt;(G932*(1+'inputs and tables'!$K$14)),1,K931)))</f>
        <v>1</v>
      </c>
      <c r="N932" s="13">
        <f t="shared" si="42"/>
        <v>9562.9565655475526</v>
      </c>
      <c r="O932" s="10">
        <f ca="1">(O931+(IF(J931&lt;&gt;J930,(-O931*'inputs and tables'!$K$22-'inputs and tables'!$K$21)-O931*'inputs and tables'!$K$22,0)*('inputs and tables'!$K$15+'inputs and tables'!$K$16)))*(IF(AND(J931=0,'inputs and tables'!$K$16=1),(data!C931/data!C932-1)*'inputs and tables'!$K$18+1,1)*IF(AND(J931=1,'inputs and tables'!$K$15=1),(data!C932/data!C931-1)*'inputs and tables'!$K$17+1,1))</f>
        <v>21577.482577695457</v>
      </c>
      <c r="P932" s="10">
        <f ca="1">(P931+(IF(K931&lt;&gt;K930,(-P931*'inputs and tables'!$K$22-'inputs and tables'!$K$21)-P931*'inputs and tables'!$K$22,0)*('inputs and tables'!$K$15+'inputs and tables'!$K$16)))*(IF(AND(K931=0,'inputs and tables'!$K$16=1),data!C931/data!C932,1)*IF(AND(K931=1,'inputs and tables'!$K$15=1),data!C932/data!C931,1))</f>
        <v>2618.9184307621113</v>
      </c>
      <c r="R932" s="36">
        <f ca="1">1-O932/MAX($O$202:O932)</f>
        <v>0.69439158721032768</v>
      </c>
      <c r="S932" s="36">
        <f>1-N932/MAX($N$202:N932)</f>
        <v>0.11388205323143163</v>
      </c>
    </row>
    <row r="933" spans="1:19" x14ac:dyDescent="0.4">
      <c r="A933" s="17">
        <f t="shared" si="41"/>
        <v>931</v>
      </c>
      <c r="B933">
        <v>1500681600</v>
      </c>
      <c r="C933">
        <v>2825.27</v>
      </c>
      <c r="D933" s="14">
        <f t="shared" ref="D933:D996" si="43">(B933/86400)+DATE(1970,1,1)</f>
        <v>42938</v>
      </c>
      <c r="F933">
        <f ca="1">IF(A933&lt;$F$2,"",AVERAGE(INDIRECT("C"&amp;A933-$F$2+3):C933))</f>
        <v>2522.9936363636366</v>
      </c>
      <c r="G933" s="2">
        <f ca="1">IF(A933&lt;$G$2,"",IF(A933=$G$2,AVERAGE(INDIRECT("C"&amp;A933-$G$2+3):C933),G932+(2/($G$2+3))*(C933-G932)))</f>
        <v>2411.0044281656001</v>
      </c>
      <c r="J933">
        <f ca="1">IF(F933="","",IF(C933&lt;(F933*(1-'inputs and tables'!$K$14)),0,IF(C933&gt;(F933*(1+'inputs and tables'!$K$14)),1,J932)))</f>
        <v>1</v>
      </c>
      <c r="K933">
        <f ca="1">IF(G933="","",IF(C933&lt;(G933*(1-'inputs and tables'!$K$14)),0,IF(C933&gt;(G933*(1+'inputs and tables'!$K$14)),1,K932)))</f>
        <v>1</v>
      </c>
      <c r="N933" s="13">
        <f t="shared" si="42"/>
        <v>10166.864586707008</v>
      </c>
      <c r="O933" s="10">
        <f ca="1">(O932+(IF(J932&lt;&gt;J931,(-O932*'inputs and tables'!$K$22-'inputs and tables'!$K$21)-O932*'inputs and tables'!$K$22,0)*('inputs and tables'!$K$15+'inputs and tables'!$K$16)))*(IF(AND(J932=0,'inputs and tables'!$K$16=1),(data!C932/data!C933-1)*'inputs and tables'!$K$18+1,1)*IF(AND(J932=1,'inputs and tables'!$K$15=1),(data!C933/data!C932-1)*'inputs and tables'!$K$17+1,1))</f>
        <v>24643.410265488241</v>
      </c>
      <c r="P933" s="10">
        <f ca="1">(P932+(IF(K932&lt;&gt;K931,(-P932*'inputs and tables'!$K$22-'inputs and tables'!$K$21)-P932*'inputs and tables'!$K$22,0)*('inputs and tables'!$K$15+'inputs and tables'!$K$16)))*(IF(AND(K932=0,'inputs and tables'!$K$16=1),data!C932/data!C933,1)*IF(AND(K932=1,'inputs and tables'!$K$15=1),data!C933/data!C932,1))</f>
        <v>2784.3051326946024</v>
      </c>
      <c r="R933" s="36">
        <f ca="1">1-O933/MAX($O$202:O933)</f>
        <v>0.65096792594583863</v>
      </c>
      <c r="S933" s="36">
        <f>1-N933/MAX($N$202:N933)</f>
        <v>5.7923027162568141E-2</v>
      </c>
    </row>
    <row r="934" spans="1:19" x14ac:dyDescent="0.4">
      <c r="A934" s="17">
        <f t="shared" si="41"/>
        <v>932</v>
      </c>
      <c r="B934">
        <v>1500768000</v>
      </c>
      <c r="C934">
        <v>2754.28</v>
      </c>
      <c r="D934" s="14">
        <f t="shared" si="43"/>
        <v>42939</v>
      </c>
      <c r="F934">
        <f ca="1">IF(A934&lt;$F$2,"",AVERAGE(INDIRECT("C"&amp;A934-$F$2+3):C934))</f>
        <v>2521.695681818182</v>
      </c>
      <c r="G934" s="2">
        <f ca="1">IF(A934&lt;$G$2,"",IF(A934=$G$2,AVERAGE(INDIRECT("C"&amp;A934-$G$2+3):C934),G933+(2/($G$2+3))*(C934-G933)))</f>
        <v>2425.6118993074892</v>
      </c>
      <c r="J934">
        <f ca="1">IF(F934="","",IF(C934&lt;(F934*(1-'inputs and tables'!$K$14)),0,IF(C934&gt;(F934*(1+'inputs and tables'!$K$14)),1,J933)))</f>
        <v>1</v>
      </c>
      <c r="K934">
        <f ca="1">IF(G934="","",IF(C934&lt;(G934*(1-'inputs and tables'!$K$14)),0,IF(C934&gt;(G934*(1+'inputs and tables'!$K$14)),1,K933)))</f>
        <v>1</v>
      </c>
      <c r="N934" s="13">
        <f t="shared" si="42"/>
        <v>9911.4037928677189</v>
      </c>
      <c r="O934" s="10">
        <f ca="1">(O933+(IF(J933&lt;&gt;J932,(-O933*'inputs and tables'!$K$22-'inputs and tables'!$K$21)-O933*'inputs and tables'!$K$22,0)*('inputs and tables'!$K$15+'inputs and tables'!$K$16)))*(IF(AND(J933=0,'inputs and tables'!$K$16=1),(data!C933/data!C934-1)*'inputs and tables'!$K$18+1,1)*IF(AND(J933=1,'inputs and tables'!$K$15=1),(data!C934/data!C933-1)*'inputs and tables'!$K$17+1,1))</f>
        <v>23250.187559983719</v>
      </c>
      <c r="P934" s="10">
        <f ca="1">(P933+(IF(K933&lt;&gt;K932,(-P933*'inputs and tables'!$K$22-'inputs and tables'!$K$21)-P933*'inputs and tables'!$K$22,0)*('inputs and tables'!$K$15+'inputs and tables'!$K$16)))*(IF(AND(K933=0,'inputs and tables'!$K$16=1),data!C933/data!C934,1)*IF(AND(K933=1,'inputs and tables'!$K$15=1),data!C934/data!C933,1))</f>
        <v>2714.3444488059868</v>
      </c>
      <c r="R934" s="36">
        <f ca="1">1-O934/MAX($O$202:O934)</f>
        <v>0.67070056056429483</v>
      </c>
      <c r="S934" s="36">
        <f>1-N934/MAX($N$202:N934)</f>
        <v>8.1594408765646387E-2</v>
      </c>
    </row>
    <row r="935" spans="1:19" x14ac:dyDescent="0.4">
      <c r="A935" s="17">
        <f t="shared" si="41"/>
        <v>933</v>
      </c>
      <c r="B935">
        <v>1500854400</v>
      </c>
      <c r="C935">
        <v>2762.26</v>
      </c>
      <c r="D935" s="14">
        <f t="shared" si="43"/>
        <v>42940</v>
      </c>
      <c r="F935">
        <f ca="1">IF(A935&lt;$F$2,"",AVERAGE(INDIRECT("C"&amp;A935-$F$2+3):C935))</f>
        <v>2517.8572727272726</v>
      </c>
      <c r="G935" s="2">
        <f ca="1">IF(A935&lt;$G$2,"",IF(A935=$G$2,AVERAGE(INDIRECT("C"&amp;A935-$G$2+3):C935),G934+(2/($G$2+3))*(C935-G934)))</f>
        <v>2439.9373504007876</v>
      </c>
      <c r="J935">
        <f ca="1">IF(F935="","",IF(C935&lt;(F935*(1-'inputs and tables'!$K$14)),0,IF(C935&gt;(F935*(1+'inputs and tables'!$K$14)),1,J934)))</f>
        <v>1</v>
      </c>
      <c r="K935">
        <f ca="1">IF(G935="","",IF(C935&lt;(G935*(1-'inputs and tables'!$K$14)),0,IF(C935&gt;(G935*(1+'inputs and tables'!$K$14)),1,K934)))</f>
        <v>1</v>
      </c>
      <c r="N935" s="13">
        <f t="shared" si="42"/>
        <v>9940.1201914426947</v>
      </c>
      <c r="O935" s="10">
        <f ca="1">(O934+(IF(J934&lt;&gt;J933,(-O934*'inputs and tables'!$K$22-'inputs and tables'!$K$21)-O934*'inputs and tables'!$K$22,0)*('inputs and tables'!$K$15+'inputs and tables'!$K$16)))*(IF(AND(J934=0,'inputs and tables'!$K$16=1),(data!C934/data!C935-1)*'inputs and tables'!$K$18+1,1)*IF(AND(J934=1,'inputs and tables'!$K$15=1),(data!C935/data!C934-1)*'inputs and tables'!$K$17+1,1))</f>
        <v>23401.754255323151</v>
      </c>
      <c r="P935" s="10">
        <f ca="1">(P934+(IF(K934&lt;&gt;K933,(-P934*'inputs and tables'!$K$22-'inputs and tables'!$K$21)-P934*'inputs and tables'!$K$22,0)*('inputs and tables'!$K$15+'inputs and tables'!$K$16)))*(IF(AND(K934=0,'inputs and tables'!$K$16=1),data!C934/data!C935,1)*IF(AND(K934=1,'inputs and tables'!$K$15=1),data!C935/data!C934,1))</f>
        <v>2722.2087431774635</v>
      </c>
      <c r="R935" s="36">
        <f ca="1">1-O935/MAX($O$202:O935)</f>
        <v>0.66855387561030777</v>
      </c>
      <c r="S935" s="36">
        <f>1-N935/MAX($N$202:N935)</f>
        <v>7.8933504058045889E-2</v>
      </c>
    </row>
    <row r="936" spans="1:19" x14ac:dyDescent="0.4">
      <c r="A936" s="17">
        <f t="shared" si="41"/>
        <v>934</v>
      </c>
      <c r="B936">
        <v>1500940800</v>
      </c>
      <c r="C936">
        <v>2564</v>
      </c>
      <c r="D936" s="14">
        <f t="shared" si="43"/>
        <v>42941</v>
      </c>
      <c r="F936">
        <f ca="1">IF(A936&lt;$F$2,"",AVERAGE(INDIRECT("C"&amp;A936-$F$2+3):C936))</f>
        <v>2507.9713636363635</v>
      </c>
      <c r="G936" s="2">
        <f ca="1">IF(A936&lt;$G$2,"",IF(A936=$G$2,AVERAGE(INDIRECT("C"&amp;A936-$G$2+3):C936),G935+(2/($G$2+3))*(C936-G935)))</f>
        <v>2445.2166120858606</v>
      </c>
      <c r="J936">
        <f ca="1">IF(F936="","",IF(C936&lt;(F936*(1-'inputs and tables'!$K$14)),0,IF(C936&gt;(F936*(1+'inputs and tables'!$K$14)),1,J935)))</f>
        <v>1</v>
      </c>
      <c r="K936">
        <f ca="1">IF(G936="","",IF(C936&lt;(G936*(1-'inputs and tables'!$K$14)),0,IF(C936&gt;(G936*(1+'inputs and tables'!$K$14)),1,K935)))</f>
        <v>1</v>
      </c>
      <c r="N936" s="13">
        <f t="shared" si="42"/>
        <v>9226.6724243406006</v>
      </c>
      <c r="O936" s="10">
        <f ca="1">(O935+(IF(J935&lt;&gt;J934,(-O935*'inputs and tables'!$K$22-'inputs and tables'!$K$21)-O935*'inputs and tables'!$K$22,0)*('inputs and tables'!$K$15+'inputs and tables'!$K$16)))*(IF(AND(J935=0,'inputs and tables'!$K$16=1),(data!C935/data!C936-1)*'inputs and tables'!$K$18+1,1)*IF(AND(J935=1,'inputs and tables'!$K$15=1),(data!C936/data!C935-1)*'inputs and tables'!$K$17+1,1))</f>
        <v>19622.540297554566</v>
      </c>
      <c r="P936" s="10">
        <f ca="1">(P935+(IF(K935&lt;&gt;K934,(-P935*'inputs and tables'!$K$22-'inputs and tables'!$K$21)-P935*'inputs and tables'!$K$22,0)*('inputs and tables'!$K$15+'inputs and tables'!$K$16)))*(IF(AND(K935=0,'inputs and tables'!$K$16=1),data!C935/data!C936,1)*IF(AND(K935=1,'inputs and tables'!$K$15=1),data!C936/data!C935,1))</f>
        <v>2526.8234045698146</v>
      </c>
      <c r="R936" s="36">
        <f ca="1">1-O936/MAX($O$202:O936)</f>
        <v>0.72208002608071098</v>
      </c>
      <c r="S936" s="36">
        <f>1-N936/MAX($N$202:N936)</f>
        <v>0.14504264783359633</v>
      </c>
    </row>
    <row r="937" spans="1:19" x14ac:dyDescent="0.4">
      <c r="A937" s="17">
        <f t="shared" si="41"/>
        <v>935</v>
      </c>
      <c r="B937">
        <v>1501027200</v>
      </c>
      <c r="C937">
        <v>2525.9899999999998</v>
      </c>
      <c r="D937" s="14">
        <f t="shared" si="43"/>
        <v>42942</v>
      </c>
      <c r="F937">
        <f ca="1">IF(A937&lt;$F$2,"",AVERAGE(INDIRECT("C"&amp;A937-$F$2+3):C937))</f>
        <v>2505.0231818181819</v>
      </c>
      <c r="G937" s="2">
        <f ca="1">IF(A937&lt;$G$2,"",IF(A937=$G$2,AVERAGE(INDIRECT("C"&amp;A937-$G$2+3):C937),G936+(2/($G$2+3))*(C937-G936)))</f>
        <v>2448.6537775290153</v>
      </c>
      <c r="J937">
        <f ca="1">IF(F937="","",IF(C937&lt;(F937*(1-'inputs and tables'!$K$14)),0,IF(C937&gt;(F937*(1+'inputs and tables'!$K$14)),1,J936)))</f>
        <v>1</v>
      </c>
      <c r="K937">
        <f ca="1">IF(G937="","",IF(C937&lt;(G937*(1-'inputs and tables'!$K$14)),0,IF(C937&gt;(G937*(1+'inputs and tables'!$K$14)),1,K936)))</f>
        <v>1</v>
      </c>
      <c r="N937" s="13">
        <f t="shared" si="42"/>
        <v>9089.8916837597935</v>
      </c>
      <c r="O937" s="10">
        <f ca="1">(O936+(IF(J936&lt;&gt;J935,(-O936*'inputs and tables'!$K$22-'inputs and tables'!$K$21)-O936*'inputs and tables'!$K$22,0)*('inputs and tables'!$K$15+'inputs and tables'!$K$16)))*(IF(AND(J936=0,'inputs and tables'!$K$16=1),(data!C936/data!C937-1)*'inputs and tables'!$K$18+1,1)*IF(AND(J936=1,'inputs and tables'!$K$15=1),(data!C937/data!C936-1)*'inputs and tables'!$K$17+1,1))</f>
        <v>18968.028323062514</v>
      </c>
      <c r="P937" s="10">
        <f ca="1">(P936+(IF(K936&lt;&gt;K935,(-P936*'inputs and tables'!$K$22-'inputs and tables'!$K$21)-P936*'inputs and tables'!$K$22,0)*('inputs and tables'!$K$15+'inputs and tables'!$K$16)))*(IF(AND(K936=0,'inputs and tables'!$K$16=1),data!C936/data!C937,1)*IF(AND(K936=1,'inputs and tables'!$K$15=1),data!C937/data!C936,1))</f>
        <v>2489.3645287477789</v>
      </c>
      <c r="R937" s="36">
        <f ca="1">1-O937/MAX($O$202:O937)</f>
        <v>0.73135007716086409</v>
      </c>
      <c r="S937" s="36">
        <f>1-N937/MAX($N$202:N937)</f>
        <v>0.15771695709874656</v>
      </c>
    </row>
    <row r="938" spans="1:19" x14ac:dyDescent="0.4">
      <c r="A938" s="17">
        <f t="shared" si="41"/>
        <v>936</v>
      </c>
      <c r="B938">
        <v>1501113600</v>
      </c>
      <c r="C938">
        <v>2664.99</v>
      </c>
      <c r="D938" s="14">
        <f t="shared" si="43"/>
        <v>42943</v>
      </c>
      <c r="F938">
        <f ca="1">IF(A938&lt;$F$2,"",AVERAGE(INDIRECT("C"&amp;A938-$F$2+3):C938))</f>
        <v>2504.0227272727275</v>
      </c>
      <c r="G938" s="2">
        <f ca="1">IF(A938&lt;$G$2,"",IF(A938=$G$2,AVERAGE(INDIRECT("C"&amp;A938-$G$2+3):C938),G937+(2/($G$2+3))*(C938-G937)))</f>
        <v>2457.859574229908</v>
      </c>
      <c r="J938">
        <f ca="1">IF(F938="","",IF(C938&lt;(F938*(1-'inputs and tables'!$K$14)),0,IF(C938&gt;(F938*(1+'inputs and tables'!$K$14)),1,J937)))</f>
        <v>1</v>
      </c>
      <c r="K938">
        <f ca="1">IF(G938="","",IF(C938&lt;(G938*(1-'inputs and tables'!$K$14)),0,IF(C938&gt;(G938*(1+'inputs and tables'!$K$14)),1,K937)))</f>
        <v>1</v>
      </c>
      <c r="N938" s="13">
        <f t="shared" si="42"/>
        <v>9590.0896038000974</v>
      </c>
      <c r="O938" s="10">
        <f ca="1">(O937+(IF(J937&lt;&gt;J936,(-O937*'inputs and tables'!$K$22-'inputs and tables'!$K$21)-O937*'inputs and tables'!$K$22,0)*('inputs and tables'!$K$15+'inputs and tables'!$K$16)))*(IF(AND(J937=0,'inputs and tables'!$K$16=1),(data!C937/data!C938-1)*'inputs and tables'!$K$18+1,1)*IF(AND(J937=1,'inputs and tables'!$K$15=1),(data!C938/data!C937-1)*'inputs and tables'!$K$17+1,1))</f>
        <v>21316.513811143541</v>
      </c>
      <c r="P938" s="10">
        <f ca="1">(P937+(IF(K937&lt;&gt;K936,(-P937*'inputs and tables'!$K$22-'inputs and tables'!$K$21)-P937*'inputs and tables'!$K$22,0)*('inputs and tables'!$K$15+'inputs and tables'!$K$16)))*(IF(AND(K937=0,'inputs and tables'!$K$16=1),data!C937/data!C938,1)*IF(AND(K937=1,'inputs and tables'!$K$15=1),data!C938/data!C937,1))</f>
        <v>2626.3491048925539</v>
      </c>
      <c r="R938" s="36">
        <f ca="1">1-O938/MAX($O$202:O938)</f>
        <v>0.69808776679228002</v>
      </c>
      <c r="S938" s="36">
        <f>1-N938/MAX($N$202:N938)</f>
        <v>0.11136786507412499</v>
      </c>
    </row>
    <row r="939" spans="1:19" x14ac:dyDescent="0.4">
      <c r="A939" s="17">
        <f t="shared" si="41"/>
        <v>937</v>
      </c>
      <c r="B939">
        <v>1501200000</v>
      </c>
      <c r="C939">
        <v>2786.07</v>
      </c>
      <c r="D939" s="14">
        <f t="shared" si="43"/>
        <v>42944</v>
      </c>
      <c r="F939">
        <f ca="1">IF(A939&lt;$F$2,"",AVERAGE(INDIRECT("C"&amp;A939-$F$2+3):C939))</f>
        <v>2512.0650000000005</v>
      </c>
      <c r="G939" s="2">
        <f ca="1">IF(A939&lt;$G$2,"",IF(A939=$G$2,AVERAGE(INDIRECT("C"&amp;A939-$G$2+3):C939),G938+(2/($G$2+3))*(C939-G938)))</f>
        <v>2471.8259753265079</v>
      </c>
      <c r="J939">
        <f ca="1">IF(F939="","",IF(C939&lt;(F939*(1-'inputs and tables'!$K$14)),0,IF(C939&gt;(F939*(1+'inputs and tables'!$K$14)),1,J938)))</f>
        <v>1</v>
      </c>
      <c r="K939">
        <f ca="1">IF(G939="","",IF(C939&lt;(G939*(1-'inputs and tables'!$K$14)),0,IF(C939&gt;(G939*(1+'inputs and tables'!$K$14)),1,K938)))</f>
        <v>1</v>
      </c>
      <c r="N939" s="13">
        <f t="shared" si="42"/>
        <v>10025.801576163265</v>
      </c>
      <c r="O939" s="10">
        <f ca="1">(O938+(IF(J938&lt;&gt;J937,(-O938*'inputs and tables'!$K$22-'inputs and tables'!$K$21)-O938*'inputs and tables'!$K$22,0)*('inputs and tables'!$K$15+'inputs and tables'!$K$16)))*(IF(AND(J938=0,'inputs and tables'!$K$16=1),(data!C938/data!C939-1)*'inputs and tables'!$K$18+1,1)*IF(AND(J938=1,'inputs and tables'!$K$15=1),(data!C939/data!C938-1)*'inputs and tables'!$K$17+1,1))</f>
        <v>23495.605611701838</v>
      </c>
      <c r="P939" s="10">
        <f ca="1">(P938+(IF(K938&lt;&gt;K937,(-P938*'inputs and tables'!$K$22-'inputs and tables'!$K$21)-P938*'inputs and tables'!$K$22,0)*('inputs and tables'!$K$15+'inputs and tables'!$K$16)))*(IF(AND(K938=0,'inputs and tables'!$K$16=1),data!C938/data!C939,1)*IF(AND(K938=1,'inputs and tables'!$K$15=1),data!C939/data!C938,1))</f>
        <v>2745.6735112206793</v>
      </c>
      <c r="R939" s="36">
        <f ca="1">1-O939/MAX($O$202:O939)</f>
        <v>0.66722463046051916</v>
      </c>
      <c r="S939" s="36">
        <f>1-N939/MAX($N$202:N939)</f>
        <v>7.0994138006922003E-2</v>
      </c>
    </row>
    <row r="940" spans="1:19" x14ac:dyDescent="0.4">
      <c r="A940" s="17">
        <f t="shared" si="41"/>
        <v>938</v>
      </c>
      <c r="B940">
        <v>1501286400</v>
      </c>
      <c r="C940">
        <v>2700.21</v>
      </c>
      <c r="D940" s="14">
        <f t="shared" si="43"/>
        <v>42945</v>
      </c>
      <c r="F940">
        <f ca="1">IF(A940&lt;$F$2,"",AVERAGE(INDIRECT("C"&amp;A940-$F$2+3):C940))</f>
        <v>2518.6611363636371</v>
      </c>
      <c r="G940" s="2">
        <f ca="1">IF(A940&lt;$G$2,"",IF(A940=$G$2,AVERAGE(INDIRECT("C"&amp;A940-$G$2+3):C940),G939+(2/($G$2+3))*(C940-G939)))</f>
        <v>2481.54444446155</v>
      </c>
      <c r="J940">
        <f ca="1">IF(F940="","",IF(C940&lt;(F940*(1-'inputs and tables'!$K$14)),0,IF(C940&gt;(F940*(1+'inputs and tables'!$K$14)),1,J939)))</f>
        <v>1</v>
      </c>
      <c r="K940">
        <f ca="1">IF(G940="","",IF(C940&lt;(G940*(1-'inputs and tables'!$K$14)),0,IF(C940&gt;(G940*(1+'inputs and tables'!$K$14)),1,K939)))</f>
        <v>1</v>
      </c>
      <c r="N940" s="13">
        <f t="shared" si="42"/>
        <v>9716.8304005182235</v>
      </c>
      <c r="O940" s="10">
        <f ca="1">(O939+(IF(J939&lt;&gt;J938,(-O939*'inputs and tables'!$K$22-'inputs and tables'!$K$21)-O939*'inputs and tables'!$K$22,0)*('inputs and tables'!$K$15+'inputs and tables'!$K$16)))*(IF(AND(J939=0,'inputs and tables'!$K$16=1),(data!C939/data!C940-1)*'inputs and tables'!$K$18+1,1)*IF(AND(J939=1,'inputs and tables'!$K$15=1),(data!C940/data!C939-1)*'inputs and tables'!$K$17+1,1))</f>
        <v>21866.429542867736</v>
      </c>
      <c r="P940" s="10">
        <f ca="1">(P939+(IF(K939&lt;&gt;K938,(-P939*'inputs and tables'!$K$22-'inputs and tables'!$K$21)-P939*'inputs and tables'!$K$22,0)*('inputs and tables'!$K$15+'inputs and tables'!$K$16)))*(IF(AND(K939=0,'inputs and tables'!$K$16=1),data!C939/data!C940,1)*IF(AND(K939=1,'inputs and tables'!$K$15=1),data!C940/data!C939,1))</f>
        <v>2661.0584341862159</v>
      </c>
      <c r="R940" s="36">
        <f ca="1">1-O940/MAX($O$202:O940)</f>
        <v>0.69029914393810032</v>
      </c>
      <c r="S940" s="36">
        <f>1-N940/MAX($N$202:N940)</f>
        <v>9.9623872116519463E-2</v>
      </c>
    </row>
    <row r="941" spans="1:19" x14ac:dyDescent="0.4">
      <c r="A941" s="17">
        <f t="shared" si="41"/>
        <v>939</v>
      </c>
      <c r="B941">
        <v>1501372800</v>
      </c>
      <c r="C941">
        <v>2723.99</v>
      </c>
      <c r="D941" s="14">
        <f t="shared" si="43"/>
        <v>42946</v>
      </c>
      <c r="F941">
        <f ca="1">IF(A941&lt;$F$2,"",AVERAGE(INDIRECT("C"&amp;A941-$F$2+3):C941))</f>
        <v>2524.1965909090918</v>
      </c>
      <c r="G941" s="2">
        <f ca="1">IF(A941&lt;$G$2,"",IF(A941=$G$2,AVERAGE(INDIRECT("C"&amp;A941-$G$2+3):C941),G940+(2/($G$2+3))*(C941-G940)))</f>
        <v>2491.8612766121223</v>
      </c>
      <c r="J941">
        <f ca="1">IF(F941="","",IF(C941&lt;(F941*(1-'inputs and tables'!$K$14)),0,IF(C941&gt;(F941*(1+'inputs and tables'!$K$14)),1,J940)))</f>
        <v>1</v>
      </c>
      <c r="K941">
        <f ca="1">IF(G941="","",IF(C941&lt;(G941*(1-'inputs and tables'!$K$14)),0,IF(C941&gt;(G941*(1+'inputs and tables'!$K$14)),1,K940)))</f>
        <v>1</v>
      </c>
      <c r="N941" s="13">
        <f t="shared" si="42"/>
        <v>9802.4038288531756</v>
      </c>
      <c r="O941" s="10">
        <f ca="1">(O940+(IF(J940&lt;&gt;J939,(-O940*'inputs and tables'!$K$22-'inputs and tables'!$K$21)-O940*'inputs and tables'!$K$22,0)*('inputs and tables'!$K$15+'inputs and tables'!$K$16)))*(IF(AND(J940=0,'inputs and tables'!$K$16=1),(data!C940/data!C941-1)*'inputs and tables'!$K$18+1,1)*IF(AND(J940=1,'inputs and tables'!$K$15=1),(data!C941/data!C940-1)*'inputs and tables'!$K$17+1,1))</f>
        <v>22299.715588283143</v>
      </c>
      <c r="P941" s="10">
        <f ca="1">(P940+(IF(K940&lt;&gt;K939,(-P940*'inputs and tables'!$K$22-'inputs and tables'!$K$21)-P940*'inputs and tables'!$K$22,0)*('inputs and tables'!$K$15+'inputs and tables'!$K$16)))*(IF(AND(K940=0,'inputs and tables'!$K$16=1),data!C940/data!C941,1)*IF(AND(K940=1,'inputs and tables'!$K$15=1),data!C941/data!C940,1))</f>
        <v>2684.4936372129982</v>
      </c>
      <c r="R941" s="36">
        <f ca="1">1-O941/MAX($O$202:O941)</f>
        <v>0.6841623826107992</v>
      </c>
      <c r="S941" s="36">
        <f>1-N941/MAX($N$202:N941)</f>
        <v>9.1694509466551888E-2</v>
      </c>
    </row>
    <row r="942" spans="1:19" x14ac:dyDescent="0.4">
      <c r="A942" s="17">
        <f t="shared" si="41"/>
        <v>940</v>
      </c>
      <c r="B942">
        <v>1501459200</v>
      </c>
      <c r="C942">
        <v>2856.88</v>
      </c>
      <c r="D942" s="14">
        <f t="shared" si="43"/>
        <v>42947</v>
      </c>
      <c r="F942">
        <f ca="1">IF(A942&lt;$F$2,"",AVERAGE(INDIRECT("C"&amp;A942-$F$2+3):C942))</f>
        <v>2529.2406818181826</v>
      </c>
      <c r="G942" s="2">
        <f ca="1">IF(A942&lt;$G$2,"",IF(A942=$G$2,AVERAGE(INDIRECT("C"&amp;A942-$G$2+3):C942),G941+(2/($G$2+3))*(C942-G941)))</f>
        <v>2507.3939882456489</v>
      </c>
      <c r="J942">
        <f ca="1">IF(F942="","",IF(C942&lt;(F942*(1-'inputs and tables'!$K$14)),0,IF(C942&gt;(F942*(1+'inputs and tables'!$K$14)),1,J941)))</f>
        <v>1</v>
      </c>
      <c r="K942">
        <f ca="1">IF(G942="","",IF(C942&lt;(G942*(1-'inputs and tables'!$K$14)),0,IF(C942&gt;(G942*(1+'inputs and tables'!$K$14)),1,K941)))</f>
        <v>1</v>
      </c>
      <c r="N942" s="13">
        <f t="shared" si="42"/>
        <v>10280.614631688833</v>
      </c>
      <c r="O942" s="10">
        <f ca="1">(O941+(IF(J941&lt;&gt;J940,(-O941*'inputs and tables'!$K$22-'inputs and tables'!$K$21)-O941*'inputs and tables'!$K$22,0)*('inputs and tables'!$K$15+'inputs and tables'!$K$16)))*(IF(AND(J941=0,'inputs and tables'!$K$16=1),(data!C941/data!C942-1)*'inputs and tables'!$K$18+1,1)*IF(AND(J941=1,'inputs and tables'!$K$15=1),(data!C942/data!C941-1)*'inputs and tables'!$K$17+1,1))</f>
        <v>24747.474467789187</v>
      </c>
      <c r="P942" s="10">
        <f ca="1">(P941+(IF(K941&lt;&gt;K940,(-P941*'inputs and tables'!$K$22-'inputs and tables'!$K$21)-P941*'inputs and tables'!$K$22,0)*('inputs and tables'!$K$15+'inputs and tables'!$K$16)))*(IF(AND(K941=0,'inputs and tables'!$K$16=1),data!C941/data!C942,1)*IF(AND(K941=1,'inputs and tables'!$K$15=1),data!C942/data!C941,1))</f>
        <v>2815.4568050106909</v>
      </c>
      <c r="R942" s="36">
        <f ca="1">1-O942/MAX($O$202:O942)</f>
        <v>0.6494940331699367</v>
      </c>
      <c r="S942" s="36">
        <f>1-N942/MAX($N$202:N942)</f>
        <v>4.7382776810782068E-2</v>
      </c>
    </row>
    <row r="943" spans="1:19" x14ac:dyDescent="0.4">
      <c r="A943" s="17">
        <f t="shared" si="41"/>
        <v>941</v>
      </c>
      <c r="B943">
        <v>1501545600</v>
      </c>
      <c r="C943">
        <v>2732.59</v>
      </c>
      <c r="D943" s="14">
        <f t="shared" si="43"/>
        <v>42948</v>
      </c>
      <c r="F943">
        <f ca="1">IF(A943&lt;$F$2,"",AVERAGE(INDIRECT("C"&amp;A943-$F$2+3):C943))</f>
        <v>2534.1802272727277</v>
      </c>
      <c r="G943" s="2">
        <f ca="1">IF(A943&lt;$G$2,"",IF(A943=$G$2,AVERAGE(INDIRECT("C"&amp;A943-$G$2+3):C943),G942+(2/($G$2+3))*(C943-G942)))</f>
        <v>2516.9767972564723</v>
      </c>
      <c r="J943">
        <f ca="1">IF(F943="","",IF(C943&lt;(F943*(1-'inputs and tables'!$K$14)),0,IF(C943&gt;(F943*(1+'inputs and tables'!$K$14)),1,J942)))</f>
        <v>1</v>
      </c>
      <c r="K943">
        <f ca="1">IF(G943="","",IF(C943&lt;(G943*(1-'inputs and tables'!$K$14)),0,IF(C943&gt;(G943*(1+'inputs and tables'!$K$14)),1,K942)))</f>
        <v>1</v>
      </c>
      <c r="N943" s="13">
        <f t="shared" si="42"/>
        <v>9833.3513260643049</v>
      </c>
      <c r="O943" s="10">
        <f ca="1">(O942+(IF(J942&lt;&gt;J941,(-O942*'inputs and tables'!$K$22-'inputs and tables'!$K$21)-O942*'inputs and tables'!$K$22,0)*('inputs and tables'!$K$15+'inputs and tables'!$K$16)))*(IF(AND(J942=0,'inputs and tables'!$K$16=1),(data!C942/data!C943-1)*'inputs and tables'!$K$18+1,1)*IF(AND(J942=1,'inputs and tables'!$K$15=1),(data!C943/data!C942-1)*'inputs and tables'!$K$17+1,1))</f>
        <v>22325.009014706309</v>
      </c>
      <c r="P943" s="10">
        <f ca="1">(P942+(IF(K942&lt;&gt;K941,(-P942*'inputs and tables'!$K$22-'inputs and tables'!$K$21)-P942*'inputs and tables'!$K$22,0)*('inputs and tables'!$K$15+'inputs and tables'!$K$16)))*(IF(AND(K942=0,'inputs and tables'!$K$16=1),data!C942/data!C943,1)*IF(AND(K942=1,'inputs and tables'!$K$15=1),data!C943/data!C942,1))</f>
        <v>2692.9689419241145</v>
      </c>
      <c r="R943" s="36">
        <f ca="1">1-O943/MAX($O$202:O943)</f>
        <v>0.68380414416127833</v>
      </c>
      <c r="S943" s="36">
        <f>1-N943/MAX($N$202:N943)</f>
        <v>8.882686780171889E-2</v>
      </c>
    </row>
    <row r="944" spans="1:19" x14ac:dyDescent="0.4">
      <c r="A944" s="17">
        <f t="shared" si="41"/>
        <v>942</v>
      </c>
      <c r="B944">
        <v>1501632000</v>
      </c>
      <c r="C944">
        <v>2699.9</v>
      </c>
      <c r="D944" s="14">
        <f t="shared" si="43"/>
        <v>42949</v>
      </c>
      <c r="F944">
        <f ca="1">IF(A944&lt;$F$2,"",AVERAGE(INDIRECT("C"&amp;A944-$F$2+3):C944))</f>
        <v>2536.5193181818186</v>
      </c>
      <c r="G944" s="2">
        <f ca="1">IF(A944&lt;$G$2,"",IF(A944=$G$2,AVERAGE(INDIRECT("C"&amp;A944-$G$2+3):C944),G943+(2/($G$2+3))*(C944-G943)))</f>
        <v>2524.7607633306648</v>
      </c>
      <c r="J944">
        <f ca="1">IF(F944="","",IF(C944&lt;(F944*(1-'inputs and tables'!$K$14)),0,IF(C944&gt;(F944*(1+'inputs and tables'!$K$14)),1,J943)))</f>
        <v>1</v>
      </c>
      <c r="K944">
        <f ca="1">IF(G944="","",IF(C944&lt;(G944*(1-'inputs and tables'!$K$14)),0,IF(C944&gt;(G944*(1+'inputs and tables'!$K$14)),1,K943)))</f>
        <v>1</v>
      </c>
      <c r="N944" s="13">
        <f t="shared" si="42"/>
        <v>9715.7148512001495</v>
      </c>
      <c r="O944" s="10">
        <f ca="1">(O943+(IF(J943&lt;&gt;J942,(-O943*'inputs and tables'!$K$22-'inputs and tables'!$K$21)-O943*'inputs and tables'!$K$22,0)*('inputs and tables'!$K$15+'inputs and tables'!$K$16)))*(IF(AND(J943=0,'inputs and tables'!$K$16=1),(data!C943/data!C944-1)*'inputs and tables'!$K$18+1,1)*IF(AND(J943=1,'inputs and tables'!$K$15=1),(data!C944/data!C943-1)*'inputs and tables'!$K$17+1,1))</f>
        <v>21724.09185349508</v>
      </c>
      <c r="P944" s="10">
        <f ca="1">(P943+(IF(K943&lt;&gt;K942,(-P943*'inputs and tables'!$K$22-'inputs and tables'!$K$21)-P943*'inputs and tables'!$K$22,0)*('inputs and tables'!$K$15+'inputs and tables'!$K$16)))*(IF(AND(K943=0,'inputs and tables'!$K$16=1),data!C943/data!C944,1)*IF(AND(K943=1,'inputs and tables'!$K$15=1),data!C944/data!C943,1))</f>
        <v>2660.752929016397</v>
      </c>
      <c r="R944" s="36">
        <f ca="1">1-O944/MAX($O$202:O944)</f>
        <v>0.6923151156888685</v>
      </c>
      <c r="S944" s="36">
        <f>1-N944/MAX($N$202:N944)</f>
        <v>9.972724059513538E-2</v>
      </c>
    </row>
    <row r="945" spans="1:19" x14ac:dyDescent="0.4">
      <c r="A945" s="17">
        <f t="shared" si="41"/>
        <v>943</v>
      </c>
      <c r="B945">
        <v>1501718400</v>
      </c>
      <c r="C945">
        <v>2787.02</v>
      </c>
      <c r="D945" s="14">
        <f t="shared" si="43"/>
        <v>42950</v>
      </c>
      <c r="F945">
        <f ca="1">IF(A945&lt;$F$2,"",AVERAGE(INDIRECT("C"&amp;A945-$F$2+3):C945))</f>
        <v>2537.9270454545458</v>
      </c>
      <c r="G945" s="2">
        <f ca="1">IF(A945&lt;$G$2,"",IF(A945=$G$2,AVERAGE(INDIRECT("C"&amp;A945-$G$2+3):C945),G944+(2/($G$2+3))*(C945-G944)))</f>
        <v>2535.9207308485088</v>
      </c>
      <c r="J945">
        <f ca="1">IF(F945="","",IF(C945&lt;(F945*(1-'inputs and tables'!$K$14)),0,IF(C945&gt;(F945*(1+'inputs and tables'!$K$14)),1,J944)))</f>
        <v>1</v>
      </c>
      <c r="K945">
        <f ca="1">IF(G945="","",IF(C945&lt;(G945*(1-'inputs and tables'!$K$14)),0,IF(C945&gt;(G945*(1+'inputs and tables'!$K$14)),1,K944)))</f>
        <v>1</v>
      </c>
      <c r="N945" s="13">
        <f t="shared" si="42"/>
        <v>10029.220195041238</v>
      </c>
      <c r="O945" s="10">
        <f ca="1">(O944+(IF(J944&lt;&gt;J943,(-O944*'inputs and tables'!$K$22-'inputs and tables'!$K$21)-O944*'inputs and tables'!$K$22,0)*('inputs and tables'!$K$15+'inputs and tables'!$K$16)))*(IF(AND(J944=0,'inputs and tables'!$K$16=1),(data!C944/data!C945-1)*'inputs and tables'!$K$18+1,1)*IF(AND(J944=1,'inputs and tables'!$K$15=1),(data!C945/data!C944-1)*'inputs and tables'!$K$17+1,1))</f>
        <v>23301.319337891571</v>
      </c>
      <c r="P945" s="10">
        <f ca="1">(P944+(IF(K944&lt;&gt;K943,(-P944*'inputs and tables'!$K$22-'inputs and tables'!$K$21)-P944*'inputs and tables'!$K$22,0)*('inputs and tables'!$K$15+'inputs and tables'!$K$16)))*(IF(AND(K944=0,'inputs and tables'!$K$16=1),data!C944/data!C945,1)*IF(AND(K944=1,'inputs and tables'!$K$15=1),data!C945/data!C944,1))</f>
        <v>2746.6097367410935</v>
      </c>
      <c r="R945" s="36">
        <f ca="1">1-O945/MAX($O$202:O945)</f>
        <v>0.66997636572677077</v>
      </c>
      <c r="S945" s="36">
        <f>1-N945/MAX($N$202:N945)</f>
        <v>7.0677363636969637E-2</v>
      </c>
    </row>
    <row r="946" spans="1:19" x14ac:dyDescent="0.4">
      <c r="A946" s="17">
        <f t="shared" si="41"/>
        <v>944</v>
      </c>
      <c r="B946">
        <v>1501804800</v>
      </c>
      <c r="C946">
        <v>2857.34</v>
      </c>
      <c r="D946" s="14">
        <f t="shared" si="43"/>
        <v>42951</v>
      </c>
      <c r="F946">
        <f ca="1">IF(A946&lt;$F$2,"",AVERAGE(INDIRECT("C"&amp;A946-$F$2+3):C946))</f>
        <v>2542.7904545454548</v>
      </c>
      <c r="G946" s="2">
        <f ca="1">IF(A946&lt;$G$2,"",IF(A946=$G$2,AVERAGE(INDIRECT("C"&amp;A946-$G$2+3):C946),G945+(2/($G$2+3))*(C946-G945)))</f>
        <v>2549.5981465570831</v>
      </c>
      <c r="J946">
        <f ca="1">IF(F946="","",IF(C946&lt;(F946*(1-'inputs and tables'!$K$14)),0,IF(C946&gt;(F946*(1+'inputs and tables'!$K$14)),1,J945)))</f>
        <v>1</v>
      </c>
      <c r="K946">
        <f ca="1">IF(G946="","",IF(C946&lt;(G946*(1-'inputs and tables'!$K$14)),0,IF(C946&gt;(G946*(1+'inputs and tables'!$K$14)),1,K945)))</f>
        <v>1</v>
      </c>
      <c r="N946" s="13">
        <f t="shared" si="42"/>
        <v>10282.26996293501</v>
      </c>
      <c r="O946" s="10">
        <f ca="1">(O945+(IF(J945&lt;&gt;J944,(-O945*'inputs and tables'!$K$22-'inputs and tables'!$K$21)-O945*'inputs and tables'!$K$22,0)*('inputs and tables'!$K$15+'inputs and tables'!$K$16)))*(IF(AND(J945=0,'inputs and tables'!$K$16=1),(data!C945/data!C946-1)*'inputs and tables'!$K$18+1,1)*IF(AND(J945=1,'inputs and tables'!$K$15=1),(data!C946/data!C945-1)*'inputs and tables'!$K$17+1,1))</f>
        <v>24624.142548934622</v>
      </c>
      <c r="P946" s="10">
        <f ca="1">(P945+(IF(K945&lt;&gt;K944,(-P945*'inputs and tables'!$K$22-'inputs and tables'!$K$21)-P945*'inputs and tables'!$K$22,0)*('inputs and tables'!$K$15+'inputs and tables'!$K$16)))*(IF(AND(K945=0,'inputs and tables'!$K$16=1),data!C945/data!C946,1)*IF(AND(K945=1,'inputs and tables'!$K$15=1),data!C946/data!C945,1))</f>
        <v>2815.9101352626808</v>
      </c>
      <c r="R946" s="36">
        <f ca="1">1-O946/MAX($O$202:O946)</f>
        <v>0.65124082044374076</v>
      </c>
      <c r="S946" s="36">
        <f>1-N946/MAX($N$202:N946)</f>
        <v>4.722939132638404E-2</v>
      </c>
    </row>
    <row r="947" spans="1:19" x14ac:dyDescent="0.4">
      <c r="A947" s="17">
        <f t="shared" si="41"/>
        <v>945</v>
      </c>
      <c r="B947">
        <v>1501891200</v>
      </c>
      <c r="C947">
        <v>3243.49</v>
      </c>
      <c r="D947" s="14">
        <f t="shared" si="43"/>
        <v>42952</v>
      </c>
      <c r="F947">
        <f ca="1">IF(A947&lt;$F$2,"",AVERAGE(INDIRECT("C"&amp;A947-$F$2+3):C947))</f>
        <v>2555.5972727272733</v>
      </c>
      <c r="G947" s="2">
        <f ca="1">IF(A947&lt;$G$2,"",IF(A947=$G$2,AVERAGE(INDIRECT("C"&amp;A947-$G$2+3):C947),G946+(2/($G$2+3))*(C947-G946)))</f>
        <v>2579.1254594695474</v>
      </c>
      <c r="J947">
        <f ca="1">IF(F947="","",IF(C947&lt;(F947*(1-'inputs and tables'!$K$14)),0,IF(C947&gt;(F947*(1+'inputs and tables'!$K$14)),1,J946)))</f>
        <v>1</v>
      </c>
      <c r="K947">
        <f ca="1">IF(G947="","",IF(C947&lt;(G947*(1-'inputs and tables'!$K$14)),0,IF(C947&gt;(G947*(1+'inputs and tables'!$K$14)),1,K946)))</f>
        <v>1</v>
      </c>
      <c r="N947" s="13">
        <f t="shared" si="42"/>
        <v>11671.848573176476</v>
      </c>
      <c r="O947" s="10">
        <f ca="1">(O946+(IF(J946&lt;&gt;J945,(-O946*'inputs and tables'!$K$22-'inputs and tables'!$K$21)-O946*'inputs and tables'!$K$22,0)*('inputs and tables'!$K$15+'inputs and tables'!$K$16)))*(IF(AND(J946=0,'inputs and tables'!$K$16=1),(data!C946/data!C947-1)*'inputs and tables'!$K$18+1,1)*IF(AND(J946=1,'inputs and tables'!$K$15=1),(data!C947/data!C946-1)*'inputs and tables'!$K$17+1,1))</f>
        <v>32111.658368494052</v>
      </c>
      <c r="P947" s="10">
        <f ca="1">(P946+(IF(K946&lt;&gt;K945,(-P946*'inputs and tables'!$K$22-'inputs and tables'!$K$21)-P946*'inputs and tables'!$K$22,0)*('inputs and tables'!$K$15+'inputs and tables'!$K$16)))*(IF(AND(K946=0,'inputs and tables'!$K$16=1),data!C946/data!C947,1)*IF(AND(K946=1,'inputs and tables'!$K$15=1),data!C947/data!C946,1))</f>
        <v>3196.4611717972489</v>
      </c>
      <c r="R947" s="36">
        <f ca="1">1-O947/MAX($O$202:O947)</f>
        <v>0.54519286896869379</v>
      </c>
      <c r="S947" s="36">
        <f>1-N947/MAX($N$202:N947)</f>
        <v>0</v>
      </c>
    </row>
    <row r="948" spans="1:19" x14ac:dyDescent="0.4">
      <c r="A948" s="17">
        <f t="shared" si="41"/>
        <v>946</v>
      </c>
      <c r="B948">
        <v>1501977600</v>
      </c>
      <c r="C948">
        <v>3222.22</v>
      </c>
      <c r="D948" s="14">
        <f t="shared" si="43"/>
        <v>42953</v>
      </c>
      <c r="F948">
        <f ca="1">IF(A948&lt;$F$2,"",AVERAGE(INDIRECT("C"&amp;A948-$F$2+3):C948))</f>
        <v>2567.6759090909095</v>
      </c>
      <c r="G948" s="2">
        <f ca="1">IF(A948&lt;$G$2,"",IF(A948=$G$2,AVERAGE(INDIRECT("C"&amp;A948-$G$2+3):C948),G947+(2/($G$2+3))*(C948-G947)))</f>
        <v>2606.491184598503</v>
      </c>
      <c r="J948">
        <f ca="1">IF(F948="","",IF(C948&lt;(F948*(1-'inputs and tables'!$K$14)),0,IF(C948&gt;(F948*(1+'inputs and tables'!$K$14)),1,J947)))</f>
        <v>1</v>
      </c>
      <c r="K948">
        <f ca="1">IF(G948="","",IF(C948&lt;(G948*(1-'inputs and tables'!$K$14)),0,IF(C948&gt;(G948*(1+'inputs and tables'!$K$14)),1,K947)))</f>
        <v>1</v>
      </c>
      <c r="N948" s="13">
        <f t="shared" si="42"/>
        <v>11595.307495771747</v>
      </c>
      <c r="O948" s="10">
        <f ca="1">(O947+(IF(J947&lt;&gt;J946,(-O947*'inputs and tables'!$K$22-'inputs and tables'!$K$21)-O947*'inputs and tables'!$K$22,0)*('inputs and tables'!$K$15+'inputs and tables'!$K$16)))*(IF(AND(J947=0,'inputs and tables'!$K$16=1),(data!C947/data!C948-1)*'inputs and tables'!$K$18+1,1)*IF(AND(J947=1,'inputs and tables'!$K$15=1),(data!C948/data!C947-1)*'inputs and tables'!$K$17+1,1))</f>
        <v>31637.852779338486</v>
      </c>
      <c r="P948" s="10">
        <f ca="1">(P947+(IF(K947&lt;&gt;K946,(-P947*'inputs and tables'!$K$22-'inputs and tables'!$K$21)-P947*'inputs and tables'!$K$22,0)*('inputs and tables'!$K$15+'inputs and tables'!$K$16)))*(IF(AND(K947=0,'inputs and tables'!$K$16=1),data!C947/data!C948,1)*IF(AND(K947=1,'inputs and tables'!$K$15=1),data!C948/data!C947,1))</f>
        <v>3175.4995751454549</v>
      </c>
      <c r="R948" s="36">
        <f ca="1">1-O948/MAX($O$202:O948)</f>
        <v>0.55190352085087335</v>
      </c>
      <c r="S948" s="36">
        <f>1-N948/MAX($N$202:N948)</f>
        <v>6.5577510644397874E-3</v>
      </c>
    </row>
    <row r="949" spans="1:19" x14ac:dyDescent="0.4">
      <c r="A949" s="17">
        <f t="shared" si="41"/>
        <v>947</v>
      </c>
      <c r="B949">
        <v>1502064000</v>
      </c>
      <c r="C949">
        <v>3398.23</v>
      </c>
      <c r="D949" s="14">
        <f t="shared" si="43"/>
        <v>42954</v>
      </c>
      <c r="F949">
        <f ca="1">IF(A949&lt;$F$2,"",AVERAGE(INDIRECT("C"&amp;A949-$F$2+3):C949))</f>
        <v>2586.3893181818185</v>
      </c>
      <c r="G949" s="2">
        <f ca="1">IF(A949&lt;$G$2,"",IF(A949=$G$2,AVERAGE(INDIRECT("C"&amp;A949-$G$2+3):C949),G948+(2/($G$2+3))*(C949-G948)))</f>
        <v>2640.1821980198433</v>
      </c>
      <c r="J949">
        <f ca="1">IF(F949="","",IF(C949&lt;(F949*(1-'inputs and tables'!$K$14)),0,IF(C949&gt;(F949*(1+'inputs and tables'!$K$14)),1,J948)))</f>
        <v>1</v>
      </c>
      <c r="K949">
        <f ca="1">IF(G949="","",IF(C949&lt;(G949*(1-'inputs and tables'!$K$14)),0,IF(C949&gt;(G949*(1+'inputs and tables'!$K$14)),1,K948)))</f>
        <v>1</v>
      </c>
      <c r="N949" s="13">
        <f t="shared" si="42"/>
        <v>12228.687610205518</v>
      </c>
      <c r="O949" s="10">
        <f ca="1">(O948+(IF(J948&lt;&gt;J947,(-O948*'inputs and tables'!$K$22-'inputs and tables'!$K$21)-O948*'inputs and tables'!$K$22,0)*('inputs and tables'!$K$15+'inputs and tables'!$K$16)))*(IF(AND(J948=0,'inputs and tables'!$K$16=1),(data!C948/data!C949-1)*'inputs and tables'!$K$18+1,1)*IF(AND(J948=1,'inputs and tables'!$K$15=1),(data!C949/data!C948-1)*'inputs and tables'!$K$17+1,1))</f>
        <v>35526.259391024083</v>
      </c>
      <c r="P949" s="10">
        <f ca="1">(P948+(IF(K948&lt;&gt;K947,(-P948*'inputs and tables'!$K$22-'inputs and tables'!$K$21)-P948*'inputs and tables'!$K$22,0)*('inputs and tables'!$K$15+'inputs and tables'!$K$16)))*(IF(AND(K948=0,'inputs and tables'!$K$16=1),data!C948/data!C949,1)*IF(AND(K948=1,'inputs and tables'!$K$15=1),data!C949/data!C948,1))</f>
        <v>3348.9575265644617</v>
      </c>
      <c r="R949" s="36">
        <f ca="1">1-O949/MAX($O$202:O949)</f>
        <v>0.49683084179300807</v>
      </c>
      <c r="S949" s="36">
        <f>1-N949/MAX($N$202:N949)</f>
        <v>0</v>
      </c>
    </row>
    <row r="950" spans="1:19" x14ac:dyDescent="0.4">
      <c r="A950" s="17">
        <f t="shared" si="41"/>
        <v>948</v>
      </c>
      <c r="B950">
        <v>1502150400</v>
      </c>
      <c r="C950">
        <v>3422.43</v>
      </c>
      <c r="D950" s="14">
        <f t="shared" si="43"/>
        <v>42955</v>
      </c>
      <c r="F950">
        <f ca="1">IF(A950&lt;$F$2,"",AVERAGE(INDIRECT("C"&amp;A950-$F$2+3):C950))</f>
        <v>2607.2261363636367</v>
      </c>
      <c r="G950" s="2">
        <f ca="1">IF(A950&lt;$G$2,"",IF(A950=$G$2,AVERAGE(INDIRECT("C"&amp;A950-$G$2+3):C950),G949+(2/($G$2+3))*(C950-G949)))</f>
        <v>2673.4693385296373</v>
      </c>
      <c r="J950">
        <f ca="1">IF(F950="","",IF(C950&lt;(F950*(1-'inputs and tables'!$K$14)),0,IF(C950&gt;(F950*(1+'inputs and tables'!$K$14)),1,J949)))</f>
        <v>1</v>
      </c>
      <c r="K950">
        <f ca="1">IF(G950="","",IF(C950&lt;(G950*(1-'inputs and tables'!$K$14)),0,IF(C950&gt;(G950*(1+'inputs and tables'!$K$14)),1,K949)))</f>
        <v>1</v>
      </c>
      <c r="N950" s="13">
        <f t="shared" si="42"/>
        <v>12315.772427939151</v>
      </c>
      <c r="O950" s="10">
        <f ca="1">(O949+(IF(J949&lt;&gt;J948,(-O949*'inputs and tables'!$K$22-'inputs and tables'!$K$21)-O949*'inputs and tables'!$K$22,0)*('inputs and tables'!$K$15+'inputs and tables'!$K$16)))*(IF(AND(J949=0,'inputs and tables'!$K$16=1),(data!C949/data!C950-1)*'inputs and tables'!$K$18+1,1)*IF(AND(J949=1,'inputs and tables'!$K$15=1),(data!C950/data!C949-1)*'inputs and tables'!$K$17+1,1))</f>
        <v>36095.498325363798</v>
      </c>
      <c r="P950" s="10">
        <f ca="1">(P949+(IF(K949&lt;&gt;K948,(-P949*'inputs and tables'!$K$22-'inputs and tables'!$K$21)-P949*'inputs and tables'!$K$22,0)*('inputs and tables'!$K$15+'inputs and tables'!$K$16)))*(IF(AND(K949=0,'inputs and tables'!$K$16=1),data!C949/data!C950,1)*IF(AND(K949=1,'inputs and tables'!$K$15=1),data!C950/data!C949,1))</f>
        <v>3372.8066398213214</v>
      </c>
      <c r="R950" s="36">
        <f ca="1">1-O950/MAX($O$202:O950)</f>
        <v>0.48876853857504732</v>
      </c>
      <c r="S950" s="36">
        <f>1-N950/MAX($N$202:N950)</f>
        <v>0</v>
      </c>
    </row>
    <row r="951" spans="1:19" x14ac:dyDescent="0.4">
      <c r="A951" s="17">
        <f t="shared" si="41"/>
        <v>949</v>
      </c>
      <c r="B951">
        <v>1502236800</v>
      </c>
      <c r="C951">
        <v>3342.8</v>
      </c>
      <c r="D951" s="14">
        <f t="shared" si="43"/>
        <v>42956</v>
      </c>
      <c r="F951">
        <f ca="1">IF(A951&lt;$F$2,"",AVERAGE(INDIRECT("C"&amp;A951-$F$2+3):C951))</f>
        <v>2628.4736363636366</v>
      </c>
      <c r="G951" s="2">
        <f ca="1">IF(A951&lt;$G$2,"",IF(A951=$G$2,AVERAGE(INDIRECT("C"&amp;A951-$G$2+3):C951),G950+(2/($G$2+3))*(C951-G950)))</f>
        <v>2701.9514943368868</v>
      </c>
      <c r="J951">
        <f ca="1">IF(F951="","",IF(C951&lt;(F951*(1-'inputs and tables'!$K$14)),0,IF(C951&gt;(F951*(1+'inputs and tables'!$K$14)),1,J950)))</f>
        <v>1</v>
      </c>
      <c r="K951">
        <f ca="1">IF(G951="","",IF(C951&lt;(G951*(1-'inputs and tables'!$K$14)),0,IF(C951&gt;(G951*(1+'inputs and tables'!$K$14)),1,K950)))</f>
        <v>1</v>
      </c>
      <c r="N951" s="13">
        <f t="shared" si="42"/>
        <v>12029.220195041242</v>
      </c>
      <c r="O951" s="10">
        <f ca="1">(O950+(IF(J950&lt;&gt;J949,(-O950*'inputs and tables'!$K$22-'inputs and tables'!$K$21)-O950*'inputs and tables'!$K$22,0)*('inputs and tables'!$K$15+'inputs and tables'!$K$16)))*(IF(AND(J950=0,'inputs and tables'!$K$16=1),(data!C950/data!C951-1)*'inputs and tables'!$K$18+1,1)*IF(AND(J950=1,'inputs and tables'!$K$15=1),(data!C951/data!C950-1)*'inputs and tables'!$K$17+1,1))</f>
        <v>34205.864294511564</v>
      </c>
      <c r="P951" s="10">
        <f ca="1">(P950+(IF(K950&lt;&gt;K949,(-P950*'inputs and tables'!$K$22-'inputs and tables'!$K$21)-P950*'inputs and tables'!$K$22,0)*('inputs and tables'!$K$15+'inputs and tables'!$K$16)))*(IF(AND(K950=0,'inputs and tables'!$K$16=1),data!C950/data!C951,1)*IF(AND(K950=1,'inputs and tables'!$K$15=1),data!C951/data!C950,1))</f>
        <v>3294.3312311996779</v>
      </c>
      <c r="R951" s="36">
        <f ca="1">1-O951/MAX($O$202:O951)</f>
        <v>0.51553199695545393</v>
      </c>
      <c r="S951" s="36">
        <f>1-N951/MAX($N$202:N951)</f>
        <v>2.3267093848522769E-2</v>
      </c>
    </row>
    <row r="952" spans="1:19" x14ac:dyDescent="0.4">
      <c r="A952" s="17">
        <f t="shared" si="41"/>
        <v>950</v>
      </c>
      <c r="B952">
        <v>1502323200</v>
      </c>
      <c r="C952">
        <v>3444.98</v>
      </c>
      <c r="D952" s="14">
        <f t="shared" si="43"/>
        <v>42957</v>
      </c>
      <c r="F952">
        <f ca="1">IF(A952&lt;$F$2,"",AVERAGE(INDIRECT("C"&amp;A952-$F$2+3):C952))</f>
        <v>2648.2288636363637</v>
      </c>
      <c r="G952" s="2">
        <f ca="1">IF(A952&lt;$G$2,"",IF(A952=$G$2,AVERAGE(INDIRECT("C"&amp;A952-$G$2+3):C952),G951+(2/($G$2+3))*(C952-G951)))</f>
        <v>2733.5697286204236</v>
      </c>
      <c r="J952">
        <f ca="1">IF(F952="","",IF(C952&lt;(F952*(1-'inputs and tables'!$K$14)),0,IF(C952&gt;(F952*(1+'inputs and tables'!$K$14)),1,J951)))</f>
        <v>1</v>
      </c>
      <c r="K952">
        <f ca="1">IF(G952="","",IF(C952&lt;(G952*(1-'inputs and tables'!$K$14)),0,IF(C952&gt;(G952*(1+'inputs and tables'!$K$14)),1,K951)))</f>
        <v>1</v>
      </c>
      <c r="N952" s="13">
        <f t="shared" si="42"/>
        <v>12396.919644463676</v>
      </c>
      <c r="O952" s="10">
        <f ca="1">(O951+(IF(J951&lt;&gt;J950,(-O951*'inputs and tables'!$K$22-'inputs and tables'!$K$21)-O951*'inputs and tables'!$K$22,0)*('inputs and tables'!$K$15+'inputs and tables'!$K$16)))*(IF(AND(J951=0,'inputs and tables'!$K$16=1),(data!C951/data!C952-1)*'inputs and tables'!$K$18+1,1)*IF(AND(J951=1,'inputs and tables'!$K$15=1),(data!C952/data!C951-1)*'inputs and tables'!$K$17+1,1))</f>
        <v>36558.412825871404</v>
      </c>
      <c r="P952" s="10">
        <f ca="1">(P951+(IF(K951&lt;&gt;K950,(-P951*'inputs and tables'!$K$22-'inputs and tables'!$K$21)-P951*'inputs and tables'!$K$22,0)*('inputs and tables'!$K$15+'inputs and tables'!$K$16)))*(IF(AND(K951=0,'inputs and tables'!$K$16=1),data!C951/data!C952,1)*IF(AND(K951=1,'inputs and tables'!$K$15=1),data!C952/data!C951,1))</f>
        <v>3395.0296771743047</v>
      </c>
      <c r="R952" s="36">
        <f ca="1">1-O952/MAX($O$202:O952)</f>
        <v>0.48221214047586913</v>
      </c>
      <c r="S952" s="36">
        <f>1-N952/MAX($N$202:N952)</f>
        <v>0</v>
      </c>
    </row>
    <row r="953" spans="1:19" x14ac:dyDescent="0.4">
      <c r="A953" s="17">
        <f t="shared" si="41"/>
        <v>951</v>
      </c>
      <c r="B953">
        <v>1502409600</v>
      </c>
      <c r="C953">
        <v>3656.15</v>
      </c>
      <c r="D953" s="14">
        <f t="shared" si="43"/>
        <v>42958</v>
      </c>
      <c r="F953">
        <f ca="1">IF(A953&lt;$F$2,"",AVERAGE(INDIRECT("C"&amp;A953-$F$2+3):C953))</f>
        <v>2673.2977272727276</v>
      </c>
      <c r="G953" s="2">
        <f ca="1">IF(A953&lt;$G$2,"",IF(A953=$G$2,AVERAGE(INDIRECT("C"&amp;A953-$G$2+3):C953),G952+(2/($G$2+3))*(C953-G952)))</f>
        <v>2772.8284635727459</v>
      </c>
      <c r="J953">
        <f ca="1">IF(F953="","",IF(C953&lt;(F953*(1-'inputs and tables'!$K$14)),0,IF(C953&gt;(F953*(1+'inputs and tables'!$K$14)),1,J952)))</f>
        <v>1</v>
      </c>
      <c r="K953">
        <f ca="1">IF(G953="","",IF(C953&lt;(G953*(1-'inputs and tables'!$K$14)),0,IF(C953&gt;(G953*(1+'inputs and tables'!$K$14)),1,K952)))</f>
        <v>1</v>
      </c>
      <c r="N953" s="13">
        <f t="shared" si="42"/>
        <v>13156.824642844333</v>
      </c>
      <c r="O953" s="10">
        <f ca="1">(O952+(IF(J952&lt;&gt;J951,(-O952*'inputs and tables'!$K$22-'inputs and tables'!$K$21)-O952*'inputs and tables'!$K$22,0)*('inputs and tables'!$K$15+'inputs and tables'!$K$16)))*(IF(AND(J952=0,'inputs and tables'!$K$16=1),(data!C952/data!C953-1)*'inputs and tables'!$K$18+1,1)*IF(AND(J952=1,'inputs and tables'!$K$15=1),(data!C953/data!C952-1)*'inputs and tables'!$K$17+1,1))</f>
        <v>41600.55823222742</v>
      </c>
      <c r="P953" s="10">
        <f ca="1">(P952+(IF(K952&lt;&gt;K951,(-P952*'inputs and tables'!$K$22-'inputs and tables'!$K$21)-P952*'inputs and tables'!$K$22,0)*('inputs and tables'!$K$15+'inputs and tables'!$K$16)))*(IF(AND(K952=0,'inputs and tables'!$K$16=1),data!C952/data!C953,1)*IF(AND(K952=1,'inputs and tables'!$K$15=1),data!C953/data!C952,1))</f>
        <v>3603.1378278541047</v>
      </c>
      <c r="R953" s="36">
        <f ca="1">1-O953/MAX($O$202:O953)</f>
        <v>0.41079870987094569</v>
      </c>
      <c r="S953" s="36">
        <f>1-N953/MAX($N$202:N953)</f>
        <v>0</v>
      </c>
    </row>
    <row r="954" spans="1:19" x14ac:dyDescent="0.4">
      <c r="A954" s="17">
        <f t="shared" si="41"/>
        <v>952</v>
      </c>
      <c r="B954">
        <v>1502496000</v>
      </c>
      <c r="C954">
        <v>3874</v>
      </c>
      <c r="D954" s="14">
        <f t="shared" si="43"/>
        <v>42959</v>
      </c>
      <c r="F954">
        <f ca="1">IF(A954&lt;$F$2,"",AVERAGE(INDIRECT("C"&amp;A954-$F$2+3):C954))</f>
        <v>2703.8431818181821</v>
      </c>
      <c r="G954" s="2">
        <f ca="1">IF(A954&lt;$G$2,"",IF(A954=$G$2,AVERAGE(INDIRECT("C"&amp;A954-$G$2+3):C954),G953+(2/($G$2+3))*(C954-G953)))</f>
        <v>2819.6868268249696</v>
      </c>
      <c r="J954">
        <f ca="1">IF(F954="","",IF(C954&lt;(F954*(1-'inputs and tables'!$K$14)),0,IF(C954&gt;(F954*(1+'inputs and tables'!$K$14)),1,J953)))</f>
        <v>1</v>
      </c>
      <c r="K954">
        <f ca="1">IF(G954="","",IF(C954&lt;(G954*(1-'inputs and tables'!$K$14)),0,IF(C954&gt;(G954*(1+'inputs and tables'!$K$14)),1,K953)))</f>
        <v>1</v>
      </c>
      <c r="N954" s="13">
        <f t="shared" si="42"/>
        <v>13940.767929756423</v>
      </c>
      <c r="O954" s="10">
        <f ca="1">(O953+(IF(J953&lt;&gt;J952,(-O953*'inputs and tables'!$K$22-'inputs and tables'!$K$21)-O953*'inputs and tables'!$K$22,0)*('inputs and tables'!$K$15+'inputs and tables'!$K$16)))*(IF(AND(J953=0,'inputs and tables'!$K$16=1),(data!C953/data!C954-1)*'inputs and tables'!$K$18+1,1)*IF(AND(J953=1,'inputs and tables'!$K$15=1),(data!C954/data!C953-1)*'inputs and tables'!$K$17+1,1))</f>
        <v>47177.745608156802</v>
      </c>
      <c r="P954" s="10">
        <f ca="1">(P953+(IF(K953&lt;&gt;K952,(-P953*'inputs and tables'!$K$22-'inputs and tables'!$K$21)-P953*'inputs and tables'!$K$22,0)*('inputs and tables'!$K$15+'inputs and tables'!$K$16)))*(IF(AND(K953=0,'inputs and tables'!$K$16=1),data!C953/data!C954,1)*IF(AND(K953=1,'inputs and tables'!$K$15=1),data!C954/data!C953,1))</f>
        <v>3817.8291221932368</v>
      </c>
      <c r="R954" s="36">
        <f ca="1">1-O954/MAX($O$202:O954)</f>
        <v>0.33180731800439667</v>
      </c>
      <c r="S954" s="36">
        <f>1-N954/MAX($N$202:N954)</f>
        <v>0</v>
      </c>
    </row>
    <row r="955" spans="1:19" x14ac:dyDescent="0.4">
      <c r="A955" s="17">
        <f t="shared" si="41"/>
        <v>953</v>
      </c>
      <c r="B955">
        <v>1502582400</v>
      </c>
      <c r="C955">
        <v>4060.47</v>
      </c>
      <c r="D955" s="14">
        <f t="shared" si="43"/>
        <v>42960</v>
      </c>
      <c r="F955">
        <f ca="1">IF(A955&lt;$F$2,"",AVERAGE(INDIRECT("C"&amp;A955-$F$2+3):C955))</f>
        <v>2740.326818181818</v>
      </c>
      <c r="G955" s="2">
        <f ca="1">IF(A955&lt;$G$2,"",IF(A955=$G$2,AVERAGE(INDIRECT("C"&amp;A955-$G$2+3):C955),G954+(2/($G$2+3))*(C955-G954)))</f>
        <v>2872.4861107898646</v>
      </c>
      <c r="J955">
        <f ca="1">IF(F955="","",IF(C955&lt;(F955*(1-'inputs and tables'!$K$14)),0,IF(C955&gt;(F955*(1+'inputs and tables'!$K$14)),1,J954)))</f>
        <v>1</v>
      </c>
      <c r="K955">
        <f ca="1">IF(G955="","",IF(C955&lt;(G955*(1-'inputs and tables'!$K$14)),0,IF(C955&gt;(G955*(1+'inputs and tables'!$K$14)),1,K954)))</f>
        <v>1</v>
      </c>
      <c r="N955" s="13">
        <f t="shared" si="42"/>
        <v>14611.788837309772</v>
      </c>
      <c r="O955" s="10">
        <f ca="1">(O954+(IF(J954&lt;&gt;J953,(-O954*'inputs and tables'!$K$22-'inputs and tables'!$K$21)-O954*'inputs and tables'!$K$22,0)*('inputs and tables'!$K$15+'inputs and tables'!$K$16)))*(IF(AND(J954=0,'inputs and tables'!$K$16=1),(data!C954/data!C955-1)*'inputs and tables'!$K$18+1,1)*IF(AND(J954=1,'inputs and tables'!$K$15=1),(data!C955/data!C954-1)*'inputs and tables'!$K$17+1,1))</f>
        <v>52287.135645068061</v>
      </c>
      <c r="P955" s="10">
        <f ca="1">(P954+(IF(K954&lt;&gt;K953,(-P954*'inputs and tables'!$K$22-'inputs and tables'!$K$21)-P954*'inputs and tables'!$K$22,0)*('inputs and tables'!$K$15+'inputs and tables'!$K$16)))*(IF(AND(K954=0,'inputs and tables'!$K$16=1),data!C954/data!C955,1)*IF(AND(K954=1,'inputs and tables'!$K$15=1),data!C955/data!C954,1))</f>
        <v>4001.5954093422747</v>
      </c>
      <c r="R955" s="36">
        <f ca="1">1-O955/MAX($O$202:O955)</f>
        <v>0.25944148135587575</v>
      </c>
      <c r="S955" s="36">
        <f>1-N955/MAX($N$202:N955)</f>
        <v>0</v>
      </c>
    </row>
    <row r="956" spans="1:19" x14ac:dyDescent="0.4">
      <c r="A956" s="17">
        <f t="shared" si="41"/>
        <v>954</v>
      </c>
      <c r="B956">
        <v>1502668800</v>
      </c>
      <c r="C956">
        <v>4320.6000000000004</v>
      </c>
      <c r="D956" s="14">
        <f t="shared" si="43"/>
        <v>42961</v>
      </c>
      <c r="F956">
        <f ca="1">IF(A956&lt;$F$2,"",AVERAGE(INDIRECT("C"&amp;A956-$F$2+3):C956))</f>
        <v>2783.4397727272726</v>
      </c>
      <c r="G956" s="2">
        <f ca="1">IF(A956&lt;$G$2,"",IF(A956=$G$2,AVERAGE(INDIRECT("C"&amp;A956-$G$2+3):C956),G955+(2/($G$2+3))*(C956-G955)))</f>
        <v>2934.1079784158278</v>
      </c>
      <c r="J956">
        <f ca="1">IF(F956="","",IF(C956&lt;(F956*(1-'inputs and tables'!$K$14)),0,IF(C956&gt;(F956*(1+'inputs and tables'!$K$14)),1,J955)))</f>
        <v>1</v>
      </c>
      <c r="K956">
        <f ca="1">IF(G956="","",IF(C956&lt;(G956*(1-'inputs and tables'!$K$14)),0,IF(C956&gt;(G956*(1+'inputs and tables'!$K$14)),1,K955)))</f>
        <v>1</v>
      </c>
      <c r="N956" s="13">
        <f t="shared" si="42"/>
        <v>15547.878657022613</v>
      </c>
      <c r="O956" s="10">
        <f ca="1">(O955+(IF(J955&lt;&gt;J954,(-O955*'inputs and tables'!$K$22-'inputs and tables'!$K$21)-O955*'inputs and tables'!$K$22,0)*('inputs and tables'!$K$15+'inputs and tables'!$K$16)))*(IF(AND(J955=0,'inputs and tables'!$K$16=1),(data!C955/data!C956-1)*'inputs and tables'!$K$18+1,1)*IF(AND(J955=1,'inputs and tables'!$K$15=1),(data!C956/data!C955-1)*'inputs and tables'!$K$17+1,1))</f>
        <v>59824.013971848224</v>
      </c>
      <c r="P956" s="10">
        <f ca="1">(P955+(IF(K955&lt;&gt;K954,(-P955*'inputs and tables'!$K$22-'inputs and tables'!$K$21)-P955*'inputs and tables'!$K$22,0)*('inputs and tables'!$K$15+'inputs and tables'!$K$16)))*(IF(AND(K955=0,'inputs and tables'!$K$16=1),data!C955/data!C956,1)*IF(AND(K955=1,'inputs and tables'!$K$15=1),data!C956/data!C955,1))</f>
        <v>4257.9536668425662</v>
      </c>
      <c r="R956" s="36">
        <f ca="1">1-O956/MAX($O$202:O956)</f>
        <v>0.15269439375923877</v>
      </c>
      <c r="S956" s="36">
        <f>1-N956/MAX($N$202:N956)</f>
        <v>0</v>
      </c>
    </row>
    <row r="957" spans="1:19" x14ac:dyDescent="0.4">
      <c r="A957" s="17">
        <f t="shared" si="41"/>
        <v>955</v>
      </c>
      <c r="B957">
        <v>1502755200</v>
      </c>
      <c r="C957">
        <v>4159.93</v>
      </c>
      <c r="D957" s="14">
        <f t="shared" si="43"/>
        <v>42962</v>
      </c>
      <c r="F957">
        <f ca="1">IF(A957&lt;$F$2,"",AVERAGE(INDIRECT("C"&amp;A957-$F$2+3):C957))</f>
        <v>2820.786818181818</v>
      </c>
      <c r="G957" s="2">
        <f ca="1">IF(A957&lt;$G$2,"",IF(A957=$G$2,AVERAGE(INDIRECT("C"&amp;A957-$G$2+3):C957),G956+(2/($G$2+3))*(C957-G956)))</f>
        <v>2986.2706176321753</v>
      </c>
      <c r="J957">
        <f ca="1">IF(F957="","",IF(C957&lt;(F957*(1-'inputs and tables'!$K$14)),0,IF(C957&gt;(F957*(1+'inputs and tables'!$K$14)),1,J956)))</f>
        <v>1</v>
      </c>
      <c r="K957">
        <f ca="1">IF(G957="","",IF(C957&lt;(G957*(1-'inputs and tables'!$K$14)),0,IF(C957&gt;(G957*(1+'inputs and tables'!$K$14)),1,K956)))</f>
        <v>1</v>
      </c>
      <c r="N957" s="13">
        <f t="shared" si="42"/>
        <v>14969.700241102642</v>
      </c>
      <c r="O957" s="10">
        <f ca="1">(O956+(IF(J956&lt;&gt;J955,(-O956*'inputs and tables'!$K$22-'inputs and tables'!$K$21)-O956*'inputs and tables'!$K$22,0)*('inputs and tables'!$K$15+'inputs and tables'!$K$16)))*(IF(AND(J956=0,'inputs and tables'!$K$16=1),(data!C956/data!C957-1)*'inputs and tables'!$K$18+1,1)*IF(AND(J956=1,'inputs and tables'!$K$15=1),(data!C957/data!C956-1)*'inputs and tables'!$K$17+1,1))</f>
        <v>54818.498596454083</v>
      </c>
      <c r="P957" s="10">
        <f ca="1">(P956+(IF(K956&lt;&gt;K955,(-P956*'inputs and tables'!$K$22-'inputs and tables'!$K$21)-P956*'inputs and tables'!$K$22,0)*('inputs and tables'!$K$15+'inputs and tables'!$K$16)))*(IF(AND(K956=0,'inputs and tables'!$K$16=1),data!C956/data!C957,1)*IF(AND(K956=1,'inputs and tables'!$K$15=1),data!C957/data!C956,1))</f>
        <v>4099.6132938268747</v>
      </c>
      <c r="R957" s="36">
        <f ca="1">1-O957/MAX($O$202:O957)</f>
        <v>0.22358902215531384</v>
      </c>
      <c r="S957" s="36">
        <f>1-N957/MAX($N$202:N957)</f>
        <v>3.7186964773411102E-2</v>
      </c>
    </row>
    <row r="958" spans="1:19" x14ac:dyDescent="0.4">
      <c r="A958" s="17">
        <f t="shared" si="41"/>
        <v>956</v>
      </c>
      <c r="B958">
        <v>1502841600</v>
      </c>
      <c r="C958">
        <v>4370.01</v>
      </c>
      <c r="D958" s="14">
        <f t="shared" si="43"/>
        <v>42963</v>
      </c>
      <c r="F958">
        <f ca="1">IF(A958&lt;$F$2,"",AVERAGE(INDIRECT("C"&amp;A958-$F$2+3):C958))</f>
        <v>2862.3231818181816</v>
      </c>
      <c r="G958" s="2">
        <f ca="1">IF(A958&lt;$G$2,"",IF(A958=$G$2,AVERAGE(INDIRECT("C"&amp;A958-$G$2+3):C958),G957+(2/($G$2+3))*(C958-G957)))</f>
        <v>3045.1531445414444</v>
      </c>
      <c r="J958">
        <f ca="1">IF(F958="","",IF(C958&lt;(F958*(1-'inputs and tables'!$K$14)),0,IF(C958&gt;(F958*(1+'inputs and tables'!$K$14)),1,J957)))</f>
        <v>1</v>
      </c>
      <c r="K958">
        <f ca="1">IF(G958="","",IF(C958&lt;(G958*(1-'inputs and tables'!$K$14)),0,IF(C958&gt;(G958*(1+'inputs and tables'!$K$14)),1,K957)))</f>
        <v>1</v>
      </c>
      <c r="N958" s="13">
        <f t="shared" si="42"/>
        <v>15725.682824139096</v>
      </c>
      <c r="O958" s="10">
        <f ca="1">(O957+(IF(J957&lt;&gt;J956,(-O957*'inputs and tables'!$K$22-'inputs and tables'!$K$21)-O957*'inputs and tables'!$K$22,0)*('inputs and tables'!$K$15+'inputs and tables'!$K$16)))*(IF(AND(J957=0,'inputs and tables'!$K$16=1),(data!C957/data!C958-1)*'inputs and tables'!$K$18+1,1)*IF(AND(J957=1,'inputs and tables'!$K$15=1),(data!C958/data!C957-1)*'inputs and tables'!$K$17+1,1))</f>
        <v>61047.355311968975</v>
      </c>
      <c r="P958" s="10">
        <f ca="1">(P957+(IF(K957&lt;&gt;K956,(-P957*'inputs and tables'!$K$22-'inputs and tables'!$K$21)-P957*'inputs and tables'!$K$22,0)*('inputs and tables'!$K$15+'inputs and tables'!$K$16)))*(IF(AND(K957=0,'inputs and tables'!$K$16=1),data!C957/data!C958,1)*IF(AND(K957=1,'inputs and tables'!$K$15=1),data!C958/data!C957,1))</f>
        <v>4306.6472489095677</v>
      </c>
      <c r="R958" s="36">
        <f ca="1">1-O958/MAX($O$202:O958)</f>
        <v>0.13536784030667082</v>
      </c>
      <c r="S958" s="36">
        <f>1-N958/MAX($N$202:N958)</f>
        <v>0</v>
      </c>
    </row>
    <row r="959" spans="1:19" x14ac:dyDescent="0.4">
      <c r="A959" s="17">
        <f t="shared" si="41"/>
        <v>957</v>
      </c>
      <c r="B959">
        <v>1502928000</v>
      </c>
      <c r="C959">
        <v>4280.01</v>
      </c>
      <c r="D959" s="14">
        <f t="shared" si="43"/>
        <v>42964</v>
      </c>
      <c r="F959">
        <f ca="1">IF(A959&lt;$F$2,"",AVERAGE(INDIRECT("C"&amp;A959-$F$2+3):C959))</f>
        <v>2900.4597727272717</v>
      </c>
      <c r="G959" s="2">
        <f ca="1">IF(A959&lt;$G$2,"",IF(A959=$G$2,AVERAGE(INDIRECT("C"&amp;A959-$G$2+3):C959),G958+(2/($G$2+3))*(C959-G958)))</f>
        <v>3097.7002447737232</v>
      </c>
      <c r="J959">
        <f ca="1">IF(F959="","",IF(C959&lt;(F959*(1-'inputs and tables'!$K$14)),0,IF(C959&gt;(F959*(1+'inputs and tables'!$K$14)),1,J958)))</f>
        <v>1</v>
      </c>
      <c r="K959">
        <f ca="1">IF(G959="","",IF(C959&lt;(G959*(1-'inputs and tables'!$K$14)),0,IF(C959&gt;(G959*(1+'inputs and tables'!$K$14)),1,K958)))</f>
        <v>1</v>
      </c>
      <c r="N959" s="13">
        <f t="shared" si="42"/>
        <v>15401.813667278466</v>
      </c>
      <c r="O959" s="10">
        <f ca="1">(O958+(IF(J958&lt;&gt;J957,(-O958*'inputs and tables'!$K$22-'inputs and tables'!$K$21)-O958*'inputs and tables'!$K$22,0)*('inputs and tables'!$K$15+'inputs and tables'!$K$16)))*(IF(AND(J958=0,'inputs and tables'!$K$16=1),(data!C958/data!C959-1)*'inputs and tables'!$K$18+1,1)*IF(AND(J958=1,'inputs and tables'!$K$15=1),(data!C959/data!C958-1)*'inputs and tables'!$K$17+1,1))</f>
        <v>58218.508364096153</v>
      </c>
      <c r="P959" s="10">
        <f ca="1">(P958+(IF(K958&lt;&gt;K957,(-P958*'inputs and tables'!$K$22-'inputs and tables'!$K$21)-P958*'inputs and tables'!$K$22,0)*('inputs and tables'!$K$15+'inputs and tables'!$K$16)))*(IF(AND(K958=0,'inputs and tables'!$K$16=1),data!C958/data!C959,1)*IF(AND(K958=1,'inputs and tables'!$K$15=1),data!C959/data!C958,1))</f>
        <v>4217.9521996071953</v>
      </c>
      <c r="R959" s="36">
        <f ca="1">1-O959/MAX($O$202:O959)</f>
        <v>0.17543365533636168</v>
      </c>
      <c r="S959" s="36">
        <f>1-N959/MAX($N$202:N959)</f>
        <v>2.0594918547097163E-2</v>
      </c>
    </row>
    <row r="960" spans="1:19" x14ac:dyDescent="0.4">
      <c r="A960" s="17">
        <f t="shared" si="41"/>
        <v>958</v>
      </c>
      <c r="B960">
        <v>1503014400</v>
      </c>
      <c r="C960">
        <v>4101.72</v>
      </c>
      <c r="D960" s="14">
        <f t="shared" si="43"/>
        <v>42965</v>
      </c>
      <c r="F960">
        <f ca="1">IF(A960&lt;$F$2,"",AVERAGE(INDIRECT("C"&amp;A960-$F$2+3):C960))</f>
        <v>2934.2043181818171</v>
      </c>
      <c r="G960" s="2">
        <f ca="1">IF(A960&lt;$G$2,"",IF(A960=$G$2,AVERAGE(INDIRECT("C"&amp;A960-$G$2+3):C960),G959+(2/($G$2+3))*(C960-G959)))</f>
        <v>3140.4244896769692</v>
      </c>
      <c r="J960">
        <f ca="1">IF(F960="","",IF(C960&lt;(F960*(1-'inputs and tables'!$K$14)),0,IF(C960&gt;(F960*(1+'inputs and tables'!$K$14)),1,J959)))</f>
        <v>1</v>
      </c>
      <c r="K960">
        <f ca="1">IF(G960="","",IF(C960&lt;(G960*(1-'inputs and tables'!$K$14)),0,IF(C960&gt;(G960*(1+'inputs and tables'!$K$14)),1,K959)))</f>
        <v>1</v>
      </c>
      <c r="N960" s="13">
        <f t="shared" si="42"/>
        <v>14760.22886753756</v>
      </c>
      <c r="O960" s="10">
        <f ca="1">(O959+(IF(J959&lt;&gt;J958,(-O959*'inputs and tables'!$K$22-'inputs and tables'!$K$21)-O959*'inputs and tables'!$K$22,0)*('inputs and tables'!$K$15+'inputs and tables'!$K$16)))*(IF(AND(J959=0,'inputs and tables'!$K$16=1),(data!C959/data!C960-1)*'inputs and tables'!$K$18+1,1)*IF(AND(J959=1,'inputs and tables'!$K$15=1),(data!C960/data!C959-1)*'inputs and tables'!$K$17+1,1))</f>
        <v>52761.862193519904</v>
      </c>
      <c r="P960" s="10">
        <f ca="1">(P959+(IF(K959&lt;&gt;K958,(-P959*'inputs and tables'!$K$22-'inputs and tables'!$K$21)-P959*'inputs and tables'!$K$22,0)*('inputs and tables'!$K$15+'inputs and tables'!$K$16)))*(IF(AND(K959=0,'inputs and tables'!$K$16=1),data!C959/data!C960,1)*IF(AND(K959=1,'inputs and tables'!$K$15=1),data!C960/data!C959,1))</f>
        <v>4042.2473069391954</v>
      </c>
      <c r="R960" s="36">
        <f ca="1">1-O960/MAX($O$202:O960)</f>
        <v>0.25271778564859915</v>
      </c>
      <c r="S960" s="36">
        <f>1-N960/MAX($N$202:N960)</f>
        <v>6.139345218889658E-2</v>
      </c>
    </row>
    <row r="961" spans="1:19" x14ac:dyDescent="0.4">
      <c r="A961" s="17">
        <f t="shared" si="41"/>
        <v>959</v>
      </c>
      <c r="B961">
        <v>1503100800</v>
      </c>
      <c r="C961">
        <v>4157.41</v>
      </c>
      <c r="D961" s="14">
        <f t="shared" si="43"/>
        <v>42966</v>
      </c>
      <c r="F961">
        <f ca="1">IF(A961&lt;$F$2,"",AVERAGE(INDIRECT("C"&amp;A961-$F$2+3):C961))</f>
        <v>2969.4899999999993</v>
      </c>
      <c r="G961" s="2">
        <f ca="1">IF(A961&lt;$G$2,"",IF(A961=$G$2,AVERAGE(INDIRECT("C"&amp;A961-$G$2+3):C961),G960+(2/($G$2+3))*(C961-G960)))</f>
        <v>3183.7004688396514</v>
      </c>
      <c r="J961">
        <f ca="1">IF(F961="","",IF(C961&lt;(F961*(1-'inputs and tables'!$K$14)),0,IF(C961&gt;(F961*(1+'inputs and tables'!$K$14)),1,J960)))</f>
        <v>1</v>
      </c>
      <c r="K961">
        <f ca="1">IF(G961="","",IF(C961&lt;(G961*(1-'inputs and tables'!$K$14)),0,IF(C961&gt;(G961*(1+'inputs and tables'!$K$14)),1,K960)))</f>
        <v>1</v>
      </c>
      <c r="N961" s="13">
        <f t="shared" si="42"/>
        <v>14960.631904710541</v>
      </c>
      <c r="O961" s="10">
        <f ca="1">(O960+(IF(J960&lt;&gt;J959,(-O960*'inputs and tables'!$K$22-'inputs and tables'!$K$21)-O960*'inputs and tables'!$K$22,0)*('inputs and tables'!$K$15+'inputs and tables'!$K$16)))*(IF(AND(J960=0,'inputs and tables'!$K$16=1),(data!C960/data!C961-1)*'inputs and tables'!$K$18+1,1)*IF(AND(J960=1,'inputs and tables'!$K$15=1),(data!C961/data!C960-1)*'inputs and tables'!$K$17+1,1))</f>
        <v>54373.672175065083</v>
      </c>
      <c r="P961" s="10">
        <f ca="1">(P960+(IF(K960&lt;&gt;K959,(-P960*'inputs and tables'!$K$22-'inputs and tables'!$K$21)-P960*'inputs and tables'!$K$22,0)*('inputs and tables'!$K$15+'inputs and tables'!$K$16)))*(IF(AND(K960=0,'inputs and tables'!$K$16=1),data!C960/data!C961,1)*IF(AND(K960=1,'inputs and tables'!$K$15=1),data!C961/data!C960,1))</f>
        <v>4097.1298324464078</v>
      </c>
      <c r="R961" s="36">
        <f ca="1">1-O961/MAX($O$202:O961)</f>
        <v>0.22988923331841427</v>
      </c>
      <c r="S961" s="36">
        <f>1-N961/MAX($N$202:N961)</f>
        <v>4.8649774256809608E-2</v>
      </c>
    </row>
    <row r="962" spans="1:19" x14ac:dyDescent="0.4">
      <c r="A962" s="17">
        <f t="shared" si="41"/>
        <v>960</v>
      </c>
      <c r="B962">
        <v>1503187200</v>
      </c>
      <c r="C962">
        <v>4050.99</v>
      </c>
      <c r="D962" s="14">
        <f t="shared" si="43"/>
        <v>42967</v>
      </c>
      <c r="F962">
        <f ca="1">IF(A962&lt;$F$2,"",AVERAGE(INDIRECT("C"&amp;A962-$F$2+3):C962))</f>
        <v>3004.7136363636355</v>
      </c>
      <c r="G962" s="2">
        <f ca="1">IF(A962&lt;$G$2,"",IF(A962=$G$2,AVERAGE(INDIRECT("C"&amp;A962-$G$2+3):C962),G961+(2/($G$2+3))*(C962-G961)))</f>
        <v>3220.6064063358363</v>
      </c>
      <c r="J962">
        <f ca="1">IF(F962="","",IF(C962&lt;(F962*(1-'inputs and tables'!$K$14)),0,IF(C962&gt;(F962*(1+'inputs and tables'!$K$14)),1,J961)))</f>
        <v>1</v>
      </c>
      <c r="K962">
        <f ca="1">IF(G962="","",IF(C962&lt;(G962*(1-'inputs and tables'!$K$14)),0,IF(C962&gt;(G962*(1+'inputs and tables'!$K$14)),1,K961)))</f>
        <v>1</v>
      </c>
      <c r="N962" s="13">
        <f t="shared" si="42"/>
        <v>14577.674619453783</v>
      </c>
      <c r="O962" s="10">
        <f ca="1">(O961+(IF(J961&lt;&gt;J960,(-O961*'inputs and tables'!$K$22-'inputs and tables'!$K$21)-O961*'inputs and tables'!$K$22,0)*('inputs and tables'!$K$15+'inputs and tables'!$K$16)))*(IF(AND(J961=0,'inputs and tables'!$K$16=1),(data!C961/data!C962-1)*'inputs and tables'!$K$18+1,1)*IF(AND(J961=1,'inputs and tables'!$K$15=1),(data!C962/data!C961-1)*'inputs and tables'!$K$17+1,1))</f>
        <v>51242.033983508685</v>
      </c>
      <c r="P962" s="10">
        <f ca="1">(P961+(IF(K961&lt;&gt;K960,(-P961*'inputs and tables'!$K$22-'inputs and tables'!$K$21)-P961*'inputs and tables'!$K$22,0)*('inputs and tables'!$K$15+'inputs and tables'!$K$16)))*(IF(AND(K961=0,'inputs and tables'!$K$16=1),data!C961/data!C962,1)*IF(AND(K961=1,'inputs and tables'!$K$15=1),data!C962/data!C961,1))</f>
        <v>3992.2528641490912</v>
      </c>
      <c r="R962" s="36">
        <f ca="1">1-O962/MAX($O$202:O962)</f>
        <v>0.2742435723246881</v>
      </c>
      <c r="S962" s="36">
        <f>1-N962/MAX($N$202:N962)</f>
        <v>7.3002121276610543E-2</v>
      </c>
    </row>
    <row r="963" spans="1:19" x14ac:dyDescent="0.4">
      <c r="A963" s="17">
        <f t="shared" si="41"/>
        <v>961</v>
      </c>
      <c r="B963">
        <v>1503273600</v>
      </c>
      <c r="C963">
        <v>4002</v>
      </c>
      <c r="D963" s="14">
        <f t="shared" si="43"/>
        <v>42968</v>
      </c>
      <c r="F963">
        <f ca="1">IF(A963&lt;$F$2,"",AVERAGE(INDIRECT("C"&amp;A963-$F$2+3):C963))</f>
        <v>3037.4611363636359</v>
      </c>
      <c r="G963" s="2">
        <f ca="1">IF(A963&lt;$G$2,"",IF(A963=$G$2,AVERAGE(INDIRECT("C"&amp;A963-$G$2+3):C963),G962+(2/($G$2+3))*(C963-G962)))</f>
        <v>3253.8571975555878</v>
      </c>
      <c r="J963">
        <f ca="1">IF(F963="","",IF(C963&lt;(F963*(1-'inputs and tables'!$K$14)),0,IF(C963&gt;(F963*(1+'inputs and tables'!$K$14)),1,J962)))</f>
        <v>1</v>
      </c>
      <c r="K963">
        <f ca="1">IF(G963="","",IF(C963&lt;(G963*(1-'inputs and tables'!$K$14)),0,IF(C963&gt;(G963*(1+'inputs and tables'!$K$14)),1,K962)))</f>
        <v>1</v>
      </c>
      <c r="N963" s="13">
        <f t="shared" si="42"/>
        <v>14401.381841735982</v>
      </c>
      <c r="O963" s="10">
        <f ca="1">(O962+(IF(J962&lt;&gt;J961,(-O962*'inputs and tables'!$K$22-'inputs and tables'!$K$21)-O962*'inputs and tables'!$K$22,0)*('inputs and tables'!$K$15+'inputs and tables'!$K$16)))*(IF(AND(J962=0,'inputs and tables'!$K$16=1),(data!C962/data!C963-1)*'inputs and tables'!$K$18+1,1)*IF(AND(J962=1,'inputs and tables'!$K$15=1),(data!C963/data!C962-1)*'inputs and tables'!$K$17+1,1))</f>
        <v>49847.73745329825</v>
      </c>
      <c r="P963" s="10">
        <f ca="1">(P962+(IF(K962&lt;&gt;K961,(-P962*'inputs and tables'!$K$22-'inputs and tables'!$K$21)-P962*'inputs and tables'!$K$22,0)*('inputs and tables'!$K$15+'inputs and tables'!$K$16)))*(IF(AND(K962=0,'inputs and tables'!$K$16=1),data!C962/data!C963,1)*IF(AND(K962=1,'inputs and tables'!$K$15=1),data!C963/data!C962,1))</f>
        <v>3943.9731923121667</v>
      </c>
      <c r="R963" s="36">
        <f ca="1">1-O963/MAX($O$202:O963)</f>
        <v>0.29399141584727884</v>
      </c>
      <c r="S963" s="36">
        <f>1-N963/MAX($N$202:N963)</f>
        <v>8.4212621939080301E-2</v>
      </c>
    </row>
    <row r="964" spans="1:19" x14ac:dyDescent="0.4">
      <c r="A964" s="17">
        <f t="shared" si="41"/>
        <v>962</v>
      </c>
      <c r="B964">
        <v>1503360000</v>
      </c>
      <c r="C964">
        <v>4092</v>
      </c>
      <c r="D964" s="14">
        <f t="shared" si="43"/>
        <v>42969</v>
      </c>
      <c r="F964">
        <f ca="1">IF(A964&lt;$F$2,"",AVERAGE(INDIRECT("C"&amp;A964-$F$2+3):C964))</f>
        <v>3073.4386363636363</v>
      </c>
      <c r="G964" s="2">
        <f ca="1">IF(A964&lt;$G$2,"",IF(A964=$G$2,AVERAGE(INDIRECT("C"&amp;A964-$G$2+3):C964),G963+(2/($G$2+3))*(C964-G963)))</f>
        <v>3289.5228487234353</v>
      </c>
      <c r="J964">
        <f ca="1">IF(F964="","",IF(C964&lt;(F964*(1-'inputs and tables'!$K$14)),0,IF(C964&gt;(F964*(1+'inputs and tables'!$K$14)),1,J963)))</f>
        <v>1</v>
      </c>
      <c r="K964">
        <f ca="1">IF(G964="","",IF(C964&lt;(G964*(1-'inputs and tables'!$K$14)),0,IF(C964&gt;(G964*(1+'inputs and tables'!$K$14)),1,K963)))</f>
        <v>1</v>
      </c>
      <c r="N964" s="13">
        <f t="shared" si="42"/>
        <v>14725.25099859661</v>
      </c>
      <c r="O964" s="10">
        <f ca="1">(O963+(IF(J963&lt;&gt;J962,(-O963*'inputs and tables'!$K$22-'inputs and tables'!$K$21)-O963*'inputs and tables'!$K$22,0)*('inputs and tables'!$K$15+'inputs and tables'!$K$16)))*(IF(AND(J963=0,'inputs and tables'!$K$16=1),(data!C963/data!C964-1)*'inputs and tables'!$K$18+1,1)*IF(AND(J963=1,'inputs and tables'!$K$15=1),(data!C964/data!C963-1)*'inputs and tables'!$K$17+1,1))</f>
        <v>52370.018021587326</v>
      </c>
      <c r="P964" s="10">
        <f ca="1">(P963+(IF(K963&lt;&gt;K962,(-P963*'inputs and tables'!$K$22-'inputs and tables'!$K$21)-P963*'inputs and tables'!$K$22,0)*('inputs and tables'!$K$15+'inputs and tables'!$K$16)))*(IF(AND(K963=0,'inputs and tables'!$K$16=1),data!C963/data!C964,1)*IF(AND(K963=1,'inputs and tables'!$K$15=1),data!C964/data!C963,1))</f>
        <v>4032.6682416145391</v>
      </c>
      <c r="R964" s="36">
        <f ca="1">1-O964/MAX($O$202:O964)</f>
        <v>0.25826759318587811</v>
      </c>
      <c r="S964" s="36">
        <f>1-N964/MAX($N$202:N964)</f>
        <v>6.3617703391983249E-2</v>
      </c>
    </row>
    <row r="965" spans="1:19" x14ac:dyDescent="0.4">
      <c r="A965" s="17">
        <f t="shared" ref="A965:A1028" si="44">A964+1</f>
        <v>963</v>
      </c>
      <c r="B965">
        <v>1503446400</v>
      </c>
      <c r="C965">
        <v>4143.49</v>
      </c>
      <c r="D965" s="14">
        <f t="shared" si="43"/>
        <v>42970</v>
      </c>
      <c r="F965">
        <f ca="1">IF(A965&lt;$F$2,"",AVERAGE(INDIRECT("C"&amp;A965-$F$2+3):C965))</f>
        <v>3114.6304545454545</v>
      </c>
      <c r="G965" s="2">
        <f ca="1">IF(A965&lt;$G$2,"",IF(A965=$G$2,AVERAGE(INDIRECT("C"&amp;A965-$G$2+3):C965),G964+(2/($G$2+3))*(C965-G964)))</f>
        <v>3325.8618764373318</v>
      </c>
      <c r="J965">
        <f ca="1">IF(F965="","",IF(C965&lt;(F965*(1-'inputs and tables'!$K$14)),0,IF(C965&gt;(F965*(1+'inputs and tables'!$K$14)),1,J964)))</f>
        <v>1</v>
      </c>
      <c r="K965">
        <f ca="1">IF(G965="","",IF(C965&lt;(G965*(1-'inputs and tables'!$K$14)),0,IF(C965&gt;(G965*(1+'inputs and tables'!$K$14)),1,K964)))</f>
        <v>1</v>
      </c>
      <c r="N965" s="13">
        <f t="shared" si="42"/>
        <v>14910.540141782762</v>
      </c>
      <c r="O965" s="10">
        <f ca="1">(O964+(IF(J964&lt;&gt;J963,(-O964*'inputs and tables'!$K$22-'inputs and tables'!$K$21)-O964*'inputs and tables'!$K$22,0)*('inputs and tables'!$K$15+'inputs and tables'!$K$16)))*(IF(AND(J964=0,'inputs and tables'!$K$16=1),(data!C964/data!C965-1)*'inputs and tables'!$K$18+1,1)*IF(AND(J964=1,'inputs and tables'!$K$15=1),(data!C965/data!C964-1)*'inputs and tables'!$K$17+1,1))</f>
        <v>53852.715360992479</v>
      </c>
      <c r="P965" s="10">
        <f ca="1">(P964+(IF(K964&lt;&gt;K963,(-P964*'inputs and tables'!$K$22-'inputs and tables'!$K$21)-P964*'inputs and tables'!$K$22,0)*('inputs and tables'!$K$15+'inputs and tables'!$K$16)))*(IF(AND(K964=0,'inputs and tables'!$K$16=1),data!C964/data!C965,1)*IF(AND(K964=1,'inputs and tables'!$K$15=1),data!C965/data!C964,1))</f>
        <v>4083.4116648209738</v>
      </c>
      <c r="R965" s="36">
        <f ca="1">1-O965/MAX($O$202:O965)</f>
        <v>0.23726770226201876</v>
      </c>
      <c r="S965" s="36">
        <f>1-N965/MAX($N$202:N965)</f>
        <v>5.1835121658760697E-2</v>
      </c>
    </row>
    <row r="966" spans="1:19" x14ac:dyDescent="0.4">
      <c r="A966" s="17">
        <f t="shared" si="44"/>
        <v>964</v>
      </c>
      <c r="B966">
        <v>1503532800</v>
      </c>
      <c r="C966">
        <v>4312.03</v>
      </c>
      <c r="D966" s="14">
        <f t="shared" si="43"/>
        <v>42971</v>
      </c>
      <c r="F966">
        <f ca="1">IF(A966&lt;$F$2,"",AVERAGE(INDIRECT("C"&amp;A966-$F$2+3):C966))</f>
        <v>3160.1309090909085</v>
      </c>
      <c r="G966" s="2">
        <f ca="1">IF(A966&lt;$G$2,"",IF(A966=$G$2,AVERAGE(INDIRECT("C"&amp;A966-$G$2+3):C966),G965+(2/($G$2+3))*(C966-G965)))</f>
        <v>3367.8264774399986</v>
      </c>
      <c r="J966">
        <f ca="1">IF(F966="","",IF(C966&lt;(F966*(1-'inputs and tables'!$K$14)),0,IF(C966&gt;(F966*(1+'inputs and tables'!$K$14)),1,J965)))</f>
        <v>1</v>
      </c>
      <c r="K966">
        <f ca="1">IF(G966="","",IF(C966&lt;(G966*(1-'inputs and tables'!$K$14)),0,IF(C966&gt;(G966*(1+'inputs and tables'!$K$14)),1,K965)))</f>
        <v>1</v>
      </c>
      <c r="N966" s="13">
        <f t="shared" si="42"/>
        <v>15517.039116197098</v>
      </c>
      <c r="O966" s="10">
        <f ca="1">(O965+(IF(J965&lt;&gt;J964,(-O965*'inputs and tables'!$K$22-'inputs and tables'!$K$21)-O965*'inputs and tables'!$K$22,0)*('inputs and tables'!$K$15+'inputs and tables'!$K$16)))*(IF(AND(J965=0,'inputs and tables'!$K$16=1),(data!C965/data!C966-1)*'inputs and tables'!$K$18+1,1)*IF(AND(J965=1,'inputs and tables'!$K$15=1),(data!C966/data!C965-1)*'inputs and tables'!$K$17+1,1))</f>
        <v>58781.352199893678</v>
      </c>
      <c r="P966" s="10">
        <f ca="1">(P965+(IF(K965&lt;&gt;K964,(-P965*'inputs and tables'!$K$22-'inputs and tables'!$K$21)-P965*'inputs and tables'!$K$22,0)*('inputs and tables'!$K$15+'inputs and tables'!$K$16)))*(IF(AND(K965=0,'inputs and tables'!$K$16=1),data!C965/data!C966,1)*IF(AND(K965=1,'inputs and tables'!$K$15=1),data!C966/data!C965,1))</f>
        <v>4249.5079271478835</v>
      </c>
      <c r="R966" s="36">
        <f ca="1">1-O966/MAX($O$202:O966)</f>
        <v>0.16746192783352787</v>
      </c>
      <c r="S966" s="36">
        <f>1-N966/MAX($N$202:N966)</f>
        <v>1.3267704192896912E-2</v>
      </c>
    </row>
    <row r="967" spans="1:19" x14ac:dyDescent="0.4">
      <c r="A967" s="17">
        <f t="shared" si="44"/>
        <v>965</v>
      </c>
      <c r="B967">
        <v>1503619200</v>
      </c>
      <c r="C967">
        <v>4360</v>
      </c>
      <c r="D967" s="14">
        <f t="shared" si="43"/>
        <v>42972</v>
      </c>
      <c r="F967">
        <f ca="1">IF(A967&lt;$F$2,"",AVERAGE(INDIRECT("C"&amp;A967-$F$2+3):C967))</f>
        <v>3205.0531818181817</v>
      </c>
      <c r="G967" s="2">
        <f ca="1">IF(A967&lt;$G$2,"",IF(A967=$G$2,AVERAGE(INDIRECT("C"&amp;A967-$G$2+3):C967),G966+(2/($G$2+3))*(C967-G966)))</f>
        <v>3410.046627336169</v>
      </c>
      <c r="J967">
        <f ca="1">IF(F967="","",IF(C967&lt;(F967*(1-'inputs and tables'!$K$14)),0,IF(C967&gt;(F967*(1+'inputs and tables'!$K$14)),1,J966)))</f>
        <v>1</v>
      </c>
      <c r="K967">
        <f ca="1">IF(G967="","",IF(C967&lt;(G967*(1-'inputs and tables'!$K$14)),0,IF(C967&gt;(G967*(1+'inputs and tables'!$K$14)),1,K966)))</f>
        <v>1</v>
      </c>
      <c r="N967" s="13">
        <f t="shared" si="42"/>
        <v>15689.661376803813</v>
      </c>
      <c r="O967" s="10">
        <f ca="1">(O966+(IF(J966&lt;&gt;J965,(-O966*'inputs and tables'!$K$22-'inputs and tables'!$K$21)-O966*'inputs and tables'!$K$22,0)*('inputs and tables'!$K$15+'inputs and tables'!$K$16)))*(IF(AND(J966=0,'inputs and tables'!$K$16=1),(data!C966/data!C967-1)*'inputs and tables'!$K$18+1,1)*IF(AND(J966=1,'inputs and tables'!$K$15=1),(data!C967/data!C966-1)*'inputs and tables'!$K$17+1,1))</f>
        <v>60252.682013534817</v>
      </c>
      <c r="P967" s="10">
        <f ca="1">(P966+(IF(K966&lt;&gt;K965,(-P966*'inputs and tables'!$K$22-'inputs and tables'!$K$21)-P966*'inputs and tables'!$K$22,0)*('inputs and tables'!$K$15+'inputs and tables'!$K$16)))*(IF(AND(K966=0,'inputs and tables'!$K$16=1),data!C966/data!C967,1)*IF(AND(K966=1,'inputs and tables'!$K$15=1),data!C967/data!C966,1))</f>
        <v>4296.7823884260479</v>
      </c>
      <c r="R967" s="36">
        <f ca="1">1-O967/MAX($O$202:O967)</f>
        <v>0.1466230386156635</v>
      </c>
      <c r="S967" s="36">
        <f>1-N967/MAX($N$202:N967)</f>
        <v>2.2906126072941291E-3</v>
      </c>
    </row>
    <row r="968" spans="1:19" x14ac:dyDescent="0.4">
      <c r="A968" s="17">
        <f t="shared" si="44"/>
        <v>966</v>
      </c>
      <c r="B968">
        <v>1503705600</v>
      </c>
      <c r="C968">
        <v>4344.32</v>
      </c>
      <c r="D968" s="14">
        <f t="shared" si="43"/>
        <v>42973</v>
      </c>
      <c r="F968">
        <f ca="1">IF(A968&lt;$F$2,"",AVERAGE(INDIRECT("C"&amp;A968-$F$2+3):C968))</f>
        <v>3250.6059090909084</v>
      </c>
      <c r="G968" s="2">
        <f ca="1">IF(A968&lt;$G$2,"",IF(A968=$G$2,AVERAGE(INDIRECT("C"&amp;A968-$G$2+3):C968),G967+(2/($G$2+3))*(C968-G967)))</f>
        <v>3449.8029410665449</v>
      </c>
      <c r="J968">
        <f ca="1">IF(F968="","",IF(C968&lt;(F968*(1-'inputs and tables'!$K$14)),0,IF(C968&gt;(F968*(1+'inputs and tables'!$K$14)),1,J967)))</f>
        <v>1</v>
      </c>
      <c r="K968">
        <f ca="1">IF(G968="","",IF(C968&lt;(G968*(1-'inputs and tables'!$K$14)),0,IF(C968&gt;(G968*(1+'inputs and tables'!$K$14)),1,K967)))</f>
        <v>1</v>
      </c>
      <c r="N968" s="13">
        <f t="shared" si="42"/>
        <v>15633.236172586316</v>
      </c>
      <c r="O968" s="10">
        <f ca="1">(O967+(IF(J967&lt;&gt;J966,(-O967*'inputs and tables'!$K$22-'inputs and tables'!$K$21)-O967*'inputs and tables'!$K$22,0)*('inputs and tables'!$K$15+'inputs and tables'!$K$16)))*(IF(AND(J967=0,'inputs and tables'!$K$16=1),(data!C967/data!C968-1)*'inputs and tables'!$K$18+1,1)*IF(AND(J967=1,'inputs and tables'!$K$15=1),(data!C968/data!C967-1)*'inputs and tables'!$K$17+1,1))</f>
        <v>59765.132788434465</v>
      </c>
      <c r="P968" s="10">
        <f ca="1">(P967+(IF(K967&lt;&gt;K966,(-P967*'inputs and tables'!$K$22-'inputs and tables'!$K$21)-P967*'inputs and tables'!$K$22,0)*('inputs and tables'!$K$15+'inputs and tables'!$K$16)))*(IF(AND(K967=0,'inputs and tables'!$K$16=1),data!C967/data!C968,1)*IF(AND(K967=1,'inputs and tables'!$K$15=1),data!C968/data!C967,1))</f>
        <v>4281.3297398364784</v>
      </c>
      <c r="R968" s="36">
        <f ca="1">1-O968/MAX($O$202:O968)</f>
        <v>0.15352834577108543</v>
      </c>
      <c r="S968" s="36">
        <f>1-N968/MAX($N$202:N968)</f>
        <v>5.8787050830552134E-3</v>
      </c>
    </row>
    <row r="969" spans="1:19" x14ac:dyDescent="0.4">
      <c r="A969" s="17">
        <f t="shared" si="44"/>
        <v>967</v>
      </c>
      <c r="B969">
        <v>1503792000</v>
      </c>
      <c r="C969">
        <v>4340.1099999999997</v>
      </c>
      <c r="D969" s="14">
        <f t="shared" si="43"/>
        <v>42974</v>
      </c>
      <c r="F969">
        <f ca="1">IF(A969&lt;$F$2,"",AVERAGE(INDIRECT("C"&amp;A969-$F$2+3):C969))</f>
        <v>3298.8529545454539</v>
      </c>
      <c r="G969" s="2">
        <f ca="1">IF(A969&lt;$G$2,"",IF(A969=$G$2,AVERAGE(INDIRECT("C"&amp;A969-$G$2+3):C969),G968+(2/($G$2+3))*(C969-G968)))</f>
        <v>3487.6883478296709</v>
      </c>
      <c r="J969">
        <f ca="1">IF(F969="","",IF(C969&lt;(F969*(1-'inputs and tables'!$K$14)),0,IF(C969&gt;(F969*(1+'inputs and tables'!$K$14)),1,J968)))</f>
        <v>1</v>
      </c>
      <c r="K969">
        <f ca="1">IF(G969="","",IF(C969&lt;(G969*(1-'inputs and tables'!$K$14)),0,IF(C969&gt;(G969*(1+'inputs and tables'!$K$14)),1,K968)))</f>
        <v>1</v>
      </c>
      <c r="N969" s="13">
        <f t="shared" si="42"/>
        <v>15618.086293137612</v>
      </c>
      <c r="O969" s="10">
        <f ca="1">(O968+(IF(J968&lt;&gt;J967,(-O968*'inputs and tables'!$K$22-'inputs and tables'!$K$21)-O968*'inputs and tables'!$K$22,0)*('inputs and tables'!$K$15+'inputs and tables'!$K$16)))*(IF(AND(J968=0,'inputs and tables'!$K$16=1),(data!C968/data!C969-1)*'inputs and tables'!$K$18+1,1)*IF(AND(J968=1,'inputs and tables'!$K$15=1),(data!C969/data!C968-1)*'inputs and tables'!$K$17+1,1))</f>
        <v>59634.818902639119</v>
      </c>
      <c r="P969" s="10">
        <f ca="1">(P968+(IF(K968&lt;&gt;K967,(-P968*'inputs and tables'!$K$22-'inputs and tables'!$K$21)-P968*'inputs and tables'!$K$22,0)*('inputs and tables'!$K$15+'inputs and tables'!$K$16)))*(IF(AND(K968=0,'inputs and tables'!$K$16=1),data!C968/data!C969,1)*IF(AND(K968=1,'inputs and tables'!$K$15=1),data!C969/data!C968,1))</f>
        <v>4277.180782530223</v>
      </c>
      <c r="R969" s="36">
        <f ca="1">1-O969/MAX($O$202:O969)</f>
        <v>0.15537402075466944</v>
      </c>
      <c r="S969" s="36">
        <f>1-N969/MAX($N$202:N969)</f>
        <v>6.8420896062028058E-3</v>
      </c>
    </row>
    <row r="970" spans="1:19" x14ac:dyDescent="0.4">
      <c r="A970" s="17">
        <f t="shared" si="44"/>
        <v>968</v>
      </c>
      <c r="B970">
        <v>1503878400</v>
      </c>
      <c r="C970">
        <v>4384.99</v>
      </c>
      <c r="D970" s="14">
        <f t="shared" si="43"/>
        <v>42975</v>
      </c>
      <c r="F970">
        <f ca="1">IF(A970&lt;$F$2,"",AVERAGE(INDIRECT("C"&amp;A970-$F$2+3):C970))</f>
        <v>3353.8684090909082</v>
      </c>
      <c r="G970" s="2">
        <f ca="1">IF(A970&lt;$G$2,"",IF(A970=$G$2,AVERAGE(INDIRECT("C"&amp;A970-$G$2+3):C970),G969+(2/($G$2+3))*(C970-G969)))</f>
        <v>3525.8713968581956</v>
      </c>
      <c r="J970">
        <f ca="1">IF(F970="","",IF(C970&lt;(F970*(1-'inputs and tables'!$K$14)),0,IF(C970&gt;(F970*(1+'inputs and tables'!$K$14)),1,J969)))</f>
        <v>1</v>
      </c>
      <c r="K970">
        <f ca="1">IF(G970="","",IF(C970&lt;(G970*(1-'inputs and tables'!$K$14)),0,IF(C970&gt;(G970*(1+'inputs and tables'!$K$14)),1,K969)))</f>
        <v>1</v>
      </c>
      <c r="N970" s="13">
        <f t="shared" si="42"/>
        <v>15779.589046025447</v>
      </c>
      <c r="O970" s="10">
        <f ca="1">(O969+(IF(J969&lt;&gt;J968,(-O969*'inputs and tables'!$K$22-'inputs and tables'!$K$21)-O969*'inputs and tables'!$K$22,0)*('inputs and tables'!$K$15+'inputs and tables'!$K$16)))*(IF(AND(J969=0,'inputs and tables'!$K$16=1),(data!C969/data!C970-1)*'inputs and tables'!$K$18+1,1)*IF(AND(J969=1,'inputs and tables'!$K$15=1),(data!C970/data!C969-1)*'inputs and tables'!$K$17+1,1))</f>
        <v>61022.323830576097</v>
      </c>
      <c r="P970" s="10">
        <f ca="1">(P969+(IF(K969&lt;&gt;K968,(-P969*'inputs and tables'!$K$22-'inputs and tables'!$K$21)-P969*'inputs and tables'!$K$22,0)*('inputs and tables'!$K$15+'inputs and tables'!$K$16)))*(IF(AND(K969=0,'inputs and tables'!$K$16=1),data!C969/data!C970,1)*IF(AND(K969=1,'inputs and tables'!$K$15=1),data!C970/data!C969,1))</f>
        <v>4321.4100471156735</v>
      </c>
      <c r="R970" s="36">
        <f ca="1">1-O970/MAX($O$202:O970)</f>
        <v>0.13572236874949106</v>
      </c>
      <c r="S970" s="36">
        <f>1-N970/MAX($N$202:N970)</f>
        <v>0</v>
      </c>
    </row>
    <row r="971" spans="1:19" x14ac:dyDescent="0.4">
      <c r="A971" s="17">
        <f t="shared" si="44"/>
        <v>969</v>
      </c>
      <c r="B971">
        <v>1503964800</v>
      </c>
      <c r="C971">
        <v>4599</v>
      </c>
      <c r="D971" s="14">
        <f t="shared" si="43"/>
        <v>42976</v>
      </c>
      <c r="F971">
        <f ca="1">IF(A971&lt;$F$2,"",AVERAGE(INDIRECT("C"&amp;A971-$F$2+3):C971))</f>
        <v>3414.9415909090899</v>
      </c>
      <c r="G971" s="2">
        <f ca="1">IF(A971&lt;$G$2,"",IF(A971=$G$2,AVERAGE(INDIRECT("C"&amp;A971-$G$2+3):C971),G970+(2/($G$2+3))*(C971-G970)))</f>
        <v>3571.5364438003999</v>
      </c>
      <c r="J971">
        <f ca="1">IF(F971="","",IF(C971&lt;(F971*(1-'inputs and tables'!$K$14)),0,IF(C971&gt;(F971*(1+'inputs and tables'!$K$14)),1,J970)))</f>
        <v>1</v>
      </c>
      <c r="K971">
        <f ca="1">IF(G971="","",IF(C971&lt;(G971*(1-'inputs and tables'!$K$14)),0,IF(C971&gt;(G971*(1+'inputs and tables'!$K$14)),1,K970)))</f>
        <v>1</v>
      </c>
      <c r="N971" s="13">
        <f t="shared" ref="N971:N1034" si="45">(C971/C970)*N970</f>
        <v>16549.713915578152</v>
      </c>
      <c r="O971" s="10">
        <f ca="1">(O970+(IF(J970&lt;&gt;J969,(-O970*'inputs and tables'!$K$22-'inputs and tables'!$K$21)-O970*'inputs and tables'!$K$22,0)*('inputs and tables'!$K$15+'inputs and tables'!$K$16)))*(IF(AND(J970=0,'inputs and tables'!$K$16=1),(data!C970/data!C971-1)*'inputs and tables'!$K$18+1,1)*IF(AND(J970=1,'inputs and tables'!$K$15=1),(data!C971/data!C970-1)*'inputs and tables'!$K$17+1,1))</f>
        <v>67723.279118206992</v>
      </c>
      <c r="P971" s="10">
        <f ca="1">(P970+(IF(K970&lt;&gt;K969,(-P970*'inputs and tables'!$K$22-'inputs and tables'!$K$21)-P970*'inputs and tables'!$K$22,0)*('inputs and tables'!$K$15+'inputs and tables'!$K$16)))*(IF(AND(K970=0,'inputs and tables'!$K$16=1),data!C970/data!C971,1)*IF(AND(K970=1,'inputs and tables'!$K$15=1),data!C971/data!C970,1))</f>
        <v>4532.3170193512378</v>
      </c>
      <c r="R971" s="36">
        <f ca="1">1-O971/MAX($O$202:O971)</f>
        <v>4.0814712017360977E-2</v>
      </c>
      <c r="S971" s="36">
        <f>1-N971/MAX($N$202:N971)</f>
        <v>0</v>
      </c>
    </row>
    <row r="972" spans="1:19" x14ac:dyDescent="0.4">
      <c r="A972" s="17">
        <f t="shared" si="44"/>
        <v>970</v>
      </c>
      <c r="B972">
        <v>1504051200</v>
      </c>
      <c r="C972">
        <v>4581.9799999999996</v>
      </c>
      <c r="D972" s="14">
        <f t="shared" si="43"/>
        <v>42977</v>
      </c>
      <c r="F972">
        <f ca="1">IF(A972&lt;$F$2,"",AVERAGE(INDIRECT("C"&amp;A972-$F$2+3):C972))</f>
        <v>3468.2777272727271</v>
      </c>
      <c r="G972" s="2">
        <f ca="1">IF(A972&lt;$G$2,"",IF(A972=$G$2,AVERAGE(INDIRECT("C"&amp;A972-$G$2+3):C972),G971+(2/($G$2+3))*(C972-G971)))</f>
        <v>3614.534041936553</v>
      </c>
      <c r="J972">
        <f ca="1">IF(F972="","",IF(C972&lt;(F972*(1-'inputs and tables'!$K$14)),0,IF(C972&gt;(F972*(1+'inputs and tables'!$K$14)),1,J971)))</f>
        <v>1</v>
      </c>
      <c r="K972">
        <f ca="1">IF(G972="","",IF(C972&lt;(G972*(1-'inputs and tables'!$K$14)),0,IF(C972&gt;(G972*(1+'inputs and tables'!$K$14)),1,K971)))</f>
        <v>1</v>
      </c>
      <c r="N972" s="13">
        <f t="shared" si="45"/>
        <v>16488.466659469617</v>
      </c>
      <c r="O972" s="10">
        <f ca="1">(O971+(IF(J971&lt;&gt;J970,(-O971*'inputs and tables'!$K$22-'inputs and tables'!$K$21)-O971*'inputs and tables'!$K$22,0)*('inputs and tables'!$K$15+'inputs and tables'!$K$16)))*(IF(AND(J971=0,'inputs and tables'!$K$16=1),(data!C971/data!C972-1)*'inputs and tables'!$K$18+1,1)*IF(AND(J971=1,'inputs and tables'!$K$15=1),(data!C972/data!C971-1)*'inputs and tables'!$K$17+1,1))</f>
        <v>67159.360228484918</v>
      </c>
      <c r="P972" s="10">
        <f ca="1">(P971+(IF(K971&lt;&gt;K970,(-P971*'inputs and tables'!$K$22-'inputs and tables'!$K$21)-P971*'inputs and tables'!$K$22,0)*('inputs and tables'!$K$15+'inputs and tables'!$K$16)))*(IF(AND(K971=0,'inputs and tables'!$K$16=1),data!C971/data!C972,1)*IF(AND(K971=1,'inputs and tables'!$K$15=1),data!C972/data!C971,1))</f>
        <v>4515.5438000276108</v>
      </c>
      <c r="R972" s="36">
        <f ca="1">1-O972/MAX($O$202:O972)</f>
        <v>4.8801665834124597E-2</v>
      </c>
      <c r="S972" s="36">
        <f>1-N972/MAX($N$202:N972)</f>
        <v>3.7008045227224784E-3</v>
      </c>
    </row>
    <row r="973" spans="1:19" x14ac:dyDescent="0.4">
      <c r="A973" s="17">
        <f t="shared" si="44"/>
        <v>971</v>
      </c>
      <c r="B973">
        <v>1504137600</v>
      </c>
      <c r="C973">
        <v>4743.9399999999996</v>
      </c>
      <c r="D973" s="14">
        <f t="shared" si="43"/>
        <v>42978</v>
      </c>
      <c r="F973">
        <f ca="1">IF(A973&lt;$F$2,"",AVERAGE(INDIRECT("C"&amp;A973-$F$2+3):C973))</f>
        <v>3523.636590909091</v>
      </c>
      <c r="G973" s="2">
        <f ca="1">IF(A973&lt;$G$2,"",IF(A973=$G$2,AVERAGE(INDIRECT("C"&amp;A973-$G$2+3):C973),G972+(2/($G$2+3))*(C973-G972)))</f>
        <v>3662.5938699392527</v>
      </c>
      <c r="J973">
        <f ca="1">IF(F973="","",IF(C973&lt;(F973*(1-'inputs and tables'!$K$14)),0,IF(C973&gt;(F973*(1+'inputs and tables'!$K$14)),1,J972)))</f>
        <v>1</v>
      </c>
      <c r="K973">
        <f ca="1">IF(G973="","",IF(C973&lt;(G973*(1-'inputs and tables'!$K$14)),0,IF(C973&gt;(G973*(1+'inputs and tables'!$K$14)),1,K972)))</f>
        <v>1</v>
      </c>
      <c r="N973" s="13">
        <f t="shared" si="45"/>
        <v>17071.287199971255</v>
      </c>
      <c r="O973" s="10">
        <f ca="1">(O972+(IF(J972&lt;&gt;J971,(-O972*'inputs and tables'!$K$22-'inputs and tables'!$K$21)-O972*'inputs and tables'!$K$22,0)*('inputs and tables'!$K$15+'inputs and tables'!$K$16)))*(IF(AND(J972=0,'inputs and tables'!$K$16=1),(data!C972/data!C973-1)*'inputs and tables'!$K$18+1,1)*IF(AND(J972=1,'inputs and tables'!$K$15=1),(data!C973/data!C972-1)*'inputs and tables'!$K$17+1,1))</f>
        <v>72500.619348093067</v>
      </c>
      <c r="P973" s="10">
        <f ca="1">(P972+(IF(K972&lt;&gt;K971,(-P972*'inputs and tables'!$K$22-'inputs and tables'!$K$21)-P972*'inputs and tables'!$K$22,0)*('inputs and tables'!$K$15+'inputs and tables'!$K$16)))*(IF(AND(K972=0,'inputs and tables'!$K$16=1),data!C972/data!C973,1)*IF(AND(K972=1,'inputs and tables'!$K$15=1),data!C973/data!C972,1))</f>
        <v>4675.1554687499693</v>
      </c>
      <c r="R973" s="36">
        <f ca="1">1-O973/MAX($O$202:O973)</f>
        <v>0</v>
      </c>
      <c r="S973" s="36">
        <f>1-N973/MAX($N$202:N973)</f>
        <v>0</v>
      </c>
    </row>
    <row r="974" spans="1:19" x14ac:dyDescent="0.4">
      <c r="A974" s="17">
        <f t="shared" si="44"/>
        <v>972</v>
      </c>
      <c r="B974">
        <v>1504224000</v>
      </c>
      <c r="C974">
        <v>4947.99</v>
      </c>
      <c r="D974" s="14">
        <f t="shared" si="43"/>
        <v>42979</v>
      </c>
      <c r="F974">
        <f ca="1">IF(A974&lt;$F$2,"",AVERAGE(INDIRECT("C"&amp;A974-$F$2+3):C974))</f>
        <v>3584.7502272727274</v>
      </c>
      <c r="G974" s="2">
        <f ca="1">IF(A974&lt;$G$2,"",IF(A974=$G$2,AVERAGE(INDIRECT("C"&amp;A974-$G$2+3):C974),G973+(2/($G$2+3))*(C974-G973)))</f>
        <v>3717.291577601412</v>
      </c>
      <c r="J974">
        <f ca="1">IF(F974="","",IF(C974&lt;(F974*(1-'inputs and tables'!$K$14)),0,IF(C974&gt;(F974*(1+'inputs and tables'!$K$14)),1,J973)))</f>
        <v>1</v>
      </c>
      <c r="K974">
        <f ca="1">IF(G974="","",IF(C974&lt;(G974*(1-'inputs and tables'!$K$14)),0,IF(C974&gt;(G974*(1+'inputs and tables'!$K$14)),1,K973)))</f>
        <v>1</v>
      </c>
      <c r="N974" s="13">
        <f t="shared" si="45"/>
        <v>17805.570549498047</v>
      </c>
      <c r="O974" s="10">
        <f ca="1">(O973+(IF(J973&lt;&gt;J972,(-O973*'inputs and tables'!$K$22-'inputs and tables'!$K$21)-O973*'inputs and tables'!$K$22,0)*('inputs and tables'!$K$15+'inputs and tables'!$K$16)))*(IF(AND(J973=0,'inputs and tables'!$K$16=1),(data!C973/data!C974-1)*'inputs and tables'!$K$18+1,1)*IF(AND(J973=1,'inputs and tables'!$K$15=1),(data!C974/data!C973-1)*'inputs and tables'!$K$17+1,1))</f>
        <v>79517.137390153322</v>
      </c>
      <c r="P974" s="10">
        <f ca="1">(P973+(IF(K973&lt;&gt;K972,(-P973*'inputs and tables'!$K$22-'inputs and tables'!$K$21)-P973*'inputs and tables'!$K$22,0)*('inputs and tables'!$K$15+'inputs and tables'!$K$16)))*(IF(AND(K973=0,'inputs and tables'!$K$16=1),data!C973/data!C974,1)*IF(AND(K973=1,'inputs and tables'!$K$15=1),data!C974/data!C973,1))</f>
        <v>4876.2468555294035</v>
      </c>
      <c r="R974" s="36">
        <f ca="1">1-O974/MAX($O$202:O974)</f>
        <v>0</v>
      </c>
      <c r="S974" s="36">
        <f>1-N974/MAX($N$202:N974)</f>
        <v>0</v>
      </c>
    </row>
    <row r="975" spans="1:19" x14ac:dyDescent="0.4">
      <c r="A975" s="17">
        <f t="shared" si="44"/>
        <v>973</v>
      </c>
      <c r="B975">
        <v>1504310400</v>
      </c>
      <c r="C975">
        <v>4649.99</v>
      </c>
      <c r="D975" s="14">
        <f t="shared" si="43"/>
        <v>42980</v>
      </c>
      <c r="F975">
        <f ca="1">IF(A975&lt;$F$2,"",AVERAGE(INDIRECT("C"&amp;A975-$F$2+3):C975))</f>
        <v>3625.1254545454544</v>
      </c>
      <c r="G975" s="2">
        <f ca="1">IF(A975&lt;$G$2,"",IF(A975=$G$2,AVERAGE(INDIRECT("C"&amp;A975-$G$2+3):C975),G974+(2/($G$2+3))*(C975-G974)))</f>
        <v>3756.9808721715644</v>
      </c>
      <c r="J975">
        <f ca="1">IF(F975="","",IF(C975&lt;(F975*(1-'inputs and tables'!$K$14)),0,IF(C975&gt;(F975*(1+'inputs and tables'!$K$14)),1,J974)))</f>
        <v>1</v>
      </c>
      <c r="K975">
        <f ca="1">IF(G975="","",IF(C975&lt;(G975*(1-'inputs and tables'!$K$14)),0,IF(C975&gt;(G975*(1+'inputs and tables'!$K$14)),1,K974)))</f>
        <v>1</v>
      </c>
      <c r="N975" s="13">
        <f t="shared" si="45"/>
        <v>16733.20378567063</v>
      </c>
      <c r="O975" s="10">
        <f ca="1">(O974+(IF(J974&lt;&gt;J973,(-O974*'inputs and tables'!$K$22-'inputs and tables'!$K$21)-O974*'inputs and tables'!$K$22,0)*('inputs and tables'!$K$15+'inputs and tables'!$K$16)))*(IF(AND(J974=0,'inputs and tables'!$K$16=1),(data!C974/data!C975-1)*'inputs and tables'!$K$18+1,1)*IF(AND(J974=1,'inputs and tables'!$K$15=1),(data!C975/data!C974-1)*'inputs and tables'!$K$17+1,1))</f>
        <v>68741.804250818415</v>
      </c>
      <c r="P975" s="10">
        <f ca="1">(P974+(IF(K974&lt;&gt;K973,(-P974*'inputs and tables'!$K$22-'inputs and tables'!$K$21)-P974*'inputs and tables'!$K$22,0)*('inputs and tables'!$K$15+'inputs and tables'!$K$16)))*(IF(AND(K974=0,'inputs and tables'!$K$16=1),data!C974/data!C975,1)*IF(AND(K974=1,'inputs and tables'!$K$15=1),data!C975/data!C974,1))</f>
        <v>4582.5676922837702</v>
      </c>
      <c r="R975" s="36">
        <f ca="1">1-O975/MAX($O$202:O975)</f>
        <v>0.13550957055289103</v>
      </c>
      <c r="S975" s="36">
        <f>1-N975/MAX($N$202:N975)</f>
        <v>6.0226475801284929E-2</v>
      </c>
    </row>
    <row r="976" spans="1:19" x14ac:dyDescent="0.4">
      <c r="A976" s="17">
        <f t="shared" si="44"/>
        <v>974</v>
      </c>
      <c r="B976">
        <v>1504396800</v>
      </c>
      <c r="C976">
        <v>4626.05</v>
      </c>
      <c r="D976" s="14">
        <f t="shared" si="43"/>
        <v>42981</v>
      </c>
      <c r="F976">
        <f ca="1">IF(A976&lt;$F$2,"",AVERAGE(INDIRECT("C"&amp;A976-$F$2+3):C976))</f>
        <v>3669.8663636363635</v>
      </c>
      <c r="G976" s="2">
        <f ca="1">IF(A976&lt;$G$2,"",IF(A976=$G$2,AVERAGE(INDIRECT("C"&amp;A976-$G$2+3):C976),G975+(2/($G$2+3))*(C976-G975)))</f>
        <v>3793.9625371855404</v>
      </c>
      <c r="J976">
        <f ca="1">IF(F976="","",IF(C976&lt;(F976*(1-'inputs and tables'!$K$14)),0,IF(C976&gt;(F976*(1+'inputs and tables'!$K$14)),1,J975)))</f>
        <v>1</v>
      </c>
      <c r="K976">
        <f ca="1">IF(G976="","",IF(C976&lt;(G976*(1-'inputs and tables'!$K$14)),0,IF(C976&gt;(G976*(1+'inputs and tables'!$K$14)),1,K975)))</f>
        <v>1</v>
      </c>
      <c r="N976" s="13">
        <f t="shared" si="45"/>
        <v>16647.054589945703</v>
      </c>
      <c r="O976" s="10">
        <f ca="1">(O975+(IF(J975&lt;&gt;J974,(-O975*'inputs and tables'!$K$22-'inputs and tables'!$K$21)-O975*'inputs and tables'!$K$22,0)*('inputs and tables'!$K$15+'inputs and tables'!$K$16)))*(IF(AND(J975=0,'inputs and tables'!$K$16=1),(data!C975/data!C976-1)*'inputs and tables'!$K$18+1,1)*IF(AND(J975=1,'inputs and tables'!$K$15=1),(data!C976/data!C975-1)*'inputs and tables'!$K$17+1,1))</f>
        <v>67945.506347818562</v>
      </c>
      <c r="P976" s="10">
        <f ca="1">(P975+(IF(K975&lt;&gt;K974,(-P975*'inputs and tables'!$K$22-'inputs and tables'!$K$21)-P975*'inputs and tables'!$K$22,0)*('inputs and tables'!$K$15+'inputs and tables'!$K$16)))*(IF(AND(K975=0,'inputs and tables'!$K$16=1),data!C975/data!C976,1)*IF(AND(K975=1,'inputs and tables'!$K$15=1),data!C976/data!C975,1))</f>
        <v>4558.9748091693391</v>
      </c>
      <c r="R976" s="36">
        <f ca="1">1-O976/MAX($O$202:O976)</f>
        <v>0.14552373767629723</v>
      </c>
      <c r="S976" s="36">
        <f>1-N976/MAX($N$202:N976)</f>
        <v>6.506480409216675E-2</v>
      </c>
    </row>
    <row r="977" spans="1:19" x14ac:dyDescent="0.4">
      <c r="A977" s="17">
        <f t="shared" si="44"/>
        <v>975</v>
      </c>
      <c r="B977">
        <v>1504483200</v>
      </c>
      <c r="C977">
        <v>4498.25</v>
      </c>
      <c r="D977" s="14">
        <f t="shared" si="43"/>
        <v>42982</v>
      </c>
      <c r="F977">
        <f ca="1">IF(A977&lt;$F$2,"",AVERAGE(INDIRECT("C"&amp;A977-$F$2+3):C977))</f>
        <v>3707.8886363636366</v>
      </c>
      <c r="G977" s="2">
        <f ca="1">IF(A977&lt;$G$2,"",IF(A977=$G$2,AVERAGE(INDIRECT("C"&amp;A977-$G$2+3):C977),G976+(2/($G$2+3))*(C977-G976)))</f>
        <v>3823.9322164542409</v>
      </c>
      <c r="J977">
        <f ca="1">IF(F977="","",IF(C977&lt;(F977*(1-'inputs and tables'!$K$14)),0,IF(C977&gt;(F977*(1+'inputs and tables'!$K$14)),1,J976)))</f>
        <v>1</v>
      </c>
      <c r="K977">
        <f ca="1">IF(G977="","",IF(C977&lt;(G977*(1-'inputs and tables'!$K$14)),0,IF(C977&gt;(G977*(1+'inputs and tables'!$K$14)),1,K976)))</f>
        <v>1</v>
      </c>
      <c r="N977" s="13">
        <f t="shared" si="45"/>
        <v>16187.160387203608</v>
      </c>
      <c r="O977" s="10">
        <f ca="1">(O976+(IF(J976&lt;&gt;J975,(-O976*'inputs and tables'!$K$22-'inputs and tables'!$K$21)-O976*'inputs and tables'!$K$22,0)*('inputs and tables'!$K$15+'inputs and tables'!$K$16)))*(IF(AND(J976=0,'inputs and tables'!$K$16=1),(data!C976/data!C977-1)*'inputs and tables'!$K$18+1,1)*IF(AND(J976=1,'inputs and tables'!$K$15=1),(data!C977/data!C976-1)*'inputs and tables'!$K$17+1,1))</f>
        <v>63722.091047440219</v>
      </c>
      <c r="P977" s="10">
        <f ca="1">(P976+(IF(K976&lt;&gt;K975,(-P976*'inputs and tables'!$K$22-'inputs and tables'!$K$21)-P976*'inputs and tables'!$K$22,0)*('inputs and tables'!$K$15+'inputs and tables'!$K$16)))*(IF(AND(K976=0,'inputs and tables'!$K$16=1),data!C976/data!C977,1)*IF(AND(K976=1,'inputs and tables'!$K$15=1),data!C977/data!C976,1))</f>
        <v>4433.0278391599695</v>
      </c>
      <c r="R977" s="36">
        <f ca="1">1-O977/MAX($O$202:O977)</f>
        <v>0.19863700909169069</v>
      </c>
      <c r="S977" s="36">
        <f>1-N977/MAX($N$202:N977)</f>
        <v>9.0893473915670819E-2</v>
      </c>
    </row>
    <row r="978" spans="1:19" x14ac:dyDescent="0.4">
      <c r="A978" s="17">
        <f t="shared" si="44"/>
        <v>976</v>
      </c>
      <c r="B978">
        <v>1504569600</v>
      </c>
      <c r="C978">
        <v>4432.51</v>
      </c>
      <c r="D978" s="14">
        <f t="shared" si="43"/>
        <v>42983</v>
      </c>
      <c r="F978">
        <f ca="1">IF(A978&lt;$F$2,"",AVERAGE(INDIRECT("C"&amp;A978-$F$2+3):C978))</f>
        <v>3746.0302272727276</v>
      </c>
      <c r="G978" s="2">
        <f ca="1">IF(A978&lt;$G$2,"",IF(A978=$G$2,AVERAGE(INDIRECT("C"&amp;A978-$G$2+3):C978),G977+(2/($G$2+3))*(C978-G977)))</f>
        <v>3849.8291434136349</v>
      </c>
      <c r="J978">
        <f ca="1">IF(F978="","",IF(C978&lt;(F978*(1-'inputs and tables'!$K$14)),0,IF(C978&gt;(F978*(1+'inputs and tables'!$K$14)),1,J977)))</f>
        <v>1</v>
      </c>
      <c r="K978">
        <f ca="1">IF(G978="","",IF(C978&lt;(G978*(1-'inputs and tables'!$K$14)),0,IF(C978&gt;(G978*(1+'inputs and tables'!$K$14)),1,K977)))</f>
        <v>1</v>
      </c>
      <c r="N978" s="13">
        <f t="shared" si="45"/>
        <v>15950.591960847856</v>
      </c>
      <c r="O978" s="10">
        <f ca="1">(O977+(IF(J977&lt;&gt;J976,(-O977*'inputs and tables'!$K$22-'inputs and tables'!$K$21)-O977*'inputs and tables'!$K$22,0)*('inputs and tables'!$K$15+'inputs and tables'!$K$16)))*(IF(AND(J977=0,'inputs and tables'!$K$16=1),(data!C977/data!C978-1)*'inputs and tables'!$K$18+1,1)*IF(AND(J977=1,'inputs and tables'!$K$15=1),(data!C978/data!C977-1)*'inputs and tables'!$K$17+1,1))</f>
        <v>61626.731052490613</v>
      </c>
      <c r="P978" s="10">
        <f ca="1">(P977+(IF(K977&lt;&gt;K976,(-P977*'inputs and tables'!$K$22-'inputs and tables'!$K$21)-P977*'inputs and tables'!$K$22,0)*('inputs and tables'!$K$15+'inputs and tables'!$K$16)))*(IF(AND(K977=0,'inputs and tables'!$K$16=1),data!C977/data!C978,1)*IF(AND(K977=1,'inputs and tables'!$K$15=1),data!C978/data!C977,1))</f>
        <v>4368.2410331473257</v>
      </c>
      <c r="R978" s="36">
        <f ca="1">1-O978/MAX($O$202:O978)</f>
        <v>0.22498805823306833</v>
      </c>
      <c r="S978" s="36">
        <f>1-N978/MAX($N$202:N978)</f>
        <v>0.10417967700015562</v>
      </c>
    </row>
    <row r="979" spans="1:19" x14ac:dyDescent="0.4">
      <c r="A979" s="17">
        <f t="shared" si="44"/>
        <v>977</v>
      </c>
      <c r="B979">
        <v>1504656000</v>
      </c>
      <c r="C979">
        <v>4616.18</v>
      </c>
      <c r="D979" s="14">
        <f t="shared" si="43"/>
        <v>42984</v>
      </c>
      <c r="F979">
        <f ca="1">IF(A979&lt;$F$2,"",AVERAGE(INDIRECT("C"&amp;A979-$F$2+3):C979))</f>
        <v>3788.1647727272734</v>
      </c>
      <c r="G979" s="2">
        <f ca="1">IF(A979&lt;$G$2,"",IF(A979=$G$2,AVERAGE(INDIRECT("C"&amp;A979-$G$2+3):C979),G978+(2/($G$2+3))*(C979-G978)))</f>
        <v>3882.4398181619908</v>
      </c>
      <c r="J979">
        <f ca="1">IF(F979="","",IF(C979&lt;(F979*(1-'inputs and tables'!$K$14)),0,IF(C979&gt;(F979*(1+'inputs and tables'!$K$14)),1,J978)))</f>
        <v>1</v>
      </c>
      <c r="K979">
        <f ca="1">IF(G979="","",IF(C979&lt;(G979*(1-'inputs and tables'!$K$14)),0,IF(C979&gt;(G979*(1+'inputs and tables'!$K$14)),1,K978)))</f>
        <v>1</v>
      </c>
      <c r="N979" s="13">
        <f t="shared" si="45"/>
        <v>16611.536939076654</v>
      </c>
      <c r="O979" s="10">
        <f ca="1">(O978+(IF(J978&lt;&gt;J977,(-O978*'inputs and tables'!$K$22-'inputs and tables'!$K$21)-O978*'inputs and tables'!$K$22,0)*('inputs and tables'!$K$15+'inputs and tables'!$K$16)))*(IF(AND(J978=0,'inputs and tables'!$K$16=1),(data!C978/data!C979-1)*'inputs and tables'!$K$18+1,1)*IF(AND(J978=1,'inputs and tables'!$K$15=1),(data!C979/data!C978-1)*'inputs and tables'!$K$17+1,1))</f>
        <v>67372.394075907301</v>
      </c>
      <c r="P979" s="10">
        <f ca="1">(P978+(IF(K978&lt;&gt;K977,(-P978*'inputs and tables'!$K$22-'inputs and tables'!$K$21)-P978*'inputs and tables'!$K$22,0)*('inputs and tables'!$K$15+'inputs and tables'!$K$16)))*(IF(AND(K978=0,'inputs and tables'!$K$16=1),data!C978/data!C979,1)*IF(AND(K978=1,'inputs and tables'!$K$15=1),data!C979/data!C978,1))</f>
        <v>4549.2479187625122</v>
      </c>
      <c r="R979" s="36">
        <f ca="1">1-O979/MAX($O$202:O979)</f>
        <v>0.15273114340946981</v>
      </c>
      <c r="S979" s="36">
        <f>1-N979/MAX($N$202:N979)</f>
        <v>6.7059553475249611E-2</v>
      </c>
    </row>
    <row r="980" spans="1:19" x14ac:dyDescent="0.4">
      <c r="A980" s="17">
        <f t="shared" si="44"/>
        <v>978</v>
      </c>
      <c r="B980">
        <v>1504742400</v>
      </c>
      <c r="C980">
        <v>4624.18</v>
      </c>
      <c r="D980" s="14">
        <f t="shared" si="43"/>
        <v>42985</v>
      </c>
      <c r="F980">
        <f ca="1">IF(A980&lt;$F$2,"",AVERAGE(INDIRECT("C"&amp;A980-$F$2+3):C980))</f>
        <v>3834.9870454545453</v>
      </c>
      <c r="G980" s="2">
        <f ca="1">IF(A980&lt;$G$2,"",IF(A980=$G$2,AVERAGE(INDIRECT("C"&amp;A980-$G$2+3):C980),G979+(2/($G$2+3))*(C980-G979)))</f>
        <v>3914.0032301550978</v>
      </c>
      <c r="J980">
        <f ca="1">IF(F980="","",IF(C980&lt;(F980*(1-'inputs and tables'!$K$14)),0,IF(C980&gt;(F980*(1+'inputs and tables'!$K$14)),1,J979)))</f>
        <v>1</v>
      </c>
      <c r="K980">
        <f ca="1">IF(G980="","",IF(C980&lt;(G980*(1-'inputs and tables'!$K$14)),0,IF(C980&gt;(G980*(1+'inputs and tables'!$K$14)),1,K979)))</f>
        <v>1</v>
      </c>
      <c r="N980" s="13">
        <f t="shared" si="45"/>
        <v>16640.325308575375</v>
      </c>
      <c r="O980" s="10">
        <f ca="1">(O979+(IF(J979&lt;&gt;J978,(-O979*'inputs and tables'!$K$22-'inputs and tables'!$K$21)-O979*'inputs and tables'!$K$22,0)*('inputs and tables'!$K$15+'inputs and tables'!$K$16)))*(IF(AND(J979=0,'inputs and tables'!$K$16=1),(data!C979/data!C980-1)*'inputs and tables'!$K$18+1,1)*IF(AND(J979=1,'inputs and tables'!$K$15=1),(data!C980/data!C979-1)*'inputs and tables'!$K$17+1,1))</f>
        <v>67635.101139619364</v>
      </c>
      <c r="P980" s="10">
        <f ca="1">(P979+(IF(K979&lt;&gt;K978,(-P979*'inputs and tables'!$K$22-'inputs and tables'!$K$21)-P979*'inputs and tables'!$K$22,0)*('inputs and tables'!$K$15+'inputs and tables'!$K$16)))*(IF(AND(K979=0,'inputs and tables'!$K$16=1),data!C979/data!C980,1)*IF(AND(K979=1,'inputs and tables'!$K$15=1),data!C980/data!C979,1))</f>
        <v>4557.1319231449452</v>
      </c>
      <c r="R980" s="36">
        <f ca="1">1-O980/MAX($O$202:O980)</f>
        <v>0.14942736422004699</v>
      </c>
      <c r="S980" s="36">
        <f>1-N980/MAX($N$202:N980)</f>
        <v>6.5442735332933211E-2</v>
      </c>
    </row>
    <row r="981" spans="1:19" x14ac:dyDescent="0.4">
      <c r="A981" s="17">
        <f t="shared" si="44"/>
        <v>979</v>
      </c>
      <c r="B981">
        <v>1504828800</v>
      </c>
      <c r="C981">
        <v>4350</v>
      </c>
      <c r="D981" s="14">
        <f t="shared" si="43"/>
        <v>42986</v>
      </c>
      <c r="F981">
        <f ca="1">IF(A981&lt;$F$2,"",AVERAGE(INDIRECT("C"&amp;A981-$F$2+3):C981))</f>
        <v>3876.4418181818178</v>
      </c>
      <c r="G981" s="2">
        <f ca="1">IF(A981&lt;$G$2,"",IF(A981=$G$2,AVERAGE(INDIRECT("C"&amp;A981-$G$2+3):C981),G980+(2/($G$2+3))*(C981-G980)))</f>
        <v>3932.556284191051</v>
      </c>
      <c r="J981">
        <f ca="1">IF(F981="","",IF(C981&lt;(F981*(1-'inputs and tables'!$K$14)),0,IF(C981&gt;(F981*(1+'inputs and tables'!$K$14)),1,J980)))</f>
        <v>1</v>
      </c>
      <c r="K981">
        <f ca="1">IF(G981="","",IF(C981&lt;(G981*(1-'inputs and tables'!$K$14)),0,IF(C981&gt;(G981*(1+'inputs and tables'!$K$14)),1,K980)))</f>
        <v>1</v>
      </c>
      <c r="N981" s="13">
        <f t="shared" si="45"/>
        <v>15653.675914930403</v>
      </c>
      <c r="O981" s="10">
        <f ca="1">(O980+(IF(J980&lt;&gt;J979,(-O980*'inputs and tables'!$K$22-'inputs and tables'!$K$21)-O980*'inputs and tables'!$K$22,0)*('inputs and tables'!$K$15+'inputs and tables'!$K$16)))*(IF(AND(J980=0,'inputs and tables'!$K$16=1),(data!C980/data!C981-1)*'inputs and tables'!$K$18+1,1)*IF(AND(J980=1,'inputs and tables'!$K$15=1),(data!C981/data!C980-1)*'inputs and tables'!$K$17+1,1))</f>
        <v>58612.002542995324</v>
      </c>
      <c r="P981" s="10">
        <f ca="1">(P980+(IF(K980&lt;&gt;K979,(-P980*'inputs and tables'!$K$22-'inputs and tables'!$K$21)-P980*'inputs and tables'!$K$22,0)*('inputs and tables'!$K$15+'inputs and tables'!$K$16)))*(IF(AND(K980=0,'inputs and tables'!$K$16=1),data!C980/data!C981,1)*IF(AND(K980=1,'inputs and tables'!$K$15=1),data!C981/data!C980,1))</f>
        <v>4286.9273829480062</v>
      </c>
      <c r="R981" s="36">
        <f ca="1">1-O981/MAX($O$202:O981)</f>
        <v>0.26290099887004614</v>
      </c>
      <c r="S981" s="36">
        <f>1-N981/MAX($N$202:N981)</f>
        <v>0.1208551351154713</v>
      </c>
    </row>
    <row r="982" spans="1:19" x14ac:dyDescent="0.4">
      <c r="A982" s="17">
        <f t="shared" si="44"/>
        <v>980</v>
      </c>
      <c r="B982">
        <v>1504915200</v>
      </c>
      <c r="C982">
        <v>4334.3599999999997</v>
      </c>
      <c r="D982" s="14">
        <f t="shared" si="43"/>
        <v>42987</v>
      </c>
      <c r="F982">
        <f ca="1">IF(A982&lt;$F$2,"",AVERAGE(INDIRECT("C"&amp;A982-$F$2+3):C982))</f>
        <v>3914.3820454545448</v>
      </c>
      <c r="G982" s="2">
        <f ca="1">IF(A982&lt;$G$2,"",IF(A982=$G$2,AVERAGE(INDIRECT("C"&amp;A982-$G$2+3):C982),G981+(2/($G$2+3))*(C982-G981)))</f>
        <v>3949.6543146510062</v>
      </c>
      <c r="J982">
        <f ca="1">IF(F982="","",IF(C982&lt;(F982*(1-'inputs and tables'!$K$14)),0,IF(C982&gt;(F982*(1+'inputs and tables'!$K$14)),1,J981)))</f>
        <v>1</v>
      </c>
      <c r="K982">
        <f ca="1">IF(G982="","",IF(C982&lt;(G982*(1-'inputs and tables'!$K$14)),0,IF(C982&gt;(G982*(1+'inputs and tables'!$K$14)),1,K981)))</f>
        <v>1</v>
      </c>
      <c r="N982" s="13">
        <f t="shared" si="45"/>
        <v>15597.394652560399</v>
      </c>
      <c r="O982" s="10">
        <f ca="1">(O981+(IF(J981&lt;&gt;J980,(-O981*'inputs and tables'!$K$22-'inputs and tables'!$K$21)-O981*'inputs and tables'!$K$22,0)*('inputs and tables'!$K$15+'inputs and tables'!$K$16)))*(IF(AND(J981=0,'inputs and tables'!$K$16=1),(data!C981/data!C982-1)*'inputs and tables'!$K$18+1,1)*IF(AND(J981=1,'inputs and tables'!$K$15=1),(data!C982/data!C981-1)*'inputs and tables'!$K$17+1,1))</f>
        <v>58137.85165345783</v>
      </c>
      <c r="P982" s="10">
        <f ca="1">(P981+(IF(K981&lt;&gt;K980,(-P981*'inputs and tables'!$K$22-'inputs and tables'!$K$21)-P981*'inputs and tables'!$K$22,0)*('inputs and tables'!$K$15+'inputs and tables'!$K$16)))*(IF(AND(K981=0,'inputs and tables'!$K$16=1),data!C981/data!C982,1)*IF(AND(K981=1,'inputs and tables'!$K$15=1),data!C982/data!C981,1))</f>
        <v>4271.5141543803493</v>
      </c>
      <c r="R982" s="36">
        <f ca="1">1-O982/MAX($O$202:O982)</f>
        <v>0.26886387561711833</v>
      </c>
      <c r="S982" s="36">
        <f>1-N982/MAX($N$202:N982)</f>
        <v>0.12401601458369993</v>
      </c>
    </row>
    <row r="983" spans="1:19" x14ac:dyDescent="0.4">
      <c r="A983" s="17">
        <f t="shared" si="44"/>
        <v>981</v>
      </c>
      <c r="B983">
        <v>1505001600</v>
      </c>
      <c r="C983">
        <v>4251.3599999999997</v>
      </c>
      <c r="D983" s="14">
        <f t="shared" si="43"/>
        <v>42988</v>
      </c>
      <c r="F983">
        <f ca="1">IF(A983&lt;$F$2,"",AVERAGE(INDIRECT("C"&amp;A983-$F$2+3):C983))</f>
        <v>3947.6840909090902</v>
      </c>
      <c r="G983" s="2">
        <f ca="1">IF(A983&lt;$G$2,"",IF(A983=$G$2,AVERAGE(INDIRECT("C"&amp;A983-$G$2+3):C983),G982+(2/($G$2+3))*(C983-G982)))</f>
        <v>3962.4928544530912</v>
      </c>
      <c r="J983">
        <f ca="1">IF(F983="","",IF(C983&lt;(F983*(1-'inputs and tables'!$K$14)),0,IF(C983&gt;(F983*(1+'inputs and tables'!$K$14)),1,J982)))</f>
        <v>1</v>
      </c>
      <c r="K983">
        <f ca="1">IF(G983="","",IF(C983&lt;(G983*(1-'inputs and tables'!$K$14)),0,IF(C983&gt;(G983*(1+'inputs and tables'!$K$14)),1,K982)))</f>
        <v>1</v>
      </c>
      <c r="N983" s="13">
        <f t="shared" si="45"/>
        <v>15298.715319011153</v>
      </c>
      <c r="O983" s="10">
        <f ca="1">(O982+(IF(J982&lt;&gt;J981,(-O982*'inputs and tables'!$K$22-'inputs and tables'!$K$21)-O982*'inputs and tables'!$K$22,0)*('inputs and tables'!$K$15+'inputs and tables'!$K$16)))*(IF(AND(J982=0,'inputs and tables'!$K$16=1),(data!C982/data!C983-1)*'inputs and tables'!$K$18+1,1)*IF(AND(J982=1,'inputs and tables'!$K$15=1),(data!C983/data!C982-1)*'inputs and tables'!$K$17+1,1))</f>
        <v>55632.92732869403</v>
      </c>
      <c r="P983" s="10">
        <f ca="1">(P982+(IF(K982&lt;&gt;K981,(-P982*'inputs and tables'!$K$22-'inputs and tables'!$K$21)-P982*'inputs and tables'!$K$22,0)*('inputs and tables'!$K$15+'inputs and tables'!$K$16)))*(IF(AND(K982=0,'inputs and tables'!$K$16=1),data!C982/data!C983,1)*IF(AND(K982=1,'inputs and tables'!$K$15=1),data!C983/data!C982,1))</f>
        <v>4189.717608912606</v>
      </c>
      <c r="R983" s="36">
        <f ca="1">1-O983/MAX($O$202:O983)</f>
        <v>0.30036556703834383</v>
      </c>
      <c r="S983" s="36">
        <f>1-N983/MAX($N$202:N983)</f>
        <v>0.14079050281023231</v>
      </c>
    </row>
    <row r="984" spans="1:19" x14ac:dyDescent="0.4">
      <c r="A984" s="17">
        <f t="shared" si="44"/>
        <v>982</v>
      </c>
      <c r="B984">
        <v>1505088000</v>
      </c>
      <c r="C984">
        <v>4210.72</v>
      </c>
      <c r="D984" s="14">
        <f t="shared" si="43"/>
        <v>42989</v>
      </c>
      <c r="F984">
        <f ca="1">IF(A984&lt;$F$2,"",AVERAGE(INDIRECT("C"&amp;A984-$F$2+3):C984))</f>
        <v>3982.0138636363631</v>
      </c>
      <c r="G984" s="2">
        <f ca="1">IF(A984&lt;$G$2,"",IF(A984=$G$2,AVERAGE(INDIRECT("C"&amp;A984-$G$2+3):C984),G983+(2/($G$2+3))*(C984-G983)))</f>
        <v>3973.0557117104067</v>
      </c>
      <c r="J984">
        <f ca="1">IF(F984="","",IF(C984&lt;(F984*(1-'inputs and tables'!$K$14)),0,IF(C984&gt;(F984*(1+'inputs and tables'!$K$14)),1,J983)))</f>
        <v>1</v>
      </c>
      <c r="K984">
        <f ca="1">IF(G984="","",IF(C984&lt;(G984*(1-'inputs and tables'!$K$14)),0,IF(C984&gt;(G984*(1+'inputs and tables'!$K$14)),1,K983)))</f>
        <v>1</v>
      </c>
      <c r="N984" s="13">
        <f t="shared" si="45"/>
        <v>15152.470401957644</v>
      </c>
      <c r="O984" s="10">
        <f ca="1">(O983+(IF(J983&lt;&gt;J982,(-O983*'inputs and tables'!$K$22-'inputs and tables'!$K$21)-O983*'inputs and tables'!$K$22,0)*('inputs and tables'!$K$15+'inputs and tables'!$K$16)))*(IF(AND(J983=0,'inputs and tables'!$K$16=1),(data!C983/data!C984-1)*'inputs and tables'!$K$18+1,1)*IF(AND(J983=1,'inputs and tables'!$K$15=1),(data!C984/data!C983-1)*'inputs and tables'!$K$17+1,1))</f>
        <v>54436.351438876249</v>
      </c>
      <c r="P984" s="10">
        <f ca="1">(P983+(IF(K983&lt;&gt;K982,(-P983*'inputs and tables'!$K$22-'inputs and tables'!$K$21)-P983*'inputs and tables'!$K$22,0)*('inputs and tables'!$K$15+'inputs and tables'!$K$16)))*(IF(AND(K983=0,'inputs and tables'!$K$16=1),data!C983/data!C984,1)*IF(AND(K983=1,'inputs and tables'!$K$15=1),data!C984/data!C983,1))</f>
        <v>4149.6668666498463</v>
      </c>
      <c r="R984" s="36">
        <f ca="1">1-O984/MAX($O$202:O984)</f>
        <v>0.31541359227027266</v>
      </c>
      <c r="S984" s="36">
        <f>1-N984/MAX($N$202:N984)</f>
        <v>0.14900393897319941</v>
      </c>
    </row>
    <row r="985" spans="1:19" x14ac:dyDescent="0.4">
      <c r="A985" s="17">
        <f t="shared" si="44"/>
        <v>983</v>
      </c>
      <c r="B985">
        <v>1505174400</v>
      </c>
      <c r="C985">
        <v>4164.5200000000004</v>
      </c>
      <c r="D985" s="14">
        <f t="shared" si="43"/>
        <v>42990</v>
      </c>
      <c r="F985">
        <f ca="1">IF(A985&lt;$F$2,"",AVERAGE(INDIRECT("C"&amp;A985-$F$2+3):C985))</f>
        <v>4014.753181818181</v>
      </c>
      <c r="G985" s="2">
        <f ca="1">IF(A985&lt;$G$2,"",IF(A985=$G$2,AVERAGE(INDIRECT("C"&amp;A985-$G$2+3):C985),G984+(2/($G$2+3))*(C985-G984)))</f>
        <v>3981.2031282333683</v>
      </c>
      <c r="J985">
        <f ca="1">IF(F985="","",IF(C985&lt;(F985*(1-'inputs and tables'!$K$14)),0,IF(C985&gt;(F985*(1+'inputs and tables'!$K$14)),1,J984)))</f>
        <v>1</v>
      </c>
      <c r="K985">
        <f ca="1">IF(G985="","",IF(C985&lt;(G985*(1-'inputs and tables'!$K$14)),0,IF(C985&gt;(G985*(1+'inputs and tables'!$K$14)),1,K984)))</f>
        <v>1</v>
      </c>
      <c r="N985" s="13">
        <f t="shared" si="45"/>
        <v>14986.217568102522</v>
      </c>
      <c r="O985" s="10">
        <f ca="1">(O984+(IF(J984&lt;&gt;J983,(-O984*'inputs and tables'!$K$22-'inputs and tables'!$K$21)-O984*'inputs and tables'!$K$22,0)*('inputs and tables'!$K$15+'inputs and tables'!$K$16)))*(IF(AND(J984=0,'inputs and tables'!$K$16=1),(data!C984/data!C985-1)*'inputs and tables'!$K$18+1,1)*IF(AND(J984=1,'inputs and tables'!$K$15=1),(data!C985/data!C984-1)*'inputs and tables'!$K$17+1,1))</f>
        <v>53092.481808012366</v>
      </c>
      <c r="P985" s="10">
        <f ca="1">(P984+(IF(K984&lt;&gt;K983,(-P984*'inputs and tables'!$K$22-'inputs and tables'!$K$21)-P984*'inputs and tables'!$K$22,0)*('inputs and tables'!$K$15+'inputs and tables'!$K$16)))*(IF(AND(K984=0,'inputs and tables'!$K$16=1),data!C984/data!C985,1)*IF(AND(K984=1,'inputs and tables'!$K$15=1),data!C985/data!C984,1))</f>
        <v>4104.1367413412954</v>
      </c>
      <c r="R985" s="36">
        <f ca="1">1-O985/MAX($O$202:O985)</f>
        <v>0.33231396966024518</v>
      </c>
      <c r="S985" s="36">
        <f>1-N985/MAX($N$202:N985)</f>
        <v>0.15834106374507639</v>
      </c>
    </row>
    <row r="986" spans="1:19" x14ac:dyDescent="0.4">
      <c r="A986" s="17">
        <f t="shared" si="44"/>
        <v>984</v>
      </c>
      <c r="B986">
        <v>1505260800</v>
      </c>
      <c r="C986">
        <v>3855.32</v>
      </c>
      <c r="D986" s="14">
        <f t="shared" si="43"/>
        <v>42991</v>
      </c>
      <c r="F986">
        <f ca="1">IF(A986&lt;$F$2,"",AVERAGE(INDIRECT("C"&amp;A986-$F$2+3):C986))</f>
        <v>4037.4449999999997</v>
      </c>
      <c r="G986" s="2">
        <f ca="1">IF(A986&lt;$G$2,"",IF(A986=$G$2,AVERAGE(INDIRECT("C"&amp;A986-$G$2+3):C986),G985+(2/($G$2+3))*(C986-G985)))</f>
        <v>3975.846399372374</v>
      </c>
      <c r="J986">
        <f ca="1">IF(F986="","",IF(C986&lt;(F986*(1-'inputs and tables'!$K$14)),0,IF(C986&gt;(F986*(1+'inputs and tables'!$K$14)),1,J985)))</f>
        <v>0</v>
      </c>
      <c r="K986">
        <f ca="1">IF(G986="","",IF(C986&lt;(G986*(1-'inputs and tables'!$K$14)),0,IF(C986&gt;(G986*(1+'inputs and tables'!$K$14)),1,K985)))</f>
        <v>0</v>
      </c>
      <c r="N986" s="13">
        <f t="shared" si="45"/>
        <v>13873.547086976892</v>
      </c>
      <c r="O986" s="10">
        <f ca="1">(O985+(IF(J985&lt;&gt;J984,(-O985*'inputs and tables'!$K$22-'inputs and tables'!$K$21)-O985*'inputs and tables'!$K$22,0)*('inputs and tables'!$K$15+'inputs and tables'!$K$16)))*(IF(AND(J985=0,'inputs and tables'!$K$16=1),(data!C985/data!C986-1)*'inputs and tables'!$K$18+1,1)*IF(AND(J985=1,'inputs and tables'!$K$15=1),(data!C986/data!C985-1)*'inputs and tables'!$K$17+1,1))</f>
        <v>44223.166834417745</v>
      </c>
      <c r="P986" s="10">
        <f ca="1">(P985+(IF(K985&lt;&gt;K984,(-P985*'inputs and tables'!$K$22-'inputs and tables'!$K$21)-P985*'inputs and tables'!$K$22,0)*('inputs and tables'!$K$15+'inputs and tables'!$K$16)))*(IF(AND(K985=0,'inputs and tables'!$K$16=1),data!C985/data!C986,1)*IF(AND(K985=1,'inputs and tables'!$K$15=1),data!C986/data!C985,1))</f>
        <v>3799.4199719602552</v>
      </c>
      <c r="R986" s="36">
        <f ca="1">1-O986/MAX($O$202:O986)</f>
        <v>0.44385363601011696</v>
      </c>
      <c r="S986" s="36">
        <f>1-N986/MAX($N$202:N986)</f>
        <v>0.22083108494560433</v>
      </c>
    </row>
    <row r="987" spans="1:19" x14ac:dyDescent="0.4">
      <c r="A987" s="17">
        <f t="shared" si="44"/>
        <v>985</v>
      </c>
      <c r="B987">
        <v>1505347200</v>
      </c>
      <c r="C987">
        <v>3250.4</v>
      </c>
      <c r="D987" s="14">
        <f t="shared" si="43"/>
        <v>42992</v>
      </c>
      <c r="F987">
        <f ca="1">IF(A987&lt;$F$2,"",AVERAGE(INDIRECT("C"&amp;A987-$F$2+3):C987))</f>
        <v>4049.213409090909</v>
      </c>
      <c r="G987" s="2">
        <f ca="1">IF(A987&lt;$G$2,"",IF(A987=$G$2,AVERAGE(INDIRECT("C"&amp;A987-$G$2+3):C987),G986+(2/($G$2+3))*(C987-G986)))</f>
        <v>3944.9763398246132</v>
      </c>
      <c r="J987">
        <f ca="1">IF(F987="","",IF(C987&lt;(F987*(1-'inputs and tables'!$K$14)),0,IF(C987&gt;(F987*(1+'inputs and tables'!$K$14)),1,J986)))</f>
        <v>0</v>
      </c>
      <c r="K987">
        <f ca="1">IF(G987="","",IF(C987&lt;(G987*(1-'inputs and tables'!$K$14)),0,IF(C987&gt;(G987*(1+'inputs and tables'!$K$14)),1,K986)))</f>
        <v>0</v>
      </c>
      <c r="N987" s="13">
        <f t="shared" si="45"/>
        <v>11696.714527330983</v>
      </c>
      <c r="O987" s="10">
        <f ca="1">(O986+(IF(J986&lt;&gt;J985,(-O986*'inputs and tables'!$K$22-'inputs and tables'!$K$21)-O986*'inputs and tables'!$K$22,0)*('inputs and tables'!$K$15+'inputs and tables'!$K$16)))*(IF(AND(J986=0,'inputs and tables'!$K$16=1),(data!C986/data!C987-1)*'inputs and tables'!$K$18+1,1)*IF(AND(J986=1,'inputs and tables'!$K$15=1),(data!C987/data!C986-1)*'inputs and tables'!$K$17+1,1))</f>
        <v>52348.471154610903</v>
      </c>
      <c r="P987" s="10">
        <f ca="1">(P986+(IF(K986&lt;&gt;K985,(-P986*'inputs and tables'!$K$22-'inputs and tables'!$K$21)-P986*'inputs and tables'!$K$22,0)*('inputs and tables'!$K$15+'inputs and tables'!$K$16)))*(IF(AND(K986=0,'inputs and tables'!$K$16=1),data!C986/data!C987,1)*IF(AND(K986=1,'inputs and tables'!$K$15=1),data!C987/data!C986,1))</f>
        <v>4497.5030293764503</v>
      </c>
      <c r="R987" s="36">
        <f ca="1">1-O987/MAX($O$202:O987)</f>
        <v>0.34167057727743022</v>
      </c>
      <c r="S987" s="36">
        <f>1-N987/MAX($N$202:N987)</f>
        <v>0.34308678877685705</v>
      </c>
    </row>
    <row r="988" spans="1:19" x14ac:dyDescent="0.4">
      <c r="A988" s="17">
        <f t="shared" si="44"/>
        <v>986</v>
      </c>
      <c r="B988">
        <v>1505433600</v>
      </c>
      <c r="C988">
        <v>3740.02</v>
      </c>
      <c r="D988" s="14">
        <f t="shared" si="43"/>
        <v>42993</v>
      </c>
      <c r="F988">
        <f ca="1">IF(A988&lt;$F$2,"",AVERAGE(INDIRECT("C"&amp;A988-$F$2+3):C988))</f>
        <v>4072.8524999999995</v>
      </c>
      <c r="G988" s="2">
        <f ca="1">IF(A988&lt;$G$2,"",IF(A988=$G$2,AVERAGE(INDIRECT("C"&amp;A988-$G$2+3):C988),G987+(2/($G$2+3))*(C988-G987)))</f>
        <v>3936.2547934490976</v>
      </c>
      <c r="J988">
        <f ca="1">IF(F988="","",IF(C988&lt;(F988*(1-'inputs and tables'!$K$14)),0,IF(C988&gt;(F988*(1+'inputs and tables'!$K$14)),1,J987)))</f>
        <v>0</v>
      </c>
      <c r="K988">
        <f ca="1">IF(G988="","",IF(C988&lt;(G988*(1-'inputs and tables'!$K$14)),0,IF(C988&gt;(G988*(1+'inputs and tables'!$K$14)),1,K987)))</f>
        <v>0</v>
      </c>
      <c r="N988" s="13">
        <f t="shared" si="45"/>
        <v>13458.634711576551</v>
      </c>
      <c r="O988" s="10">
        <f ca="1">(O987+(IF(J987&lt;&gt;J986,(-O987*'inputs and tables'!$K$22-'inputs and tables'!$K$21)-O987*'inputs and tables'!$K$22,0)*('inputs and tables'!$K$15+'inputs and tables'!$K$16)))*(IF(AND(J987=0,'inputs and tables'!$K$16=1),(data!C987/data!C988-1)*'inputs and tables'!$K$18+1,1)*IF(AND(J987=1,'inputs and tables'!$K$15=1),(data!C988/data!C987-1)*'inputs and tables'!$K$17+1,1))</f>
        <v>45495.33709470732</v>
      </c>
      <c r="P988" s="10">
        <f ca="1">(P987+(IF(K987&lt;&gt;K986,(-P987*'inputs and tables'!$K$22-'inputs and tables'!$K$21)-P987*'inputs and tables'!$K$22,0)*('inputs and tables'!$K$15+'inputs and tables'!$K$16)))*(IF(AND(K987=0,'inputs and tables'!$K$16=1),data!C987/data!C988,1)*IF(AND(K987=1,'inputs and tables'!$K$15=1),data!C988/data!C987,1))</f>
        <v>3908.7180942040986</v>
      </c>
      <c r="R988" s="36">
        <f ca="1">1-O988/MAX($O$202:O988)</f>
        <v>0.42785494312398309</v>
      </c>
      <c r="S988" s="36">
        <f>1-N988/MAX($N$202:N988)</f>
        <v>0.24413347642173922</v>
      </c>
    </row>
    <row r="989" spans="1:19" x14ac:dyDescent="0.4">
      <c r="A989" s="17">
        <f t="shared" si="44"/>
        <v>987</v>
      </c>
      <c r="B989">
        <v>1505520000</v>
      </c>
      <c r="C989">
        <v>3726.51</v>
      </c>
      <c r="D989" s="14">
        <f t="shared" si="43"/>
        <v>42994</v>
      </c>
      <c r="F989">
        <f ca="1">IF(A989&lt;$F$2,"",AVERAGE(INDIRECT("C"&amp;A989-$F$2+3):C989))</f>
        <v>4094.2045454545446</v>
      </c>
      <c r="G989" s="2">
        <f ca="1">IF(A989&lt;$G$2,"",IF(A989=$G$2,AVERAGE(INDIRECT("C"&amp;A989-$G$2+3):C989),G988+(2/($G$2+3))*(C989-G988)))</f>
        <v>3927.3294830895616</v>
      </c>
      <c r="J989">
        <f ca="1">IF(F989="","",IF(C989&lt;(F989*(1-'inputs and tables'!$K$14)),0,IF(C989&gt;(F989*(1+'inputs and tables'!$K$14)),1,J988)))</f>
        <v>0</v>
      </c>
      <c r="K989">
        <f ca="1">IF(G989="","",IF(C989&lt;(G989*(1-'inputs and tables'!$K$14)),0,IF(C989&gt;(G989*(1+'inputs and tables'!$K$14)),1,K988)))</f>
        <v>0</v>
      </c>
      <c r="N989" s="13">
        <f t="shared" si="45"/>
        <v>13410.018352585585</v>
      </c>
      <c r="O989" s="10">
        <f ca="1">(O988+(IF(J988&lt;&gt;J987,(-O988*'inputs and tables'!$K$22-'inputs and tables'!$K$21)-O988*'inputs and tables'!$K$22,0)*('inputs and tables'!$K$15+'inputs and tables'!$K$16)))*(IF(AND(J988=0,'inputs and tables'!$K$16=1),(data!C988/data!C989-1)*'inputs and tables'!$K$18+1,1)*IF(AND(J988=1,'inputs and tables'!$K$15=1),(data!C989/data!C988-1)*'inputs and tables'!$K$17+1,1))</f>
        <v>45660.27479892641</v>
      </c>
      <c r="P989" s="10">
        <f ca="1">(P988+(IF(K988&lt;&gt;K987,(-P988*'inputs and tables'!$K$22-'inputs and tables'!$K$21)-P988*'inputs and tables'!$K$22,0)*('inputs and tables'!$K$15+'inputs and tables'!$K$16)))*(IF(AND(K988=0,'inputs and tables'!$K$16=1),data!C988/data!C989,1)*IF(AND(K988=1,'inputs and tables'!$K$15=1),data!C989/data!C988,1))</f>
        <v>3922.8886670598527</v>
      </c>
      <c r="R989" s="36">
        <f ca="1">1-O989/MAX($O$202:O989)</f>
        <v>0.42578070215363961</v>
      </c>
      <c r="S989" s="36">
        <f>1-N989/MAX($N$202:N989)</f>
        <v>0.24686387805957588</v>
      </c>
    </row>
    <row r="990" spans="1:19" x14ac:dyDescent="0.4">
      <c r="A990" s="17">
        <f t="shared" si="44"/>
        <v>988</v>
      </c>
      <c r="B990">
        <v>1505606400</v>
      </c>
      <c r="C990">
        <v>3719.97</v>
      </c>
      <c r="D990" s="14">
        <f t="shared" si="43"/>
        <v>42995</v>
      </c>
      <c r="F990">
        <f ca="1">IF(A990&lt;$F$2,"",AVERAGE(INDIRECT("C"&amp;A990-$F$2+3):C990))</f>
        <v>4113.8097727272725</v>
      </c>
      <c r="G990" s="2">
        <f ca="1">IF(A990&lt;$G$2,"",IF(A990=$G$2,AVERAGE(INDIRECT("C"&amp;A990-$G$2+3):C990),G989+(2/($G$2+3))*(C990-G989)))</f>
        <v>3918.5056752985165</v>
      </c>
      <c r="J990">
        <f ca="1">IF(F990="","",IF(C990&lt;(F990*(1-'inputs and tables'!$K$14)),0,IF(C990&gt;(F990*(1+'inputs and tables'!$K$14)),1,J989)))</f>
        <v>0</v>
      </c>
      <c r="K990">
        <f ca="1">IF(G990="","",IF(C990&lt;(G990*(1-'inputs and tables'!$K$14)),0,IF(C990&gt;(G990*(1+'inputs and tables'!$K$14)),1,K989)))</f>
        <v>0</v>
      </c>
      <c r="N990" s="13">
        <f t="shared" si="45"/>
        <v>13386.483860520377</v>
      </c>
      <c r="O990" s="10">
        <f ca="1">(O989+(IF(J989&lt;&gt;J988,(-O989*'inputs and tables'!$K$22-'inputs and tables'!$K$21)-O989*'inputs and tables'!$K$22,0)*('inputs and tables'!$K$15+'inputs and tables'!$K$16)))*(IF(AND(J989=0,'inputs and tables'!$K$16=1),(data!C989/data!C990-1)*'inputs and tables'!$K$18+1,1)*IF(AND(J989=1,'inputs and tables'!$K$15=1),(data!C990/data!C989-1)*'inputs and tables'!$K$17+1,1))</f>
        <v>45740.54915522095</v>
      </c>
      <c r="P990" s="10">
        <f ca="1">(P989+(IF(K989&lt;&gt;K988,(-P989*'inputs and tables'!$K$22-'inputs and tables'!$K$21)-P989*'inputs and tables'!$K$22,0)*('inputs and tables'!$K$15+'inputs and tables'!$K$16)))*(IF(AND(K989=0,'inputs and tables'!$K$16=1),data!C989/data!C990,1)*IF(AND(K989=1,'inputs and tables'!$K$15=1),data!C990/data!C989,1))</f>
        <v>3929.7854140450627</v>
      </c>
      <c r="R990" s="36">
        <f ca="1">1-O990/MAX($O$202:O990)</f>
        <v>0.42477117944030718</v>
      </c>
      <c r="S990" s="36">
        <f>1-N990/MAX($N$202:N990)</f>
        <v>0.24818562689091972</v>
      </c>
    </row>
    <row r="991" spans="1:19" x14ac:dyDescent="0.4">
      <c r="A991" s="17">
        <f t="shared" si="44"/>
        <v>989</v>
      </c>
      <c r="B991">
        <v>1505692800</v>
      </c>
      <c r="C991">
        <v>4100</v>
      </c>
      <c r="D991" s="14">
        <f t="shared" si="43"/>
        <v>42996</v>
      </c>
      <c r="F991">
        <f ca="1">IF(A991&lt;$F$2,"",AVERAGE(INDIRECT("C"&amp;A991-$F$2+3):C991))</f>
        <v>4133.2759090909085</v>
      </c>
      <c r="G991" s="2">
        <f ca="1">IF(A991&lt;$G$2,"",IF(A991=$G$2,AVERAGE(INDIRECT("C"&amp;A991-$G$2+3):C991),G990+(2/($G$2+3))*(C991-G990)))</f>
        <v>3926.2288380517712</v>
      </c>
      <c r="J991">
        <f ca="1">IF(F991="","",IF(C991&lt;(F991*(1-'inputs and tables'!$K$14)),0,IF(C991&gt;(F991*(1+'inputs and tables'!$K$14)),1,J990)))</f>
        <v>0</v>
      </c>
      <c r="K991">
        <f ca="1">IF(G991="","",IF(C991&lt;(G991*(1-'inputs and tables'!$K$14)),0,IF(C991&gt;(G991*(1+'inputs and tables'!$K$14)),1,K990)))</f>
        <v>1</v>
      </c>
      <c r="N991" s="13">
        <f t="shared" si="45"/>
        <v>14754.03936809532</v>
      </c>
      <c r="O991" s="10">
        <f ca="1">(O990+(IF(J990&lt;&gt;J989,(-O990*'inputs and tables'!$K$22-'inputs and tables'!$K$21)-O990*'inputs and tables'!$K$22,0)*('inputs and tables'!$K$15+'inputs and tables'!$K$16)))*(IF(AND(J990=0,'inputs and tables'!$K$16=1),(data!C990/data!C991-1)*'inputs and tables'!$K$18+1,1)*IF(AND(J990=1,'inputs and tables'!$K$15=1),(data!C991/data!C990-1)*'inputs and tables'!$K$17+1,1))</f>
        <v>41500.846497792016</v>
      </c>
      <c r="P991" s="10">
        <f ca="1">(P990+(IF(K990&lt;&gt;K989,(-P990*'inputs and tables'!$K$22-'inputs and tables'!$K$21)-P990*'inputs and tables'!$K$22,0)*('inputs and tables'!$K$15+'inputs and tables'!$K$16)))*(IF(AND(K990=0,'inputs and tables'!$K$16=1),data!C990/data!C991,1)*IF(AND(K990=1,'inputs and tables'!$K$15=1),data!C991/data!C990,1))</f>
        <v>3565.5326455329782</v>
      </c>
      <c r="R991" s="36">
        <f ca="1">1-O991/MAX($O$202:O991)</f>
        <v>0.47808927911769739</v>
      </c>
      <c r="S991" s="36">
        <f>1-N991/MAX($N$202:N991)</f>
        <v>0.17138070206285816</v>
      </c>
    </row>
    <row r="992" spans="1:19" x14ac:dyDescent="0.4">
      <c r="A992" s="17">
        <f t="shared" si="44"/>
        <v>990</v>
      </c>
      <c r="B992">
        <v>1505779200</v>
      </c>
      <c r="C992">
        <v>3910.11</v>
      </c>
      <c r="D992" s="14">
        <f t="shared" si="43"/>
        <v>42997</v>
      </c>
      <c r="F992">
        <f ca="1">IF(A992&lt;$F$2,"",AVERAGE(INDIRECT("C"&amp;A992-$F$2+3):C992))</f>
        <v>4148.909772727272</v>
      </c>
      <c r="G992" s="2">
        <f ca="1">IF(A992&lt;$G$2,"",IF(A992=$G$2,AVERAGE(INDIRECT("C"&amp;A992-$G$2+3):C992),G991+(2/($G$2+3))*(C992-G991)))</f>
        <v>3925.542930049568</v>
      </c>
      <c r="J992">
        <f ca="1">IF(F992="","",IF(C992&lt;(F992*(1-'inputs and tables'!$K$14)),0,IF(C992&gt;(F992*(1+'inputs and tables'!$K$14)),1,J991)))</f>
        <v>0</v>
      </c>
      <c r="K992">
        <f ca="1">IF(G992="","",IF(C992&lt;(G992*(1-'inputs and tables'!$K$14)),0,IF(C992&gt;(G992*(1+'inputs and tables'!$K$14)),1,K991)))</f>
        <v>0</v>
      </c>
      <c r="N992" s="13">
        <f t="shared" si="45"/>
        <v>14070.711432581267</v>
      </c>
      <c r="O992" s="10">
        <f ca="1">(O991+(IF(J991&lt;&gt;J990,(-O991*'inputs and tables'!$K$22-'inputs and tables'!$K$21)-O991*'inputs and tables'!$K$22,0)*('inputs and tables'!$K$15+'inputs and tables'!$K$16)))*(IF(AND(J991=0,'inputs and tables'!$K$16=1),(data!C991/data!C992-1)*'inputs and tables'!$K$18+1,1)*IF(AND(J991=1,'inputs and tables'!$K$15=1),(data!C992/data!C991-1)*'inputs and tables'!$K$17+1,1))</f>
        <v>43516.287429496173</v>
      </c>
      <c r="P992" s="10">
        <f ca="1">(P991+(IF(K991&lt;&gt;K990,(-P991*'inputs and tables'!$K$22-'inputs and tables'!$K$21)-P991*'inputs and tables'!$K$22,0)*('inputs and tables'!$K$15+'inputs and tables'!$K$16)))*(IF(AND(K991=0,'inputs and tables'!$K$16=1),data!C991/data!C992,1)*IF(AND(K991=1,'inputs and tables'!$K$15=1),data!C992/data!C991,1))</f>
        <v>3393.5955129072449</v>
      </c>
      <c r="R992" s="36">
        <f ca="1">1-O992/MAX($O$202:O992)</f>
        <v>0.4527432845578665</v>
      </c>
      <c r="S992" s="36">
        <f>1-N992/MAX($N$202:N992)</f>
        <v>0.20975790169341513</v>
      </c>
    </row>
    <row r="993" spans="1:19" x14ac:dyDescent="0.4">
      <c r="A993" s="17">
        <f t="shared" si="44"/>
        <v>991</v>
      </c>
      <c r="B993">
        <v>1505865600</v>
      </c>
      <c r="C993">
        <v>3872.06</v>
      </c>
      <c r="D993" s="14">
        <f t="shared" si="43"/>
        <v>42998</v>
      </c>
      <c r="F993">
        <f ca="1">IF(A993&lt;$F$2,"",AVERAGE(INDIRECT("C"&amp;A993-$F$2+3):C993))</f>
        <v>4159.6786363636356</v>
      </c>
      <c r="G993" s="2">
        <f ca="1">IF(A993&lt;$G$2,"",IF(A993=$G$2,AVERAGE(INDIRECT("C"&amp;A993-$G$2+3):C993),G992+(2/($G$2+3))*(C993-G992)))</f>
        <v>3923.2670606857564</v>
      </c>
      <c r="J993">
        <f ca="1">IF(F993="","",IF(C993&lt;(F993*(1-'inputs and tables'!$K$14)),0,IF(C993&gt;(F993*(1+'inputs and tables'!$K$14)),1,J992)))</f>
        <v>0</v>
      </c>
      <c r="K993">
        <f ca="1">IF(G993="","",IF(C993&lt;(G993*(1-'inputs and tables'!$K$14)),0,IF(C993&gt;(G993*(1+'inputs and tables'!$K$14)),1,K992)))</f>
        <v>0</v>
      </c>
      <c r="N993" s="13">
        <f t="shared" si="45"/>
        <v>13933.786750152967</v>
      </c>
      <c r="O993" s="10">
        <f ca="1">(O992+(IF(J992&lt;&gt;J991,(-O992*'inputs and tables'!$K$22-'inputs and tables'!$K$21)-O992*'inputs and tables'!$K$22,0)*('inputs and tables'!$K$15+'inputs and tables'!$K$16)))*(IF(AND(J992=0,'inputs and tables'!$K$16=1),(data!C992/data!C993-1)*'inputs and tables'!$K$18+1,1)*IF(AND(J992=1,'inputs and tables'!$K$15=1),(data!C993/data!C992-1)*'inputs and tables'!$K$17+1,1))</f>
        <v>43943.913741250726</v>
      </c>
      <c r="P993" s="10">
        <f ca="1">(P992+(IF(K992&lt;&gt;K991,(-P992*'inputs and tables'!$K$22-'inputs and tables'!$K$21)-P992*'inputs and tables'!$K$22,0)*('inputs and tables'!$K$15+'inputs and tables'!$K$16)))*(IF(AND(K992=0,'inputs and tables'!$K$16=1),data!C992/data!C993,1)*IF(AND(K992=1,'inputs and tables'!$K$15=1),data!C993/data!C992,1))</f>
        <v>3420.0898455787878</v>
      </c>
      <c r="R993" s="36">
        <f ca="1">1-O993/MAX($O$202:O993)</f>
        <v>0.4473654965012317</v>
      </c>
      <c r="S993" s="36">
        <f>1-N993/MAX($N$202:N993)</f>
        <v>0.21744789298280742</v>
      </c>
    </row>
    <row r="994" spans="1:19" x14ac:dyDescent="0.4">
      <c r="A994" s="17">
        <f t="shared" si="44"/>
        <v>992</v>
      </c>
      <c r="B994">
        <v>1505952000</v>
      </c>
      <c r="C994">
        <v>3617.47</v>
      </c>
      <c r="D994" s="14">
        <f t="shared" si="43"/>
        <v>42999</v>
      </c>
      <c r="F994">
        <f ca="1">IF(A994&lt;$F$2,"",AVERAGE(INDIRECT("C"&amp;A994-$F$2+3):C994))</f>
        <v>4164.1113636363625</v>
      </c>
      <c r="G994" s="2">
        <f ca="1">IF(A994&lt;$G$2,"",IF(A994=$G$2,AVERAGE(INDIRECT("C"&amp;A994-$G$2+3):C994),G993+(2/($G$2+3))*(C994-G993)))</f>
        <v>3910.2544198055116</v>
      </c>
      <c r="J994">
        <f ca="1">IF(F994="","",IF(C994&lt;(F994*(1-'inputs and tables'!$K$14)),0,IF(C994&gt;(F994*(1+'inputs and tables'!$K$14)),1,J993)))</f>
        <v>0</v>
      </c>
      <c r="K994">
        <f ca="1">IF(G994="","",IF(C994&lt;(G994*(1-'inputs and tables'!$K$14)),0,IF(C994&gt;(G994*(1+'inputs and tables'!$K$14)),1,K993)))</f>
        <v>0</v>
      </c>
      <c r="N994" s="13">
        <f t="shared" si="45"/>
        <v>13017.632876317994</v>
      </c>
      <c r="O994" s="10">
        <f ca="1">(O993+(IF(J993&lt;&gt;J992,(-O993*'inputs and tables'!$K$22-'inputs and tables'!$K$21)-O993*'inputs and tables'!$K$22,0)*('inputs and tables'!$K$15+'inputs and tables'!$K$16)))*(IF(AND(J993=0,'inputs and tables'!$K$16=1),(data!C993/data!C994-1)*'inputs and tables'!$K$18+1,1)*IF(AND(J993=1,'inputs and tables'!$K$15=1),(data!C994/data!C993-1)*'inputs and tables'!$K$17+1,1))</f>
        <v>47036.594813764117</v>
      </c>
      <c r="P994" s="10">
        <f ca="1">(P993+(IF(K993&lt;&gt;K992,(-P993*'inputs and tables'!$K$22-'inputs and tables'!$K$21)-P993*'inputs and tables'!$K$22,0)*('inputs and tables'!$K$15+'inputs and tables'!$K$16)))*(IF(AND(K993=0,'inputs and tables'!$K$16=1),data!C993/data!C994,1)*IF(AND(K993=1,'inputs and tables'!$K$15=1),data!C994/data!C993,1))</f>
        <v>3660.788641639544</v>
      </c>
      <c r="R994" s="36">
        <f ca="1">1-O994/MAX($O$202:O994)</f>
        <v>0.40847223180359737</v>
      </c>
      <c r="S994" s="36">
        <f>1-N994/MAX($N$202:N994)</f>
        <v>0.26890110933934819</v>
      </c>
    </row>
    <row r="995" spans="1:19" x14ac:dyDescent="0.4">
      <c r="A995" s="17">
        <f t="shared" si="44"/>
        <v>993</v>
      </c>
      <c r="B995">
        <v>1506038400</v>
      </c>
      <c r="C995">
        <v>3619.01</v>
      </c>
      <c r="D995" s="14">
        <f t="shared" si="43"/>
        <v>43000</v>
      </c>
      <c r="F995">
        <f ca="1">IF(A995&lt;$F$2,"",AVERAGE(INDIRECT("C"&amp;A995-$F$2+3):C995))</f>
        <v>4170.3888636363627</v>
      </c>
      <c r="G995" s="2">
        <f ca="1">IF(A995&lt;$G$2,"",IF(A995=$G$2,AVERAGE(INDIRECT("C"&amp;A995-$G$2+3):C995),G994+(2/($G$2+3))*(C995-G994)))</f>
        <v>3897.8610402393197</v>
      </c>
      <c r="J995">
        <f ca="1">IF(F995="","",IF(C995&lt;(F995*(1-'inputs and tables'!$K$14)),0,IF(C995&gt;(F995*(1+'inputs and tables'!$K$14)),1,J994)))</f>
        <v>0</v>
      </c>
      <c r="K995">
        <f ca="1">IF(G995="","",IF(C995&lt;(G995*(1-'inputs and tables'!$K$14)),0,IF(C995&gt;(G995*(1+'inputs and tables'!$K$14)),1,K994)))</f>
        <v>0</v>
      </c>
      <c r="N995" s="13">
        <f t="shared" si="45"/>
        <v>13023.174637446498</v>
      </c>
      <c r="O995" s="10">
        <f ca="1">(O994+(IF(J994&lt;&gt;J993,(-O994*'inputs and tables'!$K$22-'inputs and tables'!$K$21)-O994*'inputs and tables'!$K$22,0)*('inputs and tables'!$K$15+'inputs and tables'!$K$16)))*(IF(AND(J994=0,'inputs and tables'!$K$16=1),(data!C994/data!C995-1)*'inputs and tables'!$K$18+1,1)*IF(AND(J994=1,'inputs and tables'!$K$15=1),(data!C995/data!C994-1)*'inputs and tables'!$K$17+1,1))</f>
        <v>47016.579296809701</v>
      </c>
      <c r="P995" s="10">
        <f ca="1">(P994+(IF(K994&lt;&gt;K993,(-P994*'inputs and tables'!$K$22-'inputs and tables'!$K$21)-P994*'inputs and tables'!$K$22,0)*('inputs and tables'!$K$15+'inputs and tables'!$K$16)))*(IF(AND(K994=0,'inputs and tables'!$K$16=1),data!C994/data!C995,1)*IF(AND(K994=1,'inputs and tables'!$K$15=1),data!C995/data!C994,1))</f>
        <v>3659.2308635432896</v>
      </c>
      <c r="R995" s="36">
        <f ca="1">1-O995/MAX($O$202:O995)</f>
        <v>0.40872394505197807</v>
      </c>
      <c r="S995" s="36">
        <f>1-N995/MAX($N$202:N995)</f>
        <v>0.26858987184695227</v>
      </c>
    </row>
    <row r="996" spans="1:19" x14ac:dyDescent="0.4">
      <c r="A996" s="17">
        <f t="shared" si="44"/>
        <v>994</v>
      </c>
      <c r="B996">
        <v>1506124800</v>
      </c>
      <c r="C996">
        <v>3787.33</v>
      </c>
      <c r="D996" s="14">
        <f t="shared" si="43"/>
        <v>43001</v>
      </c>
      <c r="F996">
        <f ca="1">IF(A996&lt;$F$2,"",AVERAGE(INDIRECT("C"&amp;A996-$F$2+3):C996))</f>
        <v>4178.1695454545452</v>
      </c>
      <c r="G996" s="2">
        <f ca="1">IF(A996&lt;$G$2,"",IF(A996=$G$2,AVERAGE(INDIRECT("C"&amp;A996-$G$2+3):C996),G995+(2/($G$2+3))*(C996-G995)))</f>
        <v>3893.1575917184978</v>
      </c>
      <c r="J996">
        <f ca="1">IF(F996="","",IF(C996&lt;(F996*(1-'inputs and tables'!$K$14)),0,IF(C996&gt;(F996*(1+'inputs and tables'!$K$14)),1,J995)))</f>
        <v>0</v>
      </c>
      <c r="K996">
        <f ca="1">IF(G996="","",IF(C996&lt;(G996*(1-'inputs and tables'!$K$14)),0,IF(C996&gt;(G996*(1+'inputs and tables'!$K$14)),1,K995)))</f>
        <v>0</v>
      </c>
      <c r="N996" s="13">
        <f t="shared" si="45"/>
        <v>13628.88193169962</v>
      </c>
      <c r="O996" s="10">
        <f ca="1">(O995+(IF(J995&lt;&gt;J994,(-O995*'inputs and tables'!$K$22-'inputs and tables'!$K$21)-O995*'inputs and tables'!$K$22,0)*('inputs and tables'!$K$15+'inputs and tables'!$K$16)))*(IF(AND(J995=0,'inputs and tables'!$K$16=1),(data!C995/data!C996-1)*'inputs and tables'!$K$18+1,1)*IF(AND(J995=1,'inputs and tables'!$K$15=1),(data!C996/data!C995-1)*'inputs and tables'!$K$17+1,1))</f>
        <v>44927.025276632165</v>
      </c>
      <c r="P996" s="10">
        <f ca="1">(P995+(IF(K995&lt;&gt;K994,(-P995*'inputs and tables'!$K$22-'inputs and tables'!$K$21)-P995*'inputs and tables'!$K$22,0)*('inputs and tables'!$K$15+'inputs and tables'!$K$16)))*(IF(AND(K995=0,'inputs and tables'!$K$16=1),data!C995/data!C996,1)*IF(AND(K995=1,'inputs and tables'!$K$15=1),data!C996/data!C995,1))</f>
        <v>3496.6039630747259</v>
      </c>
      <c r="R996" s="36">
        <f ca="1">1-O996/MAX($O$202:O996)</f>
        <v>0.43500197880368463</v>
      </c>
      <c r="S996" s="36">
        <f>1-N996/MAX($N$202:N996)</f>
        <v>0.23457201813261586</v>
      </c>
    </row>
    <row r="997" spans="1:19" x14ac:dyDescent="0.4">
      <c r="A997" s="17">
        <f t="shared" si="44"/>
        <v>995</v>
      </c>
      <c r="B997">
        <v>1506211200</v>
      </c>
      <c r="C997">
        <v>3669.01</v>
      </c>
      <c r="D997" s="14">
        <f t="shared" ref="D997:D1060" si="46">(B997/86400)+DATE(1970,1,1)</f>
        <v>43002</v>
      </c>
      <c r="F997">
        <f ca="1">IF(A997&lt;$F$2,"",AVERAGE(INDIRECT("C"&amp;A997-$F$2+3):C997))</f>
        <v>4178.4618181818178</v>
      </c>
      <c r="G997" s="2">
        <f ca="1">IF(A997&lt;$G$2,"",IF(A997=$G$2,AVERAGE(INDIRECT("C"&amp;A997-$G$2+3):C997),G996+(2/($G$2+3))*(C997-G996)))</f>
        <v>3883.6193963262212</v>
      </c>
      <c r="J997">
        <f ca="1">IF(F997="","",IF(C997&lt;(F997*(1-'inputs and tables'!$K$14)),0,IF(C997&gt;(F997*(1+'inputs and tables'!$K$14)),1,J996)))</f>
        <v>0</v>
      </c>
      <c r="K997">
        <f ca="1">IF(G997="","",IF(C997&lt;(G997*(1-'inputs and tables'!$K$14)),0,IF(C997&gt;(G997*(1+'inputs and tables'!$K$14)),1,K996)))</f>
        <v>0</v>
      </c>
      <c r="N997" s="13">
        <f t="shared" si="45"/>
        <v>13203.101946813513</v>
      </c>
      <c r="O997" s="10">
        <f ca="1">(O996+(IF(J996&lt;&gt;J995,(-O996*'inputs and tables'!$K$22-'inputs and tables'!$K$21)-O996*'inputs and tables'!$K$22,0)*('inputs and tables'!$K$15+'inputs and tables'!$K$16)))*(IF(AND(J996=0,'inputs and tables'!$K$16=1),(data!C996/data!C997-1)*'inputs and tables'!$K$18+1,1)*IF(AND(J996=1,'inputs and tables'!$K$15=1),(data!C997/data!C996-1)*'inputs and tables'!$K$17+1,1))</f>
        <v>46375.853606544355</v>
      </c>
      <c r="P997" s="10">
        <f ca="1">(P996+(IF(K996&lt;&gt;K995,(-P996*'inputs and tables'!$K$22-'inputs and tables'!$K$21)-P996*'inputs and tables'!$K$22,0)*('inputs and tables'!$K$15+'inputs and tables'!$K$16)))*(IF(AND(K996=0,'inputs and tables'!$K$16=1),data!C996/data!C997,1)*IF(AND(K996=1,'inputs and tables'!$K$15=1),data!C997/data!C996,1))</f>
        <v>3609.3641302345322</v>
      </c>
      <c r="R997" s="36">
        <f ca="1">1-O997/MAX($O$202:O997)</f>
        <v>0.41678165074027029</v>
      </c>
      <c r="S997" s="36">
        <f>1-N997/MAX($N$202:N997)</f>
        <v>0.25848475845747509</v>
      </c>
    </row>
    <row r="998" spans="1:19" x14ac:dyDescent="0.4">
      <c r="A998" s="17">
        <f t="shared" si="44"/>
        <v>996</v>
      </c>
      <c r="B998">
        <v>1506297600</v>
      </c>
      <c r="C998">
        <v>3919.78</v>
      </c>
      <c r="D998" s="14">
        <f t="shared" si="46"/>
        <v>43003</v>
      </c>
      <c r="F998">
        <f ca="1">IF(A998&lt;$F$2,"",AVERAGE(INDIRECT("C"&amp;A998-$F$2+3):C998))</f>
        <v>4179.5022727272726</v>
      </c>
      <c r="G998" s="2">
        <f ca="1">IF(A998&lt;$G$2,"",IF(A998=$G$2,AVERAGE(INDIRECT("C"&amp;A998-$G$2+3):C998),G997+(2/($G$2+3))*(C998-G997)))</f>
        <v>3885.1581454187226</v>
      </c>
      <c r="J998">
        <f ca="1">IF(F998="","",IF(C998&lt;(F998*(1-'inputs and tables'!$K$14)),0,IF(C998&gt;(F998*(1+'inputs and tables'!$K$14)),1,J997)))</f>
        <v>0</v>
      </c>
      <c r="K998">
        <f ca="1">IF(G998="","",IF(C998&lt;(G998*(1-'inputs and tables'!$K$14)),0,IF(C998&gt;(G998*(1+'inputs and tables'!$K$14)),1,K997)))</f>
        <v>1</v>
      </c>
      <c r="N998" s="13">
        <f t="shared" si="45"/>
        <v>14105.509374212845</v>
      </c>
      <c r="O998" s="10">
        <f ca="1">(O997+(IF(J997&lt;&gt;J996,(-O997*'inputs and tables'!$K$22-'inputs and tables'!$K$21)-O997*'inputs and tables'!$K$22,0)*('inputs and tables'!$K$15+'inputs and tables'!$K$16)))*(IF(AND(J997=0,'inputs and tables'!$K$16=1),(data!C997/data!C998-1)*'inputs and tables'!$K$18+1,1)*IF(AND(J997=1,'inputs and tables'!$K$15=1),(data!C998/data!C997-1)*'inputs and tables'!$K$17+1,1))</f>
        <v>43408.933828160589</v>
      </c>
      <c r="P998" s="10">
        <f ca="1">(P997+(IF(K997&lt;&gt;K996,(-P997*'inputs and tables'!$K$22-'inputs and tables'!$K$21)-P997*'inputs and tables'!$K$22,0)*('inputs and tables'!$K$15+'inputs and tables'!$K$16)))*(IF(AND(K997=0,'inputs and tables'!$K$16=1),data!C997/data!C998,1)*IF(AND(K997=1,'inputs and tables'!$K$15=1),data!C998/data!C997,1))</f>
        <v>3378.453149786927</v>
      </c>
      <c r="R998" s="36">
        <f ca="1">1-O998/MAX($O$202:O998)</f>
        <v>0.45409335329599076</v>
      </c>
      <c r="S998" s="36">
        <f>1-N998/MAX($N$202:N998)</f>
        <v>0.20780357276389039</v>
      </c>
    </row>
    <row r="999" spans="1:19" x14ac:dyDescent="0.4">
      <c r="A999" s="17">
        <f t="shared" si="44"/>
        <v>997</v>
      </c>
      <c r="B999">
        <v>1506384000</v>
      </c>
      <c r="C999">
        <v>3885.09</v>
      </c>
      <c r="D999" s="14">
        <f t="shared" si="46"/>
        <v>43004</v>
      </c>
      <c r="F999">
        <f ca="1">IF(A999&lt;$F$2,"",AVERAGE(INDIRECT("C"&amp;A999-$F$2+3):C999))</f>
        <v>4175.5163636363632</v>
      </c>
      <c r="G999" s="2">
        <f ca="1">IF(A999&lt;$G$2,"",IF(A999=$G$2,AVERAGE(INDIRECT("C"&amp;A999-$G$2+3):C999),G998+(2/($G$2+3))*(C999-G998)))</f>
        <v>3885.1552456136706</v>
      </c>
      <c r="J999">
        <f ca="1">IF(F999="","",IF(C999&lt;(F999*(1-'inputs and tables'!$K$14)),0,IF(C999&gt;(F999*(1+'inputs and tables'!$K$14)),1,J998)))</f>
        <v>0</v>
      </c>
      <c r="K999">
        <f ca="1">IF(G999="","",IF(C999&lt;(G999*(1-'inputs and tables'!$K$14)),0,IF(C999&gt;(G999*(1+'inputs and tables'!$K$14)),1,K998)))</f>
        <v>0</v>
      </c>
      <c r="N999" s="13">
        <f t="shared" si="45"/>
        <v>13980.675806974008</v>
      </c>
      <c r="O999" s="10">
        <f ca="1">(O998+(IF(J998&lt;&gt;J997,(-O998*'inputs and tables'!$K$22-'inputs and tables'!$K$21)-O998*'inputs and tables'!$K$22,0)*('inputs and tables'!$K$15+'inputs and tables'!$K$16)))*(IF(AND(J998=0,'inputs and tables'!$K$16=1),(data!C998/data!C999-1)*'inputs and tables'!$K$18+1,1)*IF(AND(J998=1,'inputs and tables'!$K$15=1),(data!C999/data!C998-1)*'inputs and tables'!$K$17+1,1))</f>
        <v>43796.532549039359</v>
      </c>
      <c r="P999" s="10">
        <f ca="1">(P998+(IF(K998&lt;&gt;K997,(-P998*'inputs and tables'!$K$22-'inputs and tables'!$K$21)-P998*'inputs and tables'!$K$22,0)*('inputs and tables'!$K$15+'inputs and tables'!$K$16)))*(IF(AND(K998=0,'inputs and tables'!$K$16=1),data!C998/data!C999,1)*IF(AND(K998=1,'inputs and tables'!$K$15=1),data!C999/data!C998,1))</f>
        <v>3341.8567773217578</v>
      </c>
      <c r="R999" s="36">
        <f ca="1">1-O999/MAX($O$202:O999)</f>
        <v>0.44921894843685961</v>
      </c>
      <c r="S999" s="36">
        <f>1-N999/MAX($N$202:N999)</f>
        <v>0.21481450043350991</v>
      </c>
    </row>
    <row r="1000" spans="1:19" x14ac:dyDescent="0.4">
      <c r="A1000" s="17">
        <f t="shared" si="44"/>
        <v>998</v>
      </c>
      <c r="B1000">
        <v>1506470400</v>
      </c>
      <c r="C1000">
        <v>4200</v>
      </c>
      <c r="D1000" s="14">
        <f t="shared" si="46"/>
        <v>43005</v>
      </c>
      <c r="F1000">
        <f ca="1">IF(A1000&lt;$F$2,"",AVERAGE(INDIRECT("C"&amp;A1000-$F$2+3):C1000))</f>
        <v>4172.7754545454545</v>
      </c>
      <c r="G1000" s="2">
        <f ca="1">IF(A1000&lt;$G$2,"",IF(A1000=$G$2,AVERAGE(INDIRECT("C"&amp;A1000-$G$2+3):C1000),G999+(2/($G$2+3))*(C1000-G999)))</f>
        <v>3898.5528947364933</v>
      </c>
      <c r="J1000">
        <f ca="1">IF(F1000="","",IF(C1000&lt;(F1000*(1-'inputs and tables'!$K$14)),0,IF(C1000&gt;(F1000*(1+'inputs and tables'!$K$14)),1,J999)))</f>
        <v>1</v>
      </c>
      <c r="K1000">
        <f ca="1">IF(G1000="","",IF(C1000&lt;(G1000*(1-'inputs and tables'!$K$14)),0,IF(C1000&gt;(G1000*(1+'inputs and tables'!$K$14)),1,K999)))</f>
        <v>1</v>
      </c>
      <c r="N1000" s="13">
        <f t="shared" si="45"/>
        <v>15113.893986829349</v>
      </c>
      <c r="O1000" s="10">
        <f ca="1">(O999+(IF(J999&lt;&gt;J998,(-O999*'inputs and tables'!$K$22-'inputs and tables'!$K$21)-O999*'inputs and tables'!$K$22,0)*('inputs and tables'!$K$15+'inputs and tables'!$K$16)))*(IF(AND(J999=0,'inputs and tables'!$K$16=1),(data!C999/data!C1000-1)*'inputs and tables'!$K$18+1,1)*IF(AND(J999=1,'inputs and tables'!$K$15=1),(data!C1000/data!C999-1)*'inputs and tables'!$K$17+1,1))</f>
        <v>40512.731104987462</v>
      </c>
      <c r="P1000" s="10">
        <f ca="1">(P999+(IF(K999&lt;&gt;K998,(-P999*'inputs and tables'!$K$22-'inputs and tables'!$K$21)-P999*'inputs and tables'!$K$22,0)*('inputs and tables'!$K$15+'inputs and tables'!$K$16)))*(IF(AND(K999=0,'inputs and tables'!$K$16=1),data!C999/data!C1000,1)*IF(AND(K999=1,'inputs and tables'!$K$15=1),data!C1000/data!C999,1))</f>
        <v>3085.1065519788049</v>
      </c>
      <c r="R1000" s="36">
        <f ca="1">1-O1000/MAX($O$202:O1000)</f>
        <v>0.49051572485299011</v>
      </c>
      <c r="S1000" s="36">
        <f>1-N1000/MAX($N$202:N1000)</f>
        <v>0.1511704752839037</v>
      </c>
    </row>
    <row r="1001" spans="1:19" x14ac:dyDescent="0.4">
      <c r="A1001" s="17">
        <f t="shared" si="44"/>
        <v>999</v>
      </c>
      <c r="B1001">
        <v>1506556800</v>
      </c>
      <c r="C1001">
        <v>4189.42</v>
      </c>
      <c r="D1001" s="14">
        <f t="shared" si="46"/>
        <v>43006</v>
      </c>
      <c r="F1001">
        <f ca="1">IF(A1001&lt;$F$2,"",AVERAGE(INDIRECT("C"&amp;A1001-$F$2+3):C1001))</f>
        <v>4173.4456818181825</v>
      </c>
      <c r="G1001" s="2">
        <f ca="1">IF(A1001&lt;$G$2,"",IF(A1001=$G$2,AVERAGE(INDIRECT("C"&amp;A1001-$G$2+3):C1001),G1000+(2/($G$2+3))*(C1001-G1000)))</f>
        <v>3910.9302183647278</v>
      </c>
      <c r="J1001">
        <f ca="1">IF(F1001="","",IF(C1001&lt;(F1001*(1-'inputs and tables'!$K$14)),0,IF(C1001&gt;(F1001*(1+'inputs and tables'!$K$14)),1,J1000)))</f>
        <v>1</v>
      </c>
      <c r="K1001">
        <f ca="1">IF(G1001="","",IF(C1001&lt;(G1001*(1-'inputs and tables'!$K$14)),0,IF(C1001&gt;(G1001*(1+'inputs and tables'!$K$14)),1,K1000)))</f>
        <v>1</v>
      </c>
      <c r="N1001" s="13">
        <f t="shared" si="45"/>
        <v>15075.821368167288</v>
      </c>
      <c r="O1001" s="10">
        <f ca="1">(O1000+(IF(J1000&lt;&gt;J999,(-O1000*'inputs and tables'!$K$22-'inputs and tables'!$K$21)-O1000*'inputs and tables'!$K$22,0)*('inputs and tables'!$K$15+'inputs and tables'!$K$16)))*(IF(AND(J1000=0,'inputs and tables'!$K$16=1),(data!C1000/data!C1001-1)*'inputs and tables'!$K$18+1,1)*IF(AND(J1000=1,'inputs and tables'!$K$15=1),(data!C1001/data!C1000-1)*'inputs and tables'!$K$17+1,1))</f>
        <v>40202.544511152169</v>
      </c>
      <c r="P1001" s="10">
        <f ca="1">(P1000+(IF(K1000&lt;&gt;K999,(-P1000*'inputs and tables'!$K$22-'inputs and tables'!$K$21)-P1000*'inputs and tables'!$K$22,0)*('inputs and tables'!$K$15+'inputs and tables'!$K$16)))*(IF(AND(K1000=0,'inputs and tables'!$K$16=1),data!C1000/data!C1001,1)*IF(AND(K1000=1,'inputs and tables'!$K$15=1),data!C1001/data!C1000,1))</f>
        <v>3071.1803516212053</v>
      </c>
      <c r="R1001" s="36">
        <f ca="1">1-O1001/MAX($O$202:O1001)</f>
        <v>0.4944166021231734</v>
      </c>
      <c r="S1001" s="36">
        <f>1-N1001/MAX($N$202:N1001)</f>
        <v>0.15330871727711715</v>
      </c>
    </row>
    <row r="1002" spans="1:19" x14ac:dyDescent="0.4">
      <c r="A1002" s="17">
        <f t="shared" si="44"/>
        <v>1000</v>
      </c>
      <c r="B1002">
        <v>1506643200</v>
      </c>
      <c r="C1002">
        <v>4156.99</v>
      </c>
      <c r="D1002" s="14">
        <f t="shared" si="46"/>
        <v>43007</v>
      </c>
      <c r="F1002">
        <f ca="1">IF(A1002&lt;$F$2,"",AVERAGE(INDIRECT("C"&amp;A1002-$F$2+3):C1002))</f>
        <v>4168.6043181818177</v>
      </c>
      <c r="G1002" s="2">
        <f ca="1">IF(A1002&lt;$G$2,"",IF(A1002=$G$2,AVERAGE(INDIRECT("C"&amp;A1002-$G$2+3):C1002),G1001+(2/($G$2+3))*(C1002-G1001)))</f>
        <v>3921.4008473704839</v>
      </c>
      <c r="J1002">
        <f ca="1">IF(F1002="","",IF(C1002&lt;(F1002*(1-'inputs and tables'!$K$14)),0,IF(C1002&gt;(F1002*(1+'inputs and tables'!$K$14)),1,J1001)))</f>
        <v>0</v>
      </c>
      <c r="K1002">
        <f ca="1">IF(G1002="","",IF(C1002&lt;(G1002*(1-'inputs and tables'!$K$14)),0,IF(C1002&gt;(G1002*(1+'inputs and tables'!$K$14)),1,K1001)))</f>
        <v>1</v>
      </c>
      <c r="N1002" s="13">
        <f t="shared" si="45"/>
        <v>14959.120515311841</v>
      </c>
      <c r="O1002" s="10">
        <f ca="1">(O1001+(IF(J1001&lt;&gt;J1000,(-O1001*'inputs and tables'!$K$22-'inputs and tables'!$K$21)-O1001*'inputs and tables'!$K$22,0)*('inputs and tables'!$K$15+'inputs and tables'!$K$16)))*(IF(AND(J1001=0,'inputs and tables'!$K$16=1),(data!C1001/data!C1002-1)*'inputs and tables'!$K$18+1,1)*IF(AND(J1001=1,'inputs and tables'!$K$15=1),(data!C1002/data!C1001-1)*'inputs and tables'!$K$17+1,1))</f>
        <v>39502.333224955626</v>
      </c>
      <c r="P1002" s="10">
        <f ca="1">(P1001+(IF(K1001&lt;&gt;K1000,(-P1001*'inputs and tables'!$K$22-'inputs and tables'!$K$21)-P1001*'inputs and tables'!$K$22,0)*('inputs and tables'!$K$15+'inputs and tables'!$K$16)))*(IF(AND(K1001=0,'inputs and tables'!$K$16=1),data!C1001/data!C1002,1)*IF(AND(K1001=1,'inputs and tables'!$K$15=1),data!C1002/data!C1001,1))</f>
        <v>3047.4065646046074</v>
      </c>
      <c r="R1002" s="36">
        <f ca="1">1-O1002/MAX($O$202:O1002)</f>
        <v>0.50322239304043115</v>
      </c>
      <c r="S1002" s="36">
        <f>1-N1002/MAX($N$202:N1002)</f>
        <v>0.15986289382153218</v>
      </c>
    </row>
    <row r="1003" spans="1:19" x14ac:dyDescent="0.4">
      <c r="A1003" s="17">
        <f t="shared" si="44"/>
        <v>1001</v>
      </c>
      <c r="B1003">
        <v>1506729600</v>
      </c>
      <c r="C1003">
        <v>4339</v>
      </c>
      <c r="D1003" s="14">
        <f t="shared" si="46"/>
        <v>43008</v>
      </c>
      <c r="F1003">
        <f ca="1">IF(A1003&lt;$F$2,"",AVERAGE(INDIRECT("C"&amp;A1003-$F$2+3):C1003))</f>
        <v>4169.9449999999988</v>
      </c>
      <c r="G1003" s="2">
        <f ca="1">IF(A1003&lt;$G$2,"",IF(A1003=$G$2,AVERAGE(INDIRECT("C"&amp;A1003-$G$2+3):C1003),G1002+(2/($G$2+3))*(C1003-G1002)))</f>
        <v>3939.1710240781231</v>
      </c>
      <c r="J1003">
        <f ca="1">IF(F1003="","",IF(C1003&lt;(F1003*(1-'inputs and tables'!$K$14)),0,IF(C1003&gt;(F1003*(1+'inputs and tables'!$K$14)),1,J1002)))</f>
        <v>1</v>
      </c>
      <c r="K1003">
        <f ca="1">IF(G1003="","",IF(C1003&lt;(G1003*(1-'inputs and tables'!$K$14)),0,IF(C1003&gt;(G1003*(1+'inputs and tables'!$K$14)),1,K1002)))</f>
        <v>1</v>
      </c>
      <c r="N1003" s="13">
        <f t="shared" si="45"/>
        <v>15614.091906869655</v>
      </c>
      <c r="O1003" s="10">
        <f ca="1">(O1002+(IF(J1002&lt;&gt;J1001,(-O1002*'inputs and tables'!$K$22-'inputs and tables'!$K$21)-O1002*'inputs and tables'!$K$22,0)*('inputs and tables'!$K$15+'inputs and tables'!$K$16)))*(IF(AND(J1002=0,'inputs and tables'!$K$16=1),(data!C1002/data!C1003-1)*'inputs and tables'!$K$18+1,1)*IF(AND(J1002=1,'inputs and tables'!$K$15=1),(data!C1003/data!C1002-1)*'inputs and tables'!$K$17+1,1))</f>
        <v>37769.620323674273</v>
      </c>
      <c r="P1003" s="10">
        <f ca="1">(P1002+(IF(K1002&lt;&gt;K1001,(-P1002*'inputs and tables'!$K$22-'inputs and tables'!$K$21)-P1002*'inputs and tables'!$K$22,0)*('inputs and tables'!$K$15+'inputs and tables'!$K$16)))*(IF(AND(K1002=0,'inputs and tables'!$K$16=1),data!C1002/data!C1003,1)*IF(AND(K1002=1,'inputs and tables'!$K$15=1),data!C1003/data!C1002,1))</f>
        <v>3180.8344700899916</v>
      </c>
      <c r="R1003" s="36">
        <f ca="1">1-O1003/MAX($O$202:O1003)</f>
        <v>0.52501282662683835</v>
      </c>
      <c r="S1003" s="36">
        <f>1-N1003/MAX($N$202:N1003)</f>
        <v>0.12307826006115663</v>
      </c>
    </row>
    <row r="1004" spans="1:19" x14ac:dyDescent="0.4">
      <c r="A1004" s="17">
        <f t="shared" si="44"/>
        <v>1002</v>
      </c>
      <c r="B1004">
        <v>1506816000</v>
      </c>
      <c r="C1004">
        <v>4394.8100000000004</v>
      </c>
      <c r="D1004" s="14">
        <f t="shared" si="46"/>
        <v>43009</v>
      </c>
      <c r="F1004">
        <f ca="1">IF(A1004&lt;$F$2,"",AVERAGE(INDIRECT("C"&amp;A1004-$F$2+3):C1004))</f>
        <v>4176.6061363636354</v>
      </c>
      <c r="G1004" s="2">
        <f ca="1">IF(A1004&lt;$G$2,"",IF(A1004=$G$2,AVERAGE(INDIRECT("C"&amp;A1004-$G$2+3):C1004),G1003+(2/($G$2+3))*(C1004-G1003)))</f>
        <v>3958.5599166705433</v>
      </c>
      <c r="J1004">
        <f ca="1">IF(F1004="","",IF(C1004&lt;(F1004*(1-'inputs and tables'!$K$14)),0,IF(C1004&gt;(F1004*(1+'inputs and tables'!$K$14)),1,J1003)))</f>
        <v>1</v>
      </c>
      <c r="K1004">
        <f ca="1">IF(G1004="","",IF(C1004&lt;(G1004*(1-'inputs and tables'!$K$14)),0,IF(C1004&gt;(G1004*(1+'inputs and tables'!$K$14)),1,K1003)))</f>
        <v>1</v>
      </c>
      <c r="N1004" s="13">
        <f t="shared" si="45"/>
        <v>15814.926769585119</v>
      </c>
      <c r="O1004" s="10">
        <f ca="1">(O1003+(IF(J1003&lt;&gt;J1002,(-O1003*'inputs and tables'!$K$22-'inputs and tables'!$K$21)-O1003*'inputs and tables'!$K$22,0)*('inputs and tables'!$K$15+'inputs and tables'!$K$16)))*(IF(AND(J1003=0,'inputs and tables'!$K$16=1),(data!C1003/data!C1004-1)*'inputs and tables'!$K$18+1,1)*IF(AND(J1003=1,'inputs and tables'!$K$15=1),(data!C1004/data!C1003-1)*'inputs and tables'!$K$17+1,1))</f>
        <v>38784.963774153555</v>
      </c>
      <c r="P1004" s="10">
        <f ca="1">(P1003+(IF(K1003&lt;&gt;K1002,(-P1003*'inputs and tables'!$K$22-'inputs and tables'!$K$21)-P1003*'inputs and tables'!$K$22,0)*('inputs and tables'!$K$15+'inputs and tables'!$K$16)))*(IF(AND(K1003=0,'inputs and tables'!$K$16=1),data!C1003/data!C1004,1)*IF(AND(K1003=1,'inputs and tables'!$K$15=1),data!C1004/data!C1003,1))</f>
        <v>3221.747669392993</v>
      </c>
      <c r="R1004" s="36">
        <f ca="1">1-O1004/MAX($O$202:O1004)</f>
        <v>0.51224396341314549</v>
      </c>
      <c r="S1004" s="36">
        <f>1-N1004/MAX($N$202:N1004)</f>
        <v>0.11179893249582196</v>
      </c>
    </row>
    <row r="1005" spans="1:19" x14ac:dyDescent="0.4">
      <c r="A1005" s="17">
        <f t="shared" si="44"/>
        <v>1003</v>
      </c>
      <c r="B1005">
        <v>1506902400</v>
      </c>
      <c r="C1005">
        <v>4392.71</v>
      </c>
      <c r="D1005" s="14">
        <f t="shared" si="46"/>
        <v>43010</v>
      </c>
      <c r="F1005">
        <f ca="1">IF(A1005&lt;$F$2,"",AVERAGE(INDIRECT("C"&amp;A1005-$F$2+3):C1005))</f>
        <v>4181.9538636363632</v>
      </c>
      <c r="G1005" s="2">
        <f ca="1">IF(A1005&lt;$G$2,"",IF(A1005=$G$2,AVERAGE(INDIRECT("C"&amp;A1005-$G$2+3):C1005),G1004+(2/($G$2+3))*(C1005-G1004)))</f>
        <v>3977.0343883015839</v>
      </c>
      <c r="J1005">
        <f ca="1">IF(F1005="","",IF(C1005&lt;(F1005*(1-'inputs and tables'!$K$14)),0,IF(C1005&gt;(F1005*(1+'inputs and tables'!$K$14)),1,J1004)))</f>
        <v>1</v>
      </c>
      <c r="K1005">
        <f ca="1">IF(G1005="","",IF(C1005&lt;(G1005*(1-'inputs and tables'!$K$14)),0,IF(C1005&gt;(G1005*(1+'inputs and tables'!$K$14)),1,K1004)))</f>
        <v>1</v>
      </c>
      <c r="N1005" s="13">
        <f t="shared" si="45"/>
        <v>15807.369822591703</v>
      </c>
      <c r="O1005" s="10">
        <f ca="1">(O1004+(IF(J1004&lt;&gt;J1003,(-O1004*'inputs and tables'!$K$22-'inputs and tables'!$K$21)-O1004*'inputs and tables'!$K$22,0)*('inputs and tables'!$K$15+'inputs and tables'!$K$16)))*(IF(AND(J1004=0,'inputs and tables'!$K$16=1),(data!C1004/data!C1005-1)*'inputs and tables'!$K$18+1,1)*IF(AND(J1004=1,'inputs and tables'!$K$15=1),(data!C1005/data!C1004-1)*'inputs and tables'!$K$17+1,1))</f>
        <v>38743.26482611418</v>
      </c>
      <c r="P1005" s="10">
        <f ca="1">(P1004+(IF(K1004&lt;&gt;K1003,(-P1004*'inputs and tables'!$K$22-'inputs and tables'!$K$21)-P1004*'inputs and tables'!$K$22,0)*('inputs and tables'!$K$15+'inputs and tables'!$K$16)))*(IF(AND(K1004=0,'inputs and tables'!$K$16=1),data!C1004/data!C1005,1)*IF(AND(K1004=1,'inputs and tables'!$K$15=1),data!C1005/data!C1004,1))</f>
        <v>3220.2082012235551</v>
      </c>
      <c r="R1005" s="36">
        <f ca="1">1-O1005/MAX($O$202:O1005)</f>
        <v>0.51276836544028059</v>
      </c>
      <c r="S1005" s="36">
        <f>1-N1005/MAX($N$202:N1005)</f>
        <v>0.11222334725818006</v>
      </c>
    </row>
    <row r="1006" spans="1:19" x14ac:dyDescent="0.4">
      <c r="A1006" s="17">
        <f t="shared" si="44"/>
        <v>1004</v>
      </c>
      <c r="B1006">
        <v>1506988800</v>
      </c>
      <c r="C1006">
        <v>4307.99</v>
      </c>
      <c r="D1006" s="14">
        <f t="shared" si="46"/>
        <v>43011</v>
      </c>
      <c r="F1006">
        <f ca="1">IF(A1006&lt;$F$2,"",AVERAGE(INDIRECT("C"&amp;A1006-$F$2+3):C1006))</f>
        <v>4187.7947727272722</v>
      </c>
      <c r="G1006" s="2">
        <f ca="1">IF(A1006&lt;$G$2,"",IF(A1006=$G$2,AVERAGE(INDIRECT("C"&amp;A1006-$G$2+3):C1006),G1005+(2/($G$2+3))*(C1006-G1005)))</f>
        <v>3991.1176058206656</v>
      </c>
      <c r="J1006">
        <f ca="1">IF(F1006="","",IF(C1006&lt;(F1006*(1-'inputs and tables'!$K$14)),0,IF(C1006&gt;(F1006*(1+'inputs and tables'!$K$14)),1,J1005)))</f>
        <v>1</v>
      </c>
      <c r="K1006">
        <f ca="1">IF(G1006="","",IF(C1006&lt;(G1006*(1-'inputs and tables'!$K$14)),0,IF(C1006&gt;(G1006*(1+'inputs and tables'!$K$14)),1,K1005)))</f>
        <v>1</v>
      </c>
      <c r="N1006" s="13">
        <f t="shared" si="45"/>
        <v>15502.50098960023</v>
      </c>
      <c r="O1006" s="10">
        <f ca="1">(O1005+(IF(J1005&lt;&gt;J1004,(-O1005*'inputs and tables'!$K$22-'inputs and tables'!$K$21)-O1005*'inputs and tables'!$K$22,0)*('inputs and tables'!$K$15+'inputs and tables'!$K$16)))*(IF(AND(J1005=0,'inputs and tables'!$K$16=1),(data!C1005/data!C1006-1)*'inputs and tables'!$K$18+1,1)*IF(AND(J1005=1,'inputs and tables'!$K$15=1),(data!C1006/data!C1005-1)*'inputs and tables'!$K$17+1,1))</f>
        <v>37062.015405789622</v>
      </c>
      <c r="P1006" s="10">
        <f ca="1">(P1005+(IF(K1005&lt;&gt;K1004,(-P1005*'inputs and tables'!$K$22-'inputs and tables'!$K$21)-P1005*'inputs and tables'!$K$22,0)*('inputs and tables'!$K$15+'inputs and tables'!$K$16)))*(IF(AND(K1005=0,'inputs and tables'!$K$16=1),data!C1005/data!C1006,1)*IF(AND(K1005=1,'inputs and tables'!$K$15=1),data!C1006/data!C1005,1))</f>
        <v>3158.1016567879651</v>
      </c>
      <c r="R1006" s="36">
        <f ca="1">1-O1006/MAX($O$202:O1006)</f>
        <v>0.53391159915700082</v>
      </c>
      <c r="S1006" s="36">
        <f>1-N1006/MAX($N$202:N1006)</f>
        <v>0.12934545138531051</v>
      </c>
    </row>
    <row r="1007" spans="1:19" x14ac:dyDescent="0.4">
      <c r="A1007" s="17">
        <f t="shared" si="44"/>
        <v>1005</v>
      </c>
      <c r="B1007">
        <v>1507075200</v>
      </c>
      <c r="C1007">
        <v>4214.84</v>
      </c>
      <c r="D1007" s="14">
        <f t="shared" si="46"/>
        <v>43012</v>
      </c>
      <c r="F1007">
        <f ca="1">IF(A1007&lt;$F$2,"",AVERAGE(INDIRECT("C"&amp;A1007-$F$2+3):C1007))</f>
        <v>4192.6320454545448</v>
      </c>
      <c r="G1007" s="2">
        <f ca="1">IF(A1007&lt;$G$2,"",IF(A1007=$G$2,AVERAGE(INDIRECT("C"&amp;A1007-$G$2+3):C1007),G1006+(2/($G$2+3))*(C1007-G1006)))</f>
        <v>4000.6377077006373</v>
      </c>
      <c r="J1007">
        <f ca="1">IF(F1007="","",IF(C1007&lt;(F1007*(1-'inputs and tables'!$K$14)),0,IF(C1007&gt;(F1007*(1+'inputs and tables'!$K$14)),1,J1006)))</f>
        <v>1</v>
      </c>
      <c r="K1007">
        <f ca="1">IF(G1007="","",IF(C1007&lt;(G1007*(1-'inputs and tables'!$K$14)),0,IF(C1007&gt;(G1007*(1+'inputs and tables'!$K$14)),1,K1006)))</f>
        <v>1</v>
      </c>
      <c r="N1007" s="13">
        <f t="shared" si="45"/>
        <v>15167.296412249481</v>
      </c>
      <c r="O1007" s="10">
        <f ca="1">(O1006+(IF(J1006&lt;&gt;J1005,(-O1006*'inputs and tables'!$K$22-'inputs and tables'!$K$21)-O1006*'inputs and tables'!$K$22,0)*('inputs and tables'!$K$15+'inputs and tables'!$K$16)))*(IF(AND(J1006=0,'inputs and tables'!$K$16=1),(data!C1006/data!C1007-1)*'inputs and tables'!$K$18+1,1)*IF(AND(J1006=1,'inputs and tables'!$K$15=1),(data!C1007/data!C1006-1)*'inputs and tables'!$K$17+1,1))</f>
        <v>35258.915780706717</v>
      </c>
      <c r="P1007" s="10">
        <f ca="1">(P1006+(IF(K1006&lt;&gt;K1005,(-P1006*'inputs and tables'!$K$22-'inputs and tables'!$K$21)-P1006*'inputs and tables'!$K$22,0)*('inputs and tables'!$K$15+'inputs and tables'!$K$16)))*(IF(AND(K1006=0,'inputs and tables'!$K$16=1),data!C1006/data!C1007,1)*IF(AND(K1006=1,'inputs and tables'!$K$15=1),data!C1007/data!C1006,1))</f>
        <v>3089.8152472722054</v>
      </c>
      <c r="R1007" s="36">
        <f ca="1">1-O1007/MAX($O$202:O1007)</f>
        <v>0.55658720952556751</v>
      </c>
      <c r="S1007" s="36">
        <f>1-N1007/MAX($N$202:N1007)</f>
        <v>0.14817127762990667</v>
      </c>
    </row>
    <row r="1008" spans="1:19" x14ac:dyDescent="0.4">
      <c r="A1008" s="17">
        <f t="shared" si="44"/>
        <v>1006</v>
      </c>
      <c r="B1008">
        <v>1507161600</v>
      </c>
      <c r="C1008">
        <v>4320.04</v>
      </c>
      <c r="D1008" s="14">
        <f t="shared" si="46"/>
        <v>43013</v>
      </c>
      <c r="F1008">
        <f ca="1">IF(A1008&lt;$F$2,"",AVERAGE(INDIRECT("C"&amp;A1008-$F$2+3):C1008))</f>
        <v>4197.8147727272726</v>
      </c>
      <c r="G1008" s="2">
        <f ca="1">IF(A1008&lt;$G$2,"",IF(A1008=$G$2,AVERAGE(INDIRECT("C"&amp;A1008-$G$2+3):C1008),G1007+(2/($G$2+3))*(C1008-G1007)))</f>
        <v>4014.2292946069933</v>
      </c>
      <c r="J1008">
        <f ca="1">IF(F1008="","",IF(C1008&lt;(F1008*(1-'inputs and tables'!$K$14)),0,IF(C1008&gt;(F1008*(1+'inputs and tables'!$K$14)),1,J1007)))</f>
        <v>1</v>
      </c>
      <c r="K1008">
        <f ca="1">IF(G1008="","",IF(C1008&lt;(G1008*(1-'inputs and tables'!$K$14)),0,IF(C1008&gt;(G1008*(1+'inputs and tables'!$K$14)),1,K1007)))</f>
        <v>1</v>
      </c>
      <c r="N1008" s="13">
        <f t="shared" si="45"/>
        <v>15545.863471157681</v>
      </c>
      <c r="O1008" s="10">
        <f ca="1">(O1007+(IF(J1007&lt;&gt;J1006,(-O1007*'inputs and tables'!$K$22-'inputs and tables'!$K$21)-O1007*'inputs and tables'!$K$22,0)*('inputs and tables'!$K$15+'inputs and tables'!$K$16)))*(IF(AND(J1007=0,'inputs and tables'!$K$16=1),(data!C1007/data!C1008-1)*'inputs and tables'!$K$18+1,1)*IF(AND(J1007=1,'inputs and tables'!$K$15=1),(data!C1008/data!C1007-1)*'inputs and tables'!$K$17+1,1))</f>
        <v>37239.011197209657</v>
      </c>
      <c r="P1008" s="10">
        <f ca="1">(P1007+(IF(K1007&lt;&gt;K1006,(-P1007*'inputs and tables'!$K$22-'inputs and tables'!$K$21)-P1007*'inputs and tables'!$K$22,0)*('inputs and tables'!$K$15+'inputs and tables'!$K$16)))*(IF(AND(K1007=0,'inputs and tables'!$K$16=1),data!C1007/data!C1008,1)*IF(AND(K1007=1,'inputs and tables'!$K$15=1),data!C1008/data!C1007,1))</f>
        <v>3166.9352717602133</v>
      </c>
      <c r="R1008" s="36">
        <f ca="1">1-O1008/MAX($O$202:O1008)</f>
        <v>0.53168571682233368</v>
      </c>
      <c r="S1008" s="36">
        <f>1-N1008/MAX($N$202:N1008)</f>
        <v>0.12691011905844651</v>
      </c>
    </row>
    <row r="1009" spans="1:19" x14ac:dyDescent="0.4">
      <c r="A1009" s="17">
        <f t="shared" si="44"/>
        <v>1007</v>
      </c>
      <c r="B1009">
        <v>1507248000</v>
      </c>
      <c r="C1009">
        <v>4362.99</v>
      </c>
      <c r="D1009" s="14">
        <f t="shared" si="46"/>
        <v>43014</v>
      </c>
      <c r="F1009">
        <f ca="1">IF(A1009&lt;$F$2,"",AVERAGE(INDIRECT("C"&amp;A1009-$F$2+3):C1009))</f>
        <v>4202.8034090909086</v>
      </c>
      <c r="G1009" s="2">
        <f ca="1">IF(A1009&lt;$G$2,"",IF(A1009=$G$2,AVERAGE(INDIRECT("C"&amp;A1009-$G$2+3):C1009),G1008+(2/($G$2+3))*(C1009-G1008)))</f>
        <v>4029.0701756875469</v>
      </c>
      <c r="J1009">
        <f ca="1">IF(F1009="","",IF(C1009&lt;(F1009*(1-'inputs and tables'!$K$14)),0,IF(C1009&gt;(F1009*(1+'inputs and tables'!$K$14)),1,J1008)))</f>
        <v>1</v>
      </c>
      <c r="K1009">
        <f ca="1">IF(G1009="","",IF(C1009&lt;(G1009*(1-'inputs and tables'!$K$14)),0,IF(C1009&gt;(G1009*(1+'inputs and tables'!$K$14)),1,K1008)))</f>
        <v>1</v>
      </c>
      <c r="N1009" s="13">
        <f t="shared" si="45"/>
        <v>15700.421029903946</v>
      </c>
      <c r="O1009" s="10">
        <f ca="1">(O1008+(IF(J1008&lt;&gt;J1007,(-O1008*'inputs and tables'!$K$22-'inputs and tables'!$K$21)-O1008*'inputs and tables'!$K$22,0)*('inputs and tables'!$K$15+'inputs and tables'!$K$16)))*(IF(AND(J1008=0,'inputs and tables'!$K$16=1),(data!C1008/data!C1009-1)*'inputs and tables'!$K$18+1,1)*IF(AND(J1008=1,'inputs and tables'!$K$15=1),(data!C1009/data!C1008-1)*'inputs and tables'!$K$17+1,1))</f>
        <v>38072.032406404549</v>
      </c>
      <c r="P1009" s="10">
        <f ca="1">(P1008+(IF(K1008&lt;&gt;K1007,(-P1008*'inputs and tables'!$K$22-'inputs and tables'!$K$21)-P1008*'inputs and tables'!$K$22,0)*('inputs and tables'!$K$15+'inputs and tables'!$K$16)))*(IF(AND(K1008=0,'inputs and tables'!$K$16=1),data!C1008/data!C1009,1)*IF(AND(K1008=1,'inputs and tables'!$K$15=1),data!C1009/data!C1008,1))</f>
        <v>3198.4210612256115</v>
      </c>
      <c r="R1009" s="36">
        <f ca="1">1-O1009/MAX($O$202:O1009)</f>
        <v>0.5212097208730877</v>
      </c>
      <c r="S1009" s="36">
        <f>1-N1009/MAX($N$202:N1009)</f>
        <v>0.11822982665688553</v>
      </c>
    </row>
    <row r="1010" spans="1:19" x14ac:dyDescent="0.4">
      <c r="A1010" s="17">
        <f t="shared" si="44"/>
        <v>1008</v>
      </c>
      <c r="B1010">
        <v>1507334400</v>
      </c>
      <c r="C1010">
        <v>4425</v>
      </c>
      <c r="D1010" s="14">
        <f t="shared" si="46"/>
        <v>43015</v>
      </c>
      <c r="F1010">
        <f ca="1">IF(A1010&lt;$F$2,"",AVERAGE(INDIRECT("C"&amp;A1010-$F$2+3):C1010))</f>
        <v>4205.3709090909088</v>
      </c>
      <c r="G1010" s="2">
        <f ca="1">IF(A1010&lt;$G$2,"",IF(A1010=$G$2,AVERAGE(INDIRECT("C"&amp;A1010-$G$2+3):C1010),G1009+(2/($G$2+3))*(C1010-G1009)))</f>
        <v>4045.9182533178641</v>
      </c>
      <c r="J1010">
        <f ca="1">IF(F1010="","",IF(C1010&lt;(F1010*(1-'inputs and tables'!$K$14)),0,IF(C1010&gt;(F1010*(1+'inputs and tables'!$K$14)),1,J1009)))</f>
        <v>1</v>
      </c>
      <c r="K1010">
        <f ca="1">IF(G1010="","",IF(C1010&lt;(G1010*(1-'inputs and tables'!$K$14)),0,IF(C1010&gt;(G1010*(1+'inputs and tables'!$K$14)),1,K1009)))</f>
        <v>1</v>
      </c>
      <c r="N1010" s="13">
        <f t="shared" si="45"/>
        <v>15923.566878980919</v>
      </c>
      <c r="O1010" s="10">
        <f ca="1">(O1009+(IF(J1009&lt;&gt;J1008,(-O1009*'inputs and tables'!$K$22-'inputs and tables'!$K$21)-O1009*'inputs and tables'!$K$22,0)*('inputs and tables'!$K$15+'inputs and tables'!$K$16)))*(IF(AND(J1009=0,'inputs and tables'!$K$16=1),(data!C1009/data!C1010-1)*'inputs and tables'!$K$18+1,1)*IF(AND(J1009=1,'inputs and tables'!$K$15=1),(data!C1010/data!C1009-1)*'inputs and tables'!$K$17+1,1))</f>
        <v>39289.524342306897</v>
      </c>
      <c r="P1010" s="10">
        <f ca="1">(P1009+(IF(K1009&lt;&gt;K1008,(-P1009*'inputs and tables'!$K$22-'inputs and tables'!$K$21)-P1009*'inputs and tables'!$K$22,0)*('inputs and tables'!$K$15+'inputs and tables'!$K$16)))*(IF(AND(K1009=0,'inputs and tables'!$K$16=1),data!C1009/data!C1010,1)*IF(AND(K1009=1,'inputs and tables'!$K$15=1),data!C1010/data!C1009,1))</f>
        <v>3243.8793570288567</v>
      </c>
      <c r="R1010" s="36">
        <f ca="1">1-O1010/MAX($O$202:O1010)</f>
        <v>0.50589865742359896</v>
      </c>
      <c r="S1010" s="36">
        <f>1-N1010/MAX($N$202:N1010)</f>
        <v>0.10569746503125577</v>
      </c>
    </row>
    <row r="1011" spans="1:19" x14ac:dyDescent="0.4">
      <c r="A1011" s="17">
        <f t="shared" si="44"/>
        <v>1009</v>
      </c>
      <c r="B1011">
        <v>1507420800</v>
      </c>
      <c r="C1011">
        <v>4603.49</v>
      </c>
      <c r="D1011" s="14">
        <f t="shared" si="46"/>
        <v>43016</v>
      </c>
      <c r="F1011">
        <f ca="1">IF(A1011&lt;$F$2,"",AVERAGE(INDIRECT("C"&amp;A1011-$F$2+3):C1011))</f>
        <v>4210.9047727272718</v>
      </c>
      <c r="G1011" s="2">
        <f ca="1">IF(A1011&lt;$G$2,"",IF(A1011=$G$2,AVERAGE(INDIRECT("C"&amp;A1011-$G$2+3):C1011),G1010+(2/($G$2+3))*(C1011-G1010)))</f>
        <v>4069.6447106234868</v>
      </c>
      <c r="J1011">
        <f ca="1">IF(F1011="","",IF(C1011&lt;(F1011*(1-'inputs and tables'!$K$14)),0,IF(C1011&gt;(F1011*(1+'inputs and tables'!$K$14)),1,J1010)))</f>
        <v>1</v>
      </c>
      <c r="K1011">
        <f ca="1">IF(G1011="","",IF(C1011&lt;(G1011*(1-'inputs and tables'!$K$14)),0,IF(C1011&gt;(G1011*(1+'inputs and tables'!$K$14)),1,K1010)))</f>
        <v>1</v>
      </c>
      <c r="N1011" s="13">
        <f t="shared" si="45"/>
        <v>16565.871387959294</v>
      </c>
      <c r="O1011" s="10">
        <f ca="1">(O1010+(IF(J1010&lt;&gt;J1009,(-O1010*'inputs and tables'!$K$22-'inputs and tables'!$K$21)-O1010*'inputs and tables'!$K$22,0)*('inputs and tables'!$K$15+'inputs and tables'!$K$16)))*(IF(AND(J1010=0,'inputs and tables'!$K$16=1),(data!C1010/data!C1011-1)*'inputs and tables'!$K$18+1,1)*IF(AND(J1010=1,'inputs and tables'!$K$15=1),(data!C1011/data!C1010-1)*'inputs and tables'!$K$17+1,1))</f>
        <v>42855.34834223488</v>
      </c>
      <c r="P1011" s="10">
        <f ca="1">(P1010+(IF(K1010&lt;&gt;K1009,(-P1010*'inputs and tables'!$K$22-'inputs and tables'!$K$21)-P1010*'inputs and tables'!$K$22,0)*('inputs and tables'!$K$15+'inputs and tables'!$K$16)))*(IF(AND(K1010=0,'inputs and tables'!$K$16=1),data!C1010/data!C1011,1)*IF(AND(K1010=1,'inputs and tables'!$K$15=1),data!C1011/data!C1010,1))</f>
        <v>3374.726820630231</v>
      </c>
      <c r="R1011" s="36">
        <f ca="1">1-O1011/MAX($O$202:O1011)</f>
        <v>0.46105519201522849</v>
      </c>
      <c r="S1011" s="36">
        <f>1-N1011/MAX($N$202:N1011)</f>
        <v>6.962423125349948E-2</v>
      </c>
    </row>
    <row r="1012" spans="1:19" x14ac:dyDescent="0.4">
      <c r="A1012" s="17">
        <f t="shared" si="44"/>
        <v>1010</v>
      </c>
      <c r="B1012">
        <v>1507507200</v>
      </c>
      <c r="C1012">
        <v>4769.55</v>
      </c>
      <c r="D1012" s="14">
        <f t="shared" si="46"/>
        <v>43017</v>
      </c>
      <c r="F1012">
        <f ca="1">IF(A1012&lt;$F$2,"",AVERAGE(INDIRECT("C"&amp;A1012-$F$2+3):C1012))</f>
        <v>4220.5690909090899</v>
      </c>
      <c r="G1012" s="2">
        <f ca="1">IF(A1012&lt;$G$2,"",IF(A1012=$G$2,AVERAGE(INDIRECT("C"&amp;A1012-$G$2+3):C1012),G1011+(2/($G$2+3))*(C1012-G1011)))</f>
        <v>4099.427914426743</v>
      </c>
      <c r="J1012">
        <f ca="1">IF(F1012="","",IF(C1012&lt;(F1012*(1-'inputs and tables'!$K$14)),0,IF(C1012&gt;(F1012*(1+'inputs and tables'!$K$14)),1,J1011)))</f>
        <v>1</v>
      </c>
      <c r="K1012">
        <f ca="1">IF(G1012="","",IF(C1012&lt;(G1012*(1-'inputs and tables'!$K$14)),0,IF(C1012&gt;(G1012*(1+'inputs and tables'!$K$14)),1,K1011)))</f>
        <v>1</v>
      </c>
      <c r="N1012" s="13">
        <f t="shared" si="45"/>
        <v>17163.44596782903</v>
      </c>
      <c r="O1012" s="10">
        <f ca="1">(O1011+(IF(J1011&lt;&gt;J1010,(-O1011*'inputs and tables'!$K$22-'inputs and tables'!$K$21)-O1011*'inputs and tables'!$K$22,0)*('inputs and tables'!$K$15+'inputs and tables'!$K$16)))*(IF(AND(J1011=0,'inputs and tables'!$K$16=1),(data!C1011/data!C1012-1)*'inputs and tables'!$K$18+1,1)*IF(AND(J1011=1,'inputs and tables'!$K$15=1),(data!C1012/data!C1011-1)*'inputs and tables'!$K$17+1,1))</f>
        <v>46333.635050330471</v>
      </c>
      <c r="P1012" s="10">
        <f ca="1">(P1011+(IF(K1011&lt;&gt;K1010,(-P1011*'inputs and tables'!$K$22-'inputs and tables'!$K$21)-P1011*'inputs and tables'!$K$22,0)*('inputs and tables'!$K$15+'inputs and tables'!$K$16)))*(IF(AND(K1011=0,'inputs and tables'!$K$16=1),data!C1011/data!C1012,1)*IF(AND(K1011=1,'inputs and tables'!$K$15=1),data!C1012/data!C1011,1))</f>
        <v>3496.4620988286974</v>
      </c>
      <c r="R1012" s="36">
        <f ca="1">1-O1012/MAX($O$202:O1012)</f>
        <v>0.41731258731066934</v>
      </c>
      <c r="S1012" s="36">
        <f>1-N1012/MAX($N$202:N1012)</f>
        <v>3.6063128664367339E-2</v>
      </c>
    </row>
    <row r="1013" spans="1:19" x14ac:dyDescent="0.4">
      <c r="A1013" s="17">
        <f t="shared" si="44"/>
        <v>1011</v>
      </c>
      <c r="B1013">
        <v>1507593600</v>
      </c>
      <c r="C1013">
        <v>4750</v>
      </c>
      <c r="D1013" s="14">
        <f t="shared" si="46"/>
        <v>43018</v>
      </c>
      <c r="F1013">
        <f ca="1">IF(A1013&lt;$F$2,"",AVERAGE(INDIRECT("C"&amp;A1013-$F$2+3):C1013))</f>
        <v>4229.8847727272714</v>
      </c>
      <c r="G1013" s="2">
        <f ca="1">IF(A1013&lt;$G$2,"",IF(A1013=$G$2,AVERAGE(INDIRECT("C"&amp;A1013-$G$2+3):C1013),G1012+(2/($G$2+3))*(C1013-G1012)))</f>
        <v>4127.1118329617748</v>
      </c>
      <c r="J1013">
        <f ca="1">IF(F1013="","",IF(C1013&lt;(F1013*(1-'inputs and tables'!$K$14)),0,IF(C1013&gt;(F1013*(1+'inputs and tables'!$K$14)),1,J1012)))</f>
        <v>1</v>
      </c>
      <c r="K1013">
        <f ca="1">IF(G1013="","",IF(C1013&lt;(G1013*(1-'inputs and tables'!$K$14)),0,IF(C1013&gt;(G1013*(1+'inputs and tables'!$K$14)),1,K1012)))</f>
        <v>1</v>
      </c>
      <c r="N1013" s="13">
        <f t="shared" si="45"/>
        <v>17093.094389866528</v>
      </c>
      <c r="O1013" s="10">
        <f ca="1">(O1012+(IF(J1012&lt;&gt;J1011,(-O1012*'inputs and tables'!$K$22-'inputs and tables'!$K$21)-O1012*'inputs and tables'!$K$22,0)*('inputs and tables'!$K$15+'inputs and tables'!$K$16)))*(IF(AND(J1012=0,'inputs and tables'!$K$16=1),(data!C1012/data!C1013-1)*'inputs and tables'!$K$18+1,1)*IF(AND(J1012=1,'inputs and tables'!$K$15=1),(data!C1013/data!C1012-1)*'inputs and tables'!$K$17+1,1))</f>
        <v>45906.319942662791</v>
      </c>
      <c r="P1013" s="10">
        <f ca="1">(P1012+(IF(K1012&lt;&gt;K1011,(-P1012*'inputs and tables'!$K$22-'inputs and tables'!$K$21)-P1012*'inputs and tables'!$K$22,0)*('inputs and tables'!$K$15+'inputs and tables'!$K$16)))*(IF(AND(K1012=0,'inputs and tables'!$K$16=1),data!C1012/data!C1013,1)*IF(AND(K1012=1,'inputs and tables'!$K$15=1),data!C1013/data!C1012,1))</f>
        <v>3482.1303832513158</v>
      </c>
      <c r="R1013" s="36">
        <f ca="1">1-O1013/MAX($O$202:O1013)</f>
        <v>0.42268646169413771</v>
      </c>
      <c r="S1013" s="36">
        <f>1-N1013/MAX($N$202:N1013)</f>
        <v>4.0014227999652818E-2</v>
      </c>
    </row>
    <row r="1014" spans="1:19" x14ac:dyDescent="0.4">
      <c r="A1014" s="17">
        <f t="shared" si="44"/>
        <v>1012</v>
      </c>
      <c r="B1014">
        <v>1507680000</v>
      </c>
      <c r="C1014">
        <v>4814.99</v>
      </c>
      <c r="D1014" s="14">
        <f t="shared" si="46"/>
        <v>43019</v>
      </c>
      <c r="F1014">
        <f ca="1">IF(A1014&lt;$F$2,"",AVERAGE(INDIRECT("C"&amp;A1014-$F$2+3):C1014))</f>
        <v>4239.6574999999984</v>
      </c>
      <c r="G1014" s="2">
        <f ca="1">IF(A1014&lt;$G$2,"",IF(A1014=$G$2,AVERAGE(INDIRECT("C"&amp;A1014-$G$2+3):C1014),G1013+(2/($G$2+3))*(C1014-G1013)))</f>
        <v>4156.3832443251031</v>
      </c>
      <c r="J1014">
        <f ca="1">IF(F1014="","",IF(C1014&lt;(F1014*(1-'inputs and tables'!$K$14)),0,IF(C1014&gt;(F1014*(1+'inputs and tables'!$K$14)),1,J1013)))</f>
        <v>1</v>
      </c>
      <c r="K1014">
        <f ca="1">IF(G1014="","",IF(C1014&lt;(G1014*(1-'inputs and tables'!$K$14)),0,IF(C1014&gt;(G1014*(1+'inputs and tables'!$K$14)),1,K1013)))</f>
        <v>1</v>
      </c>
      <c r="N1014" s="13">
        <f t="shared" si="45"/>
        <v>17326.963906581776</v>
      </c>
      <c r="O1014" s="10">
        <f ca="1">(O1013+(IF(J1013&lt;&gt;J1012,(-O1013*'inputs and tables'!$K$22-'inputs and tables'!$K$21)-O1013*'inputs and tables'!$K$22,0)*('inputs and tables'!$K$15+'inputs and tables'!$K$16)))*(IF(AND(J1013=0,'inputs and tables'!$K$16=1),(data!C1013/data!C1014-1)*'inputs and tables'!$K$18+1,1)*IF(AND(J1013=1,'inputs and tables'!$K$15=1),(data!C1014/data!C1013-1)*'inputs and tables'!$K$17+1,1))</f>
        <v>47319.533921487156</v>
      </c>
      <c r="P1014" s="10">
        <f ca="1">(P1013+(IF(K1013&lt;&gt;K1012,(-P1013*'inputs and tables'!$K$22-'inputs and tables'!$K$21)-P1013*'inputs and tables'!$K$22,0)*('inputs and tables'!$K$15+'inputs and tables'!$K$16)))*(IF(AND(K1013=0,'inputs and tables'!$K$16=1),data!C1013/data!C1014,1)*IF(AND(K1013=1,'inputs and tables'!$K$15=1),data!C1014/data!C1013,1))</f>
        <v>3529.7732576950007</v>
      </c>
      <c r="R1014" s="36">
        <f ca="1">1-O1014/MAX($O$202:O1014)</f>
        <v>0.40491401634200708</v>
      </c>
      <c r="S1014" s="36">
        <f>1-N1014/MAX($N$202:N1014)</f>
        <v>2.6879601616010218E-2</v>
      </c>
    </row>
    <row r="1015" spans="1:19" x14ac:dyDescent="0.4">
      <c r="A1015" s="17">
        <f t="shared" si="44"/>
        <v>1013</v>
      </c>
      <c r="B1015">
        <v>1507766400</v>
      </c>
      <c r="C1015">
        <v>5440</v>
      </c>
      <c r="D1015" s="14">
        <f t="shared" si="46"/>
        <v>43020</v>
      </c>
      <c r="F1015">
        <f ca="1">IF(A1015&lt;$F$2,"",AVERAGE(INDIRECT("C"&amp;A1015-$F$2+3):C1015))</f>
        <v>4258.7711363636345</v>
      </c>
      <c r="G1015" s="2">
        <f ca="1">IF(A1015&lt;$G$2,"",IF(A1015=$G$2,AVERAGE(INDIRECT("C"&amp;A1015-$G$2+3):C1015),G1014+(2/($G$2+3))*(C1015-G1014)))</f>
        <v>4211.0052339282902</v>
      </c>
      <c r="J1015">
        <f ca="1">IF(F1015="","",IF(C1015&lt;(F1015*(1-'inputs and tables'!$K$14)),0,IF(C1015&gt;(F1015*(1+'inputs and tables'!$K$14)),1,J1014)))</f>
        <v>1</v>
      </c>
      <c r="K1015">
        <f ca="1">IF(G1015="","",IF(C1015&lt;(G1015*(1-'inputs and tables'!$K$14)),0,IF(C1015&gt;(G1015*(1+'inputs and tables'!$K$14)),1,K1014)))</f>
        <v>1</v>
      </c>
      <c r="N1015" s="13">
        <f t="shared" si="45"/>
        <v>19576.091259131354</v>
      </c>
      <c r="O1015" s="10">
        <f ca="1">(O1014+(IF(J1014&lt;&gt;J1013,(-O1014*'inputs and tables'!$K$22-'inputs and tables'!$K$21)-O1014*'inputs and tables'!$K$22,0)*('inputs and tables'!$K$15+'inputs and tables'!$K$16)))*(IF(AND(J1014=0,'inputs and tables'!$K$16=1),(data!C1014/data!C1015-1)*'inputs and tables'!$K$18+1,1)*IF(AND(J1014=1,'inputs and tables'!$K$15=1),(data!C1015/data!C1014-1)*'inputs and tables'!$K$17+1,1))</f>
        <v>61139.741080090724</v>
      </c>
      <c r="P1015" s="10">
        <f ca="1">(P1014+(IF(K1014&lt;&gt;K1013,(-P1014*'inputs and tables'!$K$22-'inputs and tables'!$K$21)-P1014*'inputs and tables'!$K$22,0)*('inputs and tables'!$K$15+'inputs and tables'!$K$16)))*(IF(AND(K1014=0,'inputs and tables'!$K$16=1),data!C1014/data!C1015,1)*IF(AND(K1014=1,'inputs and tables'!$K$15=1),data!C1015/data!C1014,1))</f>
        <v>3987.9556389236127</v>
      </c>
      <c r="R1015" s="36">
        <f ca="1">1-O1015/MAX($O$202:O1015)</f>
        <v>0.23111239807204487</v>
      </c>
      <c r="S1015" s="36">
        <f>1-N1015/MAX($N$202:N1015)</f>
        <v>0</v>
      </c>
    </row>
    <row r="1016" spans="1:19" x14ac:dyDescent="0.4">
      <c r="A1016" s="17">
        <f t="shared" si="44"/>
        <v>1014</v>
      </c>
      <c r="B1016">
        <v>1507852800</v>
      </c>
      <c r="C1016">
        <v>5624.8</v>
      </c>
      <c r="D1016" s="14">
        <f t="shared" si="46"/>
        <v>43021</v>
      </c>
      <c r="F1016">
        <f ca="1">IF(A1016&lt;$F$2,"",AVERAGE(INDIRECT("C"&amp;A1016-$F$2+3):C1016))</f>
        <v>4282.4715909090892</v>
      </c>
      <c r="G1016" s="2">
        <f ca="1">IF(A1016&lt;$G$2,"",IF(A1016=$G$2,AVERAGE(INDIRECT("C"&amp;A1016-$G$2+3):C1016),G1015+(2/($G$2+3))*(C1016-G1015)))</f>
        <v>4271.1667133355968</v>
      </c>
      <c r="J1016">
        <f ca="1">IF(F1016="","",IF(C1016&lt;(F1016*(1-'inputs and tables'!$K$14)),0,IF(C1016&gt;(F1016*(1+'inputs and tables'!$K$14)),1,J1015)))</f>
        <v>1</v>
      </c>
      <c r="K1016">
        <f ca="1">IF(G1016="","",IF(C1016&lt;(G1016*(1-'inputs and tables'!$K$14)),0,IF(C1016&gt;(G1016*(1+'inputs and tables'!$K$14)),1,K1015)))</f>
        <v>1</v>
      </c>
      <c r="N1016" s="13">
        <f t="shared" si="45"/>
        <v>20241.102594551845</v>
      </c>
      <c r="O1016" s="10">
        <f ca="1">(O1015+(IF(J1015&lt;&gt;J1014,(-O1015*'inputs and tables'!$K$22-'inputs and tables'!$K$21)-O1015*'inputs and tables'!$K$22,0)*('inputs and tables'!$K$15+'inputs and tables'!$K$16)))*(IF(AND(J1015=0,'inputs and tables'!$K$16=1),(data!C1015/data!C1016-1)*'inputs and tables'!$K$18+1,1)*IF(AND(J1015=1,'inputs and tables'!$K$15=1),(data!C1016/data!C1015-1)*'inputs and tables'!$K$17+1,1))</f>
        <v>65812.885260440307</v>
      </c>
      <c r="P1016" s="10">
        <f ca="1">(P1015+(IF(K1015&lt;&gt;K1014,(-P1015*'inputs and tables'!$K$22-'inputs and tables'!$K$21)-P1015*'inputs and tables'!$K$22,0)*('inputs and tables'!$K$15+'inputs and tables'!$K$16)))*(IF(AND(K1015=0,'inputs and tables'!$K$16=1),data!C1015/data!C1016,1)*IF(AND(K1015=1,'inputs and tables'!$K$15=1),data!C1016/data!C1015,1))</f>
        <v>4123.4288378341062</v>
      </c>
      <c r="R1016" s="36">
        <f ca="1">1-O1016/MAX($O$202:O1016)</f>
        <v>0.17234337879233097</v>
      </c>
      <c r="S1016" s="36">
        <f>1-N1016/MAX($N$202:N1016)</f>
        <v>0</v>
      </c>
    </row>
    <row r="1017" spans="1:19" x14ac:dyDescent="0.4">
      <c r="A1017" s="17">
        <f t="shared" si="44"/>
        <v>1015</v>
      </c>
      <c r="B1017">
        <v>1507939200</v>
      </c>
      <c r="C1017">
        <v>5819.13</v>
      </c>
      <c r="D1017" s="14">
        <f t="shared" si="46"/>
        <v>43022</v>
      </c>
      <c r="F1017">
        <f ca="1">IF(A1017&lt;$F$2,"",AVERAGE(INDIRECT("C"&amp;A1017-$F$2+3):C1017))</f>
        <v>4306.9077272727263</v>
      </c>
      <c r="G1017" s="2">
        <f ca="1">IF(A1017&lt;$G$2,"",IF(A1017=$G$2,AVERAGE(INDIRECT("C"&amp;A1017-$G$2+3):C1017),G1016+(2/($G$2+3))*(C1017-G1016)))</f>
        <v>4337.0374914915292</v>
      </c>
      <c r="J1017">
        <f ca="1">IF(F1017="","",IF(C1017&lt;(F1017*(1-'inputs and tables'!$K$14)),0,IF(C1017&gt;(F1017*(1+'inputs and tables'!$K$14)),1,J1016)))</f>
        <v>1</v>
      </c>
      <c r="K1017">
        <f ca="1">IF(G1017="","",IF(C1017&lt;(G1017*(1-'inputs and tables'!$K$14)),0,IF(C1017&gt;(G1017*(1+'inputs and tables'!$K$14)),1,K1016)))</f>
        <v>1</v>
      </c>
      <c r="N1017" s="13">
        <f t="shared" si="45"/>
        <v>20940.40807513769</v>
      </c>
      <c r="O1017" s="10">
        <f ca="1">(O1016+(IF(J1016&lt;&gt;J1015,(-O1016*'inputs and tables'!$K$22-'inputs and tables'!$K$21)-O1016*'inputs and tables'!$K$22,0)*('inputs and tables'!$K$15+'inputs and tables'!$K$16)))*(IF(AND(J1016=0,'inputs and tables'!$K$16=1),(data!C1016/data!C1017-1)*'inputs and tables'!$K$18+1,1)*IF(AND(J1016=1,'inputs and tables'!$K$15=1),(data!C1017/data!C1016-1)*'inputs and tables'!$K$17+1,1))</f>
        <v>70928.834357917192</v>
      </c>
      <c r="P1017" s="10">
        <f ca="1">(P1016+(IF(K1016&lt;&gt;K1015,(-P1016*'inputs and tables'!$K$22-'inputs and tables'!$K$21)-P1016*'inputs and tables'!$K$22,0)*('inputs and tables'!$K$15+'inputs and tables'!$K$16)))*(IF(AND(K1016=0,'inputs and tables'!$K$16=1),data!C1016/data!C1017,1)*IF(AND(K1016=1,'inputs and tables'!$K$15=1),data!C1017/data!C1016,1))</f>
        <v>4265.8882899135224</v>
      </c>
      <c r="R1017" s="36">
        <f ca="1">1-O1017/MAX($O$202:O1017)</f>
        <v>0.10800568675023292</v>
      </c>
      <c r="S1017" s="36">
        <f>1-N1017/MAX($N$202:N1017)</f>
        <v>0</v>
      </c>
    </row>
    <row r="1018" spans="1:19" x14ac:dyDescent="0.4">
      <c r="A1018" s="17">
        <f t="shared" si="44"/>
        <v>1016</v>
      </c>
      <c r="B1018">
        <v>1508025600</v>
      </c>
      <c r="C1018">
        <v>5693.7</v>
      </c>
      <c r="D1018" s="14">
        <f t="shared" si="46"/>
        <v>43023</v>
      </c>
      <c r="F1018">
        <f ca="1">IF(A1018&lt;$F$2,"",AVERAGE(INDIRECT("C"&amp;A1018-$F$2+3):C1018))</f>
        <v>4323.8556818181814</v>
      </c>
      <c r="G1018" s="2">
        <f ca="1">IF(A1018&lt;$G$2,"",IF(A1018=$G$2,AVERAGE(INDIRECT("C"&amp;A1018-$G$2+3):C1018),G1017+(2/($G$2+3))*(C1018-G1017)))</f>
        <v>4394.7678110025281</v>
      </c>
      <c r="J1018">
        <f ca="1">IF(F1018="","",IF(C1018&lt;(F1018*(1-'inputs and tables'!$K$14)),0,IF(C1018&gt;(F1018*(1+'inputs and tables'!$K$14)),1,J1017)))</f>
        <v>1</v>
      </c>
      <c r="K1018">
        <f ca="1">IF(G1018="","",IF(C1018&lt;(G1018*(1-'inputs and tables'!$K$14)),0,IF(C1018&gt;(G1018*(1+'inputs and tables'!$K$14)),1,K1017)))</f>
        <v>1</v>
      </c>
      <c r="N1018" s="13">
        <f t="shared" si="45"/>
        <v>20489.042426859593</v>
      </c>
      <c r="O1018" s="10">
        <f ca="1">(O1017+(IF(J1017&lt;&gt;J1016,(-O1017*'inputs and tables'!$K$22-'inputs and tables'!$K$21)-O1017*'inputs and tables'!$K$22,0)*('inputs and tables'!$K$15+'inputs and tables'!$K$16)))*(IF(AND(J1017=0,'inputs and tables'!$K$16=1),(data!C1017/data!C1018-1)*'inputs and tables'!$K$18+1,1)*IF(AND(J1017=1,'inputs and tables'!$K$15=1),(data!C1018/data!C1017-1)*'inputs and tables'!$K$17+1,1))</f>
        <v>67488.911498244779</v>
      </c>
      <c r="P1018" s="10">
        <f ca="1">(P1017+(IF(K1017&lt;&gt;K1016,(-P1017*'inputs and tables'!$K$22-'inputs and tables'!$K$21)-P1017*'inputs and tables'!$K$22,0)*('inputs and tables'!$K$15+'inputs and tables'!$K$16)))*(IF(AND(K1017=0,'inputs and tables'!$K$16=1),data!C1017/data!C1018,1)*IF(AND(K1017=1,'inputs and tables'!$K$15=1),data!C1018/data!C1017,1))</f>
        <v>4173.9380553932669</v>
      </c>
      <c r="R1018" s="36">
        <f ca="1">1-O1018/MAX($O$202:O1018)</f>
        <v>0.15126583132503468</v>
      </c>
      <c r="S1018" s="36">
        <f>1-N1018/MAX($N$202:N1018)</f>
        <v>2.1554768496321652E-2</v>
      </c>
    </row>
    <row r="1019" spans="1:19" x14ac:dyDescent="0.4">
      <c r="A1019" s="17">
        <f t="shared" si="44"/>
        <v>1017</v>
      </c>
      <c r="B1019">
        <v>1508112000</v>
      </c>
      <c r="C1019">
        <v>5754.9</v>
      </c>
      <c r="D1019" s="14">
        <f t="shared" si="46"/>
        <v>43024</v>
      </c>
      <c r="F1019">
        <f ca="1">IF(A1019&lt;$F$2,"",AVERAGE(INDIRECT("C"&amp;A1019-$F$2+3):C1019))</f>
        <v>4348.9672727272718</v>
      </c>
      <c r="G1019" s="2">
        <f ca="1">IF(A1019&lt;$G$2,"",IF(A1019=$G$2,AVERAGE(INDIRECT("C"&amp;A1019-$G$2+3):C1019),G1018+(2/($G$2+3))*(C1019-G1018)))</f>
        <v>4452.6457764917823</v>
      </c>
      <c r="J1019">
        <f ca="1">IF(F1019="","",IF(C1019&lt;(F1019*(1-'inputs and tables'!$K$14)),0,IF(C1019&gt;(F1019*(1+'inputs and tables'!$K$14)),1,J1018)))</f>
        <v>1</v>
      </c>
      <c r="K1019">
        <f ca="1">IF(G1019="","",IF(C1019&lt;(G1019*(1-'inputs and tables'!$K$14)),0,IF(C1019&gt;(G1019*(1+'inputs and tables'!$K$14)),1,K1018)))</f>
        <v>1</v>
      </c>
      <c r="N1019" s="13">
        <f t="shared" si="45"/>
        <v>20709.27345352482</v>
      </c>
      <c r="O1019" s="10">
        <f ca="1">(O1018+(IF(J1018&lt;&gt;J1017,(-O1018*'inputs and tables'!$K$22-'inputs and tables'!$K$21)-O1018*'inputs and tables'!$K$22,0)*('inputs and tables'!$K$15+'inputs and tables'!$K$16)))*(IF(AND(J1018=0,'inputs and tables'!$K$16=1),(data!C1018/data!C1019-1)*'inputs and tables'!$K$18+1,1)*IF(AND(J1018=1,'inputs and tables'!$K$15=1),(data!C1019/data!C1018-1)*'inputs and tables'!$K$17+1,1))</f>
        <v>69121.105522044483</v>
      </c>
      <c r="P1019" s="10">
        <f ca="1">(P1018+(IF(K1018&lt;&gt;K1017,(-P1018*'inputs and tables'!$K$22-'inputs and tables'!$K$21)-P1018*'inputs and tables'!$K$22,0)*('inputs and tables'!$K$15+'inputs and tables'!$K$16)))*(IF(AND(K1018=0,'inputs and tables'!$K$16=1),data!C1018/data!C1019,1)*IF(AND(K1018=1,'inputs and tables'!$K$15=1),data!C1019/data!C1018,1))</f>
        <v>4218.8025563311576</v>
      </c>
      <c r="R1019" s="36">
        <f ca="1">1-O1019/MAX($O$202:O1019)</f>
        <v>0.13073951363591452</v>
      </c>
      <c r="S1019" s="36">
        <f>1-N1019/MAX($N$202:N1019)</f>
        <v>1.103773244454076E-2</v>
      </c>
    </row>
    <row r="1020" spans="1:19" x14ac:dyDescent="0.4">
      <c r="A1020" s="17">
        <f t="shared" si="44"/>
        <v>1018</v>
      </c>
      <c r="B1020">
        <v>1508198400</v>
      </c>
      <c r="C1020">
        <v>5594</v>
      </c>
      <c r="D1020" s="14">
        <f t="shared" si="46"/>
        <v>43025</v>
      </c>
      <c r="F1020">
        <f ca="1">IF(A1020&lt;$F$2,"",AVERAGE(INDIRECT("C"&amp;A1020-$F$2+3):C1020))</f>
        <v>4370.9661363636351</v>
      </c>
      <c r="G1020" s="2">
        <f ca="1">IF(A1020&lt;$G$2,"",IF(A1020=$G$2,AVERAGE(INDIRECT("C"&amp;A1020-$G$2+3):C1020),G1019+(2/($G$2+3))*(C1020-G1019)))</f>
        <v>4501.2140413219195</v>
      </c>
      <c r="J1020">
        <f ca="1">IF(F1020="","",IF(C1020&lt;(F1020*(1-'inputs and tables'!$K$14)),0,IF(C1020&gt;(F1020*(1+'inputs and tables'!$K$14)),1,J1019)))</f>
        <v>1</v>
      </c>
      <c r="K1020">
        <f ca="1">IF(G1020="","",IF(C1020&lt;(G1020*(1-'inputs and tables'!$K$14)),0,IF(C1020&gt;(G1020*(1+'inputs and tables'!$K$14)),1,K1019)))</f>
        <v>1</v>
      </c>
      <c r="N1020" s="13">
        <f t="shared" si="45"/>
        <v>20130.267371981765</v>
      </c>
      <c r="O1020" s="10">
        <f ca="1">(O1019+(IF(J1019&lt;&gt;J1018,(-O1019*'inputs and tables'!$K$22-'inputs and tables'!$K$21)-O1019*'inputs and tables'!$K$22,0)*('inputs and tables'!$K$15+'inputs and tables'!$K$16)))*(IF(AND(J1019=0,'inputs and tables'!$K$16=1),(data!C1019/data!C1020-1)*'inputs and tables'!$K$18+1,1)*IF(AND(J1019=1,'inputs and tables'!$K$15=1),(data!C1020/data!C1019-1)*'inputs and tables'!$K$17+1,1))</f>
        <v>64772.886052267757</v>
      </c>
      <c r="P1020" s="10">
        <f ca="1">(P1019+(IF(K1019&lt;&gt;K1018,(-P1019*'inputs and tables'!$K$22-'inputs and tables'!$K$21)-P1019*'inputs and tables'!$K$22,0)*('inputs and tables'!$K$15+'inputs and tables'!$K$16)))*(IF(AND(K1019=0,'inputs and tables'!$K$16=1),data!C1019/data!C1020,1)*IF(AND(K1019=1,'inputs and tables'!$K$15=1),data!C1020/data!C1019,1))</f>
        <v>4100.8499713490237</v>
      </c>
      <c r="R1020" s="36">
        <f ca="1">1-O1020/MAX($O$202:O1020)</f>
        <v>0.18542231048311553</v>
      </c>
      <c r="S1020" s="36">
        <f>1-N1020/MAX($N$202:N1020)</f>
        <v>3.868791382904313E-2</v>
      </c>
    </row>
    <row r="1021" spans="1:19" x14ac:dyDescent="0.4">
      <c r="A1021" s="17">
        <f t="shared" si="44"/>
        <v>1019</v>
      </c>
      <c r="B1021">
        <v>1508284800</v>
      </c>
      <c r="C1021">
        <v>5574.44</v>
      </c>
      <c r="D1021" s="14">
        <f t="shared" si="46"/>
        <v>43026</v>
      </c>
      <c r="F1021">
        <f ca="1">IF(A1021&lt;$F$2,"",AVERAGE(INDIRECT("C"&amp;A1021-$F$2+3):C1021))</f>
        <v>4395.4249999999993</v>
      </c>
      <c r="G1021" s="2">
        <f ca="1">IF(A1021&lt;$G$2,"",IF(A1021=$G$2,AVERAGE(INDIRECT("C"&amp;A1021-$G$2+3):C1021),G1020+(2/($G$2+3))*(C1021-G1020)))</f>
        <v>4546.8832310529015</v>
      </c>
      <c r="J1021">
        <f ca="1">IF(F1021="","",IF(C1021&lt;(F1021*(1-'inputs and tables'!$K$14)),0,IF(C1021&gt;(F1021*(1+'inputs and tables'!$K$14)),1,J1020)))</f>
        <v>1</v>
      </c>
      <c r="K1021">
        <f ca="1">IF(G1021="","",IF(C1021&lt;(G1021*(1-'inputs and tables'!$K$14)),0,IF(C1021&gt;(G1021*(1+'inputs and tables'!$K$14)),1,K1020)))</f>
        <v>1</v>
      </c>
      <c r="N1021" s="13">
        <f t="shared" si="45"/>
        <v>20059.879808557387</v>
      </c>
      <c r="O1021" s="10">
        <f ca="1">(O1020+(IF(J1020&lt;&gt;J1019,(-O1020*'inputs and tables'!$K$22-'inputs and tables'!$K$21)-O1020*'inputs and tables'!$K$22,0)*('inputs and tables'!$K$15+'inputs and tables'!$K$16)))*(IF(AND(J1020=0,'inputs and tables'!$K$16=1),(data!C1020/data!C1021-1)*'inputs and tables'!$K$18+1,1)*IF(AND(J1020=1,'inputs and tables'!$K$15=1),(data!C1021/data!C1020-1)*'inputs and tables'!$K$17+1,1))</f>
        <v>64263.294576550841</v>
      </c>
      <c r="P1021" s="10">
        <f ca="1">(P1020+(IF(K1020&lt;&gt;K1019,(-P1020*'inputs and tables'!$K$22-'inputs and tables'!$K$21)-P1020*'inputs and tables'!$K$22,0)*('inputs and tables'!$K$15+'inputs and tables'!$K$16)))*(IF(AND(K1020=0,'inputs and tables'!$K$16=1),data!C1020/data!C1021,1)*IF(AND(K1020=1,'inputs and tables'!$K$15=1),data!C1021/data!C1020,1))</f>
        <v>4086.5109249708348</v>
      </c>
      <c r="R1021" s="36">
        <f ca="1">1-O1021/MAX($O$202:O1021)</f>
        <v>0.1918308846904162</v>
      </c>
      <c r="S1021" s="36">
        <f>1-N1021/MAX($N$202:N1021)</f>
        <v>4.2049241037749541E-2</v>
      </c>
    </row>
    <row r="1022" spans="1:19" x14ac:dyDescent="0.4">
      <c r="A1022" s="17">
        <f t="shared" si="44"/>
        <v>1020</v>
      </c>
      <c r="B1022">
        <v>1508371200</v>
      </c>
      <c r="C1022">
        <v>5704.01</v>
      </c>
      <c r="D1022" s="14">
        <f t="shared" si="46"/>
        <v>43027</v>
      </c>
      <c r="F1022">
        <f ca="1">IF(A1022&lt;$F$2,"",AVERAGE(INDIRECT("C"&amp;A1022-$F$2+3):C1022))</f>
        <v>4424.3227272727272</v>
      </c>
      <c r="G1022" s="2">
        <f ca="1">IF(A1022&lt;$G$2,"",IF(A1022=$G$2,AVERAGE(INDIRECT("C"&amp;A1022-$G$2+3):C1022),G1021+(2/($G$2+3))*(C1022-G1021)))</f>
        <v>4596.1226680293739</v>
      </c>
      <c r="J1022">
        <f ca="1">IF(F1022="","",IF(C1022&lt;(F1022*(1-'inputs and tables'!$K$14)),0,IF(C1022&gt;(F1022*(1+'inputs and tables'!$K$14)),1,J1021)))</f>
        <v>1</v>
      </c>
      <c r="K1022">
        <f ca="1">IF(G1022="","",IF(C1022&lt;(G1022*(1-'inputs and tables'!$K$14)),0,IF(C1022&gt;(G1022*(1+'inputs and tables'!$K$14)),1,K1021)))</f>
        <v>1</v>
      </c>
      <c r="N1022" s="13">
        <f t="shared" si="45"/>
        <v>20526.143438051076</v>
      </c>
      <c r="O1022" s="10">
        <f ca="1">(O1021+(IF(J1021&lt;&gt;J1020,(-O1021*'inputs and tables'!$K$22-'inputs and tables'!$K$21)-O1021*'inputs and tables'!$K$22,0)*('inputs and tables'!$K$15+'inputs and tables'!$K$16)))*(IF(AND(J1021=0,'inputs and tables'!$K$16=1),(data!C1021/data!C1022-1)*'inputs and tables'!$K$18+1,1)*IF(AND(J1021=1,'inputs and tables'!$K$15=1),(data!C1022/data!C1021-1)*'inputs and tables'!$K$17+1,1))</f>
        <v>67624.141392758102</v>
      </c>
      <c r="P1022" s="10">
        <f ca="1">(P1021+(IF(K1021&lt;&gt;K1020,(-P1021*'inputs and tables'!$K$22-'inputs and tables'!$K$21)-P1021*'inputs and tables'!$K$22,0)*('inputs and tables'!$K$15+'inputs and tables'!$K$16)))*(IF(AND(K1021=0,'inputs and tables'!$K$16=1),data!C1021/data!C1022,1)*IF(AND(K1021=1,'inputs and tables'!$K$15=1),data!C1022/data!C1021,1))</f>
        <v>4181.4961110251243</v>
      </c>
      <c r="R1022" s="36">
        <f ca="1">1-O1022/MAX($O$202:O1022)</f>
        <v>0.14956519296012716</v>
      </c>
      <c r="S1022" s="36">
        <f>1-N1022/MAX($N$202:N1022)</f>
        <v>1.9783025984983826E-2</v>
      </c>
    </row>
    <row r="1023" spans="1:19" x14ac:dyDescent="0.4">
      <c r="A1023" s="17">
        <f t="shared" si="44"/>
        <v>1021</v>
      </c>
      <c r="B1023">
        <v>1508457600</v>
      </c>
      <c r="C1023">
        <v>5989.1</v>
      </c>
      <c r="D1023" s="14">
        <f t="shared" si="46"/>
        <v>43028</v>
      </c>
      <c r="F1023">
        <f ca="1">IF(A1023&lt;$F$2,"",AVERAGE(INDIRECT("C"&amp;A1023-$F$2+3):C1023))</f>
        <v>4455.5254545454545</v>
      </c>
      <c r="G1023" s="2">
        <f ca="1">IF(A1023&lt;$G$2,"",IF(A1023=$G$2,AVERAGE(INDIRECT("C"&amp;A1023-$G$2+3):C1023),G1022+(2/($G$2+3))*(C1023-G1022)))</f>
        <v>4655.3982991770599</v>
      </c>
      <c r="J1023">
        <f ca="1">IF(F1023="","",IF(C1023&lt;(F1023*(1-'inputs and tables'!$K$14)),0,IF(C1023&gt;(F1023*(1+'inputs and tables'!$K$14)),1,J1022)))</f>
        <v>1</v>
      </c>
      <c r="K1023">
        <f ca="1">IF(G1023="","",IF(C1023&lt;(G1023*(1-'inputs and tables'!$K$14)),0,IF(C1023&gt;(G1023*(1+'inputs and tables'!$K$14)),1,K1022)))</f>
        <v>1</v>
      </c>
      <c r="N1023" s="13">
        <f t="shared" si="45"/>
        <v>21552.052970599929</v>
      </c>
      <c r="O1023" s="10">
        <f ca="1">(O1022+(IF(J1022&lt;&gt;J1021,(-O1022*'inputs and tables'!$K$22-'inputs and tables'!$K$21)-O1022*'inputs and tables'!$K$22,0)*('inputs and tables'!$K$15+'inputs and tables'!$K$16)))*(IF(AND(J1022=0,'inputs and tables'!$K$16=1),(data!C1022/data!C1023-1)*'inputs and tables'!$K$18+1,1)*IF(AND(J1022=1,'inputs and tables'!$K$15=1),(data!C1023/data!C1022-1)*'inputs and tables'!$K$17+1,1))</f>
        <v>75228.909714822439</v>
      </c>
      <c r="P1023" s="10">
        <f ca="1">(P1022+(IF(K1022&lt;&gt;K1021,(-P1022*'inputs and tables'!$K$22-'inputs and tables'!$K$21)-P1022*'inputs and tables'!$K$22,0)*('inputs and tables'!$K$15+'inputs and tables'!$K$16)))*(IF(AND(K1022=0,'inputs and tables'!$K$16=1),data!C1022/data!C1023,1)*IF(AND(K1022=1,'inputs and tables'!$K$15=1),data!C1023/data!C1022,1))</f>
        <v>4390.4899112274652</v>
      </c>
      <c r="R1023" s="36">
        <f ca="1">1-O1023/MAX($O$202:O1023)</f>
        <v>5.3928345713585735E-2</v>
      </c>
      <c r="S1023" s="36">
        <f>1-N1023/MAX($N$202:N1023)</f>
        <v>0</v>
      </c>
    </row>
    <row r="1024" spans="1:19" x14ac:dyDescent="0.4">
      <c r="A1024" s="17">
        <f t="shared" si="44"/>
        <v>1022</v>
      </c>
      <c r="B1024">
        <v>1508544000</v>
      </c>
      <c r="C1024">
        <v>6024.86</v>
      </c>
      <c r="D1024" s="14">
        <f t="shared" si="46"/>
        <v>43029</v>
      </c>
      <c r="F1024">
        <f ca="1">IF(A1024&lt;$F$2,"",AVERAGE(INDIRECT("C"&amp;A1024-$F$2+3):C1024))</f>
        <v>4487.3590909090917</v>
      </c>
      <c r="G1024" s="2">
        <f ca="1">IF(A1024&lt;$G$2,"",IF(A1024=$G$2,AVERAGE(INDIRECT("C"&amp;A1024-$G$2+3):C1024),G1023+(2/($G$2+3))*(C1024-G1023)))</f>
        <v>4713.6732651695256</v>
      </c>
      <c r="J1024">
        <f ca="1">IF(F1024="","",IF(C1024&lt;(F1024*(1-'inputs and tables'!$K$14)),0,IF(C1024&gt;(F1024*(1+'inputs and tables'!$K$14)),1,J1023)))</f>
        <v>1</v>
      </c>
      <c r="K1024">
        <f ca="1">IF(G1024="","",IF(C1024&lt;(G1024*(1-'inputs and tables'!$K$14)),0,IF(C1024&gt;(G1024*(1+'inputs and tables'!$K$14)),1,K1023)))</f>
        <v>1</v>
      </c>
      <c r="N1024" s="13">
        <f t="shared" si="45"/>
        <v>21680.736982259215</v>
      </c>
      <c r="O1024" s="10">
        <f ca="1">(O1023+(IF(J1023&lt;&gt;J1022,(-O1023*'inputs and tables'!$K$22-'inputs and tables'!$K$21)-O1023*'inputs and tables'!$K$22,0)*('inputs and tables'!$K$15+'inputs and tables'!$K$16)))*(IF(AND(J1023=0,'inputs and tables'!$K$16=1),(data!C1023/data!C1024-1)*'inputs and tables'!$K$18+1,1)*IF(AND(J1023=1,'inputs and tables'!$K$15=1),(data!C1024/data!C1023-1)*'inputs and tables'!$K$17+1,1))</f>
        <v>76239.565418626749</v>
      </c>
      <c r="P1024" s="10">
        <f ca="1">(P1023+(IF(K1023&lt;&gt;K1022,(-P1023*'inputs and tables'!$K$22-'inputs and tables'!$K$21)-P1023*'inputs and tables'!$K$22,0)*('inputs and tables'!$K$15+'inputs and tables'!$K$16)))*(IF(AND(K1023=0,'inputs and tables'!$K$16=1),data!C1023/data!C1024,1)*IF(AND(K1023=1,'inputs and tables'!$K$15=1),data!C1024/data!C1023,1))</f>
        <v>4416.7048549127412</v>
      </c>
      <c r="R1024" s="36">
        <f ca="1">1-O1024/MAX($O$202:O1024)</f>
        <v>4.1218435158764111E-2</v>
      </c>
      <c r="S1024" s="36">
        <f>1-N1024/MAX($N$202:N1024)</f>
        <v>0</v>
      </c>
    </row>
    <row r="1025" spans="1:19" x14ac:dyDescent="0.4">
      <c r="A1025" s="17">
        <f t="shared" si="44"/>
        <v>1023</v>
      </c>
      <c r="B1025">
        <v>1508630400</v>
      </c>
      <c r="C1025">
        <v>6005.05</v>
      </c>
      <c r="D1025" s="14">
        <f t="shared" si="46"/>
        <v>43030</v>
      </c>
      <c r="F1025">
        <f ca="1">IF(A1025&lt;$F$2,"",AVERAGE(INDIRECT("C"&amp;A1025-$F$2+3):C1025))</f>
        <v>4524.9738636363636</v>
      </c>
      <c r="G1025" s="2">
        <f ca="1">IF(A1025&lt;$G$2,"",IF(A1025=$G$2,AVERAGE(INDIRECT("C"&amp;A1025-$G$2+3):C1025),G1024+(2/($G$2+3))*(C1025-G1024)))</f>
        <v>4768.6254666516734</v>
      </c>
      <c r="J1025">
        <f ca="1">IF(F1025="","",IF(C1025&lt;(F1025*(1-'inputs and tables'!$K$14)),0,IF(C1025&gt;(F1025*(1+'inputs and tables'!$K$14)),1,J1024)))</f>
        <v>1</v>
      </c>
      <c r="K1025">
        <f ca="1">IF(G1025="","",IF(C1025&lt;(G1025*(1-'inputs and tables'!$K$14)),0,IF(C1025&gt;(G1025*(1+'inputs and tables'!$K$14)),1,K1024)))</f>
        <v>1</v>
      </c>
      <c r="N1025" s="13">
        <f t="shared" si="45"/>
        <v>21609.449782288008</v>
      </c>
      <c r="O1025" s="10">
        <f ca="1">(O1024+(IF(J1024&lt;&gt;J1023,(-O1024*'inputs and tables'!$K$22-'inputs and tables'!$K$21)-O1024*'inputs and tables'!$K$22,0)*('inputs and tables'!$K$15+'inputs and tables'!$K$16)))*(IF(AND(J1024=0,'inputs and tables'!$K$16=1),(data!C1024/data!C1025-1)*'inputs and tables'!$K$18+1,1)*IF(AND(J1024=1,'inputs and tables'!$K$15=1),(data!C1025/data!C1024-1)*'inputs and tables'!$K$17+1,1))</f>
        <v>75675.537701862937</v>
      </c>
      <c r="P1025" s="10">
        <f ca="1">(P1024+(IF(K1024&lt;&gt;K1023,(-P1024*'inputs and tables'!$K$22-'inputs and tables'!$K$21)-P1024*'inputs and tables'!$K$22,0)*('inputs and tables'!$K$15+'inputs and tables'!$K$16)))*(IF(AND(K1024=0,'inputs and tables'!$K$16=1),data!C1024/data!C1025,1)*IF(AND(K1024=1,'inputs and tables'!$K$15=1),data!C1025/data!C1024,1))</f>
        <v>4402.182538514382</v>
      </c>
      <c r="R1025" s="36">
        <f ca="1">1-O1025/MAX($O$202:O1025)</f>
        <v>4.8311594385515355E-2</v>
      </c>
      <c r="S1025" s="36">
        <f>1-N1025/MAX($N$202:N1025)</f>
        <v>3.2880432076428656E-3</v>
      </c>
    </row>
    <row r="1026" spans="1:19" x14ac:dyDescent="0.4">
      <c r="A1026" s="17">
        <f t="shared" si="44"/>
        <v>1024</v>
      </c>
      <c r="B1026">
        <v>1508716800</v>
      </c>
      <c r="C1026">
        <v>5905.99</v>
      </c>
      <c r="D1026" s="14">
        <f t="shared" si="46"/>
        <v>43031</v>
      </c>
      <c r="F1026">
        <f ca="1">IF(A1026&lt;$F$2,"",AVERAGE(INDIRECT("C"&amp;A1026-$F$2+3):C1026))</f>
        <v>4560.6927272727271</v>
      </c>
      <c r="G1026" s="2">
        <f ca="1">IF(A1026&lt;$G$2,"",IF(A1026=$G$2,AVERAGE(INDIRECT("C"&amp;A1026-$G$2+3):C1026),G1025+(2/($G$2+3))*(C1026-G1025)))</f>
        <v>4817.0239574324532</v>
      </c>
      <c r="J1026">
        <f ca="1">IF(F1026="","",IF(C1026&lt;(F1026*(1-'inputs and tables'!$K$14)),0,IF(C1026&gt;(F1026*(1+'inputs and tables'!$K$14)),1,J1025)))</f>
        <v>1</v>
      </c>
      <c r="K1026">
        <f ca="1">IF(G1026="","",IF(C1026&lt;(G1026*(1-'inputs and tables'!$K$14)),0,IF(C1026&gt;(G1026*(1+'inputs and tables'!$K$14)),1,K1025)))</f>
        <v>1</v>
      </c>
      <c r="N1026" s="13">
        <f t="shared" si="45"/>
        <v>21252.977796970074</v>
      </c>
      <c r="O1026" s="10">
        <f ca="1">(O1025+(IF(J1025&lt;&gt;J1024,(-O1025*'inputs and tables'!$K$22-'inputs and tables'!$K$21)-O1025*'inputs and tables'!$K$22,0)*('inputs and tables'!$K$15+'inputs and tables'!$K$16)))*(IF(AND(J1025=0,'inputs and tables'!$K$16=1),(data!C1025/data!C1026-1)*'inputs and tables'!$K$18+1,1)*IF(AND(J1025=1,'inputs and tables'!$K$15=1),(data!C1026/data!C1025-1)*'inputs and tables'!$K$17+1,1))</f>
        <v>72866.744732498861</v>
      </c>
      <c r="P1026" s="10">
        <f ca="1">(P1025+(IF(K1025&lt;&gt;K1024,(-P1025*'inputs and tables'!$K$22-'inputs and tables'!$K$21)-P1025*'inputs and tables'!$K$22,0)*('inputs and tables'!$K$15+'inputs and tables'!$K$16)))*(IF(AND(K1025=0,'inputs and tables'!$K$16=1),data!C1025/data!C1026,1)*IF(AND(K1025=1,'inputs and tables'!$K$15=1),data!C1026/data!C1025,1))</f>
        <v>4329.5636257217766</v>
      </c>
      <c r="R1026" s="36">
        <f ca="1">1-O1026/MAX($O$202:O1026)</f>
        <v>8.3634709144823738E-2</v>
      </c>
      <c r="S1026" s="36">
        <f>1-N1026/MAX($N$202:N1026)</f>
        <v>1.9729919035462951E-2</v>
      </c>
    </row>
    <row r="1027" spans="1:19" x14ac:dyDescent="0.4">
      <c r="A1027" s="17">
        <f t="shared" si="44"/>
        <v>1025</v>
      </c>
      <c r="B1027">
        <v>1508803200</v>
      </c>
      <c r="C1027">
        <v>5525.43</v>
      </c>
      <c r="D1027" s="14">
        <f t="shared" si="46"/>
        <v>43032</v>
      </c>
      <c r="F1027">
        <f ca="1">IF(A1027&lt;$F$2,"",AVERAGE(INDIRECT("C"&amp;A1027-$F$2+3):C1027))</f>
        <v>4589.6488636363638</v>
      </c>
      <c r="G1027" s="2">
        <f ca="1">IF(A1027&lt;$G$2,"",IF(A1027=$G$2,AVERAGE(INDIRECT("C"&amp;A1027-$G$2+3):C1027),G1026+(2/($G$2+3))*(C1027-G1026)))</f>
        <v>4847.1688954140509</v>
      </c>
      <c r="J1027">
        <f ca="1">IF(F1027="","",IF(C1027&lt;(F1027*(1-'inputs and tables'!$K$14)),0,IF(C1027&gt;(F1027*(1+'inputs and tables'!$K$14)),1,J1026)))</f>
        <v>1</v>
      </c>
      <c r="K1027">
        <f ca="1">IF(G1027="","",IF(C1027&lt;(G1027*(1-'inputs and tables'!$K$14)),0,IF(C1027&gt;(G1027*(1+'inputs and tables'!$K$14)),1,K1026)))</f>
        <v>1</v>
      </c>
      <c r="N1027" s="13">
        <f t="shared" si="45"/>
        <v>19883.515059915844</v>
      </c>
      <c r="O1027" s="10">
        <f ca="1">(O1026+(IF(J1026&lt;&gt;J1025,(-O1026*'inputs and tables'!$K$22-'inputs and tables'!$K$21)-O1026*'inputs and tables'!$K$22,0)*('inputs and tables'!$K$15+'inputs and tables'!$K$16)))*(IF(AND(J1026=0,'inputs and tables'!$K$16=1),(data!C1026/data!C1027-1)*'inputs and tables'!$K$18+1,1)*IF(AND(J1026=1,'inputs and tables'!$K$15=1),(data!C1027/data!C1026-1)*'inputs and tables'!$K$17+1,1))</f>
        <v>62302.406011192295</v>
      </c>
      <c r="P1027" s="10">
        <f ca="1">(P1026+(IF(K1026&lt;&gt;K1025,(-P1026*'inputs and tables'!$K$22-'inputs and tables'!$K$21)-P1026*'inputs and tables'!$K$22,0)*('inputs and tables'!$K$15+'inputs and tables'!$K$16)))*(IF(AND(K1026=0,'inputs and tables'!$K$16=1),data!C1026/data!C1027,1)*IF(AND(K1026=1,'inputs and tables'!$K$15=1),data!C1027/data!C1026,1))</f>
        <v>4050.5826702164886</v>
      </c>
      <c r="R1027" s="36">
        <f ca="1">1-O1027/MAX($O$202:O1027)</f>
        <v>0.21649083385002166</v>
      </c>
      <c r="S1027" s="36">
        <f>1-N1027/MAX($N$202:N1027)</f>
        <v>8.2894872245993789E-2</v>
      </c>
    </row>
    <row r="1028" spans="1:19" x14ac:dyDescent="0.4">
      <c r="A1028" s="17">
        <f t="shared" si="44"/>
        <v>1026</v>
      </c>
      <c r="B1028">
        <v>1508889600</v>
      </c>
      <c r="C1028">
        <v>5739.97</v>
      </c>
      <c r="D1028" s="14">
        <f t="shared" si="46"/>
        <v>43033</v>
      </c>
      <c r="F1028">
        <f ca="1">IF(A1028&lt;$F$2,"",AVERAGE(INDIRECT("C"&amp;A1028-$F$2+3):C1028))</f>
        <v>4624.4045454545458</v>
      </c>
      <c r="G1028" s="2">
        <f ca="1">IF(A1028&lt;$G$2,"",IF(A1028=$G$2,AVERAGE(INDIRECT("C"&amp;A1028-$G$2+3):C1028),G1027+(2/($G$2+3))*(C1028-G1027)))</f>
        <v>4885.1604317794108</v>
      </c>
      <c r="J1028">
        <f ca="1">IF(F1028="","",IF(C1028&lt;(F1028*(1-'inputs and tables'!$K$14)),0,IF(C1028&gt;(F1028*(1+'inputs and tables'!$K$14)),1,J1027)))</f>
        <v>1</v>
      </c>
      <c r="K1028">
        <f ca="1">IF(G1028="","",IF(C1028&lt;(G1028*(1-'inputs and tables'!$K$14)),0,IF(C1028&gt;(G1028*(1+'inputs and tables'!$K$14)),1,K1027)))</f>
        <v>1</v>
      </c>
      <c r="N1028" s="13">
        <f t="shared" si="45"/>
        <v>20655.547158947837</v>
      </c>
      <c r="O1028" s="10">
        <f ca="1">(O1027+(IF(J1027&lt;&gt;J1026,(-O1027*'inputs and tables'!$K$22-'inputs and tables'!$K$21)-O1027*'inputs and tables'!$K$22,0)*('inputs and tables'!$K$15+'inputs and tables'!$K$16)))*(IF(AND(J1027=0,'inputs and tables'!$K$16=1),(data!C1027/data!C1028-1)*'inputs and tables'!$K$18+1,1)*IF(AND(J1027=1,'inputs and tables'!$K$15=1),(data!C1028/data!C1027-1)*'inputs and tables'!$K$17+1,1))</f>
        <v>67745.295689949009</v>
      </c>
      <c r="P1028" s="10">
        <f ca="1">(P1027+(IF(K1027&lt;&gt;K1026,(-P1027*'inputs and tables'!$K$22-'inputs and tables'!$K$21)-P1027*'inputs and tables'!$K$22,0)*('inputs and tables'!$K$15+'inputs and tables'!$K$16)))*(IF(AND(K1027=0,'inputs and tables'!$K$16=1),data!C1027/data!C1028,1)*IF(AND(K1027=1,'inputs and tables'!$K$15=1),data!C1028/data!C1027,1))</f>
        <v>4207.8576707265383</v>
      </c>
      <c r="R1028" s="36">
        <f ca="1">1-O1028/MAX($O$202:O1028)</f>
        <v>0.14804156797603774</v>
      </c>
      <c r="S1028" s="36">
        <f>1-N1028/MAX($N$202:N1028)</f>
        <v>4.7285746058829292E-2</v>
      </c>
    </row>
    <row r="1029" spans="1:19" x14ac:dyDescent="0.4">
      <c r="A1029" s="17">
        <f t="shared" ref="A1029:A1092" si="47">A1028+1</f>
        <v>1027</v>
      </c>
      <c r="B1029">
        <v>1508976000</v>
      </c>
      <c r="C1029">
        <v>5891.61</v>
      </c>
      <c r="D1029" s="14">
        <f t="shared" si="46"/>
        <v>43034</v>
      </c>
      <c r="F1029">
        <f ca="1">IF(A1029&lt;$F$2,"",AVERAGE(INDIRECT("C"&amp;A1029-$F$2+3):C1029))</f>
        <v>4663.6565909090905</v>
      </c>
      <c r="G1029" s="2">
        <f ca="1">IF(A1029&lt;$G$2,"",IF(A1029=$G$2,AVERAGE(INDIRECT("C"&amp;A1029-$G$2+3):C1029),G1028+(2/($G$2+3))*(C1029-G1028)))</f>
        <v>4927.9880729802871</v>
      </c>
      <c r="J1029">
        <f ca="1">IF(F1029="","",IF(C1029&lt;(F1029*(1-'inputs and tables'!$K$14)),0,IF(C1029&gt;(F1029*(1+'inputs and tables'!$K$14)),1,J1028)))</f>
        <v>1</v>
      </c>
      <c r="K1029">
        <f ca="1">IF(G1029="","",IF(C1029&lt;(G1029*(1-'inputs and tables'!$K$14)),0,IF(C1029&gt;(G1029*(1+'inputs and tables'!$K$14)),1,K1028)))</f>
        <v>1</v>
      </c>
      <c r="N1029" s="13">
        <f t="shared" si="45"/>
        <v>21201.230702796121</v>
      </c>
      <c r="O1029" s="10">
        <f ca="1">(O1028+(IF(J1028&lt;&gt;J1027,(-O1028*'inputs and tables'!$K$22-'inputs and tables'!$K$21)-O1028*'inputs and tables'!$K$22,0)*('inputs and tables'!$K$15+'inputs and tables'!$K$16)))*(IF(AND(J1028=0,'inputs and tables'!$K$16=1),(data!C1028/data!C1029-1)*'inputs and tables'!$K$18+1,1)*IF(AND(J1028=1,'inputs and tables'!$K$15=1),(data!C1029/data!C1028-1)*'inputs and tables'!$K$17+1,1))</f>
        <v>71772.149042223245</v>
      </c>
      <c r="P1029" s="10">
        <f ca="1">(P1028+(IF(K1028&lt;&gt;K1027,(-P1028*'inputs and tables'!$K$22-'inputs and tables'!$K$21)-P1028*'inputs and tables'!$K$22,0)*('inputs and tables'!$K$15+'inputs and tables'!$K$16)))*(IF(AND(K1028=0,'inputs and tables'!$K$16=1),data!C1028/data!C1029,1)*IF(AND(K1028=1,'inputs and tables'!$K$15=1),data!C1029/data!C1028,1))</f>
        <v>4319.0219341615339</v>
      </c>
      <c r="R1029" s="36">
        <f ca="1">1-O1029/MAX($O$202:O1029)</f>
        <v>9.7400241031427637E-2</v>
      </c>
      <c r="S1029" s="36">
        <f>1-N1029/MAX($N$202:N1029)</f>
        <v>2.21166964875531E-2</v>
      </c>
    </row>
    <row r="1030" spans="1:19" x14ac:dyDescent="0.4">
      <c r="A1030" s="17">
        <f t="shared" si="47"/>
        <v>1028</v>
      </c>
      <c r="B1030">
        <v>1509062400</v>
      </c>
      <c r="C1030">
        <v>5780</v>
      </c>
      <c r="D1030" s="14">
        <f t="shared" si="46"/>
        <v>43035</v>
      </c>
      <c r="F1030">
        <f ca="1">IF(A1030&lt;$F$2,"",AVERAGE(INDIRECT("C"&amp;A1030-$F$2+3):C1030))</f>
        <v>4707.3993181818187</v>
      </c>
      <c r="G1030" s="2">
        <f ca="1">IF(A1030&lt;$G$2,"",IF(A1030=$G$2,AVERAGE(INDIRECT("C"&amp;A1030-$G$2+3):C1030),G1029+(2/($G$2+3))*(C1030-G1029)))</f>
        <v>4964.2438996619767</v>
      </c>
      <c r="J1030">
        <f ca="1">IF(F1030="","",IF(C1030&lt;(F1030*(1-'inputs and tables'!$K$14)),0,IF(C1030&gt;(F1030*(1+'inputs and tables'!$K$14)),1,J1029)))</f>
        <v>1</v>
      </c>
      <c r="K1030">
        <f ca="1">IF(G1030="","",IF(C1030&lt;(G1030*(1-'inputs and tables'!$K$14)),0,IF(C1030&gt;(G1030*(1+'inputs and tables'!$K$14)),1,K1029)))</f>
        <v>1</v>
      </c>
      <c r="N1030" s="13">
        <f t="shared" si="45"/>
        <v>20799.596962827069</v>
      </c>
      <c r="O1030" s="10">
        <f ca="1">(O1029+(IF(J1029&lt;&gt;J1028,(-O1029*'inputs and tables'!$K$22-'inputs and tables'!$K$21)-O1029*'inputs and tables'!$K$22,0)*('inputs and tables'!$K$15+'inputs and tables'!$K$16)))*(IF(AND(J1029=0,'inputs and tables'!$K$16=1),(data!C1029/data!C1030-1)*'inputs and tables'!$K$18+1,1)*IF(AND(J1029=1,'inputs and tables'!$K$15=1),(data!C1030/data!C1029-1)*'inputs and tables'!$K$17+1,1))</f>
        <v>68712.951047472132</v>
      </c>
      <c r="P1030" s="10">
        <f ca="1">(P1029+(IF(K1029&lt;&gt;K1028,(-P1029*'inputs and tables'!$K$22-'inputs and tables'!$K$21)-P1029*'inputs and tables'!$K$22,0)*('inputs and tables'!$K$15+'inputs and tables'!$K$16)))*(IF(AND(K1029=0,'inputs and tables'!$K$16=1),data!C1029/data!C1030,1)*IF(AND(K1029=1,'inputs and tables'!$K$15=1),data!C1030/data!C1029,1))</f>
        <v>4237.2028663563387</v>
      </c>
      <c r="R1030" s="36">
        <f ca="1">1-O1030/MAX($O$202:O1030)</f>
        <v>0.13587242570956892</v>
      </c>
      <c r="S1030" s="36">
        <f>1-N1030/MAX($N$202:N1030)</f>
        <v>4.0641608269735507E-2</v>
      </c>
    </row>
    <row r="1031" spans="1:19" x14ac:dyDescent="0.4">
      <c r="A1031" s="17">
        <f t="shared" si="47"/>
        <v>1029</v>
      </c>
      <c r="B1031">
        <v>1509148800</v>
      </c>
      <c r="C1031">
        <v>5752.01</v>
      </c>
      <c r="D1031" s="14">
        <f t="shared" si="46"/>
        <v>43036</v>
      </c>
      <c r="F1031">
        <f ca="1">IF(A1031&lt;$F$2,"",AVERAGE(INDIRECT("C"&amp;A1031-$F$2+3):C1031))</f>
        <v>4764.2540909090903</v>
      </c>
      <c r="G1031" s="2">
        <f ca="1">IF(A1031&lt;$G$2,"",IF(A1031=$G$2,AVERAGE(INDIRECT("C"&amp;A1031-$G$2+3):C1031),G1030+(2/($G$2+3))*(C1031-G1030)))</f>
        <v>4997.7658613784879</v>
      </c>
      <c r="J1031">
        <f ca="1">IF(F1031="","",IF(C1031&lt;(F1031*(1-'inputs and tables'!$K$14)),0,IF(C1031&gt;(F1031*(1+'inputs and tables'!$K$14)),1,J1030)))</f>
        <v>1</v>
      </c>
      <c r="K1031">
        <f ca="1">IF(G1031="","",IF(C1031&lt;(G1031*(1-'inputs and tables'!$K$14)),0,IF(C1031&gt;(G1031*(1+'inputs and tables'!$K$14)),1,K1030)))</f>
        <v>1</v>
      </c>
      <c r="N1031" s="13">
        <f t="shared" si="45"/>
        <v>20698.873655043415</v>
      </c>
      <c r="O1031" s="10">
        <f ca="1">(O1030+(IF(J1030&lt;&gt;J1029,(-O1030*'inputs and tables'!$K$22-'inputs and tables'!$K$21)-O1030*'inputs and tables'!$K$22,0)*('inputs and tables'!$K$15+'inputs and tables'!$K$16)))*(IF(AND(J1030=0,'inputs and tables'!$K$16=1),(data!C1030/data!C1031-1)*'inputs and tables'!$K$18+1,1)*IF(AND(J1030=1,'inputs and tables'!$K$15=1),(data!C1031/data!C1030-1)*'inputs and tables'!$K$17+1,1))</f>
        <v>67964.271138373137</v>
      </c>
      <c r="P1031" s="10">
        <f ca="1">(P1030+(IF(K1030&lt;&gt;K1029,(-P1030*'inputs and tables'!$K$22-'inputs and tables'!$K$21)-P1030*'inputs and tables'!$K$22,0)*('inputs and tables'!$K$15+'inputs and tables'!$K$16)))*(IF(AND(K1030=0,'inputs and tables'!$K$16=1),data!C1030/data!C1031,1)*IF(AND(K1030=1,'inputs and tables'!$K$15=1),data!C1031/data!C1030,1))</f>
        <v>4216.6839548979797</v>
      </c>
      <c r="R1031" s="36">
        <f ca="1">1-O1031/MAX($O$202:O1031)</f>
        <v>0.14528775344484157</v>
      </c>
      <c r="S1031" s="36">
        <f>1-N1031/MAX($N$202:N1031)</f>
        <v>4.5287359374325376E-2</v>
      </c>
    </row>
    <row r="1032" spans="1:19" x14ac:dyDescent="0.4">
      <c r="A1032" s="17">
        <f t="shared" si="47"/>
        <v>1030</v>
      </c>
      <c r="B1032">
        <v>1509235200</v>
      </c>
      <c r="C1032">
        <v>6140.01</v>
      </c>
      <c r="D1032" s="14">
        <f t="shared" si="46"/>
        <v>43037</v>
      </c>
      <c r="F1032">
        <f ca="1">IF(A1032&lt;$F$2,"",AVERAGE(INDIRECT("C"&amp;A1032-$F$2+3):C1032))</f>
        <v>4818.7993181818183</v>
      </c>
      <c r="G1032" s="2">
        <f ca="1">IF(A1032&lt;$G$2,"",IF(A1032=$G$2,AVERAGE(INDIRECT("C"&amp;A1032-$G$2+3):C1032),G1031+(2/($G$2+3))*(C1032-G1031)))</f>
        <v>5046.3719949368506</v>
      </c>
      <c r="J1032">
        <f ca="1">IF(F1032="","",IF(C1032&lt;(F1032*(1-'inputs and tables'!$K$14)),0,IF(C1032&gt;(F1032*(1+'inputs and tables'!$K$14)),1,J1031)))</f>
        <v>1</v>
      </c>
      <c r="K1032">
        <f ca="1">IF(G1032="","",IF(C1032&lt;(G1032*(1-'inputs and tables'!$K$14)),0,IF(C1032&gt;(G1032*(1+'inputs and tables'!$K$14)),1,K1031)))</f>
        <v>1</v>
      </c>
      <c r="N1032" s="13">
        <f t="shared" si="45"/>
        <v>22095.109575731462</v>
      </c>
      <c r="O1032" s="10">
        <f ca="1">(O1031+(IF(J1031&lt;&gt;J1030,(-O1031*'inputs and tables'!$K$22-'inputs and tables'!$K$21)-O1031*'inputs and tables'!$K$22,0)*('inputs and tables'!$K$15+'inputs and tables'!$K$16)))*(IF(AND(J1031=0,'inputs and tables'!$K$16=1),(data!C1031/data!C1032-1)*'inputs and tables'!$K$18+1,1)*IF(AND(J1031=1,'inputs and tables'!$K$15=1),(data!C1032/data!C1031-1)*'inputs and tables'!$K$17+1,1))</f>
        <v>78279.414662775875</v>
      </c>
      <c r="P1032" s="10">
        <f ca="1">(P1031+(IF(K1031&lt;&gt;K1030,(-P1031*'inputs and tables'!$K$22-'inputs and tables'!$K$21)-P1031*'inputs and tables'!$K$22,0)*('inputs and tables'!$K$15+'inputs and tables'!$K$16)))*(IF(AND(K1031=0,'inputs and tables'!$K$16=1),data!C1031/data!C1032,1)*IF(AND(K1031=1,'inputs and tables'!$K$15=1),data!C1032/data!C1031,1))</f>
        <v>4501.1190262035607</v>
      </c>
      <c r="R1032" s="36">
        <f ca="1">1-O1032/MAX($O$202:O1032)</f>
        <v>1.5565483969883442E-2</v>
      </c>
      <c r="S1032" s="36">
        <f>1-N1032/MAX($N$202:N1032)</f>
        <v>0</v>
      </c>
    </row>
    <row r="1033" spans="1:19" x14ac:dyDescent="0.4">
      <c r="A1033" s="17">
        <f t="shared" si="47"/>
        <v>1031</v>
      </c>
      <c r="B1033">
        <v>1509321600</v>
      </c>
      <c r="C1033">
        <v>6124.16</v>
      </c>
      <c r="D1033" s="14">
        <f t="shared" si="46"/>
        <v>43038</v>
      </c>
      <c r="F1033">
        <f ca="1">IF(A1033&lt;$F$2,"",AVERAGE(INDIRECT("C"&amp;A1033-$F$2+3):C1033))</f>
        <v>4873.2913636363637</v>
      </c>
      <c r="G1033" s="2">
        <f ca="1">IF(A1033&lt;$G$2,"",IF(A1033=$G$2,AVERAGE(INDIRECT("C"&amp;A1033-$G$2+3):C1033),G1032+(2/($G$2+3))*(C1033-G1032)))</f>
        <v>5092.2353143012397</v>
      </c>
      <c r="J1033">
        <f ca="1">IF(F1033="","",IF(C1033&lt;(F1033*(1-'inputs and tables'!$K$14)),0,IF(C1033&gt;(F1033*(1+'inputs and tables'!$K$14)),1,J1032)))</f>
        <v>1</v>
      </c>
      <c r="K1033">
        <f ca="1">IF(G1033="","",IF(C1033&lt;(G1033*(1-'inputs and tables'!$K$14)),0,IF(C1033&gt;(G1033*(1+'inputs and tables'!$K$14)),1,K1032)))</f>
        <v>1</v>
      </c>
      <c r="N1033" s="13">
        <f t="shared" si="45"/>
        <v>22038.072618662114</v>
      </c>
      <c r="O1033" s="10">
        <f ca="1">(O1032+(IF(J1032&lt;&gt;J1031,(-O1032*'inputs and tables'!$K$22-'inputs and tables'!$K$21)-O1032*'inputs and tables'!$K$22,0)*('inputs and tables'!$K$15+'inputs and tables'!$K$16)))*(IF(AND(J1032=0,'inputs and tables'!$K$16=1),(data!C1032/data!C1033-1)*'inputs and tables'!$K$18+1,1)*IF(AND(J1032=1,'inputs and tables'!$K$15=1),(data!C1033/data!C1032-1)*'inputs and tables'!$K$17+1,1))</f>
        <v>77824.750969164408</v>
      </c>
      <c r="P1033" s="10">
        <f ca="1">(P1032+(IF(K1032&lt;&gt;K1031,(-P1032*'inputs and tables'!$K$22-'inputs and tables'!$K$21)-P1032*'inputs and tables'!$K$22,0)*('inputs and tables'!$K$15+'inputs and tables'!$K$16)))*(IF(AND(K1032=0,'inputs and tables'!$K$16=1),data!C1032/data!C1033,1)*IF(AND(K1032=1,'inputs and tables'!$K$15=1),data!C1033/data!C1032,1))</f>
        <v>4489.4997069247111</v>
      </c>
      <c r="R1033" s="36">
        <f ca="1">1-O1033/MAX($O$202:O1033)</f>
        <v>2.1283291583865327E-2</v>
      </c>
      <c r="S1033" s="36">
        <f>1-N1033/MAX($N$202:N1033)</f>
        <v>2.5814290204740908E-3</v>
      </c>
    </row>
    <row r="1034" spans="1:19" x14ac:dyDescent="0.4">
      <c r="A1034" s="17">
        <f t="shared" si="47"/>
        <v>1032</v>
      </c>
      <c r="B1034">
        <v>1509408000</v>
      </c>
      <c r="C1034">
        <v>6445.01</v>
      </c>
      <c r="D1034" s="14">
        <f t="shared" si="46"/>
        <v>43039</v>
      </c>
      <c r="F1034">
        <f ca="1">IF(A1034&lt;$F$2,"",AVERAGE(INDIRECT("C"&amp;A1034-$F$2+3):C1034))</f>
        <v>4935.2240909090915</v>
      </c>
      <c r="G1034" s="2">
        <f ca="1">IF(A1034&lt;$G$2,"",IF(A1034=$G$2,AVERAGE(INDIRECT("C"&amp;A1034-$G$2+3):C1034),G1033+(2/($G$2+3))*(C1034-G1033)))</f>
        <v>5149.80019454374</v>
      </c>
      <c r="J1034">
        <f ca="1">IF(F1034="","",IF(C1034&lt;(F1034*(1-'inputs and tables'!$K$14)),0,IF(C1034&gt;(F1034*(1+'inputs and tables'!$K$14)),1,J1033)))</f>
        <v>1</v>
      </c>
      <c r="K1034">
        <f ca="1">IF(G1034="","",IF(C1034&lt;(G1034*(1-'inputs and tables'!$K$14)),0,IF(C1034&gt;(G1034*(1+'inputs and tables'!$K$14)),1,K1033)))</f>
        <v>1</v>
      </c>
      <c r="N1034" s="13">
        <f t="shared" si="45"/>
        <v>23192.666162870257</v>
      </c>
      <c r="O1034" s="10">
        <f ca="1">(O1033+(IF(J1033&lt;&gt;J1032,(-O1033*'inputs and tables'!$K$22-'inputs and tables'!$K$21)-O1033*'inputs and tables'!$K$22,0)*('inputs and tables'!$K$15+'inputs and tables'!$K$16)))*(IF(AND(J1033=0,'inputs and tables'!$K$16=1),(data!C1033/data!C1034-1)*'inputs and tables'!$K$18+1,1)*IF(AND(J1033=1,'inputs and tables'!$K$15=1),(data!C1034/data!C1033-1)*'inputs and tables'!$K$17+1,1))</f>
        <v>86998.688380013715</v>
      </c>
      <c r="P1034" s="10">
        <f ca="1">(P1033+(IF(K1033&lt;&gt;K1032,(-P1033*'inputs and tables'!$K$22-'inputs and tables'!$K$21)-P1033*'inputs and tables'!$K$22,0)*('inputs and tables'!$K$15+'inputs and tables'!$K$16)))*(IF(AND(K1033=0,'inputs and tables'!$K$16=1),data!C1033/data!C1034,1)*IF(AND(K1033=1,'inputs and tables'!$K$15=1),data!C1034/data!C1033,1))</f>
        <v>4724.7084508123289</v>
      </c>
      <c r="R1034" s="36">
        <f ca="1">1-O1034/MAX($O$202:O1034)</f>
        <v>0</v>
      </c>
      <c r="S1034" s="36">
        <f>1-N1034/MAX($N$202:N1034)</f>
        <v>0</v>
      </c>
    </row>
    <row r="1035" spans="1:19" x14ac:dyDescent="0.4">
      <c r="A1035" s="17">
        <f t="shared" si="47"/>
        <v>1033</v>
      </c>
      <c r="B1035">
        <v>1509494400</v>
      </c>
      <c r="C1035">
        <v>6783.69</v>
      </c>
      <c r="D1035" s="14">
        <f t="shared" si="46"/>
        <v>43040</v>
      </c>
      <c r="F1035">
        <f ca="1">IF(A1035&lt;$F$2,"",AVERAGE(INDIRECT("C"&amp;A1035-$F$2+3):C1035))</f>
        <v>4996.2170454545449</v>
      </c>
      <c r="G1035" s="2">
        <f ca="1">IF(A1035&lt;$G$2,"",IF(A1035=$G$2,AVERAGE(INDIRECT("C"&amp;A1035-$G$2+3):C1035),G1034+(2/($G$2+3))*(C1035-G1034)))</f>
        <v>5219.3274203078363</v>
      </c>
      <c r="J1035">
        <f ca="1">IF(F1035="","",IF(C1035&lt;(F1035*(1-'inputs and tables'!$K$14)),0,IF(C1035&gt;(F1035*(1+'inputs and tables'!$K$14)),1,J1034)))</f>
        <v>1</v>
      </c>
      <c r="K1035">
        <f ca="1">IF(G1035="","",IF(C1035&lt;(G1035*(1-'inputs and tables'!$K$14)),0,IF(C1035&gt;(G1035*(1+'inputs and tables'!$K$14)),1,K1034)))</f>
        <v>1</v>
      </c>
      <c r="N1035" s="13">
        <f t="shared" ref="N1035:N1098" si="48">(C1035/C1034)*N1034</f>
        <v>24411.421785598675</v>
      </c>
      <c r="O1035" s="10">
        <f ca="1">(O1034+(IF(J1034&lt;&gt;J1033,(-O1034*'inputs and tables'!$K$22-'inputs and tables'!$K$21)-O1034*'inputs and tables'!$K$22,0)*('inputs and tables'!$K$15+'inputs and tables'!$K$16)))*(IF(AND(J1034=0,'inputs and tables'!$K$16=1),(data!C1034/data!C1035-1)*'inputs and tables'!$K$18+1,1)*IF(AND(J1034=1,'inputs and tables'!$K$15=1),(data!C1035/data!C1034-1)*'inputs and tables'!$K$17+1,1))</f>
        <v>97285.035570510212</v>
      </c>
      <c r="P1035" s="10">
        <f ca="1">(P1034+(IF(K1034&lt;&gt;K1033,(-P1034*'inputs and tables'!$K$22-'inputs and tables'!$K$21)-P1034*'inputs and tables'!$K$22,0)*('inputs and tables'!$K$15+'inputs and tables'!$K$16)))*(IF(AND(K1034=0,'inputs and tables'!$K$16=1),data!C1034/data!C1035,1)*IF(AND(K1034=1,'inputs and tables'!$K$15=1),data!C1035/data!C1034,1))</f>
        <v>4972.9880125385507</v>
      </c>
      <c r="R1035" s="36">
        <f ca="1">1-O1035/MAX($O$202:O1035)</f>
        <v>0</v>
      </c>
      <c r="S1035" s="36">
        <f>1-N1035/MAX($N$202:N1035)</f>
        <v>0</v>
      </c>
    </row>
    <row r="1036" spans="1:19" x14ac:dyDescent="0.4">
      <c r="A1036" s="17">
        <f t="shared" si="47"/>
        <v>1034</v>
      </c>
      <c r="B1036">
        <v>1509580800</v>
      </c>
      <c r="C1036">
        <v>7039.98</v>
      </c>
      <c r="D1036" s="14">
        <f t="shared" si="46"/>
        <v>43041</v>
      </c>
      <c r="F1036">
        <f ca="1">IF(A1036&lt;$F$2,"",AVERAGE(INDIRECT("C"&amp;A1036-$F$2+3):C1036))</f>
        <v>5067.3504545454552</v>
      </c>
      <c r="G1036" s="2">
        <f ca="1">IF(A1036&lt;$G$2,"",IF(A1036=$G$2,AVERAGE(INDIRECT("C"&amp;A1036-$G$2+3):C1036),G1035+(2/($G$2+3))*(C1036-G1035)))</f>
        <v>5296.8019981670777</v>
      </c>
      <c r="J1036">
        <f ca="1">IF(F1036="","",IF(C1036&lt;(F1036*(1-'inputs and tables'!$K$14)),0,IF(C1036&gt;(F1036*(1+'inputs and tables'!$K$14)),1,J1035)))</f>
        <v>1</v>
      </c>
      <c r="K1036">
        <f ca="1">IF(G1036="","",IF(C1036&lt;(G1036*(1-'inputs and tables'!$K$14)),0,IF(C1036&gt;(G1036*(1+'inputs and tables'!$K$14)),1,K1035)))</f>
        <v>1</v>
      </c>
      <c r="N1036" s="13">
        <f t="shared" si="48"/>
        <v>25333.693187952125</v>
      </c>
      <c r="O1036" s="10">
        <f ca="1">(O1035+(IF(J1035&lt;&gt;J1034,(-O1035*'inputs and tables'!$K$22-'inputs and tables'!$K$21)-O1035*'inputs and tables'!$K$22,0)*('inputs and tables'!$K$15+'inputs and tables'!$K$16)))*(IF(AND(J1035=0,'inputs and tables'!$K$16=1),(data!C1035/data!C1036-1)*'inputs and tables'!$K$18+1,1)*IF(AND(J1035=1,'inputs and tables'!$K$15=1),(data!C1036/data!C1035-1)*'inputs and tables'!$K$17+1,1))</f>
        <v>105554.82074263977</v>
      </c>
      <c r="P1036" s="10">
        <f ca="1">(P1035+(IF(K1035&lt;&gt;K1034,(-P1035*'inputs and tables'!$K$22-'inputs and tables'!$K$21)-P1035*'inputs and tables'!$K$22,0)*('inputs and tables'!$K$15+'inputs and tables'!$K$16)))*(IF(AND(K1035=0,'inputs and tables'!$K$16=1),data!C1035/data!C1036,1)*IF(AND(K1035=1,'inputs and tables'!$K$15=1),data!C1036/data!C1035,1))</f>
        <v>5160.8691064171771</v>
      </c>
      <c r="R1036" s="36">
        <f ca="1">1-O1036/MAX($O$202:O1036)</f>
        <v>0</v>
      </c>
      <c r="S1036" s="36">
        <f>1-N1036/MAX($N$202:N1036)</f>
        <v>0</v>
      </c>
    </row>
    <row r="1037" spans="1:19" x14ac:dyDescent="0.4">
      <c r="A1037" s="17">
        <f t="shared" si="47"/>
        <v>1035</v>
      </c>
      <c r="B1037">
        <v>1509667200</v>
      </c>
      <c r="C1037">
        <v>7170.01</v>
      </c>
      <c r="D1037" s="14">
        <f t="shared" si="46"/>
        <v>43042</v>
      </c>
      <c r="F1037">
        <f ca="1">IF(A1037&lt;$F$2,"",AVERAGE(INDIRECT("C"&amp;A1037-$F$2+3):C1037))</f>
        <v>5142.3038636363644</v>
      </c>
      <c r="G1037" s="2">
        <f ca="1">IF(A1037&lt;$G$2,"",IF(A1037=$G$2,AVERAGE(INDIRECT("C"&amp;A1037-$G$2+3):C1037),G1036+(2/($G$2+3))*(C1037-G1036)))</f>
        <v>5376.5129769684791</v>
      </c>
      <c r="J1037">
        <f ca="1">IF(F1037="","",IF(C1037&lt;(F1037*(1-'inputs and tables'!$K$14)),0,IF(C1037&gt;(F1037*(1+'inputs and tables'!$K$14)),1,J1036)))</f>
        <v>1</v>
      </c>
      <c r="K1037">
        <f ca="1">IF(G1037="","",IF(C1037&lt;(G1037*(1-'inputs and tables'!$K$14)),0,IF(C1037&gt;(G1037*(1+'inputs and tables'!$K$14)),1,K1036)))</f>
        <v>1</v>
      </c>
      <c r="N1037" s="13">
        <f t="shared" si="48"/>
        <v>25801.612148691987</v>
      </c>
      <c r="O1037" s="10">
        <f ca="1">(O1036+(IF(J1036&lt;&gt;J1035,(-O1036*'inputs and tables'!$K$22-'inputs and tables'!$K$21)-O1036*'inputs and tables'!$K$22,0)*('inputs and tables'!$K$15+'inputs and tables'!$K$16)))*(IF(AND(J1036=0,'inputs and tables'!$K$16=1),(data!C1036/data!C1037-1)*'inputs and tables'!$K$18+1,1)*IF(AND(J1036=1,'inputs and tables'!$K$15=1),(data!C1037/data!C1036-1)*'inputs and tables'!$K$17+1,1))</f>
        <v>109941.46815039124</v>
      </c>
      <c r="P1037" s="10">
        <f ca="1">(P1036+(IF(K1036&lt;&gt;K1035,(-P1036*'inputs and tables'!$K$22-'inputs and tables'!$K$21)-P1036*'inputs and tables'!$K$22,0)*('inputs and tables'!$K$15+'inputs and tables'!$K$16)))*(IF(AND(K1036=0,'inputs and tables'!$K$16=1),data!C1036/data!C1037,1)*IF(AND(K1036=1,'inputs and tables'!$K$15=1),data!C1037/data!C1036,1))</f>
        <v>5256.1915093085809</v>
      </c>
      <c r="R1037" s="36">
        <f ca="1">1-O1037/MAX($O$202:O1037)</f>
        <v>0</v>
      </c>
      <c r="S1037" s="36">
        <f>1-N1037/MAX($N$202:N1037)</f>
        <v>0</v>
      </c>
    </row>
    <row r="1038" spans="1:19" x14ac:dyDescent="0.4">
      <c r="A1038" s="17">
        <f t="shared" si="47"/>
        <v>1036</v>
      </c>
      <c r="B1038">
        <v>1509753600</v>
      </c>
      <c r="C1038">
        <v>7412.55</v>
      </c>
      <c r="D1038" s="14">
        <f t="shared" si="46"/>
        <v>43043</v>
      </c>
      <c r="F1038">
        <f ca="1">IF(A1038&lt;$F$2,"",AVERAGE(INDIRECT("C"&amp;A1038-$F$2+3):C1038))</f>
        <v>5228.5556818181813</v>
      </c>
      <c r="G1038" s="2">
        <f ca="1">IF(A1038&lt;$G$2,"",IF(A1038=$G$2,AVERAGE(INDIRECT("C"&amp;A1038-$G$2+3):C1038),G1037+(2/($G$2+3))*(C1038-G1037)))</f>
        <v>5463.1528502889696</v>
      </c>
      <c r="J1038">
        <f ca="1">IF(F1038="","",IF(C1038&lt;(F1038*(1-'inputs and tables'!$K$14)),0,IF(C1038&gt;(F1038*(1+'inputs and tables'!$K$14)),1,J1037)))</f>
        <v>1</v>
      </c>
      <c r="K1038">
        <f ca="1">IF(G1038="","",IF(C1038&lt;(G1038*(1-'inputs and tables'!$K$14)),0,IF(C1038&gt;(G1038*(1+'inputs and tables'!$K$14)),1,K1037)))</f>
        <v>1</v>
      </c>
      <c r="N1038" s="13">
        <f t="shared" si="48"/>
        <v>26674.40354096951</v>
      </c>
      <c r="O1038" s="10">
        <f ca="1">(O1037+(IF(J1037&lt;&gt;J1036,(-O1037*'inputs and tables'!$K$22-'inputs and tables'!$K$21)-O1037*'inputs and tables'!$K$22,0)*('inputs and tables'!$K$15+'inputs and tables'!$K$16)))*(IF(AND(J1037=0,'inputs and tables'!$K$16=1),(data!C1037/data!C1038-1)*'inputs and tables'!$K$18+1,1)*IF(AND(J1037=1,'inputs and tables'!$K$15=1),(data!C1038/data!C1037-1)*'inputs and tables'!$K$17+1,1))</f>
        <v>118309.19822213326</v>
      </c>
      <c r="P1038" s="10">
        <f ca="1">(P1037+(IF(K1037&lt;&gt;K1036,(-P1037*'inputs and tables'!$K$22-'inputs and tables'!$K$21)-P1037*'inputs and tables'!$K$22,0)*('inputs and tables'!$K$15+'inputs and tables'!$K$16)))*(IF(AND(K1037=0,'inputs and tables'!$K$16=1),data!C1037/data!C1038,1)*IF(AND(K1037=1,'inputs and tables'!$K$15=1),data!C1038/data!C1037,1))</f>
        <v>5433.9927520777965</v>
      </c>
      <c r="R1038" s="36">
        <f ca="1">1-O1038/MAX($O$202:O1038)</f>
        <v>0</v>
      </c>
      <c r="S1038" s="36">
        <f>1-N1038/MAX($N$202:N1038)</f>
        <v>0</v>
      </c>
    </row>
    <row r="1039" spans="1:19" x14ac:dyDescent="0.4">
      <c r="A1039" s="17">
        <f t="shared" si="47"/>
        <v>1037</v>
      </c>
      <c r="B1039">
        <v>1509840000</v>
      </c>
      <c r="C1039">
        <v>7392</v>
      </c>
      <c r="D1039" s="14">
        <f t="shared" si="46"/>
        <v>43044</v>
      </c>
      <c r="F1039">
        <f ca="1">IF(A1039&lt;$F$2,"",AVERAGE(INDIRECT("C"&amp;A1039-$F$2+3):C1039))</f>
        <v>5314.3054545454543</v>
      </c>
      <c r="G1039" s="2">
        <f ca="1">IF(A1039&lt;$G$2,"",IF(A1039=$G$2,AVERAGE(INDIRECT("C"&amp;A1039-$G$2+3):C1039),G1038+(2/($G$2+3))*(C1039-G1038)))</f>
        <v>5545.2314524043322</v>
      </c>
      <c r="J1039">
        <f ca="1">IF(F1039="","",IF(C1039&lt;(F1039*(1-'inputs and tables'!$K$14)),0,IF(C1039&gt;(F1039*(1+'inputs and tables'!$K$14)),1,J1038)))</f>
        <v>1</v>
      </c>
      <c r="K1039">
        <f ca="1">IF(G1039="","",IF(C1039&lt;(G1039*(1-'inputs and tables'!$K$14)),0,IF(C1039&gt;(G1039*(1+'inputs and tables'!$K$14)),1,K1038)))</f>
        <v>1</v>
      </c>
      <c r="N1039" s="13">
        <f t="shared" si="48"/>
        <v>26600.453416819666</v>
      </c>
      <c r="O1039" s="10">
        <f ca="1">(O1038+(IF(J1038&lt;&gt;J1037,(-O1038*'inputs and tables'!$K$22-'inputs and tables'!$K$21)-O1038*'inputs and tables'!$K$22,0)*('inputs and tables'!$K$15+'inputs and tables'!$K$16)))*(IF(AND(J1038=0,'inputs and tables'!$K$16=1),(data!C1038/data!C1039-1)*'inputs and tables'!$K$18+1,1)*IF(AND(J1038=1,'inputs and tables'!$K$15=1),(data!C1039/data!C1038-1)*'inputs and tables'!$K$17+1,1))</f>
        <v>117571.21715586106</v>
      </c>
      <c r="P1039" s="10">
        <f ca="1">(P1038+(IF(K1038&lt;&gt;K1037,(-P1038*'inputs and tables'!$K$22-'inputs and tables'!$K$21)-P1038*'inputs and tables'!$K$22,0)*('inputs and tables'!$K$15+'inputs and tables'!$K$16)))*(IF(AND(K1038=0,'inputs and tables'!$K$16=1),data!C1038/data!C1039,1)*IF(AND(K1038=1,'inputs and tables'!$K$15=1),data!C1039/data!C1038,1))</f>
        <v>5418.9279564197295</v>
      </c>
      <c r="R1039" s="36">
        <f ca="1">1-O1039/MAX($O$202:O1039)</f>
        <v>6.2377319545906529E-3</v>
      </c>
      <c r="S1039" s="36">
        <f>1-N1039/MAX($N$202:N1039)</f>
        <v>2.7723253131513026E-3</v>
      </c>
    </row>
    <row r="1040" spans="1:19" x14ac:dyDescent="0.4">
      <c r="A1040" s="17">
        <f t="shared" si="47"/>
        <v>1038</v>
      </c>
      <c r="B1040">
        <v>1509926400</v>
      </c>
      <c r="C1040">
        <v>6969.76</v>
      </c>
      <c r="D1040" s="14">
        <f t="shared" si="46"/>
        <v>43045</v>
      </c>
      <c r="F1040">
        <f ca="1">IF(A1040&lt;$F$2,"",AVERAGE(INDIRECT("C"&amp;A1040-$F$2+3):C1040))</f>
        <v>5386.6334090909086</v>
      </c>
      <c r="G1040" s="2">
        <f ca="1">IF(A1040&lt;$G$2,"",IF(A1040=$G$2,AVERAGE(INDIRECT("C"&amp;A1040-$G$2+3):C1040),G1039+(2/($G$2+3))*(C1040-G1039)))</f>
        <v>5605.8496884722326</v>
      </c>
      <c r="J1040">
        <f ca="1">IF(F1040="","",IF(C1040&lt;(F1040*(1-'inputs and tables'!$K$14)),0,IF(C1040&gt;(F1040*(1+'inputs and tables'!$K$14)),1,J1039)))</f>
        <v>1</v>
      </c>
      <c r="K1040">
        <f ca="1">IF(G1040="","",IF(C1040&lt;(G1040*(1-'inputs and tables'!$K$14)),0,IF(C1040&gt;(G1040*(1+'inputs and tables'!$K$14)),1,K1039)))</f>
        <v>1</v>
      </c>
      <c r="N1040" s="13">
        <f t="shared" si="48"/>
        <v>25081.003274677088</v>
      </c>
      <c r="O1040" s="10">
        <f ca="1">(O1039+(IF(J1039&lt;&gt;J1038,(-O1039*'inputs and tables'!$K$22-'inputs and tables'!$K$21)-O1039*'inputs and tables'!$K$22,0)*('inputs and tables'!$K$15+'inputs and tables'!$K$16)))*(IF(AND(J1039=0,'inputs and tables'!$K$16=1),(data!C1039/data!C1040-1)*'inputs and tables'!$K$18+1,1)*IF(AND(J1039=1,'inputs and tables'!$K$15=1),(data!C1040/data!C1039-1)*'inputs and tables'!$K$17+1,1))</f>
        <v>102460.64367821573</v>
      </c>
      <c r="P1040" s="10">
        <f ca="1">(P1039+(IF(K1039&lt;&gt;K1038,(-P1039*'inputs and tables'!$K$22-'inputs and tables'!$K$21)-P1039*'inputs and tables'!$K$22,0)*('inputs and tables'!$K$15+'inputs and tables'!$K$16)))*(IF(AND(K1039=0,'inputs and tables'!$K$16=1),data!C1039/data!C1040,1)*IF(AND(K1039=1,'inputs and tables'!$K$15=1),data!C1040/data!C1039,1))</f>
        <v>5109.3922231515116</v>
      </c>
      <c r="R1040" s="36">
        <f ca="1">1-O1040/MAX($O$202:O1040)</f>
        <v>0.13395876890451774</v>
      </c>
      <c r="S1040" s="36">
        <f>1-N1040/MAX($N$202:N1040)</f>
        <v>5.9735178852081905E-2</v>
      </c>
    </row>
    <row r="1041" spans="1:19" x14ac:dyDescent="0.4">
      <c r="A1041" s="17">
        <f t="shared" si="47"/>
        <v>1039</v>
      </c>
      <c r="B1041">
        <v>1510012800</v>
      </c>
      <c r="C1041">
        <v>7126.63</v>
      </c>
      <c r="D1041" s="14">
        <f t="shared" si="46"/>
        <v>43046</v>
      </c>
      <c r="F1041">
        <f ca="1">IF(A1041&lt;$F$2,"",AVERAGE(INDIRECT("C"&amp;A1041-$F$2+3):C1041))</f>
        <v>5465.215681818182</v>
      </c>
      <c r="G1041" s="2">
        <f ca="1">IF(A1041&lt;$G$2,"",IF(A1041=$G$2,AVERAGE(INDIRECT("C"&amp;A1041-$G$2+3):C1041),G1040+(2/($G$2+3))*(C1041-G1040)))</f>
        <v>5670.5637442819252</v>
      </c>
      <c r="J1041">
        <f ca="1">IF(F1041="","",IF(C1041&lt;(F1041*(1-'inputs and tables'!$K$14)),0,IF(C1041&gt;(F1041*(1+'inputs and tables'!$K$14)),1,J1040)))</f>
        <v>1</v>
      </c>
      <c r="K1041">
        <f ca="1">IF(G1041="","",IF(C1041&lt;(G1041*(1-'inputs and tables'!$K$14)),0,IF(C1041&gt;(G1041*(1+'inputs and tables'!$K$14)),1,K1040)))</f>
        <v>1</v>
      </c>
      <c r="N1041" s="13">
        <f t="shared" si="48"/>
        <v>25645.507215085163</v>
      </c>
      <c r="O1041" s="10">
        <f ca="1">(O1040+(IF(J1040&lt;&gt;J1039,(-O1040*'inputs and tables'!$K$22-'inputs and tables'!$K$21)-O1040*'inputs and tables'!$K$22,0)*('inputs and tables'!$K$15+'inputs and tables'!$K$16)))*(IF(AND(J1040=0,'inputs and tables'!$K$16=1),(data!C1040/data!C1041-1)*'inputs and tables'!$K$18+1,1)*IF(AND(J1040=1,'inputs and tables'!$K$15=1),(data!C1041/data!C1040-1)*'inputs and tables'!$K$17+1,1))</f>
        <v>107649.38082857009</v>
      </c>
      <c r="P1041" s="10">
        <f ca="1">(P1040+(IF(K1040&lt;&gt;K1039,(-P1040*'inputs and tables'!$K$22-'inputs and tables'!$K$21)-P1040*'inputs and tables'!$K$22,0)*('inputs and tables'!$K$15+'inputs and tables'!$K$16)))*(IF(AND(K1040=0,'inputs and tables'!$K$16=1),data!C1040/data!C1041,1)*IF(AND(K1040=1,'inputs and tables'!$K$15=1),data!C1041/data!C1040,1))</f>
        <v>5224.3904954084874</v>
      </c>
      <c r="R1041" s="36">
        <f ca="1">1-O1041/MAX($O$202:O1041)</f>
        <v>9.0101340840368582E-2</v>
      </c>
      <c r="S1041" s="36">
        <f>1-N1041/MAX($N$202:N1041)</f>
        <v>3.8572421096653708E-2</v>
      </c>
    </row>
    <row r="1042" spans="1:19" x14ac:dyDescent="0.4">
      <c r="A1042" s="17">
        <f t="shared" si="47"/>
        <v>1040</v>
      </c>
      <c r="B1042">
        <v>1510099200</v>
      </c>
      <c r="C1042">
        <v>7467.96</v>
      </c>
      <c r="D1042" s="14">
        <f t="shared" si="46"/>
        <v>43047</v>
      </c>
      <c r="F1042">
        <f ca="1">IF(A1042&lt;$F$2,"",AVERAGE(INDIRECT("C"&amp;A1042-$F$2+3):C1042))</f>
        <v>5545.8561363636363</v>
      </c>
      <c r="G1042" s="2">
        <f ca="1">IF(A1042&lt;$G$2,"",IF(A1042=$G$2,AVERAGE(INDIRECT("C"&amp;A1042-$G$2+3):C1042),G1041+(2/($G$2+3))*(C1042-G1041)))</f>
        <v>5747.0486913337581</v>
      </c>
      <c r="J1042">
        <f ca="1">IF(F1042="","",IF(C1042&lt;(F1042*(1-'inputs and tables'!$K$14)),0,IF(C1042&gt;(F1042*(1+'inputs and tables'!$K$14)),1,J1041)))</f>
        <v>1</v>
      </c>
      <c r="K1042">
        <f ca="1">IF(G1042="","",IF(C1042&lt;(G1042*(1-'inputs and tables'!$K$14)),0,IF(C1042&gt;(G1042*(1+'inputs and tables'!$K$14)),1,K1041)))</f>
        <v>1</v>
      </c>
      <c r="N1042" s="13">
        <f t="shared" si="48"/>
        <v>26873.798985210036</v>
      </c>
      <c r="O1042" s="10">
        <f ca="1">(O1041+(IF(J1041&lt;&gt;J1040,(-O1041*'inputs and tables'!$K$22-'inputs and tables'!$K$21)-O1041*'inputs and tables'!$K$22,0)*('inputs and tables'!$K$15+'inputs and tables'!$K$16)))*(IF(AND(J1041=0,'inputs and tables'!$K$16=1),(data!C1041/data!C1042-1)*'inputs and tables'!$K$18+1,1)*IF(AND(J1041=1,'inputs and tables'!$K$15=1),(data!C1042/data!C1041-1)*'inputs and tables'!$K$17+1,1))</f>
        <v>119250.08370019186</v>
      </c>
      <c r="P1042" s="10">
        <f ca="1">(P1041+(IF(K1041&lt;&gt;K1040,(-P1041*'inputs and tables'!$K$22-'inputs and tables'!$K$21)-P1041*'inputs and tables'!$K$22,0)*('inputs and tables'!$K$15+'inputs and tables'!$K$16)))*(IF(AND(K1041=0,'inputs and tables'!$K$16=1),data!C1041/data!C1042,1)*IF(AND(K1041=1,'inputs and tables'!$K$15=1),data!C1042/data!C1041,1))</f>
        <v>5474.6127193485236</v>
      </c>
      <c r="R1042" s="36">
        <f ca="1">1-O1042/MAX($O$202:O1042)</f>
        <v>0</v>
      </c>
      <c r="S1042" s="36">
        <f>1-N1042/MAX($N$202:N1042)</f>
        <v>0</v>
      </c>
    </row>
    <row r="1043" spans="1:19" x14ac:dyDescent="0.4">
      <c r="A1043" s="17">
        <f t="shared" si="47"/>
        <v>1041</v>
      </c>
      <c r="B1043">
        <v>1510185600</v>
      </c>
      <c r="C1043">
        <v>7156</v>
      </c>
      <c r="D1043" s="14">
        <f t="shared" si="46"/>
        <v>43048</v>
      </c>
      <c r="F1043">
        <f ca="1">IF(A1043&lt;$F$2,"",AVERAGE(INDIRECT("C"&amp;A1043-$F$2+3):C1043))</f>
        <v>5620.1950000000006</v>
      </c>
      <c r="G1043" s="2">
        <f ca="1">IF(A1043&lt;$G$2,"",IF(A1043=$G$2,AVERAGE(INDIRECT("C"&amp;A1043-$G$2+3):C1043),G1042+(2/($G$2+3))*(C1043-G1042)))</f>
        <v>5807.0040661706198</v>
      </c>
      <c r="J1043">
        <f ca="1">IF(F1043="","",IF(C1043&lt;(F1043*(1-'inputs and tables'!$K$14)),0,IF(C1043&gt;(F1043*(1+'inputs and tables'!$K$14)),1,J1042)))</f>
        <v>1</v>
      </c>
      <c r="K1043">
        <f ca="1">IF(G1043="","",IF(C1043&lt;(G1043*(1-'inputs and tables'!$K$14)),0,IF(C1043&gt;(G1043*(1+'inputs and tables'!$K$14)),1,K1042)))</f>
        <v>1</v>
      </c>
      <c r="N1043" s="13">
        <f t="shared" si="48"/>
        <v>25751.19651660735</v>
      </c>
      <c r="O1043" s="10">
        <f ca="1">(O1042+(IF(J1042&lt;&gt;J1041,(-O1042*'inputs and tables'!$K$22-'inputs and tables'!$K$21)-O1042*'inputs and tables'!$K$22,0)*('inputs and tables'!$K$15+'inputs and tables'!$K$16)))*(IF(AND(J1042=0,'inputs and tables'!$K$16=1),(data!C1042/data!C1043-1)*'inputs and tables'!$K$18+1,1)*IF(AND(J1042=1,'inputs and tables'!$K$15=1),(data!C1043/data!C1042-1)*'inputs and tables'!$K$17+1,1))</f>
        <v>108041.82518648775</v>
      </c>
      <c r="P1043" s="10">
        <f ca="1">(P1042+(IF(K1042&lt;&gt;K1041,(-P1042*'inputs and tables'!$K$22-'inputs and tables'!$K$21)-P1042*'inputs and tables'!$K$22,0)*('inputs and tables'!$K$15+'inputs and tables'!$K$16)))*(IF(AND(K1042=0,'inputs and tables'!$K$16=1),data!C1042/data!C1043,1)*IF(AND(K1042=1,'inputs and tables'!$K$15=1),data!C1043/data!C1042,1))</f>
        <v>5245.9210573781911</v>
      </c>
      <c r="R1043" s="36">
        <f ca="1">1-O1043/MAX($O$202:O1043)</f>
        <v>9.3989523243295348E-2</v>
      </c>
      <c r="S1043" s="36">
        <f>1-N1043/MAX($N$202:N1043)</f>
        <v>4.1773121441464611E-2</v>
      </c>
    </row>
    <row r="1044" spans="1:19" x14ac:dyDescent="0.4">
      <c r="A1044" s="17">
        <f t="shared" si="47"/>
        <v>1042</v>
      </c>
      <c r="B1044">
        <v>1510272000</v>
      </c>
      <c r="C1044">
        <v>6577.62</v>
      </c>
      <c r="D1044" s="14">
        <f t="shared" si="46"/>
        <v>43049</v>
      </c>
      <c r="F1044">
        <f ca="1">IF(A1044&lt;$F$2,"",AVERAGE(INDIRECT("C"&amp;A1044-$F$2+3):C1044))</f>
        <v>5674.2318181818182</v>
      </c>
      <c r="G1044" s="2">
        <f ca="1">IF(A1044&lt;$G$2,"",IF(A1044=$G$2,AVERAGE(INDIRECT("C"&amp;A1044-$G$2+3):C1044),G1043+(2/($G$2+3))*(C1044-G1043)))</f>
        <v>5839.7962335676148</v>
      </c>
      <c r="J1044">
        <f ca="1">IF(F1044="","",IF(C1044&lt;(F1044*(1-'inputs and tables'!$K$14)),0,IF(C1044&gt;(F1044*(1+'inputs and tables'!$K$14)),1,J1043)))</f>
        <v>1</v>
      </c>
      <c r="K1044">
        <f ca="1">IF(G1044="","",IF(C1044&lt;(G1044*(1-'inputs and tables'!$K$14)),0,IF(C1044&gt;(G1044*(1+'inputs and tables'!$K$14)),1,K1043)))</f>
        <v>1</v>
      </c>
      <c r="N1044" s="13">
        <f t="shared" si="48"/>
        <v>23669.869372773454</v>
      </c>
      <c r="O1044" s="10">
        <f ca="1">(O1043+(IF(J1043&lt;&gt;J1042,(-O1043*'inputs and tables'!$K$22-'inputs and tables'!$K$21)-O1043*'inputs and tables'!$K$22,0)*('inputs and tables'!$K$15+'inputs and tables'!$K$16)))*(IF(AND(J1043=0,'inputs and tables'!$K$16=1),(data!C1043/data!C1044-1)*'inputs and tables'!$K$18+1,1)*IF(AND(J1043=1,'inputs and tables'!$K$15=1),(data!C1044/data!C1043-1)*'inputs and tables'!$K$17+1,1))</f>
        <v>88393.869706392492</v>
      </c>
      <c r="P1044" s="10">
        <f ca="1">(P1043+(IF(K1043&lt;&gt;K1042,(-P1043*'inputs and tables'!$K$22-'inputs and tables'!$K$21)-P1043*'inputs and tables'!$K$22,0)*('inputs and tables'!$K$15+'inputs and tables'!$K$16)))*(IF(AND(K1043=0,'inputs and tables'!$K$16=1),data!C1043/data!C1044,1)*IF(AND(K1043=1,'inputs and tables'!$K$15=1),data!C1044/data!C1043,1))</f>
        <v>4821.9222003118975</v>
      </c>
      <c r="R1044" s="36">
        <f ca="1">1-O1044/MAX($O$202:O1044)</f>
        <v>0.25875213699116018</v>
      </c>
      <c r="S1044" s="36">
        <f>1-N1044/MAX($N$202:N1044)</f>
        <v>0.1192213134510629</v>
      </c>
    </row>
    <row r="1045" spans="1:19" x14ac:dyDescent="0.4">
      <c r="A1045" s="17">
        <f t="shared" si="47"/>
        <v>1043</v>
      </c>
      <c r="B1045">
        <v>1510358400</v>
      </c>
      <c r="C1045">
        <v>6346.7</v>
      </c>
      <c r="D1045" s="14">
        <f t="shared" si="46"/>
        <v>43050</v>
      </c>
      <c r="F1045">
        <f ca="1">IF(A1045&lt;$F$2,"",AVERAGE(INDIRECT("C"&amp;A1045-$F$2+3):C1045))</f>
        <v>5723.26090909091</v>
      </c>
      <c r="G1045" s="2">
        <f ca="1">IF(A1045&lt;$G$2,"",IF(A1045=$G$2,AVERAGE(INDIRECT("C"&amp;A1045-$G$2+3):C1045),G1044+(2/($G$2+3))*(C1045-G1044)))</f>
        <v>5861.366606607291</v>
      </c>
      <c r="J1045">
        <f ca="1">IF(F1045="","",IF(C1045&lt;(F1045*(1-'inputs and tables'!$K$14)),0,IF(C1045&gt;(F1045*(1+'inputs and tables'!$K$14)),1,J1044)))</f>
        <v>1</v>
      </c>
      <c r="K1045">
        <f ca="1">IF(G1045="","",IF(C1045&lt;(G1045*(1-'inputs and tables'!$K$14)),0,IF(C1045&gt;(G1045*(1+'inputs and tables'!$K$14)),1,K1044)))</f>
        <v>1</v>
      </c>
      <c r="N1045" s="13">
        <f t="shared" si="48"/>
        <v>22838.893087192824</v>
      </c>
      <c r="O1045" s="10">
        <f ca="1">(O1044+(IF(J1044&lt;&gt;J1043,(-O1044*'inputs and tables'!$K$22-'inputs and tables'!$K$21)-O1044*'inputs and tables'!$K$22,0)*('inputs and tables'!$K$15+'inputs and tables'!$K$16)))*(IF(AND(J1044=0,'inputs and tables'!$K$16=1),(data!C1044/data!C1045-1)*'inputs and tables'!$K$18+1,1)*IF(AND(J1044=1,'inputs and tables'!$K$15=1),(data!C1045/data!C1044-1)*'inputs and tables'!$K$17+1,1))</f>
        <v>81411.5869227488</v>
      </c>
      <c r="P1045" s="10">
        <f ca="1">(P1044+(IF(K1044&lt;&gt;K1043,(-P1044*'inputs and tables'!$K$22-'inputs and tables'!$K$21)-P1044*'inputs and tables'!$K$22,0)*('inputs and tables'!$K$15+'inputs and tables'!$K$16)))*(IF(AND(K1044=0,'inputs and tables'!$K$16=1),data!C1044/data!C1045,1)*IF(AND(K1044=1,'inputs and tables'!$K$15=1),data!C1045/data!C1044,1))</f>
        <v>4652.6393480802353</v>
      </c>
      <c r="R1045" s="36">
        <f ca="1">1-O1045/MAX($O$202:O1045)</f>
        <v>0.31730373349316299</v>
      </c>
      <c r="S1045" s="36">
        <f>1-N1045/MAX($N$202:N1045)</f>
        <v>0.15014274313199327</v>
      </c>
    </row>
    <row r="1046" spans="1:19" x14ac:dyDescent="0.4">
      <c r="A1046" s="17">
        <f t="shared" si="47"/>
        <v>1044</v>
      </c>
      <c r="B1046">
        <v>1510444800</v>
      </c>
      <c r="C1046">
        <v>5886.35</v>
      </c>
      <c r="D1046" s="14">
        <f t="shared" si="46"/>
        <v>43051</v>
      </c>
      <c r="F1046">
        <f ca="1">IF(A1046&lt;$F$2,"",AVERAGE(INDIRECT("C"&amp;A1046-$F$2+3):C1046))</f>
        <v>5762.5645454545465</v>
      </c>
      <c r="G1046" s="2">
        <f ca="1">IF(A1046&lt;$G$2,"",IF(A1046=$G$2,AVERAGE(INDIRECT("C"&amp;A1046-$G$2+3):C1046),G1045+(2/($G$2+3))*(C1046-G1045)))</f>
        <v>5862.4297297303847</v>
      </c>
      <c r="J1046">
        <f ca="1">IF(F1046="","",IF(C1046&lt;(F1046*(1-'inputs and tables'!$K$14)),0,IF(C1046&gt;(F1046*(1+'inputs and tables'!$K$14)),1,J1045)))</f>
        <v>1</v>
      </c>
      <c r="K1046">
        <f ca="1">IF(G1046="","",IF(C1046&lt;(G1046*(1-'inputs and tables'!$K$14)),0,IF(C1046&gt;(G1046*(1+'inputs and tables'!$K$14)),1,K1045)))</f>
        <v>1</v>
      </c>
      <c r="N1046" s="13">
        <f t="shared" si="48"/>
        <v>21182.302349850706</v>
      </c>
      <c r="O1046" s="10">
        <f ca="1">(O1045+(IF(J1045&lt;&gt;J1044,(-O1045*'inputs and tables'!$K$22-'inputs and tables'!$K$21)-O1045*'inputs and tables'!$K$22,0)*('inputs and tables'!$K$15+'inputs and tables'!$K$16)))*(IF(AND(J1045=0,'inputs and tables'!$K$16=1),(data!C1045/data!C1046-1)*'inputs and tables'!$K$18+1,1)*IF(AND(J1045=1,'inputs and tables'!$K$15=1),(data!C1046/data!C1045-1)*'inputs and tables'!$K$17+1,1))</f>
        <v>68125.138202981587</v>
      </c>
      <c r="P1046" s="10">
        <f ca="1">(P1045+(IF(K1045&lt;&gt;K1044,(-P1045*'inputs and tables'!$K$22-'inputs and tables'!$K$21)-P1045*'inputs and tables'!$K$22,0)*('inputs and tables'!$K$15+'inputs and tables'!$K$16)))*(IF(AND(K1045=0,'inputs and tables'!$K$16=1),data!C1045/data!C1046,1)*IF(AND(K1045=1,'inputs and tables'!$K$15=1),data!C1046/data!C1045,1))</f>
        <v>4315.1659329371323</v>
      </c>
      <c r="R1046" s="36">
        <f ca="1">1-O1046/MAX($O$202:O1046)</f>
        <v>0.42872041604385069</v>
      </c>
      <c r="S1046" s="36">
        <f>1-N1046/MAX($N$202:N1046)</f>
        <v>0.21178608348196837</v>
      </c>
    </row>
    <row r="1047" spans="1:19" x14ac:dyDescent="0.4">
      <c r="A1047" s="17">
        <f t="shared" si="47"/>
        <v>1045</v>
      </c>
      <c r="B1047">
        <v>1510531200</v>
      </c>
      <c r="C1047">
        <v>6535.87</v>
      </c>
      <c r="D1047" s="14">
        <f t="shared" si="46"/>
        <v>43052</v>
      </c>
      <c r="F1047">
        <f ca="1">IF(A1047&lt;$F$2,"",AVERAGE(INDIRECT("C"&amp;A1047-$F$2+3):C1047))</f>
        <v>5812.4934090909101</v>
      </c>
      <c r="G1047" s="2">
        <f ca="1">IF(A1047&lt;$G$2,"",IF(A1047=$G$2,AVERAGE(INDIRECT("C"&amp;A1047-$G$2+3):C1047),G1046+(2/($G$2+3))*(C1047-G1046)))</f>
        <v>5891.0867625078154</v>
      </c>
      <c r="J1047">
        <f ca="1">IF(F1047="","",IF(C1047&lt;(F1047*(1-'inputs and tables'!$K$14)),0,IF(C1047&gt;(F1047*(1+'inputs and tables'!$K$14)),1,J1046)))</f>
        <v>1</v>
      </c>
      <c r="K1047">
        <f ca="1">IF(G1047="","",IF(C1047&lt;(G1047*(1-'inputs and tables'!$K$14)),0,IF(C1047&gt;(G1047*(1+'inputs and tables'!$K$14)),1,K1046)))</f>
        <v>1</v>
      </c>
      <c r="N1047" s="13">
        <f t="shared" si="48"/>
        <v>23519.630069451989</v>
      </c>
      <c r="O1047" s="10">
        <f ca="1">(O1046+(IF(J1046&lt;&gt;J1045,(-O1046*'inputs and tables'!$K$22-'inputs and tables'!$K$21)-O1046*'inputs and tables'!$K$22,0)*('inputs and tables'!$K$15+'inputs and tables'!$K$16)))*(IF(AND(J1046=0,'inputs and tables'!$K$16=1),(data!C1046/data!C1047-1)*'inputs and tables'!$K$18+1,1)*IF(AND(J1046=1,'inputs and tables'!$K$15=1),(data!C1047/data!C1046-1)*'inputs and tables'!$K$17+1,1))</f>
        <v>85038.750114030248</v>
      </c>
      <c r="P1047" s="10">
        <f ca="1">(P1046+(IF(K1046&lt;&gt;K1045,(-P1046*'inputs and tables'!$K$22-'inputs and tables'!$K$21)-P1046*'inputs and tables'!$K$22,0)*('inputs and tables'!$K$15+'inputs and tables'!$K$16)))*(IF(AND(K1046=0,'inputs and tables'!$K$16=1),data!C1046/data!C1047,1)*IF(AND(K1046=1,'inputs and tables'!$K$15=1),data!C1047/data!C1046,1))</f>
        <v>4791.3161069433199</v>
      </c>
      <c r="R1047" s="36">
        <f ca="1">1-O1047/MAX($O$202:O1047)</f>
        <v>0.28688729202214025</v>
      </c>
      <c r="S1047" s="36">
        <f>1-N1047/MAX($N$202:N1047)</f>
        <v>0.12481186294516866</v>
      </c>
    </row>
    <row r="1048" spans="1:19" x14ac:dyDescent="0.4">
      <c r="A1048" s="17">
        <f t="shared" si="47"/>
        <v>1046</v>
      </c>
      <c r="B1048">
        <v>1510617600</v>
      </c>
      <c r="C1048">
        <v>6605</v>
      </c>
      <c r="D1048" s="14">
        <f t="shared" si="46"/>
        <v>43053</v>
      </c>
      <c r="F1048">
        <f ca="1">IF(A1048&lt;$F$2,"",AVERAGE(INDIRECT("C"&amp;A1048-$F$2+3):C1048))</f>
        <v>5862.7250000000013</v>
      </c>
      <c r="G1048" s="2">
        <f ca="1">IF(A1048&lt;$G$2,"",IF(A1048=$G$2,AVERAGE(INDIRECT("C"&amp;A1048-$G$2+3):C1048),G1047+(2/($G$2+3))*(C1048-G1047)))</f>
        <v>5921.4660492096109</v>
      </c>
      <c r="J1048">
        <f ca="1">IF(F1048="","",IF(C1048&lt;(F1048*(1-'inputs and tables'!$K$14)),0,IF(C1048&gt;(F1048*(1+'inputs and tables'!$K$14)),1,J1047)))</f>
        <v>1</v>
      </c>
      <c r="K1048">
        <f ca="1">IF(G1048="","",IF(C1048&lt;(G1048*(1-'inputs and tables'!$K$14)),0,IF(C1048&gt;(G1048*(1+'inputs and tables'!$K$14)),1,K1047)))</f>
        <v>1</v>
      </c>
      <c r="N1048" s="13">
        <f t="shared" si="48"/>
        <v>23768.397567382828</v>
      </c>
      <c r="O1048" s="10">
        <f ca="1">(O1047+(IF(J1047&lt;&gt;J1046,(-O1047*'inputs and tables'!$K$22-'inputs and tables'!$K$21)-O1047*'inputs and tables'!$K$22,0)*('inputs and tables'!$K$15+'inputs and tables'!$K$16)))*(IF(AND(J1047=0,'inputs and tables'!$K$16=1),(data!C1047/data!C1048-1)*'inputs and tables'!$K$18+1,1)*IF(AND(J1047=1,'inputs and tables'!$K$15=1),(data!C1048/data!C1047-1)*'inputs and tables'!$K$17+1,1))</f>
        <v>87062.52656454283</v>
      </c>
      <c r="P1048" s="10">
        <f ca="1">(P1047+(IF(K1047&lt;&gt;K1046,(-P1047*'inputs and tables'!$K$22-'inputs and tables'!$K$21)-P1047*'inputs and tables'!$K$22,0)*('inputs and tables'!$K$15+'inputs and tables'!$K$16)))*(IF(AND(K1047=0,'inputs and tables'!$K$16=1),data!C1047/data!C1048,1)*IF(AND(K1047=1,'inputs and tables'!$K$15=1),data!C1048/data!C1047,1))</f>
        <v>4841.9939329210392</v>
      </c>
      <c r="R1048" s="36">
        <f ca="1">1-O1048/MAX($O$202:O1048)</f>
        <v>0.26991643223137829</v>
      </c>
      <c r="S1048" s="36">
        <f>1-N1048/MAX($N$202:N1048)</f>
        <v>0.11555498422594668</v>
      </c>
    </row>
    <row r="1049" spans="1:19" x14ac:dyDescent="0.4">
      <c r="A1049" s="17">
        <f t="shared" si="47"/>
        <v>1047</v>
      </c>
      <c r="B1049">
        <v>1510704000</v>
      </c>
      <c r="C1049">
        <v>7294</v>
      </c>
      <c r="D1049" s="14">
        <f t="shared" si="46"/>
        <v>43054</v>
      </c>
      <c r="F1049">
        <f ca="1">IF(A1049&lt;$F$2,"",AVERAGE(INDIRECT("C"&amp;A1049-$F$2+3):C1049))</f>
        <v>5928.6634090909101</v>
      </c>
      <c r="G1049" s="2">
        <f ca="1">IF(A1049&lt;$G$2,"",IF(A1049=$G$2,AVERAGE(INDIRECT("C"&amp;A1049-$G$2+3):C1049),G1048+(2/($G$2+3))*(C1049-G1048)))</f>
        <v>5979.8717492432443</v>
      </c>
      <c r="J1049">
        <f ca="1">IF(F1049="","",IF(C1049&lt;(F1049*(1-'inputs and tables'!$K$14)),0,IF(C1049&gt;(F1049*(1+'inputs and tables'!$K$14)),1,J1048)))</f>
        <v>1</v>
      </c>
      <c r="K1049">
        <f ca="1">IF(G1049="","",IF(C1049&lt;(G1049*(1-'inputs and tables'!$K$14)),0,IF(C1049&gt;(G1049*(1+'inputs and tables'!$K$14)),1,K1048)))</f>
        <v>1</v>
      </c>
      <c r="N1049" s="13">
        <f t="shared" si="48"/>
        <v>26247.795890460311</v>
      </c>
      <c r="O1049" s="10">
        <f ca="1">(O1048+(IF(J1048&lt;&gt;J1047,(-O1048*'inputs and tables'!$K$22-'inputs and tables'!$K$21)-O1048*'inputs and tables'!$K$22,0)*('inputs and tables'!$K$15+'inputs and tables'!$K$16)))*(IF(AND(J1048=0,'inputs and tables'!$K$16=1),(data!C1048/data!C1049-1)*'inputs and tables'!$K$18+1,1)*IF(AND(J1048=1,'inputs and tables'!$K$15=1),(data!C1049/data!C1048-1)*'inputs and tables'!$K$17+1,1))</f>
        <v>107496.84629303377</v>
      </c>
      <c r="P1049" s="10">
        <f ca="1">(P1048+(IF(K1048&lt;&gt;K1047,(-P1048*'inputs and tables'!$K$22-'inputs and tables'!$K$21)-P1048*'inputs and tables'!$K$22,0)*('inputs and tables'!$K$15+'inputs and tables'!$K$16)))*(IF(AND(K1048=0,'inputs and tables'!$K$16=1),data!C1048/data!C1049,1)*IF(AND(K1048=1,'inputs and tables'!$K$15=1),data!C1049/data!C1048,1))</f>
        <v>5347.0861085126517</v>
      </c>
      <c r="R1049" s="36">
        <f ca="1">1-O1049/MAX($O$202:O1049)</f>
        <v>9.8559573649499854E-2</v>
      </c>
      <c r="S1049" s="36">
        <f>1-N1049/MAX($N$202:N1049)</f>
        <v>2.3294179401068149E-2</v>
      </c>
    </row>
    <row r="1050" spans="1:19" x14ac:dyDescent="0.4">
      <c r="A1050" s="17">
        <f t="shared" si="47"/>
        <v>1048</v>
      </c>
      <c r="B1050">
        <v>1510790400</v>
      </c>
      <c r="C1050">
        <v>7838.53</v>
      </c>
      <c r="D1050" s="14">
        <f t="shared" si="46"/>
        <v>43055</v>
      </c>
      <c r="F1050">
        <f ca="1">IF(A1050&lt;$F$2,"",AVERAGE(INDIRECT("C"&amp;A1050-$F$2+3):C1050))</f>
        <v>6008.902954545455</v>
      </c>
      <c r="G1050" s="2">
        <f ca="1">IF(A1050&lt;$G$2,"",IF(A1050=$G$2,AVERAGE(INDIRECT("C"&amp;A1050-$G$2+3):C1050),G1049+(2/($G$2+3))*(C1050-G1049)))</f>
        <v>6058.9635897009784</v>
      </c>
      <c r="J1050">
        <f ca="1">IF(F1050="","",IF(C1050&lt;(F1050*(1-'inputs and tables'!$K$14)),0,IF(C1050&gt;(F1050*(1+'inputs and tables'!$K$14)),1,J1049)))</f>
        <v>1</v>
      </c>
      <c r="K1050">
        <f ca="1">IF(G1050="","",IF(C1050&lt;(G1050*(1-'inputs and tables'!$K$14)),0,IF(C1050&gt;(G1050*(1+'inputs and tables'!$K$14)),1,K1049)))</f>
        <v>1</v>
      </c>
      <c r="N1050" s="13">
        <f t="shared" si="48"/>
        <v>28207.312245852736</v>
      </c>
      <c r="O1050" s="10">
        <f ca="1">(O1049+(IF(J1049&lt;&gt;J1048,(-O1049*'inputs and tables'!$K$22-'inputs and tables'!$K$21)-O1049*'inputs and tables'!$K$22,0)*('inputs and tables'!$K$15+'inputs and tables'!$K$16)))*(IF(AND(J1049=0,'inputs and tables'!$K$16=1),(data!C1049/data!C1050-1)*'inputs and tables'!$K$18+1,1)*IF(AND(J1049=1,'inputs and tables'!$K$15=1),(data!C1050/data!C1049-1)*'inputs and tables'!$K$17+1,1))</f>
        <v>125553.37629740417</v>
      </c>
      <c r="P1050" s="10">
        <f ca="1">(P1049+(IF(K1049&lt;&gt;K1048,(-P1049*'inputs and tables'!$K$22-'inputs and tables'!$K$21)-P1049*'inputs and tables'!$K$22,0)*('inputs and tables'!$K$15+'inputs and tables'!$K$16)))*(IF(AND(K1049=0,'inputs and tables'!$K$16=1),data!C1049/data!C1050,1)*IF(AND(K1049=1,'inputs and tables'!$K$15=1),data!C1050/data!C1049,1))</f>
        <v>5746.2702048477759</v>
      </c>
      <c r="R1050" s="36">
        <f ca="1">1-O1050/MAX($O$202:O1050)</f>
        <v>0</v>
      </c>
      <c r="S1050" s="36">
        <f>1-N1050/MAX($N$202:N1050)</f>
        <v>0</v>
      </c>
    </row>
    <row r="1051" spans="1:19" x14ac:dyDescent="0.4">
      <c r="A1051" s="17">
        <f t="shared" si="47"/>
        <v>1049</v>
      </c>
      <c r="B1051">
        <v>1510876800</v>
      </c>
      <c r="C1051">
        <v>7714.71</v>
      </c>
      <c r="D1051" s="14">
        <f t="shared" si="46"/>
        <v>43056</v>
      </c>
      <c r="F1051">
        <f ca="1">IF(A1051&lt;$F$2,"",AVERAGE(INDIRECT("C"&amp;A1051-$F$2+3):C1051))</f>
        <v>6088.4454545454555</v>
      </c>
      <c r="G1051" s="2">
        <f ca="1">IF(A1051&lt;$G$2,"",IF(A1051=$G$2,AVERAGE(INDIRECT("C"&amp;A1051-$G$2+3):C1051),G1050+(2/($G$2+3))*(C1051-G1050)))</f>
        <v>6129.4208837562555</v>
      </c>
      <c r="J1051">
        <f ca="1">IF(F1051="","",IF(C1051&lt;(F1051*(1-'inputs and tables'!$K$14)),0,IF(C1051&gt;(F1051*(1+'inputs and tables'!$K$14)),1,J1050)))</f>
        <v>1</v>
      </c>
      <c r="K1051">
        <f ca="1">IF(G1051="","",IF(C1051&lt;(G1051*(1-'inputs and tables'!$K$14)),0,IF(C1051&gt;(G1051*(1+'inputs and tables'!$K$14)),1,K1050)))</f>
        <v>1</v>
      </c>
      <c r="N1051" s="13">
        <f t="shared" si="48"/>
        <v>27761.740256936257</v>
      </c>
      <c r="O1051" s="10">
        <f ca="1">(O1050+(IF(J1050&lt;&gt;J1049,(-O1050*'inputs and tables'!$K$22-'inputs and tables'!$K$21)-O1050*'inputs and tables'!$K$22,0)*('inputs and tables'!$K$15+'inputs and tables'!$K$16)))*(IF(AND(J1050=0,'inputs and tables'!$K$16=1),(data!C1050/data!C1051-1)*'inputs and tables'!$K$18+1,1)*IF(AND(J1050=1,'inputs and tables'!$K$15=1),(data!C1051/data!C1050-1)*'inputs and tables'!$K$17+1,1))</f>
        <v>121090.99076471178</v>
      </c>
      <c r="P1051" s="10">
        <f ca="1">(P1050+(IF(K1050&lt;&gt;K1049,(-P1050*'inputs and tables'!$K$22-'inputs and tables'!$K$21)-P1050*'inputs and tables'!$K$22,0)*('inputs and tables'!$K$15+'inputs and tables'!$K$16)))*(IF(AND(K1050=0,'inputs and tables'!$K$16=1),data!C1050/data!C1051,1)*IF(AND(K1050=1,'inputs and tables'!$K$15=1),data!C1051/data!C1050,1))</f>
        <v>5655.5002292574227</v>
      </c>
      <c r="R1051" s="36">
        <f ca="1">1-O1051/MAX($O$202:O1051)</f>
        <v>3.5541740606976013E-2</v>
      </c>
      <c r="S1051" s="36">
        <f>1-N1051/MAX($N$202:N1051)</f>
        <v>1.5796329158656031E-2</v>
      </c>
    </row>
    <row r="1052" spans="1:19" x14ac:dyDescent="0.4">
      <c r="A1052" s="17">
        <f t="shared" si="47"/>
        <v>1050</v>
      </c>
      <c r="B1052">
        <v>1510963200</v>
      </c>
      <c r="C1052">
        <v>7777.01</v>
      </c>
      <c r="D1052" s="14">
        <f t="shared" si="46"/>
        <v>43057</v>
      </c>
      <c r="F1052">
        <f ca="1">IF(A1052&lt;$F$2,"",AVERAGE(INDIRECT("C"&amp;A1052-$F$2+3):C1052))</f>
        <v>6167.0129545454556</v>
      </c>
      <c r="G1052" s="2">
        <f ca="1">IF(A1052&lt;$G$2,"",IF(A1052=$G$2,AVERAGE(INDIRECT("C"&amp;A1052-$G$2+3):C1052),G1051+(2/($G$2+3))*(C1052-G1051)))</f>
        <v>6199.5310589155642</v>
      </c>
      <c r="J1052">
        <f ca="1">IF(F1052="","",IF(C1052&lt;(F1052*(1-'inputs and tables'!$K$14)),0,IF(C1052&gt;(F1052*(1+'inputs and tables'!$K$14)),1,J1051)))</f>
        <v>1</v>
      </c>
      <c r="K1052">
        <f ca="1">IF(G1052="","",IF(C1052&lt;(G1052*(1-'inputs and tables'!$K$14)),0,IF(C1052&gt;(G1052*(1+'inputs and tables'!$K$14)),1,K1051)))</f>
        <v>1</v>
      </c>
      <c r="N1052" s="13">
        <f t="shared" si="48"/>
        <v>27985.929684407562</v>
      </c>
      <c r="O1052" s="10">
        <f ca="1">(O1051+(IF(J1051&lt;&gt;J1050,(-O1051*'inputs and tables'!$K$22-'inputs and tables'!$K$21)-O1051*'inputs and tables'!$K$22,0)*('inputs and tables'!$K$15+'inputs and tables'!$K$16)))*(IF(AND(J1051=0,'inputs and tables'!$K$16=1),(data!C1051/data!C1052-1)*'inputs and tables'!$K$18+1,1)*IF(AND(J1051=1,'inputs and tables'!$K$15=1),(data!C1052/data!C1051-1)*'inputs and tables'!$K$17+1,1))</f>
        <v>123291.19396488956</v>
      </c>
      <c r="P1052" s="10">
        <f ca="1">(P1051+(IF(K1051&lt;&gt;K1050,(-P1051*'inputs and tables'!$K$22-'inputs and tables'!$K$21)-P1051*'inputs and tables'!$K$22,0)*('inputs and tables'!$K$15+'inputs and tables'!$K$16)))*(IF(AND(K1051=0,'inputs and tables'!$K$16=1),data!C1051/data!C1052,1)*IF(AND(K1051=1,'inputs and tables'!$K$15=1),data!C1052/data!C1051,1))</f>
        <v>5701.1711182840663</v>
      </c>
      <c r="R1052" s="36">
        <f ca="1">1-O1052/MAX($O$202:O1052)</f>
        <v>1.801769414114418E-2</v>
      </c>
      <c r="S1052" s="36">
        <f>1-N1052/MAX($N$202:N1052)</f>
        <v>7.8484103524512072E-3</v>
      </c>
    </row>
    <row r="1053" spans="1:19" x14ac:dyDescent="0.4">
      <c r="A1053" s="17">
        <f t="shared" si="47"/>
        <v>1051</v>
      </c>
      <c r="B1053">
        <v>1511049600</v>
      </c>
      <c r="C1053">
        <v>8031.82</v>
      </c>
      <c r="D1053" s="14">
        <f t="shared" si="46"/>
        <v>43058</v>
      </c>
      <c r="F1053">
        <f ca="1">IF(A1053&lt;$F$2,"",AVERAGE(INDIRECT("C"&amp;A1053-$F$2+3):C1053))</f>
        <v>6250.3954545454553</v>
      </c>
      <c r="G1053" s="2">
        <f ca="1">IF(A1053&lt;$G$2,"",IF(A1053=$G$2,AVERAGE(INDIRECT("C"&amp;A1053-$G$2+3):C1053),G1052+(2/($G$2+3))*(C1053-G1052)))</f>
        <v>6277.5008010893698</v>
      </c>
      <c r="J1053">
        <f ca="1">IF(F1053="","",IF(C1053&lt;(F1053*(1-'inputs and tables'!$K$14)),0,IF(C1053&gt;(F1053*(1+'inputs and tables'!$K$14)),1,J1052)))</f>
        <v>1</v>
      </c>
      <c r="K1053">
        <f ca="1">IF(G1053="","",IF(C1053&lt;(G1053*(1-'inputs and tables'!$K$14)),0,IF(C1053&gt;(G1053*(1+'inputs and tables'!$K$14)),1,K1052)))</f>
        <v>1</v>
      </c>
      <c r="N1053" s="13">
        <f t="shared" si="48"/>
        <v>28902.875238403747</v>
      </c>
      <c r="O1053" s="10">
        <f ca="1">(O1052+(IF(J1052&lt;&gt;J1051,(-O1052*'inputs and tables'!$K$22-'inputs and tables'!$K$21)-O1052*'inputs and tables'!$K$22,0)*('inputs and tables'!$K$15+'inputs and tables'!$K$16)))*(IF(AND(J1052=0,'inputs and tables'!$K$16=1),(data!C1052/data!C1053-1)*'inputs and tables'!$K$18+1,1)*IF(AND(J1052=1,'inputs and tables'!$K$15=1),(data!C1053/data!C1052-1)*'inputs and tables'!$K$17+1,1))</f>
        <v>132380.24175471309</v>
      </c>
      <c r="P1053" s="10">
        <f ca="1">(P1052+(IF(K1052&lt;&gt;K1051,(-P1052*'inputs and tables'!$K$22-'inputs and tables'!$K$21)-P1052*'inputs and tables'!$K$22,0)*('inputs and tables'!$K$15+'inputs and tables'!$K$16)))*(IF(AND(K1052=0,'inputs and tables'!$K$16=1),data!C1052/data!C1053,1)*IF(AND(K1052=1,'inputs and tables'!$K$15=1),data!C1053/data!C1052,1))</f>
        <v>5887.9672536432809</v>
      </c>
      <c r="R1053" s="36">
        <f ca="1">1-O1053/MAX($O$202:O1053)</f>
        <v>0</v>
      </c>
      <c r="S1053" s="36">
        <f>1-N1053/MAX($N$202:N1053)</f>
        <v>0</v>
      </c>
    </row>
    <row r="1054" spans="1:19" x14ac:dyDescent="0.4">
      <c r="A1054" s="17">
        <f t="shared" si="47"/>
        <v>1052</v>
      </c>
      <c r="B1054">
        <v>1511136000</v>
      </c>
      <c r="C1054">
        <v>8256.01</v>
      </c>
      <c r="D1054" s="14">
        <f t="shared" si="46"/>
        <v>43059</v>
      </c>
      <c r="F1054">
        <f ca="1">IF(A1054&lt;$F$2,"",AVERAGE(INDIRECT("C"&amp;A1054-$F$2+3):C1054))</f>
        <v>6337.4638636363643</v>
      </c>
      <c r="G1054" s="2">
        <f ca="1">IF(A1054&lt;$G$2,"",IF(A1054=$G$2,AVERAGE(INDIRECT("C"&amp;A1054-$G$2+3):C1054),G1053+(2/($G$2+3))*(C1054-G1053)))</f>
        <v>6361.6926818940774</v>
      </c>
      <c r="J1054">
        <f ca="1">IF(F1054="","",IF(C1054&lt;(F1054*(1-'inputs and tables'!$K$14)),0,IF(C1054&gt;(F1054*(1+'inputs and tables'!$K$14)),1,J1053)))</f>
        <v>1</v>
      </c>
      <c r="K1054">
        <f ca="1">IF(G1054="","",IF(C1054&lt;(G1054*(1-'inputs and tables'!$K$14)),0,IF(C1054&gt;(G1054*(1+'inputs and tables'!$K$14)),1,K1053)))</f>
        <v>1</v>
      </c>
      <c r="N1054" s="13">
        <f t="shared" si="48"/>
        <v>29709.633308143573</v>
      </c>
      <c r="O1054" s="10">
        <f ca="1">(O1053+(IF(J1053&lt;&gt;J1052,(-O1053*'inputs and tables'!$K$22-'inputs and tables'!$K$21)-O1053*'inputs and tables'!$K$22,0)*('inputs and tables'!$K$15+'inputs and tables'!$K$16)))*(IF(AND(J1053=0,'inputs and tables'!$K$16=1),(data!C1053/data!C1054-1)*'inputs and tables'!$K$18+1,1)*IF(AND(J1053=1,'inputs and tables'!$K$15=1),(data!C1054/data!C1053-1)*'inputs and tables'!$K$17+1,1))</f>
        <v>140694.20227645358</v>
      </c>
      <c r="P1054" s="10">
        <f ca="1">(P1053+(IF(K1053&lt;&gt;K1052,(-P1053*'inputs and tables'!$K$22-'inputs and tables'!$K$21)-P1053*'inputs and tables'!$K$22,0)*('inputs and tables'!$K$15+'inputs and tables'!$K$16)))*(IF(AND(K1053=0,'inputs and tables'!$K$16=1),data!C1053/data!C1054,1)*IF(AND(K1053=1,'inputs and tables'!$K$15=1),data!C1054/data!C1053,1))</f>
        <v>6052.3164769319364</v>
      </c>
      <c r="R1054" s="36">
        <f ca="1">1-O1054/MAX($O$202:O1054)</f>
        <v>0</v>
      </c>
      <c r="S1054" s="36">
        <f>1-N1054/MAX($N$202:N1054)</f>
        <v>0</v>
      </c>
    </row>
    <row r="1055" spans="1:19" x14ac:dyDescent="0.4">
      <c r="A1055" s="17">
        <f t="shared" si="47"/>
        <v>1053</v>
      </c>
      <c r="B1055">
        <v>1511222400</v>
      </c>
      <c r="C1055">
        <v>8109</v>
      </c>
      <c r="D1055" s="14">
        <f t="shared" si="46"/>
        <v>43060</v>
      </c>
      <c r="F1055">
        <f ca="1">IF(A1055&lt;$F$2,"",AVERAGE(INDIRECT("C"&amp;A1055-$F$2+3):C1055))</f>
        <v>6417.1345454545462</v>
      </c>
      <c r="G1055" s="2">
        <f ca="1">IF(A1055&lt;$G$2,"",IF(A1055=$G$2,AVERAGE(INDIRECT("C"&amp;A1055-$G$2+3):C1055),G1054+(2/($G$2+3))*(C1055-G1054)))</f>
        <v>6436.0461847922015</v>
      </c>
      <c r="J1055">
        <f ca="1">IF(F1055="","",IF(C1055&lt;(F1055*(1-'inputs and tables'!$K$14)),0,IF(C1055&gt;(F1055*(1+'inputs and tables'!$K$14)),1,J1054)))</f>
        <v>1</v>
      </c>
      <c r="K1055">
        <f ca="1">IF(G1055="","",IF(C1055&lt;(G1055*(1-'inputs and tables'!$K$14)),0,IF(C1055&gt;(G1055*(1+'inputs and tables'!$K$14)),1,K1054)))</f>
        <v>1</v>
      </c>
      <c r="N1055" s="13">
        <f t="shared" si="48"/>
        <v>29180.611033142672</v>
      </c>
      <c r="O1055" s="10">
        <f ca="1">(O1054+(IF(J1054&lt;&gt;J1053,(-O1054*'inputs and tables'!$K$22-'inputs and tables'!$K$21)-O1054*'inputs and tables'!$K$22,0)*('inputs and tables'!$K$15+'inputs and tables'!$K$16)))*(IF(AND(J1054=0,'inputs and tables'!$K$16=1),(data!C1054/data!C1055-1)*'inputs and tables'!$K$18+1,1)*IF(AND(J1054=1,'inputs and tables'!$K$15=1),(data!C1055/data!C1054-1)*'inputs and tables'!$K$17+1,1))</f>
        <v>135057.36644140875</v>
      </c>
      <c r="P1055" s="10">
        <f ca="1">(P1054+(IF(K1054&lt;&gt;K1053,(-P1054*'inputs and tables'!$K$22-'inputs and tables'!$K$21)-P1054*'inputs and tables'!$K$22,0)*('inputs and tables'!$K$15+'inputs and tables'!$K$16)))*(IF(AND(K1054=0,'inputs and tables'!$K$16=1),data!C1054/data!C1055,1)*IF(AND(K1054=1,'inputs and tables'!$K$15=1),data!C1055/data!C1054,1))</f>
        <v>5944.5463742705097</v>
      </c>
      <c r="R1055" s="36">
        <f ca="1">1-O1055/MAX($O$202:O1055)</f>
        <v>4.0064450018834963E-2</v>
      </c>
      <c r="S1055" s="36">
        <f>1-N1055/MAX($N$202:N1055)</f>
        <v>1.7806422230593255E-2</v>
      </c>
    </row>
    <row r="1056" spans="1:19" x14ac:dyDescent="0.4">
      <c r="A1056" s="17">
        <f t="shared" si="47"/>
        <v>1054</v>
      </c>
      <c r="B1056">
        <v>1511308800</v>
      </c>
      <c r="C1056">
        <v>8250</v>
      </c>
      <c r="D1056" s="14">
        <f t="shared" si="46"/>
        <v>43061</v>
      </c>
      <c r="F1056">
        <f ca="1">IF(A1056&lt;$F$2,"",AVERAGE(INDIRECT("C"&amp;A1056-$F$2+3):C1056))</f>
        <v>6496.2356818181834</v>
      </c>
      <c r="G1056" s="2">
        <f ca="1">IF(A1056&lt;$G$2,"",IF(A1056=$G$2,AVERAGE(INDIRECT("C"&amp;A1056-$G$2+3):C1056),G1055+(2/($G$2+3))*(C1056-G1055)))</f>
        <v>6513.2357088435974</v>
      </c>
      <c r="J1056">
        <f ca="1">IF(F1056="","",IF(C1056&lt;(F1056*(1-'inputs and tables'!$K$14)),0,IF(C1056&gt;(F1056*(1+'inputs and tables'!$K$14)),1,J1055)))</f>
        <v>1</v>
      </c>
      <c r="K1056">
        <f ca="1">IF(G1056="","",IF(C1056&lt;(G1056*(1-'inputs and tables'!$K$14)),0,IF(C1056&gt;(G1056*(1+'inputs and tables'!$K$14)),1,K1055)))</f>
        <v>1</v>
      </c>
      <c r="N1056" s="13">
        <f t="shared" si="48"/>
        <v>29688.006045557653</v>
      </c>
      <c r="O1056" s="10">
        <f ca="1">(O1055+(IF(J1055&lt;&gt;J1054,(-O1055*'inputs and tables'!$K$22-'inputs and tables'!$K$21)-O1055*'inputs and tables'!$K$22,0)*('inputs and tables'!$K$15+'inputs and tables'!$K$16)))*(IF(AND(J1055=0,'inputs and tables'!$K$16=1),(data!C1055/data!C1056-1)*'inputs and tables'!$K$18+1,1)*IF(AND(J1055=1,'inputs and tables'!$K$15=1),(data!C1056/data!C1055-1)*'inputs and tables'!$K$17+1,1))</f>
        <v>140341.24232049825</v>
      </c>
      <c r="P1056" s="10">
        <f ca="1">(P1055+(IF(K1055&lt;&gt;K1054,(-P1055*'inputs and tables'!$K$22-'inputs and tables'!$K$21)-P1055*'inputs and tables'!$K$22,0)*('inputs and tables'!$K$15+'inputs and tables'!$K$16)))*(IF(AND(K1055=0,'inputs and tables'!$K$16=1),data!C1055/data!C1056,1)*IF(AND(K1055=1,'inputs and tables'!$K$15=1),data!C1056/data!C1055,1))</f>
        <v>6047.9106656470221</v>
      </c>
      <c r="R1056" s="36">
        <f ca="1">1-O1056/MAX($O$202:O1056)</f>
        <v>2.5087029191280807E-3</v>
      </c>
      <c r="S1056" s="36">
        <f>1-N1056/MAX($N$202:N1056)</f>
        <v>7.2795454462881715E-4</v>
      </c>
    </row>
    <row r="1057" spans="1:19" x14ac:dyDescent="0.4">
      <c r="A1057" s="17">
        <f t="shared" si="47"/>
        <v>1055</v>
      </c>
      <c r="B1057">
        <v>1511395200</v>
      </c>
      <c r="C1057">
        <v>8031.16</v>
      </c>
      <c r="D1057" s="14">
        <f t="shared" si="46"/>
        <v>43062</v>
      </c>
      <c r="F1057">
        <f ca="1">IF(A1057&lt;$F$2,"",AVERAGE(INDIRECT("C"&amp;A1057-$F$2+3):C1057))</f>
        <v>6570.8075000000008</v>
      </c>
      <c r="G1057" s="2">
        <f ca="1">IF(A1057&lt;$G$2,"",IF(A1057=$G$2,AVERAGE(INDIRECT("C"&amp;A1057-$G$2+3):C1057),G1056+(2/($G$2+3))*(C1057-G1056)))</f>
        <v>6577.8282318715292</v>
      </c>
      <c r="J1057">
        <f ca="1">IF(F1057="","",IF(C1057&lt;(F1057*(1-'inputs and tables'!$K$14)),0,IF(C1057&gt;(F1057*(1+'inputs and tables'!$K$14)),1,J1056)))</f>
        <v>1</v>
      </c>
      <c r="K1057">
        <f ca="1">IF(G1057="","",IF(C1057&lt;(G1057*(1-'inputs and tables'!$K$14)),0,IF(C1057&gt;(G1057*(1+'inputs and tables'!$K$14)),1,K1056)))</f>
        <v>1</v>
      </c>
      <c r="N1057" s="13">
        <f t="shared" si="48"/>
        <v>28900.500197920097</v>
      </c>
      <c r="O1057" s="10">
        <f ca="1">(O1056+(IF(J1056&lt;&gt;J1055,(-O1056*'inputs and tables'!$K$22-'inputs and tables'!$K$21)-O1056*'inputs and tables'!$K$22,0)*('inputs and tables'!$K$15+'inputs and tables'!$K$16)))*(IF(AND(J1056=0,'inputs and tables'!$K$16=1),(data!C1056/data!C1057-1)*'inputs and tables'!$K$18+1,1)*IF(AND(J1056=1,'inputs and tables'!$K$15=1),(data!C1057/data!C1056-1)*'inputs and tables'!$K$17+1,1))</f>
        <v>131965.16664702064</v>
      </c>
      <c r="P1057" s="10">
        <f ca="1">(P1056+(IF(K1056&lt;&gt;K1055,(-P1056*'inputs and tables'!$K$22-'inputs and tables'!$K$21)-P1056*'inputs and tables'!$K$22,0)*('inputs and tables'!$K$15+'inputs and tables'!$K$16)))*(IF(AND(K1056=0,'inputs and tables'!$K$16=1),data!C1056/data!C1057,1)*IF(AND(K1056=1,'inputs and tables'!$K$15=1),data!C1057/data!C1056,1))</f>
        <v>5887.4834207900285</v>
      </c>
      <c r="R1057" s="36">
        <f ca="1">1-O1057/MAX($O$202:O1057)</f>
        <v>6.2042610769994844E-2</v>
      </c>
      <c r="S1057" s="36">
        <f>1-N1057/MAX($N$202:N1057)</f>
        <v>2.7234705384320157E-2</v>
      </c>
    </row>
    <row r="1058" spans="1:19" x14ac:dyDescent="0.4">
      <c r="A1058" s="17">
        <f t="shared" si="47"/>
        <v>1056</v>
      </c>
      <c r="B1058">
        <v>1511481600</v>
      </c>
      <c r="C1058">
        <v>8215.01</v>
      </c>
      <c r="D1058" s="14">
        <f t="shared" si="46"/>
        <v>43063</v>
      </c>
      <c r="F1058">
        <f ca="1">IF(A1058&lt;$F$2,"",AVERAGE(INDIRECT("C"&amp;A1058-$F$2+3):C1058))</f>
        <v>6648.0806818181818</v>
      </c>
      <c r="G1058" s="2">
        <f ca="1">IF(A1058&lt;$G$2,"",IF(A1058=$G$2,AVERAGE(INDIRECT("C"&amp;A1058-$G$2+3):C1058),G1057+(2/($G$2+3))*(C1058-G1057)))</f>
        <v>6647.4955411535921</v>
      </c>
      <c r="J1058">
        <f ca="1">IF(F1058="","",IF(C1058&lt;(F1058*(1-'inputs and tables'!$K$14)),0,IF(C1058&gt;(F1058*(1+'inputs and tables'!$K$14)),1,J1057)))</f>
        <v>1</v>
      </c>
      <c r="K1058">
        <f ca="1">IF(G1058="","",IF(C1058&lt;(G1058*(1-'inputs and tables'!$K$14)),0,IF(C1058&gt;(G1058*(1+'inputs and tables'!$K$14)),1,K1057)))</f>
        <v>1</v>
      </c>
      <c r="N1058" s="13">
        <f t="shared" si="48"/>
        <v>29562.092914462617</v>
      </c>
      <c r="O1058" s="10">
        <f ca="1">(O1057+(IF(J1057&lt;&gt;J1056,(-O1057*'inputs and tables'!$K$22-'inputs and tables'!$K$21)-O1057*'inputs and tables'!$K$22,0)*('inputs and tables'!$K$15+'inputs and tables'!$K$16)))*(IF(AND(J1057=0,'inputs and tables'!$K$16=1),(data!C1057/data!C1058-1)*'inputs and tables'!$K$18+1,1)*IF(AND(J1057=1,'inputs and tables'!$K$15=1),(data!C1058/data!C1057-1)*'inputs and tables'!$K$17+1,1))</f>
        <v>138762.32182113288</v>
      </c>
      <c r="P1058" s="10">
        <f ca="1">(P1057+(IF(K1057&lt;&gt;K1056,(-P1057*'inputs and tables'!$K$22-'inputs and tables'!$K$21)-P1057*'inputs and tables'!$K$22,0)*('inputs and tables'!$K$15+'inputs and tables'!$K$16)))*(IF(AND(K1057=0,'inputs and tables'!$K$16=1),data!C1057/data!C1058,1)*IF(AND(K1057=1,'inputs and tables'!$K$15=1),data!C1058/data!C1057,1))</f>
        <v>6022.2601936238716</v>
      </c>
      <c r="R1058" s="36">
        <f ca="1">1-O1058/MAX($O$202:O1058)</f>
        <v>1.3731059447102845E-2</v>
      </c>
      <c r="S1058" s="36">
        <f>1-N1058/MAX($N$202:N1058)</f>
        <v>4.9660792562025158E-3</v>
      </c>
    </row>
    <row r="1059" spans="1:19" x14ac:dyDescent="0.4">
      <c r="A1059" s="17">
        <f t="shared" si="47"/>
        <v>1057</v>
      </c>
      <c r="B1059">
        <v>1511568000</v>
      </c>
      <c r="C1059">
        <v>8795.5</v>
      </c>
      <c r="D1059" s="14">
        <f t="shared" si="46"/>
        <v>43064</v>
      </c>
      <c r="F1059">
        <f ca="1">IF(A1059&lt;$F$2,"",AVERAGE(INDIRECT("C"&amp;A1059-$F$2+3):C1059))</f>
        <v>6724.3420454545449</v>
      </c>
      <c r="G1059" s="2">
        <f ca="1">IF(A1059&lt;$G$2,"",IF(A1059=$G$2,AVERAGE(INDIRECT("C"&amp;A1059-$G$2+3):C1059),G1058+(2/($G$2+3))*(C1059-G1058)))</f>
        <v>6738.8999862108858</v>
      </c>
      <c r="J1059">
        <f ca="1">IF(F1059="","",IF(C1059&lt;(F1059*(1-'inputs and tables'!$K$14)),0,IF(C1059&gt;(F1059*(1+'inputs and tables'!$K$14)),1,J1058)))</f>
        <v>1</v>
      </c>
      <c r="K1059">
        <f ca="1">IF(G1059="","",IF(C1059&lt;(G1059*(1-'inputs and tables'!$K$14)),0,IF(C1059&gt;(G1059*(1+'inputs and tables'!$K$14)),1,K1058)))</f>
        <v>1</v>
      </c>
      <c r="N1059" s="13">
        <f t="shared" si="48"/>
        <v>31651.012990751798</v>
      </c>
      <c r="O1059" s="10">
        <f ca="1">(O1058+(IF(J1058&lt;&gt;J1057,(-O1058*'inputs and tables'!$K$22-'inputs and tables'!$K$21)-O1058*'inputs and tables'!$K$22,0)*('inputs and tables'!$K$15+'inputs and tables'!$K$16)))*(IF(AND(J1058=0,'inputs and tables'!$K$16=1),(data!C1058/data!C1059-1)*'inputs and tables'!$K$18+1,1)*IF(AND(J1058=1,'inputs and tables'!$K$15=1),(data!C1059/data!C1058-1)*'inputs and tables'!$K$17+1,1))</f>
        <v>160824.11060001273</v>
      </c>
      <c r="P1059" s="10">
        <f ca="1">(P1058+(IF(K1058&lt;&gt;K1057,(-P1058*'inputs and tables'!$K$22-'inputs and tables'!$K$21)-P1058*'inputs and tables'!$K$22,0)*('inputs and tables'!$K$15+'inputs and tables'!$K$16)))*(IF(AND(K1058=0,'inputs and tables'!$K$16=1),data!C1058/data!C1059,1)*IF(AND(K1058=1,'inputs and tables'!$K$15=1),data!C1059/data!C1058,1))</f>
        <v>6447.805849660409</v>
      </c>
      <c r="R1059" s="36">
        <f ca="1">1-O1059/MAX($O$202:O1059)</f>
        <v>0</v>
      </c>
      <c r="S1059" s="36">
        <f>1-N1059/MAX($N$202:N1059)</f>
        <v>0</v>
      </c>
    </row>
    <row r="1060" spans="1:19" x14ac:dyDescent="0.4">
      <c r="A1060" s="17">
        <f t="shared" si="47"/>
        <v>1058</v>
      </c>
      <c r="B1060">
        <v>1511654400</v>
      </c>
      <c r="C1060">
        <v>9401.11</v>
      </c>
      <c r="D1060" s="14">
        <f t="shared" si="46"/>
        <v>43065</v>
      </c>
      <c r="F1060">
        <f ca="1">IF(A1060&lt;$F$2,"",AVERAGE(INDIRECT("C"&amp;A1060-$F$2+3):C1060))</f>
        <v>6810.1672727272726</v>
      </c>
      <c r="G1060" s="2">
        <f ca="1">IF(A1060&lt;$G$2,"",IF(A1060=$G$2,AVERAGE(INDIRECT("C"&amp;A1060-$G$2+3):C1060),G1059+(2/($G$2+3))*(C1060-G1059)))</f>
        <v>6852.1855187125502</v>
      </c>
      <c r="J1060">
        <f ca="1">IF(F1060="","",IF(C1060&lt;(F1060*(1-'inputs and tables'!$K$14)),0,IF(C1060&gt;(F1060*(1+'inputs and tables'!$K$14)),1,J1059)))</f>
        <v>1</v>
      </c>
      <c r="K1060">
        <f ca="1">IF(G1060="","",IF(C1060&lt;(G1060*(1-'inputs and tables'!$K$14)),0,IF(C1060&gt;(G1060*(1+'inputs and tables'!$K$14)),1,K1059)))</f>
        <v>1</v>
      </c>
      <c r="N1060" s="13">
        <f t="shared" si="48"/>
        <v>33830.328547266967</v>
      </c>
      <c r="O1060" s="10">
        <f ca="1">(O1059+(IF(J1059&lt;&gt;J1058,(-O1059*'inputs and tables'!$K$22-'inputs and tables'!$K$21)-O1059*'inputs and tables'!$K$22,0)*('inputs and tables'!$K$15+'inputs and tables'!$K$16)))*(IF(AND(J1059=0,'inputs and tables'!$K$16=1),(data!C1059/data!C1060-1)*'inputs and tables'!$K$18+1,1)*IF(AND(J1059=1,'inputs and tables'!$K$15=1),(data!C1060/data!C1059-1)*'inputs and tables'!$K$17+1,1))</f>
        <v>185739.41406724777</v>
      </c>
      <c r="P1060" s="10">
        <f ca="1">(P1059+(IF(K1059&lt;&gt;K1058,(-P1059*'inputs and tables'!$K$22-'inputs and tables'!$K$21)-P1059*'inputs and tables'!$K$22,0)*('inputs and tables'!$K$15+'inputs and tables'!$K$16)))*(IF(AND(K1059=0,'inputs and tables'!$K$16=1),data!C1059/data!C1060,1)*IF(AND(K1059=1,'inputs and tables'!$K$15=1),data!C1060/data!C1059,1))</f>
        <v>6891.7664773237411</v>
      </c>
      <c r="R1060" s="36">
        <f ca="1">1-O1060/MAX($O$202:O1060)</f>
        <v>0</v>
      </c>
      <c r="S1060" s="36">
        <f>1-N1060/MAX($N$202:N1060)</f>
        <v>0</v>
      </c>
    </row>
    <row r="1061" spans="1:19" x14ac:dyDescent="0.4">
      <c r="A1061" s="17">
        <f t="shared" si="47"/>
        <v>1059</v>
      </c>
      <c r="B1061">
        <v>1511740800</v>
      </c>
      <c r="C1061">
        <v>9768.7099999999991</v>
      </c>
      <c r="D1061" s="14">
        <f t="shared" ref="D1061:D1124" si="49">(B1061/86400)+DATE(1970,1,1)</f>
        <v>43066</v>
      </c>
      <c r="F1061">
        <f ca="1">IF(A1061&lt;$F$2,"",AVERAGE(INDIRECT("C"&amp;A1061-$F$2+3):C1061))</f>
        <v>6899.9304545454543</v>
      </c>
      <c r="G1061" s="2">
        <f ca="1">IF(A1061&lt;$G$2,"",IF(A1061=$G$2,AVERAGE(INDIRECT("C"&amp;A1061-$G$2+3):C1061),G1060+(2/($G$2+3))*(C1061-G1060)))</f>
        <v>6976.2929434481866</v>
      </c>
      <c r="J1061">
        <f ca="1">IF(F1061="","",IF(C1061&lt;(F1061*(1-'inputs and tables'!$K$14)),0,IF(C1061&gt;(F1061*(1+'inputs and tables'!$K$14)),1,J1060)))</f>
        <v>1</v>
      </c>
      <c r="K1061">
        <f ca="1">IF(G1061="","",IF(C1061&lt;(G1061*(1-'inputs and tables'!$K$14)),0,IF(C1061&gt;(G1061*(1+'inputs and tables'!$K$14)),1,K1060)))</f>
        <v>1</v>
      </c>
      <c r="N1061" s="13">
        <f t="shared" si="48"/>
        <v>35153.154125733265</v>
      </c>
      <c r="O1061" s="10">
        <f ca="1">(O1060+(IF(J1060&lt;&gt;J1059,(-O1060*'inputs and tables'!$K$22-'inputs and tables'!$K$21)-O1060*'inputs and tables'!$K$22,0)*('inputs and tables'!$K$15+'inputs and tables'!$K$16)))*(IF(AND(J1060=0,'inputs and tables'!$K$16=1),(data!C1060/data!C1061-1)*'inputs and tables'!$K$18+1,1)*IF(AND(J1060=1,'inputs and tables'!$K$15=1),(data!C1061/data!C1060-1)*'inputs and tables'!$K$17+1,1))</f>
        <v>202080.5769059998</v>
      </c>
      <c r="P1061" s="10">
        <f ca="1">(P1060+(IF(K1060&lt;&gt;K1059,(-P1060*'inputs and tables'!$K$22-'inputs and tables'!$K$21)-P1060*'inputs and tables'!$K$22,0)*('inputs and tables'!$K$15+'inputs and tables'!$K$16)))*(IF(AND(K1060=0,'inputs and tables'!$K$16=1),data!C1060/data!C1061,1)*IF(AND(K1060=1,'inputs and tables'!$K$15=1),data!C1061/data!C1060,1))</f>
        <v>7161.2467149833583</v>
      </c>
      <c r="R1061" s="36">
        <f ca="1">1-O1061/MAX($O$202:O1061)</f>
        <v>0</v>
      </c>
      <c r="S1061" s="36">
        <f>1-N1061/MAX($N$202:N1061)</f>
        <v>0</v>
      </c>
    </row>
    <row r="1062" spans="1:19" x14ac:dyDescent="0.4">
      <c r="A1062" s="17">
        <f t="shared" si="47"/>
        <v>1060</v>
      </c>
      <c r="B1062">
        <v>1511827200</v>
      </c>
      <c r="C1062">
        <v>9949</v>
      </c>
      <c r="D1062" s="14">
        <f t="shared" si="49"/>
        <v>43067</v>
      </c>
      <c r="F1062">
        <f ca="1">IF(A1062&lt;$F$2,"",AVERAGE(INDIRECT("C"&amp;A1062-$F$2+3):C1062))</f>
        <v>6996.6418181818181</v>
      </c>
      <c r="G1062" s="2">
        <f ca="1">IF(A1062&lt;$G$2,"",IF(A1062=$G$2,AVERAGE(INDIRECT("C"&amp;A1062-$G$2+3):C1062),G1061+(2/($G$2+3))*(C1062-G1061)))</f>
        <v>7102.791116067413</v>
      </c>
      <c r="J1062">
        <f ca="1">IF(F1062="","",IF(C1062&lt;(F1062*(1-'inputs and tables'!$K$14)),0,IF(C1062&gt;(F1062*(1+'inputs and tables'!$K$14)),1,J1061)))</f>
        <v>1</v>
      </c>
      <c r="K1062">
        <f ca="1">IF(G1062="","",IF(C1062&lt;(G1062*(1-'inputs and tables'!$K$14)),0,IF(C1062&gt;(G1062*(1+'inputs and tables'!$K$14)),1,K1061)))</f>
        <v>1</v>
      </c>
      <c r="N1062" s="13">
        <f t="shared" si="48"/>
        <v>35801.936017848857</v>
      </c>
      <c r="O1062" s="10">
        <f ca="1">(O1061+(IF(J1061&lt;&gt;J1060,(-O1061*'inputs and tables'!$K$22-'inputs and tables'!$K$21)-O1061*'inputs and tables'!$K$22,0)*('inputs and tables'!$K$15+'inputs and tables'!$K$16)))*(IF(AND(J1061=0,'inputs and tables'!$K$16=1),(data!C1061/data!C1062-1)*'inputs and tables'!$K$18+1,1)*IF(AND(J1061=1,'inputs and tables'!$K$15=1),(data!C1062/data!C1061-1)*'inputs and tables'!$K$17+1,1))</f>
        <v>210472.11388717356</v>
      </c>
      <c r="P1062" s="10">
        <f ca="1">(P1061+(IF(K1061&lt;&gt;K1060,(-P1061*'inputs and tables'!$K$22-'inputs and tables'!$K$21)-P1061*'inputs and tables'!$K$22,0)*('inputs and tables'!$K$15+'inputs and tables'!$K$16)))*(IF(AND(K1061=0,'inputs and tables'!$K$16=1),data!C1061/data!C1062,1)*IF(AND(K1061=1,'inputs and tables'!$K$15=1),data!C1062/data!C1061,1))</f>
        <v>7293.4137227299661</v>
      </c>
      <c r="R1062" s="36">
        <f ca="1">1-O1062/MAX($O$202:O1062)</f>
        <v>0</v>
      </c>
      <c r="S1062" s="36">
        <f>1-N1062/MAX($N$202:N1062)</f>
        <v>0</v>
      </c>
    </row>
    <row r="1063" spans="1:19" x14ac:dyDescent="0.4">
      <c r="A1063" s="17">
        <f t="shared" si="47"/>
        <v>1061</v>
      </c>
      <c r="B1063">
        <v>1511913600</v>
      </c>
      <c r="C1063">
        <v>9935.98</v>
      </c>
      <c r="D1063" s="14">
        <f t="shared" si="49"/>
        <v>43068</v>
      </c>
      <c r="F1063">
        <f ca="1">IF(A1063&lt;$F$2,"",AVERAGE(INDIRECT("C"&amp;A1063-$F$2+3):C1063))</f>
        <v>7091.6663636363637</v>
      </c>
      <c r="G1063" s="2">
        <f ca="1">IF(A1063&lt;$G$2,"",IF(A1063=$G$2,AVERAGE(INDIRECT("C"&amp;A1063-$G$2+3):C1063),G1062+(2/($G$2+3))*(C1063-G1062)))</f>
        <v>7223.352345170927</v>
      </c>
      <c r="J1063">
        <f ca="1">IF(F1063="","",IF(C1063&lt;(F1063*(1-'inputs and tables'!$K$14)),0,IF(C1063&gt;(F1063*(1+'inputs and tables'!$K$14)),1,J1062)))</f>
        <v>1</v>
      </c>
      <c r="K1063">
        <f ca="1">IF(G1063="","",IF(C1063&lt;(G1063*(1-'inputs and tables'!$K$14)),0,IF(C1063&gt;(G1063*(1+'inputs and tables'!$K$14)),1,K1062)))</f>
        <v>1</v>
      </c>
      <c r="N1063" s="13">
        <f t="shared" si="48"/>
        <v>35755.082946489681</v>
      </c>
      <c r="O1063" s="10">
        <f ca="1">(O1062+(IF(J1062&lt;&gt;J1061,(-O1062*'inputs and tables'!$K$22-'inputs and tables'!$K$21)-O1062*'inputs and tables'!$K$22,0)*('inputs and tables'!$K$15+'inputs and tables'!$K$16)))*(IF(AND(J1062=0,'inputs and tables'!$K$16=1),(data!C1062/data!C1063-1)*'inputs and tables'!$K$18+1,1)*IF(AND(J1062=1,'inputs and tables'!$K$15=1),(data!C1063/data!C1062-1)*'inputs and tables'!$K$17+1,1))</f>
        <v>209852.37516204288</v>
      </c>
      <c r="P1063" s="10">
        <f ca="1">(P1062+(IF(K1062&lt;&gt;K1061,(-P1062*'inputs and tables'!$K$22-'inputs and tables'!$K$21)-P1062*'inputs and tables'!$K$22,0)*('inputs and tables'!$K$15+'inputs and tables'!$K$16)))*(IF(AND(K1062=0,'inputs and tables'!$K$16=1),data!C1062/data!C1063,1)*IF(AND(K1062=1,'inputs and tables'!$K$15=1),data!C1063/data!C1062,1))</f>
        <v>7283.8690200794535</v>
      </c>
      <c r="R1063" s="36">
        <f ca="1">1-O1063/MAX($O$202:O1063)</f>
        <v>2.9445170368883611E-3</v>
      </c>
      <c r="S1063" s="36">
        <f>1-N1063/MAX($N$202:N1063)</f>
        <v>1.3086742386170247E-3</v>
      </c>
    </row>
    <row r="1064" spans="1:19" x14ac:dyDescent="0.4">
      <c r="A1064" s="17">
        <f t="shared" si="47"/>
        <v>1062</v>
      </c>
      <c r="B1064">
        <v>1512000000</v>
      </c>
      <c r="C1064">
        <v>9903</v>
      </c>
      <c r="D1064" s="14">
        <f t="shared" si="49"/>
        <v>43069</v>
      </c>
      <c r="F1064">
        <f ca="1">IF(A1064&lt;$F$2,"",AVERAGE(INDIRECT("C"&amp;A1064-$F$2+3):C1064))</f>
        <v>7189.5981818181817</v>
      </c>
      <c r="G1064" s="2">
        <f ca="1">IF(A1064&lt;$G$2,"",IF(A1064=$G$2,AVERAGE(INDIRECT("C"&amp;A1064-$G$2+3):C1064),G1063+(2/($G$2+3))*(C1064-G1063)))</f>
        <v>7337.379904950888</v>
      </c>
      <c r="J1064">
        <f ca="1">IF(F1064="","",IF(C1064&lt;(F1064*(1-'inputs and tables'!$K$14)),0,IF(C1064&gt;(F1064*(1+'inputs and tables'!$K$14)),1,J1063)))</f>
        <v>1</v>
      </c>
      <c r="K1064">
        <f ca="1">IF(G1064="","",IF(C1064&lt;(G1064*(1-'inputs and tables'!$K$14)),0,IF(C1064&gt;(G1064*(1+'inputs and tables'!$K$14)),1,K1063)))</f>
        <v>1</v>
      </c>
      <c r="N1064" s="13">
        <f t="shared" si="48"/>
        <v>35636.402893231199</v>
      </c>
      <c r="O1064" s="10">
        <f ca="1">(O1063+(IF(J1063&lt;&gt;J1062,(-O1063*'inputs and tables'!$K$22-'inputs and tables'!$K$21)-O1063*'inputs and tables'!$K$22,0)*('inputs and tables'!$K$15+'inputs and tables'!$K$16)))*(IF(AND(J1063=0,'inputs and tables'!$K$16=1),(data!C1063/data!C1064-1)*'inputs and tables'!$K$18+1,1)*IF(AND(J1063=1,'inputs and tables'!$K$15=1),(data!C1064/data!C1063-1)*'inputs and tables'!$K$17+1,1))</f>
        <v>208285.13212221197</v>
      </c>
      <c r="P1064" s="10">
        <f ca="1">(P1063+(IF(K1063&lt;&gt;K1062,(-P1063*'inputs and tables'!$K$22-'inputs and tables'!$K$21)-P1063*'inputs and tables'!$K$22,0)*('inputs and tables'!$K$15+'inputs and tables'!$K$16)))*(IF(AND(K1063=0,'inputs and tables'!$K$16=1),data!C1063/data!C1064,1)*IF(AND(K1063=1,'inputs and tables'!$K$15=1),data!C1064/data!C1063,1))</f>
        <v>7259.6920390184796</v>
      </c>
      <c r="R1064" s="36">
        <f ca="1">1-O1064/MAX($O$202:O1064)</f>
        <v>1.0390838598855701E-2</v>
      </c>
      <c r="S1064" s="36">
        <f>1-N1064/MAX($N$202:N1064)</f>
        <v>4.6235802593226349E-3</v>
      </c>
    </row>
    <row r="1065" spans="1:19" x14ac:dyDescent="0.4">
      <c r="A1065" s="17">
        <f t="shared" si="47"/>
        <v>1063</v>
      </c>
      <c r="B1065">
        <v>1512086400</v>
      </c>
      <c r="C1065">
        <v>10869.84</v>
      </c>
      <c r="D1065" s="14">
        <f t="shared" si="49"/>
        <v>43070</v>
      </c>
      <c r="F1065">
        <f ca="1">IF(A1065&lt;$F$2,"",AVERAGE(INDIRECT("C"&amp;A1065-$F$2+3):C1065))</f>
        <v>7309.9481818181839</v>
      </c>
      <c r="G1065" s="2">
        <f ca="1">IF(A1065&lt;$G$2,"",IF(A1065=$G$2,AVERAGE(INDIRECT("C"&amp;A1065-$G$2+3):C1065),G1064+(2/($G$2+3))*(C1065-G1064)))</f>
        <v>7487.6973558040418</v>
      </c>
      <c r="J1065">
        <f ca="1">IF(F1065="","",IF(C1065&lt;(F1065*(1-'inputs and tables'!$K$14)),0,IF(C1065&gt;(F1065*(1+'inputs and tables'!$K$14)),1,J1064)))</f>
        <v>1</v>
      </c>
      <c r="K1065">
        <f ca="1">IF(G1065="","",IF(C1065&lt;(G1065*(1-'inputs and tables'!$K$14)),0,IF(C1065&gt;(G1065*(1+'inputs and tables'!$K$14)),1,K1064)))</f>
        <v>1</v>
      </c>
      <c r="N1065" s="13">
        <f t="shared" si="48"/>
        <v>39115.621288999311</v>
      </c>
      <c r="O1065" s="10">
        <f ca="1">(O1064+(IF(J1064&lt;&gt;J1063,(-O1064*'inputs and tables'!$K$22-'inputs and tables'!$K$21)-O1064*'inputs and tables'!$K$22,0)*('inputs and tables'!$K$15+'inputs and tables'!$K$16)))*(IF(AND(J1064=0,'inputs and tables'!$K$16=1),(data!C1064/data!C1065-1)*'inputs and tables'!$K$18+1,1)*IF(AND(J1064=1,'inputs and tables'!$K$15=1),(data!C1065/data!C1064-1)*'inputs and tables'!$K$17+1,1))</f>
        <v>254039.08482011547</v>
      </c>
      <c r="P1065" s="10">
        <f ca="1">(P1064+(IF(K1064&lt;&gt;K1063,(-P1064*'inputs and tables'!$K$22-'inputs and tables'!$K$21)-P1064*'inputs and tables'!$K$22,0)*('inputs and tables'!$K$15+'inputs and tables'!$K$16)))*(IF(AND(K1064=0,'inputs and tables'!$K$16=1),data!C1064/data!C1065,1)*IF(AND(K1064=1,'inputs and tables'!$K$15=1),data!C1065/data!C1064,1))</f>
        <v>7968.4631842274684</v>
      </c>
      <c r="R1065" s="36">
        <f ca="1">1-O1065/MAX($O$202:O1065)</f>
        <v>0</v>
      </c>
      <c r="S1065" s="36">
        <f>1-N1065/MAX($N$202:N1065)</f>
        <v>0</v>
      </c>
    </row>
    <row r="1066" spans="1:19" x14ac:dyDescent="0.4">
      <c r="A1066" s="17">
        <f t="shared" si="47"/>
        <v>1064</v>
      </c>
      <c r="B1066">
        <v>1512172800</v>
      </c>
      <c r="C1066">
        <v>10930.24</v>
      </c>
      <c r="D1066" s="14">
        <f t="shared" si="49"/>
        <v>43071</v>
      </c>
      <c r="F1066">
        <f ca="1">IF(A1066&lt;$F$2,"",AVERAGE(INDIRECT("C"&amp;A1066-$F$2+3):C1066))</f>
        <v>7428.726136363638</v>
      </c>
      <c r="G1066" s="2">
        <f ca="1">IF(A1066&lt;$G$2,"",IF(A1066=$G$2,AVERAGE(INDIRECT("C"&amp;A1066-$G$2+3):C1066),G1065+(2/($G$2+3))*(C1066-G1065)))</f>
        <v>7634.1885321528061</v>
      </c>
      <c r="J1066">
        <f ca="1">IF(F1066="","",IF(C1066&lt;(F1066*(1-'inputs and tables'!$K$14)),0,IF(C1066&gt;(F1066*(1+'inputs and tables'!$K$14)),1,J1065)))</f>
        <v>1</v>
      </c>
      <c r="K1066">
        <f ca="1">IF(G1066="","",IF(C1066&lt;(G1066*(1-'inputs and tables'!$K$14)),0,IF(C1066&gt;(G1066*(1+'inputs and tables'!$K$14)),1,K1065)))</f>
        <v>1</v>
      </c>
      <c r="N1066" s="13">
        <f t="shared" si="48"/>
        <v>39332.973478714666</v>
      </c>
      <c r="O1066" s="10">
        <f ca="1">(O1065+(IF(J1065&lt;&gt;J1064,(-O1065*'inputs and tables'!$K$22-'inputs and tables'!$K$21)-O1065*'inputs and tables'!$K$22,0)*('inputs and tables'!$K$15+'inputs and tables'!$K$16)))*(IF(AND(J1065=0,'inputs and tables'!$K$16=1),(data!C1065/data!C1066-1)*'inputs and tables'!$K$18+1,1)*IF(AND(J1065=1,'inputs and tables'!$K$15=1),(data!C1066/data!C1065-1)*'inputs and tables'!$K$17+1,1))</f>
        <v>257215.20439750145</v>
      </c>
      <c r="P1066" s="10">
        <f ca="1">(P1065+(IF(K1065&lt;&gt;K1064,(-P1065*'inputs and tables'!$K$22-'inputs and tables'!$K$21)-P1065*'inputs and tables'!$K$22,0)*('inputs and tables'!$K$15+'inputs and tables'!$K$16)))*(IF(AND(K1065=0,'inputs and tables'!$K$16=1),data!C1065/data!C1066,1)*IF(AND(K1065=1,'inputs and tables'!$K$15=1),data!C1066/data!C1065,1))</f>
        <v>8012.7412211008104</v>
      </c>
      <c r="R1066" s="36">
        <f ca="1">1-O1066/MAX($O$202:O1066)</f>
        <v>0</v>
      </c>
      <c r="S1066" s="36">
        <f>1-N1066/MAX($N$202:N1066)</f>
        <v>0</v>
      </c>
    </row>
    <row r="1067" spans="1:19" x14ac:dyDescent="0.4">
      <c r="A1067" s="17">
        <f t="shared" si="47"/>
        <v>1065</v>
      </c>
      <c r="B1067">
        <v>1512259200</v>
      </c>
      <c r="C1067">
        <v>11290</v>
      </c>
      <c r="D1067" s="14">
        <f t="shared" si="49"/>
        <v>43072</v>
      </c>
      <c r="F1067">
        <f ca="1">IF(A1067&lt;$F$2,"",AVERAGE(INDIRECT("C"&amp;A1067-$F$2+3):C1067))</f>
        <v>7549.2011363636384</v>
      </c>
      <c r="G1067" s="2">
        <f ca="1">IF(A1067&lt;$G$2,"",IF(A1067=$G$2,AVERAGE(INDIRECT("C"&amp;A1067-$G$2+3):C1067),G1066+(2/($G$2+3))*(C1067-G1066)))</f>
        <v>7789.754977593112</v>
      </c>
      <c r="J1067">
        <f ca="1">IF(F1067="","",IF(C1067&lt;(F1067*(1-'inputs and tables'!$K$14)),0,IF(C1067&gt;(F1067*(1+'inputs and tables'!$K$14)),1,J1066)))</f>
        <v>1</v>
      </c>
      <c r="K1067">
        <f ca="1">IF(G1067="","",IF(C1067&lt;(G1067*(1-'inputs and tables'!$K$14)),0,IF(C1067&gt;(G1067*(1+'inputs and tables'!$K$14)),1,K1066)))</f>
        <v>1</v>
      </c>
      <c r="N1067" s="13">
        <f t="shared" si="48"/>
        <v>40627.586455072218</v>
      </c>
      <c r="O1067" s="10">
        <f ca="1">(O1066+(IF(J1066&lt;&gt;J1065,(-O1066*'inputs and tables'!$K$22-'inputs and tables'!$K$21)-O1066*'inputs and tables'!$K$22,0)*('inputs and tables'!$K$15+'inputs and tables'!$K$16)))*(IF(AND(J1066=0,'inputs and tables'!$K$16=1),(data!C1066/data!C1067-1)*'inputs and tables'!$K$18+1,1)*IF(AND(J1066=1,'inputs and tables'!$K$15=1),(data!C1067/data!C1066-1)*'inputs and tables'!$K$17+1,1))</f>
        <v>276263.77234766557</v>
      </c>
      <c r="P1067" s="10">
        <f ca="1">(P1066+(IF(K1066&lt;&gt;K1065,(-P1066*'inputs and tables'!$K$22-'inputs and tables'!$K$21)-P1066*'inputs and tables'!$K$22,0)*('inputs and tables'!$K$15+'inputs and tables'!$K$16)))*(IF(AND(K1066=0,'inputs and tables'!$K$16=1),data!C1066/data!C1067,1)*IF(AND(K1066=1,'inputs and tables'!$K$15=1),data!C1067/data!C1066,1))</f>
        <v>8276.4741109278621</v>
      </c>
      <c r="R1067" s="36">
        <f ca="1">1-O1067/MAX($O$202:O1067)</f>
        <v>0</v>
      </c>
      <c r="S1067" s="36">
        <f>1-N1067/MAX($N$202:N1067)</f>
        <v>0</v>
      </c>
    </row>
    <row r="1068" spans="1:19" x14ac:dyDescent="0.4">
      <c r="A1068" s="17">
        <f t="shared" si="47"/>
        <v>1066</v>
      </c>
      <c r="B1068">
        <v>1512345600</v>
      </c>
      <c r="C1068">
        <v>11643.98</v>
      </c>
      <c r="D1068" s="14">
        <f t="shared" si="49"/>
        <v>43073</v>
      </c>
      <c r="F1068">
        <f ca="1">IF(A1068&lt;$F$2,"",AVERAGE(INDIRECT("C"&amp;A1068-$F$2+3):C1068))</f>
        <v>7676.90840909091</v>
      </c>
      <c r="G1068" s="2">
        <f ca="1">IF(A1068&lt;$G$2,"",IF(A1068=$G$2,AVERAGE(INDIRECT("C"&amp;A1068-$G$2+3):C1068),G1067+(2/($G$2+3))*(C1068-G1067)))</f>
        <v>7953.764553014682</v>
      </c>
      <c r="J1068">
        <f ca="1">IF(F1068="","",IF(C1068&lt;(F1068*(1-'inputs and tables'!$K$14)),0,IF(C1068&gt;(F1068*(1+'inputs and tables'!$K$14)),1,J1067)))</f>
        <v>1</v>
      </c>
      <c r="K1068">
        <f ca="1">IF(G1068="","",IF(C1068&lt;(G1068*(1-'inputs and tables'!$K$14)),0,IF(C1068&gt;(G1068*(1+'inputs and tables'!$K$14)),1,K1067)))</f>
        <v>1</v>
      </c>
      <c r="N1068" s="13">
        <f t="shared" si="48"/>
        <v>41901.399834466945</v>
      </c>
      <c r="O1068" s="10">
        <f ca="1">(O1067+(IF(J1067&lt;&gt;J1066,(-O1067*'inputs and tables'!$K$22-'inputs and tables'!$K$21)-O1067*'inputs and tables'!$K$22,0)*('inputs and tables'!$K$15+'inputs and tables'!$K$16)))*(IF(AND(J1067=0,'inputs and tables'!$K$16=1),(data!C1067/data!C1068-1)*'inputs and tables'!$K$18+1,1)*IF(AND(J1067=1,'inputs and tables'!$K$15=1),(data!C1068/data!C1067-1)*'inputs and tables'!$K$17+1,1))</f>
        <v>295752.84788399498</v>
      </c>
      <c r="P1068" s="10">
        <f ca="1">(P1067+(IF(K1067&lt;&gt;K1066,(-P1067*'inputs and tables'!$K$22-'inputs and tables'!$K$21)-P1067*'inputs and tables'!$K$22,0)*('inputs and tables'!$K$15+'inputs and tables'!$K$16)))*(IF(AND(K1067=0,'inputs and tables'!$K$16=1),data!C1067/data!C1068,1)*IF(AND(K1067=1,'inputs and tables'!$K$15=1),data!C1068/data!C1067,1))</f>
        <v>8535.9697978885561</v>
      </c>
      <c r="R1068" s="36">
        <f ca="1">1-O1068/MAX($O$202:O1068)</f>
        <v>0</v>
      </c>
      <c r="S1068" s="36">
        <f>1-N1068/MAX($N$202:N1068)</f>
        <v>0</v>
      </c>
    </row>
    <row r="1069" spans="1:19" x14ac:dyDescent="0.4">
      <c r="A1069" s="17">
        <f t="shared" si="47"/>
        <v>1067</v>
      </c>
      <c r="B1069">
        <v>1512432000</v>
      </c>
      <c r="C1069">
        <v>11718.35</v>
      </c>
      <c r="D1069" s="14">
        <f t="shared" si="49"/>
        <v>43074</v>
      </c>
      <c r="F1069">
        <f ca="1">IF(A1069&lt;$F$2,"",AVERAGE(INDIRECT("C"&amp;A1069-$F$2+3):C1069))</f>
        <v>7806.7561363636351</v>
      </c>
      <c r="G1069" s="2">
        <f ca="1">IF(A1069&lt;$G$2,"",IF(A1069=$G$2,AVERAGE(INDIRECT("C"&amp;A1069-$G$2+3):C1069),G1068+(2/($G$2+3))*(C1069-G1068)))</f>
        <v>8113.9596784183123</v>
      </c>
      <c r="J1069">
        <f ca="1">IF(F1069="","",IF(C1069&lt;(F1069*(1-'inputs and tables'!$K$14)),0,IF(C1069&gt;(F1069*(1+'inputs and tables'!$K$14)),1,J1068)))</f>
        <v>1</v>
      </c>
      <c r="K1069">
        <f ca="1">IF(G1069="","",IF(C1069&lt;(G1069*(1-'inputs and tables'!$K$14)),0,IF(C1069&gt;(G1069*(1+'inputs and tables'!$K$14)),1,K1068)))</f>
        <v>1</v>
      </c>
      <c r="N1069" s="13">
        <f t="shared" si="48"/>
        <v>42169.023714419454</v>
      </c>
      <c r="O1069" s="10">
        <f ca="1">(O1068+(IF(J1068&lt;&gt;J1067,(-O1068*'inputs and tables'!$K$22-'inputs and tables'!$K$21)-O1068*'inputs and tables'!$K$22,0)*('inputs and tables'!$K$15+'inputs and tables'!$K$16)))*(IF(AND(J1068=0,'inputs and tables'!$K$16=1),(data!C1068/data!C1069-1)*'inputs and tables'!$K$18+1,1)*IF(AND(J1068=1,'inputs and tables'!$K$15=1),(data!C1069/data!C1068-1)*'inputs and tables'!$K$17+1,1))</f>
        <v>300003.03239294724</v>
      </c>
      <c r="P1069" s="10">
        <f ca="1">(P1068+(IF(K1068&lt;&gt;K1067,(-P1068*'inputs and tables'!$K$22-'inputs and tables'!$K$21)-P1068*'inputs and tables'!$K$22,0)*('inputs and tables'!$K$15+'inputs and tables'!$K$16)))*(IF(AND(K1068=0,'inputs and tables'!$K$16=1),data!C1068/data!C1069,1)*IF(AND(K1068=1,'inputs and tables'!$K$15=1),data!C1069/data!C1068,1))</f>
        <v>8590.4889634890624</v>
      </c>
      <c r="R1069" s="36">
        <f ca="1">1-O1069/MAX($O$202:O1069)</f>
        <v>0</v>
      </c>
      <c r="S1069" s="36">
        <f>1-N1069/MAX($N$202:N1069)</f>
        <v>0</v>
      </c>
    </row>
    <row r="1070" spans="1:19" x14ac:dyDescent="0.4">
      <c r="A1070" s="17">
        <f t="shared" si="47"/>
        <v>1068</v>
      </c>
      <c r="B1070">
        <v>1512518400</v>
      </c>
      <c r="C1070">
        <v>14090</v>
      </c>
      <c r="D1070" s="14">
        <f t="shared" si="49"/>
        <v>43075</v>
      </c>
      <c r="F1070">
        <f ca="1">IF(A1070&lt;$F$2,"",AVERAGE(INDIRECT("C"&amp;A1070-$F$2+3):C1070))</f>
        <v>7992.7563636363639</v>
      </c>
      <c r="G1070" s="2">
        <f ca="1">IF(A1070&lt;$G$2,"",IF(A1070=$G$2,AVERAGE(INDIRECT("C"&amp;A1070-$G$2+3):C1070),G1069+(2/($G$2+3))*(C1070-G1069)))</f>
        <v>8368.2592665707252</v>
      </c>
      <c r="J1070">
        <f ca="1">IF(F1070="","",IF(C1070&lt;(F1070*(1-'inputs and tables'!$K$14)),0,IF(C1070&gt;(F1070*(1+'inputs and tables'!$K$14)),1,J1069)))</f>
        <v>1</v>
      </c>
      <c r="K1070">
        <f ca="1">IF(G1070="","",IF(C1070&lt;(G1070*(1-'inputs and tables'!$K$14)),0,IF(C1070&gt;(G1070*(1+'inputs and tables'!$K$14)),1,K1069)))</f>
        <v>1</v>
      </c>
      <c r="N1070" s="13">
        <f t="shared" si="48"/>
        <v>50703.51577962513</v>
      </c>
      <c r="O1070" s="10">
        <f ca="1">(O1069+(IF(J1069&lt;&gt;J1068,(-O1069*'inputs and tables'!$K$22-'inputs and tables'!$K$21)-O1069*'inputs and tables'!$K$22,0)*('inputs and tables'!$K$15+'inputs and tables'!$K$16)))*(IF(AND(J1069=0,'inputs and tables'!$K$16=1),(data!C1069/data!C1070-1)*'inputs and tables'!$K$18+1,1)*IF(AND(J1069=1,'inputs and tables'!$K$15=1),(data!C1070/data!C1069-1)*'inputs and tables'!$K$17+1,1))</f>
        <v>436616.11627362587</v>
      </c>
      <c r="P1070" s="10">
        <f ca="1">(P1069+(IF(K1069&lt;&gt;K1068,(-P1069*'inputs and tables'!$K$22-'inputs and tables'!$K$21)-P1069*'inputs and tables'!$K$22,0)*('inputs and tables'!$K$15+'inputs and tables'!$K$16)))*(IF(AND(K1069=0,'inputs and tables'!$K$16=1),data!C1069/data!C1070,1)*IF(AND(K1069=1,'inputs and tables'!$K$15=1),data!C1070/data!C1069,1))</f>
        <v>10329.098336844427</v>
      </c>
      <c r="R1070" s="36">
        <f ca="1">1-O1070/MAX($O$202:O1070)</f>
        <v>0</v>
      </c>
      <c r="S1070" s="36">
        <f>1-N1070/MAX($N$202:N1070)</f>
        <v>0</v>
      </c>
    </row>
    <row r="1071" spans="1:19" x14ac:dyDescent="0.4">
      <c r="A1071" s="17">
        <f t="shared" si="47"/>
        <v>1069</v>
      </c>
      <c r="B1071">
        <v>1512604800</v>
      </c>
      <c r="C1071">
        <v>17390.009999999998</v>
      </c>
      <c r="D1071" s="14">
        <f t="shared" si="49"/>
        <v>43076</v>
      </c>
      <c r="F1071">
        <f ca="1">IF(A1071&lt;$F$2,"",AVERAGE(INDIRECT("C"&amp;A1071-$F$2+3):C1071))</f>
        <v>8262.4059090909104</v>
      </c>
      <c r="G1071" s="2">
        <f ca="1">IF(A1071&lt;$G$2,"",IF(A1071=$G$2,AVERAGE(INDIRECT("C"&amp;A1071-$G$2+3):C1071),G1070+(2/($G$2+3))*(C1071-G1070)))</f>
        <v>8752.16355309963</v>
      </c>
      <c r="J1071">
        <f ca="1">IF(F1071="","",IF(C1071&lt;(F1071*(1-'inputs and tables'!$K$14)),0,IF(C1071&gt;(F1071*(1+'inputs and tables'!$K$14)),1,J1070)))</f>
        <v>1</v>
      </c>
      <c r="K1071">
        <f ca="1">IF(G1071="","",IF(C1071&lt;(G1071*(1-'inputs and tables'!$K$14)),0,IF(C1071&gt;(G1071*(1+'inputs and tables'!$K$14)),1,K1070)))</f>
        <v>1</v>
      </c>
      <c r="N1071" s="13">
        <f t="shared" si="48"/>
        <v>62578.754183310062</v>
      </c>
      <c r="O1071" s="10">
        <f ca="1">(O1070+(IF(J1070&lt;&gt;J1069,(-O1070*'inputs and tables'!$K$22-'inputs and tables'!$K$21)-O1070*'inputs and tables'!$K$22,0)*('inputs and tables'!$K$15+'inputs and tables'!$K$16)))*(IF(AND(J1070=0,'inputs and tables'!$K$16=1),(data!C1070/data!C1071-1)*'inputs and tables'!$K$18+1,1)*IF(AND(J1070=1,'inputs and tables'!$K$15=1),(data!C1071/data!C1070-1)*'inputs and tables'!$K$17+1,1))</f>
        <v>666700.18207875628</v>
      </c>
      <c r="P1071" s="10">
        <f ca="1">(P1070+(IF(K1070&lt;&gt;K1069,(-P1070*'inputs and tables'!$K$22-'inputs and tables'!$K$21)-P1070*'inputs and tables'!$K$22,0)*('inputs and tables'!$K$15+'inputs and tables'!$K$16)))*(IF(AND(K1070=0,'inputs and tables'!$K$16=1),data!C1070/data!C1071,1)*IF(AND(K1070=1,'inputs and tables'!$K$15=1),data!C1071/data!C1070,1))</f>
        <v>12748.269933904041</v>
      </c>
      <c r="R1071" s="36">
        <f ca="1">1-O1071/MAX($O$202:O1071)</f>
        <v>0</v>
      </c>
      <c r="S1071" s="36">
        <f>1-N1071/MAX($N$202:N1071)</f>
        <v>0</v>
      </c>
    </row>
    <row r="1072" spans="1:19" x14ac:dyDescent="0.4">
      <c r="A1072" s="17">
        <f t="shared" si="47"/>
        <v>1070</v>
      </c>
      <c r="B1072">
        <v>1512691200</v>
      </c>
      <c r="C1072">
        <v>16367.03</v>
      </c>
      <c r="D1072" s="14">
        <f t="shared" si="49"/>
        <v>43077</v>
      </c>
      <c r="F1072">
        <f ca="1">IF(A1072&lt;$F$2,"",AVERAGE(INDIRECT("C"&amp;A1072-$F$2+3):C1072))</f>
        <v>8503.93</v>
      </c>
      <c r="G1072" s="2">
        <f ca="1">IF(A1072&lt;$G$2,"",IF(A1072=$G$2,AVERAGE(INDIRECT("C"&amp;A1072-$G$2+3):C1072),G1071+(2/($G$2+3))*(C1072-G1071)))</f>
        <v>9076.2004231804967</v>
      </c>
      <c r="J1072">
        <f ca="1">IF(F1072="","",IF(C1072&lt;(F1072*(1-'inputs and tables'!$K$14)),0,IF(C1072&gt;(F1072*(1+'inputs and tables'!$K$14)),1,J1071)))</f>
        <v>1</v>
      </c>
      <c r="K1072">
        <f ca="1">IF(G1072="","",IF(C1072&lt;(G1072*(1-'inputs and tables'!$K$14)),0,IF(C1072&gt;(G1072*(1+'inputs and tables'!$K$14)),1,K1071)))</f>
        <v>1</v>
      </c>
      <c r="N1072" s="13">
        <f t="shared" si="48"/>
        <v>58897.513404584664</v>
      </c>
      <c r="O1072" s="10">
        <f ca="1">(O1071+(IF(J1071&lt;&gt;J1070,(-O1071*'inputs and tables'!$K$22-'inputs and tables'!$K$21)-O1071*'inputs and tables'!$K$22,0)*('inputs and tables'!$K$15+'inputs and tables'!$K$16)))*(IF(AND(J1071=0,'inputs and tables'!$K$16=1),(data!C1071/data!C1072-1)*'inputs and tables'!$K$18+1,1)*IF(AND(J1071=1,'inputs and tables'!$K$15=1),(data!C1072/data!C1071-1)*'inputs and tables'!$K$17+1,1))</f>
        <v>578457.1538923675</v>
      </c>
      <c r="P1072" s="10">
        <f ca="1">(P1071+(IF(K1071&lt;&gt;K1070,(-P1071*'inputs and tables'!$K$22-'inputs and tables'!$K$21)-P1071*'inputs and tables'!$K$22,0)*('inputs and tables'!$K$15+'inputs and tables'!$K$16)))*(IF(AND(K1071=0,'inputs and tables'!$K$16=1),data!C1071/data!C1072,1)*IF(AND(K1071=1,'inputs and tables'!$K$15=1),data!C1072/data!C1071,1))</f>
        <v>11998.343672965426</v>
      </c>
      <c r="R1072" s="36">
        <f ca="1">1-O1072/MAX($O$202:O1072)</f>
        <v>0.13235788823583183</v>
      </c>
      <c r="S1072" s="36">
        <f>1-N1072/MAX($N$202:N1072)</f>
        <v>5.8825728104814123E-2</v>
      </c>
    </row>
    <row r="1073" spans="1:19" x14ac:dyDescent="0.4">
      <c r="A1073" s="17">
        <f t="shared" si="47"/>
        <v>1071</v>
      </c>
      <c r="B1073">
        <v>1512777600</v>
      </c>
      <c r="C1073">
        <v>15309.98</v>
      </c>
      <c r="D1073" s="14">
        <f t="shared" si="49"/>
        <v>43078</v>
      </c>
      <c r="F1073">
        <f ca="1">IF(A1073&lt;$F$2,"",AVERAGE(INDIRECT("C"&amp;A1073-$F$2+3):C1073))</f>
        <v>8717.9838636363638</v>
      </c>
      <c r="G1073" s="2">
        <f ca="1">IF(A1073&lt;$G$2,"",IF(A1073=$G$2,AVERAGE(INDIRECT("C"&amp;A1073-$G$2+3):C1073),G1072+(2/($G$2+3))*(C1073-G1072)))</f>
        <v>9341.4676392153688</v>
      </c>
      <c r="J1073">
        <f ca="1">IF(F1073="","",IF(C1073&lt;(F1073*(1-'inputs and tables'!$K$14)),0,IF(C1073&gt;(F1073*(1+'inputs and tables'!$K$14)),1,J1072)))</f>
        <v>1</v>
      </c>
      <c r="K1073">
        <f ca="1">IF(G1073="","",IF(C1073&lt;(G1073*(1-'inputs and tables'!$K$14)),0,IF(C1073&gt;(G1073*(1+'inputs and tables'!$K$14)),1,K1072)))</f>
        <v>1</v>
      </c>
      <c r="N1073" s="13">
        <f t="shared" si="48"/>
        <v>55093.670157256573</v>
      </c>
      <c r="O1073" s="10">
        <f ca="1">(O1072+(IF(J1072&lt;&gt;J1071,(-O1072*'inputs and tables'!$K$22-'inputs and tables'!$K$21)-O1072*'inputs and tables'!$K$22,0)*('inputs and tables'!$K$15+'inputs and tables'!$K$16)))*(IF(AND(J1072=0,'inputs and tables'!$K$16=1),(data!C1072/data!C1073-1)*'inputs and tables'!$K$18+1,1)*IF(AND(J1072=1,'inputs and tables'!$K$15=1),(data!C1073/data!C1072-1)*'inputs and tables'!$K$17+1,1))</f>
        <v>494399.09310343163</v>
      </c>
      <c r="P1073" s="10">
        <f ca="1">(P1072+(IF(K1072&lt;&gt;K1071,(-P1072*'inputs and tables'!$K$22-'inputs and tables'!$K$21)-P1072*'inputs and tables'!$K$22,0)*('inputs and tables'!$K$15+'inputs and tables'!$K$16)))*(IF(AND(K1072=0,'inputs and tables'!$K$16=1),data!C1072/data!C1073,1)*IF(AND(K1072=1,'inputs and tables'!$K$15=1),data!C1073/data!C1072,1))</f>
        <v>11223.441373677888</v>
      </c>
      <c r="R1073" s="36">
        <f ca="1">1-O1073/MAX($O$202:O1073)</f>
        <v>0.25843864094666014</v>
      </c>
      <c r="S1073" s="36">
        <f>1-N1073/MAX($N$202:N1073)</f>
        <v>0.11961062702091607</v>
      </c>
    </row>
    <row r="1074" spans="1:19" x14ac:dyDescent="0.4">
      <c r="A1074" s="17">
        <f t="shared" si="47"/>
        <v>1072</v>
      </c>
      <c r="B1074">
        <v>1512864000</v>
      </c>
      <c r="C1074">
        <v>15290.01</v>
      </c>
      <c r="D1074" s="14">
        <f t="shared" si="49"/>
        <v>43079</v>
      </c>
      <c r="F1074">
        <f ca="1">IF(A1074&lt;$F$2,"",AVERAGE(INDIRECT("C"&amp;A1074-$F$2+3):C1074))</f>
        <v>8934.1204545454548</v>
      </c>
      <c r="G1074" s="2">
        <f ca="1">IF(A1074&lt;$G$2,"",IF(A1074=$G$2,AVERAGE(INDIRECT("C"&amp;A1074-$G$2+3):C1074),G1073+(2/($G$2+3))*(C1074-G1073)))</f>
        <v>9594.5971013764174</v>
      </c>
      <c r="J1074">
        <f ca="1">IF(F1074="","",IF(C1074&lt;(F1074*(1-'inputs and tables'!$K$14)),0,IF(C1074&gt;(F1074*(1+'inputs and tables'!$K$14)),1,J1073)))</f>
        <v>1</v>
      </c>
      <c r="K1074">
        <f ca="1">IF(G1074="","",IF(C1074&lt;(G1074*(1-'inputs and tables'!$K$14)),0,IF(C1074&gt;(G1074*(1+'inputs and tables'!$K$14)),1,K1073)))</f>
        <v>1</v>
      </c>
      <c r="N1074" s="13">
        <f t="shared" si="48"/>
        <v>55021.807189895386</v>
      </c>
      <c r="O1074" s="10">
        <f ca="1">(O1073+(IF(J1073&lt;&gt;J1072,(-O1073*'inputs and tables'!$K$22-'inputs and tables'!$K$21)-O1073*'inputs and tables'!$K$22,0)*('inputs and tables'!$K$15+'inputs and tables'!$K$16)))*(IF(AND(J1073=0,'inputs and tables'!$K$16=1),(data!C1073/data!C1074-1)*'inputs and tables'!$K$18+1,1)*IF(AND(J1073=1,'inputs and tables'!$K$15=1),(data!C1074/data!C1073-1)*'inputs and tables'!$K$17+1,1))</f>
        <v>492948.10575721238</v>
      </c>
      <c r="P1074" s="10">
        <f ca="1">(P1073+(IF(K1073&lt;&gt;K1072,(-P1073*'inputs and tables'!$K$22-'inputs and tables'!$K$21)-P1073*'inputs and tables'!$K$22,0)*('inputs and tables'!$K$15+'inputs and tables'!$K$16)))*(IF(AND(K1073=0,'inputs and tables'!$K$16=1),data!C1073/data!C1074,1)*IF(AND(K1073=1,'inputs and tables'!$K$15=1),data!C1074/data!C1073,1))</f>
        <v>11208.801764466618</v>
      </c>
      <c r="R1074" s="36">
        <f ca="1">1-O1074/MAX($O$202:O1074)</f>
        <v>0.26061501255300212</v>
      </c>
      <c r="S1074" s="36">
        <f>1-N1074/MAX($N$202:N1074)</f>
        <v>0.1207589874876438</v>
      </c>
    </row>
    <row r="1075" spans="1:19" x14ac:dyDescent="0.4">
      <c r="A1075" s="17">
        <f t="shared" si="47"/>
        <v>1073</v>
      </c>
      <c r="B1075">
        <v>1512950400</v>
      </c>
      <c r="C1075">
        <v>16885.759999999998</v>
      </c>
      <c r="D1075" s="14">
        <f t="shared" si="49"/>
        <v>43080</v>
      </c>
      <c r="F1075">
        <f ca="1">IF(A1075&lt;$F$2,"",AVERAGE(INDIRECT("C"&amp;A1075-$F$2+3):C1075))</f>
        <v>9187.1602272727287</v>
      </c>
      <c r="G1075" s="2">
        <f ca="1">IF(A1075&lt;$G$2,"",IF(A1075=$G$2,AVERAGE(INDIRECT("C"&amp;A1075-$G$2+3):C1075),G1074+(2/($G$2+3))*(C1075-G1074)))</f>
        <v>9904.8593523816762</v>
      </c>
      <c r="J1075">
        <f ca="1">IF(F1075="","",IF(C1075&lt;(F1075*(1-'inputs and tables'!$K$14)),0,IF(C1075&gt;(F1075*(1+'inputs and tables'!$K$14)),1,J1074)))</f>
        <v>1</v>
      </c>
      <c r="K1075">
        <f ca="1">IF(G1075="","",IF(C1075&lt;(G1075*(1-'inputs and tables'!$K$14)),0,IF(C1075&gt;(G1075*(1+'inputs and tables'!$K$14)),1,K1074)))</f>
        <v>1</v>
      </c>
      <c r="N1075" s="13">
        <f t="shared" si="48"/>
        <v>60764.187268343703</v>
      </c>
      <c r="O1075" s="10">
        <f ca="1">(O1074+(IF(J1074&lt;&gt;J1073,(-O1074*'inputs and tables'!$K$22-'inputs and tables'!$K$21)-O1074*'inputs and tables'!$K$22,0)*('inputs and tables'!$K$15+'inputs and tables'!$K$16)))*(IF(AND(J1074=0,'inputs and tables'!$K$16=1),(data!C1074/data!C1075-1)*'inputs and tables'!$K$18+1,1)*IF(AND(J1074=1,'inputs and tables'!$K$15=1),(data!C1075/data!C1074-1)*'inputs and tables'!$K$17+1,1))</f>
        <v>608703.3841687151</v>
      </c>
      <c r="P1075" s="10">
        <f ca="1">(P1074+(IF(K1074&lt;&gt;K1073,(-P1074*'inputs and tables'!$K$22-'inputs and tables'!$K$21)-P1074*'inputs and tables'!$K$22,0)*('inputs and tables'!$K$15+'inputs and tables'!$K$16)))*(IF(AND(K1074=0,'inputs and tables'!$K$16=1),data!C1074/data!C1075,1)*IF(AND(K1074=1,'inputs and tables'!$K$15=1),data!C1075/data!C1074,1))</f>
        <v>12378.614303218888</v>
      </c>
      <c r="R1075" s="36">
        <f ca="1">1-O1075/MAX($O$202:O1075)</f>
        <v>8.6990823565112119E-2</v>
      </c>
      <c r="S1075" s="36">
        <f>1-N1075/MAX($N$202:N1075)</f>
        <v>2.8996533066973584E-2</v>
      </c>
    </row>
    <row r="1076" spans="1:19" x14ac:dyDescent="0.4">
      <c r="A1076" s="17">
        <f t="shared" si="47"/>
        <v>1074</v>
      </c>
      <c r="B1076">
        <v>1513036800</v>
      </c>
      <c r="C1076">
        <v>17730.12</v>
      </c>
      <c r="D1076" s="14">
        <f t="shared" si="49"/>
        <v>43081</v>
      </c>
      <c r="F1076">
        <f ca="1">IF(A1076&lt;$F$2,"",AVERAGE(INDIRECT("C"&amp;A1076-$F$2+3):C1076))</f>
        <v>9450.5718181818193</v>
      </c>
      <c r="G1076" s="2">
        <f ca="1">IF(A1076&lt;$G$2,"",IF(A1076=$G$2,AVERAGE(INDIRECT("C"&amp;A1076-$G$2+3):C1076),G1075+(2/($G$2+3))*(C1076-G1075)))</f>
        <v>10237.849167173945</v>
      </c>
      <c r="J1076">
        <f ca="1">IF(F1076="","",IF(C1076&lt;(F1076*(1-'inputs and tables'!$K$14)),0,IF(C1076&gt;(F1076*(1+'inputs and tables'!$K$14)),1,J1075)))</f>
        <v>1</v>
      </c>
      <c r="K1076">
        <f ca="1">IF(G1076="","",IF(C1076&lt;(G1076*(1-'inputs and tables'!$K$14)),0,IF(C1076&gt;(G1076*(1+'inputs and tables'!$K$14)),1,K1075)))</f>
        <v>1</v>
      </c>
      <c r="N1076" s="13">
        <f t="shared" si="48"/>
        <v>63802.655727086385</v>
      </c>
      <c r="O1076" s="10">
        <f ca="1">(O1075+(IF(J1075&lt;&gt;J1074,(-O1075*'inputs and tables'!$K$22-'inputs and tables'!$K$21)-O1075*'inputs and tables'!$K$22,0)*('inputs and tables'!$K$15+'inputs and tables'!$K$16)))*(IF(AND(J1075=0,'inputs and tables'!$K$16=1),(data!C1075/data!C1076-1)*'inputs and tables'!$K$18+1,1)*IF(AND(J1075=1,'inputs and tables'!$K$15=1),(data!C1076/data!C1075-1)*'inputs and tables'!$K$17+1,1))</f>
        <v>677188.35471653577</v>
      </c>
      <c r="P1076" s="10">
        <f ca="1">(P1075+(IF(K1075&lt;&gt;K1074,(-P1075*'inputs and tables'!$K$22-'inputs and tables'!$K$21)-P1075*'inputs and tables'!$K$22,0)*('inputs and tables'!$K$15+'inputs and tables'!$K$16)))*(IF(AND(K1075=0,'inputs and tables'!$K$16=1),data!C1075/data!C1076,1)*IF(AND(K1075=1,'inputs and tables'!$K$15=1),data!C1076/data!C1075,1))</f>
        <v>12997.597800145644</v>
      </c>
      <c r="R1076" s="36">
        <f ca="1">1-O1076/MAX($O$202:O1076)</f>
        <v>0</v>
      </c>
      <c r="S1076" s="36">
        <f>1-N1076/MAX($N$202:N1076)</f>
        <v>0</v>
      </c>
    </row>
    <row r="1077" spans="1:19" x14ac:dyDescent="0.4">
      <c r="A1077" s="17">
        <f t="shared" si="47"/>
        <v>1075</v>
      </c>
      <c r="B1077">
        <v>1513123200</v>
      </c>
      <c r="C1077">
        <v>16689.61</v>
      </c>
      <c r="D1077" s="14">
        <f t="shared" si="49"/>
        <v>43082</v>
      </c>
      <c r="F1077">
        <f ca="1">IF(A1077&lt;$F$2,"",AVERAGE(INDIRECT("C"&amp;A1077-$F$2+3):C1077))</f>
        <v>9690.6956818181807</v>
      </c>
      <c r="G1077" s="2">
        <f ca="1">IF(A1077&lt;$G$2,"",IF(A1077=$G$2,AVERAGE(INDIRECT("C"&amp;A1077-$G$2+3):C1077),G1076+(2/($G$2+3))*(C1077-G1076)))</f>
        <v>10512.392181336756</v>
      </c>
      <c r="J1077">
        <f ca="1">IF(F1077="","",IF(C1077&lt;(F1077*(1-'inputs and tables'!$K$14)),0,IF(C1077&gt;(F1077*(1+'inputs and tables'!$K$14)),1,J1076)))</f>
        <v>1</v>
      </c>
      <c r="K1077">
        <f ca="1">IF(G1077="","",IF(C1077&lt;(G1077*(1-'inputs and tables'!$K$14)),0,IF(C1077&gt;(G1077*(1+'inputs and tables'!$K$14)),1,K1076)))</f>
        <v>1</v>
      </c>
      <c r="N1077" s="13">
        <f t="shared" si="48"/>
        <v>60058.332433696916</v>
      </c>
      <c r="O1077" s="10">
        <f ca="1">(O1076+(IF(J1076&lt;&gt;J1075,(-O1076*'inputs and tables'!$K$22-'inputs and tables'!$K$21)-O1076*'inputs and tables'!$K$22,0)*('inputs and tables'!$K$15+'inputs and tables'!$K$16)))*(IF(AND(J1076=0,'inputs and tables'!$K$16=1),(data!C1076/data!C1077-1)*'inputs and tables'!$K$18+1,1)*IF(AND(J1076=1,'inputs and tables'!$K$15=1),(data!C1077/data!C1076-1)*'inputs and tables'!$K$17+1,1))</f>
        <v>587770.01893123216</v>
      </c>
      <c r="P1077" s="10">
        <f ca="1">(P1076+(IF(K1076&lt;&gt;K1075,(-P1076*'inputs and tables'!$K$22-'inputs and tables'!$K$21)-P1076*'inputs and tables'!$K$22,0)*('inputs and tables'!$K$15+'inputs and tables'!$K$16)))*(IF(AND(K1076=0,'inputs and tables'!$K$16=1),data!C1076/data!C1077,1)*IF(AND(K1076=1,'inputs and tables'!$K$15=1),data!C1077/data!C1076,1))</f>
        <v>12234.82064539263</v>
      </c>
      <c r="R1077" s="36">
        <f ca="1">1-O1077/MAX($O$202:O1077)</f>
        <v>0.13204352254807039</v>
      </c>
      <c r="S1077" s="36">
        <f>1-N1077/MAX($N$202:N1077)</f>
        <v>5.8686010021364643E-2</v>
      </c>
    </row>
    <row r="1078" spans="1:19" x14ac:dyDescent="0.4">
      <c r="A1078" s="17">
        <f t="shared" si="47"/>
        <v>1076</v>
      </c>
      <c r="B1078">
        <v>1513209600</v>
      </c>
      <c r="C1078">
        <v>16749.78</v>
      </c>
      <c r="D1078" s="14">
        <f t="shared" si="49"/>
        <v>43083</v>
      </c>
      <c r="F1078">
        <f ca="1">IF(A1078&lt;$F$2,"",AVERAGE(INDIRECT("C"&amp;A1078-$F$2+3):C1078))</f>
        <v>9924.8950000000004</v>
      </c>
      <c r="G1078" s="2">
        <f ca="1">IF(A1078&lt;$G$2,"",IF(A1078=$G$2,AVERAGE(INDIRECT("C"&amp;A1078-$G$2+3):C1078),G1077+(2/($G$2+3))*(C1078-G1077)))</f>
        <v>10777.812939577745</v>
      </c>
      <c r="J1078">
        <f ca="1">IF(F1078="","",IF(C1078&lt;(F1078*(1-'inputs and tables'!$K$14)),0,IF(C1078&gt;(F1078*(1+'inputs and tables'!$K$14)),1,J1077)))</f>
        <v>1</v>
      </c>
      <c r="K1078">
        <f ca="1">IF(G1078="","",IF(C1078&lt;(G1078*(1-'inputs and tables'!$K$14)),0,IF(C1078&gt;(G1078*(1+'inputs and tables'!$K$14)),1,K1077)))</f>
        <v>1</v>
      </c>
      <c r="N1078" s="13">
        <f t="shared" si="48"/>
        <v>60274.856957789176</v>
      </c>
      <c r="O1078" s="10">
        <f ca="1">(O1077+(IF(J1077&lt;&gt;J1076,(-O1077*'inputs and tables'!$K$22-'inputs and tables'!$K$21)-O1077*'inputs and tables'!$K$22,0)*('inputs and tables'!$K$15+'inputs and tables'!$K$16)))*(IF(AND(J1077=0,'inputs and tables'!$K$16=1),(data!C1077/data!C1078-1)*'inputs and tables'!$K$18+1,1)*IF(AND(J1077=1,'inputs and tables'!$K$15=1),(data!C1078/data!C1077-1)*'inputs and tables'!$K$17+1,1))</f>
        <v>592537.88196625537</v>
      </c>
      <c r="P1078" s="10">
        <f ca="1">(P1077+(IF(K1077&lt;&gt;K1076,(-P1077*'inputs and tables'!$K$22-'inputs and tables'!$K$21)-P1077*'inputs and tables'!$K$22,0)*('inputs and tables'!$K$15+'inputs and tables'!$K$16)))*(IF(AND(K1077=0,'inputs and tables'!$K$16=1),data!C1077/data!C1078,1)*IF(AND(K1077=1,'inputs and tables'!$K$15=1),data!C1078/data!C1077,1))</f>
        <v>12278.930073847414</v>
      </c>
      <c r="R1078" s="36">
        <f ca="1">1-O1078/MAX($O$202:O1078)</f>
        <v>0.12500284767258618</v>
      </c>
      <c r="S1078" s="36">
        <f>1-N1078/MAX($N$202:N1078)</f>
        <v>5.529234996717447E-2</v>
      </c>
    </row>
    <row r="1079" spans="1:19" x14ac:dyDescent="0.4">
      <c r="A1079" s="17">
        <f t="shared" si="47"/>
        <v>1077</v>
      </c>
      <c r="B1079">
        <v>1513296000</v>
      </c>
      <c r="C1079">
        <v>17738.669999999998</v>
      </c>
      <c r="D1079" s="14">
        <f t="shared" si="49"/>
        <v>43084</v>
      </c>
      <c r="F1079">
        <f ca="1">IF(A1079&lt;$F$2,"",AVERAGE(INDIRECT("C"&amp;A1079-$F$2+3):C1079))</f>
        <v>10173.871818181819</v>
      </c>
      <c r="G1079" s="2">
        <f ca="1">IF(A1079&lt;$G$2,"",IF(A1079=$G$2,AVERAGE(INDIRECT("C"&amp;A1079-$G$2+3):C1079),G1078+(2/($G$2+3))*(C1079-G1078)))</f>
        <v>11074.019622999969</v>
      </c>
      <c r="J1079">
        <f ca="1">IF(F1079="","",IF(C1079&lt;(F1079*(1-'inputs and tables'!$K$14)),0,IF(C1079&gt;(F1079*(1+'inputs and tables'!$K$14)),1,J1078)))</f>
        <v>1</v>
      </c>
      <c r="K1079">
        <f ca="1">IF(G1079="","",IF(C1079&lt;(G1079*(1-'inputs and tables'!$K$14)),0,IF(C1079&gt;(G1079*(1+'inputs and tables'!$K$14)),1,K1078)))</f>
        <v>1</v>
      </c>
      <c r="N1079" s="13">
        <f t="shared" si="48"/>
        <v>63833.423296988149</v>
      </c>
      <c r="O1079" s="10">
        <f ca="1">(O1078+(IF(J1078&lt;&gt;J1077,(-O1078*'inputs and tables'!$K$22-'inputs and tables'!$K$21)-O1078*'inputs and tables'!$K$22,0)*('inputs and tables'!$K$15+'inputs and tables'!$K$16)))*(IF(AND(J1078=0,'inputs and tables'!$K$16=1),(data!C1078/data!C1079-1)*'inputs and tables'!$K$18+1,1)*IF(AND(J1078=1,'inputs and tables'!$K$15=1),(data!C1079/data!C1078-1)*'inputs and tables'!$K$17+1,1))</f>
        <v>671249.26018851402</v>
      </c>
      <c r="P1079" s="10">
        <f ca="1">(P1078+(IF(K1078&lt;&gt;K1077,(-P1078*'inputs and tables'!$K$22-'inputs and tables'!$K$21)-P1078*'inputs and tables'!$K$22,0)*('inputs and tables'!$K$15+'inputs and tables'!$K$16)))*(IF(AND(K1078=0,'inputs and tables'!$K$16=1),data!C1078/data!C1079,1)*IF(AND(K1078=1,'inputs and tables'!$K$15=1),data!C1079/data!C1078,1))</f>
        <v>13003.865634835498</v>
      </c>
      <c r="R1079" s="36">
        <f ca="1">1-O1079/MAX($O$202:O1079)</f>
        <v>8.7702254279132807E-3</v>
      </c>
      <c r="S1079" s="36">
        <f>1-N1079/MAX($N$202:N1079)</f>
        <v>0</v>
      </c>
    </row>
    <row r="1080" spans="1:19" x14ac:dyDescent="0.4">
      <c r="A1080" s="17">
        <f t="shared" si="47"/>
        <v>1078</v>
      </c>
      <c r="B1080">
        <v>1513382400</v>
      </c>
      <c r="C1080">
        <v>19650.009999999998</v>
      </c>
      <c r="D1080" s="14">
        <f t="shared" si="49"/>
        <v>43085</v>
      </c>
      <c r="F1080">
        <f ca="1">IF(A1080&lt;$F$2,"",AVERAGE(INDIRECT("C"&amp;A1080-$F$2+3):C1080))</f>
        <v>10460.463409090908</v>
      </c>
      <c r="G1080" s="2">
        <f ca="1">IF(A1080&lt;$G$2,"",IF(A1080=$G$2,AVERAGE(INDIRECT("C"&amp;A1080-$G$2+3):C1080),G1079+(2/($G$2+3))*(C1080-G1079)))</f>
        <v>11438.955383723374</v>
      </c>
      <c r="J1080">
        <f ca="1">IF(F1080="","",IF(C1080&lt;(F1080*(1-'inputs and tables'!$K$14)),0,IF(C1080&gt;(F1080*(1+'inputs and tables'!$K$14)),1,J1079)))</f>
        <v>1</v>
      </c>
      <c r="K1080">
        <f ca="1">IF(G1080="","",IF(C1080&lt;(G1080*(1-'inputs and tables'!$K$14)),0,IF(C1080&gt;(G1080*(1+'inputs and tables'!$K$14)),1,K1079)))</f>
        <v>1</v>
      </c>
      <c r="N1080" s="13">
        <f t="shared" si="48"/>
        <v>70711.468566699201</v>
      </c>
      <c r="O1080" s="10">
        <f ca="1">(O1079+(IF(J1079&lt;&gt;J1078,(-O1079*'inputs and tables'!$K$22-'inputs and tables'!$K$21)-O1079*'inputs and tables'!$K$22,0)*('inputs and tables'!$K$15+'inputs and tables'!$K$16)))*(IF(AND(J1079=0,'inputs and tables'!$K$16=1),(data!C1079/data!C1080-1)*'inputs and tables'!$K$18+1,1)*IF(AND(J1079=1,'inputs and tables'!$K$15=1),(data!C1080/data!C1079-1)*'inputs and tables'!$K$17+1,1))</f>
        <v>833985.10860215535</v>
      </c>
      <c r="P1080" s="10">
        <f ca="1">(P1079+(IF(K1079&lt;&gt;K1078,(-P1079*'inputs and tables'!$K$22-'inputs and tables'!$K$21)-P1079*'inputs and tables'!$K$22,0)*('inputs and tables'!$K$15+'inputs and tables'!$K$16)))*(IF(AND(K1079=0,'inputs and tables'!$K$16=1),data!C1079/data!C1080,1)*IF(AND(K1079=1,'inputs and tables'!$K$15=1),data!C1080/data!C1079,1))</f>
        <v>14405.030916250988</v>
      </c>
      <c r="R1080" s="36">
        <f ca="1">1-O1080/MAX($O$202:O1080)</f>
        <v>0</v>
      </c>
      <c r="S1080" s="36">
        <f>1-N1080/MAX($N$202:N1080)</f>
        <v>0</v>
      </c>
    </row>
    <row r="1081" spans="1:19" x14ac:dyDescent="0.4">
      <c r="A1081" s="17">
        <f t="shared" si="47"/>
        <v>1079</v>
      </c>
      <c r="B1081">
        <v>1513468800</v>
      </c>
      <c r="C1081">
        <v>19378.990000000002</v>
      </c>
      <c r="D1081" s="14">
        <f t="shared" si="49"/>
        <v>43086</v>
      </c>
      <c r="F1081">
        <f ca="1">IF(A1081&lt;$F$2,"",AVERAGE(INDIRECT("C"&amp;A1081-$F$2+3):C1081))</f>
        <v>10737.940227272729</v>
      </c>
      <c r="G1081" s="2">
        <f ca="1">IF(A1081&lt;$G$2,"",IF(A1081=$G$2,AVERAGE(INDIRECT("C"&amp;A1081-$G$2+3):C1081),G1080+(2/($G$2+3))*(C1081-G1080)))</f>
        <v>11776.829197181954</v>
      </c>
      <c r="J1081">
        <f ca="1">IF(F1081="","",IF(C1081&lt;(F1081*(1-'inputs and tables'!$K$14)),0,IF(C1081&gt;(F1081*(1+'inputs and tables'!$K$14)),1,J1080)))</f>
        <v>1</v>
      </c>
      <c r="K1081">
        <f ca="1">IF(G1081="","",IF(C1081&lt;(G1081*(1-'inputs and tables'!$K$14)),0,IF(C1081&gt;(G1081*(1+'inputs and tables'!$K$14)),1,K1080)))</f>
        <v>1</v>
      </c>
      <c r="N1081" s="13">
        <f t="shared" si="48"/>
        <v>69736.190579006245</v>
      </c>
      <c r="O1081" s="10">
        <f ca="1">(O1080+(IF(J1080&lt;&gt;J1079,(-O1080*'inputs and tables'!$K$22-'inputs and tables'!$K$21)-O1080*'inputs and tables'!$K$22,0)*('inputs and tables'!$K$15+'inputs and tables'!$K$16)))*(IF(AND(J1080=0,'inputs and tables'!$K$16=1),(data!C1080/data!C1081-1)*'inputs and tables'!$K$18+1,1)*IF(AND(J1080=1,'inputs and tables'!$K$15=1),(data!C1081/data!C1080-1)*'inputs and tables'!$K$17+1,1))</f>
        <v>808104.20832271315</v>
      </c>
      <c r="P1081" s="10">
        <f ca="1">(P1080+(IF(K1080&lt;&gt;K1079,(-P1080*'inputs and tables'!$K$22-'inputs and tables'!$K$21)-P1080*'inputs and tables'!$K$22,0)*('inputs and tables'!$K$15+'inputs and tables'!$K$16)))*(IF(AND(K1080=0,'inputs and tables'!$K$16=1),data!C1080/data!C1081,1)*IF(AND(K1080=1,'inputs and tables'!$K$15=1),data!C1081/data!C1080,1))</f>
        <v>14206.351552783881</v>
      </c>
      <c r="R1081" s="36">
        <f ca="1">1-O1081/MAX($O$202:O1081)</f>
        <v>3.1032808634702369E-2</v>
      </c>
      <c r="S1081" s="36">
        <f>1-N1081/MAX($N$202:N1081)</f>
        <v>1.3792359393201115E-2</v>
      </c>
    </row>
    <row r="1082" spans="1:19" x14ac:dyDescent="0.4">
      <c r="A1082" s="17">
        <f t="shared" si="47"/>
        <v>1080</v>
      </c>
      <c r="B1082">
        <v>1513555200</v>
      </c>
      <c r="C1082">
        <v>19039.009999999998</v>
      </c>
      <c r="D1082" s="14">
        <f t="shared" si="49"/>
        <v>43087</v>
      </c>
      <c r="F1082">
        <f ca="1">IF(A1082&lt;$F$2,"",AVERAGE(INDIRECT("C"&amp;A1082-$F$2+3):C1082))</f>
        <v>11002.177954545456</v>
      </c>
      <c r="G1082" s="2">
        <f ca="1">IF(A1082&lt;$G$2,"",IF(A1082=$G$2,AVERAGE(INDIRECT("C"&amp;A1082-$G$2+3):C1082),G1081+(2/($G$2+3))*(C1082-G1081)))</f>
        <v>12085.858167514638</v>
      </c>
      <c r="J1082">
        <f ca="1">IF(F1082="","",IF(C1082&lt;(F1082*(1-'inputs and tables'!$K$14)),0,IF(C1082&gt;(F1082*(1+'inputs and tables'!$K$14)),1,J1081)))</f>
        <v>1</v>
      </c>
      <c r="K1082">
        <f ca="1">IF(G1082="","",IF(C1082&lt;(G1082*(1-'inputs and tables'!$K$14)),0,IF(C1082&gt;(G1082*(1+'inputs and tables'!$K$14)),1,K1081)))</f>
        <v>1</v>
      </c>
      <c r="N1082" s="13">
        <f t="shared" si="48"/>
        <v>68512.756846234275</v>
      </c>
      <c r="O1082" s="10">
        <f ca="1">(O1081+(IF(J1081&lt;&gt;J1080,(-O1081*'inputs and tables'!$K$22-'inputs and tables'!$K$21)-O1081*'inputs and tables'!$K$22,0)*('inputs and tables'!$K$15+'inputs and tables'!$K$16)))*(IF(AND(J1081=0,'inputs and tables'!$K$16=1),(data!C1081/data!C1082-1)*'inputs and tables'!$K$18+1,1)*IF(AND(J1081=1,'inputs and tables'!$K$15=1),(data!C1082/data!C1081-1)*'inputs and tables'!$K$17+1,1))</f>
        <v>776205.57198111305</v>
      </c>
      <c r="P1082" s="10">
        <f ca="1">(P1081+(IF(K1081&lt;&gt;K1080,(-P1081*'inputs and tables'!$K$22-'inputs and tables'!$K$21)-P1081*'inputs and tables'!$K$22,0)*('inputs and tables'!$K$15+'inputs and tables'!$K$16)))*(IF(AND(K1081=0,'inputs and tables'!$K$16=1),data!C1081/data!C1082,1)*IF(AND(K1081=1,'inputs and tables'!$K$15=1),data!C1082/data!C1081,1))</f>
        <v>13957.118986952766</v>
      </c>
      <c r="R1082" s="36">
        <f ca="1">1-O1082/MAX($O$202:O1082)</f>
        <v>6.9281256973384941E-2</v>
      </c>
      <c r="S1082" s="36">
        <f>1-N1082/MAX($N$202:N1082)</f>
        <v>3.1094131758711452E-2</v>
      </c>
    </row>
    <row r="1083" spans="1:19" x14ac:dyDescent="0.4">
      <c r="A1083" s="17">
        <f t="shared" si="47"/>
        <v>1081</v>
      </c>
      <c r="B1083">
        <v>1513641600</v>
      </c>
      <c r="C1083">
        <v>17838.73</v>
      </c>
      <c r="D1083" s="14">
        <f t="shared" si="49"/>
        <v>43088</v>
      </c>
      <c r="F1083">
        <f ca="1">IF(A1083&lt;$F$2,"",AVERAGE(INDIRECT("C"&amp;A1083-$F$2+3):C1083))</f>
        <v>11239.603636363636</v>
      </c>
      <c r="G1083" s="2">
        <f ca="1">IF(A1083&lt;$G$2,"",IF(A1083=$G$2,AVERAGE(INDIRECT("C"&amp;A1083-$G$2+3):C1083),G1082+(2/($G$2+3))*(C1083-G1082)))</f>
        <v>12330.661224216143</v>
      </c>
      <c r="J1083">
        <f ca="1">IF(F1083="","",IF(C1083&lt;(F1083*(1-'inputs and tables'!$K$14)),0,IF(C1083&gt;(F1083*(1+'inputs and tables'!$K$14)),1,J1082)))</f>
        <v>1</v>
      </c>
      <c r="K1083">
        <f ca="1">IF(G1083="","",IF(C1083&lt;(G1083*(1-'inputs and tables'!$K$14)),0,IF(C1083&gt;(G1083*(1+'inputs and tables'!$K$14)),1,K1082)))</f>
        <v>1</v>
      </c>
      <c r="N1083" s="13">
        <f t="shared" si="48"/>
        <v>64193.49382849344</v>
      </c>
      <c r="O1083" s="10">
        <f ca="1">(O1082+(IF(J1082&lt;&gt;J1081,(-O1082*'inputs and tables'!$K$22-'inputs and tables'!$K$21)-O1082*'inputs and tables'!$K$22,0)*('inputs and tables'!$K$15+'inputs and tables'!$K$16)))*(IF(AND(J1082=0,'inputs and tables'!$K$16=1),(data!C1082/data!C1083-1)*'inputs and tables'!$K$18+1,1)*IF(AND(J1082=1,'inputs and tables'!$K$15=1),(data!C1083/data!C1082-1)*'inputs and tables'!$K$17+1,1))</f>
        <v>666102.99554151075</v>
      </c>
      <c r="P1083" s="10">
        <f ca="1">(P1082+(IF(K1082&lt;&gt;K1081,(-P1082*'inputs and tables'!$K$22-'inputs and tables'!$K$21)-P1082*'inputs and tables'!$K$22,0)*('inputs and tables'!$K$15+'inputs and tables'!$K$16)))*(IF(AND(K1082=0,'inputs and tables'!$K$16=1),data!C1082/data!C1083,1)*IF(AND(K1082=1,'inputs and tables'!$K$15=1),data!C1083/data!C1082,1))</f>
        <v>13077.217627708791</v>
      </c>
      <c r="R1083" s="36">
        <f ca="1">1-O1083/MAX($O$202:O1083)</f>
        <v>0.20130109198476243</v>
      </c>
      <c r="S1083" s="36">
        <f>1-N1083/MAX($N$202:N1083)</f>
        <v>9.2177052327199638E-2</v>
      </c>
    </row>
    <row r="1084" spans="1:19" x14ac:dyDescent="0.4">
      <c r="A1084" s="17">
        <f t="shared" si="47"/>
        <v>1082</v>
      </c>
      <c r="B1084">
        <v>1513728000</v>
      </c>
      <c r="C1084">
        <v>16496.89</v>
      </c>
      <c r="D1084" s="14">
        <f t="shared" si="49"/>
        <v>43089</v>
      </c>
      <c r="F1084">
        <f ca="1">IF(A1084&lt;$F$2,"",AVERAGE(INDIRECT("C"&amp;A1084-$F$2+3):C1084))</f>
        <v>11456.129318181818</v>
      </c>
      <c r="G1084" s="2">
        <f ca="1">IF(A1084&lt;$G$2,"",IF(A1084=$G$2,AVERAGE(INDIRECT("C"&amp;A1084-$G$2+3):C1084),G1083+(2/($G$2+3))*(C1084-G1083)))</f>
        <v>12507.947555100562</v>
      </c>
      <c r="J1084">
        <f ca="1">IF(F1084="","",IF(C1084&lt;(F1084*(1-'inputs and tables'!$K$14)),0,IF(C1084&gt;(F1084*(1+'inputs and tables'!$K$14)),1,J1083)))</f>
        <v>1</v>
      </c>
      <c r="K1084">
        <f ca="1">IF(G1084="","",IF(C1084&lt;(G1084*(1-'inputs and tables'!$K$14)),0,IF(C1084&gt;(G1084*(1+'inputs and tables'!$K$14)),1,K1083)))</f>
        <v>1</v>
      </c>
      <c r="N1084" s="13">
        <f t="shared" si="48"/>
        <v>59364.8206124727</v>
      </c>
      <c r="O1084" s="10">
        <f ca="1">(O1083+(IF(J1083&lt;&gt;J1082,(-O1083*'inputs and tables'!$K$22-'inputs and tables'!$K$21)-O1083*'inputs and tables'!$K$22,0)*('inputs and tables'!$K$15+'inputs and tables'!$K$16)))*(IF(AND(J1083=0,'inputs and tables'!$K$16=1),(data!C1083/data!C1084-1)*'inputs and tables'!$K$18+1,1)*IF(AND(J1083=1,'inputs and tables'!$K$15=1),(data!C1084/data!C1083-1)*'inputs and tables'!$K$17+1,1))</f>
        <v>553367.49262402742</v>
      </c>
      <c r="P1084" s="10">
        <f ca="1">(P1083+(IF(K1083&lt;&gt;K1082,(-P1083*'inputs and tables'!$K$22-'inputs and tables'!$K$21)-P1083*'inputs and tables'!$K$22,0)*('inputs and tables'!$K$15+'inputs and tables'!$K$16)))*(IF(AND(K1083=0,'inputs and tables'!$K$16=1),data!C1083/data!C1084,1)*IF(AND(K1083=1,'inputs and tables'!$K$15=1),data!C1084/data!C1083,1))</f>
        <v>12093.541452243118</v>
      </c>
      <c r="R1084" s="36">
        <f ca="1">1-O1084/MAX($O$202:O1084)</f>
        <v>0.33647796955088549</v>
      </c>
      <c r="S1084" s="36">
        <f>1-N1084/MAX($N$202:N1084)</f>
        <v>0.16046404047631502</v>
      </c>
    </row>
    <row r="1085" spans="1:19" x14ac:dyDescent="0.4">
      <c r="A1085" s="17">
        <f t="shared" si="47"/>
        <v>1083</v>
      </c>
      <c r="B1085">
        <v>1513814400</v>
      </c>
      <c r="C1085">
        <v>15758.8</v>
      </c>
      <c r="D1085" s="14">
        <f t="shared" si="49"/>
        <v>43090</v>
      </c>
      <c r="F1085">
        <f ca="1">IF(A1085&lt;$F$2,"",AVERAGE(INDIRECT("C"&amp;A1085-$F$2+3):C1085))</f>
        <v>11652.315000000001</v>
      </c>
      <c r="G1085" s="2">
        <f ca="1">IF(A1085&lt;$G$2,"",IF(A1085=$G$2,AVERAGE(INDIRECT("C"&amp;A1085-$G$2+3):C1085),G1084+(2/($G$2+3))*(C1085-G1084)))</f>
        <v>12646.281701692027</v>
      </c>
      <c r="J1085">
        <f ca="1">IF(F1085="","",IF(C1085&lt;(F1085*(1-'inputs and tables'!$K$14)),0,IF(C1085&gt;(F1085*(1+'inputs and tables'!$K$14)),1,J1084)))</f>
        <v>1</v>
      </c>
      <c r="K1085">
        <f ca="1">IF(G1085="","",IF(C1085&lt;(G1085*(1-'inputs and tables'!$K$14)),0,IF(C1085&gt;(G1085*(1+'inputs and tables'!$K$14)),1,K1084)))</f>
        <v>1</v>
      </c>
      <c r="N1085" s="13">
        <f t="shared" si="48"/>
        <v>56708.769657058678</v>
      </c>
      <c r="O1085" s="10">
        <f ca="1">(O1084+(IF(J1084&lt;&gt;J1083,(-O1084*'inputs and tables'!$K$22-'inputs and tables'!$K$21)-O1084*'inputs and tables'!$K$22,0)*('inputs and tables'!$K$15+'inputs and tables'!$K$16)))*(IF(AND(J1084=0,'inputs and tables'!$K$16=1),(data!C1084/data!C1085-1)*'inputs and tables'!$K$18+1,1)*IF(AND(J1084=1,'inputs and tables'!$K$15=1),(data!C1085/data!C1084-1)*'inputs and tables'!$K$17+1,1))</f>
        <v>497661.30931193318</v>
      </c>
      <c r="P1085" s="10">
        <f ca="1">(P1084+(IF(K1084&lt;&gt;K1083,(-P1084*'inputs and tables'!$K$22-'inputs and tables'!$K$21)-P1084*'inputs and tables'!$K$22,0)*('inputs and tables'!$K$15+'inputs and tables'!$K$16)))*(IF(AND(K1084=0,'inputs and tables'!$K$16=1),data!C1084/data!C1085,1)*IF(AND(K1084=1,'inputs and tables'!$K$15=1),data!C1085/data!C1084,1))</f>
        <v>11552.462375490704</v>
      </c>
      <c r="R1085" s="36">
        <f ca="1">1-O1085/MAX($O$202:O1085)</f>
        <v>0.40327314699171957</v>
      </c>
      <c r="S1085" s="36">
        <f>1-N1085/MAX($N$202:N1085)</f>
        <v>0.19802585342195744</v>
      </c>
    </row>
    <row r="1086" spans="1:19" x14ac:dyDescent="0.4">
      <c r="A1086" s="17">
        <f t="shared" si="47"/>
        <v>1084</v>
      </c>
      <c r="B1086">
        <v>1513900800</v>
      </c>
      <c r="C1086">
        <v>14210.57</v>
      </c>
      <c r="D1086" s="14">
        <f t="shared" si="49"/>
        <v>43091</v>
      </c>
      <c r="F1086">
        <f ca="1">IF(A1086&lt;$F$2,"",AVERAGE(INDIRECT("C"&amp;A1086-$F$2+3):C1086))</f>
        <v>11805.556136363635</v>
      </c>
      <c r="G1086" s="2">
        <f ca="1">IF(A1086&lt;$G$2,"",IF(A1086=$G$2,AVERAGE(INDIRECT("C"&amp;A1086-$G$2+3):C1086),G1085+(2/($G$2+3))*(C1086-G1085)))</f>
        <v>12712.847161194493</v>
      </c>
      <c r="J1086">
        <f ca="1">IF(F1086="","",IF(C1086&lt;(F1086*(1-'inputs and tables'!$K$14)),0,IF(C1086&gt;(F1086*(1+'inputs and tables'!$K$14)),1,J1085)))</f>
        <v>1</v>
      </c>
      <c r="K1086">
        <f ca="1">IF(G1086="","",IF(C1086&lt;(G1086*(1-'inputs and tables'!$K$14)),0,IF(C1086&gt;(G1086*(1+'inputs and tables'!$K$14)),1,K1085)))</f>
        <v>1</v>
      </c>
      <c r="N1086" s="13">
        <f t="shared" si="48"/>
        <v>51137.392493432773</v>
      </c>
      <c r="O1086" s="10">
        <f ca="1">(O1085+(IF(J1085&lt;&gt;J1084,(-O1085*'inputs and tables'!$K$22-'inputs and tables'!$K$21)-O1085*'inputs and tables'!$K$22,0)*('inputs and tables'!$K$15+'inputs and tables'!$K$16)))*(IF(AND(J1085=0,'inputs and tables'!$K$16=1),(data!C1085/data!C1086-1)*'inputs and tables'!$K$18+1,1)*IF(AND(J1085=1,'inputs and tables'!$K$15=1),(data!C1086/data!C1085-1)*'inputs and tables'!$K$17+1,1))</f>
        <v>387652.17917124793</v>
      </c>
      <c r="P1086" s="10">
        <f ca="1">(P1085+(IF(K1085&lt;&gt;K1084,(-P1085*'inputs and tables'!$K$22-'inputs and tables'!$K$21)-P1085*'inputs and tables'!$K$22,0)*('inputs and tables'!$K$15+'inputs and tables'!$K$16)))*(IF(AND(K1085=0,'inputs and tables'!$K$16=1),data!C1085/data!C1086,1)*IF(AND(K1085=1,'inputs and tables'!$K$15=1),data!C1086/data!C1085,1))</f>
        <v>10417.485802172561</v>
      </c>
      <c r="R1086" s="36">
        <f ca="1">1-O1086/MAX($O$202:O1086)</f>
        <v>0.53518093408047451</v>
      </c>
      <c r="S1086" s="36">
        <f>1-N1086/MAX($N$202:N1086)</f>
        <v>0.27681614411392141</v>
      </c>
    </row>
    <row r="1087" spans="1:19" x14ac:dyDescent="0.4">
      <c r="A1087" s="17">
        <f t="shared" si="47"/>
        <v>1085</v>
      </c>
      <c r="B1087">
        <v>1513987200</v>
      </c>
      <c r="C1087">
        <v>15075.89</v>
      </c>
      <c r="D1087" s="14">
        <f t="shared" si="49"/>
        <v>43092</v>
      </c>
      <c r="F1087">
        <f ca="1">IF(A1087&lt;$F$2,"",AVERAGE(INDIRECT("C"&amp;A1087-$F$2+3):C1087))</f>
        <v>11985.553636363637</v>
      </c>
      <c r="G1087" s="2">
        <f ca="1">IF(A1087&lt;$G$2,"",IF(A1087=$G$2,AVERAGE(INDIRECT("C"&amp;A1087-$G$2+3):C1087),G1086+(2/($G$2+3))*(C1087-G1086)))</f>
        <v>12813.402175611749</v>
      </c>
      <c r="J1087">
        <f ca="1">IF(F1087="","",IF(C1087&lt;(F1087*(1-'inputs and tables'!$K$14)),0,IF(C1087&gt;(F1087*(1+'inputs and tables'!$K$14)),1,J1086)))</f>
        <v>1</v>
      </c>
      <c r="K1087">
        <f ca="1">IF(G1087="","",IF(C1087&lt;(G1087*(1-'inputs and tables'!$K$14)),0,IF(C1087&gt;(G1087*(1+'inputs and tables'!$K$14)),1,K1086)))</f>
        <v>1</v>
      </c>
      <c r="N1087" s="13">
        <f t="shared" si="48"/>
        <v>54251.286480262097</v>
      </c>
      <c r="O1087" s="10">
        <f ca="1">(O1086+(IF(J1086&lt;&gt;J1085,(-O1086*'inputs and tables'!$K$22-'inputs and tables'!$K$21)-O1086*'inputs and tables'!$K$22,0)*('inputs and tables'!$K$15+'inputs and tables'!$K$16)))*(IF(AND(J1086=0,'inputs and tables'!$K$16=1),(data!C1086/data!C1087-1)*'inputs and tables'!$K$18+1,1)*IF(AND(J1086=1,'inputs and tables'!$K$15=1),(data!C1087/data!C1086-1)*'inputs and tables'!$K$17+1,1))</f>
        <v>440763.85331810085</v>
      </c>
      <c r="P1087" s="10">
        <f ca="1">(P1086+(IF(K1086&lt;&gt;K1085,(-P1086*'inputs and tables'!$K$22-'inputs and tables'!$K$21)-P1086*'inputs and tables'!$K$22,0)*('inputs and tables'!$K$15+'inputs and tables'!$K$16)))*(IF(AND(K1086=0,'inputs and tables'!$K$16=1),data!C1086/data!C1087,1)*IF(AND(K1086=1,'inputs and tables'!$K$15=1),data!C1087/data!C1086,1))</f>
        <v>11051.834657590462</v>
      </c>
      <c r="R1087" s="36">
        <f ca="1">1-O1087/MAX($O$202:O1087)</f>
        <v>0.47149673444785323</v>
      </c>
      <c r="S1087" s="36">
        <f>1-N1087/MAX($N$202:N1087)</f>
        <v>0.23277952530304047</v>
      </c>
    </row>
    <row r="1088" spans="1:19" x14ac:dyDescent="0.4">
      <c r="A1088" s="17">
        <f t="shared" si="47"/>
        <v>1086</v>
      </c>
      <c r="B1088">
        <v>1514073600</v>
      </c>
      <c r="C1088">
        <v>14221.94</v>
      </c>
      <c r="D1088" s="14">
        <f t="shared" si="49"/>
        <v>43093</v>
      </c>
      <c r="F1088">
        <f ca="1">IF(A1088&lt;$F$2,"",AVERAGE(INDIRECT("C"&amp;A1088-$F$2+3):C1088))</f>
        <v>12159.288181818183</v>
      </c>
      <c r="G1088" s="2">
        <f ca="1">IF(A1088&lt;$G$2,"",IF(A1088=$G$2,AVERAGE(INDIRECT("C"&amp;A1088-$G$2+3):C1088),G1087+(2/($G$2+3))*(C1088-G1087)))</f>
        <v>12873.33995537295</v>
      </c>
      <c r="J1088">
        <f ca="1">IF(F1088="","",IF(C1088&lt;(F1088*(1-'inputs and tables'!$K$14)),0,IF(C1088&gt;(F1088*(1+'inputs and tables'!$K$14)),1,J1087)))</f>
        <v>1</v>
      </c>
      <c r="K1088">
        <f ca="1">IF(G1088="","",IF(C1088&lt;(G1088*(1-'inputs and tables'!$K$14)),0,IF(C1088&gt;(G1088*(1+'inputs and tables'!$K$14)),1,K1087)))</f>
        <v>1</v>
      </c>
      <c r="N1088" s="13">
        <f t="shared" si="48"/>
        <v>51178.307963582833</v>
      </c>
      <c r="O1088" s="10">
        <f ca="1">(O1087+(IF(J1087&lt;&gt;J1086,(-O1087*'inputs and tables'!$K$22-'inputs and tables'!$K$21)-O1087*'inputs and tables'!$K$22,0)*('inputs and tables'!$K$15+'inputs and tables'!$K$16)))*(IF(AND(J1087=0,'inputs and tables'!$K$16=1),(data!C1087/data!C1088-1)*'inputs and tables'!$K$18+1,1)*IF(AND(J1087=1,'inputs and tables'!$K$15=1),(data!C1088/data!C1087-1)*'inputs and tables'!$K$17+1,1))</f>
        <v>384589.5141436155</v>
      </c>
      <c r="P1088" s="10">
        <f ca="1">(P1087+(IF(K1087&lt;&gt;K1086,(-P1087*'inputs and tables'!$K$22-'inputs and tables'!$K$21)-P1087*'inputs and tables'!$K$22,0)*('inputs and tables'!$K$15+'inputs and tables'!$K$16)))*(IF(AND(K1087=0,'inputs and tables'!$K$16=1),data!C1087/data!C1088,1)*IF(AND(K1087=1,'inputs and tables'!$K$15=1),data!C1088/data!C1087,1))</f>
        <v>10425.820922689943</v>
      </c>
      <c r="R1088" s="36">
        <f ca="1">1-O1088/MAX($O$202:O1088)</f>
        <v>0.53885325987627408</v>
      </c>
      <c r="S1088" s="36">
        <f>1-N1088/MAX($N$202:N1088)</f>
        <v>0.27623751845418887</v>
      </c>
    </row>
    <row r="1089" spans="1:19" x14ac:dyDescent="0.4">
      <c r="A1089" s="17">
        <f t="shared" si="47"/>
        <v>1087</v>
      </c>
      <c r="B1089">
        <v>1514160000</v>
      </c>
      <c r="C1089">
        <v>14171.98</v>
      </c>
      <c r="D1089" s="14">
        <f t="shared" si="49"/>
        <v>43094</v>
      </c>
      <c r="F1089">
        <f ca="1">IF(A1089&lt;$F$2,"",AVERAGE(INDIRECT("C"&amp;A1089-$F$2+3):C1089))</f>
        <v>12337.135454545454</v>
      </c>
      <c r="G1089" s="2">
        <f ca="1">IF(A1089&lt;$G$2,"",IF(A1089=$G$2,AVERAGE(INDIRECT("C"&amp;A1089-$G$2+3):C1089),G1088+(2/($G$2+3))*(C1089-G1088)))</f>
        <v>12928.601233867719</v>
      </c>
      <c r="J1089">
        <f ca="1">IF(F1089="","",IF(C1089&lt;(F1089*(1-'inputs and tables'!$K$14)),0,IF(C1089&gt;(F1089*(1+'inputs and tables'!$K$14)),1,J1088)))</f>
        <v>1</v>
      </c>
      <c r="K1089">
        <f ca="1">IF(G1089="","",IF(C1089&lt;(G1089*(1-'inputs and tables'!$K$14)),0,IF(C1089&gt;(G1089*(1+'inputs and tables'!$K$14)),1,K1088)))</f>
        <v>1</v>
      </c>
      <c r="N1089" s="13">
        <f t="shared" si="48"/>
        <v>50998.524596063304</v>
      </c>
      <c r="O1089" s="10">
        <f ca="1">(O1088+(IF(J1088&lt;&gt;J1087,(-O1088*'inputs and tables'!$K$22-'inputs and tables'!$K$21)-O1088*'inputs and tables'!$K$22,0)*('inputs and tables'!$K$15+'inputs and tables'!$K$16)))*(IF(AND(J1088=0,'inputs and tables'!$K$16=1),(data!C1088/data!C1089-1)*'inputs and tables'!$K$18+1,1)*IF(AND(J1088=1,'inputs and tables'!$K$15=1),(data!C1089/data!C1088-1)*'inputs and tables'!$K$17+1,1))</f>
        <v>381549.72440431936</v>
      </c>
      <c r="P1089" s="10">
        <f ca="1">(P1088+(IF(K1088&lt;&gt;K1087,(-P1088*'inputs and tables'!$K$22-'inputs and tables'!$K$21)-P1088*'inputs and tables'!$K$22,0)*('inputs and tables'!$K$15+'inputs and tables'!$K$16)))*(IF(AND(K1088=0,'inputs and tables'!$K$16=1),data!C1088/data!C1089,1)*IF(AND(K1088=1,'inputs and tables'!$K$15=1),data!C1089/data!C1088,1))</f>
        <v>10389.196241858945</v>
      </c>
      <c r="R1089" s="36">
        <f ca="1">1-O1089/MAX($O$202:O1089)</f>
        <v>0.54249815677903901</v>
      </c>
      <c r="S1089" s="36">
        <f>1-N1089/MAX($N$202:N1089)</f>
        <v>0.27878001079897663</v>
      </c>
    </row>
    <row r="1090" spans="1:19" x14ac:dyDescent="0.4">
      <c r="A1090" s="17">
        <f t="shared" si="47"/>
        <v>1088</v>
      </c>
      <c r="B1090">
        <v>1514246400</v>
      </c>
      <c r="C1090">
        <v>15790.88</v>
      </c>
      <c r="D1090" s="14">
        <f t="shared" si="49"/>
        <v>43095</v>
      </c>
      <c r="F1090">
        <f ca="1">IF(A1090&lt;$F$2,"",AVERAGE(INDIRECT("C"&amp;A1090-$F$2+3):C1090))</f>
        <v>12562.238409090909</v>
      </c>
      <c r="G1090" s="2">
        <f ca="1">IF(A1090&lt;$G$2,"",IF(A1090=$G$2,AVERAGE(INDIRECT("C"&amp;A1090-$G$2+3):C1090),G1089+(2/($G$2+3))*(C1090-G1089)))</f>
        <v>13050.40033029888</v>
      </c>
      <c r="J1090">
        <f ca="1">IF(F1090="","",IF(C1090&lt;(F1090*(1-'inputs and tables'!$K$14)),0,IF(C1090&gt;(F1090*(1+'inputs and tables'!$K$14)),1,J1089)))</f>
        <v>1</v>
      </c>
      <c r="K1090">
        <f ca="1">IF(G1090="","",IF(C1090&lt;(G1090*(1-'inputs and tables'!$K$14)),0,IF(C1090&gt;(G1090*(1+'inputs and tables'!$K$14)),1,K1089)))</f>
        <v>1</v>
      </c>
      <c r="N1090" s="13">
        <f t="shared" si="48"/>
        <v>56824.211018748545</v>
      </c>
      <c r="O1090" s="10">
        <f ca="1">(O1089+(IF(J1089&lt;&gt;J1088,(-O1089*'inputs and tables'!$K$22-'inputs and tables'!$K$21)-O1089*'inputs and tables'!$K$22,0)*('inputs and tables'!$K$15+'inputs and tables'!$K$16)))*(IF(AND(J1089=0,'inputs and tables'!$K$16=1),(data!C1089/data!C1090-1)*'inputs and tables'!$K$18+1,1)*IF(AND(J1089=1,'inputs and tables'!$K$15=1),(data!C1090/data!C1089-1)*'inputs and tables'!$K$17+1,1))</f>
        <v>479616.7841860748</v>
      </c>
      <c r="P1090" s="10">
        <f ca="1">(P1089+(IF(K1089&lt;&gt;K1088,(-P1089*'inputs and tables'!$K$22-'inputs and tables'!$K$21)-P1089*'inputs and tables'!$K$22,0)*('inputs and tables'!$K$15+'inputs and tables'!$K$16)))*(IF(AND(K1089=0,'inputs and tables'!$K$16=1),data!C1089/data!C1090,1)*IF(AND(K1089=1,'inputs and tables'!$K$15=1),data!C1090/data!C1089,1))</f>
        <v>11575.979584479061</v>
      </c>
      <c r="R1090" s="36">
        <f ca="1">1-O1090/MAX($O$202:O1090)</f>
        <v>0.42490965457409458</v>
      </c>
      <c r="S1090" s="36">
        <f>1-N1090/MAX($N$202:N1090)</f>
        <v>0.19639328427822678</v>
      </c>
    </row>
    <row r="1091" spans="1:19" x14ac:dyDescent="0.4">
      <c r="A1091" s="17">
        <f t="shared" si="47"/>
        <v>1089</v>
      </c>
      <c r="B1091">
        <v>1514332800</v>
      </c>
      <c r="C1091">
        <v>15367.08</v>
      </c>
      <c r="D1091" s="14">
        <f t="shared" si="49"/>
        <v>43096</v>
      </c>
      <c r="F1091">
        <f ca="1">IF(A1091&lt;$F$2,"",AVERAGE(INDIRECT("C"&amp;A1091-$F$2+3):C1091))</f>
        <v>12762.947727272725</v>
      </c>
      <c r="G1091" s="2">
        <f ca="1">IF(A1091&lt;$G$2,"",IF(A1091=$G$2,AVERAGE(INDIRECT("C"&amp;A1091-$G$2+3):C1091),G1090+(2/($G$2+3))*(C1091-G1090)))</f>
        <v>13148.982443903184</v>
      </c>
      <c r="J1091">
        <f ca="1">IF(F1091="","",IF(C1091&lt;(F1091*(1-'inputs and tables'!$K$14)),0,IF(C1091&gt;(F1091*(1+'inputs and tables'!$K$14)),1,J1090)))</f>
        <v>1</v>
      </c>
      <c r="K1091">
        <f ca="1">IF(G1091="","",IF(C1091&lt;(G1091*(1-'inputs and tables'!$K$14)),0,IF(C1091&gt;(G1091*(1+'inputs and tables'!$K$14)),1,K1090)))</f>
        <v>1</v>
      </c>
      <c r="N1091" s="13">
        <f t="shared" si="48"/>
        <v>55299.147144553717</v>
      </c>
      <c r="O1091" s="10">
        <f ca="1">(O1090+(IF(J1090&lt;&gt;J1089,(-O1090*'inputs and tables'!$K$22-'inputs and tables'!$K$21)-O1090*'inputs and tables'!$K$22,0)*('inputs and tables'!$K$15+'inputs and tables'!$K$16)))*(IF(AND(J1090=0,'inputs and tables'!$K$16=1),(data!C1090/data!C1091-1)*'inputs and tables'!$K$18+1,1)*IF(AND(J1090=1,'inputs and tables'!$K$15=1),(data!C1091/data!C1090-1)*'inputs and tables'!$K$17+1,1))</f>
        <v>450654.58673028823</v>
      </c>
      <c r="P1091" s="10">
        <f ca="1">(P1090+(IF(K1090&lt;&gt;K1089,(-P1090*'inputs and tables'!$K$22-'inputs and tables'!$K$21)-P1090*'inputs and tables'!$K$22,0)*('inputs and tables'!$K$15+'inputs and tables'!$K$16)))*(IF(AND(K1090=0,'inputs and tables'!$K$16=1),data!C1090/data!C1091,1)*IF(AND(K1090=1,'inputs and tables'!$K$15=1),data!C1091/data!C1090,1))</f>
        <v>11265.300246284974</v>
      </c>
      <c r="R1091" s="36">
        <f ca="1">1-O1091/MAX($O$202:O1091)</f>
        <v>0.45963713010939544</v>
      </c>
      <c r="S1091" s="36">
        <f>1-N1091/MAX($N$202:N1091)</f>
        <v>0.21796070332788631</v>
      </c>
    </row>
    <row r="1092" spans="1:19" x14ac:dyDescent="0.4">
      <c r="A1092" s="17">
        <f t="shared" si="47"/>
        <v>1090</v>
      </c>
      <c r="B1092">
        <v>1514419200</v>
      </c>
      <c r="C1092">
        <v>14450.01</v>
      </c>
      <c r="D1092" s="14">
        <f t="shared" si="49"/>
        <v>43097</v>
      </c>
      <c r="F1092">
        <f ca="1">IF(A1092&lt;$F$2,"",AVERAGE(INDIRECT("C"&amp;A1092-$F$2+3):C1092))</f>
        <v>12941.243409090908</v>
      </c>
      <c r="G1092" s="2">
        <f ca="1">IF(A1092&lt;$G$2,"",IF(A1092=$G$2,AVERAGE(INDIRECT("C"&amp;A1092-$G$2+3):C1092),G1091+(2/($G$2+3))*(C1092-G1091)))</f>
        <v>13204.345318630707</v>
      </c>
      <c r="J1092">
        <f ca="1">IF(F1092="","",IF(C1092&lt;(F1092*(1-'inputs and tables'!$K$14)),0,IF(C1092&gt;(F1092*(1+'inputs and tables'!$K$14)),1,J1091)))</f>
        <v>1</v>
      </c>
      <c r="K1092">
        <f ca="1">IF(G1092="","",IF(C1092&lt;(G1092*(1-'inputs and tables'!$K$14)),0,IF(C1092&gt;(G1092*(1+'inputs and tables'!$K$14)),1,K1091)))</f>
        <v>1</v>
      </c>
      <c r="N1092" s="13">
        <f t="shared" si="48"/>
        <v>51999.02839252953</v>
      </c>
      <c r="O1092" s="10">
        <f ca="1">(O1091+(IF(J1091&lt;&gt;J1090,(-O1091*'inputs and tables'!$K$22-'inputs and tables'!$K$21)-O1091*'inputs and tables'!$K$22,0)*('inputs and tables'!$K$15+'inputs and tables'!$K$16)))*(IF(AND(J1091=0,'inputs and tables'!$K$16=1),(data!C1091/data!C1092-1)*'inputs and tables'!$K$18+1,1)*IF(AND(J1091=1,'inputs and tables'!$K$15=1),(data!C1092/data!C1091-1)*'inputs and tables'!$K$17+1,1))</f>
        <v>390143.1522763336</v>
      </c>
      <c r="P1092" s="10">
        <f ca="1">(P1091+(IF(K1091&lt;&gt;K1090,(-P1091*'inputs and tables'!$K$22-'inputs and tables'!$K$21)-P1091*'inputs and tables'!$K$22,0)*('inputs and tables'!$K$15+'inputs and tables'!$K$16)))*(IF(AND(K1091=0,'inputs and tables'!$K$16=1),data!C1091/data!C1092,1)*IF(AND(K1091=1,'inputs and tables'!$K$15=1),data!C1092/data!C1091,1))</f>
        <v>10593.014496691652</v>
      </c>
      <c r="R1092" s="36">
        <f ca="1">1-O1092/MAX($O$202:O1092)</f>
        <v>0.53219410244596144</v>
      </c>
      <c r="S1092" s="36">
        <f>1-N1092/MAX($N$202:N1092)</f>
        <v>0.26463090858477933</v>
      </c>
    </row>
    <row r="1093" spans="1:19" x14ac:dyDescent="0.4">
      <c r="A1093" s="17">
        <f t="shared" ref="A1093:A1156" si="50">A1092+1</f>
        <v>1091</v>
      </c>
      <c r="B1093">
        <v>1514505600</v>
      </c>
      <c r="C1093">
        <v>14565.05</v>
      </c>
      <c r="D1093" s="14">
        <f t="shared" si="49"/>
        <v>43098</v>
      </c>
      <c r="F1093">
        <f ca="1">IF(A1093&lt;$F$2,"",AVERAGE(INDIRECT("C"&amp;A1093-$F$2+3):C1093))</f>
        <v>13106.494545454545</v>
      </c>
      <c r="G1093" s="2">
        <f ca="1">IF(A1093&lt;$G$2,"",IF(A1093=$G$2,AVERAGE(INDIRECT("C"&amp;A1093-$G$2+3):C1093),G1092+(2/($G$2+3))*(C1093-G1092)))</f>
        <v>13262.247645497486</v>
      </c>
      <c r="J1093">
        <f ca="1">IF(F1093="","",IF(C1093&lt;(F1093*(1-'inputs and tables'!$K$14)),0,IF(C1093&gt;(F1093*(1+'inputs and tables'!$K$14)),1,J1092)))</f>
        <v>1</v>
      </c>
      <c r="K1093">
        <f ca="1">IF(G1093="","",IF(C1093&lt;(G1093*(1-'inputs and tables'!$K$14)),0,IF(C1093&gt;(G1093*(1+'inputs and tables'!$K$14)),1,K1092)))</f>
        <v>1</v>
      </c>
      <c r="N1093" s="13">
        <f t="shared" si="48"/>
        <v>52413.005145921154</v>
      </c>
      <c r="O1093" s="10">
        <f ca="1">(O1092+(IF(J1092&lt;&gt;J1091,(-O1092*'inputs and tables'!$K$22-'inputs and tables'!$K$21)-O1092*'inputs and tables'!$K$22,0)*('inputs and tables'!$K$15+'inputs and tables'!$K$16)))*(IF(AND(J1092=0,'inputs and tables'!$K$16=1),(data!C1092/data!C1093-1)*'inputs and tables'!$K$18+1,1)*IF(AND(J1092=1,'inputs and tables'!$K$15=1),(data!C1093/data!C1092-1)*'inputs and tables'!$K$17+1,1))</f>
        <v>397131.70477804152</v>
      </c>
      <c r="P1093" s="10">
        <f ca="1">(P1092+(IF(K1092&lt;&gt;K1091,(-P1092*'inputs and tables'!$K$22-'inputs and tables'!$K$21)-P1092*'inputs and tables'!$K$22,0)*('inputs and tables'!$K$15+'inputs and tables'!$K$16)))*(IF(AND(K1092=0,'inputs and tables'!$K$16=1),data!C1092/data!C1093,1)*IF(AND(K1092=1,'inputs and tables'!$K$15=1),data!C1093/data!C1092,1))</f>
        <v>10677.348029173594</v>
      </c>
      <c r="R1093" s="36">
        <f ca="1">1-O1093/MAX($O$202:O1093)</f>
        <v>0.52381439346839775</v>
      </c>
      <c r="S1093" s="36">
        <f>1-N1093/MAX($N$202:N1093)</f>
        <v>0.25877645863793464</v>
      </c>
    </row>
    <row r="1094" spans="1:19" x14ac:dyDescent="0.4">
      <c r="A1094" s="17">
        <f t="shared" si="50"/>
        <v>1092</v>
      </c>
      <c r="B1094">
        <v>1514592000</v>
      </c>
      <c r="C1094">
        <v>12839.99</v>
      </c>
      <c r="D1094" s="14">
        <f t="shared" si="49"/>
        <v>43099</v>
      </c>
      <c r="F1094">
        <f ca="1">IF(A1094&lt;$F$2,"",AVERAGE(INDIRECT("C"&amp;A1094-$F$2+3):C1094))</f>
        <v>13220.164090909091</v>
      </c>
      <c r="G1094" s="2">
        <f ca="1">IF(A1094&lt;$G$2,"",IF(A1094=$G$2,AVERAGE(INDIRECT("C"&amp;A1094-$G$2+3):C1094),G1093+(2/($G$2+3))*(C1094-G1093)))</f>
        <v>13244.279235050784</v>
      </c>
      <c r="J1094">
        <f ca="1">IF(F1094="","",IF(C1094&lt;(F1094*(1-'inputs and tables'!$K$14)),0,IF(C1094&gt;(F1094*(1+'inputs and tables'!$K$14)),1,J1093)))</f>
        <v>0</v>
      </c>
      <c r="K1094">
        <f ca="1">IF(G1094="","",IF(C1094&lt;(G1094*(1-'inputs and tables'!$K$14)),0,IF(C1094&gt;(G1094*(1+'inputs and tables'!$K$14)),1,K1093)))</f>
        <v>0</v>
      </c>
      <c r="N1094" s="13">
        <f t="shared" si="48"/>
        <v>46205.297059987861</v>
      </c>
      <c r="O1094" s="10">
        <f ca="1">(O1093+(IF(J1093&lt;&gt;J1092,(-O1093*'inputs and tables'!$K$22-'inputs and tables'!$K$21)-O1093*'inputs and tables'!$K$22,0)*('inputs and tables'!$K$15+'inputs and tables'!$K$16)))*(IF(AND(J1093=0,'inputs and tables'!$K$16=1),(data!C1093/data!C1094-1)*'inputs and tables'!$K$18+1,1)*IF(AND(J1093=1,'inputs and tables'!$K$15=1),(data!C1094/data!C1093-1)*'inputs and tables'!$K$17+1,1))</f>
        <v>291301.58116364141</v>
      </c>
      <c r="P1094" s="10">
        <f ca="1">(P1093+(IF(K1093&lt;&gt;K1092,(-P1093*'inputs and tables'!$K$22-'inputs and tables'!$K$21)-P1093*'inputs and tables'!$K$22,0)*('inputs and tables'!$K$15+'inputs and tables'!$K$16)))*(IF(AND(K1093=0,'inputs and tables'!$K$16=1),data!C1093/data!C1094,1)*IF(AND(K1093=1,'inputs and tables'!$K$15=1),data!C1094/data!C1093,1))</f>
        <v>9412.7409051880113</v>
      </c>
      <c r="R1094" s="36">
        <f ca="1">1-O1094/MAX($O$202:O1094)</f>
        <v>0.65071129189357735</v>
      </c>
      <c r="S1094" s="36">
        <f>1-N1094/MAX($N$202:N1094)</f>
        <v>0.34656572693856136</v>
      </c>
    </row>
    <row r="1095" spans="1:19" x14ac:dyDescent="0.4">
      <c r="A1095" s="17">
        <f t="shared" si="50"/>
        <v>1093</v>
      </c>
      <c r="B1095">
        <v>1514678400</v>
      </c>
      <c r="C1095">
        <v>13863.13</v>
      </c>
      <c r="D1095" s="14">
        <f t="shared" si="49"/>
        <v>43100</v>
      </c>
      <c r="F1095">
        <f ca="1">IF(A1095&lt;$F$2,"",AVERAGE(INDIRECT("C"&amp;A1095-$F$2+3):C1095))</f>
        <v>13359.900909090909</v>
      </c>
      <c r="G1095" s="2">
        <f ca="1">IF(A1095&lt;$G$2,"",IF(A1095=$G$2,AVERAGE(INDIRECT("C"&amp;A1095-$G$2+3):C1095),G1094+(2/($G$2+3))*(C1095-G1094)))</f>
        <v>13270.613310155006</v>
      </c>
      <c r="J1095">
        <f ca="1">IF(F1095="","",IF(C1095&lt;(F1095*(1-'inputs and tables'!$K$14)),0,IF(C1095&gt;(F1095*(1+'inputs and tables'!$K$14)),1,J1094)))</f>
        <v>1</v>
      </c>
      <c r="K1095">
        <f ca="1">IF(G1095="","",IF(C1095&lt;(G1095*(1-'inputs and tables'!$K$14)),0,IF(C1095&gt;(G1095*(1+'inputs and tables'!$K$14)),1,K1094)))</f>
        <v>1</v>
      </c>
      <c r="N1095" s="13">
        <f t="shared" si="48"/>
        <v>49887.11360610323</v>
      </c>
      <c r="O1095" s="10">
        <f ca="1">(O1094+(IF(J1094&lt;&gt;J1093,(-O1094*'inputs and tables'!$K$22-'inputs and tables'!$K$21)-O1094*'inputs and tables'!$K$22,0)*('inputs and tables'!$K$15+'inputs and tables'!$K$16)))*(IF(AND(J1094=0,'inputs and tables'!$K$16=1),(data!C1094/data!C1095-1)*'inputs and tables'!$K$18+1,1)*IF(AND(J1094=1,'inputs and tables'!$K$15=1),(data!C1095/data!C1094-1)*'inputs and tables'!$K$17+1,1))</f>
        <v>269263.05750195618</v>
      </c>
      <c r="P1095" s="10">
        <f ca="1">(P1094+(IF(K1094&lt;&gt;K1093,(-P1094*'inputs and tables'!$K$22-'inputs and tables'!$K$21)-P1094*'inputs and tables'!$K$22,0)*('inputs and tables'!$K$15+'inputs and tables'!$K$16)))*(IF(AND(K1094=0,'inputs and tables'!$K$16=1),data!C1094/data!C1095,1)*IF(AND(K1094=1,'inputs and tables'!$K$15=1),data!C1095/data!C1094,1))</f>
        <v>8700.6166787020393</v>
      </c>
      <c r="R1095" s="36">
        <f ca="1">1-O1095/MAX($O$202:O1095)</f>
        <v>0.67713685205570551</v>
      </c>
      <c r="S1095" s="36">
        <f>1-N1095/MAX($N$202:N1095)</f>
        <v>0.29449756005213246</v>
      </c>
    </row>
    <row r="1096" spans="1:19" x14ac:dyDescent="0.4">
      <c r="A1096" s="17">
        <f t="shared" si="50"/>
        <v>1094</v>
      </c>
      <c r="B1096">
        <v>1514764800</v>
      </c>
      <c r="C1096">
        <v>13480.01</v>
      </c>
      <c r="D1096" s="14">
        <f t="shared" si="49"/>
        <v>43101</v>
      </c>
      <c r="F1096">
        <f ca="1">IF(A1096&lt;$F$2,"",AVERAGE(INDIRECT("C"&amp;A1096-$F$2+3):C1096))</f>
        <v>13489.514545454545</v>
      </c>
      <c r="G1096" s="2">
        <f ca="1">IF(A1096&lt;$G$2,"",IF(A1096=$G$2,AVERAGE(INDIRECT("C"&amp;A1096-$G$2+3):C1096),G1095+(2/($G$2+3))*(C1096-G1095)))</f>
        <v>13279.523807595218</v>
      </c>
      <c r="J1096">
        <f ca="1">IF(F1096="","",IF(C1096&lt;(F1096*(1-'inputs and tables'!$K$14)),0,IF(C1096&gt;(F1096*(1+'inputs and tables'!$K$14)),1,J1095)))</f>
        <v>0</v>
      </c>
      <c r="K1096">
        <f ca="1">IF(G1096="","",IF(C1096&lt;(G1096*(1-'inputs and tables'!$K$14)),0,IF(C1096&gt;(G1096*(1+'inputs and tables'!$K$14)),1,K1095)))</f>
        <v>1</v>
      </c>
      <c r="N1096" s="13">
        <f t="shared" si="48"/>
        <v>48508.438590809405</v>
      </c>
      <c r="O1096" s="10">
        <f ca="1">(O1095+(IF(J1095&lt;&gt;J1094,(-O1095*'inputs and tables'!$K$22-'inputs and tables'!$K$21)-O1095*'inputs and tables'!$K$22,0)*('inputs and tables'!$K$15+'inputs and tables'!$K$16)))*(IF(AND(J1095=0,'inputs and tables'!$K$16=1),(data!C1095/data!C1096-1)*'inputs and tables'!$K$18+1,1)*IF(AND(J1095=1,'inputs and tables'!$K$15=1),(data!C1096/data!C1095-1)*'inputs and tables'!$K$17+1,1))</f>
        <v>252015.03500726164</v>
      </c>
      <c r="P1096" s="10">
        <f ca="1">(P1095+(IF(K1095&lt;&gt;K1094,(-P1095*'inputs and tables'!$K$22-'inputs and tables'!$K$21)-P1095*'inputs and tables'!$K$22,0)*('inputs and tables'!$K$15+'inputs and tables'!$K$16)))*(IF(AND(K1095=0,'inputs and tables'!$K$16=1),data!C1095/data!C1096,1)*IF(AND(K1095=1,'inputs and tables'!$K$15=1),data!C1096/data!C1095,1))</f>
        <v>8443.2470181986409</v>
      </c>
      <c r="R1096" s="36">
        <f ca="1">1-O1096/MAX($O$202:O1096)</f>
        <v>0.69781830345908125</v>
      </c>
      <c r="S1096" s="36">
        <f>1-N1096/MAX($N$202:N1096)</f>
        <v>0.31399475114770947</v>
      </c>
    </row>
    <row r="1097" spans="1:19" x14ac:dyDescent="0.4">
      <c r="A1097" s="17">
        <f t="shared" si="50"/>
        <v>1095</v>
      </c>
      <c r="B1097">
        <v>1514851200</v>
      </c>
      <c r="C1097">
        <v>14781.51</v>
      </c>
      <c r="D1097" s="14">
        <f t="shared" si="49"/>
        <v>43102</v>
      </c>
      <c r="F1097">
        <f ca="1">IF(A1097&lt;$F$2,"",AVERAGE(INDIRECT("C"&amp;A1097-$F$2+3):C1097))</f>
        <v>13642.916590909093</v>
      </c>
      <c r="G1097" s="2">
        <f ca="1">IF(A1097&lt;$G$2,"",IF(A1097=$G$2,AVERAGE(INDIRECT("C"&amp;A1097-$G$2+3):C1097),G1096+(2/($G$2+3))*(C1097-G1096)))</f>
        <v>13343.438113654996</v>
      </c>
      <c r="J1097">
        <f ca="1">IF(F1097="","",IF(C1097&lt;(F1097*(1-'inputs and tables'!$K$14)),0,IF(C1097&gt;(F1097*(1+'inputs and tables'!$K$14)),1,J1096)))</f>
        <v>1</v>
      </c>
      <c r="K1097">
        <f ca="1">IF(G1097="","",IF(C1097&lt;(G1097*(1-'inputs and tables'!$K$14)),0,IF(C1097&gt;(G1097*(1+'inputs and tables'!$K$14)),1,K1096)))</f>
        <v>1</v>
      </c>
      <c r="N1097" s="13">
        <f t="shared" si="48"/>
        <v>53191.946453632838</v>
      </c>
      <c r="O1097" s="10">
        <f ca="1">(O1096+(IF(J1096&lt;&gt;J1095,(-O1096*'inputs and tables'!$K$22-'inputs and tables'!$K$21)-O1096*'inputs and tables'!$K$22,0)*('inputs and tables'!$K$15+'inputs and tables'!$K$16)))*(IF(AND(J1096=0,'inputs and tables'!$K$16=1),(data!C1096/data!C1097-1)*'inputs and tables'!$K$18+1,1)*IF(AND(J1096=1,'inputs and tables'!$K$15=1),(data!C1097/data!C1096-1)*'inputs and tables'!$K$17+1,1))</f>
        <v>229365.66437827668</v>
      </c>
      <c r="P1097" s="10">
        <f ca="1">(P1096+(IF(K1096&lt;&gt;K1095,(-P1096*'inputs and tables'!$K$22-'inputs and tables'!$K$21)-P1096*'inputs and tables'!$K$22,0)*('inputs and tables'!$K$15+'inputs and tables'!$K$16)))*(IF(AND(K1096=0,'inputs and tables'!$K$16=1),data!C1096/data!C1097,1)*IF(AND(K1096=1,'inputs and tables'!$K$15=1),data!C1097/data!C1096,1))</f>
        <v>9258.4456711807634</v>
      </c>
      <c r="R1097" s="36">
        <f ca="1">1-O1097/MAX($O$202:O1097)</f>
        <v>0.72497630711570249</v>
      </c>
      <c r="S1097" s="36">
        <f>1-N1097/MAX($N$202:N1097)</f>
        <v>0.24776068816249974</v>
      </c>
    </row>
    <row r="1098" spans="1:19" x14ac:dyDescent="0.4">
      <c r="A1098" s="17">
        <f t="shared" si="50"/>
        <v>1096</v>
      </c>
      <c r="B1098">
        <v>1514937600</v>
      </c>
      <c r="C1098">
        <v>15098.14</v>
      </c>
      <c r="D1098" s="14">
        <f t="shared" si="49"/>
        <v>43103</v>
      </c>
      <c r="F1098">
        <f ca="1">IF(A1098&lt;$F$2,"",AVERAGE(INDIRECT("C"&amp;A1098-$F$2+3):C1098))</f>
        <v>13798.419545454548</v>
      </c>
      <c r="G1098" s="2">
        <f ca="1">IF(A1098&lt;$G$2,"",IF(A1098=$G$2,AVERAGE(INDIRECT("C"&amp;A1098-$G$2+3):C1098),G1097+(2/($G$2+3))*(C1098-G1097)))</f>
        <v>13418.106279031379</v>
      </c>
      <c r="J1098">
        <f ca="1">IF(F1098="","",IF(C1098&lt;(F1098*(1-'inputs and tables'!$K$14)),0,IF(C1098&gt;(F1098*(1+'inputs and tables'!$K$14)),1,J1097)))</f>
        <v>1</v>
      </c>
      <c r="K1098">
        <f ca="1">IF(G1098="","",IF(C1098&lt;(G1098*(1-'inputs and tables'!$K$14)),0,IF(C1098&gt;(G1098*(1+'inputs and tables'!$K$14)),1,K1097)))</f>
        <v>1</v>
      </c>
      <c r="N1098" s="13">
        <f t="shared" si="48"/>
        <v>54331.354132930406</v>
      </c>
      <c r="O1098" s="10">
        <f ca="1">(O1097+(IF(J1097&lt;&gt;J1096,(-O1097*'inputs and tables'!$K$22-'inputs and tables'!$K$21)-O1097*'inputs and tables'!$K$22,0)*('inputs and tables'!$K$15+'inputs and tables'!$K$16)))*(IF(AND(J1097=0,'inputs and tables'!$K$16=1),(data!C1097/data!C1098-1)*'inputs and tables'!$K$18+1,1)*IF(AND(J1097=1,'inputs and tables'!$K$15=1),(data!C1098/data!C1097-1)*'inputs and tables'!$K$17+1,1))</f>
        <v>239939.45306782721</v>
      </c>
      <c r="P1098" s="10">
        <f ca="1">(P1097+(IF(K1097&lt;&gt;K1096,(-P1097*'inputs and tables'!$K$22-'inputs and tables'!$K$21)-P1097*'inputs and tables'!$K$22,0)*('inputs and tables'!$K$15+'inputs and tables'!$K$16)))*(IF(AND(K1097=0,'inputs and tables'!$K$16=1),data!C1097/data!C1098,1)*IF(AND(K1097=1,'inputs and tables'!$K$15=1),data!C1098/data!C1097,1))</f>
        <v>9456.7678759396786</v>
      </c>
      <c r="R1098" s="36">
        <f ca="1">1-O1098/MAX($O$202:O1098)</f>
        <v>0.71229767702928126</v>
      </c>
      <c r="S1098" s="36">
        <f>1-N1098/MAX($N$202:N1098)</f>
        <v>0.23164721035765379</v>
      </c>
    </row>
    <row r="1099" spans="1:19" x14ac:dyDescent="0.4">
      <c r="A1099" s="17">
        <f t="shared" si="50"/>
        <v>1097</v>
      </c>
      <c r="B1099">
        <v>1515024000</v>
      </c>
      <c r="C1099">
        <v>15144.99</v>
      </c>
      <c r="D1099" s="14">
        <f t="shared" si="49"/>
        <v>43104</v>
      </c>
      <c r="F1099">
        <f ca="1">IF(A1099&lt;$F$2,"",AVERAGE(INDIRECT("C"&amp;A1099-$F$2+3):C1099))</f>
        <v>13958.328409090911</v>
      </c>
      <c r="G1099" s="2">
        <f ca="1">IF(A1099&lt;$G$2,"",IF(A1099=$G$2,AVERAGE(INDIRECT("C"&amp;A1099-$G$2+3):C1099),G1098+(2/($G$2+3))*(C1099-G1098)))</f>
        <v>13491.590692689619</v>
      </c>
      <c r="J1099">
        <f ca="1">IF(F1099="","",IF(C1099&lt;(F1099*(1-'inputs and tables'!$K$14)),0,IF(C1099&gt;(F1099*(1+'inputs and tables'!$K$14)),1,J1098)))</f>
        <v>1</v>
      </c>
      <c r="K1099">
        <f ca="1">IF(G1099="","",IF(C1099&lt;(G1099*(1-'inputs and tables'!$K$14)),0,IF(C1099&gt;(G1099*(1+'inputs and tables'!$K$14)),1,K1098)))</f>
        <v>1</v>
      </c>
      <c r="N1099" s="13">
        <f t="shared" ref="N1099:N1162" si="51">(C1099/C1098)*N1098</f>
        <v>54499.9460218073</v>
      </c>
      <c r="O1099" s="10">
        <f ca="1">(O1098+(IF(J1098&lt;&gt;J1097,(-O1098*'inputs and tables'!$K$22-'inputs and tables'!$K$21)-O1098*'inputs and tables'!$K$22,0)*('inputs and tables'!$K$15+'inputs and tables'!$K$16)))*(IF(AND(J1098=0,'inputs and tables'!$K$16=1),(data!C1098/data!C1099-1)*'inputs and tables'!$K$18+1,1)*IF(AND(J1098=1,'inputs and tables'!$K$15=1),(data!C1099/data!C1098-1)*'inputs and tables'!$K$17+1,1))</f>
        <v>241614.66720655636</v>
      </c>
      <c r="P1099" s="10">
        <f ca="1">(P1098+(IF(K1098&lt;&gt;K1097,(-P1098*'inputs and tables'!$K$22-'inputs and tables'!$K$21)-P1098*'inputs and tables'!$K$22,0)*('inputs and tables'!$K$15+'inputs and tables'!$K$16)))*(IF(AND(K1098=0,'inputs and tables'!$K$16=1),data!C1098/data!C1099,1)*IF(AND(K1098=1,'inputs and tables'!$K$15=1),data!C1099/data!C1098,1))</f>
        <v>9486.1125220343474</v>
      </c>
      <c r="R1099" s="36">
        <f ca="1">1-O1099/MAX($O$202:O1099)</f>
        <v>0.71028899111696697</v>
      </c>
      <c r="S1099" s="36">
        <f>1-N1099/MAX($N$202:N1099)</f>
        <v>0.22926298765242359</v>
      </c>
    </row>
    <row r="1100" spans="1:19" x14ac:dyDescent="0.4">
      <c r="A1100" s="17">
        <f t="shared" si="50"/>
        <v>1098</v>
      </c>
      <c r="B1100">
        <v>1515110400</v>
      </c>
      <c r="C1100">
        <v>16960.009999999998</v>
      </c>
      <c r="D1100" s="14">
        <f t="shared" si="49"/>
        <v>43105</v>
      </c>
      <c r="F1100">
        <f ca="1">IF(A1100&lt;$F$2,"",AVERAGE(INDIRECT("C"&amp;A1100-$F$2+3):C1100))</f>
        <v>14156.283181818184</v>
      </c>
      <c r="G1100" s="2">
        <f ca="1">IF(A1100&lt;$G$2,"",IF(A1100=$G$2,AVERAGE(INDIRECT("C"&amp;A1100-$G$2+3):C1100),G1099+(2/($G$2+3))*(C1100-G1099)))</f>
        <v>13639.183003638997</v>
      </c>
      <c r="J1100">
        <f ca="1">IF(F1100="","",IF(C1100&lt;(F1100*(1-'inputs and tables'!$K$14)),0,IF(C1100&gt;(F1100*(1+'inputs and tables'!$K$14)),1,J1099)))</f>
        <v>1</v>
      </c>
      <c r="K1100">
        <f ca="1">IF(G1100="","",IF(C1100&lt;(G1100*(1-'inputs and tables'!$K$14)),0,IF(C1100&gt;(G1100*(1+'inputs and tables'!$K$14)),1,K1099)))</f>
        <v>1</v>
      </c>
      <c r="N1100" s="13">
        <f t="shared" si="51"/>
        <v>61031.379322753732</v>
      </c>
      <c r="O1100" s="10">
        <f ca="1">(O1099+(IF(J1099&lt;&gt;J1098,(-O1099*'inputs and tables'!$K$22-'inputs and tables'!$K$21)-O1099*'inputs and tables'!$K$22,0)*('inputs and tables'!$K$15+'inputs and tables'!$K$16)))*(IF(AND(J1099=0,'inputs and tables'!$K$16=1),(data!C1099/data!C1100-1)*'inputs and tables'!$K$18+1,1)*IF(AND(J1099=1,'inputs and tables'!$K$15=1),(data!C1100/data!C1099-1)*'inputs and tables'!$K$17+1,1))</f>
        <v>306765.23976321035</v>
      </c>
      <c r="P1100" s="10">
        <f ca="1">(P1099+(IF(K1099&lt;&gt;K1098,(-P1099*'inputs and tables'!$K$22-'inputs and tables'!$K$21)-P1099*'inputs and tables'!$K$22,0)*('inputs and tables'!$K$15+'inputs and tables'!$K$16)))*(IF(AND(K1099=0,'inputs and tables'!$K$16=1),data!C1099/data!C1100,1)*IF(AND(K1099=1,'inputs and tables'!$K$15=1),data!C1100/data!C1099,1))</f>
        <v>10622.956055753602</v>
      </c>
      <c r="R1100" s="36">
        <f ca="1">1-O1100/MAX($O$202:O1100)</f>
        <v>0.63216940374705199</v>
      </c>
      <c r="S1100" s="36">
        <f>1-N1100/MAX($N$202:N1100)</f>
        <v>0.1368956046332801</v>
      </c>
    </row>
    <row r="1101" spans="1:19" x14ac:dyDescent="0.4">
      <c r="A1101" s="17">
        <f t="shared" si="50"/>
        <v>1099</v>
      </c>
      <c r="B1101">
        <v>1515196800</v>
      </c>
      <c r="C1101">
        <v>17098.990000000002</v>
      </c>
      <c r="D1101" s="14">
        <f t="shared" si="49"/>
        <v>43106</v>
      </c>
      <c r="F1101">
        <f ca="1">IF(A1101&lt;$F$2,"",AVERAGE(INDIRECT("C"&amp;A1101-$F$2+3):C1101))</f>
        <v>14362.370227272728</v>
      </c>
      <c r="G1101" s="2">
        <f ca="1">IF(A1101&lt;$G$2,"",IF(A1101=$G$2,AVERAGE(INDIRECT("C"&amp;A1101-$G$2+3):C1101),G1100+(2/($G$2+3))*(C1101-G1100)))</f>
        <v>13786.40883327138</v>
      </c>
      <c r="J1101">
        <f ca="1">IF(F1101="","",IF(C1101&lt;(F1101*(1-'inputs and tables'!$K$14)),0,IF(C1101&gt;(F1101*(1+'inputs and tables'!$K$14)),1,J1100)))</f>
        <v>1</v>
      </c>
      <c r="K1101">
        <f ca="1">IF(G1101="","",IF(C1101&lt;(G1101*(1-'inputs and tables'!$K$14)),0,IF(C1101&gt;(G1101*(1+'inputs and tables'!$K$14)),1,K1100)))</f>
        <v>1</v>
      </c>
      <c r="N1101" s="13">
        <f t="shared" si="51"/>
        <v>61531.505271870301</v>
      </c>
      <c r="O1101" s="10">
        <f ca="1">(O1100+(IF(J1100&lt;&gt;J1099,(-O1100*'inputs and tables'!$K$22-'inputs and tables'!$K$21)-O1100*'inputs and tables'!$K$22,0)*('inputs and tables'!$K$15+'inputs and tables'!$K$16)))*(IF(AND(J1100=0,'inputs and tables'!$K$16=1),(data!C1100/data!C1101-1)*'inputs and tables'!$K$18+1,1)*IF(AND(J1100=1,'inputs and tables'!$K$15=1),(data!C1101/data!C1100-1)*'inputs and tables'!$K$17+1,1))</f>
        <v>312421.31097426254</v>
      </c>
      <c r="P1101" s="10">
        <f ca="1">(P1100+(IF(K1100&lt;&gt;K1099,(-P1100*'inputs and tables'!$K$22-'inputs and tables'!$K$21)-P1100*'inputs and tables'!$K$22,0)*('inputs and tables'!$K$15+'inputs and tables'!$K$16)))*(IF(AND(K1100=0,'inputs and tables'!$K$16=1),data!C1100/data!C1101,1)*IF(AND(K1100=1,'inputs and tables'!$K$15=1),data!C1101/data!C1100,1))</f>
        <v>10710.006619558028</v>
      </c>
      <c r="R1101" s="36">
        <f ca="1">1-O1101/MAX($O$202:O1101)</f>
        <v>0.6253874226868239</v>
      </c>
      <c r="S1101" s="36">
        <f>1-N1101/MAX($N$202:N1101)</f>
        <v>0.12982283469575828</v>
      </c>
    </row>
    <row r="1102" spans="1:19" x14ac:dyDescent="0.4">
      <c r="A1102" s="17">
        <f t="shared" si="50"/>
        <v>1100</v>
      </c>
      <c r="B1102">
        <v>1515283200</v>
      </c>
      <c r="C1102">
        <v>16174.22</v>
      </c>
      <c r="D1102" s="14">
        <f t="shared" si="49"/>
        <v>43107</v>
      </c>
      <c r="F1102">
        <f ca="1">IF(A1102&lt;$F$2,"",AVERAGE(INDIRECT("C"&amp;A1102-$F$2+3):C1102))</f>
        <v>14543.261363636364</v>
      </c>
      <c r="G1102" s="2">
        <f ca="1">IF(A1102&lt;$G$2,"",IF(A1102=$G$2,AVERAGE(INDIRECT("C"&amp;A1102-$G$2+3):C1102),G1101+(2/($G$2+3))*(C1102-G1101)))</f>
        <v>13888.017819089619</v>
      </c>
      <c r="J1102">
        <f ca="1">IF(F1102="","",IF(C1102&lt;(F1102*(1-'inputs and tables'!$K$14)),0,IF(C1102&gt;(F1102*(1+'inputs and tables'!$K$14)),1,J1101)))</f>
        <v>1</v>
      </c>
      <c r="K1102">
        <f ca="1">IF(G1102="","",IF(C1102&lt;(G1102*(1-'inputs and tables'!$K$14)),0,IF(C1102&gt;(G1102*(1+'inputs and tables'!$K$14)),1,K1101)))</f>
        <v>1</v>
      </c>
      <c r="N1102" s="13">
        <f t="shared" si="51"/>
        <v>58203.677714203579</v>
      </c>
      <c r="O1102" s="10">
        <f ca="1">(O1101+(IF(J1101&lt;&gt;J1100,(-O1101*'inputs and tables'!$K$22-'inputs and tables'!$K$21)-O1101*'inputs and tables'!$K$22,0)*('inputs and tables'!$K$15+'inputs and tables'!$K$16)))*(IF(AND(J1101=0,'inputs and tables'!$K$16=1),(data!C1101/data!C1102-1)*'inputs and tables'!$K$18+1,1)*IF(AND(J1101=1,'inputs and tables'!$K$15=1),(data!C1102/data!C1101-1)*'inputs and tables'!$K$17+1,1))</f>
        <v>274403.55814577639</v>
      </c>
      <c r="P1102" s="10">
        <f ca="1">(P1101+(IF(K1101&lt;&gt;K1100,(-P1101*'inputs and tables'!$K$22-'inputs and tables'!$K$21)-P1101*'inputs and tables'!$K$22,0)*('inputs and tables'!$K$15+'inputs and tables'!$K$16)))*(IF(AND(K1101=0,'inputs and tables'!$K$16=1),data!C1101/data!C1102,1)*IF(AND(K1101=1,'inputs and tables'!$K$15=1),data!C1102/data!C1101,1))</f>
        <v>10130.773996954662</v>
      </c>
      <c r="R1102" s="36">
        <f ca="1">1-O1102/MAX($O$202:O1102)</f>
        <v>0.67097307216227764</v>
      </c>
      <c r="S1102" s="36">
        <f>1-N1102/MAX($N$202:N1102)</f>
        <v>0.17688489725959433</v>
      </c>
    </row>
    <row r="1103" spans="1:19" x14ac:dyDescent="0.4">
      <c r="A1103" s="17">
        <f t="shared" si="50"/>
        <v>1101</v>
      </c>
      <c r="B1103">
        <v>1515369600</v>
      </c>
      <c r="C1103">
        <v>14993.74</v>
      </c>
      <c r="D1103" s="14">
        <f t="shared" si="49"/>
        <v>43108</v>
      </c>
      <c r="F1103">
        <f ca="1">IF(A1103&lt;$F$2,"",AVERAGE(INDIRECT("C"&amp;A1103-$F$2+3):C1103))</f>
        <v>14684.130454545455</v>
      </c>
      <c r="G1103" s="2">
        <f ca="1">IF(A1103&lt;$G$2,"",IF(A1103=$G$2,AVERAGE(INDIRECT("C"&amp;A1103-$G$2+3):C1103),G1102+(2/($G$2+3))*(C1103-G1102)))</f>
        <v>13935.069826787932</v>
      </c>
      <c r="J1103">
        <f ca="1">IF(F1103="","",IF(C1103&lt;(F1103*(1-'inputs and tables'!$K$14)),0,IF(C1103&gt;(F1103*(1+'inputs and tables'!$K$14)),1,J1102)))</f>
        <v>1</v>
      </c>
      <c r="K1103">
        <f ca="1">IF(G1103="","",IF(C1103&lt;(G1103*(1-'inputs and tables'!$K$14)),0,IF(C1103&gt;(G1103*(1+'inputs and tables'!$K$14)),1,K1102)))</f>
        <v>1</v>
      </c>
      <c r="N1103" s="13">
        <f t="shared" si="51"/>
        <v>53955.665910972079</v>
      </c>
      <c r="O1103" s="10">
        <f ca="1">(O1102+(IF(J1102&lt;&gt;J1101,(-O1102*'inputs and tables'!$K$22-'inputs and tables'!$K$21)-O1102*'inputs and tables'!$K$22,0)*('inputs and tables'!$K$15+'inputs and tables'!$K$16)))*(IF(AND(J1102=0,'inputs and tables'!$K$16=1),(data!C1102/data!C1103-1)*'inputs and tables'!$K$18+1,1)*IF(AND(J1102=1,'inputs and tables'!$K$15=1),(data!C1103/data!C1102-1)*'inputs and tables'!$K$17+1,1))</f>
        <v>229341.86103025344</v>
      </c>
      <c r="P1103" s="10">
        <f ca="1">(P1102+(IF(K1102&lt;&gt;K1101,(-P1102*'inputs and tables'!$K$22-'inputs and tables'!$K$21)-P1102*'inputs and tables'!$K$22,0)*('inputs and tables'!$K$15+'inputs and tables'!$K$16)))*(IF(AND(K1102=0,'inputs and tables'!$K$16=1),data!C1102/data!C1103,1)*IF(AND(K1102=1,'inputs and tables'!$K$15=1),data!C1103/data!C1102,1))</f>
        <v>9391.3766048130292</v>
      </c>
      <c r="R1103" s="36">
        <f ca="1">1-O1103/MAX($O$202:O1103)</f>
        <v>0.72500484881000582</v>
      </c>
      <c r="S1103" s="36">
        <f>1-N1103/MAX($N$202:N1103)</f>
        <v>0.23696018475308667</v>
      </c>
    </row>
    <row r="1104" spans="1:19" x14ac:dyDescent="0.4">
      <c r="A1104" s="17">
        <f t="shared" si="50"/>
        <v>1102</v>
      </c>
      <c r="B1104">
        <v>1515456000</v>
      </c>
      <c r="C1104">
        <v>14480.99</v>
      </c>
      <c r="D1104" s="14">
        <f t="shared" si="49"/>
        <v>43109</v>
      </c>
      <c r="F1104">
        <f ca="1">IF(A1104&lt;$F$2,"",AVERAGE(INDIRECT("C"&amp;A1104-$F$2+3):C1104))</f>
        <v>14799.582272727273</v>
      </c>
      <c r="G1104" s="2">
        <f ca="1">IF(A1104&lt;$G$2,"",IF(A1104=$G$2,AVERAGE(INDIRECT("C"&amp;A1104-$G$2+3):C1104),G1103+(2/($G$2+3))*(C1104-G1103)))</f>
        <v>13958.300472456531</v>
      </c>
      <c r="J1104">
        <f ca="1">IF(F1104="","",IF(C1104&lt;(F1104*(1-'inputs and tables'!$K$14)),0,IF(C1104&gt;(F1104*(1+'inputs and tables'!$K$14)),1,J1103)))</f>
        <v>0</v>
      </c>
      <c r="K1104">
        <f ca="1">IF(G1104="","",IF(C1104&lt;(G1104*(1-'inputs and tables'!$K$14)),0,IF(C1104&gt;(G1104*(1+'inputs and tables'!$K$14)),1,K1103)))</f>
        <v>1</v>
      </c>
      <c r="N1104" s="13">
        <f t="shared" si="51"/>
        <v>52110.511353413334</v>
      </c>
      <c r="O1104" s="10">
        <f ca="1">(O1103+(IF(J1103&lt;&gt;J1102,(-O1103*'inputs and tables'!$K$22-'inputs and tables'!$K$21)-O1103*'inputs and tables'!$K$22,0)*('inputs and tables'!$K$15+'inputs and tables'!$K$16)))*(IF(AND(J1103=0,'inputs and tables'!$K$16=1),(data!C1103/data!C1104-1)*'inputs and tables'!$K$18+1,1)*IF(AND(J1103=1,'inputs and tables'!$K$15=1),(data!C1104/data!C1103-1)*'inputs and tables'!$K$17+1,1))</f>
        <v>211695.24062084657</v>
      </c>
      <c r="P1104" s="10">
        <f ca="1">(P1103+(IF(K1103&lt;&gt;K1102,(-P1103*'inputs and tables'!$K$22-'inputs and tables'!$K$21)-P1103*'inputs and tables'!$K$22,0)*('inputs and tables'!$K$15+'inputs and tables'!$K$16)))*(IF(AND(K1103=0,'inputs and tables'!$K$16=1),data!C1103/data!C1104,1)*IF(AND(K1103=1,'inputs and tables'!$K$15=1),data!C1104/data!C1103,1))</f>
        <v>9070.2140160181134</v>
      </c>
      <c r="R1104" s="36">
        <f ca="1">1-O1104/MAX($O$202:O1104)</f>
        <v>0.74616424389678904</v>
      </c>
      <c r="S1104" s="36">
        <f>1-N1104/MAX($N$202:N1104)</f>
        <v>0.26305431905632615</v>
      </c>
    </row>
    <row r="1105" spans="1:19" x14ac:dyDescent="0.4">
      <c r="A1105" s="17">
        <f t="shared" si="50"/>
        <v>1103</v>
      </c>
      <c r="B1105">
        <v>1515542400</v>
      </c>
      <c r="C1105">
        <v>14875.18</v>
      </c>
      <c r="D1105" s="14">
        <f t="shared" si="49"/>
        <v>43110</v>
      </c>
      <c r="F1105">
        <f ca="1">IF(A1105&lt;$F$2,"",AVERAGE(INDIRECT("C"&amp;A1105-$F$2+3):C1105))</f>
        <v>14915.63840909091</v>
      </c>
      <c r="G1105" s="2">
        <f ca="1">IF(A1105&lt;$G$2,"",IF(A1105=$G$2,AVERAGE(INDIRECT("C"&amp;A1105-$G$2+3):C1105),G1104+(2/($G$2+3))*(C1105-G1104)))</f>
        <v>13997.316622564764</v>
      </c>
      <c r="J1105">
        <f ca="1">IF(F1105="","",IF(C1105&lt;(F1105*(1-'inputs and tables'!$K$14)),0,IF(C1105&gt;(F1105*(1+'inputs and tables'!$K$14)),1,J1104)))</f>
        <v>0</v>
      </c>
      <c r="K1105">
        <f ca="1">IF(G1105="","",IF(C1105&lt;(G1105*(1-'inputs and tables'!$K$14)),0,IF(C1105&gt;(G1105*(1+'inputs and tables'!$K$14)),1,K1104)))</f>
        <v>1</v>
      </c>
      <c r="N1105" s="13">
        <f t="shared" si="51"/>
        <v>53529.022275001022</v>
      </c>
      <c r="O1105" s="10">
        <f ca="1">(O1104+(IF(J1104&lt;&gt;J1103,(-O1104*'inputs and tables'!$K$22-'inputs and tables'!$K$21)-O1104*'inputs and tables'!$K$22,0)*('inputs and tables'!$K$15+'inputs and tables'!$K$16)))*(IF(AND(J1104=0,'inputs and tables'!$K$16=1),(data!C1104/data!C1105-1)*'inputs and tables'!$K$18+1,1)*IF(AND(J1104=1,'inputs and tables'!$K$15=1),(data!C1105/data!C1104-1)*'inputs and tables'!$K$17+1,1))</f>
        <v>205673.17835166477</v>
      </c>
      <c r="P1105" s="10">
        <f ca="1">(P1104+(IF(K1104&lt;&gt;K1103,(-P1104*'inputs and tables'!$K$22-'inputs and tables'!$K$21)-P1104*'inputs and tables'!$K$22,0)*('inputs and tables'!$K$15+'inputs and tables'!$K$16)))*(IF(AND(K1104=0,'inputs and tables'!$K$16=1),data!C1104/data!C1105,1)*IF(AND(K1104=1,'inputs and tables'!$K$15=1),data!C1105/data!C1104,1))</f>
        <v>9317.1161727749513</v>
      </c>
      <c r="R1105" s="36">
        <f ca="1">1-O1105/MAX($O$202:O1105)</f>
        <v>0.75338507099198193</v>
      </c>
      <c r="S1105" s="36">
        <f>1-N1105/MAX($N$202:N1105)</f>
        <v>0.24299376946881945</v>
      </c>
    </row>
    <row r="1106" spans="1:19" x14ac:dyDescent="0.4">
      <c r="A1106" s="17">
        <f t="shared" si="50"/>
        <v>1104</v>
      </c>
      <c r="B1106">
        <v>1515628800</v>
      </c>
      <c r="C1106">
        <v>13308.06</v>
      </c>
      <c r="D1106" s="14">
        <f t="shared" si="49"/>
        <v>43111</v>
      </c>
      <c r="F1106">
        <f ca="1">IF(A1106&lt;$F$2,"",AVERAGE(INDIRECT("C"&amp;A1106-$F$2+3):C1106))</f>
        <v>14991.980681818184</v>
      </c>
      <c r="G1106" s="2">
        <f ca="1">IF(A1106&lt;$G$2,"",IF(A1106=$G$2,AVERAGE(INDIRECT("C"&amp;A1106-$G$2+3):C1106),G1105+(2/($G$2+3))*(C1106-G1105)))</f>
        <v>13967.986553519455</v>
      </c>
      <c r="J1106">
        <f ca="1">IF(F1106="","",IF(C1106&lt;(F1106*(1-'inputs and tables'!$K$14)),0,IF(C1106&gt;(F1106*(1+'inputs and tables'!$K$14)),1,J1105)))</f>
        <v>0</v>
      </c>
      <c r="K1106">
        <f ca="1">IF(G1106="","",IF(C1106&lt;(G1106*(1-'inputs and tables'!$K$14)),0,IF(C1106&gt;(G1106*(1+'inputs and tables'!$K$14)),1,K1105)))</f>
        <v>0</v>
      </c>
      <c r="N1106" s="13">
        <f t="shared" si="51"/>
        <v>47889.668573896255</v>
      </c>
      <c r="O1106" s="10">
        <f ca="1">(O1105+(IF(J1105&lt;&gt;J1104,(-O1105*'inputs and tables'!$K$22-'inputs and tables'!$K$21)-O1105*'inputs and tables'!$K$22,0)*('inputs and tables'!$K$15+'inputs and tables'!$K$16)))*(IF(AND(J1105=0,'inputs and tables'!$K$16=1),(data!C1105/data!C1106-1)*'inputs and tables'!$K$18+1,1)*IF(AND(J1105=1,'inputs and tables'!$K$15=1),(data!C1106/data!C1105-1)*'inputs and tables'!$K$17+1,1))</f>
        <v>229892.67775717253</v>
      </c>
      <c r="P1106" s="10">
        <f ca="1">(P1105+(IF(K1105&lt;&gt;K1104,(-P1105*'inputs and tables'!$K$22-'inputs and tables'!$K$21)-P1105*'inputs and tables'!$K$22,0)*('inputs and tables'!$K$15+'inputs and tables'!$K$16)))*(IF(AND(K1105=0,'inputs and tables'!$K$16=1),data!C1105/data!C1106,1)*IF(AND(K1105=1,'inputs and tables'!$K$15=1),data!C1106/data!C1105,1))</f>
        <v>8335.5455903229013</v>
      </c>
      <c r="R1106" s="36">
        <f ca="1">1-O1106/MAX($O$202:O1106)</f>
        <v>0.72434438530623613</v>
      </c>
      <c r="S1106" s="36">
        <f>1-N1106/MAX($N$202:N1106)</f>
        <v>0.32274538282677701</v>
      </c>
    </row>
    <row r="1107" spans="1:19" x14ac:dyDescent="0.4">
      <c r="A1107" s="17">
        <f t="shared" si="50"/>
        <v>1105</v>
      </c>
      <c r="B1107">
        <v>1515715200</v>
      </c>
      <c r="C1107">
        <v>13820</v>
      </c>
      <c r="D1107" s="14">
        <f t="shared" si="49"/>
        <v>43112</v>
      </c>
      <c r="F1107">
        <f ca="1">IF(A1107&lt;$F$2,"",AVERAGE(INDIRECT("C"&amp;A1107-$F$2+3):C1107))</f>
        <v>15080.253863636364</v>
      </c>
      <c r="G1107" s="2">
        <f ca="1">IF(A1107&lt;$G$2,"",IF(A1107=$G$2,AVERAGE(INDIRECT("C"&amp;A1107-$G$2+3):C1107),G1106+(2/($G$2+3))*(C1107-G1106)))</f>
        <v>13961.68925336969</v>
      </c>
      <c r="J1107">
        <f ca="1">IF(F1107="","",IF(C1107&lt;(F1107*(1-'inputs and tables'!$K$14)),0,IF(C1107&gt;(F1107*(1+'inputs and tables'!$K$14)),1,J1106)))</f>
        <v>0</v>
      </c>
      <c r="K1107">
        <f ca="1">IF(G1107="","",IF(C1107&lt;(G1107*(1-'inputs and tables'!$K$14)),0,IF(C1107&gt;(G1107*(1+'inputs and tables'!$K$14)),1,K1106)))</f>
        <v>0</v>
      </c>
      <c r="N1107" s="13">
        <f t="shared" si="51"/>
        <v>49731.908309043261</v>
      </c>
      <c r="O1107" s="10">
        <f ca="1">(O1106+(IF(J1106&lt;&gt;J1105,(-O1106*'inputs and tables'!$K$22-'inputs and tables'!$K$21)-O1106*'inputs and tables'!$K$22,0)*('inputs and tables'!$K$15+'inputs and tables'!$K$16)))*(IF(AND(J1106=0,'inputs and tables'!$K$16=1),(data!C1106/data!C1107-1)*'inputs and tables'!$K$18+1,1)*IF(AND(J1106=1,'inputs and tables'!$K$15=1),(data!C1107/data!C1106-1)*'inputs and tables'!$K$17+1,1))</f>
        <v>221376.66781136885</v>
      </c>
      <c r="P1107" s="10">
        <f ca="1">(P1106+(IF(K1106&lt;&gt;K1105,(-P1106*'inputs and tables'!$K$22-'inputs and tables'!$K$21)-P1106*'inputs and tables'!$K$22,0)*('inputs and tables'!$K$15+'inputs and tables'!$K$16)))*(IF(AND(K1106=0,'inputs and tables'!$K$16=1),data!C1106/data!C1107,1)*IF(AND(K1106=1,'inputs and tables'!$K$15=1),data!C1107/data!C1106,1))</f>
        <v>8010.7149759084723</v>
      </c>
      <c r="R1107" s="36">
        <f ca="1">1-O1107/MAX($O$202:O1107)</f>
        <v>0.73455561073216424</v>
      </c>
      <c r="S1107" s="36">
        <f>1-N1107/MAX($N$202:N1107)</f>
        <v>0.29669246987660547</v>
      </c>
    </row>
    <row r="1108" spans="1:19" x14ac:dyDescent="0.4">
      <c r="A1108" s="17">
        <f t="shared" si="50"/>
        <v>1106</v>
      </c>
      <c r="B1108">
        <v>1515801600</v>
      </c>
      <c r="C1108">
        <v>14187.95</v>
      </c>
      <c r="D1108" s="14">
        <f t="shared" si="49"/>
        <v>43113</v>
      </c>
      <c r="F1108">
        <f ca="1">IF(A1108&lt;$F$2,"",AVERAGE(INDIRECT("C"&amp;A1108-$F$2+3):C1108))</f>
        <v>15177.639090909093</v>
      </c>
      <c r="G1108" s="2">
        <f ca="1">IF(A1108&lt;$G$2,"",IF(A1108=$G$2,AVERAGE(INDIRECT("C"&amp;A1108-$G$2+3):C1108),G1107+(2/($G$2+3))*(C1108-G1107)))</f>
        <v>13971.317370247576</v>
      </c>
      <c r="J1108">
        <f ca="1">IF(F1108="","",IF(C1108&lt;(F1108*(1-'inputs and tables'!$K$14)),0,IF(C1108&gt;(F1108*(1+'inputs and tables'!$K$14)),1,J1107)))</f>
        <v>0</v>
      </c>
      <c r="K1108">
        <f ca="1">IF(G1108="","",IF(C1108&lt;(G1108*(1-'inputs and tables'!$K$14)),0,IF(C1108&gt;(G1108*(1+'inputs and tables'!$K$14)),1,K1107)))</f>
        <v>1</v>
      </c>
      <c r="N1108" s="13">
        <f t="shared" si="51"/>
        <v>51055.993378675135</v>
      </c>
      <c r="O1108" s="10">
        <f ca="1">(O1107+(IF(J1107&lt;&gt;J1106,(-O1107*'inputs and tables'!$K$22-'inputs and tables'!$K$21)-O1107*'inputs and tables'!$K$22,0)*('inputs and tables'!$K$15+'inputs and tables'!$K$16)))*(IF(AND(J1107=0,'inputs and tables'!$K$16=1),(data!C1107/data!C1108-1)*'inputs and tables'!$K$18+1,1)*IF(AND(J1107=1,'inputs and tables'!$K$15=1),(data!C1108/data!C1107-1)*'inputs and tables'!$K$17+1,1))</f>
        <v>215635.48991595808</v>
      </c>
      <c r="P1108" s="10">
        <f ca="1">(P1107+(IF(K1107&lt;&gt;K1106,(-P1107*'inputs and tables'!$K$22-'inputs and tables'!$K$21)-P1107*'inputs and tables'!$K$22,0)*('inputs and tables'!$K$15+'inputs and tables'!$K$16)))*(IF(AND(K1107=0,'inputs and tables'!$K$16=1),data!C1107/data!C1108,1)*IF(AND(K1107=1,'inputs and tables'!$K$15=1),data!C1108/data!C1107,1))</f>
        <v>7802.9652604537714</v>
      </c>
      <c r="R1108" s="36">
        <f ca="1">1-O1108/MAX($O$202:O1108)</f>
        <v>0.74143963999862628</v>
      </c>
      <c r="S1108" s="36">
        <f>1-N1108/MAX($N$202:N1108)</f>
        <v>0.27796728856626518</v>
      </c>
    </row>
    <row r="1109" spans="1:19" x14ac:dyDescent="0.4">
      <c r="A1109" s="17">
        <f t="shared" si="50"/>
        <v>1107</v>
      </c>
      <c r="B1109">
        <v>1515888000</v>
      </c>
      <c r="C1109">
        <v>13656.23</v>
      </c>
      <c r="D1109" s="14">
        <f t="shared" si="49"/>
        <v>43114</v>
      </c>
      <c r="F1109">
        <f ca="1">IF(A1109&lt;$F$2,"",AVERAGE(INDIRECT("C"&amp;A1109-$F$2+3):C1109))</f>
        <v>15240.966136363637</v>
      </c>
      <c r="G1109" s="2">
        <f ca="1">IF(A1109&lt;$G$2,"",IF(A1109=$G$2,AVERAGE(INDIRECT("C"&amp;A1109-$G$2+3):C1109),G1108+(2/($G$2+3))*(C1109-G1108)))</f>
        <v>13957.909397045552</v>
      </c>
      <c r="J1109">
        <f ca="1">IF(F1109="","",IF(C1109&lt;(F1109*(1-'inputs and tables'!$K$14)),0,IF(C1109&gt;(F1109*(1+'inputs and tables'!$K$14)),1,J1108)))</f>
        <v>0</v>
      </c>
      <c r="K1109">
        <f ca="1">IF(G1109="","",IF(C1109&lt;(G1109*(1-'inputs and tables'!$K$14)),0,IF(C1109&gt;(G1109*(1+'inputs and tables'!$K$14)),1,K1108)))</f>
        <v>0</v>
      </c>
      <c r="N1109" s="13">
        <f t="shared" si="51"/>
        <v>49142.574399942532</v>
      </c>
      <c r="O1109" s="10">
        <f ca="1">(O1108+(IF(J1108&lt;&gt;J1107,(-O1108*'inputs and tables'!$K$22-'inputs and tables'!$K$21)-O1108*'inputs and tables'!$K$22,0)*('inputs and tables'!$K$15+'inputs and tables'!$K$16)))*(IF(AND(J1108=0,'inputs and tables'!$K$16=1),(data!C1108/data!C1109-1)*'inputs and tables'!$K$18+1,1)*IF(AND(J1108=1,'inputs and tables'!$K$15=1),(data!C1109/data!C1108-1)*'inputs and tables'!$K$17+1,1))</f>
        <v>224031.48959508722</v>
      </c>
      <c r="P1109" s="10">
        <f ca="1">(P1108+(IF(K1108&lt;&gt;K1107,(-P1108*'inputs and tables'!$K$22-'inputs and tables'!$K$21)-P1108*'inputs and tables'!$K$22,0)*('inputs and tables'!$K$15+'inputs and tables'!$K$16)))*(IF(AND(K1108=0,'inputs and tables'!$K$16=1),data!C1108/data!C1109,1)*IF(AND(K1108=1,'inputs and tables'!$K$15=1),data!C1109/data!C1108,1))</f>
        <v>7495.5134534734807</v>
      </c>
      <c r="R1109" s="36">
        <f ca="1">1-O1109/MAX($O$202:O1109)</f>
        <v>0.73137231434433292</v>
      </c>
      <c r="S1109" s="36">
        <f>1-N1109/MAX($N$202:N1109)</f>
        <v>0.30502681678024579</v>
      </c>
    </row>
    <row r="1110" spans="1:19" x14ac:dyDescent="0.4">
      <c r="A1110" s="17">
        <f t="shared" si="50"/>
        <v>1108</v>
      </c>
      <c r="B1110">
        <v>1515974400</v>
      </c>
      <c r="C1110">
        <v>13590</v>
      </c>
      <c r="D1110" s="14">
        <f t="shared" si="49"/>
        <v>43115</v>
      </c>
      <c r="F1110">
        <f ca="1">IF(A1110&lt;$F$2,"",AVERAGE(INDIRECT("C"&amp;A1110-$F$2+3):C1110))</f>
        <v>15301.415227272728</v>
      </c>
      <c r="G1110" s="2">
        <f ca="1">IF(A1110&lt;$G$2,"",IF(A1110=$G$2,AVERAGE(INDIRECT("C"&amp;A1110-$G$2+3):C1110),G1109+(2/($G$2+3))*(C1110-G1109)))</f>
        <v>13942.253678022338</v>
      </c>
      <c r="J1110">
        <f ca="1">IF(F1110="","",IF(C1110&lt;(F1110*(1-'inputs and tables'!$K$14)),0,IF(C1110&gt;(F1110*(1+'inputs and tables'!$K$14)),1,J1109)))</f>
        <v>0</v>
      </c>
      <c r="K1110">
        <f ca="1">IF(G1110="","",IF(C1110&lt;(G1110*(1-'inputs and tables'!$K$14)),0,IF(C1110&gt;(G1110*(1+'inputs and tables'!$K$14)),1,K1109)))</f>
        <v>0</v>
      </c>
      <c r="N1110" s="13">
        <f t="shared" si="51"/>
        <v>48904.242685954989</v>
      </c>
      <c r="O1110" s="10">
        <f ca="1">(O1109+(IF(J1109&lt;&gt;J1108,(-O1109*'inputs and tables'!$K$22-'inputs and tables'!$K$21)-O1109*'inputs and tables'!$K$22,0)*('inputs and tables'!$K$15+'inputs and tables'!$K$16)))*(IF(AND(J1109=0,'inputs and tables'!$K$16=1),(data!C1109/data!C1110-1)*'inputs and tables'!$K$18+1,1)*IF(AND(J1109=1,'inputs and tables'!$K$15=1),(data!C1110/data!C1109-1)*'inputs and tables'!$K$17+1,1))</f>
        <v>225123.29280008227</v>
      </c>
      <c r="P1110" s="10">
        <f ca="1">(P1109+(IF(K1109&lt;&gt;K1108,(-P1109*'inputs and tables'!$K$22-'inputs and tables'!$K$21)-P1109*'inputs and tables'!$K$22,0)*('inputs and tables'!$K$15+'inputs and tables'!$K$16)))*(IF(AND(K1109=0,'inputs and tables'!$K$16=1),data!C1109/data!C1110,1)*IF(AND(K1109=1,'inputs and tables'!$K$15=1),data!C1110/data!C1109,1))</f>
        <v>7516.9782764790807</v>
      </c>
      <c r="R1110" s="36">
        <f ca="1">1-O1110/MAX($O$202:O1110)</f>
        <v>0.73006317441637303</v>
      </c>
      <c r="S1110" s="36">
        <f>1-N1110/MAX($N$202:N1110)</f>
        <v>0.30839729852554765</v>
      </c>
    </row>
    <row r="1111" spans="1:19" x14ac:dyDescent="0.4">
      <c r="A1111" s="17">
        <f t="shared" si="50"/>
        <v>1109</v>
      </c>
      <c r="B1111">
        <v>1516060800</v>
      </c>
      <c r="C1111">
        <v>11570.01</v>
      </c>
      <c r="D1111" s="14">
        <f t="shared" si="49"/>
        <v>43116</v>
      </c>
      <c r="F1111">
        <f ca="1">IF(A1111&lt;$F$2,"",AVERAGE(INDIRECT("C"&amp;A1111-$F$2+3):C1111))</f>
        <v>15307.779090909091</v>
      </c>
      <c r="G1111" s="2">
        <f ca="1">IF(A1111&lt;$G$2,"",IF(A1111=$G$2,AVERAGE(INDIRECT("C"&amp;A1111-$G$2+3):C1111),G1110+(2/($G$2+3))*(C1111-G1110)))</f>
        <v>13841.307138532025</v>
      </c>
      <c r="J1111">
        <f ca="1">IF(F1111="","",IF(C1111&lt;(F1111*(1-'inputs and tables'!$K$14)),0,IF(C1111&gt;(F1111*(1+'inputs and tables'!$K$14)),1,J1110)))</f>
        <v>0</v>
      </c>
      <c r="K1111">
        <f ca="1">IF(G1111="","",IF(C1111&lt;(G1111*(1-'inputs and tables'!$K$14)),0,IF(C1111&gt;(G1111*(1+'inputs and tables'!$K$14)),1,K1110)))</f>
        <v>0</v>
      </c>
      <c r="N1111" s="13">
        <f t="shared" si="51"/>
        <v>41635.215372989405</v>
      </c>
      <c r="O1111" s="10">
        <f ca="1">(O1110+(IF(J1110&lt;&gt;J1109,(-O1110*'inputs and tables'!$K$22-'inputs and tables'!$K$21)-O1110*'inputs and tables'!$K$22,0)*('inputs and tables'!$K$15+'inputs and tables'!$K$16)))*(IF(AND(J1110=0,'inputs and tables'!$K$16=1),(data!C1110/data!C1111-1)*'inputs and tables'!$K$18+1,1)*IF(AND(J1110=1,'inputs and tables'!$K$15=1),(data!C1111/data!C1110-1)*'inputs and tables'!$K$17+1,1))</f>
        <v>264427.21736222511</v>
      </c>
      <c r="P1111" s="10">
        <f ca="1">(P1110+(IF(K1110&lt;&gt;K1109,(-P1110*'inputs and tables'!$K$22-'inputs and tables'!$K$21)-P1110*'inputs and tables'!$K$22,0)*('inputs and tables'!$K$15+'inputs and tables'!$K$16)))*(IF(AND(K1110=0,'inputs and tables'!$K$16=1),data!C1110/data!C1111,1)*IF(AND(K1110=1,'inputs and tables'!$K$15=1),data!C1111/data!C1110,1))</f>
        <v>8829.3557894375808</v>
      </c>
      <c r="R1111" s="36">
        <f ca="1">1-O1111/MAX($O$202:O1111)</f>
        <v>0.68293532506181998</v>
      </c>
      <c r="S1111" s="36">
        <f>1-N1111/MAX($N$202:N1111)</f>
        <v>0.41119571949327238</v>
      </c>
    </row>
    <row r="1112" spans="1:19" x14ac:dyDescent="0.4">
      <c r="A1112" s="17">
        <f t="shared" si="50"/>
        <v>1110</v>
      </c>
      <c r="B1112">
        <v>1516147200</v>
      </c>
      <c r="C1112">
        <v>11200.01</v>
      </c>
      <c r="D1112" s="14">
        <f t="shared" si="49"/>
        <v>43117</v>
      </c>
      <c r="F1112">
        <f ca="1">IF(A1112&lt;$F$2,"",AVERAGE(INDIRECT("C"&amp;A1112-$F$2+3):C1112))</f>
        <v>15297.688863636366</v>
      </c>
      <c r="G1112" s="2">
        <f ca="1">IF(A1112&lt;$G$2,"",IF(A1112=$G$2,AVERAGE(INDIRECT("C"&amp;A1112-$G$2+3):C1112),G1111+(2/($G$2+3))*(C1112-G1111)))</f>
        <v>13728.91151561577</v>
      </c>
      <c r="J1112">
        <f ca="1">IF(F1112="","",IF(C1112&lt;(F1112*(1-'inputs and tables'!$K$14)),0,IF(C1112&gt;(F1112*(1+'inputs and tables'!$K$14)),1,J1111)))</f>
        <v>0</v>
      </c>
      <c r="K1112">
        <f ca="1">IF(G1112="","",IF(C1112&lt;(G1112*(1-'inputs and tables'!$K$14)),0,IF(C1112&gt;(G1112*(1+'inputs and tables'!$K$14)),1,K1111)))</f>
        <v>0</v>
      </c>
      <c r="N1112" s="13">
        <f t="shared" si="51"/>
        <v>40303.753283673483</v>
      </c>
      <c r="O1112" s="10">
        <f ca="1">(O1111+(IF(J1111&lt;&gt;J1110,(-O1111*'inputs and tables'!$K$22-'inputs and tables'!$K$21)-O1111*'inputs and tables'!$K$22,0)*('inputs and tables'!$K$15+'inputs and tables'!$K$16)))*(IF(AND(J1111=0,'inputs and tables'!$K$16=1),(data!C1111/data!C1112-1)*'inputs and tables'!$K$18+1,1)*IF(AND(J1111=1,'inputs and tables'!$K$15=1),(data!C1112/data!C1111-1)*'inputs and tables'!$K$17+1,1))</f>
        <v>273162.75156478595</v>
      </c>
      <c r="P1112" s="10">
        <f ca="1">(P1111+(IF(K1111&lt;&gt;K1110,(-P1111*'inputs and tables'!$K$22-'inputs and tables'!$K$21)-P1111*'inputs and tables'!$K$22,0)*('inputs and tables'!$K$15+'inputs and tables'!$K$16)))*(IF(AND(K1111=0,'inputs and tables'!$K$16=1),data!C1111/data!C1112,1)*IF(AND(K1111=1,'inputs and tables'!$K$15=1),data!C1112/data!C1111,1))</f>
        <v>9121.0396041923814</v>
      </c>
      <c r="R1112" s="36">
        <f ca="1">1-O1112/MAX($O$202:O1112)</f>
        <v>0.67246087640265573</v>
      </c>
      <c r="S1112" s="36">
        <f>1-N1112/MAX($N$202:N1112)</f>
        <v>0.43002522645026642</v>
      </c>
    </row>
    <row r="1113" spans="1:19" x14ac:dyDescent="0.4">
      <c r="A1113" s="17">
        <f t="shared" si="50"/>
        <v>1111</v>
      </c>
      <c r="B1113">
        <v>1516233600</v>
      </c>
      <c r="C1113">
        <v>11305.53</v>
      </c>
      <c r="D1113" s="14">
        <f t="shared" si="49"/>
        <v>43118</v>
      </c>
      <c r="F1113">
        <f ca="1">IF(A1113&lt;$F$2,"",AVERAGE(INDIRECT("C"&amp;A1113-$F$2+3):C1113))</f>
        <v>15288.306590909093</v>
      </c>
      <c r="G1113" s="2">
        <f ca="1">IF(A1113&lt;$G$2,"",IF(A1113=$G$2,AVERAGE(INDIRECT("C"&amp;A1113-$G$2+3):C1113),G1112+(2/($G$2+3))*(C1113-G1112)))</f>
        <v>13625.788897929991</v>
      </c>
      <c r="J1113">
        <f ca="1">IF(F1113="","",IF(C1113&lt;(F1113*(1-'inputs and tables'!$K$14)),0,IF(C1113&gt;(F1113*(1+'inputs and tables'!$K$14)),1,J1112)))</f>
        <v>0</v>
      </c>
      <c r="K1113">
        <f ca="1">IF(G1113="","",IF(C1113&lt;(G1113*(1-'inputs and tables'!$K$14)),0,IF(C1113&gt;(G1113*(1+'inputs and tables'!$K$14)),1,K1112)))</f>
        <v>0</v>
      </c>
      <c r="N1113" s="13">
        <f t="shared" si="51"/>
        <v>40683.471877361633</v>
      </c>
      <c r="O1113" s="10">
        <f ca="1">(O1112+(IF(J1112&lt;&gt;J1111,(-O1112*'inputs and tables'!$K$22-'inputs and tables'!$K$21)-O1112*'inputs and tables'!$K$22,0)*('inputs and tables'!$K$15+'inputs and tables'!$K$16)))*(IF(AND(J1112=0,'inputs and tables'!$K$16=1),(data!C1112/data!C1113-1)*'inputs and tables'!$K$18+1,1)*IF(AND(J1112=1,'inputs and tables'!$K$15=1),(data!C1113/data!C1112-1)*'inputs and tables'!$K$17+1,1))</f>
        <v>270613.19099176402</v>
      </c>
      <c r="P1113" s="10">
        <f ca="1">(P1112+(IF(K1112&lt;&gt;K1111,(-P1112*'inputs and tables'!$K$22-'inputs and tables'!$K$21)-P1112*'inputs and tables'!$K$22,0)*('inputs and tables'!$K$15+'inputs and tables'!$K$16)))*(IF(AND(K1112=0,'inputs and tables'!$K$16=1),data!C1112/data!C1113,1)*IF(AND(K1112=1,'inputs and tables'!$K$15=1),data!C1113/data!C1112,1))</f>
        <v>9035.9085135637779</v>
      </c>
      <c r="R1113" s="36">
        <f ca="1">1-O1113/MAX($O$202:O1113)</f>
        <v>0.67551795805402381</v>
      </c>
      <c r="S1113" s="36">
        <f>1-N1113/MAX($N$202:N1113)</f>
        <v>0.42465525462836906</v>
      </c>
    </row>
    <row r="1114" spans="1:19" x14ac:dyDescent="0.4">
      <c r="A1114" s="17">
        <f t="shared" si="50"/>
        <v>1112</v>
      </c>
      <c r="B1114">
        <v>1516320000</v>
      </c>
      <c r="C1114">
        <v>11498.99</v>
      </c>
      <c r="D1114" s="14">
        <f t="shared" si="49"/>
        <v>43119</v>
      </c>
      <c r="F1114">
        <f ca="1">IF(A1114&lt;$F$2,"",AVERAGE(INDIRECT("C"&amp;A1114-$F$2+3):C1114))</f>
        <v>15229.420000000002</v>
      </c>
      <c r="G1114" s="2">
        <f ca="1">IF(A1114&lt;$G$2,"",IF(A1114=$G$2,AVERAGE(INDIRECT("C"&amp;A1114-$G$2+3):C1114),G1113+(2/($G$2+3))*(C1114-G1113)))</f>
        <v>13535.286817167012</v>
      </c>
      <c r="J1114">
        <f ca="1">IF(F1114="","",IF(C1114&lt;(F1114*(1-'inputs and tables'!$K$14)),0,IF(C1114&gt;(F1114*(1+'inputs and tables'!$K$14)),1,J1113)))</f>
        <v>0</v>
      </c>
      <c r="K1114">
        <f ca="1">IF(G1114="","",IF(C1114&lt;(G1114*(1-'inputs and tables'!$K$14)),0,IF(C1114&gt;(G1114*(1+'inputs and tables'!$K$14)),1,K1113)))</f>
        <v>0</v>
      </c>
      <c r="N1114" s="13">
        <f t="shared" si="51"/>
        <v>41379.646622764492</v>
      </c>
      <c r="O1114" s="10">
        <f ca="1">(O1113+(IF(J1113&lt;&gt;J1112,(-O1113*'inputs and tables'!$K$22-'inputs and tables'!$K$21)-O1113*'inputs and tables'!$K$22,0)*('inputs and tables'!$K$15+'inputs and tables'!$K$16)))*(IF(AND(J1113=0,'inputs and tables'!$K$16=1),(data!C1113/data!C1114-1)*'inputs and tables'!$K$18+1,1)*IF(AND(J1113=1,'inputs and tables'!$K$15=1),(data!C1114/data!C1113-1)*'inputs and tables'!$K$17+1,1))</f>
        <v>266060.37131549104</v>
      </c>
      <c r="P1114" s="10">
        <f ca="1">(P1113+(IF(K1113&lt;&gt;K1112,(-P1113*'inputs and tables'!$K$22-'inputs and tables'!$K$21)-P1113*'inputs and tables'!$K$22,0)*('inputs and tables'!$K$15+'inputs and tables'!$K$16)))*(IF(AND(K1113=0,'inputs and tables'!$K$16=1),data!C1113/data!C1114,1)*IF(AND(K1113=1,'inputs and tables'!$K$15=1),data!C1114/data!C1113,1))</f>
        <v>8883.8876090292015</v>
      </c>
      <c r="R1114" s="36">
        <f ca="1">1-O1114/MAX($O$202:O1114)</f>
        <v>0.68097707192705692</v>
      </c>
      <c r="S1114" s="36">
        <f>1-N1114/MAX($N$202:N1114)</f>
        <v>0.41480996701782846</v>
      </c>
    </row>
    <row r="1115" spans="1:19" x14ac:dyDescent="0.4">
      <c r="A1115" s="17">
        <f t="shared" si="50"/>
        <v>1113</v>
      </c>
      <c r="B1115">
        <v>1516406400</v>
      </c>
      <c r="C1115">
        <v>12762.8</v>
      </c>
      <c r="D1115" s="14">
        <f t="shared" si="49"/>
        <v>43120</v>
      </c>
      <c r="F1115">
        <f ca="1">IF(A1115&lt;$F$2,"",AVERAGE(INDIRECT("C"&amp;A1115-$F$2+3):C1115))</f>
        <v>15124.25613636364</v>
      </c>
      <c r="G1115" s="2">
        <f ca="1">IF(A1115&lt;$G$2,"",IF(A1115=$G$2,AVERAGE(INDIRECT("C"&amp;A1115-$G$2+3):C1115),G1114+(2/($G$2+3))*(C1115-G1114)))</f>
        <v>13502.415037713097</v>
      </c>
      <c r="J1115">
        <f ca="1">IF(F1115="","",IF(C1115&lt;(F1115*(1-'inputs and tables'!$K$14)),0,IF(C1115&gt;(F1115*(1+'inputs and tables'!$K$14)),1,J1114)))</f>
        <v>0</v>
      </c>
      <c r="K1115">
        <f ca="1">IF(G1115="","",IF(C1115&lt;(G1115*(1-'inputs and tables'!$K$14)),0,IF(C1115&gt;(G1115*(1+'inputs and tables'!$K$14)),1,K1114)))</f>
        <v>0</v>
      </c>
      <c r="N1115" s="13">
        <f t="shared" si="51"/>
        <v>45927.525279787063</v>
      </c>
      <c r="O1115" s="10">
        <f ca="1">(O1114+(IF(J1114&lt;&gt;J1113,(-O1114*'inputs and tables'!$K$22-'inputs and tables'!$K$21)-O1114*'inputs and tables'!$K$22,0)*('inputs and tables'!$K$15+'inputs and tables'!$K$16)))*(IF(AND(J1114=0,'inputs and tables'!$K$16=1),(data!C1114/data!C1115-1)*'inputs and tables'!$K$18+1,1)*IF(AND(J1114=1,'inputs and tables'!$K$15=1),(data!C1115/data!C1114-1)*'inputs and tables'!$K$17+1,1))</f>
        <v>239714.29068489032</v>
      </c>
      <c r="P1115" s="10">
        <f ca="1">(P1114+(IF(K1114&lt;&gt;K1113,(-P1114*'inputs and tables'!$K$22-'inputs and tables'!$K$21)-P1114*'inputs and tables'!$K$22,0)*('inputs and tables'!$K$15+'inputs and tables'!$K$16)))*(IF(AND(K1114=0,'inputs and tables'!$K$16=1),data!C1114/data!C1115,1)*IF(AND(K1114=1,'inputs and tables'!$K$15=1),data!C1115/data!C1114,1))</f>
        <v>8004.1789244797928</v>
      </c>
      <c r="R1115" s="36">
        <f ca="1">1-O1115/MAX($O$202:O1115)</f>
        <v>0.71256766072636946</v>
      </c>
      <c r="S1115" s="36">
        <f>1-N1115/MAX($N$202:N1115)</f>
        <v>0.35049396921426501</v>
      </c>
    </row>
    <row r="1116" spans="1:19" x14ac:dyDescent="0.4">
      <c r="A1116" s="17">
        <f t="shared" si="50"/>
        <v>1114</v>
      </c>
      <c r="B1116">
        <v>1516492800</v>
      </c>
      <c r="C1116">
        <v>11518.17</v>
      </c>
      <c r="D1116" s="14">
        <f t="shared" si="49"/>
        <v>43121</v>
      </c>
      <c r="F1116">
        <f ca="1">IF(A1116&lt;$F$2,"",AVERAGE(INDIRECT("C"&amp;A1116-$F$2+3):C1116))</f>
        <v>15014.054772727273</v>
      </c>
      <c r="G1116" s="2">
        <f ca="1">IF(A1116&lt;$G$2,"",IF(A1116=$G$2,AVERAGE(INDIRECT("C"&amp;A1116-$G$2+3):C1116),G1115+(2/($G$2+3))*(C1116-G1115)))</f>
        <v>13417.979078661476</v>
      </c>
      <c r="J1116">
        <f ca="1">IF(F1116="","",IF(C1116&lt;(F1116*(1-'inputs and tables'!$K$14)),0,IF(C1116&gt;(F1116*(1+'inputs and tables'!$K$14)),1,J1115)))</f>
        <v>0</v>
      </c>
      <c r="K1116">
        <f ca="1">IF(G1116="","",IF(C1116&lt;(G1116*(1-'inputs and tables'!$K$14)),0,IF(C1116&gt;(G1116*(1+'inputs and tables'!$K$14)),1,K1115)))</f>
        <v>0</v>
      </c>
      <c r="N1116" s="13">
        <f t="shared" si="51"/>
        <v>41448.666738637679</v>
      </c>
      <c r="O1116" s="10">
        <f ca="1">(O1115+(IF(J1115&lt;&gt;J1114,(-O1115*'inputs and tables'!$K$22-'inputs and tables'!$K$21)-O1115*'inputs and tables'!$K$22,0)*('inputs and tables'!$K$15+'inputs and tables'!$K$16)))*(IF(AND(J1115=0,'inputs and tables'!$K$16=1),(data!C1115/data!C1116-1)*'inputs and tables'!$K$18+1,1)*IF(AND(J1115=1,'inputs and tables'!$K$15=1),(data!C1116/data!C1115-1)*'inputs and tables'!$K$17+1,1))</f>
        <v>265617.32889453083</v>
      </c>
      <c r="P1116" s="10">
        <f ca="1">(P1115+(IF(K1115&lt;&gt;K1114,(-P1115*'inputs and tables'!$K$22-'inputs and tables'!$K$21)-P1115*'inputs and tables'!$K$22,0)*('inputs and tables'!$K$15+'inputs and tables'!$K$16)))*(IF(AND(K1115=0,'inputs and tables'!$K$16=1),data!C1115/data!C1116,1)*IF(AND(K1115=1,'inputs and tables'!$K$15=1),data!C1116/data!C1115,1))</f>
        <v>8869.094203102637</v>
      </c>
      <c r="R1116" s="36">
        <f ca="1">1-O1116/MAX($O$202:O1116)</f>
        <v>0.68150830733688672</v>
      </c>
      <c r="S1116" s="36">
        <f>1-N1116/MAX($N$202:N1116)</f>
        <v>0.41383388608962535</v>
      </c>
    </row>
    <row r="1117" spans="1:19" x14ac:dyDescent="0.4">
      <c r="A1117" s="17">
        <f t="shared" si="50"/>
        <v>1115</v>
      </c>
      <c r="B1117">
        <v>1516579200</v>
      </c>
      <c r="C1117">
        <v>10766.7</v>
      </c>
      <c r="D1117" s="14">
        <f t="shared" si="49"/>
        <v>43122</v>
      </c>
      <c r="F1117">
        <f ca="1">IF(A1117&lt;$F$2,"",AVERAGE(INDIRECT("C"&amp;A1117-$F$2+3):C1117))</f>
        <v>14910.798409090909</v>
      </c>
      <c r="G1117" s="2">
        <f ca="1">IF(A1117&lt;$G$2,"",IF(A1117=$G$2,AVERAGE(INDIRECT("C"&amp;A1117-$G$2+3):C1117),G1116+(2/($G$2+3))*(C1117-G1116)))</f>
        <v>13305.158692335455</v>
      </c>
      <c r="J1117">
        <f ca="1">IF(F1117="","",IF(C1117&lt;(F1117*(1-'inputs and tables'!$K$14)),0,IF(C1117&gt;(F1117*(1+'inputs and tables'!$K$14)),1,J1116)))</f>
        <v>0</v>
      </c>
      <c r="K1117">
        <f ca="1">IF(G1117="","",IF(C1117&lt;(G1117*(1-'inputs and tables'!$K$14)),0,IF(C1117&gt;(G1117*(1+'inputs and tables'!$K$14)),1,K1116)))</f>
        <v>0</v>
      </c>
      <c r="N1117" s="13">
        <f t="shared" si="51"/>
        <v>38744.467235237047</v>
      </c>
      <c r="O1117" s="10">
        <f ca="1">(O1116+(IF(J1116&lt;&gt;J1115,(-O1116*'inputs and tables'!$K$22-'inputs and tables'!$K$21)-O1116*'inputs and tables'!$K$22,0)*('inputs and tables'!$K$15+'inputs and tables'!$K$16)))*(IF(AND(J1116=0,'inputs and tables'!$K$16=1),(data!C1116/data!C1117-1)*'inputs and tables'!$K$18+1,1)*IF(AND(J1116=1,'inputs and tables'!$K$15=1),(data!C1117/data!C1116-1)*'inputs and tables'!$K$17+1,1))</f>
        <v>284156.29200712545</v>
      </c>
      <c r="P1117" s="10">
        <f ca="1">(P1116+(IF(K1116&lt;&gt;K1115,(-P1116*'inputs and tables'!$K$22-'inputs and tables'!$K$21)-P1116*'inputs and tables'!$K$22,0)*('inputs and tables'!$K$15+'inputs and tables'!$K$16)))*(IF(AND(K1116=0,'inputs and tables'!$K$16=1),data!C1116/data!C1117,1)*IF(AND(K1116=1,'inputs and tables'!$K$15=1),data!C1117/data!C1116,1))</f>
        <v>9488.1193659478467</v>
      </c>
      <c r="R1117" s="36">
        <f ca="1">1-O1117/MAX($O$202:O1117)</f>
        <v>0.65927893786568859</v>
      </c>
      <c r="S1117" s="36">
        <f>1-N1117/MAX($N$202:N1117)</f>
        <v>0.45207661471927996</v>
      </c>
    </row>
    <row r="1118" spans="1:19" x14ac:dyDescent="0.4">
      <c r="A1118" s="17">
        <f t="shared" si="50"/>
        <v>1116</v>
      </c>
      <c r="B1118">
        <v>1516665600</v>
      </c>
      <c r="C1118">
        <v>10824.94</v>
      </c>
      <c r="D1118" s="14">
        <f t="shared" si="49"/>
        <v>43123</v>
      </c>
      <c r="F1118">
        <f ca="1">IF(A1118&lt;$F$2,"",AVERAGE(INDIRECT("C"&amp;A1118-$F$2+3):C1118))</f>
        <v>14809.319545454544</v>
      </c>
      <c r="G1118" s="2">
        <f ca="1">IF(A1118&lt;$G$2,"",IF(A1118=$G$2,AVERAGE(INDIRECT("C"&amp;A1118-$G$2+3):C1118),G1117+(2/($G$2+3))*(C1118-G1117)))</f>
        <v>13199.617471385011</v>
      </c>
      <c r="J1118">
        <f ca="1">IF(F1118="","",IF(C1118&lt;(F1118*(1-'inputs and tables'!$K$14)),0,IF(C1118&gt;(F1118*(1+'inputs and tables'!$K$14)),1,J1117)))</f>
        <v>0</v>
      </c>
      <c r="K1118">
        <f ca="1">IF(G1118="","",IF(C1118&lt;(G1118*(1-'inputs and tables'!$K$14)),0,IF(C1118&gt;(G1118*(1+'inputs and tables'!$K$14)),1,K1117)))</f>
        <v>0</v>
      </c>
      <c r="N1118" s="13">
        <f t="shared" si="51"/>
        <v>38954.046565187746</v>
      </c>
      <c r="O1118" s="10">
        <f ca="1">(O1117+(IF(J1117&lt;&gt;J1116,(-O1117*'inputs and tables'!$K$22-'inputs and tables'!$K$21)-O1117*'inputs and tables'!$K$22,0)*('inputs and tables'!$K$15+'inputs and tables'!$K$16)))*(IF(AND(J1117=0,'inputs and tables'!$K$16=1),(data!C1117/data!C1118-1)*'inputs and tables'!$K$18+1,1)*IF(AND(J1117=1,'inputs and tables'!$K$15=1),(data!C1118/data!C1117-1)*'inputs and tables'!$K$17+1,1))</f>
        <v>282627.48330735485</v>
      </c>
      <c r="P1118" s="10">
        <f ca="1">(P1117+(IF(K1117&lt;&gt;K1116,(-P1117*'inputs and tables'!$K$22-'inputs and tables'!$K$21)-P1117*'inputs and tables'!$K$22,0)*('inputs and tables'!$K$15+'inputs and tables'!$K$16)))*(IF(AND(K1117=0,'inputs and tables'!$K$16=1),data!C1117/data!C1118,1)*IF(AND(K1117=1,'inputs and tables'!$K$15=1),data!C1118/data!C1117,1))</f>
        <v>9437.0716860648354</v>
      </c>
      <c r="R1118" s="36">
        <f ca="1">1-O1118/MAX($O$202:O1118)</f>
        <v>0.6611120745536242</v>
      </c>
      <c r="S1118" s="36">
        <f>1-N1118/MAX($N$202:N1118)</f>
        <v>0.44911274854313055</v>
      </c>
    </row>
    <row r="1119" spans="1:19" x14ac:dyDescent="0.4">
      <c r="A1119" s="17">
        <f t="shared" si="50"/>
        <v>1117</v>
      </c>
      <c r="B1119">
        <v>1516752000</v>
      </c>
      <c r="C1119">
        <v>11356.79</v>
      </c>
      <c r="D1119" s="14">
        <f t="shared" si="49"/>
        <v>43124</v>
      </c>
      <c r="F1119">
        <f ca="1">IF(A1119&lt;$F$2,"",AVERAGE(INDIRECT("C"&amp;A1119-$F$2+3):C1119))</f>
        <v>14683.661136363638</v>
      </c>
      <c r="G1119" s="2">
        <f ca="1">IF(A1119&lt;$G$2,"",IF(A1119=$G$2,AVERAGE(INDIRECT("C"&amp;A1119-$G$2+3):C1119),G1118+(2/($G$2+3))*(C1119-G1118)))</f>
        <v>13121.199281113308</v>
      </c>
      <c r="J1119">
        <f ca="1">IF(F1119="","",IF(C1119&lt;(F1119*(1-'inputs and tables'!$K$14)),0,IF(C1119&gt;(F1119*(1+'inputs and tables'!$K$14)),1,J1118)))</f>
        <v>0</v>
      </c>
      <c r="K1119">
        <f ca="1">IF(G1119="","",IF(C1119&lt;(G1119*(1-'inputs and tables'!$K$14)),0,IF(C1119&gt;(G1119*(1+'inputs and tables'!$K$14)),1,K1118)))</f>
        <v>0</v>
      </c>
      <c r="N1119" s="13">
        <f t="shared" si="51"/>
        <v>40867.933354924702</v>
      </c>
      <c r="O1119" s="10">
        <f ca="1">(O1118+(IF(J1118&lt;&gt;J1117,(-O1118*'inputs and tables'!$K$22-'inputs and tables'!$K$21)-O1118*'inputs and tables'!$K$22,0)*('inputs and tables'!$K$15+'inputs and tables'!$K$16)))*(IF(AND(J1118=0,'inputs and tables'!$K$16=1),(data!C1118/data!C1119-1)*'inputs and tables'!$K$18+1,1)*IF(AND(J1118=1,'inputs and tables'!$K$15=1),(data!C1119/data!C1118-1)*'inputs and tables'!$K$17+1,1))</f>
        <v>269391.75146789872</v>
      </c>
      <c r="P1119" s="10">
        <f ca="1">(P1118+(IF(K1118&lt;&gt;K1117,(-P1118*'inputs and tables'!$K$22-'inputs and tables'!$K$21)-P1118*'inputs and tables'!$K$22,0)*('inputs and tables'!$K$15+'inputs and tables'!$K$16)))*(IF(AND(K1118=0,'inputs and tables'!$K$16=1),data!C1118/data!C1119,1)*IF(AND(K1118=1,'inputs and tables'!$K$15=1),data!C1119/data!C1118,1))</f>
        <v>8995.1240427401299</v>
      </c>
      <c r="R1119" s="36">
        <f ca="1">1-O1119/MAX($O$202:O1119)</f>
        <v>0.67698253998872127</v>
      </c>
      <c r="S1119" s="36">
        <f>1-N1119/MAX($N$202:N1119)</f>
        <v>0.42204660455643528</v>
      </c>
    </row>
    <row r="1120" spans="1:19" x14ac:dyDescent="0.4">
      <c r="A1120" s="17">
        <f t="shared" si="50"/>
        <v>1118</v>
      </c>
      <c r="B1120">
        <v>1516838400</v>
      </c>
      <c r="C1120">
        <v>11118</v>
      </c>
      <c r="D1120" s="14">
        <f t="shared" si="49"/>
        <v>43125</v>
      </c>
      <c r="F1120">
        <f ca="1">IF(A1120&lt;$F$2,"",AVERAGE(INDIRECT("C"&amp;A1120-$F$2+3):C1120))</f>
        <v>14533.385681818183</v>
      </c>
      <c r="G1120" s="2">
        <f ca="1">IF(A1120&lt;$G$2,"",IF(A1120=$G$2,AVERAGE(INDIRECT("C"&amp;A1120-$G$2+3):C1120),G1119+(2/($G$2+3))*(C1120-G1119)))</f>
        <v>13035.956758512741</v>
      </c>
      <c r="J1120">
        <f ca="1">IF(F1120="","",IF(C1120&lt;(F1120*(1-'inputs and tables'!$K$14)),0,IF(C1120&gt;(F1120*(1+'inputs and tables'!$K$14)),1,J1119)))</f>
        <v>0</v>
      </c>
      <c r="K1120">
        <f ca="1">IF(G1120="","",IF(C1120&lt;(G1120*(1-'inputs and tables'!$K$14)),0,IF(C1120&gt;(G1120*(1+'inputs and tables'!$K$14)),1,K1119)))</f>
        <v>0</v>
      </c>
      <c r="N1120" s="13">
        <f t="shared" si="51"/>
        <v>40008.636510849705</v>
      </c>
      <c r="O1120" s="10">
        <f ca="1">(O1119+(IF(J1119&lt;&gt;J1118,(-O1119*'inputs and tables'!$K$22-'inputs and tables'!$K$21)-O1119*'inputs and tables'!$K$22,0)*('inputs and tables'!$K$15+'inputs and tables'!$K$16)))*(IF(AND(J1119=0,'inputs and tables'!$K$16=1),(data!C1119/data!C1120-1)*'inputs and tables'!$K$18+1,1)*IF(AND(J1119=1,'inputs and tables'!$K$15=1),(data!C1120/data!C1119-1)*'inputs and tables'!$K$17+1,1))</f>
        <v>275177.6892564416</v>
      </c>
      <c r="P1120" s="10">
        <f ca="1">(P1119+(IF(K1119&lt;&gt;K1118,(-P1119*'inputs and tables'!$K$22-'inputs and tables'!$K$21)-P1119*'inputs and tables'!$K$22,0)*('inputs and tables'!$K$15+'inputs and tables'!$K$16)))*(IF(AND(K1119=0,'inputs and tables'!$K$16=1),data!C1119/data!C1120,1)*IF(AND(K1119=1,'inputs and tables'!$K$15=1),data!C1120/data!C1119,1))</f>
        <v>9188.3193719509509</v>
      </c>
      <c r="R1120" s="36">
        <f ca="1">1-O1120/MAX($O$202:O1120)</f>
        <v>0.67004484082735283</v>
      </c>
      <c r="S1120" s="36">
        <f>1-N1120/MAX($N$202:N1120)</f>
        <v>0.4341987612220044</v>
      </c>
    </row>
    <row r="1121" spans="1:19" x14ac:dyDescent="0.4">
      <c r="A1121" s="17">
        <f t="shared" si="50"/>
        <v>1119</v>
      </c>
      <c r="B1121">
        <v>1516924800</v>
      </c>
      <c r="C1121">
        <v>11086.89</v>
      </c>
      <c r="D1121" s="14">
        <f t="shared" si="49"/>
        <v>43126</v>
      </c>
      <c r="F1121">
        <f ca="1">IF(A1121&lt;$F$2,"",AVERAGE(INDIRECT("C"&amp;A1121-$F$2+3):C1121))</f>
        <v>14406.051136363636</v>
      </c>
      <c r="G1121" s="2">
        <f ca="1">IF(A1121&lt;$G$2,"",IF(A1121=$G$2,AVERAGE(INDIRECT("C"&amp;A1121-$G$2+3):C1121),G1120+(2/($G$2+3))*(C1121-G1120)))</f>
        <v>12953.017747512198</v>
      </c>
      <c r="J1121">
        <f ca="1">IF(F1121="","",IF(C1121&lt;(F1121*(1-'inputs and tables'!$K$14)),0,IF(C1121&gt;(F1121*(1+'inputs and tables'!$K$14)),1,J1120)))</f>
        <v>0</v>
      </c>
      <c r="K1121">
        <f ca="1">IF(G1121="","",IF(C1121&lt;(G1121*(1-'inputs and tables'!$K$14)),0,IF(C1121&gt;(G1121*(1+'inputs and tables'!$K$14)),1,K1120)))</f>
        <v>0</v>
      </c>
      <c r="N1121" s="13">
        <f t="shared" si="51"/>
        <v>39896.685738961547</v>
      </c>
      <c r="O1121" s="10">
        <f ca="1">(O1120+(IF(J1120&lt;&gt;J1119,(-O1120*'inputs and tables'!$K$22-'inputs and tables'!$K$21)-O1120*'inputs and tables'!$K$22,0)*('inputs and tables'!$K$15+'inputs and tables'!$K$16)))*(IF(AND(J1120=0,'inputs and tables'!$K$16=1),(data!C1120/data!C1121-1)*'inputs and tables'!$K$18+1,1)*IF(AND(J1120=1,'inputs and tables'!$K$15=1),(data!C1121/data!C1120-1)*'inputs and tables'!$K$17+1,1))</f>
        <v>275949.84248541459</v>
      </c>
      <c r="P1121" s="10">
        <f ca="1">(P1120+(IF(K1120&lt;&gt;K1119,(-P1120*'inputs and tables'!$K$22-'inputs and tables'!$K$21)-P1120*'inputs and tables'!$K$22,0)*('inputs and tables'!$K$15+'inputs and tables'!$K$16)))*(IF(AND(K1120=0,'inputs and tables'!$K$16=1),data!C1120/data!C1121,1)*IF(AND(K1120=1,'inputs and tables'!$K$15=1),data!C1121/data!C1120,1))</f>
        <v>9214.101950804119</v>
      </c>
      <c r="R1121" s="36">
        <f ca="1">1-O1121/MAX($O$202:O1121)</f>
        <v>0.66911898109555601</v>
      </c>
      <c r="S1121" s="36">
        <f>1-N1121/MAX($N$202:N1121)</f>
        <v>0.43578196652317214</v>
      </c>
    </row>
    <row r="1122" spans="1:19" x14ac:dyDescent="0.4">
      <c r="A1122" s="17">
        <f t="shared" si="50"/>
        <v>1120</v>
      </c>
      <c r="B1122">
        <v>1517011200</v>
      </c>
      <c r="C1122">
        <v>11319</v>
      </c>
      <c r="D1122" s="14">
        <f t="shared" si="49"/>
        <v>43127</v>
      </c>
      <c r="F1122">
        <f ca="1">IF(A1122&lt;$F$2,"",AVERAGE(INDIRECT("C"&amp;A1122-$F$2+3):C1122))</f>
        <v>14282.624318181817</v>
      </c>
      <c r="G1122" s="2">
        <f ca="1">IF(A1122&lt;$G$2,"",IF(A1122=$G$2,AVERAGE(INDIRECT("C"&amp;A1122-$G$2+3):C1122),G1121+(2/($G$2+3))*(C1122-G1121)))</f>
        <v>12883.485077405296</v>
      </c>
      <c r="J1122">
        <f ca="1">IF(F1122="","",IF(C1122&lt;(F1122*(1-'inputs and tables'!$K$14)),0,IF(C1122&gt;(F1122*(1+'inputs and tables'!$K$14)),1,J1121)))</f>
        <v>0</v>
      </c>
      <c r="K1122">
        <f ca="1">IF(G1122="","",IF(C1122&lt;(G1122*(1-'inputs and tables'!$K$14)),0,IF(C1122&gt;(G1122*(1+'inputs and tables'!$K$14)),1,K1121)))</f>
        <v>0</v>
      </c>
      <c r="N1122" s="13">
        <f t="shared" si="51"/>
        <v>40731.944294505112</v>
      </c>
      <c r="O1122" s="10">
        <f ca="1">(O1121+(IF(J1121&lt;&gt;J1120,(-O1121*'inputs and tables'!$K$22-'inputs and tables'!$K$21)-O1121*'inputs and tables'!$K$22,0)*('inputs and tables'!$K$15+'inputs and tables'!$K$16)))*(IF(AND(J1121=0,'inputs and tables'!$K$16=1),(data!C1121/data!C1122-1)*'inputs and tables'!$K$18+1,1)*IF(AND(J1121=1,'inputs and tables'!$K$15=1),(data!C1122/data!C1121-1)*'inputs and tables'!$K$17+1,1))</f>
        <v>270291.15197041415</v>
      </c>
      <c r="P1122" s="10">
        <f ca="1">(P1121+(IF(K1121&lt;&gt;K1120,(-P1121*'inputs and tables'!$K$22-'inputs and tables'!$K$21)-P1121*'inputs and tables'!$K$22,0)*('inputs and tables'!$K$15+'inputs and tables'!$K$16)))*(IF(AND(K1121=0,'inputs and tables'!$K$16=1),data!C1121/data!C1122,1)*IF(AND(K1121=1,'inputs and tables'!$K$15=1),data!C1122/data!C1121,1))</f>
        <v>9025.1554710973305</v>
      </c>
      <c r="R1122" s="36">
        <f ca="1">1-O1122/MAX($O$202:O1122)</f>
        <v>0.67590410286407887</v>
      </c>
      <c r="S1122" s="36">
        <f>1-N1122/MAX($N$202:N1122)</f>
        <v>0.42396975879401577</v>
      </c>
    </row>
    <row r="1123" spans="1:19" x14ac:dyDescent="0.4">
      <c r="A1123" s="17">
        <f t="shared" si="50"/>
        <v>1121</v>
      </c>
      <c r="B1123">
        <v>1517097600</v>
      </c>
      <c r="C1123">
        <v>11536</v>
      </c>
      <c r="D1123" s="14">
        <f t="shared" si="49"/>
        <v>43128</v>
      </c>
      <c r="F1123">
        <f ca="1">IF(A1123&lt;$F$2,"",AVERAGE(INDIRECT("C"&amp;A1123-$F$2+3):C1123))</f>
        <v>14141.654545454547</v>
      </c>
      <c r="G1123" s="2">
        <f ca="1">IF(A1123&lt;$G$2,"",IF(A1123=$G$2,AVERAGE(INDIRECT("C"&amp;A1123-$G$2+3):C1123),G1122+(2/($G$2+3))*(C1123-G1122)))</f>
        <v>12826.14528687741</v>
      </c>
      <c r="J1123">
        <f ca="1">IF(F1123="","",IF(C1123&lt;(F1123*(1-'inputs and tables'!$K$14)),0,IF(C1123&gt;(F1123*(1+'inputs and tables'!$K$14)),1,J1122)))</f>
        <v>0</v>
      </c>
      <c r="K1123">
        <f ca="1">IF(G1123="","",IF(C1123&lt;(G1123*(1-'inputs and tables'!$K$14)),0,IF(C1123&gt;(G1123*(1+'inputs and tables'!$K$14)),1,K1122)))</f>
        <v>0</v>
      </c>
      <c r="N1123" s="13">
        <f t="shared" si="51"/>
        <v>41512.828817157962</v>
      </c>
      <c r="O1123" s="10">
        <f ca="1">(O1122+(IF(J1122&lt;&gt;J1121,(-O1122*'inputs and tables'!$K$22-'inputs and tables'!$K$21)-O1122*'inputs and tables'!$K$22,0)*('inputs and tables'!$K$15+'inputs and tables'!$K$16)))*(IF(AND(J1122=0,'inputs and tables'!$K$16=1),(data!C1122/data!C1123-1)*'inputs and tables'!$K$18+1,1)*IF(AND(J1122=1,'inputs and tables'!$K$15=1),(data!C1123/data!C1122-1)*'inputs and tables'!$K$17+1,1))</f>
        <v>265206.79170883476</v>
      </c>
      <c r="P1123" s="10">
        <f ca="1">(P1122+(IF(K1122&lt;&gt;K1121,(-P1122*'inputs and tables'!$K$22-'inputs and tables'!$K$21)-P1122*'inputs and tables'!$K$22,0)*('inputs and tables'!$K$15+'inputs and tables'!$K$16)))*(IF(AND(K1122=0,'inputs and tables'!$K$16=1),data!C1122/data!C1123,1)*IF(AND(K1122=1,'inputs and tables'!$K$15=1),data!C1123/data!C1122,1))</f>
        <v>8855.3861630851843</v>
      </c>
      <c r="R1123" s="36">
        <f ca="1">1-O1123/MAX($O$202:O1123)</f>
        <v>0.68200056694855316</v>
      </c>
      <c r="S1123" s="36">
        <f>1-N1123/MAX($N$202:N1123)</f>
        <v>0.41292650741653558</v>
      </c>
    </row>
    <row r="1124" spans="1:19" x14ac:dyDescent="0.4">
      <c r="A1124" s="17">
        <f t="shared" si="50"/>
        <v>1122</v>
      </c>
      <c r="B1124">
        <v>1517184000</v>
      </c>
      <c r="C1124">
        <v>11123.01</v>
      </c>
      <c r="D1124" s="14">
        <f t="shared" si="49"/>
        <v>43129</v>
      </c>
      <c r="F1124">
        <f ca="1">IF(A1124&lt;$F$2,"",AVERAGE(INDIRECT("C"&amp;A1124-$F$2+3):C1124))</f>
        <v>13947.859090909089</v>
      </c>
      <c r="G1124" s="2">
        <f ca="1">IF(A1124&lt;$G$2,"",IF(A1124=$G$2,AVERAGE(INDIRECT("C"&amp;A1124-$G$2+3):C1124),G1123+(2/($G$2+3))*(C1124-G1123)))</f>
        <v>12753.671444882628</v>
      </c>
      <c r="J1124">
        <f ca="1">IF(F1124="","",IF(C1124&lt;(F1124*(1-'inputs and tables'!$K$14)),0,IF(C1124&gt;(F1124*(1+'inputs and tables'!$K$14)),1,J1123)))</f>
        <v>0</v>
      </c>
      <c r="K1124">
        <f ca="1">IF(G1124="","",IF(C1124&lt;(G1124*(1-'inputs and tables'!$K$14)),0,IF(C1124&gt;(G1124*(1+'inputs and tables'!$K$14)),1,K1123)))</f>
        <v>0</v>
      </c>
      <c r="N1124" s="13">
        <f t="shared" si="51"/>
        <v>40026.665227248282</v>
      </c>
      <c r="O1124" s="10">
        <f ca="1">(O1123+(IF(J1123&lt;&gt;J1122,(-O1123*'inputs and tables'!$K$22-'inputs and tables'!$K$21)-O1123*'inputs and tables'!$K$22,0)*('inputs and tables'!$K$15+'inputs and tables'!$K$16)))*(IF(AND(J1123=0,'inputs and tables'!$K$16=1),(data!C1123/data!C1124-1)*'inputs and tables'!$K$18+1,1)*IF(AND(J1123=1,'inputs and tables'!$K$15=1),(data!C1124/data!C1123-1)*'inputs and tables'!$K$17+1,1))</f>
        <v>275053.74436893588</v>
      </c>
      <c r="P1124" s="10">
        <f ca="1">(P1123+(IF(K1123&lt;&gt;K1122,(-P1123*'inputs and tables'!$K$22-'inputs and tables'!$K$21)-P1123*'inputs and tables'!$K$22,0)*('inputs and tables'!$K$15+'inputs and tables'!$K$16)))*(IF(AND(K1123=0,'inputs and tables'!$K$16=1),data!C1123/data!C1124,1)*IF(AND(K1123=1,'inputs and tables'!$K$15=1),data!C1124/data!C1123,1))</f>
        <v>9184.1807907527436</v>
      </c>
      <c r="R1124" s="36">
        <f ca="1">1-O1124/MAX($O$202:O1124)</f>
        <v>0.67019345845400746</v>
      </c>
      <c r="S1124" s="36">
        <f>1-N1124/MAX($N$202:N1124)</f>
        <v>0.43394379951969475</v>
      </c>
    </row>
    <row r="1125" spans="1:19" x14ac:dyDescent="0.4">
      <c r="A1125" s="17">
        <f t="shared" si="50"/>
        <v>1123</v>
      </c>
      <c r="B1125">
        <v>1517270400</v>
      </c>
      <c r="C1125">
        <v>9995</v>
      </c>
      <c r="D1125" s="14">
        <f t="shared" ref="D1125:D1169" si="52">(B1125/86400)+DATE(1970,1,1)</f>
        <v>43130</v>
      </c>
      <c r="F1125">
        <f ca="1">IF(A1125&lt;$F$2,"",AVERAGE(INDIRECT("C"&amp;A1125-$F$2+3):C1125))</f>
        <v>13734.58659090909</v>
      </c>
      <c r="G1125" s="2">
        <f ca="1">IF(A1125&lt;$G$2,"",IF(A1125=$G$2,AVERAGE(INDIRECT("C"&amp;A1125-$G$2+3):C1125),G1124+(2/($G$2+3))*(C1125-G1124)))</f>
        <v>12636.281170632303</v>
      </c>
      <c r="J1125">
        <f ca="1">IF(F1125="","",IF(C1125&lt;(F1125*(1-'inputs and tables'!$K$14)),0,IF(C1125&gt;(F1125*(1+'inputs and tables'!$K$14)),1,J1124)))</f>
        <v>0</v>
      </c>
      <c r="K1125">
        <f ca="1">IF(G1125="","",IF(C1125&lt;(G1125*(1-'inputs and tables'!$K$14)),0,IF(C1125&gt;(G1125*(1+'inputs and tables'!$K$14)),1,K1124)))</f>
        <v>0</v>
      </c>
      <c r="N1125" s="13">
        <f t="shared" si="51"/>
        <v>35967.469142466522</v>
      </c>
      <c r="O1125" s="10">
        <f ca="1">(O1124+(IF(J1124&lt;&gt;J1123,(-O1124*'inputs and tables'!$K$22-'inputs and tables'!$K$21)-O1124*'inputs and tables'!$K$22,0)*('inputs and tables'!$K$15+'inputs and tables'!$K$16)))*(IF(AND(J1124=0,'inputs and tables'!$K$16=1),(data!C1124/data!C1125-1)*'inputs and tables'!$K$18+1,1)*IF(AND(J1124=1,'inputs and tables'!$K$15=1),(data!C1125/data!C1124-1)*'inputs and tables'!$K$17+1,1))</f>
        <v>306095.60271667008</v>
      </c>
      <c r="P1125" s="10">
        <f ca="1">(P1124+(IF(K1124&lt;&gt;K1123,(-P1124*'inputs and tables'!$K$22-'inputs and tables'!$K$21)-P1124*'inputs and tables'!$K$22,0)*('inputs and tables'!$K$15+'inputs and tables'!$K$16)))*(IF(AND(K1124=0,'inputs and tables'!$K$16=1),data!C1124/data!C1125,1)*IF(AND(K1124=1,'inputs and tables'!$K$15=1),data!C1125/data!C1124,1))</f>
        <v>10220.68381964489</v>
      </c>
      <c r="R1125" s="36">
        <f ca="1">1-O1125/MAX($O$202:O1125)</f>
        <v>0.63297234020195181</v>
      </c>
      <c r="S1125" s="36">
        <f>1-N1125/MAX($N$202:N1125)</f>
        <v>0.49134885936444817</v>
      </c>
    </row>
    <row r="1126" spans="1:19" x14ac:dyDescent="0.4">
      <c r="A1126" s="17">
        <f t="shared" si="50"/>
        <v>1124</v>
      </c>
      <c r="B1126">
        <v>1517356800</v>
      </c>
      <c r="C1126">
        <v>10099.99</v>
      </c>
      <c r="D1126" s="14">
        <f t="shared" si="52"/>
        <v>43131</v>
      </c>
      <c r="F1126">
        <f ca="1">IF(A1126&lt;$F$2,"",AVERAGE(INDIRECT("C"&amp;A1126-$F$2+3):C1126))</f>
        <v>13531.427045454544</v>
      </c>
      <c r="G1126" s="2">
        <f ca="1">IF(A1126&lt;$G$2,"",IF(A1126=$G$2,AVERAGE(INDIRECT("C"&amp;A1126-$G$2+3):C1126),G1125+(2/($G$2+3))*(C1126-G1125)))</f>
        <v>12528.353886775609</v>
      </c>
      <c r="J1126">
        <f ca="1">IF(F1126="","",IF(C1126&lt;(F1126*(1-'inputs and tables'!$K$14)),0,IF(C1126&gt;(F1126*(1+'inputs and tables'!$K$14)),1,J1125)))</f>
        <v>0</v>
      </c>
      <c r="K1126">
        <f ca="1">IF(G1126="","",IF(C1126&lt;(G1126*(1-'inputs and tables'!$K$14)),0,IF(C1126&gt;(G1126*(1+'inputs and tables'!$K$14)),1,K1125)))</f>
        <v>0</v>
      </c>
      <c r="N1126" s="13">
        <f t="shared" si="51"/>
        <v>36345.280506675379</v>
      </c>
      <c r="O1126" s="10">
        <f ca="1">(O1125+(IF(J1125&lt;&gt;J1124,(-O1125*'inputs and tables'!$K$22-'inputs and tables'!$K$21)-O1125*'inputs and tables'!$K$22,0)*('inputs and tables'!$K$15+'inputs and tables'!$K$16)))*(IF(AND(J1125=0,'inputs and tables'!$K$16=1),(data!C1125/data!C1126-1)*'inputs and tables'!$K$18+1,1)*IF(AND(J1125=1,'inputs and tables'!$K$15=1),(data!C1126/data!C1125-1)*'inputs and tables'!$K$17+1,1))</f>
        <v>302913.72062280431</v>
      </c>
      <c r="P1126" s="10">
        <f ca="1">(P1125+(IF(K1125&lt;&gt;K1124,(-P1125*'inputs and tables'!$K$22-'inputs and tables'!$K$21)-P1125*'inputs and tables'!$K$22,0)*('inputs and tables'!$K$15+'inputs and tables'!$K$16)))*(IF(AND(K1125=0,'inputs and tables'!$K$16=1),data!C1125/data!C1126,1)*IF(AND(K1125=1,'inputs and tables'!$K$15=1),data!C1126/data!C1125,1))</f>
        <v>10114.439200172543</v>
      </c>
      <c r="R1126" s="36">
        <f ca="1">1-O1126/MAX($O$202:O1126)</f>
        <v>0.63678761467273826</v>
      </c>
      <c r="S1126" s="36">
        <f>1-N1126/MAX($N$202:N1126)</f>
        <v>0.48600585953900277</v>
      </c>
    </row>
    <row r="1127" spans="1:19" x14ac:dyDescent="0.4">
      <c r="A1127" s="17">
        <f t="shared" si="50"/>
        <v>1125</v>
      </c>
      <c r="B1127">
        <v>1517443200</v>
      </c>
      <c r="C1127">
        <v>9014.23</v>
      </c>
      <c r="D1127" s="14">
        <f t="shared" si="52"/>
        <v>43132</v>
      </c>
      <c r="F1127">
        <f ca="1">IF(A1127&lt;$F$2,"",AVERAGE(INDIRECT("C"&amp;A1127-$F$2+3):C1127))</f>
        <v>13330.870227272726</v>
      </c>
      <c r="G1127" s="2">
        <f ca="1">IF(A1127&lt;$G$2,"",IF(A1127=$G$2,AVERAGE(INDIRECT("C"&amp;A1127-$G$2+3):C1127),G1126+(2/($G$2+3))*(C1127-G1126)))</f>
        <v>12378.816700104306</v>
      </c>
      <c r="J1127">
        <f ca="1">IF(F1127="","",IF(C1127&lt;(F1127*(1-'inputs and tables'!$K$14)),0,IF(C1127&gt;(F1127*(1+'inputs and tables'!$K$14)),1,J1126)))</f>
        <v>0</v>
      </c>
      <c r="K1127">
        <f ca="1">IF(G1127="","",IF(C1127&lt;(G1127*(1-'inputs and tables'!$K$14)),0,IF(C1127&gt;(G1127*(1+'inputs and tables'!$K$14)),1,K1126)))</f>
        <v>0</v>
      </c>
      <c r="N1127" s="13">
        <f t="shared" si="51"/>
        <v>32438.122998308751</v>
      </c>
      <c r="O1127" s="10">
        <f ca="1">(O1126+(IF(J1126&lt;&gt;J1125,(-O1126*'inputs and tables'!$K$22-'inputs and tables'!$K$21)-O1126*'inputs and tables'!$K$22,0)*('inputs and tables'!$K$15+'inputs and tables'!$K$16)))*(IF(AND(J1126=0,'inputs and tables'!$K$16=1),(data!C1126/data!C1127-1)*'inputs and tables'!$K$18+1,1)*IF(AND(J1126=1,'inputs and tables'!$K$15=1),(data!C1127/data!C1126-1)*'inputs and tables'!$K$17+1,1))</f>
        <v>339399.54373841331</v>
      </c>
      <c r="P1127" s="10">
        <f ca="1">(P1126+(IF(K1126&lt;&gt;K1125,(-P1126*'inputs and tables'!$K$22-'inputs and tables'!$K$21)-P1126*'inputs and tables'!$K$22,0)*('inputs and tables'!$K$15+'inputs and tables'!$K$16)))*(IF(AND(K1126=0,'inputs and tables'!$K$16=1),data!C1126/data!C1127,1)*IF(AND(K1126=1,'inputs and tables'!$K$15=1),data!C1127/data!C1126,1))</f>
        <v>11332.71890969619</v>
      </c>
      <c r="R1127" s="36">
        <f ca="1">1-O1127/MAX($O$202:O1127)</f>
        <v>0.59303884417399044</v>
      </c>
      <c r="S1127" s="36">
        <f>1-N1127/MAX($N$202:N1127)</f>
        <v>0.54126079325150478</v>
      </c>
    </row>
    <row r="1128" spans="1:19" x14ac:dyDescent="0.4">
      <c r="A1128" s="17">
        <f t="shared" si="50"/>
        <v>1126</v>
      </c>
      <c r="B1128">
        <v>1517529600</v>
      </c>
      <c r="C1128">
        <v>8787.52</v>
      </c>
      <c r="D1128" s="14">
        <f t="shared" si="52"/>
        <v>43133</v>
      </c>
      <c r="F1128">
        <f ca="1">IF(A1128&lt;$F$2,"",AVERAGE(INDIRECT("C"&amp;A1128-$F$2+3):C1128))</f>
        <v>13155.657272727271</v>
      </c>
      <c r="G1128" s="2">
        <f ca="1">IF(A1128&lt;$G$2,"",IF(A1128=$G$2,AVERAGE(INDIRECT("C"&amp;A1128-$G$2+3):C1128),G1127+(2/($G$2+3))*(C1128-G1127)))</f>
        <v>12225.995563929655</v>
      </c>
      <c r="J1128">
        <f ca="1">IF(F1128="","",IF(C1128&lt;(F1128*(1-'inputs and tables'!$K$14)),0,IF(C1128&gt;(F1128*(1+'inputs and tables'!$K$14)),1,J1127)))</f>
        <v>0</v>
      </c>
      <c r="K1128">
        <f ca="1">IF(G1128="","",IF(C1128&lt;(G1128*(1-'inputs and tables'!$K$14)),0,IF(C1128&gt;(G1128*(1+'inputs and tables'!$K$14)),1,K1127)))</f>
        <v>0</v>
      </c>
      <c r="N1128" s="13">
        <f t="shared" si="51"/>
        <v>31622.29659217683</v>
      </c>
      <c r="O1128" s="10">
        <f ca="1">(O1127+(IF(J1127&lt;&gt;J1126,(-O1127*'inputs and tables'!$K$22-'inputs and tables'!$K$21)-O1127*'inputs and tables'!$K$22,0)*('inputs and tables'!$K$15+'inputs and tables'!$K$16)))*(IF(AND(J1127=0,'inputs and tables'!$K$16=1),(data!C1127/data!C1128-1)*'inputs and tables'!$K$18+1,1)*IF(AND(J1127=1,'inputs and tables'!$K$15=1),(data!C1128/data!C1127-1)*'inputs and tables'!$K$17+1,1))</f>
        <v>348155.7423656637</v>
      </c>
      <c r="P1128" s="10">
        <f ca="1">(P1127+(IF(K1127&lt;&gt;K1126,(-P1127*'inputs and tables'!$K$22-'inputs and tables'!$K$21)-P1127*'inputs and tables'!$K$22,0)*('inputs and tables'!$K$15+'inputs and tables'!$K$16)))*(IF(AND(K1127=0,'inputs and tables'!$K$16=1),data!C1127/data!C1128,1)*IF(AND(K1127=1,'inputs and tables'!$K$15=1),data!C1128/data!C1127,1))</f>
        <v>11625.092719828879</v>
      </c>
      <c r="R1128" s="36">
        <f ca="1">1-O1128/MAX($O$202:O1128)</f>
        <v>0.58253961758476902</v>
      </c>
      <c r="S1128" s="36">
        <f>1-N1128/MAX($N$202:N1128)</f>
        <v>0.55279819196020763</v>
      </c>
    </row>
    <row r="1129" spans="1:19" x14ac:dyDescent="0.4">
      <c r="A1129" s="17">
        <f t="shared" si="50"/>
        <v>1127</v>
      </c>
      <c r="B1129">
        <v>1517616000</v>
      </c>
      <c r="C1129">
        <v>9240</v>
      </c>
      <c r="D1129" s="14">
        <f t="shared" si="52"/>
        <v>43134</v>
      </c>
      <c r="F1129">
        <f ca="1">IF(A1129&lt;$F$2,"",AVERAGE(INDIRECT("C"&amp;A1129-$F$2+3):C1129))</f>
        <v>13007.502727272727</v>
      </c>
      <c r="G1129" s="2">
        <f ca="1">IF(A1129&lt;$G$2,"",IF(A1129=$G$2,AVERAGE(INDIRECT("C"&amp;A1129-$G$2+3):C1129),G1128+(2/($G$2+3))*(C1129-G1128)))</f>
        <v>12098.931922911372</v>
      </c>
      <c r="J1129">
        <f ca="1">IF(F1129="","",IF(C1129&lt;(F1129*(1-'inputs and tables'!$K$14)),0,IF(C1129&gt;(F1129*(1+'inputs and tables'!$K$14)),1,J1128)))</f>
        <v>0</v>
      </c>
      <c r="K1129">
        <f ca="1">IF(G1129="","",IF(C1129&lt;(G1129*(1-'inputs and tables'!$K$14)),0,IF(C1129&gt;(G1129*(1+'inputs and tables'!$K$14)),1,K1128)))</f>
        <v>0</v>
      </c>
      <c r="N1129" s="13">
        <f t="shared" si="51"/>
        <v>33250.566771024576</v>
      </c>
      <c r="O1129" s="10">
        <f ca="1">(O1128+(IF(J1128&lt;&gt;J1127,(-O1128*'inputs and tables'!$K$22-'inputs and tables'!$K$21)-O1128*'inputs and tables'!$K$22,0)*('inputs and tables'!$K$15+'inputs and tables'!$K$16)))*(IF(AND(J1128=0,'inputs and tables'!$K$16=1),(data!C1128/data!C1129-1)*'inputs and tables'!$K$18+1,1)*IF(AND(J1128=1,'inputs and tables'!$K$15=1),(data!C1129/data!C1128-1)*'inputs and tables'!$K$17+1,1))</f>
        <v>331106.66116375726</v>
      </c>
      <c r="P1129" s="10">
        <f ca="1">(P1128+(IF(K1128&lt;&gt;K1127,(-P1128*'inputs and tables'!$K$22-'inputs and tables'!$K$21)-P1128*'inputs and tables'!$K$22,0)*('inputs and tables'!$K$15+'inputs and tables'!$K$16)))*(IF(AND(K1128=0,'inputs and tables'!$K$16=1),data!C1128/data!C1129,1)*IF(AND(K1128=1,'inputs and tables'!$K$15=1),data!C1129/data!C1128,1))</f>
        <v>11055.81545209423</v>
      </c>
      <c r="R1129" s="36">
        <f ca="1">1-O1129/MAX($O$202:O1129)</f>
        <v>0.60298252600849667</v>
      </c>
      <c r="S1129" s="36">
        <f>1-N1129/MAX($N$202:N1129)</f>
        <v>0.52977123166858431</v>
      </c>
    </row>
    <row r="1130" spans="1:19" x14ac:dyDescent="0.4">
      <c r="A1130" s="17">
        <f t="shared" si="50"/>
        <v>1128</v>
      </c>
      <c r="B1130">
        <v>1517702400</v>
      </c>
      <c r="C1130">
        <v>8167.91</v>
      </c>
      <c r="D1130" s="14">
        <f t="shared" si="52"/>
        <v>43135</v>
      </c>
      <c r="F1130">
        <f ca="1">IF(A1130&lt;$F$2,"",AVERAGE(INDIRECT("C"&amp;A1130-$F$2+3):C1130))</f>
        <v>12870.169545454548</v>
      </c>
      <c r="G1130" s="2">
        <f ca="1">IF(A1130&lt;$G$2,"",IF(A1130=$G$2,AVERAGE(INDIRECT("C"&amp;A1130-$G$2+3):C1130),G1129+(2/($G$2+3))*(C1130-G1129)))</f>
        <v>11931.654394276846</v>
      </c>
      <c r="J1130">
        <f ca="1">IF(F1130="","",IF(C1130&lt;(F1130*(1-'inputs and tables'!$K$14)),0,IF(C1130&gt;(F1130*(1+'inputs and tables'!$K$14)),1,J1129)))</f>
        <v>0</v>
      </c>
      <c r="K1130">
        <f ca="1">IF(G1130="","",IF(C1130&lt;(G1130*(1-'inputs and tables'!$K$14)),0,IF(C1130&gt;(G1130*(1+'inputs and tables'!$K$14)),1,K1129)))</f>
        <v>0</v>
      </c>
      <c r="N1130" s="13">
        <f t="shared" si="51"/>
        <v>29392.601389038889</v>
      </c>
      <c r="O1130" s="10">
        <f ca="1">(O1129+(IF(J1129&lt;&gt;J1128,(-O1129*'inputs and tables'!$K$22-'inputs and tables'!$K$21)-O1129*'inputs and tables'!$K$22,0)*('inputs and tables'!$K$15+'inputs and tables'!$K$16)))*(IF(AND(J1129=0,'inputs and tables'!$K$16=1),(data!C1129/data!C1130-1)*'inputs and tables'!$K$18+1,1)*IF(AND(J1129=1,'inputs and tables'!$K$15=1),(data!C1130/data!C1129-1)*'inputs and tables'!$K$17+1,1))</f>
        <v>374566.51079077966</v>
      </c>
      <c r="P1130" s="10">
        <f ca="1">(P1129+(IF(K1129&lt;&gt;K1128,(-P1129*'inputs and tables'!$K$22-'inputs and tables'!$K$21)-P1129*'inputs and tables'!$K$22,0)*('inputs and tables'!$K$15+'inputs and tables'!$K$16)))*(IF(AND(K1129=0,'inputs and tables'!$K$16=1),data!C1129/data!C1130,1)*IF(AND(K1129=1,'inputs and tables'!$K$15=1),data!C1130/data!C1129,1))</f>
        <v>12506.961361884581</v>
      </c>
      <c r="R1130" s="36">
        <f ca="1">1-O1130/MAX($O$202:O1130)</f>
        <v>0.55087146409773236</v>
      </c>
      <c r="S1130" s="36">
        <f>1-N1130/MAX($N$202:N1130)</f>
        <v>0.58433049143486437</v>
      </c>
    </row>
    <row r="1131" spans="1:19" x14ac:dyDescent="0.4">
      <c r="A1131" s="17">
        <f t="shared" si="50"/>
        <v>1129</v>
      </c>
      <c r="B1131">
        <v>1517788800</v>
      </c>
      <c r="C1131">
        <v>6905.19</v>
      </c>
      <c r="D1131" s="14">
        <f t="shared" si="52"/>
        <v>43136</v>
      </c>
      <c r="F1131">
        <f ca="1">IF(A1131&lt;$F$2,"",AVERAGE(INDIRECT("C"&amp;A1131-$F$2+3):C1131))</f>
        <v>12684.471818181819</v>
      </c>
      <c r="G1131" s="2">
        <f ca="1">IF(A1131&lt;$G$2,"",IF(A1131=$G$2,AVERAGE(INDIRECT("C"&amp;A1131-$G$2+3):C1131),G1130+(2/($G$2+3))*(C1131-G1130)))</f>
        <v>11717.762292392725</v>
      </c>
      <c r="J1131">
        <f ca="1">IF(F1131="","",IF(C1131&lt;(F1131*(1-'inputs and tables'!$K$14)),0,IF(C1131&gt;(F1131*(1+'inputs and tables'!$K$14)),1,J1130)))</f>
        <v>0</v>
      </c>
      <c r="K1131">
        <f ca="1">IF(G1131="","",IF(C1131&lt;(G1131*(1-'inputs and tables'!$K$14)),0,IF(C1131&gt;(G1131*(1+'inputs and tables'!$K$14)),1,K1130)))</f>
        <v>0</v>
      </c>
      <c r="N1131" s="13">
        <f t="shared" si="51"/>
        <v>24848.645147360516</v>
      </c>
      <c r="O1131" s="10">
        <f ca="1">(O1130+(IF(J1130&lt;&gt;J1129,(-O1130*'inputs and tables'!$K$22-'inputs and tables'!$K$21)-O1130*'inputs and tables'!$K$22,0)*('inputs and tables'!$K$15+'inputs and tables'!$K$16)))*(IF(AND(J1130=0,'inputs and tables'!$K$16=1),(data!C1130/data!C1131-1)*'inputs and tables'!$K$18+1,1)*IF(AND(J1130=1,'inputs and tables'!$K$15=1),(data!C1131/data!C1130-1)*'inputs and tables'!$K$17+1,1))</f>
        <v>443061.74763520155</v>
      </c>
      <c r="P1131" s="10">
        <f ca="1">(P1130+(IF(K1130&lt;&gt;K1129,(-P1130*'inputs and tables'!$K$22-'inputs and tables'!$K$21)-P1130*'inputs and tables'!$K$22,0)*('inputs and tables'!$K$15+'inputs and tables'!$K$16)))*(IF(AND(K1130=0,'inputs and tables'!$K$16=1),data!C1130/data!C1131,1)*IF(AND(K1130=1,'inputs and tables'!$K$15=1),data!C1131/data!C1130,1))</f>
        <v>14794.051253817883</v>
      </c>
      <c r="R1131" s="36">
        <f ca="1">1-O1131/MAX($O$202:O1131)</f>
        <v>0.46874141628521582</v>
      </c>
      <c r="S1131" s="36">
        <f>1-N1131/MAX($N$202:N1131)</f>
        <v>0.64859101852874379</v>
      </c>
    </row>
    <row r="1132" spans="1:19" x14ac:dyDescent="0.4">
      <c r="A1132" s="17">
        <f t="shared" si="50"/>
        <v>1130</v>
      </c>
      <c r="B1132">
        <v>1517875200</v>
      </c>
      <c r="C1132">
        <v>7688.46</v>
      </c>
      <c r="D1132" s="14">
        <f t="shared" si="52"/>
        <v>43137</v>
      </c>
      <c r="F1132">
        <f ca="1">IF(A1132&lt;$F$2,"",AVERAGE(INDIRECT("C"&amp;A1132-$F$2+3):C1132))</f>
        <v>12535.983636363635</v>
      </c>
      <c r="G1132" s="2">
        <f ca="1">IF(A1132&lt;$G$2,"",IF(A1132=$G$2,AVERAGE(INDIRECT("C"&amp;A1132-$G$2+3):C1132),G1131+(2/($G$2+3))*(C1132-G1131)))</f>
        <v>11546.302620376013</v>
      </c>
      <c r="J1132">
        <f ca="1">IF(F1132="","",IF(C1132&lt;(F1132*(1-'inputs and tables'!$K$14)),0,IF(C1132&gt;(F1132*(1+'inputs and tables'!$K$14)),1,J1131)))</f>
        <v>0</v>
      </c>
      <c r="K1132">
        <f ca="1">IF(G1132="","",IF(C1132&lt;(G1132*(1-'inputs and tables'!$K$14)),0,IF(C1132&gt;(G1132*(1+'inputs and tables'!$K$14)),1,K1131)))</f>
        <v>0</v>
      </c>
      <c r="N1132" s="13">
        <f t="shared" si="51"/>
        <v>27667.27841951857</v>
      </c>
      <c r="O1132" s="10">
        <f ca="1">(O1131+(IF(J1131&lt;&gt;J1130,(-O1131*'inputs and tables'!$K$22-'inputs and tables'!$K$21)-O1131*'inputs and tables'!$K$22,0)*('inputs and tables'!$K$15+'inputs and tables'!$K$16)))*(IF(AND(J1131=0,'inputs and tables'!$K$16=1),(data!C1131/data!C1132-1)*'inputs and tables'!$K$18+1,1)*IF(AND(J1131=1,'inputs and tables'!$K$15=1),(data!C1132/data!C1131-1)*'inputs and tables'!$K$17+1,1))</f>
        <v>397924.36315635603</v>
      </c>
      <c r="P1132" s="10">
        <f ca="1">(P1131+(IF(K1131&lt;&gt;K1130,(-P1131*'inputs and tables'!$K$22-'inputs and tables'!$K$21)-P1131*'inputs and tables'!$K$22,0)*('inputs and tables'!$K$15+'inputs and tables'!$K$16)))*(IF(AND(K1131=0,'inputs and tables'!$K$16=1),data!C1131/data!C1132,1)*IF(AND(K1131=1,'inputs and tables'!$K$15=1),data!C1132/data!C1131,1))</f>
        <v>13286.891624246038</v>
      </c>
      <c r="R1132" s="36">
        <f ca="1">1-O1132/MAX($O$202:O1132)</f>
        <v>0.52286394678758941</v>
      </c>
      <c r="S1132" s="36">
        <f>1-N1132/MAX($N$202:N1132)</f>
        <v>0.60872997011197449</v>
      </c>
    </row>
    <row r="1133" spans="1:19" x14ac:dyDescent="0.4">
      <c r="A1133" s="17">
        <f t="shared" si="50"/>
        <v>1131</v>
      </c>
      <c r="B1133">
        <v>1517961600</v>
      </c>
      <c r="C1133">
        <v>7575.75</v>
      </c>
      <c r="D1133" s="14">
        <f t="shared" si="52"/>
        <v>43138</v>
      </c>
      <c r="F1133">
        <f ca="1">IF(A1133&lt;$F$2,"",AVERAGE(INDIRECT("C"&amp;A1133-$F$2+3):C1133))</f>
        <v>12386.069318181817</v>
      </c>
      <c r="G1133" s="2">
        <f ca="1">IF(A1133&lt;$G$2,"",IF(A1133=$G$2,AVERAGE(INDIRECT("C"&amp;A1133-$G$2+3):C1133),G1132+(2/($G$2+3))*(C1133-G1132)))</f>
        <v>11377.342934402566</v>
      </c>
      <c r="J1133">
        <f ca="1">IF(F1133="","",IF(C1133&lt;(F1133*(1-'inputs and tables'!$K$14)),0,IF(C1133&gt;(F1133*(1+'inputs and tables'!$K$14)),1,J1132)))</f>
        <v>0</v>
      </c>
      <c r="K1133">
        <f ca="1">IF(G1133="","",IF(C1133&lt;(G1133*(1-'inputs and tables'!$K$14)),0,IF(C1133&gt;(G1133*(1+'inputs and tables'!$K$14)),1,K1132)))</f>
        <v>0</v>
      </c>
      <c r="N1133" s="13">
        <f t="shared" si="51"/>
        <v>27261.68627874344</v>
      </c>
      <c r="O1133" s="10">
        <f ca="1">(O1132+(IF(J1132&lt;&gt;J1131,(-O1132*'inputs and tables'!$K$22-'inputs and tables'!$K$21)-O1132*'inputs and tables'!$K$22,0)*('inputs and tables'!$K$15+'inputs and tables'!$K$16)))*(IF(AND(J1132=0,'inputs and tables'!$K$16=1),(data!C1132/data!C1133-1)*'inputs and tables'!$K$18+1,1)*IF(AND(J1132=1,'inputs and tables'!$K$15=1),(data!C1133/data!C1132-1)*'inputs and tables'!$K$17+1,1))</f>
        <v>403844.57633278781</v>
      </c>
      <c r="P1133" s="10">
        <f ca="1">(P1132+(IF(K1132&lt;&gt;K1131,(-P1132*'inputs and tables'!$K$22-'inputs and tables'!$K$21)-P1132*'inputs and tables'!$K$22,0)*('inputs and tables'!$K$15+'inputs and tables'!$K$16)))*(IF(AND(K1132=0,'inputs and tables'!$K$16=1),data!C1132/data!C1133,1)*IF(AND(K1132=1,'inputs and tables'!$K$15=1),data!C1133/data!C1132,1))</f>
        <v>13484.570475180768</v>
      </c>
      <c r="R1133" s="36">
        <f ca="1">1-O1133/MAX($O$202:O1133)</f>
        <v>0.51576524308728633</v>
      </c>
      <c r="S1133" s="36">
        <f>1-N1133/MAX($N$202:N1133)</f>
        <v>0.61446584505554958</v>
      </c>
    </row>
    <row r="1134" spans="1:19" x14ac:dyDescent="0.4">
      <c r="A1134" s="17">
        <f t="shared" si="50"/>
        <v>1132</v>
      </c>
      <c r="B1134">
        <v>1518048000</v>
      </c>
      <c r="C1134">
        <v>8218.1</v>
      </c>
      <c r="D1134" s="14">
        <f t="shared" si="52"/>
        <v>43139</v>
      </c>
      <c r="F1134">
        <f ca="1">IF(A1134&lt;$F$2,"",AVERAGE(INDIRECT("C"&amp;A1134-$F$2+3):C1134))</f>
        <v>12213.96068181818</v>
      </c>
      <c r="G1134" s="2">
        <f ca="1">IF(A1134&lt;$G$2,"",IF(A1134=$G$2,AVERAGE(INDIRECT("C"&amp;A1134-$G$2+3):C1134),G1133+(2/($G$2+3))*(C1134-G1133)))</f>
        <v>11242.907064853522</v>
      </c>
      <c r="J1134">
        <f ca="1">IF(F1134="","",IF(C1134&lt;(F1134*(1-'inputs and tables'!$K$14)),0,IF(C1134&gt;(F1134*(1+'inputs and tables'!$K$14)),1,J1133)))</f>
        <v>0</v>
      </c>
      <c r="K1134">
        <f ca="1">IF(G1134="","",IF(C1134&lt;(G1134*(1-'inputs and tables'!$K$14)),0,IF(C1134&gt;(G1134*(1+'inputs and tables'!$K$14)),1,K1133)))</f>
        <v>0</v>
      </c>
      <c r="N1134" s="13">
        <f t="shared" si="51"/>
        <v>29573.212422181496</v>
      </c>
      <c r="O1134" s="10">
        <f ca="1">(O1133+(IF(J1133&lt;&gt;J1132,(-O1133*'inputs and tables'!$K$22-'inputs and tables'!$K$21)-O1133*'inputs and tables'!$K$22,0)*('inputs and tables'!$K$15+'inputs and tables'!$K$16)))*(IF(AND(J1133=0,'inputs and tables'!$K$16=1),(data!C1133/data!C1134-1)*'inputs and tables'!$K$18+1,1)*IF(AND(J1133=1,'inputs and tables'!$K$15=1),(data!C1134/data!C1133-1)*'inputs and tables'!$K$17+1,1))</f>
        <v>372278.93906780367</v>
      </c>
      <c r="P1134" s="10">
        <f ca="1">(P1133+(IF(K1133&lt;&gt;K1132,(-P1133*'inputs and tables'!$K$22-'inputs and tables'!$K$21)-P1133*'inputs and tables'!$K$22,0)*('inputs and tables'!$K$15+'inputs and tables'!$K$16)))*(IF(AND(K1133=0,'inputs and tables'!$K$16=1),data!C1133/data!C1134,1)*IF(AND(K1133=1,'inputs and tables'!$K$15=1),data!C1134/data!C1133,1))</f>
        <v>12430.578208752717</v>
      </c>
      <c r="R1134" s="36">
        <f ca="1">1-O1134/MAX($O$202:O1134)</f>
        <v>0.55361440482818525</v>
      </c>
      <c r="S1134" s="36">
        <f>1-N1134/MAX($N$202:N1134)</f>
        <v>0.58177629426142796</v>
      </c>
    </row>
    <row r="1135" spans="1:19" x14ac:dyDescent="0.4">
      <c r="A1135" s="17">
        <f t="shared" si="50"/>
        <v>1133</v>
      </c>
      <c r="B1135">
        <v>1518134400</v>
      </c>
      <c r="C1135">
        <v>8671.01</v>
      </c>
      <c r="D1135" s="14">
        <f t="shared" si="52"/>
        <v>43140</v>
      </c>
      <c r="F1135">
        <f ca="1">IF(A1135&lt;$F$2,"",AVERAGE(INDIRECT("C"&amp;A1135-$F$2+3):C1135))</f>
        <v>12061.777272727271</v>
      </c>
      <c r="G1135" s="2">
        <f ca="1">IF(A1135&lt;$G$2,"",IF(A1135=$G$2,AVERAGE(INDIRECT("C"&amp;A1135-$G$2+3):C1135),G1134+(2/($G$2+3))*(C1135-G1134)))</f>
        <v>11133.464636561883</v>
      </c>
      <c r="J1135">
        <f ca="1">IF(F1135="","",IF(C1135&lt;(F1135*(1-'inputs and tables'!$K$14)),0,IF(C1135&gt;(F1135*(1+'inputs and tables'!$K$14)),1,J1134)))</f>
        <v>0</v>
      </c>
      <c r="K1135">
        <f ca="1">IF(G1135="","",IF(C1135&lt;(G1135*(1-'inputs and tables'!$K$14)),0,IF(C1135&gt;(G1135*(1+'inputs and tables'!$K$14)),1,K1134)))</f>
        <v>0</v>
      </c>
      <c r="N1135" s="13">
        <f t="shared" si="51"/>
        <v>31203.0299758898</v>
      </c>
      <c r="O1135" s="10">
        <f ca="1">(O1134+(IF(J1134&lt;&gt;J1133,(-O1134*'inputs and tables'!$K$22-'inputs and tables'!$K$21)-O1134*'inputs and tables'!$K$22,0)*('inputs and tables'!$K$15+'inputs and tables'!$K$16)))*(IF(AND(J1134=0,'inputs and tables'!$K$16=1),(data!C1134/data!C1135-1)*'inputs and tables'!$K$18+1,1)*IF(AND(J1134=1,'inputs and tables'!$K$15=1),(data!C1135/data!C1134-1)*'inputs and tables'!$K$17+1,1))</f>
        <v>352833.81626282487</v>
      </c>
      <c r="P1135" s="10">
        <f ca="1">(P1134+(IF(K1134&lt;&gt;K1133,(-P1134*'inputs and tables'!$K$22-'inputs and tables'!$K$21)-P1134*'inputs and tables'!$K$22,0)*('inputs and tables'!$K$15+'inputs and tables'!$K$16)))*(IF(AND(K1134=0,'inputs and tables'!$K$16=1),data!C1134/data!C1135,1)*IF(AND(K1134=1,'inputs and tables'!$K$15=1),data!C1135/data!C1134,1))</f>
        <v>11781.295924851973</v>
      </c>
      <c r="R1135" s="36">
        <f ca="1">1-O1135/MAX($O$202:O1135)</f>
        <v>0.57693031611294532</v>
      </c>
      <c r="S1135" s="36">
        <f>1-N1135/MAX($N$202:N1135)</f>
        <v>0.55872745102928711</v>
      </c>
    </row>
    <row r="1136" spans="1:19" x14ac:dyDescent="0.4">
      <c r="A1136" s="17">
        <f t="shared" si="50"/>
        <v>1134</v>
      </c>
      <c r="B1136">
        <v>1518220800</v>
      </c>
      <c r="C1136">
        <v>8547.49</v>
      </c>
      <c r="D1136" s="14">
        <f t="shared" si="52"/>
        <v>43141</v>
      </c>
      <c r="F1136">
        <f ca="1">IF(A1136&lt;$F$2,"",AVERAGE(INDIRECT("C"&amp;A1136-$F$2+3):C1136))</f>
        <v>11927.629090909091</v>
      </c>
      <c r="G1136" s="2">
        <f ca="1">IF(A1136&lt;$G$2,"",IF(A1136=$G$2,AVERAGE(INDIRECT("C"&amp;A1136-$G$2+3):C1136),G1135+(2/($G$2+3))*(C1136-G1135)))</f>
        <v>11023.423162665633</v>
      </c>
      <c r="J1136">
        <f ca="1">IF(F1136="","",IF(C1136&lt;(F1136*(1-'inputs and tables'!$K$14)),0,IF(C1136&gt;(F1136*(1+'inputs and tables'!$K$14)),1,J1135)))</f>
        <v>0</v>
      </c>
      <c r="K1136">
        <f ca="1">IF(G1136="","",IF(C1136&lt;(G1136*(1-'inputs and tables'!$K$14)),0,IF(C1136&gt;(G1136*(1+'inputs and tables'!$K$14)),1,K1135)))</f>
        <v>0</v>
      </c>
      <c r="N1136" s="13">
        <f t="shared" si="51"/>
        <v>30758.537550829522</v>
      </c>
      <c r="O1136" s="10">
        <f ca="1">(O1135+(IF(J1135&lt;&gt;J1134,(-O1135*'inputs and tables'!$K$22-'inputs and tables'!$K$21)-O1135*'inputs and tables'!$K$22,0)*('inputs and tables'!$K$15+'inputs and tables'!$K$16)))*(IF(AND(J1135=0,'inputs and tables'!$K$16=1),(data!C1135/data!C1136-1)*'inputs and tables'!$K$18+1,1)*IF(AND(J1135=1,'inputs and tables'!$K$15=1),(data!C1136/data!C1135-1)*'inputs and tables'!$K$17+1,1))</f>
        <v>357932.62690604111</v>
      </c>
      <c r="P1136" s="10">
        <f ca="1">(P1135+(IF(K1135&lt;&gt;K1134,(-P1135*'inputs and tables'!$K$22-'inputs and tables'!$K$21)-P1135*'inputs and tables'!$K$22,0)*('inputs and tables'!$K$15+'inputs and tables'!$K$16)))*(IF(AND(K1135=0,'inputs and tables'!$K$16=1),data!C1135/data!C1136,1)*IF(AND(K1135=1,'inputs and tables'!$K$15=1),data!C1136/data!C1135,1))</f>
        <v>11951.547738265937</v>
      </c>
      <c r="R1136" s="36">
        <f ca="1">1-O1136/MAX($O$202:O1136)</f>
        <v>0.57081652512240544</v>
      </c>
      <c r="S1136" s="36">
        <f>1-N1136/MAX($N$202:N1136)</f>
        <v>0.56501345291936245</v>
      </c>
    </row>
    <row r="1137" spans="1:19" x14ac:dyDescent="0.4">
      <c r="A1137" s="17">
        <f t="shared" si="50"/>
        <v>1135</v>
      </c>
      <c r="B1137">
        <v>1518307200</v>
      </c>
      <c r="C1137">
        <v>8072.99</v>
      </c>
      <c r="D1137" s="14">
        <f t="shared" si="52"/>
        <v>43142</v>
      </c>
      <c r="F1137">
        <f ca="1">IF(A1137&lt;$F$2,"",AVERAGE(INDIRECT("C"&amp;A1137-$F$2+3):C1137))</f>
        <v>11780.082272727272</v>
      </c>
      <c r="G1137" s="2">
        <f ca="1">IF(A1137&lt;$G$2,"",IF(A1137=$G$2,AVERAGE(INDIRECT("C"&amp;A1137-$G$2+3):C1137),G1136+(2/($G$2+3))*(C1137-G1136)))</f>
        <v>10897.872815318158</v>
      </c>
      <c r="J1137">
        <f ca="1">IF(F1137="","",IF(C1137&lt;(F1137*(1-'inputs and tables'!$K$14)),0,IF(C1137&gt;(F1137*(1+'inputs and tables'!$K$14)),1,J1136)))</f>
        <v>0</v>
      </c>
      <c r="K1137">
        <f ca="1">IF(G1137="","",IF(C1137&lt;(G1137*(1-'inputs and tables'!$K$14)),0,IF(C1137&gt;(G1137*(1+'inputs and tables'!$K$14)),1,K1136)))</f>
        <v>0</v>
      </c>
      <c r="N1137" s="13">
        <f t="shared" si="51"/>
        <v>29051.02738493654</v>
      </c>
      <c r="O1137" s="10">
        <f ca="1">(O1136+(IF(J1136&lt;&gt;J1135,(-O1136*'inputs and tables'!$K$22-'inputs and tables'!$K$21)-O1136*'inputs and tables'!$K$22,0)*('inputs and tables'!$K$15+'inputs and tables'!$K$16)))*(IF(AND(J1136=0,'inputs and tables'!$K$16=1),(data!C1136/data!C1137-1)*'inputs and tables'!$K$18+1,1)*IF(AND(J1136=1,'inputs and tables'!$K$15=1),(data!C1137/data!C1136-1)*'inputs and tables'!$K$17+1,1))</f>
        <v>378970.56098832248</v>
      </c>
      <c r="P1137" s="10">
        <f ca="1">(P1136+(IF(K1136&lt;&gt;K1135,(-P1136*'inputs and tables'!$K$22-'inputs and tables'!$K$21)-P1136*'inputs and tables'!$K$22,0)*('inputs and tables'!$K$15+'inputs and tables'!$K$16)))*(IF(AND(K1136=0,'inputs and tables'!$K$16=1),data!C1136/data!C1137,1)*IF(AND(K1136=1,'inputs and tables'!$K$15=1),data!C1137/data!C1136,1))</f>
        <v>12654.014779821446</v>
      </c>
      <c r="R1137" s="36">
        <f ca="1">1-O1137/MAX($O$202:O1137)</f>
        <v>0.54559073407975345</v>
      </c>
      <c r="S1137" s="36">
        <f>1-N1137/MAX($N$202:N1137)</f>
        <v>0.58916102332772358</v>
      </c>
    </row>
    <row r="1138" spans="1:19" x14ac:dyDescent="0.4">
      <c r="A1138" s="17">
        <f t="shared" si="50"/>
        <v>1136</v>
      </c>
      <c r="B1138">
        <v>1518393600</v>
      </c>
      <c r="C1138">
        <v>8872.2800000000007</v>
      </c>
      <c r="D1138" s="14">
        <f t="shared" si="52"/>
        <v>43143</v>
      </c>
      <c r="F1138">
        <f ca="1">IF(A1138&lt;$F$2,"",AVERAGE(INDIRECT("C"&amp;A1138-$F$2+3):C1138))</f>
        <v>11689.907045454545</v>
      </c>
      <c r="G1138" s="2">
        <f ca="1">IF(A1138&lt;$G$2,"",IF(A1138=$G$2,AVERAGE(INDIRECT("C"&amp;A1138-$G$2+3):C1138),G1137+(2/($G$2+3))*(C1138-G1137)))</f>
        <v>10811.677376368449</v>
      </c>
      <c r="J1138">
        <f ca="1">IF(F1138="","",IF(C1138&lt;(F1138*(1-'inputs and tables'!$K$14)),0,IF(C1138&gt;(F1138*(1+'inputs and tables'!$K$14)),1,J1137)))</f>
        <v>0</v>
      </c>
      <c r="K1138">
        <f ca="1">IF(G1138="","",IF(C1138&lt;(G1138*(1-'inputs and tables'!$K$14)),0,IF(C1138&gt;(G1138*(1+'inputs and tables'!$K$14)),1,K1137)))</f>
        <v>0</v>
      </c>
      <c r="N1138" s="13">
        <f t="shared" si="51"/>
        <v>31927.309367015787</v>
      </c>
      <c r="O1138" s="10">
        <f ca="1">(O1137+(IF(J1137&lt;&gt;J1136,(-O1137*'inputs and tables'!$K$22-'inputs and tables'!$K$21)-O1137*'inputs and tables'!$K$22,0)*('inputs and tables'!$K$15+'inputs and tables'!$K$16)))*(IF(AND(J1137=0,'inputs and tables'!$K$16=1),(data!C1137/data!C1138-1)*'inputs and tables'!$K$18+1,1)*IF(AND(J1137=1,'inputs and tables'!$K$15=1),(data!C1138/data!C1137-1)*'inputs and tables'!$K$17+1,1))</f>
        <v>344829.68855278654</v>
      </c>
      <c r="P1138" s="10">
        <f ca="1">(P1137+(IF(K1137&lt;&gt;K1136,(-P1137*'inputs and tables'!$K$22-'inputs and tables'!$K$21)-P1137*'inputs and tables'!$K$22,0)*('inputs and tables'!$K$15+'inputs and tables'!$K$16)))*(IF(AND(K1137=0,'inputs and tables'!$K$16=1),data!C1137/data!C1138,1)*IF(AND(K1137=1,'inputs and tables'!$K$15=1),data!C1138/data!C1137,1))</f>
        <v>11514.03413523364</v>
      </c>
      <c r="R1138" s="36">
        <f ca="1">1-O1138/MAX($O$202:O1138)</f>
        <v>0.5865277629108312</v>
      </c>
      <c r="S1138" s="36">
        <f>1-N1138/MAX($N$202:N1138)</f>
        <v>0.54848470815027583</v>
      </c>
    </row>
    <row r="1139" spans="1:19" x14ac:dyDescent="0.4">
      <c r="A1139" s="17">
        <f t="shared" si="50"/>
        <v>1137</v>
      </c>
      <c r="B1139">
        <v>1518480000</v>
      </c>
      <c r="C1139">
        <v>8520.01</v>
      </c>
      <c r="D1139" s="14">
        <f t="shared" si="52"/>
        <v>43144</v>
      </c>
      <c r="F1139">
        <f ca="1">IF(A1139&lt;$F$2,"",AVERAGE(INDIRECT("C"&amp;A1139-$F$2+3):C1139))</f>
        <v>11568.472500000002</v>
      </c>
      <c r="G1139" s="2">
        <f ca="1">IF(A1139&lt;$G$2,"",IF(A1139=$G$2,AVERAGE(INDIRECT("C"&amp;A1139-$G$2+3):C1139),G1138+(2/($G$2+3))*(C1139-G1138)))</f>
        <v>10714.159615671919</v>
      </c>
      <c r="J1139">
        <f ca="1">IF(F1139="","",IF(C1139&lt;(F1139*(1-'inputs and tables'!$K$14)),0,IF(C1139&gt;(F1139*(1+'inputs and tables'!$K$14)),1,J1138)))</f>
        <v>0</v>
      </c>
      <c r="K1139">
        <f ca="1">IF(G1139="","",IF(C1139&lt;(G1139*(1-'inputs and tables'!$K$14)),0,IF(C1139&gt;(G1139*(1+'inputs and tables'!$K$14)),1,K1138)))</f>
        <v>0</v>
      </c>
      <c r="N1139" s="13">
        <f t="shared" si="51"/>
        <v>30659.649501601412</v>
      </c>
      <c r="O1139" s="10">
        <f ca="1">(O1138+(IF(J1138&lt;&gt;J1137,(-O1138*'inputs and tables'!$K$22-'inputs and tables'!$K$21)-O1138*'inputs and tables'!$K$22,0)*('inputs and tables'!$K$15+'inputs and tables'!$K$16)))*(IF(AND(J1138=0,'inputs and tables'!$K$16=1),(data!C1138/data!C1139-1)*'inputs and tables'!$K$18+1,1)*IF(AND(J1138=1,'inputs and tables'!$K$15=1),(data!C1139/data!C1138-1)*'inputs and tables'!$K$17+1,1))</f>
        <v>359087.08430543117</v>
      </c>
      <c r="P1139" s="10">
        <f ca="1">(P1138+(IF(K1138&lt;&gt;K1137,(-P1138*'inputs and tables'!$K$22-'inputs and tables'!$K$21)-P1138*'inputs and tables'!$K$22,0)*('inputs and tables'!$K$15+'inputs and tables'!$K$16)))*(IF(AND(K1138=0,'inputs and tables'!$K$16=1),data!C1138/data!C1139,1)*IF(AND(K1138=1,'inputs and tables'!$K$15=1),data!C1139/data!C1138,1))</f>
        <v>11990.095642769282</v>
      </c>
      <c r="R1139" s="36">
        <f ca="1">1-O1139/MAX($O$202:O1139)</f>
        <v>0.56943225891970906</v>
      </c>
      <c r="S1139" s="36">
        <f>1-N1139/MAX($N$202:N1139)</f>
        <v>0.56641192549011432</v>
      </c>
    </row>
    <row r="1140" spans="1:19" x14ac:dyDescent="0.4">
      <c r="A1140" s="17">
        <f t="shared" si="50"/>
        <v>1138</v>
      </c>
      <c r="B1140">
        <v>1518566400</v>
      </c>
      <c r="C1140">
        <v>9472.98</v>
      </c>
      <c r="D1140" s="14">
        <f t="shared" si="52"/>
        <v>43145</v>
      </c>
      <c r="F1140">
        <f ca="1">IF(A1140&lt;$F$2,"",AVERAGE(INDIRECT("C"&amp;A1140-$F$2+3):C1140))</f>
        <v>11477.403636363637</v>
      </c>
      <c r="G1140" s="2">
        <f ca="1">IF(A1140&lt;$G$2,"",IF(A1140=$G$2,AVERAGE(INDIRECT("C"&amp;A1140-$G$2+3):C1140),G1139+(2/($G$2+3))*(C1140-G1139)))</f>
        <v>10661.34346181354</v>
      </c>
      <c r="J1140">
        <f ca="1">IF(F1140="","",IF(C1140&lt;(F1140*(1-'inputs and tables'!$K$14)),0,IF(C1140&gt;(F1140*(1+'inputs and tables'!$K$14)),1,J1139)))</f>
        <v>0</v>
      </c>
      <c r="K1140">
        <f ca="1">IF(G1140="","",IF(C1140&lt;(G1140*(1-'inputs and tables'!$K$14)),0,IF(C1140&gt;(G1140*(1+'inputs and tables'!$K$14)),1,K1139)))</f>
        <v>0</v>
      </c>
      <c r="N1140" s="13">
        <f t="shared" si="51"/>
        <v>34088.956061751116</v>
      </c>
      <c r="O1140" s="10">
        <f ca="1">(O1139+(IF(J1139&lt;&gt;J1138,(-O1139*'inputs and tables'!$K$22-'inputs and tables'!$K$21)-O1139*'inputs and tables'!$K$22,0)*('inputs and tables'!$K$15+'inputs and tables'!$K$16)))*(IF(AND(J1139=0,'inputs and tables'!$K$16=1),(data!C1139/data!C1140-1)*'inputs and tables'!$K$18+1,1)*IF(AND(J1139=1,'inputs and tables'!$K$15=1),(data!C1140/data!C1139-1)*'inputs and tables'!$K$17+1,1))</f>
        <v>322963.37046558916</v>
      </c>
      <c r="P1140" s="10">
        <f ca="1">(P1139+(IF(K1139&lt;&gt;K1138,(-P1139*'inputs and tables'!$K$22-'inputs and tables'!$K$21)-P1139*'inputs and tables'!$K$22,0)*('inputs and tables'!$K$15+'inputs and tables'!$K$16)))*(IF(AND(K1139=0,'inputs and tables'!$K$16=1),data!C1139/data!C1140,1)*IF(AND(K1139=1,'inputs and tables'!$K$15=1),data!C1140/data!C1139,1))</f>
        <v>10783.906941358551</v>
      </c>
      <c r="R1140" s="36">
        <f ca="1">1-O1140/MAX($O$202:O1140)</f>
        <v>0.61274683788190298</v>
      </c>
      <c r="S1140" s="36">
        <f>1-N1140/MAX($N$202:N1140)</f>
        <v>0.51791474915279956</v>
      </c>
    </row>
    <row r="1141" spans="1:19" x14ac:dyDescent="0.4">
      <c r="A1141" s="17">
        <f t="shared" si="50"/>
        <v>1139</v>
      </c>
      <c r="B1141">
        <v>1518652800</v>
      </c>
      <c r="C1141">
        <v>10031.23</v>
      </c>
      <c r="D1141" s="14">
        <f t="shared" si="52"/>
        <v>43146</v>
      </c>
      <c r="F1141">
        <f ca="1">IF(A1141&lt;$F$2,"",AVERAGE(INDIRECT("C"&amp;A1141-$F$2+3):C1141))</f>
        <v>11369.442727272726</v>
      </c>
      <c r="G1141" s="2">
        <f ca="1">IF(A1141&lt;$G$2,"",IF(A1141=$G$2,AVERAGE(INDIRECT("C"&amp;A1141-$G$2+3):C1141),G1140+(2/($G$2+3))*(C1141-G1140)))</f>
        <v>10634.530123012964</v>
      </c>
      <c r="J1141">
        <f ca="1">IF(F1141="","",IF(C1141&lt;(F1141*(1-'inputs and tables'!$K$14)),0,IF(C1141&gt;(F1141*(1+'inputs and tables'!$K$14)),1,J1140)))</f>
        <v>0</v>
      </c>
      <c r="K1141">
        <f ca="1">IF(G1141="","",IF(C1141&lt;(G1141*(1-'inputs and tables'!$K$14)),0,IF(C1141&gt;(G1141*(1+'inputs and tables'!$K$14)),1,K1140)))</f>
        <v>0</v>
      </c>
      <c r="N1141" s="13">
        <f t="shared" si="51"/>
        <v>36097.84447083385</v>
      </c>
      <c r="O1141" s="10">
        <f ca="1">(O1140+(IF(J1140&lt;&gt;J1139,(-O1140*'inputs and tables'!$K$22-'inputs and tables'!$K$21)-O1140*'inputs and tables'!$K$22,0)*('inputs and tables'!$K$15+'inputs and tables'!$K$16)))*(IF(AND(J1140=0,'inputs and tables'!$K$16=1),(data!C1140/data!C1141-1)*'inputs and tables'!$K$18+1,1)*IF(AND(J1140=1,'inputs and tables'!$K$15=1),(data!C1141/data!C1140-1)*'inputs and tables'!$K$17+1,1))</f>
        <v>304990.07092381665</v>
      </c>
      <c r="P1141" s="10">
        <f ca="1">(P1140+(IF(K1140&lt;&gt;K1139,(-P1140*'inputs and tables'!$K$22-'inputs and tables'!$K$21)-P1140*'inputs and tables'!$K$22,0)*('inputs and tables'!$K$15+'inputs and tables'!$K$16)))*(IF(AND(K1140=0,'inputs and tables'!$K$16=1),data!C1140/data!C1141,1)*IF(AND(K1140=1,'inputs and tables'!$K$15=1),data!C1141/data!C1140,1))</f>
        <v>10183.769565382385</v>
      </c>
      <c r="R1141" s="36">
        <f ca="1">1-O1141/MAX($O$202:O1141)</f>
        <v>0.63429794156035801</v>
      </c>
      <c r="S1141" s="36">
        <f>1-N1141/MAX($N$202:N1141)</f>
        <v>0.48950509439944312</v>
      </c>
    </row>
    <row r="1142" spans="1:19" x14ac:dyDescent="0.4">
      <c r="A1142" s="17">
        <f t="shared" si="50"/>
        <v>1140</v>
      </c>
      <c r="B1142">
        <v>1518739200</v>
      </c>
      <c r="C1142">
        <v>10167.49</v>
      </c>
      <c r="D1142" s="14">
        <f t="shared" si="52"/>
        <v>43147</v>
      </c>
      <c r="F1142">
        <f ca="1">IF(A1142&lt;$F$2,"",AVERAGE(INDIRECT("C"&amp;A1142-$F$2+3):C1142))</f>
        <v>11257.3825</v>
      </c>
      <c r="G1142" s="2">
        <f ca="1">IF(A1142&lt;$G$2,"",IF(A1142=$G$2,AVERAGE(INDIRECT("C"&amp;A1142-$G$2+3):C1142),G1141+(2/($G$2+3))*(C1142-G1141)))</f>
        <v>10614.656075225179</v>
      </c>
      <c r="J1142">
        <f ca="1">IF(F1142="","",IF(C1142&lt;(F1142*(1-'inputs and tables'!$K$14)),0,IF(C1142&gt;(F1142*(1+'inputs and tables'!$K$14)),1,J1141)))</f>
        <v>0</v>
      </c>
      <c r="K1142">
        <f ca="1">IF(G1142="","",IF(C1142&lt;(G1142*(1-'inputs and tables'!$K$14)),0,IF(C1142&gt;(G1142*(1+'inputs and tables'!$K$14)),1,K1141)))</f>
        <v>0</v>
      </c>
      <c r="N1142" s="13">
        <f t="shared" si="51"/>
        <v>36588.182374320837</v>
      </c>
      <c r="O1142" s="10">
        <f ca="1">(O1141+(IF(J1141&lt;&gt;J1140,(-O1141*'inputs and tables'!$K$22-'inputs and tables'!$K$21)-O1141*'inputs and tables'!$K$22,0)*('inputs and tables'!$K$15+'inputs and tables'!$K$16)))*(IF(AND(J1141=0,'inputs and tables'!$K$16=1),(data!C1141/data!C1142-1)*'inputs and tables'!$K$18+1,1)*IF(AND(J1141=1,'inputs and tables'!$K$15=1),(data!C1142/data!C1141-1)*'inputs and tables'!$K$17+1,1))</f>
        <v>300902.73500668473</v>
      </c>
      <c r="P1142" s="10">
        <f ca="1">(P1141+(IF(K1141&lt;&gt;K1140,(-P1141*'inputs and tables'!$K$22-'inputs and tables'!$K$21)-P1141*'inputs and tables'!$K$22,0)*('inputs and tables'!$K$15+'inputs and tables'!$K$16)))*(IF(AND(K1141=0,'inputs and tables'!$K$16=1),data!C1141/data!C1142,1)*IF(AND(K1141=1,'inputs and tables'!$K$15=1),data!C1142/data!C1141,1))</f>
        <v>10047.291394174052</v>
      </c>
      <c r="R1142" s="36">
        <f ca="1">1-O1142/MAX($O$202:O1142)</f>
        <v>0.63919891146374475</v>
      </c>
      <c r="S1142" s="36">
        <f>1-N1142/MAX($N$202:N1142)</f>
        <v>0.48257074678333511</v>
      </c>
    </row>
    <row r="1143" spans="1:19" x14ac:dyDescent="0.4">
      <c r="A1143" s="17">
        <f t="shared" si="50"/>
        <v>1141</v>
      </c>
      <c r="B1143">
        <v>1518825600</v>
      </c>
      <c r="C1143">
        <v>11121.5</v>
      </c>
      <c r="D1143" s="14">
        <f t="shared" si="52"/>
        <v>43148</v>
      </c>
      <c r="F1143">
        <f ca="1">IF(A1143&lt;$F$2,"",AVERAGE(INDIRECT("C"&amp;A1143-$F$2+3):C1143))</f>
        <v>11165.939545454547</v>
      </c>
      <c r="G1143" s="2">
        <f ca="1">IF(A1143&lt;$G$2,"",IF(A1143=$G$2,AVERAGE(INDIRECT("C"&amp;A1143-$G$2+3):C1143),G1142+(2/($G$2+3))*(C1143-G1142)))</f>
        <v>10636.223901811341</v>
      </c>
      <c r="J1143">
        <f ca="1">IF(F1143="","",IF(C1143&lt;(F1143*(1-'inputs and tables'!$K$14)),0,IF(C1143&gt;(F1143*(1+'inputs and tables'!$K$14)),1,J1142)))</f>
        <v>0</v>
      </c>
      <c r="K1143">
        <f ca="1">IF(G1143="","",IF(C1143&lt;(G1143*(1-'inputs and tables'!$K$14)),0,IF(C1143&gt;(G1143*(1+'inputs and tables'!$K$14)),1,K1142)))</f>
        <v>1</v>
      </c>
      <c r="N1143" s="13">
        <f t="shared" si="51"/>
        <v>40021.231422505378</v>
      </c>
      <c r="O1143" s="10">
        <f ca="1">(O1142+(IF(J1142&lt;&gt;J1141,(-O1142*'inputs and tables'!$K$22-'inputs and tables'!$K$21)-O1142*'inputs and tables'!$K$22,0)*('inputs and tables'!$K$15+'inputs and tables'!$K$16)))*(IF(AND(J1142=0,'inputs and tables'!$K$16=1),(data!C1142/data!C1143-1)*'inputs and tables'!$K$18+1,1)*IF(AND(J1142=1,'inputs and tables'!$K$15=1),(data!C1143/data!C1142-1)*'inputs and tables'!$K$17+1,1))</f>
        <v>275091.08925532678</v>
      </c>
      <c r="P1143" s="10">
        <f ca="1">(P1142+(IF(K1142&lt;&gt;K1141,(-P1142*'inputs and tables'!$K$22-'inputs and tables'!$K$21)-P1142*'inputs and tables'!$K$22,0)*('inputs and tables'!$K$15+'inputs and tables'!$K$16)))*(IF(AND(K1142=0,'inputs and tables'!$K$16=1),data!C1142/data!C1143,1)*IF(AND(K1142=1,'inputs and tables'!$K$15=1),data!C1143/data!C1142,1))</f>
        <v>9185.4277550106308</v>
      </c>
      <c r="R1143" s="36">
        <f ca="1">1-O1143/MAX($O$202:O1143)</f>
        <v>0.67014867961322755</v>
      </c>
      <c r="S1143" s="36">
        <f>1-N1143/MAX($N$202:N1143)</f>
        <v>0.43402064426430331</v>
      </c>
    </row>
    <row r="1144" spans="1:19" x14ac:dyDescent="0.4">
      <c r="A1144" s="17">
        <f t="shared" si="50"/>
        <v>1142</v>
      </c>
      <c r="B1144">
        <v>1518912000</v>
      </c>
      <c r="C1144">
        <v>10380.040000000001</v>
      </c>
      <c r="D1144" s="14">
        <f t="shared" si="52"/>
        <v>43149</v>
      </c>
      <c r="F1144">
        <f ca="1">IF(A1144&lt;$F$2,"",AVERAGE(INDIRECT("C"&amp;A1144-$F$2+3):C1144))</f>
        <v>11016.394772727272</v>
      </c>
      <c r="G1144" s="2">
        <f ca="1">IF(A1144&lt;$G$2,"",IF(A1144=$G$2,AVERAGE(INDIRECT("C"&amp;A1144-$G$2+3):C1144),G1143+(2/($G$2+3))*(C1144-G1143)))</f>
        <v>10625.322459181072</v>
      </c>
      <c r="J1144">
        <f ca="1">IF(F1144="","",IF(C1144&lt;(F1144*(1-'inputs and tables'!$K$14)),0,IF(C1144&gt;(F1144*(1+'inputs and tables'!$K$14)),1,J1143)))</f>
        <v>0</v>
      </c>
      <c r="K1144">
        <f ca="1">IF(G1144="","",IF(C1144&lt;(G1144*(1-'inputs and tables'!$K$14)),0,IF(C1144&gt;(G1144*(1+'inputs and tables'!$K$14)),1,K1143)))</f>
        <v>0</v>
      </c>
      <c r="N1144" s="13">
        <f t="shared" si="51"/>
        <v>37353.053366440028</v>
      </c>
      <c r="O1144" s="10">
        <f ca="1">(O1143+(IF(J1143&lt;&gt;J1142,(-O1143*'inputs and tables'!$K$22-'inputs and tables'!$K$21)-O1143*'inputs and tables'!$K$22,0)*('inputs and tables'!$K$15+'inputs and tables'!$K$16)))*(IF(AND(J1143=0,'inputs and tables'!$K$16=1),(data!C1143/data!C1144-1)*'inputs and tables'!$K$18+1,1)*IF(AND(J1143=1,'inputs and tables'!$K$15=1),(data!C1144/data!C1143-1)*'inputs and tables'!$K$17+1,1))</f>
        <v>294741.20997155277</v>
      </c>
      <c r="P1144" s="10">
        <f ca="1">(P1143+(IF(K1143&lt;&gt;K1142,(-P1143*'inputs and tables'!$K$22-'inputs and tables'!$K$21)-P1143*'inputs and tables'!$K$22,0)*('inputs and tables'!$K$15+'inputs and tables'!$K$16)))*(IF(AND(K1143=0,'inputs and tables'!$K$16=1),data!C1143/data!C1144,1)*IF(AND(K1143=1,'inputs and tables'!$K$15=1),data!C1144/data!C1143,1))</f>
        <v>8555.8977924823375</v>
      </c>
      <c r="R1144" s="36">
        <f ca="1">1-O1144/MAX($O$202:O1144)</f>
        <v>0.64658696308670394</v>
      </c>
      <c r="S1144" s="36">
        <f>1-N1144/MAX($N$202:N1144)</f>
        <v>0.47175395839493217</v>
      </c>
    </row>
    <row r="1145" spans="1:19" x14ac:dyDescent="0.4">
      <c r="A1145" s="17">
        <f t="shared" si="50"/>
        <v>1143</v>
      </c>
      <c r="B1145">
        <v>1518998400</v>
      </c>
      <c r="C1145">
        <v>11140</v>
      </c>
      <c r="D1145" s="14">
        <f t="shared" si="52"/>
        <v>43150</v>
      </c>
      <c r="F1145">
        <f ca="1">IF(A1145&lt;$F$2,"",AVERAGE(INDIRECT("C"&amp;A1145-$F$2+3):C1145))</f>
        <v>10880.963181818181</v>
      </c>
      <c r="G1145" s="2">
        <f ca="1">IF(A1145&lt;$G$2,"",IF(A1145=$G$2,AVERAGE(INDIRECT("C"&amp;A1145-$G$2+3):C1145),G1144+(2/($G$2+3))*(C1145-G1144)))</f>
        <v>10647.223631130813</v>
      </c>
      <c r="J1145">
        <f ca="1">IF(F1145="","",IF(C1145&lt;(F1145*(1-'inputs and tables'!$K$14)),0,IF(C1145&gt;(F1145*(1+'inputs and tables'!$K$14)),1,J1144)))</f>
        <v>1</v>
      </c>
      <c r="K1145">
        <f ca="1">IF(G1145="","",IF(C1145&lt;(G1145*(1-'inputs and tables'!$K$14)),0,IF(C1145&gt;(G1145*(1+'inputs and tables'!$K$14)),1,K1144)))</f>
        <v>1</v>
      </c>
      <c r="N1145" s="13">
        <f t="shared" si="51"/>
        <v>40087.804526971173</v>
      </c>
      <c r="O1145" s="10">
        <f ca="1">(O1144+(IF(J1144&lt;&gt;J1143,(-O1144*'inputs and tables'!$K$22-'inputs and tables'!$K$21)-O1144*'inputs and tables'!$K$22,0)*('inputs and tables'!$K$15+'inputs and tables'!$K$16)))*(IF(AND(J1144=0,'inputs and tables'!$K$16=1),(data!C1144/data!C1145-1)*'inputs and tables'!$K$18+1,1)*IF(AND(J1144=1,'inputs and tables'!$K$15=1),(data!C1145/data!C1144-1)*'inputs and tables'!$K$17+1,1))</f>
        <v>274634.25037281122</v>
      </c>
      <c r="P1145" s="10">
        <f ca="1">(P1144+(IF(K1144&lt;&gt;K1143,(-P1144*'inputs and tables'!$K$22-'inputs and tables'!$K$21)-P1144*'inputs and tables'!$K$22,0)*('inputs and tables'!$K$15+'inputs and tables'!$K$16)))*(IF(AND(K1144=0,'inputs and tables'!$K$16=1),data!C1144/data!C1145,1)*IF(AND(K1144=1,'inputs and tables'!$K$15=1),data!C1145/data!C1144,1))</f>
        <v>7956.2782943657649</v>
      </c>
      <c r="R1145" s="36">
        <f ca="1">1-O1145/MAX($O$202:O1145)</f>
        <v>0.67069645783828635</v>
      </c>
      <c r="S1145" s="36">
        <f>1-N1145/MAX($N$202:N1145)</f>
        <v>0.43307916891645371</v>
      </c>
    </row>
    <row r="1146" spans="1:19" x14ac:dyDescent="0.4">
      <c r="A1146" s="17">
        <f t="shared" si="50"/>
        <v>1144</v>
      </c>
      <c r="B1146">
        <v>1519084800</v>
      </c>
      <c r="C1146">
        <v>11235.57</v>
      </c>
      <c r="D1146" s="14">
        <f t="shared" si="52"/>
        <v>43151</v>
      </c>
      <c r="F1146">
        <f ca="1">IF(A1146&lt;$F$2,"",AVERAGE(INDIRECT("C"&amp;A1146-$F$2+3):C1146))</f>
        <v>10768.721136363634</v>
      </c>
      <c r="G1146" s="2">
        <f ca="1">IF(A1146&lt;$G$2,"",IF(A1146=$G$2,AVERAGE(INDIRECT("C"&amp;A1146-$G$2+3):C1146),G1145+(2/($G$2+3))*(C1146-G1145)))</f>
        <v>10672.259646827375</v>
      </c>
      <c r="J1146">
        <f ca="1">IF(F1146="","",IF(C1146&lt;(F1146*(1-'inputs and tables'!$K$14)),0,IF(C1146&gt;(F1146*(1+'inputs and tables'!$K$14)),1,J1145)))</f>
        <v>1</v>
      </c>
      <c r="K1146">
        <f ca="1">IF(G1146="","",IF(C1146&lt;(G1146*(1-'inputs and tables'!$K$14)),0,IF(C1146&gt;(G1146*(1+'inputs and tables'!$K$14)),1,K1145)))</f>
        <v>1</v>
      </c>
      <c r="N1146" s="13">
        <f t="shared" si="51"/>
        <v>40431.717586095285</v>
      </c>
      <c r="O1146" s="10">
        <f ca="1">(O1145+(IF(J1145&lt;&gt;J1144,(-O1145*'inputs and tables'!$K$22-'inputs and tables'!$K$21)-O1145*'inputs and tables'!$K$22,0)*('inputs and tables'!$K$15+'inputs and tables'!$K$16)))*(IF(AND(J1145=0,'inputs and tables'!$K$16=1),(data!C1145/data!C1146-1)*'inputs and tables'!$K$18+1,1)*IF(AND(J1145=1,'inputs and tables'!$K$15=1),(data!C1146/data!C1145-1)*'inputs and tables'!$K$17+1,1))</f>
        <v>279375.57243439992</v>
      </c>
      <c r="P1146" s="10">
        <f ca="1">(P1145+(IF(K1145&lt;&gt;K1144,(-P1145*'inputs and tables'!$K$22-'inputs and tables'!$K$21)-P1145*'inputs and tables'!$K$22,0)*('inputs and tables'!$K$15+'inputs and tables'!$K$16)))*(IF(AND(K1145=0,'inputs and tables'!$K$16=1),data!C1145/data!C1146,1)*IF(AND(K1145=1,'inputs and tables'!$K$15=1),data!C1146/data!C1145,1))</f>
        <v>8008.4860926746405</v>
      </c>
      <c r="R1146" s="36">
        <f ca="1">1-O1146/MAX($O$202:O1146)</f>
        <v>0.66501131788472567</v>
      </c>
      <c r="S1146" s="36">
        <f>1-N1146/MAX($N$202:N1146)</f>
        <v>0.42821555816002155</v>
      </c>
    </row>
    <row r="1147" spans="1:19" x14ac:dyDescent="0.4">
      <c r="A1147" s="17">
        <f t="shared" si="50"/>
        <v>1145</v>
      </c>
      <c r="B1147">
        <v>1519171200</v>
      </c>
      <c r="C1147">
        <v>10454.27</v>
      </c>
      <c r="D1147" s="14">
        <f t="shared" si="52"/>
        <v>43152</v>
      </c>
      <c r="F1147">
        <f ca="1">IF(A1147&lt;$F$2,"",AVERAGE(INDIRECT("C"&amp;A1147-$F$2+3):C1147))</f>
        <v>10665.551363636363</v>
      </c>
      <c r="G1147" s="2">
        <f ca="1">IF(A1147&lt;$G$2,"",IF(A1147=$G$2,AVERAGE(INDIRECT("C"&amp;A1147-$G$2+3):C1147),G1146+(2/($G$2+3))*(C1147-G1146)))</f>
        <v>10662.983491643232</v>
      </c>
      <c r="J1147">
        <f ca="1">IF(F1147="","",IF(C1147&lt;(F1147*(1-'inputs and tables'!$K$14)),0,IF(C1147&gt;(F1147*(1+'inputs and tables'!$K$14)),1,J1146)))</f>
        <v>0</v>
      </c>
      <c r="K1147">
        <f ca="1">IF(G1147="","",IF(C1147&lt;(G1147*(1-'inputs and tables'!$K$14)),0,IF(C1147&gt;(G1147*(1+'inputs and tables'!$K$14)),1,K1146)))</f>
        <v>0</v>
      </c>
      <c r="N1147" s="13">
        <f t="shared" si="51"/>
        <v>37620.173449926297</v>
      </c>
      <c r="O1147" s="10">
        <f ca="1">(O1146+(IF(J1146&lt;&gt;J1145,(-O1146*'inputs and tables'!$K$22-'inputs and tables'!$K$21)-O1146*'inputs and tables'!$K$22,0)*('inputs and tables'!$K$15+'inputs and tables'!$K$16)))*(IF(AND(J1146=0,'inputs and tables'!$K$16=1),(data!C1146/data!C1147-1)*'inputs and tables'!$K$18+1,1)*IF(AND(J1146=1,'inputs and tables'!$K$15=1),(data!C1147/data!C1146-1)*'inputs and tables'!$K$17+1,1))</f>
        <v>235664.27846607057</v>
      </c>
      <c r="P1147" s="10">
        <f ca="1">(P1146+(IF(K1146&lt;&gt;K1145,(-P1146*'inputs and tables'!$K$22-'inputs and tables'!$K$21)-P1146*'inputs and tables'!$K$22,0)*('inputs and tables'!$K$15+'inputs and tables'!$K$16)))*(IF(AND(K1146=0,'inputs and tables'!$K$16=1),data!C1146/data!C1147,1)*IF(AND(K1146=1,'inputs and tables'!$K$15=1),data!C1147/data!C1146,1))</f>
        <v>7451.5913214964366</v>
      </c>
      <c r="R1147" s="36">
        <f ca="1">1-O1147/MAX($O$202:O1147)</f>
        <v>0.71742387719480016</v>
      </c>
      <c r="S1147" s="36">
        <f>1-N1147/MAX($N$202:N1147)</f>
        <v>0.46797635217488454</v>
      </c>
    </row>
    <row r="1148" spans="1:19" x14ac:dyDescent="0.4">
      <c r="A1148" s="17">
        <f t="shared" si="50"/>
        <v>1146</v>
      </c>
      <c r="B1148">
        <v>1519257600</v>
      </c>
      <c r="C1148">
        <v>9830</v>
      </c>
      <c r="D1148" s="14">
        <f t="shared" si="52"/>
        <v>43153</v>
      </c>
      <c r="F1148">
        <f ca="1">IF(A1148&lt;$F$2,"",AVERAGE(INDIRECT("C"&amp;A1148-$F$2+3):C1148))</f>
        <v>10559.847045454544</v>
      </c>
      <c r="G1148" s="2">
        <f ca="1">IF(A1148&lt;$G$2,"",IF(A1148=$G$2,AVERAGE(INDIRECT("C"&amp;A1148-$G$2+3):C1148),G1147+(2/($G$2+3))*(C1148-G1147)))</f>
        <v>10627.53738561586</v>
      </c>
      <c r="J1148">
        <f ca="1">IF(F1148="","",IF(C1148&lt;(F1148*(1-'inputs and tables'!$K$14)),0,IF(C1148&gt;(F1148*(1+'inputs and tables'!$K$14)),1,J1147)))</f>
        <v>0</v>
      </c>
      <c r="K1148">
        <f ca="1">IF(G1148="","",IF(C1148&lt;(G1148*(1-'inputs and tables'!$K$14)),0,IF(C1148&gt;(G1148*(1+'inputs and tables'!$K$14)),1,K1147)))</f>
        <v>0</v>
      </c>
      <c r="N1148" s="13">
        <f t="shared" si="51"/>
        <v>35373.709021555354</v>
      </c>
      <c r="O1148" s="10">
        <f ca="1">(O1147+(IF(J1147&lt;&gt;J1146,(-O1147*'inputs and tables'!$K$22-'inputs and tables'!$K$21)-O1147*'inputs and tables'!$K$22,0)*('inputs and tables'!$K$15+'inputs and tables'!$K$16)))*(IF(AND(J1147=0,'inputs and tables'!$K$16=1),(data!C1147/data!C1148-1)*'inputs and tables'!$K$18+1,1)*IF(AND(J1147=1,'inputs and tables'!$K$15=1),(data!C1148/data!C1147-1)*'inputs and tables'!$K$17+1,1))</f>
        <v>250129.25742081474</v>
      </c>
      <c r="P1148" s="10">
        <f ca="1">(P1147+(IF(K1147&lt;&gt;K1146,(-P1147*'inputs and tables'!$K$22-'inputs and tables'!$K$21)-P1147*'inputs and tables'!$K$22,0)*('inputs and tables'!$K$15+'inputs and tables'!$K$16)))*(IF(AND(K1147=0,'inputs and tables'!$K$16=1),data!C1147/data!C1148,1)*IF(AND(K1147=1,'inputs and tables'!$K$15=1),data!C1148/data!C1147,1))</f>
        <v>7908.9670101089932</v>
      </c>
      <c r="R1148" s="36">
        <f ca="1">1-O1148/MAX($O$202:O1148)</f>
        <v>0.70007946803743648</v>
      </c>
      <c r="S1148" s="36">
        <f>1-N1148/MAX($N$202:N1148)</f>
        <v>0.49974580165608073</v>
      </c>
    </row>
    <row r="1149" spans="1:19" x14ac:dyDescent="0.4">
      <c r="A1149" s="17">
        <f t="shared" si="50"/>
        <v>1147</v>
      </c>
      <c r="B1149">
        <v>1519344000</v>
      </c>
      <c r="C1149">
        <v>10144.99</v>
      </c>
      <c r="D1149" s="14">
        <f t="shared" si="52"/>
        <v>43154</v>
      </c>
      <c r="F1149">
        <f ca="1">IF(A1149&lt;$F$2,"",AVERAGE(INDIRECT("C"&amp;A1149-$F$2+3):C1149))</f>
        <v>10452.342727272726</v>
      </c>
      <c r="G1149" s="2">
        <f ca="1">IF(A1149&lt;$G$2,"",IF(A1149=$G$2,AVERAGE(INDIRECT("C"&amp;A1149-$G$2+3):C1149),G1148+(2/($G$2+3))*(C1149-G1148)))</f>
        <v>10607.003454313057</v>
      </c>
      <c r="J1149">
        <f ca="1">IF(F1149="","",IF(C1149&lt;(F1149*(1-'inputs and tables'!$K$14)),0,IF(C1149&gt;(F1149*(1+'inputs and tables'!$K$14)),1,J1148)))</f>
        <v>0</v>
      </c>
      <c r="K1149">
        <f ca="1">IF(G1149="","",IF(C1149&lt;(G1149*(1-'inputs and tables'!$K$14)),0,IF(C1149&gt;(G1149*(1+'inputs and tables'!$K$14)),1,K1148)))</f>
        <v>0</v>
      </c>
      <c r="N1149" s="13">
        <f t="shared" si="51"/>
        <v>36507.215085105679</v>
      </c>
      <c r="O1149" s="10">
        <f ca="1">(O1148+(IF(J1148&lt;&gt;J1147,(-O1148*'inputs and tables'!$K$22-'inputs and tables'!$K$21)-O1148*'inputs and tables'!$K$22,0)*('inputs and tables'!$K$15+'inputs and tables'!$K$16)))*(IF(AND(J1148=0,'inputs and tables'!$K$16=1),(data!C1148/data!C1149-1)*'inputs and tables'!$K$18+1,1)*IF(AND(J1148=1,'inputs and tables'!$K$15=1),(data!C1149/data!C1148-1)*'inputs and tables'!$K$17+1,1))</f>
        <v>242363.03835160102</v>
      </c>
      <c r="P1149" s="10">
        <f ca="1">(P1148+(IF(K1148&lt;&gt;K1147,(-P1148*'inputs and tables'!$K$22-'inputs and tables'!$K$21)-P1148*'inputs and tables'!$K$22,0)*('inputs and tables'!$K$15+'inputs and tables'!$K$16)))*(IF(AND(K1148=0,'inputs and tables'!$K$16=1),data!C1148/data!C1149,1)*IF(AND(K1148=1,'inputs and tables'!$K$15=1),data!C1149/data!C1148,1))</f>
        <v>7663.4028924002296</v>
      </c>
      <c r="R1149" s="36">
        <f ca="1">1-O1149/MAX($O$202:O1149)</f>
        <v>0.70939164758250139</v>
      </c>
      <c r="S1149" s="36">
        <f>1-N1149/MAX($N$202:N1149)</f>
        <v>0.48371578436855778</v>
      </c>
    </row>
    <row r="1150" spans="1:19" x14ac:dyDescent="0.4">
      <c r="A1150" s="17">
        <f t="shared" si="50"/>
        <v>1148</v>
      </c>
      <c r="B1150">
        <v>1519430400</v>
      </c>
      <c r="C1150">
        <v>9688.6200000000008</v>
      </c>
      <c r="D1150" s="14">
        <f t="shared" si="52"/>
        <v>43155</v>
      </c>
      <c r="F1150">
        <f ca="1">IF(A1150&lt;$F$2,"",AVERAGE(INDIRECT("C"&amp;A1150-$F$2+3):C1150))</f>
        <v>10370.082727272726</v>
      </c>
      <c r="G1150" s="2">
        <f ca="1">IF(A1150&lt;$G$2,"",IF(A1150=$G$2,AVERAGE(INDIRECT("C"&amp;A1150-$G$2+3):C1150),G1149+(2/($G$2+3))*(C1150-G1149)))</f>
        <v>10567.923307321013</v>
      </c>
      <c r="J1150">
        <f ca="1">IF(F1150="","",IF(C1150&lt;(F1150*(1-'inputs and tables'!$K$14)),0,IF(C1150&gt;(F1150*(1+'inputs and tables'!$K$14)),1,J1149)))</f>
        <v>0</v>
      </c>
      <c r="K1150">
        <f ca="1">IF(G1150="","",IF(C1150&lt;(G1150*(1-'inputs and tables'!$K$14)),0,IF(C1150&gt;(G1150*(1+'inputs and tables'!$K$14)),1,K1149)))</f>
        <v>0</v>
      </c>
      <c r="N1150" s="13">
        <f t="shared" si="51"/>
        <v>34864.946561589182</v>
      </c>
      <c r="O1150" s="10">
        <f ca="1">(O1149+(IF(J1149&lt;&gt;J1148,(-O1149*'inputs and tables'!$K$22-'inputs and tables'!$K$21)-O1149*'inputs and tables'!$K$22,0)*('inputs and tables'!$K$15+'inputs and tables'!$K$16)))*(IF(AND(J1149=0,'inputs and tables'!$K$16=1),(data!C1149/data!C1150-1)*'inputs and tables'!$K$18+1,1)*IF(AND(J1149=1,'inputs and tables'!$K$15=1),(data!C1150/data!C1149-1)*'inputs and tables'!$K$17+1,1))</f>
        <v>253779.23795613911</v>
      </c>
      <c r="P1150" s="10">
        <f ca="1">(P1149+(IF(K1149&lt;&gt;K1148,(-P1149*'inputs and tables'!$K$22-'inputs and tables'!$K$21)-P1149*'inputs and tables'!$K$22,0)*('inputs and tables'!$K$15+'inputs and tables'!$K$16)))*(IF(AND(K1149=0,'inputs and tables'!$K$16=1),data!C1149/data!C1150,1)*IF(AND(K1149=1,'inputs and tables'!$K$15=1),data!C1150/data!C1149,1))</f>
        <v>8024.3776419522492</v>
      </c>
      <c r="R1150" s="36">
        <f ca="1">1-O1150/MAX($O$202:O1150)</f>
        <v>0.69570291443033172</v>
      </c>
      <c r="S1150" s="36">
        <f>1-N1150/MAX($N$202:N1150)</f>
        <v>0.50694070893602605</v>
      </c>
    </row>
    <row r="1151" spans="1:19" x14ac:dyDescent="0.4">
      <c r="A1151" s="17">
        <f t="shared" si="50"/>
        <v>1149</v>
      </c>
      <c r="B1151">
        <v>1519516800</v>
      </c>
      <c r="C1151">
        <v>9597.99</v>
      </c>
      <c r="D1151" s="14">
        <f t="shared" si="52"/>
        <v>43156</v>
      </c>
      <c r="F1151">
        <f ca="1">IF(A1151&lt;$F$2,"",AVERAGE(INDIRECT("C"&amp;A1151-$F$2+3):C1151))</f>
        <v>10274.127954545453</v>
      </c>
      <c r="G1151" s="2">
        <f ca="1">IF(A1151&lt;$G$2,"",IF(A1151=$G$2,AVERAGE(INDIRECT("C"&amp;A1151-$G$2+3):C1151),G1150+(2/($G$2+3))*(C1151-G1150)))</f>
        <v>10526.649549562671</v>
      </c>
      <c r="J1151">
        <f ca="1">IF(F1151="","",IF(C1151&lt;(F1151*(1-'inputs and tables'!$K$14)),0,IF(C1151&gt;(F1151*(1+'inputs and tables'!$K$14)),1,J1150)))</f>
        <v>0</v>
      </c>
      <c r="K1151">
        <f ca="1">IF(G1151="","",IF(C1151&lt;(G1151*(1-'inputs and tables'!$K$14)),0,IF(C1151&gt;(G1151*(1+'inputs and tables'!$K$14)),1,K1150)))</f>
        <v>0</v>
      </c>
      <c r="N1151" s="13">
        <f t="shared" si="51"/>
        <v>34538.810320630524</v>
      </c>
      <c r="O1151" s="10">
        <f ca="1">(O1150+(IF(J1150&lt;&gt;J1149,(-O1150*'inputs and tables'!$K$22-'inputs and tables'!$K$21)-O1150*'inputs and tables'!$K$22,0)*('inputs and tables'!$K$15+'inputs and tables'!$K$16)))*(IF(AND(J1150=0,'inputs and tables'!$K$16=1),(data!C1150/data!C1151-1)*'inputs and tables'!$K$18+1,1)*IF(AND(J1150=1,'inputs and tables'!$K$15=1),(data!C1151/data!C1150-1)*'inputs and tables'!$K$17+1,1))</f>
        <v>256175.57430739238</v>
      </c>
      <c r="P1151" s="10">
        <f ca="1">(P1150+(IF(K1150&lt;&gt;K1149,(-P1150*'inputs and tables'!$K$22-'inputs and tables'!$K$21)-P1150*'inputs and tables'!$K$22,0)*('inputs and tables'!$K$15+'inputs and tables'!$K$16)))*(IF(AND(K1150=0,'inputs and tables'!$K$16=1),data!C1150/data!C1151,1)*IF(AND(K1150=1,'inputs and tables'!$K$15=1),data!C1151/data!C1150,1))</f>
        <v>8100.1486466824217</v>
      </c>
      <c r="R1151" s="36">
        <f ca="1">1-O1151/MAX($O$202:O1151)</f>
        <v>0.69282955814790392</v>
      </c>
      <c r="S1151" s="36">
        <f>1-N1151/MAX($N$202:N1151)</f>
        <v>0.51155292032930277</v>
      </c>
    </row>
    <row r="1152" spans="1:19" x14ac:dyDescent="0.4">
      <c r="A1152" s="17">
        <f t="shared" si="50"/>
        <v>1150</v>
      </c>
      <c r="B1152">
        <v>1519603200</v>
      </c>
      <c r="C1152">
        <v>10300</v>
      </c>
      <c r="D1152" s="14">
        <f t="shared" si="52"/>
        <v>43157</v>
      </c>
      <c r="F1152">
        <f ca="1">IF(A1152&lt;$F$2,"",AVERAGE(INDIRECT("C"&amp;A1152-$F$2+3):C1152))</f>
        <v>10185.765454545453</v>
      </c>
      <c r="G1152" s="2">
        <f ca="1">IF(A1152&lt;$G$2,"",IF(A1152=$G$2,AVERAGE(INDIRECT("C"&amp;A1152-$G$2+3):C1152),G1151+(2/($G$2+3))*(C1152-G1151)))</f>
        <v>10517.004887879153</v>
      </c>
      <c r="J1152">
        <f ca="1">IF(F1152="","",IF(C1152&lt;(F1152*(1-'inputs and tables'!$K$14)),0,IF(C1152&gt;(F1152*(1+'inputs and tables'!$K$14)),1,J1151)))</f>
        <v>1</v>
      </c>
      <c r="K1152">
        <f ca="1">IF(G1152="","",IF(C1152&lt;(G1152*(1-'inputs and tables'!$K$14)),0,IF(C1152&gt;(G1152*(1+'inputs and tables'!$K$14)),1,K1151)))</f>
        <v>0</v>
      </c>
      <c r="N1152" s="13">
        <f t="shared" si="51"/>
        <v>37065.025729605302</v>
      </c>
      <c r="O1152" s="10">
        <f ca="1">(O1151+(IF(J1151&lt;&gt;J1150,(-O1151*'inputs and tables'!$K$22-'inputs and tables'!$K$21)-O1151*'inputs and tables'!$K$22,0)*('inputs and tables'!$K$15+'inputs and tables'!$K$16)))*(IF(AND(J1151=0,'inputs and tables'!$K$16=1),(data!C1151/data!C1152-1)*'inputs and tables'!$K$18+1,1)*IF(AND(J1151=1,'inputs and tables'!$K$15=1),(data!C1152/data!C1151-1)*'inputs and tables'!$K$17+1,1))</f>
        <v>238715.5922763698</v>
      </c>
      <c r="P1152" s="10">
        <f ca="1">(P1151+(IF(K1151&lt;&gt;K1150,(-P1151*'inputs and tables'!$K$22-'inputs and tables'!$K$21)-P1151*'inputs and tables'!$K$22,0)*('inputs and tables'!$K$15+'inputs and tables'!$K$16)))*(IF(AND(K1151=0,'inputs and tables'!$K$16=1),data!C1151/data!C1152,1)*IF(AND(K1151=1,'inputs and tables'!$K$15=1),data!C1152/data!C1151,1))</f>
        <v>7548.0723989680982</v>
      </c>
      <c r="R1152" s="36">
        <f ca="1">1-O1152/MAX($O$202:O1152)</f>
        <v>0.71376516221436903</v>
      </c>
      <c r="S1152" s="36">
        <f>1-N1152/MAX($N$202:N1152)</f>
        <v>0.47582723876476418</v>
      </c>
    </row>
    <row r="1153" spans="1:19" x14ac:dyDescent="0.4">
      <c r="A1153" s="17">
        <f t="shared" si="50"/>
        <v>1151</v>
      </c>
      <c r="B1153">
        <v>1519689600</v>
      </c>
      <c r="C1153">
        <v>10566.57</v>
      </c>
      <c r="D1153" s="14">
        <f t="shared" si="52"/>
        <v>43158</v>
      </c>
      <c r="F1153">
        <f ca="1">IF(A1153&lt;$F$2,"",AVERAGE(INDIRECT("C"&amp;A1153-$F$2+3):C1153))</f>
        <v>10115.545909090908</v>
      </c>
      <c r="G1153" s="2">
        <f ca="1">IF(A1153&lt;$G$2,"",IF(A1153=$G$2,AVERAGE(INDIRECT("C"&amp;A1153-$G$2+3):C1153),G1152+(2/($G$2+3))*(C1153-G1152)))</f>
        <v>10519.114041586423</v>
      </c>
      <c r="J1153">
        <f ca="1">IF(F1153="","",IF(C1153&lt;(F1153*(1-'inputs and tables'!$K$14)),0,IF(C1153&gt;(F1153*(1+'inputs and tables'!$K$14)),1,J1152)))</f>
        <v>1</v>
      </c>
      <c r="K1153">
        <f ca="1">IF(G1153="","",IF(C1153&lt;(G1153*(1-'inputs and tables'!$K$14)),0,IF(C1153&gt;(G1153*(1+'inputs and tables'!$K$14)),1,K1152)))</f>
        <v>1</v>
      </c>
      <c r="N1153" s="13">
        <f t="shared" si="51"/>
        <v>38024.290186764614</v>
      </c>
      <c r="O1153" s="10">
        <f ca="1">(O1152+(IF(J1152&lt;&gt;J1151,(-O1152*'inputs and tables'!$K$22-'inputs and tables'!$K$21)-O1152*'inputs and tables'!$K$22,0)*('inputs and tables'!$K$15+'inputs and tables'!$K$16)))*(IF(AND(J1152=0,'inputs and tables'!$K$16=1),(data!C1152/data!C1153-1)*'inputs and tables'!$K$18+1,1)*IF(AND(J1152=1,'inputs and tables'!$K$15=1),(data!C1153/data!C1152-1)*'inputs and tables'!$K$17+1,1))</f>
        <v>252111.08146609401</v>
      </c>
      <c r="P1153" s="10">
        <f ca="1">(P1152+(IF(K1152&lt;&gt;K1151,(-P1152*'inputs and tables'!$K$22-'inputs and tables'!$K$21)-P1152*'inputs and tables'!$K$22,0)*('inputs and tables'!$K$15+'inputs and tables'!$K$16)))*(IF(AND(K1152=0,'inputs and tables'!$K$16=1),data!C1152/data!C1153,1)*IF(AND(K1152=1,'inputs and tables'!$K$15=1),data!C1153/data!C1152,1))</f>
        <v>7357.6520771992627</v>
      </c>
      <c r="R1153" s="36">
        <f ca="1">1-O1153/MAX($O$202:O1153)</f>
        <v>0.69770313778304982</v>
      </c>
      <c r="S1153" s="36">
        <f>1-N1153/MAX($N$202:N1153)</f>
        <v>0.4622613423606402</v>
      </c>
    </row>
    <row r="1154" spans="1:19" x14ac:dyDescent="0.4">
      <c r="A1154" s="17">
        <f t="shared" si="50"/>
        <v>1152</v>
      </c>
      <c r="B1154">
        <v>1519776000</v>
      </c>
      <c r="C1154">
        <v>10307.27</v>
      </c>
      <c r="D1154" s="14">
        <f t="shared" si="52"/>
        <v>43159</v>
      </c>
      <c r="F1154">
        <f ca="1">IF(A1154&lt;$F$2,"",AVERAGE(INDIRECT("C"&amp;A1154-$F$2+3):C1154))</f>
        <v>10040.93840909091</v>
      </c>
      <c r="G1154" s="2">
        <f ca="1">IF(A1154&lt;$G$2,"",IF(A1154=$G$2,AVERAGE(INDIRECT("C"&amp;A1154-$G$2+3):C1154),G1153+(2/($G$2+3))*(C1154-G1153)))</f>
        <v>10510.099401518915</v>
      </c>
      <c r="J1154">
        <f ca="1">IF(F1154="","",IF(C1154&lt;(F1154*(1-'inputs and tables'!$K$14)),0,IF(C1154&gt;(F1154*(1+'inputs and tables'!$K$14)),1,J1153)))</f>
        <v>1</v>
      </c>
      <c r="K1154">
        <f ca="1">IF(G1154="","",IF(C1154&lt;(G1154*(1-'inputs and tables'!$K$14)),0,IF(C1154&gt;(G1154*(1+'inputs and tables'!$K$14)),1,K1153)))</f>
        <v>0</v>
      </c>
      <c r="N1154" s="13">
        <f t="shared" si="51"/>
        <v>37091.187160387271</v>
      </c>
      <c r="O1154" s="10">
        <f ca="1">(O1153+(IF(J1153&lt;&gt;J1152,(-O1153*'inputs and tables'!$K$22-'inputs and tables'!$K$21)-O1153*'inputs and tables'!$K$22,0)*('inputs and tables'!$K$15+'inputs and tables'!$K$16)))*(IF(AND(J1153=0,'inputs and tables'!$K$16=1),(data!C1153/data!C1154-1)*'inputs and tables'!$K$18+1,1)*IF(AND(J1153=1,'inputs and tables'!$K$15=1),(data!C1154/data!C1153-1)*'inputs and tables'!$K$17+1,1))</f>
        <v>238190.96285576394</v>
      </c>
      <c r="P1154" s="10">
        <f ca="1">(P1153+(IF(K1153&lt;&gt;K1152,(-P1153*'inputs and tables'!$K$22-'inputs and tables'!$K$21)-P1153*'inputs and tables'!$K$22,0)*('inputs and tables'!$K$15+'inputs and tables'!$K$16)))*(IF(AND(K1153=0,'inputs and tables'!$K$16=1),data!C1153/data!C1154,1)*IF(AND(K1153=1,'inputs and tables'!$K$15=1),data!C1154/data!C1153,1))</f>
        <v>7162.7436256705951</v>
      </c>
      <c r="R1154" s="36">
        <f ca="1">1-O1154/MAX($O$202:O1154)</f>
        <v>0.71439422550961806</v>
      </c>
      <c r="S1154" s="36">
        <f>1-N1154/MAX($N$202:N1154)</f>
        <v>0.47545726439833891</v>
      </c>
    </row>
    <row r="1155" spans="1:19" x14ac:dyDescent="0.4">
      <c r="A1155" s="17">
        <f t="shared" si="50"/>
        <v>1153</v>
      </c>
      <c r="B1155">
        <v>1519862400</v>
      </c>
      <c r="C1155">
        <v>10895.92</v>
      </c>
      <c r="D1155" s="14">
        <f t="shared" si="52"/>
        <v>43160</v>
      </c>
      <c r="F1155">
        <f ca="1">IF(A1155&lt;$F$2,"",AVERAGE(INDIRECT("C"&amp;A1155-$F$2+3):C1155))</f>
        <v>10025.618181818181</v>
      </c>
      <c r="G1155" s="2">
        <f ca="1">IF(A1155&lt;$G$2,"",IF(A1155=$G$2,AVERAGE(INDIRECT("C"&amp;A1155-$G$2+3):C1155),G1154+(2/($G$2+3))*(C1155-G1154)))</f>
        <v>10526.517299326621</v>
      </c>
      <c r="J1155">
        <f ca="1">IF(F1155="","",IF(C1155&lt;(F1155*(1-'inputs and tables'!$K$14)),0,IF(C1155&gt;(F1155*(1+'inputs and tables'!$K$14)),1,J1154)))</f>
        <v>1</v>
      </c>
      <c r="K1155">
        <f ca="1">IF(G1155="","",IF(C1155&lt;(G1155*(1-'inputs and tables'!$K$14)),0,IF(C1155&gt;(G1155*(1+'inputs and tables'!$K$14)),1,K1154)))</f>
        <v>1</v>
      </c>
      <c r="N1155" s="13">
        <f t="shared" si="51"/>
        <v>39209.471373565146</v>
      </c>
      <c r="O1155" s="10">
        <f ca="1">(O1154+(IF(J1154&lt;&gt;J1153,(-O1154*'inputs and tables'!$K$22-'inputs and tables'!$K$21)-O1154*'inputs and tables'!$K$22,0)*('inputs and tables'!$K$15+'inputs and tables'!$K$16)))*(IF(AND(J1154=0,'inputs and tables'!$K$16=1),(data!C1154/data!C1155-1)*'inputs and tables'!$K$18+1,1)*IF(AND(J1154=1,'inputs and tables'!$K$15=1),(data!C1155/data!C1154-1)*'inputs and tables'!$K$17+1,1))</f>
        <v>268798.00023242639</v>
      </c>
      <c r="P1155" s="10">
        <f ca="1">(P1154+(IF(K1154&lt;&gt;K1153,(-P1154*'inputs and tables'!$K$22-'inputs and tables'!$K$21)-P1154*'inputs and tables'!$K$22,0)*('inputs and tables'!$K$15+'inputs and tables'!$K$16)))*(IF(AND(K1154=0,'inputs and tables'!$K$16=1),data!C1154/data!C1155,1)*IF(AND(K1154=1,'inputs and tables'!$K$15=1),data!C1155/data!C1154,1))</f>
        <v>6762.226211791628</v>
      </c>
      <c r="R1155" s="36">
        <f ca="1">1-O1155/MAX($O$202:O1155)</f>
        <v>0.67769448463778992</v>
      </c>
      <c r="S1155" s="36">
        <f>1-N1155/MAX($N$202:N1155)</f>
        <v>0.44550053664094846</v>
      </c>
    </row>
    <row r="1156" spans="1:19" x14ac:dyDescent="0.4">
      <c r="A1156" s="17">
        <f t="shared" si="50"/>
        <v>1154</v>
      </c>
      <c r="B1156">
        <v>1519948800</v>
      </c>
      <c r="C1156">
        <v>11000</v>
      </c>
      <c r="D1156" s="14">
        <f t="shared" si="52"/>
        <v>43161</v>
      </c>
      <c r="F1156">
        <f ca="1">IF(A1156&lt;$F$2,"",AVERAGE(INDIRECT("C"&amp;A1156-$F$2+3):C1156))</f>
        <v>10021.072499999998</v>
      </c>
      <c r="G1156" s="2">
        <f ca="1">IF(A1156&lt;$G$2,"",IF(A1156=$G$2,AVERAGE(INDIRECT("C"&amp;A1156-$G$2+3):C1156),G1155+(2/($G$2+3))*(C1156-G1155)))</f>
        <v>10546.665499355275</v>
      </c>
      <c r="J1156">
        <f ca="1">IF(F1156="","",IF(C1156&lt;(F1156*(1-'inputs and tables'!$K$14)),0,IF(C1156&gt;(F1156*(1+'inputs and tables'!$K$14)),1,J1155)))</f>
        <v>1</v>
      </c>
      <c r="K1156">
        <f ca="1">IF(G1156="","",IF(C1156&lt;(G1156*(1-'inputs and tables'!$K$14)),0,IF(C1156&gt;(G1156*(1+'inputs and tables'!$K$14)),1,K1155)))</f>
        <v>1</v>
      </c>
      <c r="N1156" s="13">
        <f t="shared" si="51"/>
        <v>39584.00806074353</v>
      </c>
      <c r="O1156" s="10">
        <f ca="1">(O1155+(IF(J1155&lt;&gt;J1154,(-O1155*'inputs and tables'!$K$22-'inputs and tables'!$K$21)-O1155*'inputs and tables'!$K$22,0)*('inputs and tables'!$K$15+'inputs and tables'!$K$16)))*(IF(AND(J1155=0,'inputs and tables'!$K$16=1),(data!C1155/data!C1156-1)*'inputs and tables'!$K$18+1,1)*IF(AND(J1155=1,'inputs and tables'!$K$15=1),(data!C1156/data!C1155-1)*'inputs and tables'!$K$17+1,1))</f>
        <v>274575.12742264348</v>
      </c>
      <c r="P1156" s="10">
        <f ca="1">(P1155+(IF(K1155&lt;&gt;K1154,(-P1155*'inputs and tables'!$K$22-'inputs and tables'!$K$21)-P1155*'inputs and tables'!$K$22,0)*('inputs and tables'!$K$15+'inputs and tables'!$K$16)))*(IF(AND(K1155=0,'inputs and tables'!$K$16=1),data!C1155/data!C1156,1)*IF(AND(K1155=1,'inputs and tables'!$K$15=1),data!C1156/data!C1155,1))</f>
        <v>6813.1667039633639</v>
      </c>
      <c r="R1156" s="36">
        <f ca="1">1-O1156/MAX($O$202:O1156)</f>
        <v>0.67076734993163178</v>
      </c>
      <c r="S1156" s="36">
        <f>1-N1156/MAX($N$202:N1156)</f>
        <v>0.44020384722450545</v>
      </c>
    </row>
    <row r="1157" spans="1:19" x14ac:dyDescent="0.4">
      <c r="A1157" s="17">
        <f t="shared" ref="A1157:A1220" si="53">A1156+1</f>
        <v>1155</v>
      </c>
      <c r="B1157">
        <v>1520035200</v>
      </c>
      <c r="C1157">
        <v>11432.5</v>
      </c>
      <c r="D1157" s="14">
        <f t="shared" si="52"/>
        <v>43162</v>
      </c>
      <c r="F1157">
        <f ca="1">IF(A1157&lt;$F$2,"",AVERAGE(INDIRECT("C"&amp;A1157-$F$2+3):C1157))</f>
        <v>10023.958181818181</v>
      </c>
      <c r="G1157" s="2">
        <f ca="1">IF(A1157&lt;$G$2,"",IF(A1157=$G$2,AVERAGE(INDIRECT("C"&amp;A1157-$G$2+3):C1157),G1156+(2/($G$2+3))*(C1157-G1156)))</f>
        <v>10584.360584489094</v>
      </c>
      <c r="J1157">
        <f ca="1">IF(F1157="","",IF(C1157&lt;(F1157*(1-'inputs and tables'!$K$14)),0,IF(C1157&gt;(F1157*(1+'inputs and tables'!$K$14)),1,J1156)))</f>
        <v>1</v>
      </c>
      <c r="K1157">
        <f ca="1">IF(G1157="","",IF(C1157&lt;(G1157*(1-'inputs and tables'!$K$14)),0,IF(C1157&gt;(G1157*(1+'inputs and tables'!$K$14)),1,K1156)))</f>
        <v>1</v>
      </c>
      <c r="N1157" s="13">
        <f t="shared" si="51"/>
        <v>41140.37928676822</v>
      </c>
      <c r="O1157" s="10">
        <f ca="1">(O1156+(IF(J1156&lt;&gt;J1155,(-O1156*'inputs and tables'!$K$22-'inputs and tables'!$K$21)-O1156*'inputs and tables'!$K$22,0)*('inputs and tables'!$K$15+'inputs and tables'!$K$16)))*(IF(AND(J1156=0,'inputs and tables'!$K$16=1),(data!C1156/data!C1157-1)*'inputs and tables'!$K$18+1,1)*IF(AND(J1156=1,'inputs and tables'!$K$15=1),(data!C1157/data!C1156-1)*'inputs and tables'!$K$17+1,1))</f>
        <v>298865.66568383982</v>
      </c>
      <c r="P1157" s="10">
        <f ca="1">(P1156+(IF(K1156&lt;&gt;K1155,(-P1156*'inputs and tables'!$K$22-'inputs and tables'!$K$21)-P1156*'inputs and tables'!$K$22,0)*('inputs and tables'!$K$15+'inputs and tables'!$K$16)))*(IF(AND(K1156=0,'inputs and tables'!$K$16=1),data!C1156/data!C1157,1)*IF(AND(K1156=1,'inputs and tables'!$K$15=1),data!C1157/data!C1156,1))</f>
        <v>7081.048031187378</v>
      </c>
      <c r="R1157" s="36">
        <f ca="1">1-O1157/MAX($O$202:O1157)</f>
        <v>0.64164148424092438</v>
      </c>
      <c r="S1157" s="36">
        <f>1-N1157/MAX($N$202:N1157)</f>
        <v>0.41819368030855975</v>
      </c>
    </row>
    <row r="1158" spans="1:19" x14ac:dyDescent="0.4">
      <c r="A1158" s="17">
        <f t="shared" si="53"/>
        <v>1156</v>
      </c>
      <c r="B1158">
        <v>1520121600</v>
      </c>
      <c r="C1158">
        <v>11469.9</v>
      </c>
      <c r="D1158" s="14">
        <f t="shared" si="52"/>
        <v>43163</v>
      </c>
      <c r="F1158">
        <f ca="1">IF(A1158&lt;$F$2,"",AVERAGE(INDIRECT("C"&amp;A1158-$F$2+3):C1158))</f>
        <v>10023.297045454545</v>
      </c>
      <c r="G1158" s="2">
        <f ca="1">IF(A1158&lt;$G$2,"",IF(A1158=$G$2,AVERAGE(INDIRECT("C"&amp;A1158-$G$2+3):C1158),G1157+(2/($G$2+3))*(C1158-G1157)))</f>
        <v>10622.043112808706</v>
      </c>
      <c r="J1158">
        <f ca="1">IF(F1158="","",IF(C1158&lt;(F1158*(1-'inputs and tables'!$K$14)),0,IF(C1158&gt;(F1158*(1+'inputs and tables'!$K$14)),1,J1157)))</f>
        <v>1</v>
      </c>
      <c r="K1158">
        <f ca="1">IF(G1158="","",IF(C1158&lt;(G1158*(1-'inputs and tables'!$K$14)),0,IF(C1158&gt;(G1158*(1+'inputs and tables'!$K$14)),1,K1157)))</f>
        <v>1</v>
      </c>
      <c r="N1158" s="13">
        <f t="shared" si="51"/>
        <v>41274.96491417475</v>
      </c>
      <c r="O1158" s="10">
        <f ca="1">(O1157+(IF(J1157&lt;&gt;J1156,(-O1157*'inputs and tables'!$K$22-'inputs and tables'!$K$21)-O1157*'inputs and tables'!$K$22,0)*('inputs and tables'!$K$15+'inputs and tables'!$K$16)))*(IF(AND(J1157=0,'inputs and tables'!$K$16=1),(data!C1157/data!C1158-1)*'inputs and tables'!$K$18+1,1)*IF(AND(J1157=1,'inputs and tables'!$K$15=1),(data!C1158/data!C1157-1)*'inputs and tables'!$K$17+1,1))</f>
        <v>301065.49474723759</v>
      </c>
      <c r="P1158" s="10">
        <f ca="1">(P1157+(IF(K1157&lt;&gt;K1156,(-P1157*'inputs and tables'!$K$22-'inputs and tables'!$K$21)-P1157*'inputs and tables'!$K$22,0)*('inputs and tables'!$K$15+'inputs and tables'!$K$16)))*(IF(AND(K1157=0,'inputs and tables'!$K$16=1),data!C1157/data!C1158,1)*IF(AND(K1157=1,'inputs and tables'!$K$15=1),data!C1158/data!C1157,1))</f>
        <v>7104.2127979808538</v>
      </c>
      <c r="R1158" s="36">
        <f ca="1">1-O1158/MAX($O$202:O1158)</f>
        <v>0.63900375241489105</v>
      </c>
      <c r="S1158" s="36">
        <f>1-N1158/MAX($N$202:N1158)</f>
        <v>0.41629037338912311</v>
      </c>
    </row>
    <row r="1159" spans="1:19" x14ac:dyDescent="0.4">
      <c r="A1159" s="17">
        <f t="shared" si="53"/>
        <v>1157</v>
      </c>
      <c r="B1159">
        <v>1520208000</v>
      </c>
      <c r="C1159">
        <v>11377.54</v>
      </c>
      <c r="D1159" s="14">
        <f t="shared" si="52"/>
        <v>43164</v>
      </c>
      <c r="F1159">
        <f ca="1">IF(A1159&lt;$F$2,"",AVERAGE(INDIRECT("C"&amp;A1159-$F$2+3):C1159))</f>
        <v>9991.8138636363637</v>
      </c>
      <c r="G1159" s="2">
        <f ca="1">IF(A1159&lt;$G$2,"",IF(A1159=$G$2,AVERAGE(INDIRECT("C"&amp;A1159-$G$2+3):C1159),G1158+(2/($G$2+3))*(C1159-G1158)))</f>
        <v>10654.191916518974</v>
      </c>
      <c r="J1159">
        <f ca="1">IF(F1159="","",IF(C1159&lt;(F1159*(1-'inputs and tables'!$K$14)),0,IF(C1159&gt;(F1159*(1+'inputs and tables'!$K$14)),1,J1158)))</f>
        <v>1</v>
      </c>
      <c r="K1159">
        <f ca="1">IF(G1159="","",IF(C1159&lt;(G1159*(1-'inputs and tables'!$K$14)),0,IF(C1159&gt;(G1159*(1+'inputs and tables'!$K$14)),1,K1158)))</f>
        <v>1</v>
      </c>
      <c r="N1159" s="13">
        <f t="shared" si="51"/>
        <v>40942.603188312001</v>
      </c>
      <c r="O1159" s="10">
        <f ca="1">(O1158+(IF(J1158&lt;&gt;J1157,(-O1158*'inputs and tables'!$K$22-'inputs and tables'!$K$21)-O1158*'inputs and tables'!$K$22,0)*('inputs and tables'!$K$15+'inputs and tables'!$K$16)))*(IF(AND(J1158=0,'inputs and tables'!$K$16=1),(data!C1158/data!C1159-1)*'inputs and tables'!$K$18+1,1)*IF(AND(J1158=1,'inputs and tables'!$K$15=1),(data!C1159/data!C1158-1)*'inputs and tables'!$K$17+1,1))</f>
        <v>295610.83337587229</v>
      </c>
      <c r="P1159" s="10">
        <f ca="1">(P1158+(IF(K1158&lt;&gt;K1157,(-P1158*'inputs and tables'!$K$22-'inputs and tables'!$K$21)-P1158*'inputs and tables'!$K$22,0)*('inputs and tables'!$K$15+'inputs and tables'!$K$16)))*(IF(AND(K1158=0,'inputs and tables'!$K$16=1),data!C1158/data!C1159,1)*IF(AND(K1158=1,'inputs and tables'!$K$15=1),data!C1159/data!C1158,1))</f>
        <v>7047.0069728192129</v>
      </c>
      <c r="R1159" s="36">
        <f ca="1">1-O1159/MAX($O$202:O1159)</f>
        <v>0.64554423055425247</v>
      </c>
      <c r="S1159" s="36">
        <f>1-N1159/MAX($N$202:N1159)</f>
        <v>0.42099062545006349</v>
      </c>
    </row>
    <row r="1160" spans="1:19" x14ac:dyDescent="0.4">
      <c r="A1160" s="17">
        <f t="shared" si="53"/>
        <v>1158</v>
      </c>
      <c r="B1160">
        <v>1520294400</v>
      </c>
      <c r="C1160">
        <v>10700</v>
      </c>
      <c r="D1160" s="14">
        <f t="shared" si="52"/>
        <v>43165</v>
      </c>
      <c r="F1160">
        <f ca="1">IF(A1160&lt;$F$2,"",AVERAGE(INDIRECT("C"&amp;A1160-$F$2+3):C1160))</f>
        <v>9973.2190909090914</v>
      </c>
      <c r="G1160" s="2">
        <f ca="1">IF(A1160&lt;$G$2,"",IF(A1160=$G$2,AVERAGE(INDIRECT("C"&amp;A1160-$G$2+3):C1160),G1159+(2/($G$2+3))*(C1160-G1159)))</f>
        <v>10656.141196667102</v>
      </c>
      <c r="J1160">
        <f ca="1">IF(F1160="","",IF(C1160&lt;(F1160*(1-'inputs and tables'!$K$14)),0,IF(C1160&gt;(F1160*(1+'inputs and tables'!$K$14)),1,J1159)))</f>
        <v>1</v>
      </c>
      <c r="K1160">
        <f ca="1">IF(G1160="","",IF(C1160&lt;(G1160*(1-'inputs and tables'!$K$14)),0,IF(C1160&gt;(G1160*(1+'inputs and tables'!$K$14)),1,K1159)))</f>
        <v>1</v>
      </c>
      <c r="N1160" s="13">
        <f t="shared" si="51"/>
        <v>38504.44420454144</v>
      </c>
      <c r="O1160" s="10">
        <f ca="1">(O1159+(IF(J1159&lt;&gt;J1158,(-O1159*'inputs and tables'!$K$22-'inputs and tables'!$K$21)-O1159*'inputs and tables'!$K$22,0)*('inputs and tables'!$K$15+'inputs and tables'!$K$16)))*(IF(AND(J1159=0,'inputs and tables'!$K$16=1),(data!C1159/data!C1160-1)*'inputs and tables'!$K$18+1,1)*IF(AND(J1159=1,'inputs and tables'!$K$15=1),(data!C1160/data!C1159-1)*'inputs and tables'!$K$17+1,1))</f>
        <v>256002.23880249794</v>
      </c>
      <c r="P1160" s="10">
        <f ca="1">(P1159+(IF(K1159&lt;&gt;K1158,(-P1159*'inputs and tables'!$K$22-'inputs and tables'!$K$21)-P1159*'inputs and tables'!$K$22,0)*('inputs and tables'!$K$15+'inputs and tables'!$K$16)))*(IF(AND(K1159=0,'inputs and tables'!$K$16=1),data!C1159/data!C1160,1)*IF(AND(K1159=1,'inputs and tables'!$K$15=1),data!C1160/data!C1159,1))</f>
        <v>6627.3530665825456</v>
      </c>
      <c r="R1160" s="36">
        <f ca="1">1-O1160/MAX($O$202:O1160)</f>
        <v>0.69303739819577359</v>
      </c>
      <c r="S1160" s="36">
        <f>1-N1160/MAX($N$202:N1160)</f>
        <v>0.45547101502747334</v>
      </c>
    </row>
    <row r="1161" spans="1:19" x14ac:dyDescent="0.4">
      <c r="A1161" s="17">
        <f t="shared" si="53"/>
        <v>1159</v>
      </c>
      <c r="B1161">
        <v>1520380800</v>
      </c>
      <c r="C1161">
        <v>9920</v>
      </c>
      <c r="D1161" s="14">
        <f t="shared" si="52"/>
        <v>43166</v>
      </c>
      <c r="F1161">
        <f ca="1">IF(A1161&lt;$F$2,"",AVERAGE(INDIRECT("C"&amp;A1161-$F$2+3):C1161))</f>
        <v>9953.9759090909101</v>
      </c>
      <c r="G1161" s="2">
        <f ca="1">IF(A1161&lt;$G$2,"",IF(A1161=$G$2,AVERAGE(INDIRECT("C"&amp;A1161-$G$2+3):C1161),G1160+(2/($G$2+3))*(C1161-G1160)))</f>
        <v>10624.816039362118</v>
      </c>
      <c r="J1161">
        <f ca="1">IF(F1161="","",IF(C1161&lt;(F1161*(1-'inputs and tables'!$K$14)),0,IF(C1161&gt;(F1161*(1+'inputs and tables'!$K$14)),1,J1160)))</f>
        <v>0</v>
      </c>
      <c r="K1161">
        <f ca="1">IF(G1161="","",IF(C1161&lt;(G1161*(1-'inputs and tables'!$K$14)),0,IF(C1161&gt;(G1161*(1+'inputs and tables'!$K$14)),1,K1160)))</f>
        <v>0</v>
      </c>
      <c r="N1161" s="13">
        <f t="shared" si="51"/>
        <v>35697.578178415992</v>
      </c>
      <c r="O1161" s="10">
        <f ca="1">(O1160+(IF(J1160&lt;&gt;J1159,(-O1160*'inputs and tables'!$K$22-'inputs and tables'!$K$21)-O1160*'inputs and tables'!$K$22,0)*('inputs and tables'!$K$15+'inputs and tables'!$K$16)))*(IF(AND(J1160=0,'inputs and tables'!$K$16=1),(data!C1160/data!C1161-1)*'inputs and tables'!$K$18+1,1)*IF(AND(J1160=1,'inputs and tables'!$K$15=1),(data!C1161/data!C1160-1)*'inputs and tables'!$K$17+1,1))</f>
        <v>214013.08655031255</v>
      </c>
      <c r="P1161" s="10">
        <f ca="1">(P1160+(IF(K1160&lt;&gt;K1159,(-P1160*'inputs and tables'!$K$22-'inputs and tables'!$K$21)-P1160*'inputs and tables'!$K$22,0)*('inputs and tables'!$K$15+'inputs and tables'!$K$16)))*(IF(AND(K1160=0,'inputs and tables'!$K$16=1),data!C1160/data!C1161,1)*IF(AND(K1160=1,'inputs and tables'!$K$15=1),data!C1161/data!C1160,1))</f>
        <v>6144.2376093924158</v>
      </c>
      <c r="R1161" s="36">
        <f ca="1">1-O1161/MAX($O$202:O1161)</f>
        <v>0.74338500251039208</v>
      </c>
      <c r="S1161" s="36">
        <f>1-N1161/MAX($N$202:N1161)</f>
        <v>0.49516565131519019</v>
      </c>
    </row>
    <row r="1162" spans="1:19" x14ac:dyDescent="0.4">
      <c r="A1162" s="17">
        <f t="shared" si="53"/>
        <v>1160</v>
      </c>
      <c r="B1162">
        <v>1520467200</v>
      </c>
      <c r="C1162">
        <v>9304.9</v>
      </c>
      <c r="D1162" s="14">
        <f t="shared" si="52"/>
        <v>43167</v>
      </c>
      <c r="F1162">
        <f ca="1">IF(A1162&lt;$F$2,"",AVERAGE(INDIRECT("C"&amp;A1162-$F$2+3):C1162))</f>
        <v>9919.4295454545481</v>
      </c>
      <c r="G1162" s="2">
        <f ca="1">IF(A1162&lt;$G$2,"",IF(A1162=$G$2,AVERAGE(INDIRECT("C"&amp;A1162-$G$2+3):C1162),G1161+(2/($G$2+3))*(C1162-G1161)))</f>
        <v>10568.649399389262</v>
      </c>
      <c r="J1162">
        <f ca="1">IF(F1162="","",IF(C1162&lt;(F1162*(1-'inputs and tables'!$K$14)),0,IF(C1162&gt;(F1162*(1+'inputs and tables'!$K$14)),1,J1161)))</f>
        <v>0</v>
      </c>
      <c r="K1162">
        <f ca="1">IF(G1162="","",IF(C1162&lt;(G1162*(1-'inputs and tables'!$K$14)),0,IF(C1162&gt;(G1162*(1+'inputs and tables'!$K$14)),1,K1161)))</f>
        <v>0</v>
      </c>
      <c r="N1162" s="13">
        <f t="shared" si="51"/>
        <v>33484.112418582961</v>
      </c>
      <c r="O1162" s="10">
        <f ca="1">(O1161+(IF(J1161&lt;&gt;J1160,(-O1161*'inputs and tables'!$K$22-'inputs and tables'!$K$21)-O1161*'inputs and tables'!$K$22,0)*('inputs and tables'!$K$15+'inputs and tables'!$K$16)))*(IF(AND(J1161=0,'inputs and tables'!$K$16=1),(data!C1161/data!C1162-1)*'inputs and tables'!$K$18+1,1)*IF(AND(J1161=1,'inputs and tables'!$K$15=1),(data!C1162/data!C1161-1)*'inputs and tables'!$K$17+1,1))</f>
        <v>227704.09127899734</v>
      </c>
      <c r="P1162" s="10">
        <f ca="1">(P1161+(IF(K1161&lt;&gt;K1160,(-P1161*'inputs and tables'!$K$22-'inputs and tables'!$K$21)-P1161*'inputs and tables'!$K$22,0)*('inputs and tables'!$K$15+'inputs and tables'!$K$16)))*(IF(AND(K1161=0,'inputs and tables'!$K$16=1),data!C1161/data!C1162,1)*IF(AND(K1161=1,'inputs and tables'!$K$15=1),data!C1162/data!C1161,1))</f>
        <v>6537.3013585317867</v>
      </c>
      <c r="R1162" s="36">
        <f ca="1">1-O1162/MAX($O$202:O1162)</f>
        <v>0.72696863657355615</v>
      </c>
      <c r="S1162" s="36">
        <f>1-N1162/MAX($N$202:N1162)</f>
        <v>0.52646843436720903</v>
      </c>
    </row>
    <row r="1163" spans="1:19" x14ac:dyDescent="0.4">
      <c r="A1163" s="17">
        <f t="shared" si="53"/>
        <v>1161</v>
      </c>
      <c r="B1163">
        <v>1520553600</v>
      </c>
      <c r="C1163">
        <v>9255</v>
      </c>
      <c r="D1163" s="14">
        <f t="shared" si="52"/>
        <v>43168</v>
      </c>
      <c r="F1163">
        <f ca="1">IF(A1163&lt;$F$2,"",AVERAGE(INDIRECT("C"&amp;A1163-$F$2+3):C1163))</f>
        <v>9871.6615909090924</v>
      </c>
      <c r="G1163" s="2">
        <f ca="1">IF(A1163&lt;$G$2,"",IF(A1163=$G$2,AVERAGE(INDIRECT("C"&amp;A1163-$G$2+3):C1163),G1162+(2/($G$2+3))*(C1163-G1162)))</f>
        <v>10512.749424947166</v>
      </c>
      <c r="J1163">
        <f ca="1">IF(F1163="","",IF(C1163&lt;(F1163*(1-'inputs and tables'!$K$14)),0,IF(C1163&gt;(F1163*(1+'inputs and tables'!$K$14)),1,J1162)))</f>
        <v>0</v>
      </c>
      <c r="K1163">
        <f ca="1">IF(G1163="","",IF(C1163&lt;(G1163*(1-'inputs and tables'!$K$14)),0,IF(C1163&gt;(G1163*(1+'inputs and tables'!$K$14)),1,K1162)))</f>
        <v>0</v>
      </c>
      <c r="N1163" s="13">
        <f t="shared" ref="N1163:N1169" si="54">(C1163/C1162)*N1162</f>
        <v>33304.544963834676</v>
      </c>
      <c r="O1163" s="10">
        <f ca="1">(O1162+(IF(J1162&lt;&gt;J1161,(-O1162*'inputs and tables'!$K$22-'inputs and tables'!$K$21)-O1162*'inputs and tables'!$K$22,0)*('inputs and tables'!$K$15+'inputs and tables'!$K$16)))*(IF(AND(J1162=0,'inputs and tables'!$K$16=1),(data!C1162/data!C1163-1)*'inputs and tables'!$K$18+1,1)*IF(AND(J1162=1,'inputs and tables'!$K$15=1),(data!C1163/data!C1162-1)*'inputs and tables'!$K$17+1,1))</f>
        <v>228931.79891322984</v>
      </c>
      <c r="P1163" s="10">
        <f ca="1">(P1162+(IF(K1162&lt;&gt;K1161,(-P1162*'inputs and tables'!$K$22-'inputs and tables'!$K$21)-P1162*'inputs and tables'!$K$22,0)*('inputs and tables'!$K$15+'inputs and tables'!$K$16)))*(IF(AND(K1162=0,'inputs and tables'!$K$16=1),data!C1162/data!C1163,1)*IF(AND(K1162=1,'inputs and tables'!$K$15=1),data!C1163/data!C1162,1))</f>
        <v>6572.5483966507209</v>
      </c>
      <c r="R1163" s="36">
        <f ca="1">1-O1163/MAX($O$202:O1163)</f>
        <v>0.72549653878479559</v>
      </c>
      <c r="S1163" s="36">
        <f>1-N1163/MAX($N$202:N1163)</f>
        <v>0.52900787327843601</v>
      </c>
    </row>
    <row r="1164" spans="1:19" x14ac:dyDescent="0.4">
      <c r="A1164" s="17">
        <f t="shared" si="53"/>
        <v>1162</v>
      </c>
      <c r="B1164">
        <v>1520640000</v>
      </c>
      <c r="C1164">
        <v>8795.44</v>
      </c>
      <c r="D1164" s="14">
        <f t="shared" si="52"/>
        <v>43169</v>
      </c>
      <c r="F1164">
        <f ca="1">IF(A1164&lt;$F$2,"",AVERAGE(INDIRECT("C"&amp;A1164-$F$2+3):C1164))</f>
        <v>9818.8761363636368</v>
      </c>
      <c r="G1164" s="2">
        <f ca="1">IF(A1164&lt;$G$2,"",IF(A1164=$G$2,AVERAGE(INDIRECT("C"&amp;A1164-$G$2+3):C1164),G1163+(2/($G$2+3))*(C1164-G1163)))</f>
        <v>10439.672428140902</v>
      </c>
      <c r="J1164">
        <f ca="1">IF(F1164="","",IF(C1164&lt;(F1164*(1-'inputs and tables'!$K$14)),0,IF(C1164&gt;(F1164*(1+'inputs and tables'!$K$14)),1,J1163)))</f>
        <v>0</v>
      </c>
      <c r="K1164">
        <f ca="1">IF(G1164="","",IF(C1164&lt;(G1164*(1-'inputs and tables'!$K$14)),0,IF(C1164&gt;(G1164*(1+'inputs and tables'!$K$14)),1,K1163)))</f>
        <v>0</v>
      </c>
      <c r="N1164" s="13">
        <f t="shared" si="54"/>
        <v>31650.797077980558</v>
      </c>
      <c r="O1164" s="10">
        <f ca="1">(O1163+(IF(J1163&lt;&gt;J1162,(-O1163*'inputs and tables'!$K$22-'inputs and tables'!$K$21)-O1163*'inputs and tables'!$K$22,0)*('inputs and tables'!$K$15+'inputs and tables'!$K$16)))*(IF(AND(J1163=0,'inputs and tables'!$K$16=1),(data!C1163/data!C1164-1)*'inputs and tables'!$K$18+1,1)*IF(AND(J1163=1,'inputs and tables'!$K$15=1),(data!C1164/data!C1163-1)*'inputs and tables'!$K$17+1,1))</f>
        <v>240893.44011691763</v>
      </c>
      <c r="P1164" s="10">
        <f ca="1">(P1163+(IF(K1163&lt;&gt;K1162,(-P1163*'inputs and tables'!$K$22-'inputs and tables'!$K$21)-P1163*'inputs and tables'!$K$22,0)*('inputs and tables'!$K$15+'inputs and tables'!$K$16)))*(IF(AND(K1163=0,'inputs and tables'!$K$16=1),data!C1163/data!C1164,1)*IF(AND(K1163=1,'inputs and tables'!$K$15=1),data!C1164/data!C1163,1))</f>
        <v>6915.9627501298874</v>
      </c>
      <c r="R1164" s="36">
        <f ca="1">1-O1164/MAX($O$202:O1164)</f>
        <v>0.71115378724126166</v>
      </c>
      <c r="S1164" s="36">
        <f>1-N1164/MAX($N$202:N1164)</f>
        <v>0.55239513873020929</v>
      </c>
    </row>
    <row r="1165" spans="1:19" x14ac:dyDescent="0.4">
      <c r="A1165" s="17">
        <f t="shared" si="53"/>
        <v>1163</v>
      </c>
      <c r="B1165">
        <v>1520726400</v>
      </c>
      <c r="C1165">
        <v>9533.8799999999992</v>
      </c>
      <c r="D1165" s="14">
        <f t="shared" si="52"/>
        <v>43170</v>
      </c>
      <c r="F1165">
        <f ca="1">IF(A1165&lt;$F$2,"",AVERAGE(INDIRECT("C"&amp;A1165-$F$2+3):C1165))</f>
        <v>9783.5804545454557</v>
      </c>
      <c r="G1165" s="2">
        <f ca="1">IF(A1165&lt;$G$2,"",IF(A1165=$G$2,AVERAGE(INDIRECT("C"&amp;A1165-$G$2+3):C1165),G1164+(2/($G$2+3))*(C1165-G1164)))</f>
        <v>10401.128069496608</v>
      </c>
      <c r="J1165">
        <f ca="1">IF(F1165="","",IF(C1165&lt;(F1165*(1-'inputs and tables'!$K$14)),0,IF(C1165&gt;(F1165*(1+'inputs and tables'!$K$14)),1,J1164)))</f>
        <v>0</v>
      </c>
      <c r="K1165">
        <f ca="1">IF(G1165="","",IF(C1165&lt;(G1165*(1-'inputs and tables'!$K$14)),0,IF(C1165&gt;(G1165*(1+'inputs and tables'!$K$14)),1,K1164)))</f>
        <v>0</v>
      </c>
      <c r="N1165" s="13">
        <f t="shared" si="54"/>
        <v>34308.107524560139</v>
      </c>
      <c r="O1165" s="10">
        <f ca="1">(O1164+(IF(J1164&lt;&gt;J1163,(-O1164*'inputs and tables'!$K$22-'inputs and tables'!$K$21)-O1164*'inputs and tables'!$K$22,0)*('inputs and tables'!$K$15+'inputs and tables'!$K$16)))*(IF(AND(J1164=0,'inputs and tables'!$K$16=1),(data!C1164/data!C1165-1)*'inputs and tables'!$K$18+1,1)*IF(AND(J1164=1,'inputs and tables'!$K$15=1),(data!C1165/data!C1164-1)*'inputs and tables'!$K$17+1,1))</f>
        <v>222235.20738061969</v>
      </c>
      <c r="P1165" s="10">
        <f ca="1">(P1164+(IF(K1164&lt;&gt;K1163,(-P1164*'inputs and tables'!$K$22-'inputs and tables'!$K$21)-P1164*'inputs and tables'!$K$22,0)*('inputs and tables'!$K$15+'inputs and tables'!$K$16)))*(IF(AND(K1164=0,'inputs and tables'!$K$16=1),data!C1164/data!C1165,1)*IF(AND(K1164=1,'inputs and tables'!$K$15=1),data!C1165/data!C1164,1))</f>
        <v>6380.2916977140922</v>
      </c>
      <c r="R1165" s="36">
        <f ca="1">1-O1165/MAX($O$202:O1165)</f>
        <v>0.73352616840712104</v>
      </c>
      <c r="S1165" s="36">
        <f>1-N1165/MAX($N$202:N1165)</f>
        <v>0.51481551408879711</v>
      </c>
    </row>
    <row r="1166" spans="1:19" x14ac:dyDescent="0.4">
      <c r="A1166" s="17">
        <f t="shared" si="53"/>
        <v>1164</v>
      </c>
      <c r="B1166">
        <v>1520812800</v>
      </c>
      <c r="C1166">
        <v>9120</v>
      </c>
      <c r="D1166" s="14">
        <f t="shared" si="52"/>
        <v>43171</v>
      </c>
      <c r="F1166">
        <f ca="1">IF(A1166&lt;$F$2,"",AVERAGE(INDIRECT("C"&amp;A1166-$F$2+3):C1166))</f>
        <v>9733.6031818181837</v>
      </c>
      <c r="G1166" s="2">
        <f ca="1">IF(A1166&lt;$G$2,"",IF(A1166=$G$2,AVERAGE(INDIRECT("C"&amp;A1166-$G$2+3):C1166),G1165+(2/($G$2+3))*(C1166-G1165)))</f>
        <v>10346.611981432923</v>
      </c>
      <c r="J1166">
        <f ca="1">IF(F1166="","",IF(C1166&lt;(F1166*(1-'inputs and tables'!$K$14)),0,IF(C1166&gt;(F1166*(1+'inputs and tables'!$K$14)),1,J1165)))</f>
        <v>0</v>
      </c>
      <c r="K1166">
        <f ca="1">IF(G1166="","",IF(C1166&lt;(G1166*(1-'inputs and tables'!$K$14)),0,IF(C1166&gt;(G1166*(1+'inputs and tables'!$K$14)),1,K1165)))</f>
        <v>0</v>
      </c>
      <c r="N1166" s="13">
        <f t="shared" si="54"/>
        <v>32818.741228543731</v>
      </c>
      <c r="O1166" s="10">
        <f ca="1">(O1165+(IF(J1165&lt;&gt;J1164,(-O1165*'inputs and tables'!$K$22-'inputs and tables'!$K$21)-O1165*'inputs and tables'!$K$22,0)*('inputs and tables'!$K$15+'inputs and tables'!$K$16)))*(IF(AND(J1165=0,'inputs and tables'!$K$16=1),(data!C1165/data!C1166-1)*'inputs and tables'!$K$18+1,1)*IF(AND(J1165=1,'inputs and tables'!$K$15=1),(data!C1166/data!C1165-1)*'inputs and tables'!$K$17+1,1))</f>
        <v>232320.59198924806</v>
      </c>
      <c r="P1166" s="10">
        <f ca="1">(P1165+(IF(K1165&lt;&gt;K1164,(-P1165*'inputs and tables'!$K$22-'inputs and tables'!$K$21)-P1165*'inputs and tables'!$K$22,0)*('inputs and tables'!$K$15+'inputs and tables'!$K$16)))*(IF(AND(K1165=0,'inputs and tables'!$K$16=1),data!C1165/data!C1166,1)*IF(AND(K1165=1,'inputs and tables'!$K$15=1),data!C1166/data!C1165,1))</f>
        <v>6669.8394091011432</v>
      </c>
      <c r="R1166" s="36">
        <f ca="1">1-O1166/MAX($O$202:O1166)</f>
        <v>0.72143316518128098</v>
      </c>
      <c r="S1166" s="36">
        <f>1-N1166/MAX($N$202:N1166)</f>
        <v>0.53587809878977166</v>
      </c>
    </row>
    <row r="1167" spans="1:19" x14ac:dyDescent="0.4">
      <c r="A1167" s="17">
        <f t="shared" si="53"/>
        <v>1165</v>
      </c>
      <c r="B1167">
        <v>1520899200</v>
      </c>
      <c r="C1167">
        <v>9145.41</v>
      </c>
      <c r="D1167" s="14">
        <f t="shared" si="52"/>
        <v>43172</v>
      </c>
      <c r="F1167">
        <f ca="1">IF(A1167&lt;$F$2,"",AVERAGE(INDIRECT("C"&amp;A1167-$F$2+3):C1167))</f>
        <v>9679.271590909093</v>
      </c>
      <c r="G1167" s="2">
        <f ca="1">IF(A1167&lt;$G$2,"",IF(A1167=$G$2,AVERAGE(INDIRECT("C"&amp;A1167-$G$2+3):C1167),G1166+(2/($G$2+3))*(C1167-G1166)))</f>
        <v>10295.497003499608</v>
      </c>
      <c r="J1167">
        <f ca="1">IF(F1167="","",IF(C1167&lt;(F1167*(1-'inputs and tables'!$K$14)),0,IF(C1167&gt;(F1167*(1+'inputs and tables'!$K$14)),1,J1166)))</f>
        <v>0</v>
      </c>
      <c r="K1167">
        <f ca="1">IF(G1167="","",IF(C1167&lt;(G1167*(1-'inputs and tables'!$K$14)),0,IF(C1167&gt;(G1167*(1+'inputs and tables'!$K$14)),1,K1166)))</f>
        <v>0</v>
      </c>
      <c r="N1167" s="13">
        <f t="shared" si="54"/>
        <v>32910.180287164047</v>
      </c>
      <c r="O1167" s="10">
        <f ca="1">(O1166+(IF(J1166&lt;&gt;J1165,(-O1166*'inputs and tables'!$K$22-'inputs and tables'!$K$21)-O1166*'inputs and tables'!$K$22,0)*('inputs and tables'!$K$15+'inputs and tables'!$K$16)))*(IF(AND(J1166=0,'inputs and tables'!$K$16=1),(data!C1166/data!C1167-1)*'inputs and tables'!$K$18+1,1)*IF(AND(J1166=1,'inputs and tables'!$K$15=1),(data!C1167/data!C1166-1)*'inputs and tables'!$K$17+1,1))</f>
        <v>231675.10247675527</v>
      </c>
      <c r="P1167" s="10">
        <f ca="1">(P1166+(IF(K1166&lt;&gt;K1165,(-P1166*'inputs and tables'!$K$22-'inputs and tables'!$K$21)-P1166*'inputs and tables'!$K$22,0)*('inputs and tables'!$K$15+'inputs and tables'!$K$16)))*(IF(AND(K1166=0,'inputs and tables'!$K$16=1),data!C1166/data!C1167,1)*IF(AND(K1166=1,'inputs and tables'!$K$15=1),data!C1167/data!C1166,1))</f>
        <v>6651.3076407730687</v>
      </c>
      <c r="R1167" s="36">
        <f ca="1">1-O1167/MAX($O$202:O1167)</f>
        <v>0.72220714724143398</v>
      </c>
      <c r="S1167" s="36">
        <f>1-N1167/MAX($N$202:N1167)</f>
        <v>0.53458496967686031</v>
      </c>
    </row>
    <row r="1168" spans="1:19" x14ac:dyDescent="0.4">
      <c r="A1168" s="17">
        <f t="shared" si="53"/>
        <v>1166</v>
      </c>
      <c r="B1168">
        <v>1520985600</v>
      </c>
      <c r="C1168">
        <v>8207.0300000000007</v>
      </c>
      <c r="D1168" s="14">
        <f t="shared" si="52"/>
        <v>43173</v>
      </c>
      <c r="F1168">
        <f ca="1">IF(A1168&lt;$F$2,"",AVERAGE(INDIRECT("C"&amp;A1168-$F$2+3):C1168))</f>
        <v>9612.999318181819</v>
      </c>
      <c r="G1168" s="2">
        <f ca="1">IF(A1168&lt;$G$2,"",IF(A1168=$G$2,AVERAGE(INDIRECT("C"&amp;A1168-$G$2+3):C1168),G1167+(2/($G$2+3))*(C1168-G1167)))</f>
        <v>10206.626067180476</v>
      </c>
      <c r="J1168">
        <f ca="1">IF(F1168="","",IF(C1168&lt;(F1168*(1-'inputs and tables'!$K$14)),0,IF(C1168&gt;(F1168*(1+'inputs and tables'!$K$14)),1,J1167)))</f>
        <v>0</v>
      </c>
      <c r="K1168">
        <f ca="1">IF(G1168="","",IF(C1168&lt;(G1168*(1-'inputs and tables'!$K$14)),0,IF(C1168&gt;(G1168*(1+'inputs and tables'!$K$14)),1,K1167)))</f>
        <v>0</v>
      </c>
      <c r="N1168" s="13">
        <f t="shared" si="54"/>
        <v>29533.376515887638</v>
      </c>
      <c r="O1168" s="10">
        <f ca="1">(O1167+(IF(J1167&lt;&gt;J1166,(-O1167*'inputs and tables'!$K$22-'inputs and tables'!$K$21)-O1167*'inputs and tables'!$K$22,0)*('inputs and tables'!$K$15+'inputs and tables'!$K$16)))*(IF(AND(J1167=0,'inputs and tables'!$K$16=1),(data!C1167/data!C1168-1)*'inputs and tables'!$K$18+1,1)*IF(AND(J1167=1,'inputs and tables'!$K$15=1),(data!C1168/data!C1167-1)*'inputs and tables'!$K$17+1,1))</f>
        <v>258164.5003054628</v>
      </c>
      <c r="P1168" s="10">
        <f ca="1">(P1167+(IF(K1167&lt;&gt;K1166,(-P1167*'inputs and tables'!$K$22-'inputs and tables'!$K$21)-P1167*'inputs and tables'!$K$22,0)*('inputs and tables'!$K$15+'inputs and tables'!$K$16)))*(IF(AND(K1167=0,'inputs and tables'!$K$16=1),data!C1167/data!C1168,1)*IF(AND(K1167=1,'inputs and tables'!$K$15=1),data!C1168/data!C1167,1))</f>
        <v>7411.808584957339</v>
      </c>
      <c r="R1168" s="36">
        <f ca="1">1-O1168/MAX($O$202:O1168)</f>
        <v>0.69044471221054171</v>
      </c>
      <c r="S1168" s="36">
        <f>1-N1168/MAX($N$202:N1168)</f>
        <v>0.58233965275335753</v>
      </c>
    </row>
    <row r="1169" spans="1:19" x14ac:dyDescent="0.4">
      <c r="A1169" s="17">
        <f t="shared" si="53"/>
        <v>1167</v>
      </c>
      <c r="B1169">
        <v>1521072000</v>
      </c>
      <c r="C1169">
        <v>8259.99</v>
      </c>
      <c r="D1169" s="14">
        <f t="shared" si="52"/>
        <v>43174</v>
      </c>
      <c r="F1169">
        <f ca="1">IF(A1169&lt;$F$2,"",AVERAGE(INDIRECT("C"&amp;A1169-$F$2+3):C1169))</f>
        <v>9573.567272727274</v>
      </c>
      <c r="G1169" s="2">
        <f ca="1">IF(A1169&lt;$G$2,"",IF(A1169=$G$2,AVERAGE(INDIRECT("C"&amp;A1169-$G$2+3):C1169),G1168+(2/($G$2+3))*(C1169-G1168)))</f>
        <v>10123.790489853647</v>
      </c>
      <c r="J1169">
        <f ca="1">IF(F1169="","",IF(C1169&lt;(F1169*(1-'inputs and tables'!$K$14)),0,IF(C1169&gt;(F1169*(1+'inputs and tables'!$K$14)),1,J1168)))</f>
        <v>0</v>
      </c>
      <c r="K1169">
        <f ca="1">IF(G1169="","",IF(C1169&lt;(G1169*(1-'inputs and tables'!$K$14)),0,IF(C1169&gt;(G1169*(1+'inputs and tables'!$K$14)),1,K1168)))</f>
        <v>0</v>
      </c>
      <c r="N1169" s="13">
        <f t="shared" si="54"/>
        <v>29723.955521969179</v>
      </c>
      <c r="O1169" s="10">
        <f ca="1">(O1168+(IF(J1168&lt;&gt;J1167,(-O1168*'inputs and tables'!$K$22-'inputs and tables'!$K$21)-O1168*'inputs and tables'!$K$22,0)*('inputs and tables'!$K$15+'inputs and tables'!$K$16)))*(IF(AND(J1168=0,'inputs and tables'!$K$16=1),(data!C1168/data!C1169-1)*'inputs and tables'!$K$18+1,1)*IF(AND(J1168=1,'inputs and tables'!$K$15=1),(data!C1169/data!C1168-1)*'inputs and tables'!$K$17+1,1))</f>
        <v>256509.24504048342</v>
      </c>
      <c r="P1169" s="10">
        <f ca="1">(P1168+(IF(K1168&lt;&gt;K1167,(-P1168*'inputs and tables'!$K$22-'inputs and tables'!$K$21)-P1168*'inputs and tables'!$K$22,0)*('inputs and tables'!$K$15+'inputs and tables'!$K$16)))*(IF(AND(K1168=0,'inputs and tables'!$K$16=1),data!C1168/data!C1169,1)*IF(AND(K1168=1,'inputs and tables'!$K$15=1),data!C1169/data!C1168,1))</f>
        <v>7364.286810395949</v>
      </c>
      <c r="R1169" s="36">
        <f ca="1">1-O1169/MAX($O$202:O1169)</f>
        <v>0.69242946619224499</v>
      </c>
      <c r="S1169" s="36">
        <f>1-N1169/MAX($N$202:N1169)</f>
        <v>0.5796444887305402</v>
      </c>
    </row>
    <row r="1170" spans="1:19" x14ac:dyDescent="0.4">
      <c r="A1170" s="17">
        <f t="shared" si="53"/>
        <v>1168</v>
      </c>
      <c r="B1170">
        <v>1521158400</v>
      </c>
      <c r="C1170">
        <v>8275</v>
      </c>
      <c r="D1170" s="14">
        <f t="shared" ref="D1170:D1233" si="55">(B1170/86400)+DATE(1970,1,1)</f>
        <v>43175</v>
      </c>
      <c r="F1170">
        <f ca="1">IF(A1170&lt;$F$2,"",AVERAGE(INDIRECT("C"&amp;A1170-$F$2+3):C1170))</f>
        <v>9532.0902272727271</v>
      </c>
      <c r="G1170" s="2">
        <f ca="1">IF(A1170&lt;$G$2,"",IF(A1170=$G$2,AVERAGE(INDIRECT("C"&amp;A1170-$G$2+3):C1170),G1169+(2/($G$2+3))*(C1170-G1169)))</f>
        <v>10045.118554115194</v>
      </c>
      <c r="J1170">
        <f ca="1">IF(F1170="","",IF(C1170&lt;(F1170*(1-'inputs and tables'!$K$14)),0,IF(C1170&gt;(F1170*(1+'inputs and tables'!$K$14)),1,J1169)))</f>
        <v>0</v>
      </c>
      <c r="K1170">
        <f ca="1">IF(G1170="","",IF(C1170&lt;(G1170*(1-'inputs and tables'!$K$14)),0,IF(C1170&gt;(G1170*(1+'inputs and tables'!$K$14)),1,K1169)))</f>
        <v>0</v>
      </c>
      <c r="N1170" s="13">
        <f t="shared" ref="N1170:N1233" si="56">(C1170/C1169)*N1169</f>
        <v>29777.969700241159</v>
      </c>
      <c r="O1170" s="10">
        <f ca="1">(O1169+(IF(J1169&lt;&gt;J1168,(-O1169*'inputs and tables'!$K$22-'inputs and tables'!$K$21)-O1169*'inputs and tables'!$K$22,0)*('inputs and tables'!$K$15+'inputs and tables'!$K$16)))*(IF(AND(J1169=0,'inputs and tables'!$K$16=1),(data!C1169/data!C1170-1)*'inputs and tables'!$K$18+1,1)*IF(AND(J1169=1,'inputs and tables'!$K$15=1),(data!C1170/data!C1169-1)*'inputs and tables'!$K$17+1,1))</f>
        <v>256043.96361836165</v>
      </c>
      <c r="P1170" s="10">
        <f ca="1">(P1169+(IF(K1169&lt;&gt;K1168,(-P1169*'inputs and tables'!$K$22-'inputs and tables'!$K$21)-P1169*'inputs and tables'!$K$22,0)*('inputs and tables'!$K$15+'inputs and tables'!$K$16)))*(IF(AND(K1169=0,'inputs and tables'!$K$16=1),data!C1169/data!C1170,1)*IF(AND(K1169=1,'inputs and tables'!$K$15=1),data!C1170/data!C1169,1))</f>
        <v>7350.9287505743123</v>
      </c>
      <c r="R1170" s="36">
        <f ca="1">1-O1170/MAX($O$202:O1170)</f>
        <v>0.69298736754722445</v>
      </c>
      <c r="S1170" s="36">
        <f>1-N1170/MAX($N$202:N1170)</f>
        <v>0.57888062143479835</v>
      </c>
    </row>
    <row r="1171" spans="1:19" x14ac:dyDescent="0.4">
      <c r="A1171" s="17">
        <f t="shared" si="53"/>
        <v>1169</v>
      </c>
      <c r="B1171">
        <v>1521244800</v>
      </c>
      <c r="C1171">
        <v>7865.02</v>
      </c>
      <c r="D1171" s="14">
        <f t="shared" si="55"/>
        <v>43176</v>
      </c>
      <c r="F1171">
        <f ca="1">IF(A1171&lt;$F$2,"",AVERAGE(INDIRECT("C"&amp;A1171-$F$2+3):C1171))</f>
        <v>9505.9718181818189</v>
      </c>
      <c r="G1171" s="2">
        <f ca="1">IF(A1171&lt;$G$2,"",IF(A1171=$G$2,AVERAGE(INDIRECT("C"&amp;A1171-$G$2+3):C1171),G1170+(2/($G$2+3))*(C1171-G1170)))</f>
        <v>9952.3484028762487</v>
      </c>
      <c r="J1171">
        <f ca="1">IF(F1171="","",IF(C1171&lt;(F1171*(1-'inputs and tables'!$K$14)),0,IF(C1171&gt;(F1171*(1+'inputs and tables'!$K$14)),1,J1170)))</f>
        <v>0</v>
      </c>
      <c r="K1171">
        <f ca="1">IF(G1171="","",IF(C1171&lt;(G1171*(1-'inputs and tables'!$K$14)),0,IF(C1171&gt;(G1171*(1+'inputs and tables'!$K$14)),1,K1170)))</f>
        <v>0</v>
      </c>
      <c r="N1171" s="13">
        <f t="shared" si="56"/>
        <v>28302.637734355376</v>
      </c>
      <c r="O1171" s="10">
        <f ca="1">(O1170+(IF(J1170&lt;&gt;J1169,(-O1170*'inputs and tables'!$K$22-'inputs and tables'!$K$21)-O1170*'inputs and tables'!$K$22,0)*('inputs and tables'!$K$15+'inputs and tables'!$K$16)))*(IF(AND(J1170=0,'inputs and tables'!$K$16=1),(data!C1170/data!C1171-1)*'inputs and tables'!$K$18+1,1)*IF(AND(J1170=1,'inputs and tables'!$K$15=1),(data!C1171/data!C1170-1)*'inputs and tables'!$K$17+1,1))</f>
        <v>269390.77064545831</v>
      </c>
      <c r="P1171" s="10">
        <f ca="1">(P1170+(IF(K1170&lt;&gt;K1169,(-P1170*'inputs and tables'!$K$22-'inputs and tables'!$K$21)-P1170*'inputs and tables'!$K$22,0)*('inputs and tables'!$K$15+'inputs and tables'!$K$16)))*(IF(AND(K1170=0,'inputs and tables'!$K$16=1),data!C1170/data!C1171,1)*IF(AND(K1170=1,'inputs and tables'!$K$15=1),data!C1171/data!C1170,1))</f>
        <v>7734.1107093182763</v>
      </c>
      <c r="R1171" s="36">
        <f ca="1">1-O1171/MAX($O$202:O1171)</f>
        <v>0.67698371605581198</v>
      </c>
      <c r="S1171" s="36">
        <f>1-N1171/MAX($N$202:N1171)</f>
        <v>0.59974473295433439</v>
      </c>
    </row>
    <row r="1172" spans="1:19" x14ac:dyDescent="0.4">
      <c r="A1172" s="17">
        <f t="shared" si="53"/>
        <v>1170</v>
      </c>
      <c r="B1172">
        <v>1521331200</v>
      </c>
      <c r="C1172">
        <v>8192</v>
      </c>
      <c r="D1172" s="14">
        <f t="shared" si="55"/>
        <v>43177</v>
      </c>
      <c r="F1172">
        <f ca="1">IF(A1172&lt;$F$2,"",AVERAGE(INDIRECT("C"&amp;A1172-$F$2+3):C1172))</f>
        <v>9492.437272727273</v>
      </c>
      <c r="G1172" s="2">
        <f ca="1">IF(A1172&lt;$G$2,"",IF(A1172=$G$2,AVERAGE(INDIRECT("C"&amp;A1172-$G$2+3):C1172),G1171+(2/($G$2+3))*(C1172-G1171)))</f>
        <v>9877.4399602006633</v>
      </c>
      <c r="J1172">
        <f ca="1">IF(F1172="","",IF(C1172&lt;(F1172*(1-'inputs and tables'!$K$14)),0,IF(C1172&gt;(F1172*(1+'inputs and tables'!$K$14)),1,J1171)))</f>
        <v>0</v>
      </c>
      <c r="K1172">
        <f ca="1">IF(G1172="","",IF(C1172&lt;(G1172*(1-'inputs and tables'!$K$14)),0,IF(C1172&gt;(G1172*(1+'inputs and tables'!$K$14)),1,K1171)))</f>
        <v>0</v>
      </c>
      <c r="N1172" s="13">
        <f t="shared" si="56"/>
        <v>29479.290366691912</v>
      </c>
      <c r="O1172" s="10">
        <f ca="1">(O1171+(IF(J1171&lt;&gt;J1170,(-O1171*'inputs and tables'!$K$22-'inputs and tables'!$K$21)-O1171*'inputs and tables'!$K$22,0)*('inputs and tables'!$K$15+'inputs and tables'!$K$16)))*(IF(AND(J1171=0,'inputs and tables'!$K$16=1),(data!C1171/data!C1172-1)*'inputs and tables'!$K$18+1,1)*IF(AND(J1171=1,'inputs and tables'!$K$15=1),(data!C1172/data!C1171-1)*'inputs and tables'!$K$17+1,1))</f>
        <v>258638.15905053011</v>
      </c>
      <c r="P1172" s="10">
        <f ca="1">(P1171+(IF(K1171&lt;&gt;K1170,(-P1171*'inputs and tables'!$K$22-'inputs and tables'!$K$21)-P1171*'inputs and tables'!$K$22,0)*('inputs and tables'!$K$15+'inputs and tables'!$K$16)))*(IF(AND(K1171=0,'inputs and tables'!$K$16=1),data!C1171/data!C1172,1)*IF(AND(K1171=1,'inputs and tables'!$K$15=1),data!C1172/data!C1171,1))</f>
        <v>7425.4071546633832</v>
      </c>
      <c r="R1172" s="36">
        <f ca="1">1-O1172/MAX($O$202:O1172)</f>
        <v>0.68987676592447289</v>
      </c>
      <c r="S1172" s="36">
        <f>1-N1172/MAX($N$202:N1172)</f>
        <v>0.58310453786028615</v>
      </c>
    </row>
    <row r="1173" spans="1:19" x14ac:dyDescent="0.4">
      <c r="A1173" s="17">
        <f t="shared" si="53"/>
        <v>1171</v>
      </c>
      <c r="B1173">
        <v>1521417600</v>
      </c>
      <c r="C1173">
        <v>8589</v>
      </c>
      <c r="D1173" s="14">
        <f t="shared" si="55"/>
        <v>43178</v>
      </c>
      <c r="F1173">
        <f ca="1">IF(A1173&lt;$F$2,"",AVERAGE(INDIRECT("C"&amp;A1173-$F$2+3):C1173))</f>
        <v>9477.641818181819</v>
      </c>
      <c r="G1173" s="2">
        <f ca="1">IF(A1173&lt;$G$2,"",IF(A1173=$G$2,AVERAGE(INDIRECT("C"&amp;A1173-$G$2+3):C1173),G1172+(2/($G$2+3))*(C1173-G1172)))</f>
        <v>9822.6127278516997</v>
      </c>
      <c r="J1173">
        <f ca="1">IF(F1173="","",IF(C1173&lt;(F1173*(1-'inputs and tables'!$K$14)),0,IF(C1173&gt;(F1173*(1+'inputs and tables'!$K$14)),1,J1172)))</f>
        <v>0</v>
      </c>
      <c r="K1173">
        <f ca="1">IF(G1173="","",IF(C1173&lt;(G1173*(1-'inputs and tables'!$K$14)),0,IF(C1173&gt;(G1173*(1+'inputs and tables'!$K$14)),1,K1172)))</f>
        <v>0</v>
      </c>
      <c r="N1173" s="13">
        <f t="shared" si="56"/>
        <v>30907.913203066018</v>
      </c>
      <c r="O1173" s="10">
        <f ca="1">(O1172+(IF(J1172&lt;&gt;J1171,(-O1172*'inputs and tables'!$K$22-'inputs and tables'!$K$21)-O1172*'inputs and tables'!$K$22,0)*('inputs and tables'!$K$15+'inputs and tables'!$K$16)))*(IF(AND(J1172=0,'inputs and tables'!$K$16=1),(data!C1172/data!C1173-1)*'inputs and tables'!$K$18+1,1)*IF(AND(J1172=1,'inputs and tables'!$K$15=1),(data!C1173/data!C1172-1)*'inputs and tables'!$K$17+1,1))</f>
        <v>246683.40888833886</v>
      </c>
      <c r="P1173" s="10">
        <f ca="1">(P1172+(IF(K1172&lt;&gt;K1171,(-P1172*'inputs and tables'!$K$22-'inputs and tables'!$K$21)-P1172*'inputs and tables'!$K$22,0)*('inputs and tables'!$K$15+'inputs and tables'!$K$16)))*(IF(AND(K1172=0,'inputs and tables'!$K$16=1),data!C1172/data!C1173,1)*IF(AND(K1172=1,'inputs and tables'!$K$15=1),data!C1173/data!C1172,1))</f>
        <v>7082.1906404706524</v>
      </c>
      <c r="R1173" s="36">
        <f ca="1">1-O1173/MAX($O$202:O1173)</f>
        <v>0.70421125468078727</v>
      </c>
      <c r="S1173" s="36">
        <f>1-N1173/MAX($N$202:N1173)</f>
        <v>0.56290098580102521</v>
      </c>
    </row>
    <row r="1174" spans="1:19" x14ac:dyDescent="0.4">
      <c r="A1174" s="17">
        <f t="shared" si="53"/>
        <v>1172</v>
      </c>
      <c r="B1174">
        <v>1521504000</v>
      </c>
      <c r="C1174">
        <v>8900</v>
      </c>
      <c r="D1174" s="14">
        <f t="shared" si="55"/>
        <v>43179</v>
      </c>
      <c r="F1174">
        <f ca="1">IF(A1174&lt;$F$2,"",AVERAGE(INDIRECT("C"&amp;A1174-$F$2+3):C1174))</f>
        <v>9494.2802272727276</v>
      </c>
      <c r="G1174" s="2">
        <f ca="1">IF(A1174&lt;$G$2,"",IF(A1174=$G$2,AVERAGE(INDIRECT("C"&amp;A1174-$G$2+3):C1174),G1173+(2/($G$2+3))*(C1174-G1173)))</f>
        <v>9783.3526117729034</v>
      </c>
      <c r="J1174">
        <f ca="1">IF(F1174="","",IF(C1174&lt;(F1174*(1-'inputs and tables'!$K$14)),0,IF(C1174&gt;(F1174*(1+'inputs and tables'!$K$14)),1,J1173)))</f>
        <v>0</v>
      </c>
      <c r="K1174">
        <f ca="1">IF(G1174="","",IF(C1174&lt;(G1174*(1-'inputs and tables'!$K$14)),0,IF(C1174&gt;(G1174*(1+'inputs and tables'!$K$14)),1,K1173)))</f>
        <v>0</v>
      </c>
      <c r="N1174" s="13">
        <f t="shared" si="56"/>
        <v>32027.061067328854</v>
      </c>
      <c r="O1174" s="10">
        <f ca="1">(O1173+(IF(J1173&lt;&gt;J1172,(-O1173*'inputs and tables'!$K$22-'inputs and tables'!$K$21)-O1173*'inputs and tables'!$K$22,0)*('inputs and tables'!$K$15+'inputs and tables'!$K$16)))*(IF(AND(J1173=0,'inputs and tables'!$K$16=1),(data!C1173/data!C1174-1)*'inputs and tables'!$K$18+1,1)*IF(AND(J1173=1,'inputs and tables'!$K$15=1),(data!C1174/data!C1173-1)*'inputs and tables'!$K$17+1,1))</f>
        <v>238063.34819572387</v>
      </c>
      <c r="P1174" s="10">
        <f ca="1">(P1173+(IF(K1173&lt;&gt;K1172,(-P1173*'inputs and tables'!$K$22-'inputs and tables'!$K$21)-P1173*'inputs and tables'!$K$22,0)*('inputs and tables'!$K$15+'inputs and tables'!$K$16)))*(IF(AND(K1173=0,'inputs and tables'!$K$16=1),data!C1173/data!C1174,1)*IF(AND(K1173=1,'inputs and tables'!$K$15=1),data!C1174/data!C1173,1))</f>
        <v>6834.7118439328578</v>
      </c>
      <c r="R1174" s="36">
        <f ca="1">1-O1174/MAX($O$202:O1174)</f>
        <v>0.71454724342171705</v>
      </c>
      <c r="S1174" s="36">
        <f>1-N1174/MAX($N$202:N1174)</f>
        <v>0.54707402184528164</v>
      </c>
    </row>
    <row r="1175" spans="1:19" x14ac:dyDescent="0.4">
      <c r="A1175" s="17">
        <f t="shared" si="53"/>
        <v>1173</v>
      </c>
      <c r="B1175">
        <v>1521590400</v>
      </c>
      <c r="C1175">
        <v>8891.81</v>
      </c>
      <c r="D1175" s="14">
        <f t="shared" si="55"/>
        <v>43180</v>
      </c>
      <c r="F1175">
        <f ca="1">IF(A1175&lt;$F$2,"",AVERAGE(INDIRECT("C"&amp;A1175-$F$2+3):C1175))</f>
        <v>9539.4306818181813</v>
      </c>
      <c r="G1175" s="2">
        <f ca="1">IF(A1175&lt;$G$2,"",IF(A1175=$G$2,AVERAGE(INDIRECT("C"&amp;A1175-$G$2+3):C1175),G1174+(2/($G$2+3))*(C1175-G1174)))</f>
        <v>9745.4146282932052</v>
      </c>
      <c r="J1175">
        <f ca="1">IF(F1175="","",IF(C1175&lt;(F1175*(1-'inputs and tables'!$K$14)),0,IF(C1175&gt;(F1175*(1+'inputs and tables'!$K$14)),1,J1174)))</f>
        <v>0</v>
      </c>
      <c r="K1175">
        <f ca="1">IF(G1175="","",IF(C1175&lt;(G1175*(1-'inputs and tables'!$K$14)),0,IF(C1175&gt;(G1175*(1+'inputs and tables'!$K$14)),1,K1174)))</f>
        <v>0</v>
      </c>
      <c r="N1175" s="13">
        <f t="shared" si="56"/>
        <v>31997.588974054535</v>
      </c>
      <c r="O1175" s="10">
        <f ca="1">(O1174+(IF(J1174&lt;&gt;J1173,(-O1174*'inputs and tables'!$K$22-'inputs and tables'!$K$21)-O1174*'inputs and tables'!$K$22,0)*('inputs and tables'!$K$15+'inputs and tables'!$K$16)))*(IF(AND(J1174=0,'inputs and tables'!$K$16=1),(data!C1174/data!C1175-1)*'inputs and tables'!$K$18+1,1)*IF(AND(J1174=1,'inputs and tables'!$K$15=1),(data!C1175/data!C1174-1)*'inputs and tables'!$K$17+1,1))</f>
        <v>238282.62175439452</v>
      </c>
      <c r="P1175" s="10">
        <f ca="1">(P1174+(IF(K1174&lt;&gt;K1173,(-P1174*'inputs and tables'!$K$22-'inputs and tables'!$K$21)-P1174*'inputs and tables'!$K$22,0)*('inputs and tables'!$K$15+'inputs and tables'!$K$16)))*(IF(AND(K1174=0,'inputs and tables'!$K$16=1),data!C1174/data!C1175,1)*IF(AND(K1174=1,'inputs and tables'!$K$15=1),data!C1175/data!C1174,1))</f>
        <v>6841.0071077769817</v>
      </c>
      <c r="R1175" s="36">
        <f ca="1">1-O1175/MAX($O$202:O1175)</f>
        <v>0.71428432079107429</v>
      </c>
      <c r="S1175" s="36">
        <f>1-N1175/MAX($N$202:N1175)</f>
        <v>0.54749081552630274</v>
      </c>
    </row>
    <row r="1176" spans="1:19" x14ac:dyDescent="0.4">
      <c r="A1176" s="17">
        <f t="shared" si="53"/>
        <v>1174</v>
      </c>
      <c r="B1176">
        <v>1521676800</v>
      </c>
      <c r="C1176">
        <v>8715.09</v>
      </c>
      <c r="D1176" s="14">
        <f t="shared" si="55"/>
        <v>43181</v>
      </c>
      <c r="F1176">
        <f ca="1">IF(A1176&lt;$F$2,"",AVERAGE(INDIRECT("C"&amp;A1176-$F$2+3):C1176))</f>
        <v>9562.7631818181817</v>
      </c>
      <c r="G1176" s="2">
        <f ca="1">IF(A1176&lt;$G$2,"",IF(A1176=$G$2,AVERAGE(INDIRECT("C"&amp;A1176-$G$2+3):C1176),G1175+(2/($G$2+3))*(C1176-G1175)))</f>
        <v>9701.5710270892396</v>
      </c>
      <c r="J1176">
        <f ca="1">IF(F1176="","",IF(C1176&lt;(F1176*(1-'inputs and tables'!$K$14)),0,IF(C1176&gt;(F1176*(1+'inputs and tables'!$K$14)),1,J1175)))</f>
        <v>0</v>
      </c>
      <c r="K1176">
        <f ca="1">IF(G1176="","",IF(C1176&lt;(G1176*(1-'inputs and tables'!$K$14)),0,IF(C1176&gt;(G1176*(1+'inputs and tables'!$K$14)),1,K1175)))</f>
        <v>0</v>
      </c>
      <c r="N1176" s="13">
        <f t="shared" si="56"/>
        <v>31361.653891827758</v>
      </c>
      <c r="O1176" s="10">
        <f ca="1">(O1175+(IF(J1175&lt;&gt;J1174,(-O1175*'inputs and tables'!$K$22-'inputs and tables'!$K$21)-O1175*'inputs and tables'!$K$22,0)*('inputs and tables'!$K$15+'inputs and tables'!$K$16)))*(IF(AND(J1175=0,'inputs and tables'!$K$16=1),(data!C1175/data!C1176-1)*'inputs and tables'!$K$18+1,1)*IF(AND(J1175=1,'inputs and tables'!$K$15=1),(data!C1176/data!C1175-1)*'inputs and tables'!$K$17+1,1))</f>
        <v>243114.39112412409</v>
      </c>
      <c r="P1176" s="10">
        <f ca="1">(P1175+(IF(K1175&lt;&gt;K1174,(-P1175*'inputs and tables'!$K$22-'inputs and tables'!$K$21)-P1175*'inputs and tables'!$K$22,0)*('inputs and tables'!$K$15+'inputs and tables'!$K$16)))*(IF(AND(K1175=0,'inputs and tables'!$K$16=1),data!C1175/data!C1176,1)*IF(AND(K1175=1,'inputs and tables'!$K$15=1),data!C1176/data!C1175,1))</f>
        <v>6979.7254429962786</v>
      </c>
      <c r="R1176" s="36">
        <f ca="1">1-O1176/MAX($O$202:O1176)</f>
        <v>0.70849072889130027</v>
      </c>
      <c r="S1176" s="36">
        <f>1-N1176/MAX($N$202:N1176)</f>
        <v>0.55648419517343761</v>
      </c>
    </row>
    <row r="1177" spans="1:19" x14ac:dyDescent="0.4">
      <c r="A1177" s="17">
        <f t="shared" si="53"/>
        <v>1175</v>
      </c>
      <c r="B1177">
        <v>1521763200</v>
      </c>
      <c r="C1177">
        <v>8927.1</v>
      </c>
      <c r="D1177" s="14">
        <f t="shared" si="55"/>
        <v>43182</v>
      </c>
      <c r="F1177">
        <f ca="1">IF(A1177&lt;$F$2,"",AVERAGE(INDIRECT("C"&amp;A1177-$F$2+3):C1177))</f>
        <v>9593.4756818181831</v>
      </c>
      <c r="G1177" s="2">
        <f ca="1">IF(A1177&lt;$G$2,"",IF(A1177=$G$2,AVERAGE(INDIRECT("C"&amp;A1177-$G$2+3):C1177),G1176+(2/($G$2+3))*(C1177-G1176)))</f>
        <v>9668.6148131705486</v>
      </c>
      <c r="J1177">
        <f ca="1">IF(F1177="","",IF(C1177&lt;(F1177*(1-'inputs and tables'!$K$14)),0,IF(C1177&gt;(F1177*(1+'inputs and tables'!$K$14)),1,J1176)))</f>
        <v>0</v>
      </c>
      <c r="K1177">
        <f ca="1">IF(G1177="","",IF(C1177&lt;(G1177*(1-'inputs and tables'!$K$14)),0,IF(C1177&gt;(G1177*(1+'inputs and tables'!$K$14)),1,K1176)))</f>
        <v>0</v>
      </c>
      <c r="N1177" s="13">
        <f t="shared" si="56"/>
        <v>32124.58166900578</v>
      </c>
      <c r="O1177" s="10">
        <f ca="1">(O1176+(IF(J1176&lt;&gt;J1175,(-O1176*'inputs and tables'!$K$22-'inputs and tables'!$K$21)-O1176*'inputs and tables'!$K$22,0)*('inputs and tables'!$K$15+'inputs and tables'!$K$16)))*(IF(AND(J1176=0,'inputs and tables'!$K$16=1),(data!C1176/data!C1177-1)*'inputs and tables'!$K$18+1,1)*IF(AND(J1176=1,'inputs and tables'!$K$15=1),(data!C1177/data!C1176-1)*'inputs and tables'!$K$17+1,1))</f>
        <v>237340.65922213739</v>
      </c>
      <c r="P1177" s="10">
        <f ca="1">(P1176+(IF(K1176&lt;&gt;K1175,(-P1176*'inputs and tables'!$K$22-'inputs and tables'!$K$21)-P1176*'inputs and tables'!$K$22,0)*('inputs and tables'!$K$15+'inputs and tables'!$K$16)))*(IF(AND(K1176=0,'inputs and tables'!$K$16=1),data!C1176/data!C1177,1)*IF(AND(K1176=1,'inputs and tables'!$K$15=1),data!C1177/data!C1176,1))</f>
        <v>6813.9637072512278</v>
      </c>
      <c r="R1177" s="36">
        <f ca="1">1-O1177/MAX($O$202:O1177)</f>
        <v>0.71541379243576098</v>
      </c>
      <c r="S1177" s="36">
        <f>1-N1177/MAX($N$202:N1177)</f>
        <v>0.54569488768708019</v>
      </c>
    </row>
    <row r="1178" spans="1:19" x14ac:dyDescent="0.4">
      <c r="A1178" s="17">
        <f t="shared" si="53"/>
        <v>1176</v>
      </c>
      <c r="B1178">
        <v>1521849600</v>
      </c>
      <c r="C1178">
        <v>8531.34</v>
      </c>
      <c r="D1178" s="14">
        <f t="shared" si="55"/>
        <v>43183</v>
      </c>
      <c r="F1178">
        <f ca="1">IF(A1178&lt;$F$2,"",AVERAGE(INDIRECT("C"&amp;A1178-$F$2+3):C1178))</f>
        <v>9600.5947727272742</v>
      </c>
      <c r="G1178" s="2">
        <f ca="1">IF(A1178&lt;$G$2,"",IF(A1178=$G$2,AVERAGE(INDIRECT("C"&amp;A1178-$G$2+3):C1178),G1177+(2/($G$2+3))*(C1178-G1177)))</f>
        <v>9620.2201402696737</v>
      </c>
      <c r="J1178">
        <f ca="1">IF(F1178="","",IF(C1178&lt;(F1178*(1-'inputs and tables'!$K$14)),0,IF(C1178&gt;(F1178*(1+'inputs and tables'!$K$14)),1,J1177)))</f>
        <v>0</v>
      </c>
      <c r="K1178">
        <f ca="1">IF(G1178="","",IF(C1178&lt;(G1178*(1-'inputs and tables'!$K$14)),0,IF(C1178&gt;(G1178*(1+'inputs and tables'!$K$14)),1,K1177)))</f>
        <v>0</v>
      </c>
      <c r="N1178" s="13">
        <f t="shared" si="56"/>
        <v>30700.421029903973</v>
      </c>
      <c r="O1178" s="10">
        <f ca="1">(O1177+(IF(J1177&lt;&gt;J1176,(-O1177*'inputs and tables'!$K$22-'inputs and tables'!$K$21)-O1177*'inputs and tables'!$K$22,0)*('inputs and tables'!$K$15+'inputs and tables'!$K$16)))*(IF(AND(J1177=0,'inputs and tables'!$K$16=1),(data!C1177/data!C1178-1)*'inputs and tables'!$K$18+1,1)*IF(AND(J1177=1,'inputs and tables'!$K$15=1),(data!C1178/data!C1177-1)*'inputs and tables'!$K$17+1,1))</f>
        <v>248350.64584718726</v>
      </c>
      <c r="P1178" s="10">
        <f ca="1">(P1177+(IF(K1177&lt;&gt;K1176,(-P1177*'inputs and tables'!$K$22-'inputs and tables'!$K$21)-P1177*'inputs and tables'!$K$22,0)*('inputs and tables'!$K$15+'inputs and tables'!$K$16)))*(IF(AND(K1177=0,'inputs and tables'!$K$16=1),data!C1177/data!C1178,1)*IF(AND(K1177=1,'inputs and tables'!$K$15=1),data!C1178/data!C1177,1))</f>
        <v>7130.056405090224</v>
      </c>
      <c r="R1178" s="36">
        <f ca="1">1-O1178/MAX($O$202:O1178)</f>
        <v>0.70221213390314796</v>
      </c>
      <c r="S1178" s="36">
        <f>1-N1178/MAX($N$202:N1178)</f>
        <v>0.56583533545275566</v>
      </c>
    </row>
    <row r="1179" spans="1:19" x14ac:dyDescent="0.4">
      <c r="A1179" s="17">
        <f t="shared" si="53"/>
        <v>1177</v>
      </c>
      <c r="B1179">
        <v>1521936000</v>
      </c>
      <c r="C1179">
        <v>8452.9599999999991</v>
      </c>
      <c r="D1179" s="14">
        <f t="shared" si="55"/>
        <v>43184</v>
      </c>
      <c r="F1179">
        <f ca="1">IF(A1179&lt;$F$2,"",AVERAGE(INDIRECT("C"&amp;A1179-$F$2+3):C1179))</f>
        <v>9595.6390909090933</v>
      </c>
      <c r="G1179" s="2">
        <f ca="1">IF(A1179&lt;$G$2,"",IF(A1179=$G$2,AVERAGE(INDIRECT("C"&amp;A1179-$G$2+3):C1179),G1178+(2/($G$2+3))*(C1179-G1178)))</f>
        <v>9570.5494960028791</v>
      </c>
      <c r="J1179">
        <f ca="1">IF(F1179="","",IF(C1179&lt;(F1179*(1-'inputs and tables'!$K$14)),0,IF(C1179&gt;(F1179*(1+'inputs and tables'!$K$14)),1,J1178)))</f>
        <v>0</v>
      </c>
      <c r="K1179">
        <f ca="1">IF(G1179="","",IF(C1179&lt;(G1179*(1-'inputs and tables'!$K$14)),0,IF(C1179&gt;(G1179*(1+'inputs and tables'!$K$14)),1,K1178)))</f>
        <v>0</v>
      </c>
      <c r="N1179" s="13">
        <f t="shared" si="56"/>
        <v>30418.366979740233</v>
      </c>
      <c r="O1179" s="10">
        <f ca="1">(O1178+(IF(J1178&lt;&gt;J1177,(-O1178*'inputs and tables'!$K$22-'inputs and tables'!$K$21)-O1178*'inputs and tables'!$K$22,0)*('inputs and tables'!$K$15+'inputs and tables'!$K$16)))*(IF(AND(J1178=0,'inputs and tables'!$K$16=1),(data!C1178/data!C1179-1)*'inputs and tables'!$K$18+1,1)*IF(AND(J1178=1,'inputs and tables'!$K$15=1),(data!C1179/data!C1178-1)*'inputs and tables'!$K$17+1,1))</f>
        <v>250653.47510717463</v>
      </c>
      <c r="P1179" s="10">
        <f ca="1">(P1178+(IF(K1178&lt;&gt;K1177,(-P1178*'inputs and tables'!$K$22-'inputs and tables'!$K$21)-P1178*'inputs and tables'!$K$22,0)*('inputs and tables'!$K$15+'inputs and tables'!$K$16)))*(IF(AND(K1178=0,'inputs and tables'!$K$16=1),data!C1178/data!C1179,1)*IF(AND(K1178=1,'inputs and tables'!$K$15=1),data!C1179/data!C1178,1))</f>
        <v>7196.169792711954</v>
      </c>
      <c r="R1179" s="36">
        <f ca="1">1-O1179/MAX($O$202:O1179)</f>
        <v>0.6994508984371488</v>
      </c>
      <c r="S1179" s="36">
        <f>1-N1179/MAX($N$202:N1179)</f>
        <v>0.56982413749407779</v>
      </c>
    </row>
    <row r="1180" spans="1:19" x14ac:dyDescent="0.4">
      <c r="A1180" s="17">
        <f t="shared" si="53"/>
        <v>1178</v>
      </c>
      <c r="B1180">
        <v>1522022400</v>
      </c>
      <c r="C1180">
        <v>8145</v>
      </c>
      <c r="D1180" s="14">
        <f t="shared" si="55"/>
        <v>43185</v>
      </c>
      <c r="F1180">
        <f ca="1">IF(A1180&lt;$F$2,"",AVERAGE(INDIRECT("C"&amp;A1180-$F$2+3):C1180))</f>
        <v>9586.4915909090923</v>
      </c>
      <c r="G1180" s="2">
        <f ca="1">IF(A1180&lt;$G$2,"",IF(A1180=$G$2,AVERAGE(INDIRECT("C"&amp;A1180-$G$2+3):C1180),G1179+(2/($G$2+3))*(C1180-G1179)))</f>
        <v>9509.8878153219048</v>
      </c>
      <c r="J1180">
        <f ca="1">IF(F1180="","",IF(C1180&lt;(F1180*(1-'inputs and tables'!$K$14)),0,IF(C1180&gt;(F1180*(1+'inputs and tables'!$K$14)),1,J1179)))</f>
        <v>0</v>
      </c>
      <c r="K1180">
        <f ca="1">IF(G1180="","",IF(C1180&lt;(G1180*(1-'inputs and tables'!$K$14)),0,IF(C1180&gt;(G1180*(1+'inputs and tables'!$K$14)),1,K1179)))</f>
        <v>0</v>
      </c>
      <c r="N1180" s="13">
        <f t="shared" si="56"/>
        <v>29310.158695886908</v>
      </c>
      <c r="O1180" s="10">
        <f ca="1">(O1179+(IF(J1179&lt;&gt;J1178,(-O1179*'inputs and tables'!$K$22-'inputs and tables'!$K$21)-O1179*'inputs and tables'!$K$22,0)*('inputs and tables'!$K$15+'inputs and tables'!$K$16)))*(IF(AND(J1179=0,'inputs and tables'!$K$16=1),(data!C1179/data!C1180-1)*'inputs and tables'!$K$18+1,1)*IF(AND(J1179=1,'inputs and tables'!$K$15=1),(data!C1180/data!C1179-1)*'inputs and tables'!$K$17+1,1))</f>
        <v>260130.60760490395</v>
      </c>
      <c r="P1180" s="10">
        <f ca="1">(P1179+(IF(K1179&lt;&gt;K1178,(-P1179*'inputs and tables'!$K$22-'inputs and tables'!$K$21)-P1179*'inputs and tables'!$K$22,0)*('inputs and tables'!$K$15+'inputs and tables'!$K$16)))*(IF(AND(K1179=0,'inputs and tables'!$K$16=1),data!C1179/data!C1180,1)*IF(AND(K1179=1,'inputs and tables'!$K$15=1),data!C1180/data!C1179,1))</f>
        <v>7468.2548079806547</v>
      </c>
      <c r="R1180" s="36">
        <f ca="1">1-O1180/MAX($O$202:O1180)</f>
        <v>0.68808722731163685</v>
      </c>
      <c r="S1180" s="36">
        <f>1-N1180/MAX($N$202:N1180)</f>
        <v>0.58549639414941801</v>
      </c>
    </row>
    <row r="1181" spans="1:19" x14ac:dyDescent="0.4">
      <c r="A1181" s="17">
        <f t="shared" si="53"/>
        <v>1179</v>
      </c>
      <c r="B1181">
        <v>1522108800</v>
      </c>
      <c r="C1181">
        <v>7793.61</v>
      </c>
      <c r="D1181" s="14">
        <f t="shared" si="55"/>
        <v>43186</v>
      </c>
      <c r="F1181">
        <f ca="1">IF(A1181&lt;$F$2,"",AVERAGE(INDIRECT("C"&amp;A1181-$F$2+3):C1181))</f>
        <v>9580.142045454546</v>
      </c>
      <c r="G1181" s="2">
        <f ca="1">IF(A1181&lt;$G$2,"",IF(A1181=$G$2,AVERAGE(INDIRECT("C"&amp;A1181-$G$2+3):C1181),G1180+(2/($G$2+3))*(C1181-G1180)))</f>
        <v>9436.8547167975685</v>
      </c>
      <c r="J1181">
        <f ca="1">IF(F1181="","",IF(C1181&lt;(F1181*(1-'inputs and tables'!$K$14)),0,IF(C1181&gt;(F1181*(1+'inputs and tables'!$K$14)),1,J1180)))</f>
        <v>0</v>
      </c>
      <c r="K1181">
        <f ca="1">IF(G1181="","",IF(C1181&lt;(G1181*(1-'inputs and tables'!$K$14)),0,IF(C1181&gt;(G1181*(1+'inputs and tables'!$K$14)),1,K1180)))</f>
        <v>0</v>
      </c>
      <c r="N1181" s="13">
        <f t="shared" si="56"/>
        <v>28045.665551117392</v>
      </c>
      <c r="O1181" s="10">
        <f ca="1">(O1180+(IF(J1180&lt;&gt;J1179,(-O1180*'inputs and tables'!$K$22-'inputs and tables'!$K$21)-O1180*'inputs and tables'!$K$22,0)*('inputs and tables'!$K$15+'inputs and tables'!$K$16)))*(IF(AND(J1180=0,'inputs and tables'!$K$16=1),(data!C1180/data!C1181-1)*'inputs and tables'!$K$18+1,1)*IF(AND(J1180=1,'inputs and tables'!$K$15=1),(data!C1181/data!C1180-1)*'inputs and tables'!$K$17+1,1))</f>
        <v>271859.09981920349</v>
      </c>
      <c r="P1181" s="10">
        <f ca="1">(P1180+(IF(K1180&lt;&gt;K1179,(-P1180*'inputs and tables'!$K$22-'inputs and tables'!$K$21)-P1180*'inputs and tables'!$K$22,0)*('inputs and tables'!$K$15+'inputs and tables'!$K$16)))*(IF(AND(K1180=0,'inputs and tables'!$K$16=1),data!C1180/data!C1181,1)*IF(AND(K1180=1,'inputs and tables'!$K$15=1),data!C1181/data!C1180,1))</f>
        <v>7804.9755390637247</v>
      </c>
      <c r="R1181" s="36">
        <f ca="1">1-O1181/MAX($O$202:O1181)</f>
        <v>0.67402403590291049</v>
      </c>
      <c r="S1181" s="36">
        <f>1-N1181/MAX($N$202:N1181)</f>
        <v>0.60337882779703444</v>
      </c>
    </row>
    <row r="1182" spans="1:19" x14ac:dyDescent="0.4">
      <c r="A1182" s="17">
        <f t="shared" si="53"/>
        <v>1180</v>
      </c>
      <c r="B1182">
        <v>1522195200</v>
      </c>
      <c r="C1182">
        <v>7942.72</v>
      </c>
      <c r="D1182" s="14">
        <f t="shared" si="55"/>
        <v>43187</v>
      </c>
      <c r="F1182">
        <f ca="1">IF(A1182&lt;$F$2,"",AVERAGE(INDIRECT("C"&amp;A1182-$F$2+3):C1182))</f>
        <v>9559.0156818181822</v>
      </c>
      <c r="G1182" s="2">
        <f ca="1">IF(A1182&lt;$G$2,"",IF(A1182=$G$2,AVERAGE(INDIRECT("C"&amp;A1182-$G$2+3):C1182),G1181+(2/($G$2+3))*(C1182-G1181)))</f>
        <v>9373.2745160827781</v>
      </c>
      <c r="J1182">
        <f ca="1">IF(F1182="","",IF(C1182&lt;(F1182*(1-'inputs and tables'!$K$14)),0,IF(C1182&gt;(F1182*(1+'inputs and tables'!$K$14)),1,J1181)))</f>
        <v>0</v>
      </c>
      <c r="K1182">
        <f ca="1">IF(G1182="","",IF(C1182&lt;(G1182*(1-'inputs and tables'!$K$14)),0,IF(C1182&gt;(G1182*(1+'inputs and tables'!$K$14)),1,K1181)))</f>
        <v>0</v>
      </c>
      <c r="N1182" s="13">
        <f t="shared" si="56"/>
        <v>28582.24477311171</v>
      </c>
      <c r="O1182" s="10">
        <f ca="1">(O1181+(IF(J1181&lt;&gt;J1180,(-O1181*'inputs and tables'!$K$22-'inputs and tables'!$K$21)-O1181*'inputs and tables'!$K$22,0)*('inputs and tables'!$K$15+'inputs and tables'!$K$16)))*(IF(AND(J1181=0,'inputs and tables'!$K$16=1),(data!C1181/data!C1182-1)*'inputs and tables'!$K$18+1,1)*IF(AND(J1181=1,'inputs and tables'!$K$15=1),(data!C1182/data!C1181-1)*'inputs and tables'!$K$17+1,1))</f>
        <v>266755.44384567789</v>
      </c>
      <c r="P1182" s="10">
        <f ca="1">(P1181+(IF(K1181&lt;&gt;K1180,(-P1181*'inputs and tables'!$K$22-'inputs and tables'!$K$21)-P1181*'inputs and tables'!$K$22,0)*('inputs and tables'!$K$15+'inputs and tables'!$K$16)))*(IF(AND(K1181=0,'inputs and tables'!$K$16=1),data!C1181/data!C1182,1)*IF(AND(K1181=1,'inputs and tables'!$K$15=1),data!C1182/data!C1181,1))</f>
        <v>7658.4514386762257</v>
      </c>
      <c r="R1182" s="36">
        <f ca="1">1-O1182/MAX($O$202:O1182)</f>
        <v>0.68014363674575984</v>
      </c>
      <c r="S1182" s="36">
        <f>1-N1182/MAX($N$202:N1182)</f>
        <v>0.59579053649336577</v>
      </c>
    </row>
    <row r="1183" spans="1:19" x14ac:dyDescent="0.4">
      <c r="A1183" s="17">
        <f t="shared" si="53"/>
        <v>1181</v>
      </c>
      <c r="B1183">
        <v>1522281600</v>
      </c>
      <c r="C1183">
        <v>7079.99</v>
      </c>
      <c r="D1183" s="14">
        <f t="shared" si="55"/>
        <v>43188</v>
      </c>
      <c r="F1183">
        <f ca="1">IF(A1183&lt;$F$2,"",AVERAGE(INDIRECT("C"&amp;A1183-$F$2+3):C1183))</f>
        <v>9526.2879545454543</v>
      </c>
      <c r="G1183" s="2">
        <f ca="1">IF(A1183&lt;$G$2,"",IF(A1183=$G$2,AVERAGE(INDIRECT("C"&amp;A1183-$G$2+3):C1183),G1182+(2/($G$2+3))*(C1183-G1182)))</f>
        <v>9275.6879409303201</v>
      </c>
      <c r="J1183">
        <f ca="1">IF(F1183="","",IF(C1183&lt;(F1183*(1-'inputs and tables'!$K$14)),0,IF(C1183&gt;(F1183*(1+'inputs and tables'!$K$14)),1,J1182)))</f>
        <v>0</v>
      </c>
      <c r="K1183">
        <f ca="1">IF(G1183="","",IF(C1183&lt;(G1183*(1-'inputs and tables'!$K$14)),0,IF(C1183&gt;(G1183*(1+'inputs and tables'!$K$14)),1,K1182)))</f>
        <v>0</v>
      </c>
      <c r="N1183" s="13">
        <f t="shared" si="56"/>
        <v>25477.671020907594</v>
      </c>
      <c r="O1183" s="10">
        <f ca="1">(O1182+(IF(J1182&lt;&gt;J1181,(-O1182*'inputs and tables'!$K$22-'inputs and tables'!$K$21)-O1182*'inputs and tables'!$K$22,0)*('inputs and tables'!$K$15+'inputs and tables'!$K$16)))*(IF(AND(J1182=0,'inputs and tables'!$K$16=1),(data!C1182/data!C1183-1)*'inputs and tables'!$K$18+1,1)*IF(AND(J1182=1,'inputs and tables'!$K$15=1),(data!C1183/data!C1182-1)*'inputs and tables'!$K$17+1,1))</f>
        <v>299260.8462641816</v>
      </c>
      <c r="P1183" s="10">
        <f ca="1">(P1182+(IF(K1182&lt;&gt;K1181,(-P1182*'inputs and tables'!$K$22-'inputs and tables'!$K$21)-P1182*'inputs and tables'!$K$22,0)*('inputs and tables'!$K$15+'inputs and tables'!$K$16)))*(IF(AND(K1182=0,'inputs and tables'!$K$16=1),data!C1182/data!C1183,1)*IF(AND(K1182=1,'inputs and tables'!$K$15=1),data!C1183/data!C1182,1))</f>
        <v>8591.6696790535643</v>
      </c>
      <c r="R1183" s="36">
        <f ca="1">1-O1183/MAX($O$202:O1183)</f>
        <v>0.6411676381539072</v>
      </c>
      <c r="S1183" s="36">
        <f>1-N1183/MAX($N$202:N1183)</f>
        <v>0.6396953487555479</v>
      </c>
    </row>
    <row r="1184" spans="1:19" x14ac:dyDescent="0.4">
      <c r="A1184" s="17">
        <f t="shared" si="53"/>
        <v>1182</v>
      </c>
      <c r="B1184">
        <v>1522368000</v>
      </c>
      <c r="C1184">
        <v>6848.01</v>
      </c>
      <c r="D1184" s="14">
        <f t="shared" si="55"/>
        <v>43189</v>
      </c>
      <c r="F1184">
        <f ca="1">IF(A1184&lt;$F$2,"",AVERAGE(INDIRECT("C"&amp;A1184-$F$2+3):C1184))</f>
        <v>9466.6295454545452</v>
      </c>
      <c r="G1184" s="2">
        <f ca="1">IF(A1184&lt;$G$2,"",IF(A1184=$G$2,AVERAGE(INDIRECT("C"&amp;A1184-$G$2+3):C1184),G1183+(2/($G$2+3))*(C1184-G1183)))</f>
        <v>9172.3824966354132</v>
      </c>
      <c r="J1184">
        <f ca="1">IF(F1184="","",IF(C1184&lt;(F1184*(1-'inputs and tables'!$K$14)),0,IF(C1184&gt;(F1184*(1+'inputs and tables'!$K$14)),1,J1183)))</f>
        <v>0</v>
      </c>
      <c r="K1184">
        <f ca="1">IF(G1184="","",IF(C1184&lt;(G1184*(1-'inputs and tables'!$K$14)),0,IF(C1184&gt;(G1184*(1+'inputs and tables'!$K$14)),1,K1183)))</f>
        <v>0</v>
      </c>
      <c r="N1184" s="13">
        <f t="shared" si="56"/>
        <v>24642.880276368385</v>
      </c>
      <c r="O1184" s="10">
        <f ca="1">(O1183+(IF(J1183&lt;&gt;J1182,(-O1183*'inputs and tables'!$K$22-'inputs and tables'!$K$21)-O1183*'inputs and tables'!$K$22,0)*('inputs and tables'!$K$15+'inputs and tables'!$K$16)))*(IF(AND(J1183=0,'inputs and tables'!$K$16=1),(data!C1183/data!C1184-1)*'inputs and tables'!$K$18+1,1)*IF(AND(J1183=1,'inputs and tables'!$K$15=1),(data!C1184/data!C1183-1)*'inputs and tables'!$K$17+1,1))</f>
        <v>309398.4674295077</v>
      </c>
      <c r="P1184" s="10">
        <f ca="1">(P1183+(IF(K1183&lt;&gt;K1182,(-P1183*'inputs and tables'!$K$22-'inputs and tables'!$K$21)-P1183*'inputs and tables'!$K$22,0)*('inputs and tables'!$K$15+'inputs and tables'!$K$16)))*(IF(AND(K1183=0,'inputs and tables'!$K$16=1),data!C1183/data!C1184,1)*IF(AND(K1183=1,'inputs and tables'!$K$15=1),data!C1184/data!C1183,1))</f>
        <v>8882.7170829193365</v>
      </c>
      <c r="R1184" s="36">
        <f ca="1">1-O1184/MAX($O$202:O1184)</f>
        <v>0.62901200004866831</v>
      </c>
      <c r="S1184" s="36">
        <f>1-N1184/MAX($N$202:N1184)</f>
        <v>0.65150094071198961</v>
      </c>
    </row>
    <row r="1185" spans="1:19" x14ac:dyDescent="0.4">
      <c r="A1185" s="17">
        <f t="shared" si="53"/>
        <v>1183</v>
      </c>
      <c r="B1185">
        <v>1522454400</v>
      </c>
      <c r="C1185">
        <v>6928.5</v>
      </c>
      <c r="D1185" s="14">
        <f t="shared" si="55"/>
        <v>43190</v>
      </c>
      <c r="F1185">
        <f ca="1">IF(A1185&lt;$F$2,"",AVERAGE(INDIRECT("C"&amp;A1185-$F$2+3):C1185))</f>
        <v>9396.1129545454551</v>
      </c>
      <c r="G1185" s="2">
        <f ca="1">IF(A1185&lt;$G$2,"",IF(A1185=$G$2,AVERAGE(INDIRECT("C"&amp;A1185-$G$2+3):C1185),G1184+(2/($G$2+3))*(C1185-G1184)))</f>
        <v>9076.8981350764589</v>
      </c>
      <c r="J1185">
        <f ca="1">IF(F1185="","",IF(C1185&lt;(F1185*(1-'inputs and tables'!$K$14)),0,IF(C1185&gt;(F1185*(1+'inputs and tables'!$K$14)),1,J1184)))</f>
        <v>0</v>
      </c>
      <c r="K1185">
        <f ca="1">IF(G1185="","",IF(C1185&lt;(G1185*(1-'inputs and tables'!$K$14)),0,IF(C1185&gt;(G1185*(1+'inputs and tables'!$K$14)),1,K1184)))</f>
        <v>0</v>
      </c>
      <c r="N1185" s="13">
        <f t="shared" si="56"/>
        <v>24932.527258987408</v>
      </c>
      <c r="O1185" s="10">
        <f ca="1">(O1184+(IF(J1184&lt;&gt;J1183,(-O1184*'inputs and tables'!$K$22-'inputs and tables'!$K$21)-O1184*'inputs and tables'!$K$22,0)*('inputs and tables'!$K$15+'inputs and tables'!$K$16)))*(IF(AND(J1184=0,'inputs and tables'!$K$16=1),(data!C1184/data!C1185-1)*'inputs and tables'!$K$18+1,1)*IF(AND(J1184=1,'inputs and tables'!$K$15=1),(data!C1185/data!C1184-1)*'inputs and tables'!$K$17+1,1))</f>
        <v>305804.11329175771</v>
      </c>
      <c r="P1185" s="10">
        <f ca="1">(P1184+(IF(K1184&lt;&gt;K1183,(-P1184*'inputs and tables'!$K$22-'inputs and tables'!$K$21)-P1184*'inputs and tables'!$K$22,0)*('inputs and tables'!$K$15+'inputs and tables'!$K$16)))*(IF(AND(K1184=0,'inputs and tables'!$K$16=1),data!C1184/data!C1185,1)*IF(AND(K1184=1,'inputs and tables'!$K$15=1),data!C1185/data!C1184,1))</f>
        <v>8779.5244874074397</v>
      </c>
      <c r="R1185" s="36">
        <f ca="1">1-O1185/MAX($O$202:O1185)</f>
        <v>0.63332185414639264</v>
      </c>
      <c r="S1185" s="36">
        <f>1-N1185/MAX($N$202:N1185)</f>
        <v>0.64740475959045329</v>
      </c>
    </row>
    <row r="1186" spans="1:19" x14ac:dyDescent="0.4">
      <c r="A1186" s="17">
        <f t="shared" si="53"/>
        <v>1184</v>
      </c>
      <c r="B1186">
        <v>1522540800</v>
      </c>
      <c r="C1186">
        <v>6816.01</v>
      </c>
      <c r="D1186" s="14">
        <f t="shared" si="55"/>
        <v>43191</v>
      </c>
      <c r="F1186">
        <f ca="1">IF(A1186&lt;$F$2,"",AVERAGE(INDIRECT("C"&amp;A1186-$F$2+3):C1186))</f>
        <v>9319.942954545455</v>
      </c>
      <c r="G1186" s="2">
        <f ca="1">IF(A1186&lt;$G$2,"",IF(A1186=$G$2,AVERAGE(INDIRECT("C"&amp;A1186-$G$2+3):C1186),G1185+(2/($G$2+3))*(C1186-G1185)))</f>
        <v>8980.6901293285246</v>
      </c>
      <c r="J1186">
        <f ca="1">IF(F1186="","",IF(C1186&lt;(F1186*(1-'inputs and tables'!$K$14)),0,IF(C1186&gt;(F1186*(1+'inputs and tables'!$K$14)),1,J1185)))</f>
        <v>0</v>
      </c>
      <c r="K1186">
        <f ca="1">IF(G1186="","",IF(C1186&lt;(G1186*(1-'inputs and tables'!$K$14)),0,IF(C1186&gt;(G1186*(1+'inputs and tables'!$K$14)),1,K1185)))</f>
        <v>0</v>
      </c>
      <c r="N1186" s="13">
        <f t="shared" si="56"/>
        <v>24527.726798373496</v>
      </c>
      <c r="O1186" s="10">
        <f ca="1">(O1185+(IF(J1185&lt;&gt;J1184,(-O1185*'inputs and tables'!$K$22-'inputs and tables'!$K$21)-O1185*'inputs and tables'!$K$22,0)*('inputs and tables'!$K$15+'inputs and tables'!$K$16)))*(IF(AND(J1185=0,'inputs and tables'!$K$16=1),(data!C1185/data!C1186-1)*'inputs and tables'!$K$18+1,1)*IF(AND(J1185=1,'inputs and tables'!$K$15=1),(data!C1186/data!C1185-1)*'inputs and tables'!$K$17+1,1))</f>
        <v>310851.04026284337</v>
      </c>
      <c r="P1186" s="10">
        <f ca="1">(P1185+(IF(K1185&lt;&gt;K1184,(-P1185*'inputs and tables'!$K$22-'inputs and tables'!$K$21)-P1185*'inputs and tables'!$K$22,0)*('inputs and tables'!$K$15+'inputs and tables'!$K$16)))*(IF(AND(K1185=0,'inputs and tables'!$K$16=1),data!C1185/data!C1186,1)*IF(AND(K1185=1,'inputs and tables'!$K$15=1),data!C1186/data!C1185,1))</f>
        <v>8924.4199188385046</v>
      </c>
      <c r="R1186" s="36">
        <f ca="1">1-O1186/MAX($O$202:O1186)</f>
        <v>0.62727027490471432</v>
      </c>
      <c r="S1186" s="36">
        <f>1-N1186/MAX($N$202:N1186)</f>
        <v>0.65312943861097295</v>
      </c>
    </row>
    <row r="1187" spans="1:19" x14ac:dyDescent="0.4">
      <c r="A1187" s="17">
        <f t="shared" si="53"/>
        <v>1185</v>
      </c>
      <c r="B1187">
        <v>1522627200</v>
      </c>
      <c r="C1187">
        <v>7045.01</v>
      </c>
      <c r="D1187" s="14">
        <f t="shared" si="55"/>
        <v>43192</v>
      </c>
      <c r="F1187">
        <f ca="1">IF(A1187&lt;$F$2,"",AVERAGE(INDIRECT("C"&amp;A1187-$F$2+3):C1187))</f>
        <v>9227.2954545454559</v>
      </c>
      <c r="G1187" s="2">
        <f ca="1">IF(A1187&lt;$G$2,"",IF(A1187=$G$2,AVERAGE(INDIRECT("C"&amp;A1187-$G$2+3):C1187),G1186+(2/($G$2+3))*(C1187-G1186)))</f>
        <v>8898.3207621230558</v>
      </c>
      <c r="J1187">
        <f ca="1">IF(F1187="","",IF(C1187&lt;(F1187*(1-'inputs and tables'!$K$14)),0,IF(C1187&gt;(F1187*(1+'inputs and tables'!$K$14)),1,J1186)))</f>
        <v>0</v>
      </c>
      <c r="K1187">
        <f ca="1">IF(G1187="","",IF(C1187&lt;(G1187*(1-'inputs and tables'!$K$14)),0,IF(C1187&gt;(G1187*(1+'inputs and tables'!$K$14)),1,K1186)))</f>
        <v>0</v>
      </c>
      <c r="N1187" s="13">
        <f t="shared" si="56"/>
        <v>25351.79387527443</v>
      </c>
      <c r="O1187" s="10">
        <f ca="1">(O1186+(IF(J1186&lt;&gt;J1185,(-O1186*'inputs and tables'!$K$22-'inputs and tables'!$K$21)-O1186*'inputs and tables'!$K$22,0)*('inputs and tables'!$K$15+'inputs and tables'!$K$16)))*(IF(AND(J1186=0,'inputs and tables'!$K$16=1),(data!C1186/data!C1187-1)*'inputs and tables'!$K$18+1,1)*IF(AND(J1186=1,'inputs and tables'!$K$15=1),(data!C1187/data!C1186-1)*'inputs and tables'!$K$17+1,1))</f>
        <v>300746.74116033094</v>
      </c>
      <c r="P1187" s="10">
        <f ca="1">(P1186+(IF(K1186&lt;&gt;K1185,(-P1186*'inputs and tables'!$K$22-'inputs and tables'!$K$21)-P1186*'inputs and tables'!$K$22,0)*('inputs and tables'!$K$15+'inputs and tables'!$K$16)))*(IF(AND(K1186=0,'inputs and tables'!$K$16=1),data!C1186/data!C1187,1)*IF(AND(K1186=1,'inputs and tables'!$K$15=1),data!C1187/data!C1186,1))</f>
        <v>8634.3291792350101</v>
      </c>
      <c r="R1187" s="36">
        <f ca="1">1-O1187/MAX($O$202:O1187)</f>
        <v>0.63938595778476981</v>
      </c>
      <c r="S1187" s="36">
        <f>1-N1187/MAX($N$202:N1187)</f>
        <v>0.64147550052137392</v>
      </c>
    </row>
    <row r="1188" spans="1:19" x14ac:dyDescent="0.4">
      <c r="A1188" s="17">
        <f t="shared" si="53"/>
        <v>1186</v>
      </c>
      <c r="B1188">
        <v>1522713600</v>
      </c>
      <c r="C1188">
        <v>7424.9</v>
      </c>
      <c r="D1188" s="14">
        <f t="shared" si="55"/>
        <v>43193</v>
      </c>
      <c r="F1188">
        <f ca="1">IF(A1188&lt;$F$2,"",AVERAGE(INDIRECT("C"&amp;A1188-$F$2+3):C1188))</f>
        <v>9160.1331818181825</v>
      </c>
      <c r="G1188" s="2">
        <f ca="1">IF(A1188&lt;$G$2,"",IF(A1188=$G$2,AVERAGE(INDIRECT("C"&amp;A1188-$G$2+3):C1188),G1187+(2/($G$2+3))*(C1188-G1187)))</f>
        <v>8835.6220062880329</v>
      </c>
      <c r="J1188">
        <f ca="1">IF(F1188="","",IF(C1188&lt;(F1188*(1-'inputs and tables'!$K$14)),0,IF(C1188&gt;(F1188*(1+'inputs and tables'!$K$14)),1,J1187)))</f>
        <v>0</v>
      </c>
      <c r="K1188">
        <f ca="1">IF(G1188="","",IF(C1188&lt;(G1188*(1-'inputs and tables'!$K$14)),0,IF(C1188&gt;(G1188*(1+'inputs and tables'!$K$14)),1,K1187)))</f>
        <v>0</v>
      </c>
      <c r="N1188" s="13">
        <f t="shared" si="56"/>
        <v>26718.84558638314</v>
      </c>
      <c r="O1188" s="10">
        <f ca="1">(O1187+(IF(J1187&lt;&gt;J1186,(-O1187*'inputs and tables'!$K$22-'inputs and tables'!$K$21)-O1187*'inputs and tables'!$K$22,0)*('inputs and tables'!$K$15+'inputs and tables'!$K$16)))*(IF(AND(J1187=0,'inputs and tables'!$K$16=1),(data!C1187/data!C1188-1)*'inputs and tables'!$K$18+1,1)*IF(AND(J1187=1,'inputs and tables'!$K$15=1),(data!C1188/data!C1187-1)*'inputs and tables'!$K$17+1,1))</f>
        <v>285359.23701894213</v>
      </c>
      <c r="P1188" s="10">
        <f ca="1">(P1187+(IF(K1187&lt;&gt;K1186,(-P1187*'inputs and tables'!$K$22-'inputs and tables'!$K$21)-P1187*'inputs and tables'!$K$22,0)*('inputs and tables'!$K$15+'inputs and tables'!$K$16)))*(IF(AND(K1187=0,'inputs and tables'!$K$16=1),data!C1187/data!C1188,1)*IF(AND(K1187=1,'inputs and tables'!$K$15=1),data!C1188/data!C1187,1))</f>
        <v>8192.5595511053943</v>
      </c>
      <c r="R1188" s="36">
        <f ca="1">1-O1188/MAX($O$202:O1188)</f>
        <v>0.65783653200087289</v>
      </c>
      <c r="S1188" s="36">
        <f>1-N1188/MAX($N$202:N1188)</f>
        <v>0.62214268593247557</v>
      </c>
    </row>
    <row r="1189" spans="1:19" x14ac:dyDescent="0.4">
      <c r="A1189" s="17">
        <f t="shared" si="53"/>
        <v>1187</v>
      </c>
      <c r="B1189">
        <v>1522800000</v>
      </c>
      <c r="C1189">
        <v>6791.68</v>
      </c>
      <c r="D1189" s="14">
        <f t="shared" si="55"/>
        <v>43194</v>
      </c>
      <c r="F1189">
        <f ca="1">IF(A1189&lt;$F$2,"",AVERAGE(INDIRECT("C"&amp;A1189-$F$2+3):C1189))</f>
        <v>9061.3077272727278</v>
      </c>
      <c r="G1189" s="2">
        <f ca="1">IF(A1189&lt;$G$2,"",IF(A1189=$G$2,AVERAGE(INDIRECT("C"&amp;A1189-$G$2+3):C1189),G1188+(2/($G$2+3))*(C1189-G1188)))</f>
        <v>8748.6457507013074</v>
      </c>
      <c r="J1189">
        <f ca="1">IF(F1189="","",IF(C1189&lt;(F1189*(1-'inputs and tables'!$K$14)),0,IF(C1189&gt;(F1189*(1+'inputs and tables'!$K$14)),1,J1188)))</f>
        <v>0</v>
      </c>
      <c r="K1189">
        <f ca="1">IF(G1189="","",IF(C1189&lt;(G1189*(1-'inputs and tables'!$K$14)),0,IF(C1189&gt;(G1189*(1+'inputs and tables'!$K$14)),1,K1188)))</f>
        <v>0</v>
      </c>
      <c r="N1189" s="13">
        <f t="shared" si="56"/>
        <v>24440.174169635506</v>
      </c>
      <c r="O1189" s="10">
        <f ca="1">(O1188+(IF(J1188&lt;&gt;J1187,(-O1188*'inputs and tables'!$K$22-'inputs and tables'!$K$21)-O1188*'inputs and tables'!$K$22,0)*('inputs and tables'!$K$15+'inputs and tables'!$K$16)))*(IF(AND(J1188=0,'inputs and tables'!$K$16=1),(data!C1188/data!C1189-1)*'inputs and tables'!$K$18+1,1)*IF(AND(J1188=1,'inputs and tables'!$K$15=1),(data!C1189/data!C1188-1)*'inputs and tables'!$K$17+1,1))</f>
        <v>311964.60948424297</v>
      </c>
      <c r="P1189" s="10">
        <f ca="1">(P1188+(IF(K1188&lt;&gt;K1187,(-P1188*'inputs and tables'!$K$22-'inputs and tables'!$K$21)-P1188*'inputs and tables'!$K$22,0)*('inputs and tables'!$K$15+'inputs and tables'!$K$16)))*(IF(AND(K1188=0,'inputs and tables'!$K$16=1),data!C1188/data!C1189,1)*IF(AND(K1188=1,'inputs and tables'!$K$15=1),data!C1189/data!C1188,1))</f>
        <v>8956.3900847805617</v>
      </c>
      <c r="R1189" s="36">
        <f ca="1">1-O1189/MAX($O$202:O1189)</f>
        <v>0.62593503616973734</v>
      </c>
      <c r="S1189" s="36">
        <f>1-N1189/MAX($N$202:N1189)</f>
        <v>0.65436760591979359</v>
      </c>
    </row>
    <row r="1190" spans="1:19" x14ac:dyDescent="0.4">
      <c r="A1190" s="17">
        <f t="shared" si="53"/>
        <v>1188</v>
      </c>
      <c r="B1190">
        <v>1522886400</v>
      </c>
      <c r="C1190">
        <v>6785.85</v>
      </c>
      <c r="D1190" s="14">
        <f t="shared" si="55"/>
        <v>43195</v>
      </c>
      <c r="F1190">
        <f ca="1">IF(A1190&lt;$F$2,"",AVERAGE(INDIRECT("C"&amp;A1190-$F$2+3):C1190))</f>
        <v>8960.1777272727268</v>
      </c>
      <c r="G1190" s="2">
        <f ca="1">IF(A1190&lt;$G$2,"",IF(A1190=$G$2,AVERAGE(INDIRECT("C"&amp;A1190-$G$2+3):C1190),G1189+(2/($G$2+3))*(C1190-G1189)))</f>
        <v>8665.1225272672091</v>
      </c>
      <c r="J1190">
        <f ca="1">IF(F1190="","",IF(C1190&lt;(F1190*(1-'inputs and tables'!$K$14)),0,IF(C1190&gt;(F1190*(1+'inputs and tables'!$K$14)),1,J1189)))</f>
        <v>0</v>
      </c>
      <c r="K1190">
        <f ca="1">IF(G1190="","",IF(C1190&lt;(G1190*(1-'inputs and tables'!$K$14)),0,IF(C1190&gt;(G1190*(1+'inputs and tables'!$K$14)),1,K1189)))</f>
        <v>0</v>
      </c>
      <c r="N1190" s="13">
        <f t="shared" si="56"/>
        <v>24419.194645363314</v>
      </c>
      <c r="O1190" s="10">
        <f ca="1">(O1189+(IF(J1189&lt;&gt;J1188,(-O1189*'inputs and tables'!$K$22-'inputs and tables'!$K$21)-O1189*'inputs and tables'!$K$22,0)*('inputs and tables'!$K$15+'inputs and tables'!$K$16)))*(IF(AND(J1189=0,'inputs and tables'!$K$16=1),(data!C1189/data!C1190-1)*'inputs and tables'!$K$18+1,1)*IF(AND(J1189=1,'inputs and tables'!$K$15=1),(data!C1190/data!C1189-1)*'inputs and tables'!$K$17+1,1))</f>
        <v>312232.63098092988</v>
      </c>
      <c r="P1190" s="10">
        <f ca="1">(P1189+(IF(K1189&lt;&gt;K1188,(-P1189*'inputs and tables'!$K$22-'inputs and tables'!$K$21)-P1189*'inputs and tables'!$K$22,0)*('inputs and tables'!$K$15+'inputs and tables'!$K$16)))*(IF(AND(K1189=0,'inputs and tables'!$K$16=1),data!C1189/data!C1190,1)*IF(AND(K1189=1,'inputs and tables'!$K$15=1),data!C1190/data!C1189,1))</f>
        <v>8964.0848841342558</v>
      </c>
      <c r="R1190" s="36">
        <f ca="1">1-O1190/MAX($O$202:O1190)</f>
        <v>0.62561366173040689</v>
      </c>
      <c r="S1190" s="36">
        <f>1-N1190/MAX($N$202:N1190)</f>
        <v>0.65466429788076463</v>
      </c>
    </row>
    <row r="1191" spans="1:19" x14ac:dyDescent="0.4">
      <c r="A1191" s="17">
        <f t="shared" si="53"/>
        <v>1189</v>
      </c>
      <c r="B1191">
        <v>1522972800</v>
      </c>
      <c r="C1191">
        <v>6619.01</v>
      </c>
      <c r="D1191" s="14">
        <f t="shared" si="55"/>
        <v>43196</v>
      </c>
      <c r="F1191">
        <f ca="1">IF(A1191&lt;$F$2,"",AVERAGE(INDIRECT("C"&amp;A1191-$F$2+3):C1191))</f>
        <v>8873.0127272727277</v>
      </c>
      <c r="G1191" s="2">
        <f ca="1">IF(A1191&lt;$G$2,"",IF(A1191=$G$2,AVERAGE(INDIRECT("C"&amp;A1191-$G$2+3):C1191),G1190+(2/($G$2+3))*(C1191-G1190)))</f>
        <v>8578.0539090856255</v>
      </c>
      <c r="J1191">
        <f ca="1">IF(F1191="","",IF(C1191&lt;(F1191*(1-'inputs and tables'!$K$14)),0,IF(C1191&gt;(F1191*(1+'inputs and tables'!$K$14)),1,J1190)))</f>
        <v>0</v>
      </c>
      <c r="K1191">
        <f ca="1">IF(G1191="","",IF(C1191&lt;(G1191*(1-'inputs and tables'!$K$14)),0,IF(C1191&gt;(G1191*(1+'inputs and tables'!$K$14)),1,K1190)))</f>
        <v>0</v>
      </c>
      <c r="N1191" s="13">
        <f t="shared" si="56"/>
        <v>23818.813199467455</v>
      </c>
      <c r="O1191" s="10">
        <f ca="1">(O1190+(IF(J1190&lt;&gt;J1189,(-O1190*'inputs and tables'!$K$22-'inputs and tables'!$K$21)-O1190*'inputs and tables'!$K$22,0)*('inputs and tables'!$K$15+'inputs and tables'!$K$16)))*(IF(AND(J1190=0,'inputs and tables'!$K$16=1),(data!C1190/data!C1191-1)*'inputs and tables'!$K$18+1,1)*IF(AND(J1190=1,'inputs and tables'!$K$15=1),(data!C1191/data!C1190-1)*'inputs and tables'!$K$17+1,1))</f>
        <v>320102.82488498173</v>
      </c>
      <c r="P1191" s="10">
        <f ca="1">(P1190+(IF(K1190&lt;&gt;K1189,(-P1190*'inputs and tables'!$K$22-'inputs and tables'!$K$21)-P1190*'inputs and tables'!$K$22,0)*('inputs and tables'!$K$15+'inputs and tables'!$K$16)))*(IF(AND(K1190=0,'inputs and tables'!$K$16=1),data!C1190/data!C1191,1)*IF(AND(K1190=1,'inputs and tables'!$K$15=1),data!C1191/data!C1190,1))</f>
        <v>9190.0352788411619</v>
      </c>
      <c r="R1191" s="36">
        <f ca="1">1-O1191/MAX($O$202:O1191)</f>
        <v>0.61617680989351609</v>
      </c>
      <c r="S1191" s="36">
        <f>1-N1191/MAX($N$202:N1191)</f>
        <v>0.66315487880158852</v>
      </c>
    </row>
    <row r="1192" spans="1:19" x14ac:dyDescent="0.4">
      <c r="A1192" s="17">
        <f t="shared" si="53"/>
        <v>1190</v>
      </c>
      <c r="B1192">
        <v>1523059200</v>
      </c>
      <c r="C1192">
        <v>6894.01</v>
      </c>
      <c r="D1192" s="14">
        <f t="shared" si="55"/>
        <v>43197</v>
      </c>
      <c r="F1192">
        <f ca="1">IF(A1192&lt;$F$2,"",AVERAGE(INDIRECT("C"&amp;A1192-$F$2+3):C1192))</f>
        <v>8806.2856818181826</v>
      </c>
      <c r="G1192" s="2">
        <f ca="1">IF(A1192&lt;$G$2,"",IF(A1192=$G$2,AVERAGE(INDIRECT("C"&amp;A1192-$G$2+3):C1192),G1191+(2/($G$2+3))*(C1192-G1191)))</f>
        <v>8506.3924661458113</v>
      </c>
      <c r="J1192">
        <f ca="1">IF(F1192="","",IF(C1192&lt;(F1192*(1-'inputs and tables'!$K$14)),0,IF(C1192&gt;(F1192*(1+'inputs and tables'!$K$14)),1,J1191)))</f>
        <v>0</v>
      </c>
      <c r="K1192">
        <f ca="1">IF(G1192="","",IF(C1192&lt;(G1192*(1-'inputs and tables'!$K$14)),0,IF(C1192&gt;(G1192*(1+'inputs and tables'!$K$14)),1,K1191)))</f>
        <v>0</v>
      </c>
      <c r="N1192" s="13">
        <f t="shared" si="56"/>
        <v>24808.413400986046</v>
      </c>
      <c r="O1192" s="10">
        <f ca="1">(O1191+(IF(J1191&lt;&gt;J1190,(-O1191*'inputs and tables'!$K$22-'inputs and tables'!$K$21)-O1191*'inputs and tables'!$K$22,0)*('inputs and tables'!$K$15+'inputs and tables'!$K$16)))*(IF(AND(J1191=0,'inputs and tables'!$K$16=1),(data!C1191/data!C1192-1)*'inputs and tables'!$K$18+1,1)*IF(AND(J1191=1,'inputs and tables'!$K$15=1),(data!C1192/data!C1191-1)*'inputs and tables'!$K$17+1,1))</f>
        <v>307334.01879921014</v>
      </c>
      <c r="P1192" s="10">
        <f ca="1">(P1191+(IF(K1191&lt;&gt;K1190,(-P1191*'inputs and tables'!$K$22-'inputs and tables'!$K$21)-P1191*'inputs and tables'!$K$22,0)*('inputs and tables'!$K$15+'inputs and tables'!$K$16)))*(IF(AND(K1191=0,'inputs and tables'!$K$16=1),data!C1191/data!C1192,1)*IF(AND(K1191=1,'inputs and tables'!$K$15=1),data!C1192/data!C1191,1))</f>
        <v>8823.4475161774408</v>
      </c>
      <c r="R1192" s="36">
        <f ca="1">1-O1192/MAX($O$202:O1192)</f>
        <v>0.63148740231785006</v>
      </c>
      <c r="S1192" s="36">
        <f>1-N1192/MAX($N$202:N1192)</f>
        <v>0.64915997498220113</v>
      </c>
    </row>
    <row r="1193" spans="1:19" x14ac:dyDescent="0.4">
      <c r="A1193" s="17">
        <f t="shared" si="53"/>
        <v>1191</v>
      </c>
      <c r="B1193">
        <v>1523145600</v>
      </c>
      <c r="C1193">
        <v>7020.01</v>
      </c>
      <c r="D1193" s="14">
        <f t="shared" si="55"/>
        <v>43198</v>
      </c>
      <c r="F1193">
        <f ca="1">IF(A1193&lt;$F$2,"",AVERAGE(INDIRECT("C"&amp;A1193-$F$2+3):C1193))</f>
        <v>8735.2634090909105</v>
      </c>
      <c r="G1193" s="2">
        <f ca="1">IF(A1193&lt;$G$2,"",IF(A1193=$G$2,AVERAGE(INDIRECT("C"&amp;A1193-$G$2+3):C1193),G1192+(2/($G$2+3))*(C1193-G1192)))</f>
        <v>8443.1421484374787</v>
      </c>
      <c r="J1193">
        <f ca="1">IF(F1193="","",IF(C1193&lt;(F1193*(1-'inputs and tables'!$K$14)),0,IF(C1193&gt;(F1193*(1+'inputs and tables'!$K$14)),1,J1192)))</f>
        <v>0</v>
      </c>
      <c r="K1193">
        <f ca="1">IF(G1193="","",IF(C1193&lt;(G1193*(1-'inputs and tables'!$K$14)),0,IF(C1193&gt;(G1193*(1+'inputs and tables'!$K$14)),1,K1192)))</f>
        <v>0</v>
      </c>
      <c r="N1193" s="13">
        <f t="shared" si="56"/>
        <v>25261.830220590924</v>
      </c>
      <c r="O1193" s="10">
        <f ca="1">(O1192+(IF(J1192&lt;&gt;J1191,(-O1192*'inputs and tables'!$K$22-'inputs and tables'!$K$21)-O1192*'inputs and tables'!$K$22,0)*('inputs and tables'!$K$15+'inputs and tables'!$K$16)))*(IF(AND(J1192=0,'inputs and tables'!$K$16=1),(data!C1192/data!C1193-1)*'inputs and tables'!$K$18+1,1)*IF(AND(J1192=1,'inputs and tables'!$K$15=1),(data!C1193/data!C1192-1)*'inputs and tables'!$K$17+1,1))</f>
        <v>301817.77503763424</v>
      </c>
      <c r="P1193" s="10">
        <f ca="1">(P1192+(IF(K1192&lt;&gt;K1191,(-P1192*'inputs and tables'!$K$22-'inputs and tables'!$K$21)-P1192*'inputs and tables'!$K$22,0)*('inputs and tables'!$K$15+'inputs and tables'!$K$16)))*(IF(AND(K1192=0,'inputs and tables'!$K$16=1),data!C1192/data!C1193,1)*IF(AND(K1192=1,'inputs and tables'!$K$15=1),data!C1193/data!C1192,1))</f>
        <v>8665.0781709716139</v>
      </c>
      <c r="R1193" s="36">
        <f ca="1">1-O1193/MAX($O$202:O1193)</f>
        <v>0.63810172157208922</v>
      </c>
      <c r="S1193" s="36">
        <f>1-N1193/MAX($N$202:N1193)</f>
        <v>0.64274776450495463</v>
      </c>
    </row>
    <row r="1194" spans="1:19" x14ac:dyDescent="0.4">
      <c r="A1194" s="17">
        <f t="shared" si="53"/>
        <v>1192</v>
      </c>
      <c r="B1194">
        <v>1523232000</v>
      </c>
      <c r="C1194">
        <v>6771.13</v>
      </c>
      <c r="D1194" s="14">
        <f t="shared" si="55"/>
        <v>43199</v>
      </c>
      <c r="F1194">
        <f ca="1">IF(A1194&lt;$F$2,"",AVERAGE(INDIRECT("C"&amp;A1194-$F$2+3):C1194))</f>
        <v>8668.9568181818195</v>
      </c>
      <c r="G1194" s="2">
        <f ca="1">IF(A1194&lt;$G$2,"",IF(A1194=$G$2,AVERAGE(INDIRECT("C"&amp;A1194-$G$2+3):C1194),G1193+(2/($G$2+3))*(C1194-G1193)))</f>
        <v>8371.9926953124796</v>
      </c>
      <c r="J1194">
        <f ca="1">IF(F1194="","",IF(C1194&lt;(F1194*(1-'inputs and tables'!$K$14)),0,IF(C1194&gt;(F1194*(1+'inputs and tables'!$K$14)),1,J1193)))</f>
        <v>0</v>
      </c>
      <c r="K1194">
        <f ca="1">IF(G1194="","",IF(C1194&lt;(G1194*(1-'inputs and tables'!$K$14)),0,IF(C1194&gt;(G1194*(1+'inputs and tables'!$K$14)),1,K1193)))</f>
        <v>0</v>
      </c>
      <c r="N1194" s="13">
        <f t="shared" si="56"/>
        <v>24366.224045485666</v>
      </c>
      <c r="O1194" s="10">
        <f ca="1">(O1193+(IF(J1193&lt;&gt;J1192,(-O1193*'inputs and tables'!$K$22-'inputs and tables'!$K$21)-O1193*'inputs and tables'!$K$22,0)*('inputs and tables'!$K$15+'inputs and tables'!$K$16)))*(IF(AND(J1193=0,'inputs and tables'!$K$16=1),(data!C1193/data!C1194-1)*'inputs and tables'!$K$18+1,1)*IF(AND(J1193=1,'inputs and tables'!$K$15=1),(data!C1194/data!C1193-1)*'inputs and tables'!$K$17+1,1))</f>
        <v>312911.40458711365</v>
      </c>
      <c r="P1194" s="10">
        <f ca="1">(P1193+(IF(K1193&lt;&gt;K1192,(-P1193*'inputs and tables'!$K$22-'inputs and tables'!$K$21)-P1193*'inputs and tables'!$K$22,0)*('inputs and tables'!$K$15+'inputs and tables'!$K$16)))*(IF(AND(K1193=0,'inputs and tables'!$K$16=1),data!C1193/data!C1194,1)*IF(AND(K1193=1,'inputs and tables'!$K$15=1),data!C1194/data!C1193,1))</f>
        <v>8983.572226644952</v>
      </c>
      <c r="R1194" s="36">
        <f ca="1">1-O1194/MAX($O$202:O1194)</f>
        <v>0.6247997699724096</v>
      </c>
      <c r="S1194" s="36">
        <f>1-N1194/MAX($N$202:N1194)</f>
        <v>0.65541340691429684</v>
      </c>
    </row>
    <row r="1195" spans="1:19" x14ac:dyDescent="0.4">
      <c r="A1195" s="17">
        <f t="shared" si="53"/>
        <v>1193</v>
      </c>
      <c r="B1195">
        <v>1523318400</v>
      </c>
      <c r="C1195">
        <v>6824.99</v>
      </c>
      <c r="D1195" s="14">
        <f t="shared" si="55"/>
        <v>43200</v>
      </c>
      <c r="F1195">
        <f ca="1">IF(A1195&lt;$F$2,"",AVERAGE(INDIRECT("C"&amp;A1195-$F$2+3):C1195))</f>
        <v>8605.9340909090897</v>
      </c>
      <c r="G1195" s="2">
        <f ca="1">IF(A1195&lt;$G$2,"",IF(A1195=$G$2,AVERAGE(INDIRECT("C"&amp;A1195-$G$2+3):C1195),G1194+(2/($G$2+3))*(C1195-G1194)))</f>
        <v>8306.1627933842883</v>
      </c>
      <c r="J1195">
        <f ca="1">IF(F1195="","",IF(C1195&lt;(F1195*(1-'inputs and tables'!$K$14)),0,IF(C1195&gt;(F1195*(1+'inputs and tables'!$K$14)),1,J1194)))</f>
        <v>0</v>
      </c>
      <c r="K1195">
        <f ca="1">IF(G1195="","",IF(C1195&lt;(G1195*(1-'inputs and tables'!$K$14)),0,IF(C1195&gt;(G1195*(1+'inputs and tables'!$K$14)),1,K1194)))</f>
        <v>0</v>
      </c>
      <c r="N1195" s="13">
        <f t="shared" si="56"/>
        <v>24560.041743135811</v>
      </c>
      <c r="O1195" s="10">
        <f ca="1">(O1194+(IF(J1194&lt;&gt;J1193,(-O1194*'inputs and tables'!$K$22-'inputs and tables'!$K$21)-O1194*'inputs and tables'!$K$22,0)*('inputs and tables'!$K$15+'inputs and tables'!$K$16)))*(IF(AND(J1194=0,'inputs and tables'!$K$16=1),(data!C1194/data!C1195-1)*'inputs and tables'!$K$18+1,1)*IF(AND(J1194=1,'inputs and tables'!$K$15=1),(data!C1195/data!C1194-1)*'inputs and tables'!$K$17+1,1))</f>
        <v>310442.03712268337</v>
      </c>
      <c r="P1195" s="10">
        <f ca="1">(P1194+(IF(K1194&lt;&gt;K1193,(-P1194*'inputs and tables'!$K$22-'inputs and tables'!$K$21)-P1194*'inputs and tables'!$K$22,0)*('inputs and tables'!$K$15+'inputs and tables'!$K$16)))*(IF(AND(K1194=0,'inputs and tables'!$K$16=1),data!C1194/data!C1195,1)*IF(AND(K1194=1,'inputs and tables'!$K$15=1),data!C1195/data!C1194,1))</f>
        <v>8912.6775879528668</v>
      </c>
      <c r="R1195" s="36">
        <f ca="1">1-O1195/MAX($O$202:O1195)</f>
        <v>0.62776069510040045</v>
      </c>
      <c r="S1195" s="36">
        <f>1-N1195/MAX($N$202:N1195)</f>
        <v>0.65267244138807068</v>
      </c>
    </row>
    <row r="1196" spans="1:19" x14ac:dyDescent="0.4">
      <c r="A1196" s="17">
        <f t="shared" si="53"/>
        <v>1194</v>
      </c>
      <c r="B1196">
        <v>1523404800</v>
      </c>
      <c r="C1196">
        <v>6942.99</v>
      </c>
      <c r="D1196" s="14">
        <f t="shared" si="55"/>
        <v>43201</v>
      </c>
      <c r="F1196">
        <f ca="1">IF(A1196&lt;$F$2,"",AVERAGE(INDIRECT("C"&amp;A1196-$F$2+3):C1196))</f>
        <v>8529.6384090909087</v>
      </c>
      <c r="G1196" s="2">
        <f ca="1">IF(A1196&lt;$G$2,"",IF(A1196=$G$2,AVERAGE(INDIRECT("C"&amp;A1196-$G$2+3):C1196),G1195+(2/($G$2+3))*(C1196-G1195)))</f>
        <v>8248.1554404743183</v>
      </c>
      <c r="J1196">
        <f ca="1">IF(F1196="","",IF(C1196&lt;(F1196*(1-'inputs and tables'!$K$14)),0,IF(C1196&gt;(F1196*(1+'inputs and tables'!$K$14)),1,J1195)))</f>
        <v>0</v>
      </c>
      <c r="K1196">
        <f ca="1">IF(G1196="","",IF(C1196&lt;(G1196*(1-'inputs and tables'!$K$14)),0,IF(C1196&gt;(G1196*(1+'inputs and tables'!$K$14)),1,K1195)))</f>
        <v>0</v>
      </c>
      <c r="N1196" s="13">
        <f t="shared" si="56"/>
        <v>24984.670193241967</v>
      </c>
      <c r="O1196" s="10">
        <f ca="1">(O1195+(IF(J1195&lt;&gt;J1194,(-O1195*'inputs and tables'!$K$22-'inputs and tables'!$K$21)-O1195*'inputs and tables'!$K$22,0)*('inputs and tables'!$K$15+'inputs and tables'!$K$16)))*(IF(AND(J1195=0,'inputs and tables'!$K$16=1),(data!C1195/data!C1196-1)*'inputs and tables'!$K$18+1,1)*IF(AND(J1195=1,'inputs and tables'!$K$15=1),(data!C1196/data!C1195-1)*'inputs and tables'!$K$17+1,1))</f>
        <v>305165.90099394397</v>
      </c>
      <c r="P1196" s="10">
        <f ca="1">(P1195+(IF(K1195&lt;&gt;K1194,(-P1195*'inputs and tables'!$K$22-'inputs and tables'!$K$21)-P1195*'inputs and tables'!$K$22,0)*('inputs and tables'!$K$15+'inputs and tables'!$K$16)))*(IF(AND(K1195=0,'inputs and tables'!$K$16=1),data!C1195/data!C1196,1)*IF(AND(K1195=1,'inputs and tables'!$K$15=1),data!C1196/data!C1195,1))</f>
        <v>8761.2016452569333</v>
      </c>
      <c r="R1196" s="36">
        <f ca="1">1-O1196/MAX($O$202:O1196)</f>
        <v>0.63408711037366916</v>
      </c>
      <c r="S1196" s="36">
        <f>1-N1196/MAX($N$202:N1196)</f>
        <v>0.64666735538556996</v>
      </c>
    </row>
    <row r="1197" spans="1:19" x14ac:dyDescent="0.4">
      <c r="A1197" s="17">
        <f t="shared" si="53"/>
        <v>1195</v>
      </c>
      <c r="B1197">
        <v>1523491200</v>
      </c>
      <c r="C1197">
        <v>7916</v>
      </c>
      <c r="D1197" s="14">
        <f t="shared" si="55"/>
        <v>43202</v>
      </c>
      <c r="F1197">
        <f ca="1">IF(A1197&lt;$F$2,"",AVERAGE(INDIRECT("C"&amp;A1197-$F$2+3):C1197))</f>
        <v>8469.3981818181801</v>
      </c>
      <c r="G1197" s="2">
        <f ca="1">IF(A1197&lt;$G$2,"",IF(A1197=$G$2,AVERAGE(INDIRECT("C"&amp;A1197-$G$2+3):C1197),G1196+(2/($G$2+3))*(C1197-G1196)))</f>
        <v>8234.0211664115814</v>
      </c>
      <c r="J1197">
        <f ca="1">IF(F1197="","",IF(C1197&lt;(F1197*(1-'inputs and tables'!$K$14)),0,IF(C1197&gt;(F1197*(1+'inputs and tables'!$K$14)),1,J1196)))</f>
        <v>0</v>
      </c>
      <c r="K1197">
        <f ca="1">IF(G1197="","",IF(C1197&lt;(G1197*(1-'inputs and tables'!$K$14)),0,IF(C1197&gt;(G1197*(1+'inputs and tables'!$K$14)),1,K1196)))</f>
        <v>0</v>
      </c>
      <c r="N1197" s="13">
        <f t="shared" si="56"/>
        <v>28486.091618985974</v>
      </c>
      <c r="O1197" s="10">
        <f ca="1">(O1196+(IF(J1196&lt;&gt;J1195,(-O1196*'inputs and tables'!$K$22-'inputs and tables'!$K$21)-O1196*'inputs and tables'!$K$22,0)*('inputs and tables'!$K$15+'inputs and tables'!$K$16)))*(IF(AND(J1196=0,'inputs and tables'!$K$16=1),(data!C1196/data!C1197-1)*'inputs and tables'!$K$18+1,1)*IF(AND(J1196=1,'inputs and tables'!$K$15=1),(data!C1197/data!C1196-1)*'inputs and tables'!$K$17+1,1))</f>
        <v>267655.86141257489</v>
      </c>
      <c r="P1197" s="10">
        <f ca="1">(P1196+(IF(K1196&lt;&gt;K1195,(-P1196*'inputs and tables'!$K$22-'inputs and tables'!$K$21)-P1196*'inputs and tables'!$K$22,0)*('inputs and tables'!$K$15+'inputs and tables'!$K$16)))*(IF(AND(K1196=0,'inputs and tables'!$K$16=1),data!C1196/data!C1197,1)*IF(AND(K1196=1,'inputs and tables'!$K$15=1),data!C1197/data!C1196,1))</f>
        <v>7684.3020984085942</v>
      </c>
      <c r="R1197" s="36">
        <f ca="1">1-O1197/MAX($O$202:O1197)</f>
        <v>0.67906398009768587</v>
      </c>
      <c r="S1197" s="36">
        <f>1-N1197/MAX($N$202:N1197)</f>
        <v>0.59715033223901681</v>
      </c>
    </row>
    <row r="1198" spans="1:19" x14ac:dyDescent="0.4">
      <c r="A1198" s="17">
        <f t="shared" si="53"/>
        <v>1196</v>
      </c>
      <c r="B1198">
        <v>1523577600</v>
      </c>
      <c r="C1198">
        <v>7893.19</v>
      </c>
      <c r="D1198" s="14">
        <f t="shared" si="55"/>
        <v>43203</v>
      </c>
      <c r="F1198">
        <f ca="1">IF(A1198&lt;$F$2,"",AVERAGE(INDIRECT("C"&amp;A1198-$F$2+3):C1198))</f>
        <v>8414.5327272727282</v>
      </c>
      <c r="G1198" s="2">
        <f ca="1">IF(A1198&lt;$G$2,"",IF(A1198=$G$2,AVERAGE(INDIRECT("C"&amp;A1198-$G$2+3):C1198),G1197+(2/($G$2+3))*(C1198-G1197)))</f>
        <v>8219.5177125217269</v>
      </c>
      <c r="J1198">
        <f ca="1">IF(F1198="","",IF(C1198&lt;(F1198*(1-'inputs and tables'!$K$14)),0,IF(C1198&gt;(F1198*(1+'inputs and tables'!$K$14)),1,J1197)))</f>
        <v>0</v>
      </c>
      <c r="K1198">
        <f ca="1">IF(G1198="","",IF(C1198&lt;(G1198*(1-'inputs and tables'!$K$14)),0,IF(C1198&gt;(G1198*(1+'inputs and tables'!$K$14)),1,K1197)))</f>
        <v>0</v>
      </c>
      <c r="N1198" s="13">
        <f t="shared" si="56"/>
        <v>28404.008780452739</v>
      </c>
      <c r="O1198" s="10">
        <f ca="1">(O1197+(IF(J1197&lt;&gt;J1196,(-O1197*'inputs and tables'!$K$22-'inputs and tables'!$K$21)-O1197*'inputs and tables'!$K$22,0)*('inputs and tables'!$K$15+'inputs and tables'!$K$16)))*(IF(AND(J1197=0,'inputs and tables'!$K$16=1),(data!C1197/data!C1198-1)*'inputs and tables'!$K$18+1,1)*IF(AND(J1197=1,'inputs and tables'!$K$15=1),(data!C1198/data!C1197-1)*'inputs and tables'!$K$17+1,1))</f>
        <v>268429.34212174581</v>
      </c>
      <c r="P1198" s="10">
        <f ca="1">(P1197+(IF(K1197&lt;&gt;K1196,(-P1197*'inputs and tables'!$K$22-'inputs and tables'!$K$21)-P1197*'inputs and tables'!$K$22,0)*('inputs and tables'!$K$15+'inputs and tables'!$K$16)))*(IF(AND(K1197=0,'inputs and tables'!$K$16=1),data!C1197/data!C1198,1)*IF(AND(K1197=1,'inputs and tables'!$K$15=1),data!C1198/data!C1197,1))</f>
        <v>7706.508447282079</v>
      </c>
      <c r="R1198" s="36">
        <f ca="1">1-O1198/MAX($O$202:O1198)</f>
        <v>0.67813652863459284</v>
      </c>
      <c r="S1198" s="36">
        <f>1-N1198/MAX($N$202:N1198)</f>
        <v>0.5983111458976359</v>
      </c>
    </row>
    <row r="1199" spans="1:19" x14ac:dyDescent="0.4">
      <c r="A1199" s="17">
        <f t="shared" si="53"/>
        <v>1197</v>
      </c>
      <c r="B1199">
        <v>1523664000</v>
      </c>
      <c r="C1199">
        <v>8003.11</v>
      </c>
      <c r="D1199" s="14">
        <f t="shared" si="55"/>
        <v>43204</v>
      </c>
      <c r="F1199">
        <f ca="1">IF(A1199&lt;$F$2,"",AVERAGE(INDIRECT("C"&amp;A1199-$F$2+3):C1199))</f>
        <v>8348.7870454545464</v>
      </c>
      <c r="G1199" s="2">
        <f ca="1">IF(A1199&lt;$G$2,"",IF(A1199=$G$2,AVERAGE(INDIRECT("C"&amp;A1199-$G$2+3):C1199),G1198+(2/($G$2+3))*(C1199-G1198)))</f>
        <v>8210.3088736910158</v>
      </c>
      <c r="J1199">
        <f ca="1">IF(F1199="","",IF(C1199&lt;(F1199*(1-'inputs and tables'!$K$14)),0,IF(C1199&gt;(F1199*(1+'inputs and tables'!$K$14)),1,J1198)))</f>
        <v>0</v>
      </c>
      <c r="K1199">
        <f ca="1">IF(G1199="","",IF(C1199&lt;(G1199*(1-'inputs and tables'!$K$14)),0,IF(C1199&gt;(G1199*(1+'inputs and tables'!$K$14)),1,K1198)))</f>
        <v>0</v>
      </c>
      <c r="N1199" s="13">
        <f t="shared" si="56"/>
        <v>28799.560977365189</v>
      </c>
      <c r="O1199" s="10">
        <f ca="1">(O1198+(IF(J1198&lt;&gt;J1197,(-O1198*'inputs and tables'!$K$22-'inputs and tables'!$K$21)-O1198*'inputs and tables'!$K$22,0)*('inputs and tables'!$K$15+'inputs and tables'!$K$16)))*(IF(AND(J1198=0,'inputs and tables'!$K$16=1),(data!C1198/data!C1199-1)*'inputs and tables'!$K$18+1,1)*IF(AND(J1198=1,'inputs and tables'!$K$15=1),(data!C1199/data!C1198-1)*'inputs and tables'!$K$17+1,1))</f>
        <v>264742.55619902047</v>
      </c>
      <c r="P1199" s="10">
        <f ca="1">(P1198+(IF(K1198&lt;&gt;K1197,(-P1198*'inputs and tables'!$K$22-'inputs and tables'!$K$21)-P1198*'inputs and tables'!$K$22,0)*('inputs and tables'!$K$15+'inputs and tables'!$K$16)))*(IF(AND(K1198=0,'inputs and tables'!$K$16=1),data!C1198/data!C1199,1)*IF(AND(K1198=1,'inputs and tables'!$K$15=1),data!C1199/data!C1198,1))</f>
        <v>7600.662168957122</v>
      </c>
      <c r="R1199" s="36">
        <f ca="1">1-O1199/MAX($O$202:O1199)</f>
        <v>0.68255721418964399</v>
      </c>
      <c r="S1199" s="36">
        <f>1-N1199/MAX($N$202:N1199)</f>
        <v>0.5927172556146284</v>
      </c>
    </row>
    <row r="1200" spans="1:19" x14ac:dyDescent="0.4">
      <c r="A1200" s="17">
        <f t="shared" si="53"/>
        <v>1198</v>
      </c>
      <c r="B1200">
        <v>1523750400</v>
      </c>
      <c r="C1200">
        <v>8355.25</v>
      </c>
      <c r="D1200" s="14">
        <f t="shared" si="55"/>
        <v>43205</v>
      </c>
      <c r="F1200">
        <f ca="1">IF(A1200&lt;$F$2,"",AVERAGE(INDIRECT("C"&amp;A1200-$F$2+3):C1200))</f>
        <v>8288.6790909090905</v>
      </c>
      <c r="G1200" s="2">
        <f ca="1">IF(A1200&lt;$G$2,"",IF(A1200=$G$2,AVERAGE(INDIRECT("C"&amp;A1200-$G$2+3):C1200),G1199+(2/($G$2+3))*(C1200-G1199)))</f>
        <v>8216.4765811935249</v>
      </c>
      <c r="J1200">
        <f ca="1">IF(F1200="","",IF(C1200&lt;(F1200*(1-'inputs and tables'!$K$14)),0,IF(C1200&gt;(F1200*(1+'inputs and tables'!$K$14)),1,J1199)))</f>
        <v>1</v>
      </c>
      <c r="K1200">
        <f ca="1">IF(G1200="","",IF(C1200&lt;(G1200*(1-'inputs and tables'!$K$14)),0,IF(C1200&gt;(G1200*(1+'inputs and tables'!$K$14)),1,K1199)))</f>
        <v>1</v>
      </c>
      <c r="N1200" s="13">
        <f t="shared" si="56"/>
        <v>30066.753031775213</v>
      </c>
      <c r="O1200" s="10">
        <f ca="1">(O1199+(IF(J1199&lt;&gt;J1198,(-O1199*'inputs and tables'!$K$22-'inputs and tables'!$K$21)-O1199*'inputs and tables'!$K$22,0)*('inputs and tables'!$K$15+'inputs and tables'!$K$16)))*(IF(AND(J1199=0,'inputs and tables'!$K$16=1),(data!C1199/data!C1200-1)*'inputs and tables'!$K$18+1,1)*IF(AND(J1199=1,'inputs and tables'!$K$15=1),(data!C1200/data!C1199-1)*'inputs and tables'!$K$17+1,1))</f>
        <v>253584.72803829244</v>
      </c>
      <c r="P1200" s="10">
        <f ca="1">(P1199+(IF(K1199&lt;&gt;K1198,(-P1199*'inputs and tables'!$K$22-'inputs and tables'!$K$21)-P1199*'inputs and tables'!$K$22,0)*('inputs and tables'!$K$15+'inputs and tables'!$K$16)))*(IF(AND(K1199=0,'inputs and tables'!$K$16=1),data!C1199/data!C1200,1)*IF(AND(K1199=1,'inputs and tables'!$K$15=1),data!C1200/data!C1199,1))</f>
        <v>7280.3249945845346</v>
      </c>
      <c r="R1200" s="36">
        <f ca="1">1-O1200/MAX($O$202:O1200)</f>
        <v>0.69593614391589509</v>
      </c>
      <c r="S1200" s="36">
        <f>1-N1200/MAX($N$202:N1200)</f>
        <v>0.57479665404750446</v>
      </c>
    </row>
    <row r="1201" spans="1:19" x14ac:dyDescent="0.4">
      <c r="A1201" s="17">
        <f t="shared" si="53"/>
        <v>1199</v>
      </c>
      <c r="B1201">
        <v>1523836800</v>
      </c>
      <c r="C1201">
        <v>8048.93</v>
      </c>
      <c r="D1201" s="14">
        <f t="shared" si="55"/>
        <v>43206</v>
      </c>
      <c r="F1201">
        <f ca="1">IF(A1201&lt;$F$2,"",AVERAGE(INDIRECT("C"&amp;A1201-$F$2+3):C1201))</f>
        <v>8211.7797727272718</v>
      </c>
      <c r="G1201" s="2">
        <f ca="1">IF(A1201&lt;$G$2,"",IF(A1201=$G$2,AVERAGE(INDIRECT("C"&amp;A1201-$G$2+3):C1201),G1200+(2/($G$2+3))*(C1201-G1200)))</f>
        <v>8209.3469394406093</v>
      </c>
      <c r="J1201">
        <f ca="1">IF(F1201="","",IF(C1201&lt;(F1201*(1-'inputs and tables'!$K$14)),0,IF(C1201&gt;(F1201*(1+'inputs and tables'!$K$14)),1,J1200)))</f>
        <v>0</v>
      </c>
      <c r="K1201">
        <f ca="1">IF(G1201="","",IF(C1201&lt;(G1201*(1-'inputs and tables'!$K$14)),0,IF(C1201&gt;(G1201*(1+'inputs and tables'!$K$14)),1,K1200)))</f>
        <v>0</v>
      </c>
      <c r="N1201" s="13">
        <f t="shared" si="56"/>
        <v>28964.446363669129</v>
      </c>
      <c r="O1201" s="10">
        <f ca="1">(O1200+(IF(J1200&lt;&gt;J1199,(-O1200*'inputs and tables'!$K$22-'inputs and tables'!$K$21)-O1200*'inputs and tables'!$K$22,0)*('inputs and tables'!$K$15+'inputs and tables'!$K$16)))*(IF(AND(J1200=0,'inputs and tables'!$K$16=1),(data!C1200/data!C1201-1)*'inputs and tables'!$K$18+1,1)*IF(AND(J1200=1,'inputs and tables'!$K$15=1),(data!C1201/data!C1200-1)*'inputs and tables'!$K$17+1,1))</f>
        <v>232201.32927417185</v>
      </c>
      <c r="P1201" s="10">
        <f ca="1">(P1200+(IF(K1200&lt;&gt;K1199,(-P1200*'inputs and tables'!$K$22-'inputs and tables'!$K$21)-P1200*'inputs and tables'!$K$22,0)*('inputs and tables'!$K$15+'inputs and tables'!$K$16)))*(IF(AND(K1200=0,'inputs and tables'!$K$16=1),data!C1200/data!C1201,1)*IF(AND(K1200=1,'inputs and tables'!$K$15=1),data!C1201/data!C1200,1))</f>
        <v>6999.3870448094285</v>
      </c>
      <c r="R1201" s="36">
        <f ca="1">1-O1201/MAX($O$202:O1201)</f>
        <v>0.72157616859206863</v>
      </c>
      <c r="S1201" s="36">
        <f>1-N1201/MAX($N$202:N1201)</f>
        <v>0.59038545018552169</v>
      </c>
    </row>
    <row r="1202" spans="1:19" x14ac:dyDescent="0.4">
      <c r="A1202" s="17">
        <f t="shared" si="53"/>
        <v>1200</v>
      </c>
      <c r="B1202">
        <v>1523923200</v>
      </c>
      <c r="C1202">
        <v>7892.1</v>
      </c>
      <c r="D1202" s="14">
        <f t="shared" si="55"/>
        <v>43207</v>
      </c>
      <c r="F1202">
        <f ca="1">IF(A1202&lt;$F$2,"",AVERAGE(INDIRECT("C"&amp;A1202-$F$2+3):C1202))</f>
        <v>8130.4661363636351</v>
      </c>
      <c r="G1202" s="2">
        <f ca="1">IF(A1202&lt;$G$2,"",IF(A1202=$G$2,AVERAGE(INDIRECT("C"&amp;A1202-$G$2+3):C1202),G1201+(2/($G$2+3))*(C1202-G1201)))</f>
        <v>8195.8470696771783</v>
      </c>
      <c r="J1202">
        <f ca="1">IF(F1202="","",IF(C1202&lt;(F1202*(1-'inputs and tables'!$K$14)),0,IF(C1202&gt;(F1202*(1+'inputs and tables'!$K$14)),1,J1201)))</f>
        <v>0</v>
      </c>
      <c r="K1202">
        <f ca="1">IF(G1202="","",IF(C1202&lt;(G1202*(1-'inputs and tables'!$K$14)),0,IF(C1202&gt;(G1202*(1+'inputs and tables'!$K$14)),1,K1201)))</f>
        <v>0</v>
      </c>
      <c r="N1202" s="13">
        <f t="shared" si="56"/>
        <v>28400.086365108546</v>
      </c>
      <c r="O1202" s="10">
        <f ca="1">(O1201+(IF(J1201&lt;&gt;J1200,(-O1201*'inputs and tables'!$K$22-'inputs and tables'!$K$21)-O1201*'inputs and tables'!$K$22,0)*('inputs and tables'!$K$15+'inputs and tables'!$K$16)))*(IF(AND(J1201=0,'inputs and tables'!$K$16=1),(data!C1201/data!C1202-1)*'inputs and tables'!$K$18+1,1)*IF(AND(J1201=1,'inputs and tables'!$K$15=1),(data!C1202/data!C1201-1)*'inputs and tables'!$K$17+1,1))</f>
        <v>236341.94963878946</v>
      </c>
      <c r="P1202" s="10">
        <f ca="1">(P1201+(IF(K1201&lt;&gt;K1200,(-P1201*'inputs and tables'!$K$22-'inputs and tables'!$K$21)-P1201*'inputs and tables'!$K$22,0)*('inputs and tables'!$K$15+'inputs and tables'!$K$16)))*(IF(AND(K1201=0,'inputs and tables'!$K$16=1),data!C1201/data!C1202,1)*IF(AND(K1201=1,'inputs and tables'!$K$15=1),data!C1202/data!C1201,1))</f>
        <v>7124.2003033216497</v>
      </c>
      <c r="R1202" s="36">
        <f ca="1">1-O1202/MAX($O$202:O1202)</f>
        <v>0.71661130732307332</v>
      </c>
      <c r="S1202" s="36">
        <f>1-N1202/MAX($N$202:N1202)</f>
        <v>0.59836661660731993</v>
      </c>
    </row>
    <row r="1203" spans="1:19" x14ac:dyDescent="0.4">
      <c r="A1203" s="17">
        <f t="shared" si="53"/>
        <v>1201</v>
      </c>
      <c r="B1203">
        <v>1524009600</v>
      </c>
      <c r="C1203">
        <v>8152.05</v>
      </c>
      <c r="D1203" s="14">
        <f t="shared" si="55"/>
        <v>43208</v>
      </c>
      <c r="F1203">
        <f ca="1">IF(A1203&lt;$F$2,"",AVERAGE(INDIRECT("C"&amp;A1203-$F$2+3):C1203))</f>
        <v>8057.159545454545</v>
      </c>
      <c r="G1203" s="2">
        <f ca="1">IF(A1203&lt;$G$2,"",IF(A1203=$G$2,AVERAGE(INDIRECT("C"&amp;A1203-$G$2+3):C1203),G1202+(2/($G$2+3))*(C1203-G1202)))</f>
        <v>8193.983364584532</v>
      </c>
      <c r="J1203">
        <f ca="1">IF(F1203="","",IF(C1203&lt;(F1203*(1-'inputs and tables'!$K$14)),0,IF(C1203&gt;(F1203*(1+'inputs and tables'!$K$14)),1,J1202)))</f>
        <v>1</v>
      </c>
      <c r="K1203">
        <f ca="1">IF(G1203="","",IF(C1203&lt;(G1203*(1-'inputs and tables'!$K$14)),0,IF(C1203&gt;(G1203*(1+'inputs and tables'!$K$14)),1,K1202)))</f>
        <v>0</v>
      </c>
      <c r="N1203" s="13">
        <f t="shared" si="56"/>
        <v>29335.528446507662</v>
      </c>
      <c r="O1203" s="10">
        <f ca="1">(O1202+(IF(J1202&lt;&gt;J1201,(-O1202*'inputs and tables'!$K$22-'inputs and tables'!$K$21)-O1202*'inputs and tables'!$K$22,0)*('inputs and tables'!$K$15+'inputs and tables'!$K$16)))*(IF(AND(J1202=0,'inputs and tables'!$K$16=1),(data!C1202/data!C1203-1)*'inputs and tables'!$K$18+1,1)*IF(AND(J1202=1,'inputs and tables'!$K$15=1),(data!C1203/data!C1202-1)*'inputs and tables'!$K$17+1,1))</f>
        <v>228805.55206902439</v>
      </c>
      <c r="P1203" s="10">
        <f ca="1">(P1202+(IF(K1202&lt;&gt;K1201,(-P1202*'inputs and tables'!$K$22-'inputs and tables'!$K$21)-P1202*'inputs and tables'!$K$22,0)*('inputs and tables'!$K$15+'inputs and tables'!$K$16)))*(IF(AND(K1202=0,'inputs and tables'!$K$16=1),data!C1202/data!C1203,1)*IF(AND(K1202=1,'inputs and tables'!$K$15=1),data!C1203/data!C1202,1))</f>
        <v>6897.0260503609261</v>
      </c>
      <c r="R1203" s="36">
        <f ca="1">1-O1203/MAX($O$202:O1203)</f>
        <v>0.72564791660066219</v>
      </c>
      <c r="S1203" s="36">
        <f>1-N1203/MAX($N$202:N1203)</f>
        <v>0.58513761570604816</v>
      </c>
    </row>
    <row r="1204" spans="1:19" x14ac:dyDescent="0.4">
      <c r="A1204" s="17">
        <f t="shared" si="53"/>
        <v>1202</v>
      </c>
      <c r="B1204">
        <v>1524096000</v>
      </c>
      <c r="C1204">
        <v>8274</v>
      </c>
      <c r="D1204" s="14">
        <f t="shared" si="55"/>
        <v>43209</v>
      </c>
      <c r="F1204">
        <f ca="1">IF(A1204&lt;$F$2,"",AVERAGE(INDIRECT("C"&amp;A1204-$F$2+3):C1204))</f>
        <v>8002.023181818181</v>
      </c>
      <c r="G1204" s="2">
        <f ca="1">IF(A1204&lt;$G$2,"",IF(A1204=$G$2,AVERAGE(INDIRECT("C"&amp;A1204-$G$2+3):C1204),G1203+(2/($G$2+3))*(C1204-G1203)))</f>
        <v>8197.3883277937002</v>
      </c>
      <c r="J1204">
        <f ca="1">IF(F1204="","",IF(C1204&lt;(F1204*(1-'inputs and tables'!$K$14)),0,IF(C1204&gt;(F1204*(1+'inputs and tables'!$K$14)),1,J1203)))</f>
        <v>1</v>
      </c>
      <c r="K1204">
        <f ca="1">IF(G1204="","",IF(C1204&lt;(G1204*(1-'inputs and tables'!$K$14)),0,IF(C1204&gt;(G1204*(1+'inputs and tables'!$K$14)),1,K1203)))</f>
        <v>1</v>
      </c>
      <c r="N1204" s="13">
        <f t="shared" si="56"/>
        <v>29774.371154053813</v>
      </c>
      <c r="O1204" s="10">
        <f ca="1">(O1203+(IF(J1203&lt;&gt;J1202,(-O1203*'inputs and tables'!$K$22-'inputs and tables'!$K$21)-O1203*'inputs and tables'!$K$22,0)*('inputs and tables'!$K$15+'inputs and tables'!$K$16)))*(IF(AND(J1203=0,'inputs and tables'!$K$16=1),(data!C1203/data!C1204-1)*'inputs and tables'!$K$18+1,1)*IF(AND(J1203=1,'inputs and tables'!$K$15=1),(data!C1204/data!C1203-1)*'inputs and tables'!$K$17+1,1))</f>
        <v>236033.83845711255</v>
      </c>
      <c r="P1204" s="10">
        <f ca="1">(P1203+(IF(K1203&lt;&gt;K1202,(-P1203*'inputs and tables'!$K$22-'inputs and tables'!$K$21)-P1203*'inputs and tables'!$K$22,0)*('inputs and tables'!$K$15+'inputs and tables'!$K$16)))*(IF(AND(K1203=0,'inputs and tables'!$K$16=1),data!C1203/data!C1204,1)*IF(AND(K1203=1,'inputs and tables'!$K$15=1),data!C1204/data!C1203,1))</f>
        <v>6795.3711885236635</v>
      </c>
      <c r="R1204" s="36">
        <f ca="1">1-O1204/MAX($O$202:O1204)</f>
        <v>0.71698075178736764</v>
      </c>
      <c r="S1204" s="36">
        <f>1-N1204/MAX($N$202:N1204)</f>
        <v>0.57893151199414161</v>
      </c>
    </row>
    <row r="1205" spans="1:19" x14ac:dyDescent="0.4">
      <c r="A1205" s="17">
        <f t="shared" si="53"/>
        <v>1203</v>
      </c>
      <c r="B1205">
        <v>1524182400</v>
      </c>
      <c r="C1205">
        <v>8866.27</v>
      </c>
      <c r="D1205" s="14">
        <f t="shared" si="55"/>
        <v>43210</v>
      </c>
      <c r="F1205">
        <f ca="1">IF(A1205&lt;$F$2,"",AVERAGE(INDIRECT("C"&amp;A1205-$F$2+3):C1205))</f>
        <v>7978.0747727272719</v>
      </c>
      <c r="G1205" s="2">
        <f ca="1">IF(A1205&lt;$G$2,"",IF(A1205=$G$2,AVERAGE(INDIRECT("C"&amp;A1205-$G$2+3):C1205),G1204+(2/($G$2+3))*(C1205-G1204)))</f>
        <v>8225.8513776748187</v>
      </c>
      <c r="J1205">
        <f ca="1">IF(F1205="","",IF(C1205&lt;(F1205*(1-'inputs and tables'!$K$14)),0,IF(C1205&gt;(F1205*(1+'inputs and tables'!$K$14)),1,J1204)))</f>
        <v>1</v>
      </c>
      <c r="K1205">
        <f ca="1">IF(G1205="","",IF(C1205&lt;(G1205*(1-'inputs and tables'!$K$14)),0,IF(C1205&gt;(G1205*(1+'inputs and tables'!$K$14)),1,K1204)))</f>
        <v>1</v>
      </c>
      <c r="N1205" s="13">
        <f t="shared" si="56"/>
        <v>31905.682104429867</v>
      </c>
      <c r="O1205" s="10">
        <f ca="1">(O1204+(IF(J1204&lt;&gt;J1203,(-O1204*'inputs and tables'!$K$22-'inputs and tables'!$K$21)-O1204*'inputs and tables'!$K$22,0)*('inputs and tables'!$K$15+'inputs and tables'!$K$16)))*(IF(AND(J1204=0,'inputs and tables'!$K$16=1),(data!C1204/data!C1205-1)*'inputs and tables'!$K$18+1,1)*IF(AND(J1204=1,'inputs and tables'!$K$15=1),(data!C1205/data!C1204-1)*'inputs and tables'!$K$17+1,1))</f>
        <v>274049.36460912332</v>
      </c>
      <c r="P1205" s="10">
        <f ca="1">(P1204+(IF(K1204&lt;&gt;K1203,(-P1204*'inputs and tables'!$K$22-'inputs and tables'!$K$21)-P1204*'inputs and tables'!$K$22,0)*('inputs and tables'!$K$15+'inputs and tables'!$K$16)))*(IF(AND(K1204=0,'inputs and tables'!$K$16=1),data!C1204/data!C1205,1)*IF(AND(K1204=1,'inputs and tables'!$K$15=1),data!C1205/data!C1204,1))</f>
        <v>7267.2342900962485</v>
      </c>
      <c r="R1205" s="36">
        <f ca="1">1-O1205/MAX($O$202:O1205)</f>
        <v>0.67139777223545605</v>
      </c>
      <c r="S1205" s="36">
        <f>1-N1205/MAX($N$202:N1205)</f>
        <v>0.54879056041192875</v>
      </c>
    </row>
    <row r="1206" spans="1:19" x14ac:dyDescent="0.4">
      <c r="A1206" s="17">
        <f t="shared" si="53"/>
        <v>1204</v>
      </c>
      <c r="B1206">
        <v>1524268800</v>
      </c>
      <c r="C1206">
        <v>8915.42</v>
      </c>
      <c r="D1206" s="14">
        <f t="shared" si="55"/>
        <v>43211</v>
      </c>
      <c r="F1206">
        <f ca="1">IF(A1206&lt;$F$2,"",AVERAGE(INDIRECT("C"&amp;A1206-$F$2+3):C1206))</f>
        <v>7969.2229545454547</v>
      </c>
      <c r="G1206" s="2">
        <f ca="1">IF(A1206&lt;$G$2,"",IF(A1206=$G$2,AVERAGE(INDIRECT("C"&amp;A1206-$G$2+3):C1206),G1205+(2/($G$2+3))*(C1206-G1205)))</f>
        <v>8255.1947233056781</v>
      </c>
      <c r="J1206">
        <f ca="1">IF(F1206="","",IF(C1206&lt;(F1206*(1-'inputs and tables'!$K$14)),0,IF(C1206&gt;(F1206*(1+'inputs and tables'!$K$14)),1,J1205)))</f>
        <v>1</v>
      </c>
      <c r="K1206">
        <f ca="1">IF(G1206="","",IF(C1206&lt;(G1206*(1-'inputs and tables'!$K$14)),0,IF(C1206&gt;(G1206*(1+'inputs and tables'!$K$14)),1,K1205)))</f>
        <v>1</v>
      </c>
      <c r="N1206" s="13">
        <f t="shared" si="56"/>
        <v>32082.550649537643</v>
      </c>
      <c r="O1206" s="10">
        <f ca="1">(O1205+(IF(J1205&lt;&gt;J1204,(-O1205*'inputs and tables'!$K$22-'inputs and tables'!$K$21)-O1205*'inputs and tables'!$K$22,0)*('inputs and tables'!$K$15+'inputs and tables'!$K$16)))*(IF(AND(J1205=0,'inputs and tables'!$K$16=1),(data!C1205/data!C1206-1)*'inputs and tables'!$K$18+1,1)*IF(AND(J1205=1,'inputs and tables'!$K$15=1),(data!C1206/data!C1205-1)*'inputs and tables'!$K$17+1,1))</f>
        <v>277467.53641177667</v>
      </c>
      <c r="P1206" s="10">
        <f ca="1">(P1205+(IF(K1205&lt;&gt;K1204,(-P1205*'inputs and tables'!$K$22-'inputs and tables'!$K$21)-P1205*'inputs and tables'!$K$22,0)*('inputs and tables'!$K$15+'inputs and tables'!$K$16)))*(IF(AND(K1205=0,'inputs and tables'!$K$16=1),data!C1205/data!C1206,1)*IF(AND(K1205=1,'inputs and tables'!$K$15=1),data!C1206/data!C1205,1))</f>
        <v>7307.5200658912818</v>
      </c>
      <c r="R1206" s="36">
        <f ca="1">1-O1206/MAX($O$202:O1206)</f>
        <v>0.66729917171202158</v>
      </c>
      <c r="S1206" s="36">
        <f>1-N1206/MAX($N$202:N1206)</f>
        <v>0.54628928942020916</v>
      </c>
    </row>
    <row r="1207" spans="1:19" x14ac:dyDescent="0.4">
      <c r="A1207" s="17">
        <f t="shared" si="53"/>
        <v>1205</v>
      </c>
      <c r="B1207">
        <v>1524355200</v>
      </c>
      <c r="C1207">
        <v>8795.01</v>
      </c>
      <c r="D1207" s="14">
        <f t="shared" si="55"/>
        <v>43212</v>
      </c>
      <c r="F1207">
        <f ca="1">IF(A1207&lt;$F$2,"",AVERAGE(INDIRECT("C"&amp;A1207-$F$2+3):C1207))</f>
        <v>7958.7686363636349</v>
      </c>
      <c r="G1207" s="2">
        <f ca="1">IF(A1207&lt;$G$2,"",IF(A1207=$G$2,AVERAGE(INDIRECT("C"&amp;A1207-$G$2+3):C1207),G1206+(2/($G$2+3))*(C1207-G1206)))</f>
        <v>8278.1655861437339</v>
      </c>
      <c r="J1207">
        <f ca="1">IF(F1207="","",IF(C1207&lt;(F1207*(1-'inputs and tables'!$K$14)),0,IF(C1207&gt;(F1207*(1+'inputs and tables'!$K$14)),1,J1206)))</f>
        <v>1</v>
      </c>
      <c r="K1207">
        <f ca="1">IF(G1207="","",IF(C1207&lt;(G1207*(1-'inputs and tables'!$K$14)),0,IF(C1207&gt;(G1207*(1+'inputs and tables'!$K$14)),1,K1206)))</f>
        <v>1</v>
      </c>
      <c r="N1207" s="13">
        <f t="shared" si="56"/>
        <v>31649.249703119993</v>
      </c>
      <c r="O1207" s="10">
        <f ca="1">(O1206+(IF(J1206&lt;&gt;J1205,(-O1206*'inputs and tables'!$K$22-'inputs and tables'!$K$21)-O1206*'inputs and tables'!$K$22,0)*('inputs and tables'!$K$15+'inputs and tables'!$K$16)))*(IF(AND(J1206=0,'inputs and tables'!$K$16=1),(data!C1206/data!C1207-1)*'inputs and tables'!$K$18+1,1)*IF(AND(J1206=1,'inputs and tables'!$K$15=1),(data!C1207/data!C1206-1)*'inputs and tables'!$K$17+1,1))</f>
        <v>269035.83059942909</v>
      </c>
      <c r="P1207" s="10">
        <f ca="1">(P1206+(IF(K1206&lt;&gt;K1205,(-P1206*'inputs and tables'!$K$22-'inputs and tables'!$K$21)-P1206*'inputs and tables'!$K$22,0)*('inputs and tables'!$K$15+'inputs and tables'!$K$16)))*(IF(AND(K1206=0,'inputs and tables'!$K$16=1),data!C1206/data!C1207,1)*IF(AND(K1206=1,'inputs and tables'!$K$15=1),data!C1207/data!C1206,1))</f>
        <v>7208.8260625651374</v>
      </c>
      <c r="R1207" s="36">
        <f ca="1">1-O1207/MAX($O$202:O1207)</f>
        <v>0.67740931124014825</v>
      </c>
      <c r="S1207" s="36">
        <f>1-N1207/MAX($N$202:N1207)</f>
        <v>0.55241702167072704</v>
      </c>
    </row>
    <row r="1208" spans="1:19" x14ac:dyDescent="0.4">
      <c r="A1208" s="17">
        <f t="shared" si="53"/>
        <v>1206</v>
      </c>
      <c r="B1208">
        <v>1524441600</v>
      </c>
      <c r="C1208">
        <v>8931.2999999999993</v>
      </c>
      <c r="D1208" s="14">
        <f t="shared" si="55"/>
        <v>43213</v>
      </c>
      <c r="F1208">
        <f ca="1">IF(A1208&lt;$F$2,"",AVERAGE(INDIRECT("C"&amp;A1208-$F$2+3):C1208))</f>
        <v>7961.8563636363624</v>
      </c>
      <c r="G1208" s="2">
        <f ca="1">IF(A1208&lt;$G$2,"",IF(A1208=$G$2,AVERAGE(INDIRECT("C"&amp;A1208-$G$2+3):C1208),G1207+(2/($G$2+3))*(C1208-G1207)))</f>
        <v>8305.9585399248517</v>
      </c>
      <c r="J1208">
        <f ca="1">IF(F1208="","",IF(C1208&lt;(F1208*(1-'inputs and tables'!$K$14)),0,IF(C1208&gt;(F1208*(1+'inputs and tables'!$K$14)),1,J1207)))</f>
        <v>1</v>
      </c>
      <c r="K1208">
        <f ca="1">IF(G1208="","",IF(C1208&lt;(G1208*(1-'inputs and tables'!$K$14)),0,IF(C1208&gt;(G1208*(1+'inputs and tables'!$K$14)),1,K1207)))</f>
        <v>1</v>
      </c>
      <c r="N1208" s="13">
        <f t="shared" si="56"/>
        <v>32139.695562992598</v>
      </c>
      <c r="O1208" s="10">
        <f ca="1">(O1207+(IF(J1207&lt;&gt;J1206,(-O1207*'inputs and tables'!$K$22-'inputs and tables'!$K$21)-O1207*'inputs and tables'!$K$22,0)*('inputs and tables'!$K$15+'inputs and tables'!$K$16)))*(IF(AND(J1207=0,'inputs and tables'!$K$16=1),(data!C1207/data!C1208-1)*'inputs and tables'!$K$18+1,1)*IF(AND(J1207=1,'inputs and tables'!$K$15=1),(data!C1208/data!C1207-1)*'inputs and tables'!$K$17+1,1))</f>
        <v>278416.20765902201</v>
      </c>
      <c r="P1208" s="10">
        <f ca="1">(P1207+(IF(K1207&lt;&gt;K1206,(-P1207*'inputs and tables'!$K$22-'inputs and tables'!$K$21)-P1207*'inputs and tables'!$K$22,0)*('inputs and tables'!$K$15+'inputs and tables'!$K$16)))*(IF(AND(K1207=0,'inputs and tables'!$K$16=1),data!C1207/data!C1208,1)*IF(AND(K1207=1,'inputs and tables'!$K$15=1),data!C1208/data!C1207,1))</f>
        <v>7320.5361008785667</v>
      </c>
      <c r="R1208" s="36">
        <f ca="1">1-O1208/MAX($O$202:O1208)</f>
        <v>0.66616165590093557</v>
      </c>
      <c r="S1208" s="36">
        <f>1-N1208/MAX($N$202:N1208)</f>
        <v>0.54548114733783881</v>
      </c>
    </row>
    <row r="1209" spans="1:19" x14ac:dyDescent="0.4">
      <c r="A1209" s="17">
        <f t="shared" si="53"/>
        <v>1207</v>
      </c>
      <c r="B1209">
        <v>1524528000</v>
      </c>
      <c r="C1209">
        <v>9645.1</v>
      </c>
      <c r="D1209" s="14">
        <f t="shared" si="55"/>
        <v>43214</v>
      </c>
      <c r="F1209">
        <f ca="1">IF(A1209&lt;$F$2,"",AVERAGE(INDIRECT("C"&amp;A1209-$F$2+3):C1209))</f>
        <v>7964.3840909090904</v>
      </c>
      <c r="G1209" s="2">
        <f ca="1">IF(A1209&lt;$G$2,"",IF(A1209=$G$2,AVERAGE(INDIRECT("C"&amp;A1209-$G$2+3):C1209),G1208+(2/($G$2+3))*(C1209-G1208)))</f>
        <v>8362.9432829067737</v>
      </c>
      <c r="J1209">
        <f ca="1">IF(F1209="","",IF(C1209&lt;(F1209*(1-'inputs and tables'!$K$14)),0,IF(C1209&gt;(F1209*(1+'inputs and tables'!$K$14)),1,J1208)))</f>
        <v>1</v>
      </c>
      <c r="K1209">
        <f ca="1">IF(G1209="","",IF(C1209&lt;(G1209*(1-'inputs and tables'!$K$14)),0,IF(C1209&gt;(G1209*(1+'inputs and tables'!$K$14)),1,K1208)))</f>
        <v>1</v>
      </c>
      <c r="N1209" s="13">
        <f t="shared" si="56"/>
        <v>34708.337831516117</v>
      </c>
      <c r="O1209" s="10">
        <f ca="1">(O1208+(IF(J1208&lt;&gt;J1207,(-O1208*'inputs and tables'!$K$22-'inputs and tables'!$K$21)-O1208*'inputs and tables'!$K$22,0)*('inputs and tables'!$K$15+'inputs and tables'!$K$16)))*(IF(AND(J1208=0,'inputs and tables'!$K$16=1),(data!C1208/data!C1209-1)*'inputs and tables'!$K$18+1,1)*IF(AND(J1208=1,'inputs and tables'!$K$15=1),(data!C1209/data!C1208-1)*'inputs and tables'!$K$17+1,1))</f>
        <v>328481.7468650472</v>
      </c>
      <c r="P1209" s="10">
        <f ca="1">(P1208+(IF(K1208&lt;&gt;K1207,(-P1208*'inputs and tables'!$K$22-'inputs and tables'!$K$21)-P1208*'inputs and tables'!$K$22,0)*('inputs and tables'!$K$15+'inputs and tables'!$K$16)))*(IF(AND(K1208=0,'inputs and tables'!$K$16=1),data!C1208/data!C1209,1)*IF(AND(K1208=1,'inputs and tables'!$K$15=1),data!C1209/data!C1208,1))</f>
        <v>7905.6019556597439</v>
      </c>
      <c r="R1209" s="36">
        <f ca="1">1-O1209/MAX($O$202:O1209)</f>
        <v>0.60612996146224196</v>
      </c>
      <c r="S1209" s="36">
        <f>1-N1209/MAX($N$202:N1209)</f>
        <v>0.50915546607864348</v>
      </c>
    </row>
    <row r="1210" spans="1:19" x14ac:dyDescent="0.4">
      <c r="A1210" s="17">
        <f t="shared" si="53"/>
        <v>1208</v>
      </c>
      <c r="B1210">
        <v>1524614400</v>
      </c>
      <c r="C1210">
        <v>8865.98</v>
      </c>
      <c r="D1210" s="14">
        <f t="shared" si="55"/>
        <v>43215</v>
      </c>
      <c r="F1210">
        <f ca="1">IF(A1210&lt;$F$2,"",AVERAGE(INDIRECT("C"&amp;A1210-$F$2+3):C1210))</f>
        <v>7958.6109090909067</v>
      </c>
      <c r="G1210" s="2">
        <f ca="1">IF(A1210&lt;$G$2,"",IF(A1210=$G$2,AVERAGE(INDIRECT("C"&amp;A1210-$G$2+3):C1210),G1209+(2/($G$2+3))*(C1210-G1209)))</f>
        <v>8384.3491006554214</v>
      </c>
      <c r="J1210">
        <f ca="1">IF(F1210="","",IF(C1210&lt;(F1210*(1-'inputs and tables'!$K$14)),0,IF(C1210&gt;(F1210*(1+'inputs and tables'!$K$14)),1,J1209)))</f>
        <v>1</v>
      </c>
      <c r="K1210">
        <f ca="1">IF(G1210="","",IF(C1210&lt;(G1210*(1-'inputs and tables'!$K$14)),0,IF(C1210&gt;(G1210*(1+'inputs and tables'!$K$14)),1,K1209)))</f>
        <v>1</v>
      </c>
      <c r="N1210" s="13">
        <f t="shared" si="56"/>
        <v>31904.638526035527</v>
      </c>
      <c r="O1210" s="10">
        <f ca="1">(O1209+(IF(J1209&lt;&gt;J1208,(-O1209*'inputs and tables'!$K$22-'inputs and tables'!$K$21)-O1209*'inputs and tables'!$K$22,0)*('inputs and tables'!$K$15+'inputs and tables'!$K$16)))*(IF(AND(J1209=0,'inputs and tables'!$K$16=1),(data!C1209/data!C1210-1)*'inputs and tables'!$K$18+1,1)*IF(AND(J1209=1,'inputs and tables'!$K$15=1),(data!C1210/data!C1209-1)*'inputs and tables'!$K$17+1,1))</f>
        <v>268779.40351045626</v>
      </c>
      <c r="P1210" s="10">
        <f ca="1">(P1209+(IF(K1209&lt;&gt;K1208,(-P1209*'inputs and tables'!$K$22-'inputs and tables'!$K$21)-P1209*'inputs and tables'!$K$22,0)*('inputs and tables'!$K$15+'inputs and tables'!$K$16)))*(IF(AND(K1209=0,'inputs and tables'!$K$16=1),data!C1209/data!C1210,1)*IF(AND(K1209=1,'inputs and tables'!$K$15=1),data!C1210/data!C1209,1))</f>
        <v>7266.9965917243135</v>
      </c>
      <c r="R1210" s="36">
        <f ca="1">1-O1210/MAX($O$202:O1210)</f>
        <v>0.67771678326372253</v>
      </c>
      <c r="S1210" s="36">
        <f>1-N1210/MAX($N$202:N1210)</f>
        <v>0.5488053186741384</v>
      </c>
    </row>
    <row r="1211" spans="1:19" x14ac:dyDescent="0.4">
      <c r="A1211" s="17">
        <f t="shared" si="53"/>
        <v>1209</v>
      </c>
      <c r="B1211">
        <v>1524700800</v>
      </c>
      <c r="C1211">
        <v>9272.1200000000008</v>
      </c>
      <c r="D1211" s="14">
        <f t="shared" si="55"/>
        <v>43216</v>
      </c>
      <c r="F1211">
        <f ca="1">IF(A1211&lt;$F$2,"",AVERAGE(INDIRECT("C"&amp;A1211-$F$2+3):C1211))</f>
        <v>7961.4906818181807</v>
      </c>
      <c r="G1211" s="2">
        <f ca="1">IF(A1211&lt;$G$2,"",IF(A1211=$G$2,AVERAGE(INDIRECT("C"&amp;A1211-$G$2+3):C1211),G1210+(2/($G$2+3))*(C1211-G1210)))</f>
        <v>8422.1265857339149</v>
      </c>
      <c r="J1211">
        <f ca="1">IF(F1211="","",IF(C1211&lt;(F1211*(1-'inputs and tables'!$K$14)),0,IF(C1211&gt;(F1211*(1+'inputs and tables'!$K$14)),1,J1210)))</f>
        <v>1</v>
      </c>
      <c r="K1211">
        <f ca="1">IF(G1211="","",IF(C1211&lt;(G1211*(1-'inputs and tables'!$K$14)),0,IF(C1211&gt;(G1211*(1+'inputs and tables'!$K$14)),1,K1210)))</f>
        <v>1</v>
      </c>
      <c r="N1211" s="13">
        <f t="shared" si="56"/>
        <v>33366.152074561927</v>
      </c>
      <c r="O1211" s="10">
        <f ca="1">(O1210+(IF(J1210&lt;&gt;J1209,(-O1210*'inputs and tables'!$K$22-'inputs and tables'!$K$21)-O1210*'inputs and tables'!$K$22,0)*('inputs and tables'!$K$15+'inputs and tables'!$K$16)))*(IF(AND(J1210=0,'inputs and tables'!$K$16=1),(data!C1210/data!C1211-1)*'inputs and tables'!$K$18+1,1)*IF(AND(J1210=1,'inputs and tables'!$K$15=1),(data!C1211/data!C1210-1)*'inputs and tables'!$K$17+1,1))</f>
        <v>296482.44938005088</v>
      </c>
      <c r="P1211" s="10">
        <f ca="1">(P1210+(IF(K1210&lt;&gt;K1209,(-P1210*'inputs and tables'!$K$22-'inputs and tables'!$K$21)-P1210*'inputs and tables'!$K$22,0)*('inputs and tables'!$K$15+'inputs and tables'!$K$16)))*(IF(AND(K1210=0,'inputs and tables'!$K$16=1),data!C1210/data!C1211,1)*IF(AND(K1210=1,'inputs and tables'!$K$15=1),data!C1211/data!C1210,1))</f>
        <v>7599.8890633701913</v>
      </c>
      <c r="R1211" s="36">
        <f ca="1">1-O1211/MAX($O$202:O1211)</f>
        <v>0.64449910877067595</v>
      </c>
      <c r="S1211" s="36">
        <f>1-N1211/MAX($N$202:N1211)</f>
        <v>0.5281366269024802</v>
      </c>
    </row>
    <row r="1212" spans="1:19" x14ac:dyDescent="0.4">
      <c r="A1212" s="17">
        <f t="shared" si="53"/>
        <v>1210</v>
      </c>
      <c r="B1212">
        <v>1524787200</v>
      </c>
      <c r="C1212">
        <v>8922.5499999999993</v>
      </c>
      <c r="D1212" s="14">
        <f t="shared" si="55"/>
        <v>43217</v>
      </c>
      <c r="F1212">
        <f ca="1">IF(A1212&lt;$F$2,"",AVERAGE(INDIRECT("C"&amp;A1212-$F$2+3):C1212))</f>
        <v>7977.7524999999987</v>
      </c>
      <c r="G1212" s="2">
        <f ca="1">IF(A1212&lt;$G$2,"",IF(A1212=$G$2,AVERAGE(INDIRECT("C"&amp;A1212-$G$2+3):C1212),G1211+(2/($G$2+3))*(C1212-G1211)))</f>
        <v>8443.4211991069405</v>
      </c>
      <c r="J1212">
        <f ca="1">IF(F1212="","",IF(C1212&lt;(F1212*(1-'inputs and tables'!$K$14)),0,IF(C1212&gt;(F1212*(1+'inputs and tables'!$K$14)),1,J1211)))</f>
        <v>1</v>
      </c>
      <c r="K1212">
        <f ca="1">IF(G1212="","",IF(C1212&lt;(G1212*(1-'inputs and tables'!$K$14)),0,IF(C1212&gt;(G1212*(1+'inputs and tables'!$K$14)),1,K1211)))</f>
        <v>1</v>
      </c>
      <c r="N1212" s="13">
        <f t="shared" si="56"/>
        <v>32108.208283853368</v>
      </c>
      <c r="O1212" s="10">
        <f ca="1">(O1211+(IF(J1211&lt;&gt;J1210,(-O1211*'inputs and tables'!$K$22-'inputs and tables'!$K$21)-O1211*'inputs and tables'!$K$22,0)*('inputs and tables'!$K$15+'inputs and tables'!$K$16)))*(IF(AND(J1211=0,'inputs and tables'!$K$16=1),(data!C1211/data!C1212-1)*'inputs and tables'!$K$18+1,1)*IF(AND(J1211=1,'inputs and tables'!$K$15=1),(data!C1212/data!C1211-1)*'inputs and tables'!$K$17+1,1))</f>
        <v>271332.52874517819</v>
      </c>
      <c r="P1212" s="10">
        <f ca="1">(P1211+(IF(K1211&lt;&gt;K1210,(-P1211*'inputs and tables'!$K$22-'inputs and tables'!$K$21)-P1211*'inputs and tables'!$K$22,0)*('inputs and tables'!$K$15+'inputs and tables'!$K$16)))*(IF(AND(K1211=0,'inputs and tables'!$K$16=1),data!C1211/data!C1212,1)*IF(AND(K1211=1,'inputs and tables'!$K$15=1),data!C1212/data!C1211,1))</f>
        <v>7313.3641672426256</v>
      </c>
      <c r="R1212" s="36">
        <f ca="1">1-O1212/MAX($O$202:O1212)</f>
        <v>0.67465542736133577</v>
      </c>
      <c r="S1212" s="36">
        <f>1-N1212/MAX($N$202:N1212)</f>
        <v>0.54592643973209198</v>
      </c>
    </row>
    <row r="1213" spans="1:19" x14ac:dyDescent="0.4">
      <c r="A1213" s="17">
        <f t="shared" si="53"/>
        <v>1211</v>
      </c>
      <c r="B1213">
        <v>1524873600</v>
      </c>
      <c r="C1213">
        <v>9329.99</v>
      </c>
      <c r="D1213" s="14">
        <f t="shared" si="55"/>
        <v>43218</v>
      </c>
      <c r="F1213">
        <f ca="1">IF(A1213&lt;$F$2,"",AVERAGE(INDIRECT("C"&amp;A1213-$F$2+3):C1213))</f>
        <v>8002.0706818181798</v>
      </c>
      <c r="G1213" s="2">
        <f ca="1">IF(A1213&lt;$G$2,"",IF(A1213=$G$2,AVERAGE(INDIRECT("C"&amp;A1213-$G$2+3):C1213),G1212+(2/($G$2+3))*(C1213-G1212)))</f>
        <v>8481.1475310598362</v>
      </c>
      <c r="J1213">
        <f ca="1">IF(F1213="","",IF(C1213&lt;(F1213*(1-'inputs and tables'!$K$14)),0,IF(C1213&gt;(F1213*(1+'inputs and tables'!$K$14)),1,J1212)))</f>
        <v>1</v>
      </c>
      <c r="K1213">
        <f ca="1">IF(G1213="","",IF(C1213&lt;(G1213*(1-'inputs and tables'!$K$14)),0,IF(C1213&gt;(G1213*(1+'inputs and tables'!$K$14)),1,K1212)))</f>
        <v>1</v>
      </c>
      <c r="N1213" s="13">
        <f t="shared" si="56"/>
        <v>33574.399942423312</v>
      </c>
      <c r="O1213" s="10">
        <f ca="1">(O1212+(IF(J1212&lt;&gt;J1211,(-O1212*'inputs and tables'!$K$22-'inputs and tables'!$K$21)-O1212*'inputs and tables'!$K$22,0)*('inputs and tables'!$K$15+'inputs and tables'!$K$16)))*(IF(AND(J1212=0,'inputs and tables'!$K$16=1),(data!C1212/data!C1213-1)*'inputs and tables'!$K$18+1,1)*IF(AND(J1212=1,'inputs and tables'!$K$15=1),(data!C1213/data!C1212-1)*'inputs and tables'!$K$17+1,1))</f>
        <v>299210.36438654247</v>
      </c>
      <c r="P1213" s="10">
        <f ca="1">(P1212+(IF(K1212&lt;&gt;K1211,(-P1212*'inputs and tables'!$K$22-'inputs and tables'!$K$21)-P1212*'inputs and tables'!$K$22,0)*('inputs and tables'!$K$15+'inputs and tables'!$K$16)))*(IF(AND(K1212=0,'inputs and tables'!$K$16=1),data!C1212/data!C1213,1)*IF(AND(K1212=1,'inputs and tables'!$K$15=1),data!C1213/data!C1212,1))</f>
        <v>7647.3221833144144</v>
      </c>
      <c r="R1213" s="36">
        <f ca="1">1-O1213/MAX($O$202:O1213)</f>
        <v>0.64122816906401392</v>
      </c>
      <c r="S1213" s="36">
        <f>1-N1213/MAX($N$202:N1213)</f>
        <v>0.52519159023328776</v>
      </c>
    </row>
    <row r="1214" spans="1:19" x14ac:dyDescent="0.4">
      <c r="A1214" s="17">
        <f t="shared" si="53"/>
        <v>1212</v>
      </c>
      <c r="B1214">
        <v>1524960000</v>
      </c>
      <c r="C1214">
        <v>9389.01</v>
      </c>
      <c r="D1214" s="14">
        <f t="shared" si="55"/>
        <v>43219</v>
      </c>
      <c r="F1214">
        <f ca="1">IF(A1214&lt;$F$2,"",AVERAGE(INDIRECT("C"&amp;A1214-$F$2+3):C1214))</f>
        <v>8027.3890909090896</v>
      </c>
      <c r="G1214" s="2">
        <f ca="1">IF(A1214&lt;$G$2,"",IF(A1214=$G$2,AVERAGE(INDIRECT("C"&amp;A1214-$G$2+3):C1214),G1213+(2/($G$2+3))*(C1214-G1213)))</f>
        <v>8519.7799765466516</v>
      </c>
      <c r="J1214">
        <f ca="1">IF(F1214="","",IF(C1214&lt;(F1214*(1-'inputs and tables'!$K$14)),0,IF(C1214&gt;(F1214*(1+'inputs and tables'!$K$14)),1,J1213)))</f>
        <v>1</v>
      </c>
      <c r="K1214">
        <f ca="1">IF(G1214="","",IF(C1214&lt;(G1214*(1-'inputs and tables'!$K$14)),0,IF(C1214&gt;(G1214*(1+'inputs and tables'!$K$14)),1,K1213)))</f>
        <v>1</v>
      </c>
      <c r="N1214" s="13">
        <f t="shared" si="56"/>
        <v>33786.786138400137</v>
      </c>
      <c r="O1214" s="10">
        <f ca="1">(O1213+(IF(J1213&lt;&gt;J1212,(-O1213*'inputs and tables'!$K$22-'inputs and tables'!$K$21)-O1213*'inputs and tables'!$K$22,0)*('inputs and tables'!$K$15+'inputs and tables'!$K$16)))*(IF(AND(J1213=0,'inputs and tables'!$K$16=1),(data!C1213/data!C1214-1)*'inputs and tables'!$K$18+1,1)*IF(AND(J1213=1,'inputs and tables'!$K$15=1),(data!C1214/data!C1213-1)*'inputs and tables'!$K$17+1,1))</f>
        <v>303469.06566475512</v>
      </c>
      <c r="P1214" s="10">
        <f ca="1">(P1213+(IF(K1213&lt;&gt;K1212,(-P1213*'inputs and tables'!$K$22-'inputs and tables'!$K$21)-P1213*'inputs and tables'!$K$22,0)*('inputs and tables'!$K$15+'inputs and tables'!$K$16)))*(IF(AND(K1213=0,'inputs and tables'!$K$16=1),data!C1213/data!C1214,1)*IF(AND(K1213=1,'inputs and tables'!$K$15=1),data!C1214/data!C1213,1))</f>
        <v>7695.6979002507906</v>
      </c>
      <c r="R1214" s="36">
        <f ca="1">1-O1214/MAX($O$202:O1214)</f>
        <v>0.63612172143768797</v>
      </c>
      <c r="S1214" s="36">
        <f>1-N1214/MAX($N$202:N1214)</f>
        <v>0.52218802942085052</v>
      </c>
    </row>
    <row r="1215" spans="1:19" x14ac:dyDescent="0.4">
      <c r="A1215" s="17">
        <f t="shared" si="53"/>
        <v>1213</v>
      </c>
      <c r="B1215">
        <v>1525046400</v>
      </c>
      <c r="C1215">
        <v>9243.83</v>
      </c>
      <c r="D1215" s="14">
        <f t="shared" si="55"/>
        <v>43220</v>
      </c>
      <c r="F1215">
        <f ca="1">IF(A1215&lt;$F$2,"",AVERAGE(INDIRECT("C"&amp;A1215-$F$2+3):C1215))</f>
        <v>8058.7256818181804</v>
      </c>
      <c r="G1215" s="2">
        <f ca="1">IF(A1215&lt;$G$2,"",IF(A1215=$G$2,AVERAGE(INDIRECT("C"&amp;A1215-$G$2+3):C1215),G1214+(2/($G$2+3))*(C1215-G1214)))</f>
        <v>8550.5906158425387</v>
      </c>
      <c r="J1215">
        <f ca="1">IF(F1215="","",IF(C1215&lt;(F1215*(1-'inputs and tables'!$K$14)),0,IF(C1215&gt;(F1215*(1+'inputs and tables'!$K$14)),1,J1214)))</f>
        <v>1</v>
      </c>
      <c r="K1215">
        <f ca="1">IF(G1215="","",IF(C1215&lt;(G1215*(1-'inputs and tables'!$K$14)),0,IF(C1215&gt;(G1215*(1+'inputs and tables'!$K$14)),1,K1214)))</f>
        <v>1</v>
      </c>
      <c r="N1215" s="13">
        <f t="shared" si="56"/>
        <v>33264.349202922065</v>
      </c>
      <c r="O1215" s="10">
        <f ca="1">(O1214+(IF(J1214&lt;&gt;J1213,(-O1214*'inputs and tables'!$K$22-'inputs and tables'!$K$21)-O1214*'inputs and tables'!$K$22,0)*('inputs and tables'!$K$15+'inputs and tables'!$K$16)))*(IF(AND(J1214=0,'inputs and tables'!$K$16=1),(data!C1214/data!C1215-1)*'inputs and tables'!$K$18+1,1)*IF(AND(J1214=1,'inputs and tables'!$K$15=1),(data!C1215/data!C1214-1)*'inputs and tables'!$K$17+1,1))</f>
        <v>292911.01027396088</v>
      </c>
      <c r="P1215" s="10">
        <f ca="1">(P1214+(IF(K1214&lt;&gt;K1213,(-P1214*'inputs and tables'!$K$22-'inputs and tables'!$K$21)-P1214*'inputs and tables'!$K$22,0)*('inputs and tables'!$K$15+'inputs and tables'!$K$16)))*(IF(AND(K1214=0,'inputs and tables'!$K$16=1),data!C1214/data!C1215,1)*IF(AND(K1214=1,'inputs and tables'!$K$15=1),data!C1215/data!C1214,1))</f>
        <v>7576.701177363243</v>
      </c>
      <c r="R1215" s="36">
        <f ca="1">1-O1215/MAX($O$202:O1215)</f>
        <v>0.64878148632064936</v>
      </c>
      <c r="S1215" s="36">
        <f>1-N1215/MAX($N$202:N1215)</f>
        <v>0.52957632082630024</v>
      </c>
    </row>
    <row r="1216" spans="1:19" x14ac:dyDescent="0.4">
      <c r="A1216" s="17">
        <f t="shared" si="53"/>
        <v>1214</v>
      </c>
      <c r="B1216">
        <v>1525132800</v>
      </c>
      <c r="C1216">
        <v>9072.2900000000009</v>
      </c>
      <c r="D1216" s="14">
        <f t="shared" si="55"/>
        <v>43221</v>
      </c>
      <c r="F1216">
        <f ca="1">IF(A1216&lt;$F$2,"",AVERAGE(INDIRECT("C"&amp;A1216-$F$2+3):C1216))</f>
        <v>8078.7322727272704</v>
      </c>
      <c r="G1216" s="2">
        <f ca="1">IF(A1216&lt;$G$2,"",IF(A1216=$G$2,AVERAGE(INDIRECT("C"&amp;A1216-$G$2+3):C1216),G1215+(2/($G$2+3))*(C1216-G1215)))</f>
        <v>8572.7905896364737</v>
      </c>
      <c r="J1216">
        <f ca="1">IF(F1216="","",IF(C1216&lt;(F1216*(1-'inputs and tables'!$K$14)),0,IF(C1216&gt;(F1216*(1+'inputs and tables'!$K$14)),1,J1215)))</f>
        <v>1</v>
      </c>
      <c r="K1216">
        <f ca="1">IF(G1216="","",IF(C1216&lt;(G1216*(1-'inputs and tables'!$K$14)),0,IF(C1216&gt;(G1216*(1+'inputs and tables'!$K$14)),1,K1215)))</f>
        <v>1</v>
      </c>
      <c r="N1216" s="13">
        <f t="shared" si="56"/>
        <v>32647.05458994571</v>
      </c>
      <c r="O1216" s="10">
        <f ca="1">(O1215+(IF(J1215&lt;&gt;J1214,(-O1215*'inputs and tables'!$K$22-'inputs and tables'!$K$21)-O1215*'inputs and tables'!$K$22,0)*('inputs and tables'!$K$15+'inputs and tables'!$K$16)))*(IF(AND(J1215=0,'inputs and tables'!$K$16=1),(data!C1215/data!C1216-1)*'inputs and tables'!$K$18+1,1)*IF(AND(J1215=1,'inputs and tables'!$K$15=1),(data!C1216/data!C1215-1)*'inputs and tables'!$K$17+1,1))</f>
        <v>280680.86345382367</v>
      </c>
      <c r="P1216" s="10">
        <f ca="1">(P1215+(IF(K1215&lt;&gt;K1214,(-P1215*'inputs and tables'!$K$22-'inputs and tables'!$K$21)-P1215*'inputs and tables'!$K$22,0)*('inputs and tables'!$K$15+'inputs and tables'!$K$16)))*(IF(AND(K1215=0,'inputs and tables'!$K$16=1),data!C1215/data!C1216,1)*IF(AND(K1215=1,'inputs and tables'!$K$15=1),data!C1216/data!C1215,1))</f>
        <v>7436.0984921164472</v>
      </c>
      <c r="R1216" s="36">
        <f ca="1">1-O1216/MAX($O$202:O1216)</f>
        <v>0.66344619279320993</v>
      </c>
      <c r="S1216" s="36">
        <f>1-N1216/MAX($N$202:N1216)</f>
        <v>0.53830608737603725</v>
      </c>
    </row>
    <row r="1217" spans="1:19" x14ac:dyDescent="0.4">
      <c r="A1217" s="17">
        <f t="shared" si="53"/>
        <v>1215</v>
      </c>
      <c r="B1217">
        <v>1525219200</v>
      </c>
      <c r="C1217">
        <v>9190.48</v>
      </c>
      <c r="D1217" s="14">
        <f t="shared" si="55"/>
        <v>43222</v>
      </c>
      <c r="F1217">
        <f ca="1">IF(A1217&lt;$F$2,"",AVERAGE(INDIRECT("C"&amp;A1217-$F$2+3):C1217))</f>
        <v>8092.4022727272704</v>
      </c>
      <c r="G1217" s="2">
        <f ca="1">IF(A1217&lt;$G$2,"",IF(A1217=$G$2,AVERAGE(INDIRECT("C"&amp;A1217-$G$2+3):C1217),G1216+(2/($G$2+3))*(C1217-G1216)))</f>
        <v>8599.0752453966234</v>
      </c>
      <c r="J1217">
        <f ca="1">IF(F1217="","",IF(C1217&lt;(F1217*(1-'inputs and tables'!$K$14)),0,IF(C1217&gt;(F1217*(1+'inputs and tables'!$K$14)),1,J1216)))</f>
        <v>1</v>
      </c>
      <c r="K1217">
        <f ca="1">IF(G1217="","",IF(C1217&lt;(G1217*(1-'inputs and tables'!$K$14)),0,IF(C1217&gt;(G1217*(1+'inputs and tables'!$K$14)),1,K1216)))</f>
        <v>1</v>
      </c>
      <c r="N1217" s="13">
        <f t="shared" si="56"/>
        <v>33072.366763827456</v>
      </c>
      <c r="O1217" s="10">
        <f ca="1">(O1216+(IF(J1216&lt;&gt;J1215,(-O1216*'inputs and tables'!$K$22-'inputs and tables'!$K$21)-O1216*'inputs and tables'!$K$22,0)*('inputs and tables'!$K$15+'inputs and tables'!$K$16)))*(IF(AND(J1216=0,'inputs and tables'!$K$16=1),(data!C1216/data!C1217-1)*'inputs and tables'!$K$18+1,1)*IF(AND(J1216=1,'inputs and tables'!$K$15=1),(data!C1217/data!C1216-1)*'inputs and tables'!$K$17+1,1))</f>
        <v>288908.19749143888</v>
      </c>
      <c r="P1217" s="10">
        <f ca="1">(P1216+(IF(K1216&lt;&gt;K1215,(-P1216*'inputs and tables'!$K$22-'inputs and tables'!$K$21)-P1216*'inputs and tables'!$K$22,0)*('inputs and tables'!$K$15+'inputs and tables'!$K$16)))*(IF(AND(K1216=0,'inputs and tables'!$K$16=1),data!C1216/data!C1217,1)*IF(AND(K1216=1,'inputs and tables'!$K$15=1),data!C1217/data!C1216,1))</f>
        <v>7532.9728734229566</v>
      </c>
      <c r="R1217" s="36">
        <f ca="1">1-O1217/MAX($O$202:O1217)</f>
        <v>0.65358110773023426</v>
      </c>
      <c r="S1217" s="36">
        <f>1-N1217/MAX($N$202:N1217)</f>
        <v>0.53229133216726132</v>
      </c>
    </row>
    <row r="1218" spans="1:19" x14ac:dyDescent="0.4">
      <c r="A1218" s="17">
        <f t="shared" si="53"/>
        <v>1216</v>
      </c>
      <c r="B1218">
        <v>1525305600</v>
      </c>
      <c r="C1218">
        <v>9725.74</v>
      </c>
      <c r="D1218" s="14">
        <f t="shared" si="55"/>
        <v>43223</v>
      </c>
      <c r="F1218">
        <f ca="1">IF(A1218&lt;$F$2,"",AVERAGE(INDIRECT("C"&amp;A1218-$F$2+3):C1218))</f>
        <v>8111.1690909090885</v>
      </c>
      <c r="G1218" s="2">
        <f ca="1">IF(A1218&lt;$G$2,"",IF(A1218=$G$2,AVERAGE(INDIRECT("C"&amp;A1218-$G$2+3):C1218),G1217+(2/($G$2+3))*(C1218-G1217)))</f>
        <v>8647.0184264435757</v>
      </c>
      <c r="J1218">
        <f ca="1">IF(F1218="","",IF(C1218&lt;(F1218*(1-'inputs and tables'!$K$14)),0,IF(C1218&gt;(F1218*(1+'inputs and tables'!$K$14)),1,J1217)))</f>
        <v>1</v>
      </c>
      <c r="K1218">
        <f ca="1">IF(G1218="","",IF(C1218&lt;(G1218*(1-'inputs and tables'!$K$14)),0,IF(C1218&gt;(G1218*(1+'inputs and tables'!$K$14)),1,K1217)))</f>
        <v>1</v>
      </c>
      <c r="N1218" s="13">
        <f t="shared" si="56"/>
        <v>34998.524596063238</v>
      </c>
      <c r="O1218" s="10">
        <f ca="1">(O1217+(IF(J1217&lt;&gt;J1216,(-O1217*'inputs and tables'!$K$22-'inputs and tables'!$K$21)-O1217*'inputs and tables'!$K$22,0)*('inputs and tables'!$K$15+'inputs and tables'!$K$16)))*(IF(AND(J1217=0,'inputs and tables'!$K$16=1),(data!C1217/data!C1218-1)*'inputs and tables'!$K$18+1,1)*IF(AND(J1217=1,'inputs and tables'!$K$15=1),(data!C1218/data!C1217-1)*'inputs and tables'!$K$17+1,1))</f>
        <v>326767.18353197788</v>
      </c>
      <c r="P1218" s="10">
        <f ca="1">(P1217+(IF(K1217&lt;&gt;K1216,(-P1217*'inputs and tables'!$K$22-'inputs and tables'!$K$21)-P1217*'inputs and tables'!$K$22,0)*('inputs and tables'!$K$15+'inputs and tables'!$K$16)))*(IF(AND(K1217=0,'inputs and tables'!$K$16=1),data!C1217/data!C1218,1)*IF(AND(K1217=1,'inputs and tables'!$K$15=1),data!C1218/data!C1217,1))</f>
        <v>7971.6984960485843</v>
      </c>
      <c r="R1218" s="36">
        <f ca="1">1-O1218/MAX($O$202:O1218)</f>
        <v>0.60818582950518962</v>
      </c>
      <c r="S1218" s="36">
        <f>1-N1218/MAX($N$202:N1218)</f>
        <v>0.50505165137320573</v>
      </c>
    </row>
    <row r="1219" spans="1:19" x14ac:dyDescent="0.4">
      <c r="A1219" s="17">
        <f t="shared" si="53"/>
        <v>1217</v>
      </c>
      <c r="B1219">
        <v>1525392000</v>
      </c>
      <c r="C1219">
        <v>9685</v>
      </c>
      <c r="D1219" s="14">
        <f t="shared" si="55"/>
        <v>43224</v>
      </c>
      <c r="F1219">
        <f ca="1">IF(A1219&lt;$F$2,"",AVERAGE(INDIRECT("C"&amp;A1219-$F$2+3):C1219))</f>
        <v>8129.1961363636337</v>
      </c>
      <c r="G1219" s="2">
        <f ca="1">IF(A1219&lt;$G$2,"",IF(A1219=$G$2,AVERAGE(INDIRECT("C"&amp;A1219-$G$2+3):C1219),G1218+(2/($G$2+3))*(C1219-G1218)))</f>
        <v>8691.1878551055506</v>
      </c>
      <c r="J1219">
        <f ca="1">IF(F1219="","",IF(C1219&lt;(F1219*(1-'inputs and tables'!$K$14)),0,IF(C1219&gt;(F1219*(1+'inputs and tables'!$K$14)),1,J1218)))</f>
        <v>1</v>
      </c>
      <c r="K1219">
        <f ca="1">IF(G1219="","",IF(C1219&lt;(G1219*(1-'inputs and tables'!$K$14)),0,IF(C1219&gt;(G1219*(1+'inputs and tables'!$K$14)),1,K1218)))</f>
        <v>1</v>
      </c>
      <c r="N1219" s="13">
        <f t="shared" si="56"/>
        <v>34851.919824390992</v>
      </c>
      <c r="O1219" s="10">
        <f ca="1">(O1218+(IF(J1218&lt;&gt;J1217,(-O1218*'inputs and tables'!$K$22-'inputs and tables'!$K$21)-O1218*'inputs and tables'!$K$22,0)*('inputs and tables'!$K$15+'inputs and tables'!$K$16)))*(IF(AND(J1218=0,'inputs and tables'!$K$16=1),(data!C1218/data!C1219-1)*'inputs and tables'!$K$18+1,1)*IF(AND(J1218=1,'inputs and tables'!$K$15=1),(data!C1219/data!C1218-1)*'inputs and tables'!$K$17+1,1))</f>
        <v>323687.40617020812</v>
      </c>
      <c r="P1219" s="10">
        <f ca="1">(P1218+(IF(K1218&lt;&gt;K1217,(-P1218*'inputs and tables'!$K$22-'inputs and tables'!$K$21)-P1218*'inputs and tables'!$K$22,0)*('inputs and tables'!$K$15+'inputs and tables'!$K$16)))*(IF(AND(K1218=0,'inputs and tables'!$K$16=1),data!C1218/data!C1219,1)*IF(AND(K1218=1,'inputs and tables'!$K$15=1),data!C1219/data!C1218,1))</f>
        <v>7938.305973039639</v>
      </c>
      <c r="R1219" s="36">
        <f ca="1">1-O1219/MAX($O$202:O1219)</f>
        <v>0.61187867405361529</v>
      </c>
      <c r="S1219" s="36">
        <f>1-N1219/MAX($N$202:N1219)</f>
        <v>0.50712493276084891</v>
      </c>
    </row>
    <row r="1220" spans="1:19" x14ac:dyDescent="0.4">
      <c r="A1220" s="17">
        <f t="shared" si="53"/>
        <v>1218</v>
      </c>
      <c r="B1220">
        <v>1525478400</v>
      </c>
      <c r="C1220">
        <v>9800</v>
      </c>
      <c r="D1220" s="14">
        <f t="shared" si="55"/>
        <v>43225</v>
      </c>
      <c r="F1220">
        <f ca="1">IF(A1220&lt;$F$2,"",AVERAGE(INDIRECT("C"&amp;A1220-$F$2+3):C1220))</f>
        <v>8153.8531818181791</v>
      </c>
      <c r="G1220" s="2">
        <f ca="1">IF(A1220&lt;$G$2,"",IF(A1220=$G$2,AVERAGE(INDIRECT("C"&amp;A1220-$G$2+3):C1220),G1219+(2/($G$2+3))*(C1220-G1219)))</f>
        <v>8738.3713506329732</v>
      </c>
      <c r="J1220">
        <f ca="1">IF(F1220="","",IF(C1220&lt;(F1220*(1-'inputs and tables'!$K$14)),0,IF(C1220&gt;(F1220*(1+'inputs and tables'!$K$14)),1,J1219)))</f>
        <v>1</v>
      </c>
      <c r="K1220">
        <f ca="1">IF(G1220="","",IF(C1220&lt;(G1220*(1-'inputs and tables'!$K$14)),0,IF(C1220&gt;(G1220*(1+'inputs and tables'!$K$14)),1,K1219)))</f>
        <v>1</v>
      </c>
      <c r="N1220" s="13">
        <f t="shared" si="56"/>
        <v>35265.752635935132</v>
      </c>
      <c r="O1220" s="10">
        <f ca="1">(O1219+(IF(J1219&lt;&gt;J1218,(-O1219*'inputs and tables'!$K$22-'inputs and tables'!$K$21)-O1219*'inputs and tables'!$K$22,0)*('inputs and tables'!$K$15+'inputs and tables'!$K$16)))*(IF(AND(J1219=0,'inputs and tables'!$K$16=1),(data!C1219/data!C1220-1)*'inputs and tables'!$K$18+1,1)*IF(AND(J1219=1,'inputs and tables'!$K$15=1),(data!C1220/data!C1219-1)*'inputs and tables'!$K$17+1,1))</f>
        <v>332335.22406866355</v>
      </c>
      <c r="P1220" s="10">
        <f ca="1">(P1219+(IF(K1219&lt;&gt;K1218,(-P1219*'inputs and tables'!$K$22-'inputs and tables'!$K$21)-P1219*'inputs and tables'!$K$22,0)*('inputs and tables'!$K$15+'inputs and tables'!$K$16)))*(IF(AND(K1219=0,'inputs and tables'!$K$16=1),data!C1219/data!C1220,1)*IF(AND(K1219=1,'inputs and tables'!$K$15=1),data!C1220/data!C1219,1))</f>
        <v>8032.5656722548747</v>
      </c>
      <c r="R1220" s="36">
        <f ca="1">1-O1220/MAX($O$202:O1220)</f>
        <v>0.60150940269702002</v>
      </c>
      <c r="S1220" s="36">
        <f>1-N1220/MAX($N$202:N1220)</f>
        <v>0.50127251843637777</v>
      </c>
    </row>
    <row r="1221" spans="1:19" x14ac:dyDescent="0.4">
      <c r="A1221" s="17">
        <f t="shared" ref="A1221:A1284" si="57">A1220+1</f>
        <v>1219</v>
      </c>
      <c r="B1221">
        <v>1525564800</v>
      </c>
      <c r="C1221">
        <v>9600</v>
      </c>
      <c r="D1221" s="14">
        <f t="shared" si="55"/>
        <v>43226</v>
      </c>
      <c r="F1221">
        <f ca="1">IF(A1221&lt;$F$2,"",AVERAGE(INDIRECT("C"&amp;A1221-$F$2+3):C1221))</f>
        <v>8169.1463636363624</v>
      </c>
      <c r="G1221" s="2">
        <f ca="1">IF(A1221&lt;$G$2,"",IF(A1221=$G$2,AVERAGE(INDIRECT("C"&amp;A1221-$G$2+3):C1221),G1220+(2/($G$2+3))*(C1221-G1220)))</f>
        <v>8775.0363995422085</v>
      </c>
      <c r="J1221">
        <f ca="1">IF(F1221="","",IF(C1221&lt;(F1221*(1-'inputs and tables'!$K$14)),0,IF(C1221&gt;(F1221*(1+'inputs and tables'!$K$14)),1,J1220)))</f>
        <v>1</v>
      </c>
      <c r="K1221">
        <f ca="1">IF(G1221="","",IF(C1221&lt;(G1221*(1-'inputs and tables'!$K$14)),0,IF(C1221&gt;(G1221*(1+'inputs and tables'!$K$14)),1,K1220)))</f>
        <v>1</v>
      </c>
      <c r="N1221" s="13">
        <f t="shared" si="56"/>
        <v>34546.043398467067</v>
      </c>
      <c r="O1221" s="10">
        <f ca="1">(O1220+(IF(J1220&lt;&gt;J1219,(-O1220*'inputs and tables'!$K$22-'inputs and tables'!$K$21)-O1220*'inputs and tables'!$K$22,0)*('inputs and tables'!$K$15+'inputs and tables'!$K$16)))*(IF(AND(J1220=0,'inputs and tables'!$K$16=1),(data!C1220/data!C1221-1)*'inputs and tables'!$K$18+1,1)*IF(AND(J1220=1,'inputs and tables'!$K$15=1),(data!C1221/data!C1220-1)*'inputs and tables'!$K$17+1,1))</f>
        <v>317074.93316755147</v>
      </c>
      <c r="P1221" s="10">
        <f ca="1">(P1220+(IF(K1220&lt;&gt;K1219,(-P1220*'inputs and tables'!$K$22-'inputs and tables'!$K$21)-P1220*'inputs and tables'!$K$22,0)*('inputs and tables'!$K$15+'inputs and tables'!$K$16)))*(IF(AND(K1220=0,'inputs and tables'!$K$16=1),data!C1220/data!C1221,1)*IF(AND(K1220=1,'inputs and tables'!$K$15=1),data!C1221/data!C1220,1))</f>
        <v>7868.6357605762032</v>
      </c>
      <c r="R1221" s="36">
        <f ca="1">1-O1221/MAX($O$202:O1221)</f>
        <v>0.61980744032827917</v>
      </c>
      <c r="S1221" s="36">
        <f>1-N1221/MAX($N$202:N1221)</f>
        <v>0.51145063030502302</v>
      </c>
    </row>
    <row r="1222" spans="1:19" x14ac:dyDescent="0.4">
      <c r="A1222" s="17">
        <f t="shared" si="57"/>
        <v>1220</v>
      </c>
      <c r="B1222">
        <v>1525651200</v>
      </c>
      <c r="C1222">
        <v>9356.25</v>
      </c>
      <c r="D1222" s="14">
        <f t="shared" si="55"/>
        <v>43227</v>
      </c>
      <c r="F1222">
        <f ca="1">IF(A1222&lt;$F$2,"",AVERAGE(INDIRECT("C"&amp;A1222-$F$2+3):C1222))</f>
        <v>8187.8943181818177</v>
      </c>
      <c r="G1222" s="2">
        <f ca="1">IF(A1222&lt;$G$2,"",IF(A1222=$G$2,AVERAGE(INDIRECT("C"&amp;A1222-$G$2+3):C1222),G1221+(2/($G$2+3))*(C1222-G1221)))</f>
        <v>8799.7688931787106</v>
      </c>
      <c r="J1222">
        <f ca="1">IF(F1222="","",IF(C1222&lt;(F1222*(1-'inputs and tables'!$K$14)),0,IF(C1222&gt;(F1222*(1+'inputs and tables'!$K$14)),1,J1221)))</f>
        <v>1</v>
      </c>
      <c r="K1222">
        <f ca="1">IF(G1222="","",IF(C1222&lt;(G1222*(1-'inputs and tables'!$K$14)),0,IF(C1222&gt;(G1222*(1+'inputs and tables'!$K$14)),1,K1221)))</f>
        <v>1</v>
      </c>
      <c r="N1222" s="13">
        <f t="shared" si="56"/>
        <v>33668.897765302863</v>
      </c>
      <c r="O1222" s="10">
        <f ca="1">(O1221+(IF(J1221&lt;&gt;J1220,(-O1221*'inputs and tables'!$K$22-'inputs and tables'!$K$21)-O1221*'inputs and tables'!$K$22,0)*('inputs and tables'!$K$15+'inputs and tables'!$K$16)))*(IF(AND(J1221=0,'inputs and tables'!$K$16=1),(data!C1221/data!C1222-1)*'inputs and tables'!$K$18+1,1)*IF(AND(J1221=1,'inputs and tables'!$K$15=1),(data!C1222/data!C1221-1)*'inputs and tables'!$K$17+1,1))</f>
        <v>298960.78903639741</v>
      </c>
      <c r="P1222" s="10">
        <f ca="1">(P1221+(IF(K1221&lt;&gt;K1220,(-P1221*'inputs and tables'!$K$22-'inputs and tables'!$K$21)-P1221*'inputs and tables'!$K$22,0)*('inputs and tables'!$K$15+'inputs and tables'!$K$16)))*(IF(AND(K1221=0,'inputs and tables'!$K$16=1),data!C1221/data!C1222,1)*IF(AND(K1221=1,'inputs and tables'!$K$15=1),data!C1222/data!C1221,1))</f>
        <v>7668.8461807178228</v>
      </c>
      <c r="R1222" s="36">
        <f ca="1">1-O1222/MAX($O$202:O1222)</f>
        <v>0.64152742542671248</v>
      </c>
      <c r="S1222" s="36">
        <f>1-N1222/MAX($N$202:N1222)</f>
        <v>0.52385520414493469</v>
      </c>
    </row>
    <row r="1223" spans="1:19" x14ac:dyDescent="0.4">
      <c r="A1223" s="17">
        <f t="shared" si="57"/>
        <v>1221</v>
      </c>
      <c r="B1223">
        <v>1525737600</v>
      </c>
      <c r="C1223">
        <v>9177.81</v>
      </c>
      <c r="D1223" s="14">
        <f t="shared" si="55"/>
        <v>43228</v>
      </c>
      <c r="F1223">
        <f ca="1">IF(A1223&lt;$F$2,"",AVERAGE(INDIRECT("C"&amp;A1223-$F$2+3):C1223))</f>
        <v>8204.3681818181813</v>
      </c>
      <c r="G1223" s="2">
        <f ca="1">IF(A1223&lt;$G$2,"",IF(A1223=$G$2,AVERAGE(INDIRECT("C"&amp;A1223-$G$2+3):C1223),G1222+(2/($G$2+3))*(C1223-G1222)))</f>
        <v>8815.855748788128</v>
      </c>
      <c r="J1223">
        <f ca="1">IF(F1223="","",IF(C1223&lt;(F1223*(1-'inputs and tables'!$K$14)),0,IF(C1223&gt;(F1223*(1+'inputs and tables'!$K$14)),1,J1222)))</f>
        <v>1</v>
      </c>
      <c r="K1223">
        <f ca="1">IF(G1223="","",IF(C1223&lt;(G1223*(1-'inputs and tables'!$K$14)),0,IF(C1223&gt;(G1223*(1+'inputs and tables'!$K$14)),1,K1222)))</f>
        <v>1</v>
      </c>
      <c r="N1223" s="13">
        <f t="shared" si="56"/>
        <v>33026.77318363385</v>
      </c>
      <c r="O1223" s="10">
        <f ca="1">(O1222+(IF(J1222&lt;&gt;J1221,(-O1222*'inputs and tables'!$K$22-'inputs and tables'!$K$21)-O1222*'inputs and tables'!$K$22,0)*('inputs and tables'!$K$15+'inputs and tables'!$K$16)))*(IF(AND(J1222=0,'inputs and tables'!$K$16=1),(data!C1222/data!C1223-1)*'inputs and tables'!$K$18+1,1)*IF(AND(J1222=1,'inputs and tables'!$K$15=1),(data!C1223/data!C1222-1)*'inputs and tables'!$K$17+1,1))</f>
        <v>286131.95620377496</v>
      </c>
      <c r="P1223" s="10">
        <f ca="1">(P1222+(IF(K1222&lt;&gt;K1221,(-P1222*'inputs and tables'!$K$22-'inputs and tables'!$K$21)-P1222*'inputs and tables'!$K$22,0)*('inputs and tables'!$K$15+'inputs and tables'!$K$16)))*(IF(AND(K1222=0,'inputs and tables'!$K$16=1),data!C1222/data!C1223,1)*IF(AND(K1222=1,'inputs and tables'!$K$15=1),data!C1223/data!C1222,1))</f>
        <v>7522.5879135181121</v>
      </c>
      <c r="R1223" s="36">
        <f ca="1">1-O1223/MAX($O$202:O1223)</f>
        <v>0.65690999365281055</v>
      </c>
      <c r="S1223" s="36">
        <f>1-N1223/MAX($N$202:N1223)</f>
        <v>0.53293611555414011</v>
      </c>
    </row>
    <row r="1224" spans="1:19" x14ac:dyDescent="0.4">
      <c r="A1224" s="17">
        <f t="shared" si="57"/>
        <v>1222</v>
      </c>
      <c r="B1224">
        <v>1525824000</v>
      </c>
      <c r="C1224">
        <v>9300.08</v>
      </c>
      <c r="D1224" s="14">
        <f t="shared" si="55"/>
        <v>43229</v>
      </c>
      <c r="F1224">
        <f ca="1">IF(A1224&lt;$F$2,"",AVERAGE(INDIRECT("C"&amp;A1224-$F$2+3):C1224))</f>
        <v>8230.619999999999</v>
      </c>
      <c r="G1224" s="2">
        <f ca="1">IF(A1224&lt;$G$2,"",IF(A1224=$G$2,AVERAGE(INDIRECT("C"&amp;A1224-$G$2+3):C1224),G1223+(2/($G$2+3))*(C1224-G1223)))</f>
        <v>8836.4610360737388</v>
      </c>
      <c r="J1224">
        <f ca="1">IF(F1224="","",IF(C1224&lt;(F1224*(1-'inputs and tables'!$K$14)),0,IF(C1224&gt;(F1224*(1+'inputs and tables'!$K$14)),1,J1223)))</f>
        <v>1</v>
      </c>
      <c r="K1224">
        <f ca="1">IF(G1224="","",IF(C1224&lt;(G1224*(1-'inputs and tables'!$K$14)),0,IF(C1224&gt;(G1224*(1+'inputs and tables'!$K$14)),1,K1223)))</f>
        <v>1</v>
      </c>
      <c r="N1224" s="13">
        <f t="shared" si="56"/>
        <v>33466.767425959952</v>
      </c>
      <c r="O1224" s="10">
        <f ca="1">(O1223+(IF(J1223&lt;&gt;J1222,(-O1223*'inputs and tables'!$K$22-'inputs and tables'!$K$21)-O1223*'inputs and tables'!$K$22,0)*('inputs and tables'!$K$15+'inputs and tables'!$K$16)))*(IF(AND(J1223=0,'inputs and tables'!$K$16=1),(data!C1223/data!C1224-1)*'inputs and tables'!$K$18+1,1)*IF(AND(J1223=1,'inputs and tables'!$K$15=1),(data!C1224/data!C1223-1)*'inputs and tables'!$K$17+1,1))</f>
        <v>294708.84406060912</v>
      </c>
      <c r="P1224" s="10">
        <f ca="1">(P1223+(IF(K1223&lt;&gt;K1222,(-P1223*'inputs and tables'!$K$22-'inputs and tables'!$K$21)-P1223*'inputs and tables'!$K$22,0)*('inputs and tables'!$K$15+'inputs and tables'!$K$16)))*(IF(AND(K1223=0,'inputs and tables'!$K$16=1),data!C1223/data!C1224,1)*IF(AND(K1223=1,'inputs and tables'!$K$15=1),data!C1224/data!C1223,1))</f>
        <v>7622.8064650228689</v>
      </c>
      <c r="R1224" s="36">
        <f ca="1">1-O1224/MAX($O$202:O1224)</f>
        <v>0.64662577182634418</v>
      </c>
      <c r="S1224" s="36">
        <f>1-N1224/MAX($N$202:N1224)</f>
        <v>0.5267137268632438</v>
      </c>
    </row>
    <row r="1225" spans="1:19" x14ac:dyDescent="0.4">
      <c r="A1225" s="17">
        <f t="shared" si="57"/>
        <v>1223</v>
      </c>
      <c r="B1225">
        <v>1525910400</v>
      </c>
      <c r="C1225">
        <v>9010.51</v>
      </c>
      <c r="D1225" s="14">
        <f t="shared" si="55"/>
        <v>43230</v>
      </c>
      <c r="F1225">
        <f ca="1">IF(A1225&lt;$F$2,"",AVERAGE(INDIRECT("C"&amp;A1225-$F$2+3):C1225))</f>
        <v>8258.2768181818174</v>
      </c>
      <c r="G1225" s="2">
        <f ca="1">IF(A1225&lt;$G$2,"",IF(A1225=$G$2,AVERAGE(INDIRECT("C"&amp;A1225-$G$2+3):C1225),G1224+(2/($G$2+3))*(C1225-G1224)))</f>
        <v>8843.8673749642185</v>
      </c>
      <c r="J1225">
        <f ca="1">IF(F1225="","",IF(C1225&lt;(F1225*(1-'inputs and tables'!$K$14)),0,IF(C1225&gt;(F1225*(1+'inputs and tables'!$K$14)),1,J1224)))</f>
        <v>1</v>
      </c>
      <c r="K1225">
        <f ca="1">IF(G1225="","",IF(C1225&lt;(G1225*(1-'inputs and tables'!$K$14)),0,IF(C1225&gt;(G1225*(1+'inputs and tables'!$K$14)),1,K1224)))</f>
        <v>1</v>
      </c>
      <c r="N1225" s="13">
        <f t="shared" si="56"/>
        <v>32424.736406491818</v>
      </c>
      <c r="O1225" s="10">
        <f ca="1">(O1224+(IF(J1224&lt;&gt;J1223,(-O1224*'inputs and tables'!$K$22-'inputs and tables'!$K$21)-O1224*'inputs and tables'!$K$22,0)*('inputs and tables'!$K$15+'inputs and tables'!$K$16)))*(IF(AND(J1224=0,'inputs and tables'!$K$16=1),(data!C1224/data!C1225-1)*'inputs and tables'!$K$18+1,1)*IF(AND(J1224=1,'inputs and tables'!$K$15=1),(data!C1225/data!C1224-1)*'inputs and tables'!$K$17+1,1))</f>
        <v>274062.52812107757</v>
      </c>
      <c r="P1225" s="10">
        <f ca="1">(P1224+(IF(K1224&lt;&gt;K1223,(-P1224*'inputs and tables'!$K$22-'inputs and tables'!$K$21)-P1224*'inputs and tables'!$K$22,0)*('inputs and tables'!$K$15+'inputs and tables'!$K$16)))*(IF(AND(K1224=0,'inputs and tables'!$K$16=1),data!C1224/data!C1225,1)*IF(AND(K1224=1,'inputs and tables'!$K$15=1),data!C1225/data!C1224,1))</f>
        <v>7385.460542398906</v>
      </c>
      <c r="R1225" s="36">
        <f ca="1">1-O1225/MAX($O$202:O1225)</f>
        <v>0.67138198836615381</v>
      </c>
      <c r="S1225" s="36">
        <f>1-N1225/MAX($N$202:N1225)</f>
        <v>0.54145010613226185</v>
      </c>
    </row>
    <row r="1226" spans="1:19" x14ac:dyDescent="0.4">
      <c r="A1226" s="17">
        <f t="shared" si="57"/>
        <v>1224</v>
      </c>
      <c r="B1226">
        <v>1525996800</v>
      </c>
      <c r="C1226">
        <v>8403.33</v>
      </c>
      <c r="D1226" s="14">
        <f t="shared" si="55"/>
        <v>43231</v>
      </c>
      <c r="F1226">
        <f ca="1">IF(A1226&lt;$F$2,"",AVERAGE(INDIRECT("C"&amp;A1226-$F$2+3):C1226))</f>
        <v>8268.745227272726</v>
      </c>
      <c r="G1226" s="2">
        <f ca="1">IF(A1226&lt;$G$2,"",IF(A1226=$G$2,AVERAGE(INDIRECT("C"&amp;A1226-$G$2+3):C1226),G1225+(2/($G$2+3))*(C1226-G1225)))</f>
        <v>8825.1211036891455</v>
      </c>
      <c r="J1226">
        <f ca="1">IF(F1226="","",IF(C1226&lt;(F1226*(1-'inputs and tables'!$K$14)),0,IF(C1226&gt;(F1226*(1+'inputs and tables'!$K$14)),1,J1225)))</f>
        <v>1</v>
      </c>
      <c r="K1226">
        <f ca="1">IF(G1226="","",IF(C1226&lt;(G1226*(1-'inputs and tables'!$K$14)),0,IF(C1226&gt;(G1226*(1+'inputs and tables'!$K$14)),1,K1225)))</f>
        <v>0</v>
      </c>
      <c r="N1226" s="13">
        <f t="shared" si="56"/>
        <v>30239.771132462523</v>
      </c>
      <c r="O1226" s="10">
        <f ca="1">(O1225+(IF(J1225&lt;&gt;J1224,(-O1225*'inputs and tables'!$K$22-'inputs and tables'!$K$21)-O1225*'inputs and tables'!$K$22,0)*('inputs and tables'!$K$15+'inputs and tables'!$K$16)))*(IF(AND(J1225=0,'inputs and tables'!$K$16=1),(data!C1225/data!C1226-1)*'inputs and tables'!$K$18+1,1)*IF(AND(J1225=1,'inputs and tables'!$K$15=1),(data!C1226/data!C1225-1)*'inputs and tables'!$K$17+1,1))</f>
        <v>232509.73109790677</v>
      </c>
      <c r="P1226" s="10">
        <f ca="1">(P1225+(IF(K1225&lt;&gt;K1224,(-P1225*'inputs and tables'!$K$22-'inputs and tables'!$K$21)-P1225*'inputs and tables'!$K$22,0)*('inputs and tables'!$K$15+'inputs and tables'!$K$16)))*(IF(AND(K1225=0,'inputs and tables'!$K$16=1),data!C1225/data!C1226,1)*IF(AND(K1225=1,'inputs and tables'!$K$15=1),data!C1226/data!C1225,1))</f>
        <v>6887.7857235336287</v>
      </c>
      <c r="R1226" s="36">
        <f ca="1">1-O1226/MAX($O$202:O1226)</f>
        <v>0.72120637562987544</v>
      </c>
      <c r="S1226" s="36">
        <f>1-N1226/MAX($N$202:N1226)</f>
        <v>0.57234983595428224</v>
      </c>
    </row>
    <row r="1227" spans="1:19" x14ac:dyDescent="0.4">
      <c r="A1227" s="17">
        <f t="shared" si="57"/>
        <v>1225</v>
      </c>
      <c r="B1227">
        <v>1526083200</v>
      </c>
      <c r="C1227">
        <v>8475</v>
      </c>
      <c r="D1227" s="14">
        <f t="shared" si="55"/>
        <v>43232</v>
      </c>
      <c r="F1227">
        <f ca="1">IF(A1227&lt;$F$2,"",AVERAGE(INDIRECT("C"&amp;A1227-$F$2+3):C1227))</f>
        <v>8300.4499999999989</v>
      </c>
      <c r="G1227" s="2">
        <f ca="1">IF(A1227&lt;$G$2,"",IF(A1227=$G$2,AVERAGE(INDIRECT("C"&amp;A1227-$G$2+3):C1227),G1226+(2/($G$2+3))*(C1227-G1226)))</f>
        <v>8810.2223333193942</v>
      </c>
      <c r="J1227">
        <f ca="1">IF(F1227="","",IF(C1227&lt;(F1227*(1-'inputs and tables'!$K$14)),0,IF(C1227&gt;(F1227*(1+'inputs and tables'!$K$14)),1,J1226)))</f>
        <v>1</v>
      </c>
      <c r="K1227">
        <f ca="1">IF(G1227="","",IF(C1227&lt;(G1227*(1-'inputs and tables'!$K$14)),0,IF(C1227&gt;(G1227*(1+'inputs and tables'!$K$14)),1,K1226)))</f>
        <v>0</v>
      </c>
      <c r="N1227" s="13">
        <f t="shared" si="56"/>
        <v>30497.678937709203</v>
      </c>
      <c r="O1227" s="10">
        <f ca="1">(O1226+(IF(J1226&lt;&gt;J1225,(-O1226*'inputs and tables'!$K$22-'inputs and tables'!$K$21)-O1226*'inputs and tables'!$K$22,0)*('inputs and tables'!$K$15+'inputs and tables'!$K$16)))*(IF(AND(J1226=0,'inputs and tables'!$K$16=1),(data!C1226/data!C1227-1)*'inputs and tables'!$K$18+1,1)*IF(AND(J1226=1,'inputs and tables'!$K$15=1),(data!C1227/data!C1226-1)*'inputs and tables'!$K$17+1,1))</f>
        <v>236971.52635794308</v>
      </c>
      <c r="P1227" s="10">
        <f ca="1">(P1226+(IF(K1226&lt;&gt;K1225,(-P1226*'inputs and tables'!$K$22-'inputs and tables'!$K$21)-P1226*'inputs and tables'!$K$22,0)*('inputs and tables'!$K$15+'inputs and tables'!$K$16)))*(IF(AND(K1226=0,'inputs and tables'!$K$16=1),data!C1226/data!C1227,1)*IF(AND(K1226=1,'inputs and tables'!$K$15=1),data!C1227/data!C1226,1))</f>
        <v>6815.8791423402427</v>
      </c>
      <c r="R1227" s="36">
        <f ca="1">1-O1227/MAX($O$202:O1227)</f>
        <v>0.71585640569154563</v>
      </c>
      <c r="S1227" s="36">
        <f>1-N1227/MAX($N$202:N1227)</f>
        <v>0.56870250956615331</v>
      </c>
    </row>
    <row r="1228" spans="1:19" x14ac:dyDescent="0.4">
      <c r="A1228" s="17">
        <f t="shared" si="57"/>
        <v>1226</v>
      </c>
      <c r="B1228">
        <v>1526169600</v>
      </c>
      <c r="C1228">
        <v>8686.1</v>
      </c>
      <c r="D1228" s="14">
        <f t="shared" si="55"/>
        <v>43233</v>
      </c>
      <c r="F1228">
        <f ca="1">IF(A1228&lt;$F$2,"",AVERAGE(INDIRECT("C"&amp;A1228-$F$2+3):C1228))</f>
        <v>8342.2247727272734</v>
      </c>
      <c r="G1228" s="2">
        <f ca="1">IF(A1228&lt;$G$2,"",IF(A1228=$G$2,AVERAGE(INDIRECT("C"&amp;A1228-$G$2+3):C1228),G1227+(2/($G$2+3))*(C1228-G1227)))</f>
        <v>8804.9405319015477</v>
      </c>
      <c r="J1228">
        <f ca="1">IF(F1228="","",IF(C1228&lt;(F1228*(1-'inputs and tables'!$K$14)),0,IF(C1228&gt;(F1228*(1+'inputs and tables'!$K$14)),1,J1227)))</f>
        <v>1</v>
      </c>
      <c r="K1228">
        <f ca="1">IF(G1228="","",IF(C1228&lt;(G1228*(1-'inputs and tables'!$K$14)),0,IF(C1228&gt;(G1228*(1+'inputs and tables'!$K$14)),1,K1227)))</f>
        <v>0</v>
      </c>
      <c r="N1228" s="13">
        <f t="shared" si="56"/>
        <v>31257.332037856744</v>
      </c>
      <c r="O1228" s="10">
        <f ca="1">(O1227+(IF(J1227&lt;&gt;J1226,(-O1227*'inputs and tables'!$K$22-'inputs and tables'!$K$21)-O1227*'inputs and tables'!$K$22,0)*('inputs and tables'!$K$15+'inputs and tables'!$K$16)))*(IF(AND(J1227=0,'inputs and tables'!$K$16=1),(data!C1227/data!C1228-1)*'inputs and tables'!$K$18+1,1)*IF(AND(J1227=1,'inputs and tables'!$K$15=1),(data!C1228/data!C1227-1)*'inputs and tables'!$K$17+1,1))</f>
        <v>250252.41729975594</v>
      </c>
      <c r="P1228" s="10">
        <f ca="1">(P1227+(IF(K1227&lt;&gt;K1226,(-P1227*'inputs and tables'!$K$22-'inputs and tables'!$K$21)-P1227*'inputs and tables'!$K$22,0)*('inputs and tables'!$K$15+'inputs and tables'!$K$16)))*(IF(AND(K1227=0,'inputs and tables'!$K$16=1),data!C1227/data!C1228,1)*IF(AND(K1227=1,'inputs and tables'!$K$15=1),data!C1228/data!C1227,1))</f>
        <v>6650.2314883933586</v>
      </c>
      <c r="R1228" s="36">
        <f ca="1">1-O1228/MAX($O$202:O1228)</f>
        <v>0.6999317916848603</v>
      </c>
      <c r="S1228" s="36">
        <f>1-N1228/MAX($N$202:N1228)</f>
        <v>0.55795951248879816</v>
      </c>
    </row>
    <row r="1229" spans="1:19" x14ac:dyDescent="0.4">
      <c r="A1229" s="17">
        <f t="shared" si="57"/>
        <v>1227</v>
      </c>
      <c r="B1229">
        <v>1526256000</v>
      </c>
      <c r="C1229">
        <v>8670</v>
      </c>
      <c r="D1229" s="14">
        <f t="shared" si="55"/>
        <v>43234</v>
      </c>
      <c r="F1229">
        <f ca="1">IF(A1229&lt;$F$2,"",AVERAGE(INDIRECT("C"&amp;A1229-$F$2+3):C1229))</f>
        <v>8381.8043181818193</v>
      </c>
      <c r="G1229" s="2">
        <f ca="1">IF(A1229&lt;$G$2,"",IF(A1229=$G$2,AVERAGE(INDIRECT("C"&amp;A1229-$G$2+3):C1229),G1228+(2/($G$2+3))*(C1229-G1228)))</f>
        <v>8799.1983816078646</v>
      </c>
      <c r="J1229">
        <f ca="1">IF(F1229="","",IF(C1229&lt;(F1229*(1-'inputs and tables'!$K$14)),0,IF(C1229&gt;(F1229*(1+'inputs and tables'!$K$14)),1,J1228)))</f>
        <v>1</v>
      </c>
      <c r="K1229">
        <f ca="1">IF(G1229="","",IF(C1229&lt;(G1229*(1-'inputs and tables'!$K$14)),0,IF(C1229&gt;(G1229*(1+'inputs and tables'!$K$14)),1,K1228)))</f>
        <v>0</v>
      </c>
      <c r="N1229" s="13">
        <f t="shared" si="56"/>
        <v>31199.395444240567</v>
      </c>
      <c r="O1229" s="10">
        <f ca="1">(O1228+(IF(J1228&lt;&gt;J1227,(-O1228*'inputs and tables'!$K$22-'inputs and tables'!$K$21)-O1228*'inputs and tables'!$K$22,0)*('inputs and tables'!$K$15+'inputs and tables'!$K$16)))*(IF(AND(J1228=0,'inputs and tables'!$K$16=1),(data!C1228/data!C1229-1)*'inputs and tables'!$K$18+1,1)*IF(AND(J1228=1,'inputs and tables'!$K$15=1),(data!C1229/data!C1228-1)*'inputs and tables'!$K$17+1,1))</f>
        <v>249208.75054290492</v>
      </c>
      <c r="P1229" s="10">
        <f ca="1">(P1228+(IF(K1228&lt;&gt;K1227,(-P1228*'inputs and tables'!$K$22-'inputs and tables'!$K$21)-P1228*'inputs and tables'!$K$22,0)*('inputs and tables'!$K$15+'inputs and tables'!$K$16)))*(IF(AND(K1228=0,'inputs and tables'!$K$16=1),data!C1228/data!C1229,1)*IF(AND(K1228=1,'inputs and tables'!$K$15=1),data!C1229/data!C1228,1))</f>
        <v>6662.5808225298224</v>
      </c>
      <c r="R1229" s="36">
        <f ca="1">1-O1229/MAX($O$202:O1229)</f>
        <v>0.70118321301851017</v>
      </c>
      <c r="S1229" s="36">
        <f>1-N1229/MAX($N$202:N1229)</f>
        <v>0.55877885049422404</v>
      </c>
    </row>
    <row r="1230" spans="1:19" x14ac:dyDescent="0.4">
      <c r="A1230" s="17">
        <f t="shared" si="57"/>
        <v>1228</v>
      </c>
      <c r="B1230">
        <v>1526342400</v>
      </c>
      <c r="C1230">
        <v>8477.4599999999991</v>
      </c>
      <c r="D1230" s="14">
        <f t="shared" si="55"/>
        <v>43235</v>
      </c>
      <c r="F1230">
        <f ca="1">IF(A1230&lt;$F$2,"",AVERAGE(INDIRECT("C"&amp;A1230-$F$2+3):C1230))</f>
        <v>8419.5645454545465</v>
      </c>
      <c r="G1230" s="2">
        <f ca="1">IF(A1230&lt;$G$2,"",IF(A1230=$G$2,AVERAGE(INDIRECT("C"&amp;A1230-$G$2+3):C1230),G1229+(2/($G$2+3))*(C1230-G1229)))</f>
        <v>8785.5073866458279</v>
      </c>
      <c r="J1230">
        <f ca="1">IF(F1230="","",IF(C1230&lt;(F1230*(1-'inputs and tables'!$K$14)),0,IF(C1230&gt;(F1230*(1+'inputs and tables'!$K$14)),1,J1229)))</f>
        <v>1</v>
      </c>
      <c r="K1230">
        <f ca="1">IF(G1230="","",IF(C1230&lt;(G1230*(1-'inputs and tables'!$K$14)),0,IF(C1230&gt;(G1230*(1+'inputs and tables'!$K$14)),1,K1229)))</f>
        <v>0</v>
      </c>
      <c r="N1230" s="13">
        <f t="shared" si="56"/>
        <v>30506.531361330057</v>
      </c>
      <c r="O1230" s="10">
        <f ca="1">(O1229+(IF(J1229&lt;&gt;J1228,(-O1229*'inputs and tables'!$K$22-'inputs and tables'!$K$21)-O1229*'inputs and tables'!$K$22,0)*('inputs and tables'!$K$15+'inputs and tables'!$K$16)))*(IF(AND(J1229=0,'inputs and tables'!$K$16=1),(data!C1229/data!C1230-1)*'inputs and tables'!$K$18+1,1)*IF(AND(J1229=1,'inputs and tables'!$K$15=1),(data!C1230/data!C1229-1)*'inputs and tables'!$K$17+1,1))</f>
        <v>236756.50499890896</v>
      </c>
      <c r="P1230" s="10">
        <f ca="1">(P1229+(IF(K1229&lt;&gt;K1228,(-P1229*'inputs and tables'!$K$22-'inputs and tables'!$K$21)-P1229*'inputs and tables'!$K$22,0)*('inputs and tables'!$K$15+'inputs and tables'!$K$16)))*(IF(AND(K1229=0,'inputs and tables'!$K$16=1),data!C1229/data!C1230,1)*IF(AND(K1229=1,'inputs and tables'!$K$15=1),data!C1230/data!C1229,1))</f>
        <v>6813.901301962328</v>
      </c>
      <c r="R1230" s="36">
        <f ca="1">1-O1230/MAX($O$202:O1230)</f>
        <v>0.71611422967043481</v>
      </c>
      <c r="S1230" s="36">
        <f>1-N1230/MAX($N$202:N1230)</f>
        <v>0.56857731879016904</v>
      </c>
    </row>
    <row r="1231" spans="1:19" x14ac:dyDescent="0.4">
      <c r="A1231" s="17">
        <f t="shared" si="57"/>
        <v>1229</v>
      </c>
      <c r="B1231">
        <v>1526428800</v>
      </c>
      <c r="C1231">
        <v>8344.01</v>
      </c>
      <c r="D1231" s="14">
        <f t="shared" si="55"/>
        <v>43236</v>
      </c>
      <c r="F1231">
        <f ca="1">IF(A1231&lt;$F$2,"",AVERAGE(INDIRECT("C"&amp;A1231-$F$2+3):C1231))</f>
        <v>8449.0872727272745</v>
      </c>
      <c r="G1231" s="2">
        <f ca="1">IF(A1231&lt;$G$2,"",IF(A1231=$G$2,AVERAGE(INDIRECT("C"&amp;A1231-$G$2+3):C1231),G1230+(2/($G$2+3))*(C1231-G1230)))</f>
        <v>8766.7202638098352</v>
      </c>
      <c r="J1231">
        <f ca="1">IF(F1231="","",IF(C1231&lt;(F1231*(1-'inputs and tables'!$K$14)),0,IF(C1231&gt;(F1231*(1+'inputs and tables'!$K$14)),1,J1230)))</f>
        <v>0</v>
      </c>
      <c r="K1231">
        <f ca="1">IF(G1231="","",IF(C1231&lt;(G1231*(1-'inputs and tables'!$K$14)),0,IF(C1231&gt;(G1231*(1+'inputs and tables'!$K$14)),1,K1230)))</f>
        <v>0</v>
      </c>
      <c r="N1231" s="13">
        <f t="shared" si="56"/>
        <v>30026.305372629493</v>
      </c>
      <c r="O1231" s="10">
        <f ca="1">(O1230+(IF(J1230&lt;&gt;J1229,(-O1230*'inputs and tables'!$K$22-'inputs and tables'!$K$21)-O1230*'inputs and tables'!$K$22,0)*('inputs and tables'!$K$15+'inputs and tables'!$K$16)))*(IF(AND(J1230=0,'inputs and tables'!$K$16=1),(data!C1230/data!C1231-1)*'inputs and tables'!$K$18+1,1)*IF(AND(J1230=1,'inputs and tables'!$K$15=1),(data!C1231/data!C1230-1)*'inputs and tables'!$K$17+1,1))</f>
        <v>228370.84466170482</v>
      </c>
      <c r="P1231" s="10">
        <f ca="1">(P1230+(IF(K1230&lt;&gt;K1229,(-P1230*'inputs and tables'!$K$22-'inputs and tables'!$K$21)-P1230*'inputs and tables'!$K$22,0)*('inputs and tables'!$K$15+'inputs and tables'!$K$16)))*(IF(AND(K1230=0,'inputs and tables'!$K$16=1),data!C1230/data!C1231,1)*IF(AND(K1230=1,'inputs and tables'!$K$15=1),data!C1231/data!C1230,1))</f>
        <v>6922.8794945516065</v>
      </c>
      <c r="R1231" s="36">
        <f ca="1">1-O1231/MAX($O$202:O1231)</f>
        <v>0.72616915781088975</v>
      </c>
      <c r="S1231" s="36">
        <f>1-N1231/MAX($N$202:N1231)</f>
        <v>0.57536866393452257</v>
      </c>
    </row>
    <row r="1232" spans="1:19" x14ac:dyDescent="0.4">
      <c r="A1232" s="17">
        <f t="shared" si="57"/>
        <v>1230</v>
      </c>
      <c r="B1232">
        <v>1526515200</v>
      </c>
      <c r="C1232">
        <v>8059</v>
      </c>
      <c r="D1232" s="14">
        <f t="shared" si="55"/>
        <v>43237</v>
      </c>
      <c r="F1232">
        <f ca="1">IF(A1232&lt;$F$2,"",AVERAGE(INDIRECT("C"&amp;A1232-$F$2+3):C1232))</f>
        <v>8463.4986363636381</v>
      </c>
      <c r="G1232" s="2">
        <f ca="1">IF(A1232&lt;$G$2,"",IF(A1232=$G$2,AVERAGE(INDIRECT("C"&amp;A1232-$G$2+3):C1232),G1231+(2/($G$2+3))*(C1232-G1231)))</f>
        <v>8736.6045079030337</v>
      </c>
      <c r="J1232">
        <f ca="1">IF(F1232="","",IF(C1232&lt;(F1232*(1-'inputs and tables'!$K$14)),0,IF(C1232&gt;(F1232*(1+'inputs and tables'!$K$14)),1,J1231)))</f>
        <v>0</v>
      </c>
      <c r="K1232">
        <f ca="1">IF(G1232="","",IF(C1232&lt;(G1232*(1-'inputs and tables'!$K$14)),0,IF(C1232&gt;(G1232*(1+'inputs and tables'!$K$14)),1,K1231)))</f>
        <v>0</v>
      </c>
      <c r="N1232" s="13">
        <f t="shared" si="56"/>
        <v>29000.683723775626</v>
      </c>
      <c r="O1232" s="10">
        <f ca="1">(O1231+(IF(J1231&lt;&gt;J1230,(-O1231*'inputs and tables'!$K$22-'inputs and tables'!$K$21)-O1231*'inputs and tables'!$K$22,0)*('inputs and tables'!$K$15+'inputs and tables'!$K$16)))*(IF(AND(J1231=0,'inputs and tables'!$K$16=1),(data!C1231/data!C1232-1)*'inputs and tables'!$K$18+1,1)*IF(AND(J1231=1,'inputs and tables'!$K$15=1),(data!C1232/data!C1231-1)*'inputs and tables'!$K$17+1,1))</f>
        <v>235974.38321660011</v>
      </c>
      <c r="P1232" s="10">
        <f ca="1">(P1231+(IF(K1231&lt;&gt;K1230,(-P1231*'inputs and tables'!$K$22-'inputs and tables'!$K$21)-P1231*'inputs and tables'!$K$22,0)*('inputs and tables'!$K$15+'inputs and tables'!$K$16)))*(IF(AND(K1231=0,'inputs and tables'!$K$16=1),data!C1231/data!C1232,1)*IF(AND(K1231=1,'inputs and tables'!$K$15=1),data!C1232/data!C1231,1))</f>
        <v>7167.7101043967677</v>
      </c>
      <c r="R1232" s="36">
        <f ca="1">1-O1232/MAX($O$202:O1232)</f>
        <v>0.71705204231749731</v>
      </c>
      <c r="S1232" s="36">
        <f>1-N1232/MAX($N$202:N1232)</f>
        <v>0.58987298225293561</v>
      </c>
    </row>
    <row r="1233" spans="1:19" x14ac:dyDescent="0.4">
      <c r="A1233" s="17">
        <f t="shared" si="57"/>
        <v>1231</v>
      </c>
      <c r="B1233">
        <v>1526601600</v>
      </c>
      <c r="C1233">
        <v>8238.51</v>
      </c>
      <c r="D1233" s="14">
        <f t="shared" si="55"/>
        <v>43238</v>
      </c>
      <c r="F1233">
        <f ca="1">IF(A1233&lt;$F$2,"",AVERAGE(INDIRECT("C"&amp;A1233-$F$2+3):C1233))</f>
        <v>8496.381136363636</v>
      </c>
      <c r="G1233" s="2">
        <f ca="1">IF(A1233&lt;$G$2,"",IF(A1233=$G$2,AVERAGE(INDIRECT("C"&amp;A1233-$G$2+3):C1233),G1232+(2/($G$2+3))*(C1233-G1232)))</f>
        <v>8715.408996928436</v>
      </c>
      <c r="J1233">
        <f ca="1">IF(F1233="","",IF(C1233&lt;(F1233*(1-'inputs and tables'!$K$14)),0,IF(C1233&gt;(F1233*(1+'inputs and tables'!$K$14)),1,J1232)))</f>
        <v>0</v>
      </c>
      <c r="K1233">
        <f ca="1">IF(G1233="","",IF(C1233&lt;(G1233*(1-'inputs and tables'!$K$14)),0,IF(C1233&gt;(G1233*(1+'inputs and tables'!$K$14)),1,K1232)))</f>
        <v>0</v>
      </c>
      <c r="N1233" s="13">
        <f t="shared" si="56"/>
        <v>29646.658749865084</v>
      </c>
      <c r="O1233" s="10">
        <f ca="1">(O1232+(IF(J1232&lt;&gt;J1231,(-O1232*'inputs and tables'!$K$22-'inputs and tables'!$K$21)-O1232*'inputs and tables'!$K$22,0)*('inputs and tables'!$K$15+'inputs and tables'!$K$16)))*(IF(AND(J1232=0,'inputs and tables'!$K$16=1),(data!C1232/data!C1233-1)*'inputs and tables'!$K$18+1,1)*IF(AND(J1232=1,'inputs and tables'!$K$15=1),(data!C1233/data!C1232-1)*'inputs and tables'!$K$17+1,1))</f>
        <v>230832.70571287529</v>
      </c>
      <c r="P1233" s="10">
        <f ca="1">(P1232+(IF(K1232&lt;&gt;K1231,(-P1232*'inputs and tables'!$K$22-'inputs and tables'!$K$21)-P1232*'inputs and tables'!$K$22,0)*('inputs and tables'!$K$15+'inputs and tables'!$K$16)))*(IF(AND(K1232=0,'inputs and tables'!$K$16=1),data!C1232/data!C1233,1)*IF(AND(K1232=1,'inputs and tables'!$K$15=1),data!C1233/data!C1232,1))</f>
        <v>7011.5319070236674</v>
      </c>
      <c r="R1233" s="36">
        <f ca="1">1-O1233/MAX($O$202:O1233)</f>
        <v>0.72321723333912447</v>
      </c>
      <c r="S1233" s="36">
        <f>1-N1233/MAX($N$202:N1233)</f>
        <v>0.58073761794523304</v>
      </c>
    </row>
    <row r="1234" spans="1:19" x14ac:dyDescent="0.4">
      <c r="A1234" s="17">
        <f t="shared" si="57"/>
        <v>1232</v>
      </c>
      <c r="B1234">
        <v>1526688000</v>
      </c>
      <c r="C1234">
        <v>8235.6</v>
      </c>
      <c r="D1234" s="14">
        <f t="shared" ref="D1234:D1297" si="58">(B1234/86400)+DATE(1970,1,1)</f>
        <v>43239</v>
      </c>
      <c r="F1234">
        <f ca="1">IF(A1234&lt;$F$2,"",AVERAGE(INDIRECT("C"&amp;A1234-$F$2+3):C1234))</f>
        <v>8529.33</v>
      </c>
      <c r="G1234" s="2">
        <f ca="1">IF(A1234&lt;$G$2,"",IF(A1234=$G$2,AVERAGE(INDIRECT("C"&amp;A1234-$G$2+3):C1234),G1233+(2/($G$2+3))*(C1234-G1233)))</f>
        <v>8694.9915928038208</v>
      </c>
      <c r="J1234">
        <f ca="1">IF(F1234="","",IF(C1234&lt;(F1234*(1-'inputs and tables'!$K$14)),0,IF(C1234&gt;(F1234*(1+'inputs and tables'!$K$14)),1,J1233)))</f>
        <v>0</v>
      </c>
      <c r="K1234">
        <f ca="1">IF(G1234="","",IF(C1234&lt;(G1234*(1-'inputs and tables'!$K$14)),0,IF(C1234&gt;(G1234*(1+'inputs and tables'!$K$14)),1,K1233)))</f>
        <v>0</v>
      </c>
      <c r="N1234" s="13">
        <f t="shared" ref="N1234:N1297" si="59">(C1234/C1233)*N1233</f>
        <v>29636.186980459923</v>
      </c>
      <c r="O1234" s="10">
        <f ca="1">(O1233+(IF(J1233&lt;&gt;J1232,(-O1233*'inputs and tables'!$K$22-'inputs and tables'!$K$21)-O1233*'inputs and tables'!$K$22,0)*('inputs and tables'!$K$15+'inputs and tables'!$K$16)))*(IF(AND(J1233=0,'inputs and tables'!$K$16=1),(data!C1233/data!C1234-1)*'inputs and tables'!$K$18+1,1)*IF(AND(J1233=1,'inputs and tables'!$K$15=1),(data!C1234/data!C1233-1)*'inputs and tables'!$K$17+1,1))</f>
        <v>230914.2690687479</v>
      </c>
      <c r="P1234" s="10">
        <f ca="1">(P1233+(IF(K1233&lt;&gt;K1232,(-P1233*'inputs and tables'!$K$22-'inputs and tables'!$K$21)-P1233*'inputs and tables'!$K$22,0)*('inputs and tables'!$K$15+'inputs and tables'!$K$16)))*(IF(AND(K1233=0,'inputs and tables'!$K$16=1),data!C1233/data!C1234,1)*IF(AND(K1233=1,'inputs and tables'!$K$15=1),data!C1234/data!C1233,1))</f>
        <v>7014.0093898845926</v>
      </c>
      <c r="R1234" s="36">
        <f ca="1">1-O1234/MAX($O$202:O1234)</f>
        <v>0.72311943380405919</v>
      </c>
      <c r="S1234" s="36">
        <f>1-N1234/MAX($N$202:N1234)</f>
        <v>0.58088570947292184</v>
      </c>
    </row>
    <row r="1235" spans="1:19" x14ac:dyDescent="0.4">
      <c r="A1235" s="17">
        <f t="shared" si="57"/>
        <v>1233</v>
      </c>
      <c r="B1235">
        <v>1526774400</v>
      </c>
      <c r="C1235">
        <v>8516.86</v>
      </c>
      <c r="D1235" s="14">
        <f t="shared" si="58"/>
        <v>43240</v>
      </c>
      <c r="F1235">
        <f ca="1">IF(A1235&lt;$F$2,"",AVERAGE(INDIRECT("C"&amp;A1235-$F$2+3):C1235))</f>
        <v>8572.4629545454536</v>
      </c>
      <c r="G1235" s="2">
        <f ca="1">IF(A1235&lt;$G$2,"",IF(A1235=$G$2,AVERAGE(INDIRECT("C"&amp;A1235-$G$2+3):C1235),G1234+(2/($G$2+3))*(C1235-G1234)))</f>
        <v>8687.4115250249342</v>
      </c>
      <c r="J1235">
        <f ca="1">IF(F1235="","",IF(C1235&lt;(F1235*(1-'inputs and tables'!$K$14)),0,IF(C1235&gt;(F1235*(1+'inputs and tables'!$K$14)),1,J1234)))</f>
        <v>0</v>
      </c>
      <c r="K1235">
        <f ca="1">IF(G1235="","",IF(C1235&lt;(G1235*(1-'inputs and tables'!$K$14)),0,IF(C1235&gt;(G1235*(1+'inputs and tables'!$K$14)),1,K1234)))</f>
        <v>0</v>
      </c>
      <c r="N1235" s="13">
        <f t="shared" si="59"/>
        <v>30648.314081111257</v>
      </c>
      <c r="O1235" s="10">
        <f ca="1">(O1234+(IF(J1234&lt;&gt;J1233,(-O1234*'inputs and tables'!$K$22-'inputs and tables'!$K$21)-O1234*'inputs and tables'!$K$22,0)*('inputs and tables'!$K$15+'inputs and tables'!$K$16)))*(IF(AND(J1234=0,'inputs and tables'!$K$16=1),(data!C1234/data!C1235-1)*'inputs and tables'!$K$18+1,1)*IF(AND(J1234=1,'inputs and tables'!$K$15=1),(data!C1235/data!C1234-1)*'inputs and tables'!$K$17+1,1))</f>
        <v>223288.57752065672</v>
      </c>
      <c r="P1235" s="10">
        <f ca="1">(P1234+(IF(K1234&lt;&gt;K1233,(-P1234*'inputs and tables'!$K$22-'inputs and tables'!$K$21)-P1234*'inputs and tables'!$K$22,0)*('inputs and tables'!$K$15+'inputs and tables'!$K$16)))*(IF(AND(K1234=0,'inputs and tables'!$K$16=1),data!C1234/data!C1235,1)*IF(AND(K1234=1,'inputs and tables'!$K$15=1),data!C1235/data!C1234,1))</f>
        <v>6782.3793899786488</v>
      </c>
      <c r="R1235" s="36">
        <f ca="1">1-O1235/MAX($O$202:O1235)</f>
        <v>0.73226311211370265</v>
      </c>
      <c r="S1235" s="36">
        <f>1-N1235/MAX($N$202:N1235)</f>
        <v>0.56657223075204599</v>
      </c>
    </row>
    <row r="1236" spans="1:19" x14ac:dyDescent="0.4">
      <c r="A1236" s="17">
        <f t="shared" si="57"/>
        <v>1234</v>
      </c>
      <c r="B1236">
        <v>1526860800</v>
      </c>
      <c r="C1236">
        <v>8393.44</v>
      </c>
      <c r="D1236" s="14">
        <f t="shared" si="58"/>
        <v>43241</v>
      </c>
      <c r="F1236">
        <f ca="1">IF(A1236&lt;$F$2,"",AVERAGE(INDIRECT("C"&amp;A1236-$F$2+3):C1236))</f>
        <v>8606.5409090909106</v>
      </c>
      <c r="G1236" s="2">
        <f ca="1">IF(A1236&lt;$G$2,"",IF(A1236=$G$2,AVERAGE(INDIRECT("C"&amp;A1236-$G$2+3):C1236),G1235+(2/($G$2+3))*(C1236-G1235)))</f>
        <v>8674.9020984281287</v>
      </c>
      <c r="J1236">
        <f ca="1">IF(F1236="","",IF(C1236&lt;(F1236*(1-'inputs and tables'!$K$14)),0,IF(C1236&gt;(F1236*(1+'inputs and tables'!$K$14)),1,J1235)))</f>
        <v>0</v>
      </c>
      <c r="K1236">
        <f ca="1">IF(G1236="","",IF(C1236&lt;(G1236*(1-'inputs and tables'!$K$14)),0,IF(C1236&gt;(G1236*(1+'inputs and tables'!$K$14)),1,K1235)))</f>
        <v>0</v>
      </c>
      <c r="N1236" s="13">
        <f t="shared" si="59"/>
        <v>30204.181510669718</v>
      </c>
      <c r="O1236" s="10">
        <f ca="1">(O1235+(IF(J1235&lt;&gt;J1234,(-O1235*'inputs and tables'!$K$22-'inputs and tables'!$K$21)-O1235*'inputs and tables'!$K$22,0)*('inputs and tables'!$K$15+'inputs and tables'!$K$16)))*(IF(AND(J1235=0,'inputs and tables'!$K$16=1),(data!C1235/data!C1236-1)*'inputs and tables'!$K$18+1,1)*IF(AND(J1235=1,'inputs and tables'!$K$15=1),(data!C1236/data!C1235-1)*'inputs and tables'!$K$17+1,1))</f>
        <v>226571.88880156173</v>
      </c>
      <c r="P1236" s="10">
        <f ca="1">(P1235+(IF(K1235&lt;&gt;K1234,(-P1235*'inputs and tables'!$K$22-'inputs and tables'!$K$21)-P1235*'inputs and tables'!$K$22,0)*('inputs and tables'!$K$15+'inputs and tables'!$K$16)))*(IF(AND(K1235=0,'inputs and tables'!$K$16=1),data!C1235/data!C1236,1)*IF(AND(K1235=1,'inputs and tables'!$K$15=1),data!C1236/data!C1235,1))</f>
        <v>6882.1098061502262</v>
      </c>
      <c r="R1236" s="36">
        <f ca="1">1-O1236/MAX($O$202:O1236)</f>
        <v>0.7283262177410823</v>
      </c>
      <c r="S1236" s="36">
        <f>1-N1236/MAX($N$202:N1236)</f>
        <v>0.572853143586187</v>
      </c>
    </row>
    <row r="1237" spans="1:19" x14ac:dyDescent="0.4">
      <c r="A1237" s="17">
        <f t="shared" si="57"/>
        <v>1235</v>
      </c>
      <c r="B1237">
        <v>1526947200</v>
      </c>
      <c r="C1237">
        <v>7987.7</v>
      </c>
      <c r="D1237" s="14">
        <f t="shared" si="58"/>
        <v>43242</v>
      </c>
      <c r="F1237">
        <f ca="1">IF(A1237&lt;$F$2,"",AVERAGE(INDIRECT("C"&amp;A1237-$F$2+3):C1237))</f>
        <v>8628.5338636363631</v>
      </c>
      <c r="G1237" s="2">
        <f ca="1">IF(A1237&lt;$G$2,"",IF(A1237=$G$2,AVERAGE(INDIRECT("C"&amp;A1237-$G$2+3):C1237),G1236+(2/($G$2+3))*(C1237-G1236)))</f>
        <v>8645.6594559418245</v>
      </c>
      <c r="J1237">
        <f ca="1">IF(F1237="","",IF(C1237&lt;(F1237*(1-'inputs and tables'!$K$14)),0,IF(C1237&gt;(F1237*(1+'inputs and tables'!$K$14)),1,J1236)))</f>
        <v>0</v>
      </c>
      <c r="K1237">
        <f ca="1">IF(G1237="","",IF(C1237&lt;(G1237*(1-'inputs and tables'!$K$14)),0,IF(C1237&gt;(G1237*(1+'inputs and tables'!$K$14)),1,K1236)))</f>
        <v>0</v>
      </c>
      <c r="N1237" s="13">
        <f t="shared" si="59"/>
        <v>28744.107380618254</v>
      </c>
      <c r="O1237" s="10">
        <f ca="1">(O1236+(IF(J1236&lt;&gt;J1235,(-O1236*'inputs and tables'!$K$22-'inputs and tables'!$K$21)-O1236*'inputs and tables'!$K$22,0)*('inputs and tables'!$K$15+'inputs and tables'!$K$16)))*(IF(AND(J1236=0,'inputs and tables'!$K$16=1),(data!C1236/data!C1237-1)*'inputs and tables'!$K$18+1,1)*IF(AND(J1236=1,'inputs and tables'!$K$15=1),(data!C1237/data!C1236-1)*'inputs and tables'!$K$17+1,1))</f>
        <v>238080.7434358552</v>
      </c>
      <c r="P1237" s="10">
        <f ca="1">(P1236+(IF(K1236&lt;&gt;K1235,(-P1236*'inputs and tables'!$K$22-'inputs and tables'!$K$21)-P1236*'inputs and tables'!$K$22,0)*('inputs and tables'!$K$15+'inputs and tables'!$K$16)))*(IF(AND(K1236=0,'inputs and tables'!$K$16=1),data!C1236/data!C1237,1)*IF(AND(K1236=1,'inputs and tables'!$K$15=1),data!C1237/data!C1236,1))</f>
        <v>7231.6906908538831</v>
      </c>
      <c r="R1237" s="36">
        <f ca="1">1-O1237/MAX($O$202:O1237)</f>
        <v>0.71452638544721392</v>
      </c>
      <c r="S1237" s="36">
        <f>1-N1237/MAX($N$202:N1237)</f>
        <v>0.59350147913410778</v>
      </c>
    </row>
    <row r="1238" spans="1:19" x14ac:dyDescent="0.4">
      <c r="A1238" s="17">
        <f t="shared" si="57"/>
        <v>1236</v>
      </c>
      <c r="B1238">
        <v>1527033600</v>
      </c>
      <c r="C1238">
        <v>7505</v>
      </c>
      <c r="D1238" s="14">
        <f t="shared" si="58"/>
        <v>43243</v>
      </c>
      <c r="F1238">
        <f ca="1">IF(A1238&lt;$F$2,"",AVERAGE(INDIRECT("C"&amp;A1238-$F$2+3):C1238))</f>
        <v>8645.2127272727266</v>
      </c>
      <c r="G1238" s="2">
        <f ca="1">IF(A1238&lt;$G$2,"",IF(A1238=$G$2,AVERAGE(INDIRECT("C"&amp;A1238-$G$2+3):C1238),G1237+(2/($G$2+3))*(C1238-G1237)))</f>
        <v>8597.1207556889804</v>
      </c>
      <c r="J1238">
        <f ca="1">IF(F1238="","",IF(C1238&lt;(F1238*(1-'inputs and tables'!$K$14)),0,IF(C1238&gt;(F1238*(1+'inputs and tables'!$K$14)),1,J1237)))</f>
        <v>0</v>
      </c>
      <c r="K1238">
        <f ca="1">IF(G1238="","",IF(C1238&lt;(G1238*(1-'inputs and tables'!$K$14)),0,IF(C1238&gt;(G1238*(1+'inputs and tables'!$K$14)),1,K1237)))</f>
        <v>0</v>
      </c>
      <c r="N1238" s="13">
        <f t="shared" si="59"/>
        <v>27007.089135989081</v>
      </c>
      <c r="O1238" s="10">
        <f ca="1">(O1237+(IF(J1237&lt;&gt;J1236,(-O1237*'inputs and tables'!$K$22-'inputs and tables'!$K$21)-O1237*'inputs and tables'!$K$22,0)*('inputs and tables'!$K$15+'inputs and tables'!$K$16)))*(IF(AND(J1237=0,'inputs and tables'!$K$16=1),(data!C1237/data!C1238-1)*'inputs and tables'!$K$18+1,1)*IF(AND(J1237=1,'inputs and tables'!$K$15=1),(data!C1238/data!C1237-1)*'inputs and tables'!$K$17+1,1))</f>
        <v>253393.41163791879</v>
      </c>
      <c r="P1238" s="10">
        <f ca="1">(P1237+(IF(K1237&lt;&gt;K1236,(-P1237*'inputs and tables'!$K$22-'inputs and tables'!$K$21)-P1237*'inputs and tables'!$K$22,0)*('inputs and tables'!$K$15+'inputs and tables'!$K$16)))*(IF(AND(K1237=0,'inputs and tables'!$K$16=1),data!C1237/data!C1238,1)*IF(AND(K1237=1,'inputs and tables'!$K$15=1),data!C1238/data!C1237,1))</f>
        <v>7696.8122226960113</v>
      </c>
      <c r="R1238" s="36">
        <f ca="1">1-O1238/MAX($O$202:O1238)</f>
        <v>0.69616554417544441</v>
      </c>
      <c r="S1238" s="36">
        <f>1-N1238/MAX($N$202:N1238)</f>
        <v>0.61806635212908345</v>
      </c>
    </row>
    <row r="1239" spans="1:19" x14ac:dyDescent="0.4">
      <c r="A1239" s="17">
        <f t="shared" si="57"/>
        <v>1237</v>
      </c>
      <c r="B1239">
        <v>1527120000</v>
      </c>
      <c r="C1239">
        <v>7584.15</v>
      </c>
      <c r="D1239" s="14">
        <f t="shared" si="58"/>
        <v>43244</v>
      </c>
      <c r="F1239">
        <f ca="1">IF(A1239&lt;$F$2,"",AVERAGE(INDIRECT("C"&amp;A1239-$F$2+3):C1239))</f>
        <v>8662.4663636363639</v>
      </c>
      <c r="G1239" s="2">
        <f ca="1">IF(A1239&lt;$G$2,"",IF(A1239=$G$2,AVERAGE(INDIRECT("C"&amp;A1239-$G$2+3):C1239),G1238+(2/($G$2+3))*(C1239-G1238)))</f>
        <v>8554.0156171490235</v>
      </c>
      <c r="J1239">
        <f ca="1">IF(F1239="","",IF(C1239&lt;(F1239*(1-'inputs and tables'!$K$14)),0,IF(C1239&gt;(F1239*(1+'inputs and tables'!$K$14)),1,J1238)))</f>
        <v>0</v>
      </c>
      <c r="K1239">
        <f ca="1">IF(G1239="","",IF(C1239&lt;(G1239*(1-'inputs and tables'!$K$14)),0,IF(C1239&gt;(G1239*(1+'inputs and tables'!$K$14)),1,K1238)))</f>
        <v>0</v>
      </c>
      <c r="N1239" s="13">
        <f t="shared" si="59"/>
        <v>27291.914066717065</v>
      </c>
      <c r="O1239" s="10">
        <f ca="1">(O1238+(IF(J1238&lt;&gt;J1237,(-O1238*'inputs and tables'!$K$22-'inputs and tables'!$K$21)-O1238*'inputs and tables'!$K$22,0)*('inputs and tables'!$K$15+'inputs and tables'!$K$16)))*(IF(AND(J1238=0,'inputs and tables'!$K$16=1),(data!C1238/data!C1239-1)*'inputs and tables'!$K$18+1,1)*IF(AND(J1238=1,'inputs and tables'!$K$15=1),(data!C1239/data!C1238-1)*'inputs and tables'!$K$17+1,1))</f>
        <v>250748.93750025786</v>
      </c>
      <c r="P1239" s="10">
        <f ca="1">(P1238+(IF(K1238&lt;&gt;K1237,(-P1238*'inputs and tables'!$K$22-'inputs and tables'!$K$21)-P1238*'inputs and tables'!$K$22,0)*('inputs and tables'!$K$15+'inputs and tables'!$K$16)))*(IF(AND(K1238=0,'inputs and tables'!$K$16=1),data!C1238/data!C1239,1)*IF(AND(K1238=1,'inputs and tables'!$K$15=1),data!C1239/data!C1238,1))</f>
        <v>7616.486452843571</v>
      </c>
      <c r="R1239" s="36">
        <f ca="1">1-O1239/MAX($O$202:O1239)</f>
        <v>0.69933643309226612</v>
      </c>
      <c r="S1239" s="36">
        <f>1-N1239/MAX($N$202:N1239)</f>
        <v>0.61403836435706705</v>
      </c>
    </row>
    <row r="1240" spans="1:19" x14ac:dyDescent="0.4">
      <c r="A1240" s="17">
        <f t="shared" si="57"/>
        <v>1238</v>
      </c>
      <c r="B1240">
        <v>1527206400</v>
      </c>
      <c r="C1240">
        <v>7459.11</v>
      </c>
      <c r="D1240" s="14">
        <f t="shared" si="58"/>
        <v>43245</v>
      </c>
      <c r="F1240">
        <f ca="1">IF(A1240&lt;$F$2,"",AVERAGE(INDIRECT("C"&amp;A1240-$F$2+3):C1240))</f>
        <v>8674.1963636363635</v>
      </c>
      <c r="G1240" s="2">
        <f ca="1">IF(A1240&lt;$G$2,"",IF(A1240=$G$2,AVERAGE(INDIRECT("C"&amp;A1240-$G$2+3):C1240),G1239+(2/($G$2+3))*(C1240-G1239)))</f>
        <v>8507.4238887597039</v>
      </c>
      <c r="J1240">
        <f ca="1">IF(F1240="","",IF(C1240&lt;(F1240*(1-'inputs and tables'!$K$14)),0,IF(C1240&gt;(F1240*(1+'inputs and tables'!$K$14)),1,J1239)))</f>
        <v>0</v>
      </c>
      <c r="K1240">
        <f ca="1">IF(G1240="","",IF(C1240&lt;(G1240*(1-'inputs and tables'!$K$14)),0,IF(C1240&gt;(G1240*(1+'inputs and tables'!$K$14)),1,K1239)))</f>
        <v>0</v>
      </c>
      <c r="N1240" s="13">
        <f t="shared" si="59"/>
        <v>26841.951851452031</v>
      </c>
      <c r="O1240" s="10">
        <f ca="1">(O1239+(IF(J1239&lt;&gt;J1238,(-O1239*'inputs and tables'!$K$22-'inputs and tables'!$K$21)-O1239*'inputs and tables'!$K$22,0)*('inputs and tables'!$K$15+'inputs and tables'!$K$16)))*(IF(AND(J1239=0,'inputs and tables'!$K$16=1),(data!C1239/data!C1240-1)*'inputs and tables'!$K$18+1,1)*IF(AND(J1239=1,'inputs and tables'!$K$15=1),(data!C1240/data!C1239-1)*'inputs and tables'!$K$17+1,1))</f>
        <v>254952.34074072921</v>
      </c>
      <c r="P1240" s="10">
        <f ca="1">(P1239+(IF(K1239&lt;&gt;K1238,(-P1239*'inputs and tables'!$K$22-'inputs and tables'!$K$21)-P1239*'inputs and tables'!$K$22,0)*('inputs and tables'!$K$15+'inputs and tables'!$K$16)))*(IF(AND(K1239=0,'inputs and tables'!$K$16=1),data!C1239/data!C1240,1)*IF(AND(K1239=1,'inputs and tables'!$K$15=1),data!C1240/data!C1239,1))</f>
        <v>7744.1646163327214</v>
      </c>
      <c r="R1240" s="36">
        <f ca="1">1-O1240/MAX($O$202:O1240)</f>
        <v>0.6942962912514643</v>
      </c>
      <c r="S1240" s="36">
        <f>1-N1240/MAX($N$202:N1240)</f>
        <v>0.62040171989734416</v>
      </c>
    </row>
    <row r="1241" spans="1:19" x14ac:dyDescent="0.4">
      <c r="A1241" s="17">
        <f t="shared" si="57"/>
        <v>1239</v>
      </c>
      <c r="B1241">
        <v>1527292800</v>
      </c>
      <c r="C1241">
        <v>7337.95</v>
      </c>
      <c r="D1241" s="14">
        <f t="shared" si="58"/>
        <v>43246</v>
      </c>
      <c r="F1241">
        <f ca="1">IF(A1241&lt;$F$2,"",AVERAGE(INDIRECT("C"&amp;A1241-$F$2+3):C1241))</f>
        <v>8661.0588636363627</v>
      </c>
      <c r="G1241" s="2">
        <f ca="1">IF(A1241&lt;$G$2,"",IF(A1241=$G$2,AVERAGE(INDIRECT("C"&amp;A1241-$G$2+3):C1241),G1240+(2/($G$2+3))*(C1241-G1240)))</f>
        <v>8457.6590424295046</v>
      </c>
      <c r="J1241">
        <f ca="1">IF(F1241="","",IF(C1241&lt;(F1241*(1-'inputs and tables'!$K$14)),0,IF(C1241&gt;(F1241*(1+'inputs and tables'!$K$14)),1,J1240)))</f>
        <v>0</v>
      </c>
      <c r="K1241">
        <f ca="1">IF(G1241="","",IF(C1241&lt;(G1241*(1-'inputs and tables'!$K$14)),0,IF(C1241&gt;(G1241*(1+'inputs and tables'!$K$14)),1,K1240)))</f>
        <v>0</v>
      </c>
      <c r="N1241" s="13">
        <f t="shared" si="59"/>
        <v>26405.95199539388</v>
      </c>
      <c r="O1241" s="10">
        <f ca="1">(O1240+(IF(J1240&lt;&gt;J1239,(-O1240*'inputs and tables'!$K$22-'inputs and tables'!$K$21)-O1240*'inputs and tables'!$K$22,0)*('inputs and tables'!$K$15+'inputs and tables'!$K$16)))*(IF(AND(J1240=0,'inputs and tables'!$K$16=1),(data!C1240/data!C1241-1)*'inputs and tables'!$K$18+1,1)*IF(AND(J1240=1,'inputs and tables'!$K$15=1),(data!C1241/data!C1240-1)*'inputs and tables'!$K$17+1,1))</f>
        <v>259161.96680852014</v>
      </c>
      <c r="P1241" s="10">
        <f ca="1">(P1240+(IF(K1240&lt;&gt;K1239,(-P1240*'inputs and tables'!$K$22-'inputs and tables'!$K$21)-P1240*'inputs and tables'!$K$22,0)*('inputs and tables'!$K$15+'inputs and tables'!$K$16)))*(IF(AND(K1240=0,'inputs and tables'!$K$16=1),data!C1240/data!C1241,1)*IF(AND(K1240=1,'inputs and tables'!$K$15=1),data!C1241/data!C1240,1))</f>
        <v>7872.0317978909043</v>
      </c>
      <c r="R1241" s="36">
        <f ca="1">1-O1241/MAX($O$202:O1241)</f>
        <v>0.6892486878537889</v>
      </c>
      <c r="S1241" s="36">
        <f>1-N1241/MAX($N$202:N1241)</f>
        <v>0.62656762006736944</v>
      </c>
    </row>
    <row r="1242" spans="1:19" x14ac:dyDescent="0.4">
      <c r="A1242" s="17">
        <f t="shared" si="57"/>
        <v>1240</v>
      </c>
      <c r="B1242">
        <v>1527379200</v>
      </c>
      <c r="C1242">
        <v>7346.64</v>
      </c>
      <c r="D1242" s="14">
        <f t="shared" si="58"/>
        <v>43247</v>
      </c>
      <c r="F1242">
        <f ca="1">IF(A1242&lt;$F$2,"",AVERAGE(INDIRECT("C"&amp;A1242-$F$2+3):C1242))</f>
        <v>8648.6372727272737</v>
      </c>
      <c r="G1242" s="2">
        <f ca="1">IF(A1242&lt;$G$2,"",IF(A1242=$G$2,AVERAGE(INDIRECT("C"&amp;A1242-$G$2+3):C1242),G1241+(2/($G$2+3))*(C1242-G1241)))</f>
        <v>8410.3816363686747</v>
      </c>
      <c r="J1242">
        <f ca="1">IF(F1242="","",IF(C1242&lt;(F1242*(1-'inputs and tables'!$K$14)),0,IF(C1242&gt;(F1242*(1+'inputs and tables'!$K$14)),1,J1241)))</f>
        <v>0</v>
      </c>
      <c r="K1242">
        <f ca="1">IF(G1242="","",IF(C1242&lt;(G1242*(1-'inputs and tables'!$K$14)),0,IF(C1242&gt;(G1242*(1+'inputs and tables'!$K$14)),1,K1241)))</f>
        <v>0</v>
      </c>
      <c r="N1242" s="13">
        <f t="shared" si="59"/>
        <v>26437.223361761869</v>
      </c>
      <c r="O1242" s="10">
        <f ca="1">(O1241+(IF(J1241&lt;&gt;J1240,(-O1241*'inputs and tables'!$K$22-'inputs and tables'!$K$21)-O1241*'inputs and tables'!$K$22,0)*('inputs and tables'!$K$15+'inputs and tables'!$K$16)))*(IF(AND(J1241=0,'inputs and tables'!$K$16=1),(data!C1241/data!C1242-1)*'inputs and tables'!$K$18+1,1)*IF(AND(J1241=1,'inputs and tables'!$K$15=1),(data!C1242/data!C1241-1)*'inputs and tables'!$K$17+1,1))</f>
        <v>258855.41612799597</v>
      </c>
      <c r="P1242" s="10">
        <f ca="1">(P1241+(IF(K1241&lt;&gt;K1240,(-P1241*'inputs and tables'!$K$22-'inputs and tables'!$K$21)-P1241*'inputs and tables'!$K$22,0)*('inputs and tables'!$K$15+'inputs and tables'!$K$16)))*(IF(AND(K1241=0,'inputs and tables'!$K$16=1),data!C1241/data!C1242,1)*IF(AND(K1241=1,'inputs and tables'!$K$15=1),data!C1242/data!C1241,1))</f>
        <v>7862.7203362807431</v>
      </c>
      <c r="R1242" s="36">
        <f ca="1">1-O1242/MAX($O$202:O1242)</f>
        <v>0.6896162611801735</v>
      </c>
      <c r="S1242" s="36">
        <f>1-N1242/MAX($N$202:N1242)</f>
        <v>0.6261253811066767</v>
      </c>
    </row>
    <row r="1243" spans="1:19" x14ac:dyDescent="0.4">
      <c r="A1243" s="17">
        <f t="shared" si="57"/>
        <v>1241</v>
      </c>
      <c r="B1243">
        <v>1527465600</v>
      </c>
      <c r="C1243">
        <v>7107.94</v>
      </c>
      <c r="D1243" s="14">
        <f t="shared" si="58"/>
        <v>43248</v>
      </c>
      <c r="F1243">
        <f ca="1">IF(A1243&lt;$F$2,"",AVERAGE(INDIRECT("C"&amp;A1243-$F$2+3):C1243))</f>
        <v>8628.2925000000014</v>
      </c>
      <c r="G1243" s="2">
        <f ca="1">IF(A1243&lt;$G$2,"",IF(A1243=$G$2,AVERAGE(INDIRECT("C"&amp;A1243-$G$2+3):C1243),G1242+(2/($G$2+3))*(C1243-G1242)))</f>
        <v>8354.9585880125614</v>
      </c>
      <c r="J1243">
        <f ca="1">IF(F1243="","",IF(C1243&lt;(F1243*(1-'inputs and tables'!$K$14)),0,IF(C1243&gt;(F1243*(1+'inputs and tables'!$K$14)),1,J1242)))</f>
        <v>0</v>
      </c>
      <c r="K1243">
        <f ca="1">IF(G1243="","",IF(C1243&lt;(G1243*(1-'inputs and tables'!$K$14)),0,IF(C1243&gt;(G1243*(1+'inputs and tables'!$K$14)),1,K1242)))</f>
        <v>0</v>
      </c>
      <c r="N1243" s="13">
        <f t="shared" si="59"/>
        <v>25578.250386843731</v>
      </c>
      <c r="O1243" s="10">
        <f ca="1">(O1242+(IF(J1242&lt;&gt;J1241,(-O1242*'inputs and tables'!$K$22-'inputs and tables'!$K$21)-O1242*'inputs and tables'!$K$22,0)*('inputs and tables'!$K$15+'inputs and tables'!$K$16)))*(IF(AND(J1242=0,'inputs and tables'!$K$16=1),(data!C1242/data!C1243-1)*'inputs and tables'!$K$18+1,1)*IF(AND(J1242=1,'inputs and tables'!$K$15=1),(data!C1243/data!C1242-1)*'inputs and tables'!$K$17+1,1))</f>
        <v>267548.34091770335</v>
      </c>
      <c r="P1243" s="10">
        <f ca="1">(P1242+(IF(K1242&lt;&gt;K1241,(-P1242*'inputs and tables'!$K$22-'inputs and tables'!$K$21)-P1242*'inputs and tables'!$K$22,0)*('inputs and tables'!$K$15+'inputs and tables'!$K$16)))*(IF(AND(K1242=0,'inputs and tables'!$K$16=1),data!C1242/data!C1243,1)*IF(AND(K1242=1,'inputs and tables'!$K$15=1),data!C1243/data!C1242,1))</f>
        <v>8126.7674925975125</v>
      </c>
      <c r="R1243" s="36">
        <f ca="1">1-O1243/MAX($O$202:O1243)</f>
        <v>0.67919290385635089</v>
      </c>
      <c r="S1243" s="36">
        <f>1-N1243/MAX($N$202:N1243)</f>
        <v>0.63827295762190506</v>
      </c>
    </row>
    <row r="1244" spans="1:19" x14ac:dyDescent="0.4">
      <c r="A1244" s="17">
        <f t="shared" si="57"/>
        <v>1242</v>
      </c>
      <c r="B1244">
        <v>1527552000</v>
      </c>
      <c r="C1244">
        <v>7460</v>
      </c>
      <c r="D1244" s="14">
        <f t="shared" si="58"/>
        <v>43249</v>
      </c>
      <c r="F1244">
        <f ca="1">IF(A1244&lt;$F$2,"",AVERAGE(INDIRECT("C"&amp;A1244-$F$2+3):C1244))</f>
        <v>8607.9459090909095</v>
      </c>
      <c r="G1244" s="2">
        <f ca="1">IF(A1244&lt;$G$2,"",IF(A1244=$G$2,AVERAGE(INDIRECT("C"&amp;A1244-$G$2+3):C1244),G1243+(2/($G$2+3))*(C1244-G1243)))</f>
        <v>8316.8752438418142</v>
      </c>
      <c r="J1244">
        <f ca="1">IF(F1244="","",IF(C1244&lt;(F1244*(1-'inputs and tables'!$K$14)),0,IF(C1244&gt;(F1244*(1+'inputs and tables'!$K$14)),1,J1243)))</f>
        <v>0</v>
      </c>
      <c r="K1244">
        <f ca="1">IF(G1244="","",IF(C1244&lt;(G1244*(1-'inputs and tables'!$K$14)),0,IF(C1244&gt;(G1244*(1+'inputs and tables'!$K$14)),1,K1243)))</f>
        <v>0</v>
      </c>
      <c r="N1244" s="13">
        <f t="shared" si="59"/>
        <v>26845.154557558766</v>
      </c>
      <c r="O1244" s="10">
        <f ca="1">(O1243+(IF(J1243&lt;&gt;J1242,(-O1243*'inputs and tables'!$K$22-'inputs and tables'!$K$21)-O1243*'inputs and tables'!$K$22,0)*('inputs and tables'!$K$15+'inputs and tables'!$K$16)))*(IF(AND(J1243=0,'inputs and tables'!$K$16=1),(data!C1243/data!C1244-1)*'inputs and tables'!$K$18+1,1)*IF(AND(J1243=1,'inputs and tables'!$K$15=1),(data!C1244/data!C1243-1)*'inputs and tables'!$K$17+1,1))</f>
        <v>254921.9241746086</v>
      </c>
      <c r="P1244" s="10">
        <f ca="1">(P1243+(IF(K1243&lt;&gt;K1242,(-P1243*'inputs and tables'!$K$22-'inputs and tables'!$K$21)-P1243*'inputs and tables'!$K$22,0)*('inputs and tables'!$K$15+'inputs and tables'!$K$16)))*(IF(AND(K1243=0,'inputs and tables'!$K$16=1),data!C1243/data!C1244,1)*IF(AND(K1243=1,'inputs and tables'!$K$15=1),data!C1244/data!C1243,1))</f>
        <v>7743.2407146559735</v>
      </c>
      <c r="R1244" s="36">
        <f ca="1">1-O1244/MAX($O$202:O1244)</f>
        <v>0.69433276260545718</v>
      </c>
      <c r="S1244" s="36">
        <f>1-N1244/MAX($N$202:N1244)</f>
        <v>0.62035642729952856</v>
      </c>
    </row>
    <row r="1245" spans="1:19" x14ac:dyDescent="0.4">
      <c r="A1245" s="17">
        <f t="shared" si="57"/>
        <v>1243</v>
      </c>
      <c r="B1245">
        <v>1527638400</v>
      </c>
      <c r="C1245">
        <v>7380.01</v>
      </c>
      <c r="D1245" s="14">
        <f t="shared" si="58"/>
        <v>43250</v>
      </c>
      <c r="F1245">
        <f ca="1">IF(A1245&lt;$F$2,"",AVERAGE(INDIRECT("C"&amp;A1245-$F$2+3):C1245))</f>
        <v>8592.7431818181813</v>
      </c>
      <c r="G1245" s="2">
        <f ca="1">IF(A1245&lt;$G$2,"",IF(A1245=$G$2,AVERAGE(INDIRECT("C"&amp;A1245-$G$2+3):C1245),G1244+(2/($G$2+3))*(C1245-G1244)))</f>
        <v>8277.0086377208863</v>
      </c>
      <c r="J1245">
        <f ca="1">IF(F1245="","",IF(C1245&lt;(F1245*(1-'inputs and tables'!$K$14)),0,IF(C1245&gt;(F1245*(1+'inputs and tables'!$K$14)),1,J1244)))</f>
        <v>0</v>
      </c>
      <c r="K1245">
        <f ca="1">IF(G1245="","",IF(C1245&lt;(G1245*(1-'inputs and tables'!$K$14)),0,IF(C1245&gt;(G1245*(1+'inputs and tables'!$K$14)),1,K1244)))</f>
        <v>0</v>
      </c>
      <c r="N1245" s="13">
        <f t="shared" si="59"/>
        <v>26557.306848033415</v>
      </c>
      <c r="O1245" s="10">
        <f ca="1">(O1244+(IF(J1244&lt;&gt;J1243,(-O1244*'inputs and tables'!$K$22-'inputs and tables'!$K$21)-O1244*'inputs and tables'!$K$22,0)*('inputs and tables'!$K$15+'inputs and tables'!$K$16)))*(IF(AND(J1244=0,'inputs and tables'!$K$16=1),(data!C1244/data!C1245-1)*'inputs and tables'!$K$18+1,1)*IF(AND(J1244=1,'inputs and tables'!$K$15=1),(data!C1245/data!C1244-1)*'inputs and tables'!$K$17+1,1))</f>
        <v>257684.95629986684</v>
      </c>
      <c r="P1245" s="10">
        <f ca="1">(P1244+(IF(K1244&lt;&gt;K1243,(-P1244*'inputs and tables'!$K$22-'inputs and tables'!$K$21)-P1244*'inputs and tables'!$K$22,0)*('inputs and tables'!$K$15+'inputs and tables'!$K$16)))*(IF(AND(K1244=0,'inputs and tables'!$K$16=1),data!C1244/data!C1245,1)*IF(AND(K1244=1,'inputs and tables'!$K$15=1),data!C1245/data!C1244,1))</f>
        <v>7827.1676774602702</v>
      </c>
      <c r="R1245" s="36">
        <f ca="1">1-O1245/MAX($O$202:O1245)</f>
        <v>0.69101971528991291</v>
      </c>
      <c r="S1245" s="36">
        <f>1-N1245/MAX($N$202:N1245)</f>
        <v>0.62442716314139335</v>
      </c>
    </row>
    <row r="1246" spans="1:19" x14ac:dyDescent="0.4">
      <c r="A1246" s="17">
        <f t="shared" si="57"/>
        <v>1244</v>
      </c>
      <c r="B1246">
        <v>1527724800</v>
      </c>
      <c r="C1246">
        <v>7485</v>
      </c>
      <c r="D1246" s="14">
        <f t="shared" si="58"/>
        <v>43251</v>
      </c>
      <c r="F1246">
        <f ca="1">IF(A1246&lt;$F$2,"",AVERAGE(INDIRECT("C"&amp;A1246-$F$2+3):C1246))</f>
        <v>8583.4909090909096</v>
      </c>
      <c r="G1246" s="2">
        <f ca="1">IF(A1246&lt;$G$2,"",IF(A1246=$G$2,AVERAGE(INDIRECT("C"&amp;A1246-$G$2+3):C1246),G1245+(2/($G$2+3))*(C1246-G1245)))</f>
        <v>8243.3061424987209</v>
      </c>
      <c r="J1246">
        <f ca="1">IF(F1246="","",IF(C1246&lt;(F1246*(1-'inputs and tables'!$K$14)),0,IF(C1246&gt;(F1246*(1+'inputs and tables'!$K$14)),1,J1245)))</f>
        <v>0</v>
      </c>
      <c r="K1246">
        <f ca="1">IF(G1246="","",IF(C1246&lt;(G1246*(1-'inputs and tables'!$K$14)),0,IF(C1246&gt;(G1246*(1+'inputs and tables'!$K$14)),1,K1245)))</f>
        <v>0</v>
      </c>
      <c r="N1246" s="13">
        <f t="shared" si="59"/>
        <v>26935.118212242276</v>
      </c>
      <c r="O1246" s="10">
        <f ca="1">(O1245+(IF(J1245&lt;&gt;J1244,(-O1245*'inputs and tables'!$K$22-'inputs and tables'!$K$21)-O1245*'inputs and tables'!$K$22,0)*('inputs and tables'!$K$15+'inputs and tables'!$K$16)))*(IF(AND(J1245=0,'inputs and tables'!$K$16=1),(data!C1245/data!C1246-1)*'inputs and tables'!$K$18+1,1)*IF(AND(J1245=1,'inputs and tables'!$K$15=1),(data!C1246/data!C1245-1)*'inputs and tables'!$K$17+1,1))</f>
        <v>254070.4815420949</v>
      </c>
      <c r="P1246" s="10">
        <f ca="1">(P1245+(IF(K1245&lt;&gt;K1244,(-P1245*'inputs and tables'!$K$22-'inputs and tables'!$K$21)-P1245*'inputs and tables'!$K$22,0)*('inputs and tables'!$K$15+'inputs and tables'!$K$16)))*(IF(AND(K1245=0,'inputs and tables'!$K$16=1),data!C1245/data!C1246,1)*IF(AND(K1245=1,'inputs and tables'!$K$15=1),data!C1246/data!C1245,1))</f>
        <v>7717.3781872189138</v>
      </c>
      <c r="R1246" s="36">
        <f ca="1">1-O1246/MAX($O$202:O1246)</f>
        <v>0.69535369526208557</v>
      </c>
      <c r="S1246" s="36">
        <f>1-N1246/MAX($N$202:N1246)</f>
        <v>0.61908416331594784</v>
      </c>
    </row>
    <row r="1247" spans="1:19" x14ac:dyDescent="0.4">
      <c r="A1247" s="17">
        <f t="shared" si="57"/>
        <v>1245</v>
      </c>
      <c r="B1247">
        <v>1527811200</v>
      </c>
      <c r="C1247">
        <v>7514.32</v>
      </c>
      <c r="D1247" s="14">
        <f t="shared" si="58"/>
        <v>43252</v>
      </c>
      <c r="F1247">
        <f ca="1">IF(A1247&lt;$F$2,"",AVERAGE(INDIRECT("C"&amp;A1247-$F$2+3):C1247))</f>
        <v>8568.9970454545455</v>
      </c>
      <c r="G1247" s="2">
        <f ca="1">IF(A1247&lt;$G$2,"",IF(A1247=$G$2,AVERAGE(INDIRECT("C"&amp;A1247-$G$2+3):C1247),G1246+(2/($G$2+3))*(C1247-G1246)))</f>
        <v>8212.2854555838821</v>
      </c>
      <c r="J1247">
        <f ca="1">IF(F1247="","",IF(C1247&lt;(F1247*(1-'inputs and tables'!$K$14)),0,IF(C1247&gt;(F1247*(1+'inputs and tables'!$K$14)),1,J1246)))</f>
        <v>0</v>
      </c>
      <c r="K1247">
        <f ca="1">IF(G1247="","",IF(C1247&lt;(G1247*(1-'inputs and tables'!$K$14)),0,IF(C1247&gt;(G1247*(1+'inputs and tables'!$K$14)),1,K1246)))</f>
        <v>0</v>
      </c>
      <c r="N1247" s="13">
        <f t="shared" si="59"/>
        <v>27040.627586455095</v>
      </c>
      <c r="O1247" s="10">
        <f ca="1">(O1246+(IF(J1246&lt;&gt;J1245,(-O1246*'inputs and tables'!$K$22-'inputs and tables'!$K$21)-O1246*'inputs and tables'!$K$22,0)*('inputs and tables'!$K$15+'inputs and tables'!$K$16)))*(IF(AND(J1246=0,'inputs and tables'!$K$16=1),(data!C1246/data!C1247-1)*'inputs and tables'!$K$18+1,1)*IF(AND(J1246=1,'inputs and tables'!$K$15=1),(data!C1247/data!C1246-1)*'inputs and tables'!$K$17+1,1))</f>
        <v>253079.12816363695</v>
      </c>
      <c r="P1247" s="10">
        <f ca="1">(P1246+(IF(K1246&lt;&gt;K1245,(-P1246*'inputs and tables'!$K$22-'inputs and tables'!$K$21)-P1246*'inputs and tables'!$K$22,0)*('inputs and tables'!$K$15+'inputs and tables'!$K$16)))*(IF(AND(K1246=0,'inputs and tables'!$K$16=1),data!C1246/data!C1247,1)*IF(AND(K1246=1,'inputs and tables'!$K$15=1),data!C1247/data!C1246,1))</f>
        <v>7687.2658778616797</v>
      </c>
      <c r="R1247" s="36">
        <f ca="1">1-O1247/MAX($O$202:O1247)</f>
        <v>0.69654238960234727</v>
      </c>
      <c r="S1247" s="36">
        <f>1-N1247/MAX($N$202:N1247)</f>
        <v>0.61759205211600454</v>
      </c>
    </row>
    <row r="1248" spans="1:19" x14ac:dyDescent="0.4">
      <c r="A1248" s="17">
        <f t="shared" si="57"/>
        <v>1246</v>
      </c>
      <c r="B1248">
        <v>1527897600</v>
      </c>
      <c r="C1248">
        <v>7636.42</v>
      </c>
      <c r="D1248" s="14">
        <f t="shared" si="58"/>
        <v>43253</v>
      </c>
      <c r="F1248">
        <f ca="1">IF(A1248&lt;$F$2,"",AVERAGE(INDIRECT("C"&amp;A1248-$F$2+3):C1248))</f>
        <v>8554.5065909090918</v>
      </c>
      <c r="G1248" s="2">
        <f ca="1">IF(A1248&lt;$G$2,"",IF(A1248=$G$2,AVERAGE(INDIRECT("C"&amp;A1248-$G$2+3):C1248),G1247+(2/($G$2+3))*(C1248-G1247)))</f>
        <v>8187.7805425803126</v>
      </c>
      <c r="J1248">
        <f ca="1">IF(F1248="","",IF(C1248&lt;(F1248*(1-'inputs and tables'!$K$14)),0,IF(C1248&gt;(F1248*(1+'inputs and tables'!$K$14)),1,J1247)))</f>
        <v>0</v>
      </c>
      <c r="K1248">
        <f ca="1">IF(G1248="","",IF(C1248&lt;(G1248*(1-'inputs and tables'!$K$14)),0,IF(C1248&gt;(G1248*(1+'inputs and tables'!$K$14)),1,K1247)))</f>
        <v>0</v>
      </c>
      <c r="N1248" s="13">
        <f t="shared" si="59"/>
        <v>27480.010075929353</v>
      </c>
      <c r="O1248" s="10">
        <f ca="1">(O1247+(IF(J1247&lt;&gt;J1246,(-O1247*'inputs and tables'!$K$22-'inputs and tables'!$K$21)-O1247*'inputs and tables'!$K$22,0)*('inputs and tables'!$K$15+'inputs and tables'!$K$16)))*(IF(AND(J1247=0,'inputs and tables'!$K$16=1),(data!C1247/data!C1248-1)*'inputs and tables'!$K$18+1,1)*IF(AND(J1247=1,'inputs and tables'!$K$15=1),(data!C1248/data!C1247-1)*'inputs and tables'!$K$17+1,1))</f>
        <v>249032.60354231176</v>
      </c>
      <c r="P1248" s="10">
        <f ca="1">(P1247+(IF(K1247&lt;&gt;K1246,(-P1247*'inputs and tables'!$K$22-'inputs and tables'!$K$21)-P1247*'inputs and tables'!$K$22,0)*('inputs and tables'!$K$15+'inputs and tables'!$K$16)))*(IF(AND(K1247=0,'inputs and tables'!$K$16=1),data!C1247/data!C1248,1)*IF(AND(K1247=1,'inputs and tables'!$K$15=1),data!C1248/data!C1247,1))</f>
        <v>7564.352894593746</v>
      </c>
      <c r="R1248" s="36">
        <f ca="1">1-O1248/MAX($O$202:O1248)</f>
        <v>0.70139442422453324</v>
      </c>
      <c r="S1248" s="36">
        <f>1-N1248/MAX($N$202:N1248)</f>
        <v>0.61137831482019644</v>
      </c>
    </row>
    <row r="1249" spans="1:19" x14ac:dyDescent="0.4">
      <c r="A1249" s="17">
        <f t="shared" si="57"/>
        <v>1247</v>
      </c>
      <c r="B1249">
        <v>1527984000</v>
      </c>
      <c r="C1249">
        <v>7706.37</v>
      </c>
      <c r="D1249" s="14">
        <f t="shared" si="58"/>
        <v>43254</v>
      </c>
      <c r="F1249">
        <f ca="1">IF(A1249&lt;$F$2,"",AVERAGE(INDIRECT("C"&amp;A1249-$F$2+3):C1249))</f>
        <v>8528.1452272727292</v>
      </c>
      <c r="G1249" s="2">
        <f ca="1">IF(A1249&lt;$G$2,"",IF(A1249=$G$2,AVERAGE(INDIRECT("C"&amp;A1249-$G$2+3):C1249),G1248+(2/($G$2+3))*(C1249-G1248)))</f>
        <v>8167.2949875768954</v>
      </c>
      <c r="J1249">
        <f ca="1">IF(F1249="","",IF(C1249&lt;(F1249*(1-'inputs and tables'!$K$14)),0,IF(C1249&gt;(F1249*(1+'inputs and tables'!$K$14)),1,J1248)))</f>
        <v>0</v>
      </c>
      <c r="K1249">
        <f ca="1">IF(G1249="","",IF(C1249&lt;(G1249*(1-'inputs and tables'!$K$14)),0,IF(C1249&gt;(G1249*(1+'inputs and tables'!$K$14)),1,K1248)))</f>
        <v>0</v>
      </c>
      <c r="N1249" s="13">
        <f t="shared" si="59"/>
        <v>27731.728381733807</v>
      </c>
      <c r="O1249" s="10">
        <f ca="1">(O1248+(IF(J1248&lt;&gt;J1247,(-O1248*'inputs and tables'!$K$22-'inputs and tables'!$K$21)-O1248*'inputs and tables'!$K$22,0)*('inputs and tables'!$K$15+'inputs and tables'!$K$16)))*(IF(AND(J1248=0,'inputs and tables'!$K$16=1),(data!C1248/data!C1249-1)*'inputs and tables'!$K$18+1,1)*IF(AND(J1248=1,'inputs and tables'!$K$15=1),(data!C1249/data!C1248-1)*'inputs and tables'!$K$17+1,1))</f>
        <v>246772.15788271007</v>
      </c>
      <c r="P1249" s="10">
        <f ca="1">(P1248+(IF(K1248&lt;&gt;K1247,(-P1248*'inputs and tables'!$K$22-'inputs and tables'!$K$21)-P1248*'inputs and tables'!$K$22,0)*('inputs and tables'!$K$15+'inputs and tables'!$K$16)))*(IF(AND(K1248=0,'inputs and tables'!$K$16=1),data!C1248/data!C1249,1)*IF(AND(K1248=1,'inputs and tables'!$K$15=1),data!C1249/data!C1248,1))</f>
        <v>7495.6919705819437</v>
      </c>
      <c r="R1249" s="36">
        <f ca="1">1-O1249/MAX($O$202:O1249)</f>
        <v>0.70410483911837995</v>
      </c>
      <c r="S1249" s="36">
        <f>1-N1249/MAX($N$202:N1249)</f>
        <v>0.60781852019413773</v>
      </c>
    </row>
    <row r="1250" spans="1:19" x14ac:dyDescent="0.4">
      <c r="A1250" s="17">
        <f t="shared" si="57"/>
        <v>1248</v>
      </c>
      <c r="B1250">
        <v>1528070400</v>
      </c>
      <c r="C1250">
        <v>7487.37</v>
      </c>
      <c r="D1250" s="14">
        <f t="shared" si="58"/>
        <v>43255</v>
      </c>
      <c r="F1250">
        <f ca="1">IF(A1250&lt;$F$2,"",AVERAGE(INDIRECT("C"&amp;A1250-$F$2+3):C1250))</f>
        <v>8495.6895454545465</v>
      </c>
      <c r="G1250" s="2">
        <f ca="1">IF(A1250&lt;$G$2,"",IF(A1250=$G$2,AVERAGE(INDIRECT("C"&amp;A1250-$G$2+3):C1250),G1249+(2/($G$2+3))*(C1250-G1249)))</f>
        <v>8138.3620093821337</v>
      </c>
      <c r="J1250">
        <f ca="1">IF(F1250="","",IF(C1250&lt;(F1250*(1-'inputs and tables'!$K$14)),0,IF(C1250&gt;(F1250*(1+'inputs and tables'!$K$14)),1,J1249)))</f>
        <v>0</v>
      </c>
      <c r="K1250">
        <f ca="1">IF(G1250="","",IF(C1250&lt;(G1250*(1-'inputs and tables'!$K$14)),0,IF(C1250&gt;(G1250*(1+'inputs and tables'!$K$14)),1,K1249)))</f>
        <v>0</v>
      </c>
      <c r="N1250" s="13">
        <f t="shared" si="59"/>
        <v>26943.646766706275</v>
      </c>
      <c r="O1250" s="10">
        <f ca="1">(O1249+(IF(J1249&lt;&gt;J1248,(-O1249*'inputs and tables'!$K$22-'inputs and tables'!$K$21)-O1249*'inputs and tables'!$K$22,0)*('inputs and tables'!$K$15+'inputs and tables'!$K$16)))*(IF(AND(J1249=0,'inputs and tables'!$K$16=1),(data!C1249/data!C1250-1)*'inputs and tables'!$K$18+1,1)*IF(AND(J1249=1,'inputs and tables'!$K$15=1),(data!C1250/data!C1249-1)*'inputs and tables'!$K$17+1,1))</f>
        <v>253990.05983978094</v>
      </c>
      <c r="P1250" s="10">
        <f ca="1">(P1249+(IF(K1249&lt;&gt;K1248,(-P1249*'inputs and tables'!$K$22-'inputs and tables'!$K$21)-P1249*'inputs and tables'!$K$22,0)*('inputs and tables'!$K$15+'inputs and tables'!$K$16)))*(IF(AND(K1249=0,'inputs and tables'!$K$16=1),data!C1249/data!C1250,1)*IF(AND(K1249=1,'inputs and tables'!$K$15=1),data!C1250/data!C1249,1))</f>
        <v>7714.935382027812</v>
      </c>
      <c r="R1250" s="36">
        <f ca="1">1-O1250/MAX($O$202:O1250)</f>
        <v>0.69545012588354926</v>
      </c>
      <c r="S1250" s="36">
        <f>1-N1250/MAX($N$202:N1250)</f>
        <v>0.61896355269030434</v>
      </c>
    </row>
    <row r="1251" spans="1:19" x14ac:dyDescent="0.4">
      <c r="A1251" s="17">
        <f t="shared" si="57"/>
        <v>1249</v>
      </c>
      <c r="B1251">
        <v>1528156800</v>
      </c>
      <c r="C1251">
        <v>7612.51</v>
      </c>
      <c r="D1251" s="14">
        <f t="shared" si="58"/>
        <v>43256</v>
      </c>
      <c r="F1251">
        <f ca="1">IF(A1251&lt;$F$2,"",AVERAGE(INDIRECT("C"&amp;A1251-$F$2+3):C1251))</f>
        <v>8468.8145454545465</v>
      </c>
      <c r="G1251" s="2">
        <f ca="1">IF(A1251&lt;$G$2,"",IF(A1251=$G$2,AVERAGE(INDIRECT("C"&amp;A1251-$G$2+3):C1251),G1250+(2/($G$2+3))*(C1251-G1250)))</f>
        <v>8115.9853281318301</v>
      </c>
      <c r="J1251">
        <f ca="1">IF(F1251="","",IF(C1251&lt;(F1251*(1-'inputs and tables'!$K$14)),0,IF(C1251&gt;(F1251*(1+'inputs and tables'!$K$14)),1,J1250)))</f>
        <v>0</v>
      </c>
      <c r="K1251">
        <f ca="1">IF(G1251="","",IF(C1251&lt;(G1251*(1-'inputs and tables'!$K$14)),0,IF(C1251&gt;(G1251*(1+'inputs and tables'!$K$14)),1,K1250)))</f>
        <v>0</v>
      </c>
      <c r="N1251" s="13">
        <f t="shared" si="59"/>
        <v>27393.96883659004</v>
      </c>
      <c r="O1251" s="10">
        <f ca="1">(O1250+(IF(J1250&lt;&gt;J1249,(-O1250*'inputs and tables'!$K$22-'inputs and tables'!$K$21)-O1250*'inputs and tables'!$K$22,0)*('inputs and tables'!$K$15+'inputs and tables'!$K$16)))*(IF(AND(J1250=0,'inputs and tables'!$K$16=1),(data!C1250/data!C1251-1)*'inputs and tables'!$K$18+1,1)*IF(AND(J1250=1,'inputs and tables'!$K$15=1),(data!C1251/data!C1250-1)*'inputs and tables'!$K$17+1,1))</f>
        <v>249814.78570702442</v>
      </c>
      <c r="P1251" s="10">
        <f ca="1">(P1250+(IF(K1250&lt;&gt;K1249,(-P1250*'inputs and tables'!$K$22-'inputs and tables'!$K$21)-P1250*'inputs and tables'!$K$22,0)*('inputs and tables'!$K$15+'inputs and tables'!$K$16)))*(IF(AND(K1250=0,'inputs and tables'!$K$16=1),data!C1250/data!C1251,1)*IF(AND(K1250=1,'inputs and tables'!$K$15=1),data!C1251/data!C1250,1))</f>
        <v>7588.1116387805832</v>
      </c>
      <c r="R1251" s="36">
        <f ca="1">1-O1251/MAX($O$202:O1251)</f>
        <v>0.70045653917521422</v>
      </c>
      <c r="S1251" s="36">
        <f>1-N1251/MAX($N$202:N1251)</f>
        <v>0.61259510809409301</v>
      </c>
    </row>
    <row r="1252" spans="1:19" x14ac:dyDescent="0.4">
      <c r="A1252" s="17">
        <f t="shared" si="57"/>
        <v>1250</v>
      </c>
      <c r="B1252">
        <v>1528243200</v>
      </c>
      <c r="C1252">
        <v>7655</v>
      </c>
      <c r="D1252" s="14">
        <f t="shared" si="58"/>
        <v>43257</v>
      </c>
      <c r="F1252">
        <f ca="1">IF(A1252&lt;$F$2,"",AVERAGE(INDIRECT("C"&amp;A1252-$F$2+3):C1252))</f>
        <v>8439.8077272727278</v>
      </c>
      <c r="G1252" s="2">
        <f ca="1">IF(A1252&lt;$G$2,"",IF(A1252=$G$2,AVERAGE(INDIRECT("C"&amp;A1252-$G$2+3):C1252),G1251+(2/($G$2+3))*(C1252-G1251)))</f>
        <v>8096.3689311900498</v>
      </c>
      <c r="J1252">
        <f ca="1">IF(F1252="","",IF(C1252&lt;(F1252*(1-'inputs and tables'!$K$14)),0,IF(C1252&gt;(F1252*(1+'inputs and tables'!$K$14)),1,J1251)))</f>
        <v>0</v>
      </c>
      <c r="K1252">
        <f ca="1">IF(G1252="","",IF(C1252&lt;(G1252*(1-'inputs and tables'!$K$14)),0,IF(C1252&gt;(G1252*(1+'inputs and tables'!$K$14)),1,K1251)))</f>
        <v>0</v>
      </c>
      <c r="N1252" s="13">
        <f t="shared" si="59"/>
        <v>27546.871064090134</v>
      </c>
      <c r="O1252" s="10">
        <f ca="1">(O1251+(IF(J1251&lt;&gt;J1250,(-O1251*'inputs and tables'!$K$22-'inputs and tables'!$K$21)-O1251*'inputs and tables'!$K$22,0)*('inputs and tables'!$K$15+'inputs and tables'!$K$16)))*(IF(AND(J1251=0,'inputs and tables'!$K$16=1),(data!C1251/data!C1252-1)*'inputs and tables'!$K$18+1,1)*IF(AND(J1251=1,'inputs and tables'!$K$15=1),(data!C1252/data!C1251-1)*'inputs and tables'!$K$17+1,1))</f>
        <v>248428.15863390994</v>
      </c>
      <c r="P1252" s="10">
        <f ca="1">(P1251+(IF(K1251&lt;&gt;K1250,(-P1251*'inputs and tables'!$K$22-'inputs and tables'!$K$21)-P1251*'inputs and tables'!$K$22,0)*('inputs and tables'!$K$15+'inputs and tables'!$K$16)))*(IF(AND(K1251=0,'inputs and tables'!$K$16=1),data!C1251/data!C1252,1)*IF(AND(K1251=1,'inputs and tables'!$K$15=1),data!C1252/data!C1251,1))</f>
        <v>7545.9929106902127</v>
      </c>
      <c r="R1252" s="36">
        <f ca="1">1-O1252/MAX($O$202:O1252)</f>
        <v>0.70211919125234612</v>
      </c>
      <c r="S1252" s="36">
        <f>1-N1252/MAX($N$202:N1252)</f>
        <v>0.61043276822759929</v>
      </c>
    </row>
    <row r="1253" spans="1:19" x14ac:dyDescent="0.4">
      <c r="A1253" s="17">
        <f t="shared" si="57"/>
        <v>1251</v>
      </c>
      <c r="B1253">
        <v>1528329600</v>
      </c>
      <c r="C1253">
        <v>7684.93</v>
      </c>
      <c r="D1253" s="14">
        <f t="shared" si="58"/>
        <v>43258</v>
      </c>
      <c r="F1253">
        <f ca="1">IF(A1253&lt;$F$2,"",AVERAGE(INDIRECT("C"&amp;A1253-$F$2+3):C1253))</f>
        <v>8395.2584090909095</v>
      </c>
      <c r="G1253" s="2">
        <f ca="1">IF(A1253&lt;$G$2,"",IF(A1253=$G$2,AVERAGE(INDIRECT("C"&amp;A1253-$G$2+3):C1253),G1252+(2/($G$2+3))*(C1253-G1252)))</f>
        <v>8078.8608915649411</v>
      </c>
      <c r="J1253">
        <f ca="1">IF(F1253="","",IF(C1253&lt;(F1253*(1-'inputs and tables'!$K$14)),0,IF(C1253&gt;(F1253*(1+'inputs and tables'!$K$14)),1,J1252)))</f>
        <v>0</v>
      </c>
      <c r="K1253">
        <f ca="1">IF(G1253="","",IF(C1253&lt;(G1253*(1-'inputs and tables'!$K$14)),0,IF(C1253&gt;(G1253*(1+'inputs and tables'!$K$14)),1,K1252)))</f>
        <v>0</v>
      </c>
      <c r="N1253" s="13">
        <f t="shared" si="59"/>
        <v>27654.575551477228</v>
      </c>
      <c r="O1253" s="10">
        <f ca="1">(O1252+(IF(J1252&lt;&gt;J1251,(-O1252*'inputs and tables'!$K$22-'inputs and tables'!$K$21)-O1252*'inputs and tables'!$K$22,0)*('inputs and tables'!$K$15+'inputs and tables'!$K$16)))*(IF(AND(J1252=0,'inputs and tables'!$K$16=1),(data!C1252/data!C1253-1)*'inputs and tables'!$K$18+1,1)*IF(AND(J1252=1,'inputs and tables'!$K$15=1),(data!C1253/data!C1252-1)*'inputs and tables'!$K$17+1,1))</f>
        <v>247460.62154666087</v>
      </c>
      <c r="P1253" s="10">
        <f ca="1">(P1252+(IF(K1252&lt;&gt;K1251,(-P1252*'inputs and tables'!$K$22-'inputs and tables'!$K$21)-P1252*'inputs and tables'!$K$22,0)*('inputs and tables'!$K$15+'inputs and tables'!$K$16)))*(IF(AND(K1252=0,'inputs and tables'!$K$16=1),data!C1252/data!C1253,1)*IF(AND(K1252=1,'inputs and tables'!$K$15=1),data!C1253/data!C1252,1))</f>
        <v>7516.6040199889367</v>
      </c>
      <c r="R1253" s="36">
        <f ca="1">1-O1253/MAX($O$202:O1253)</f>
        <v>0.70327932837862028</v>
      </c>
      <c r="S1253" s="36">
        <f>1-N1253/MAX($N$202:N1253)</f>
        <v>0.60890961378645647</v>
      </c>
    </row>
    <row r="1254" spans="1:19" x14ac:dyDescent="0.4">
      <c r="A1254" s="17">
        <f t="shared" si="57"/>
        <v>1252</v>
      </c>
      <c r="B1254">
        <v>1528416000</v>
      </c>
      <c r="C1254">
        <v>7618.8</v>
      </c>
      <c r="D1254" s="14">
        <f t="shared" si="58"/>
        <v>43259</v>
      </c>
      <c r="F1254">
        <f ca="1">IF(A1254&lt;$F$2,"",AVERAGE(INDIRECT("C"&amp;A1254-$F$2+3):C1254))</f>
        <v>8366.9134090909101</v>
      </c>
      <c r="G1254" s="2">
        <f ca="1">IF(A1254&lt;$G$2,"",IF(A1254=$G$2,AVERAGE(INDIRECT("C"&amp;A1254-$G$2+3):C1254),G1253+(2/($G$2+3))*(C1254-G1253)))</f>
        <v>8059.2838323494116</v>
      </c>
      <c r="J1254">
        <f ca="1">IF(F1254="","",IF(C1254&lt;(F1254*(1-'inputs and tables'!$K$14)),0,IF(C1254&gt;(F1254*(1+'inputs and tables'!$K$14)),1,J1253)))</f>
        <v>0</v>
      </c>
      <c r="K1254">
        <f ca="1">IF(G1254="","",IF(C1254&lt;(G1254*(1-'inputs and tables'!$K$14)),0,IF(C1254&gt;(G1254*(1+'inputs and tables'!$K$14)),1,K1253)))</f>
        <v>0</v>
      </c>
      <c r="N1254" s="13">
        <f t="shared" si="59"/>
        <v>27416.603692108412</v>
      </c>
      <c r="O1254" s="10">
        <f ca="1">(O1253+(IF(J1253&lt;&gt;J1252,(-O1253*'inputs and tables'!$K$22-'inputs and tables'!$K$21)-O1253*'inputs and tables'!$K$22,0)*('inputs and tables'!$K$15+'inputs and tables'!$K$16)))*(IF(AND(J1253=0,'inputs and tables'!$K$16=1),(data!C1253/data!C1254-1)*'inputs and tables'!$K$18+1,1)*IF(AND(J1253=1,'inputs and tables'!$K$15=1),(data!C1254/data!C1253-1)*'inputs and tables'!$K$17+1,1))</f>
        <v>249608.54128505549</v>
      </c>
      <c r="P1254" s="10">
        <f ca="1">(P1253+(IF(K1253&lt;&gt;K1252,(-P1253*'inputs and tables'!$K$22-'inputs and tables'!$K$21)-P1253*'inputs and tables'!$K$22,0)*('inputs and tables'!$K$15+'inputs and tables'!$K$16)))*(IF(AND(K1253=0,'inputs and tables'!$K$16=1),data!C1253/data!C1254,1)*IF(AND(K1253=1,'inputs and tables'!$K$15=1),data!C1254/data!C1253,1))</f>
        <v>7581.846974764213</v>
      </c>
      <c r="R1254" s="36">
        <f ca="1">1-O1254/MAX($O$202:O1254)</f>
        <v>0.70070383906083766</v>
      </c>
      <c r="S1254" s="36">
        <f>1-N1254/MAX($N$202:N1254)</f>
        <v>0.61227500647582422</v>
      </c>
    </row>
    <row r="1255" spans="1:19" x14ac:dyDescent="0.4">
      <c r="A1255" s="17">
        <f t="shared" si="57"/>
        <v>1253</v>
      </c>
      <c r="B1255">
        <v>1528502400</v>
      </c>
      <c r="C1255">
        <v>7496.4</v>
      </c>
      <c r="D1255" s="14">
        <f t="shared" si="58"/>
        <v>43260</v>
      </c>
      <c r="F1255">
        <f ca="1">IF(A1255&lt;$F$2,"",AVERAGE(INDIRECT("C"&amp;A1255-$F$2+3):C1255))</f>
        <v>8326.5561363636371</v>
      </c>
      <c r="G1255" s="2">
        <f ca="1">IF(A1255&lt;$G$2,"",IF(A1255=$G$2,AVERAGE(INDIRECT("C"&amp;A1255-$G$2+3):C1255),G1254+(2/($G$2+3))*(C1255-G1254)))</f>
        <v>8035.3313288451809</v>
      </c>
      <c r="J1255">
        <f ca="1">IF(F1255="","",IF(C1255&lt;(F1255*(1-'inputs and tables'!$K$14)),0,IF(C1255&gt;(F1255*(1+'inputs and tables'!$K$14)),1,J1254)))</f>
        <v>0</v>
      </c>
      <c r="K1255">
        <f ca="1">IF(G1255="","",IF(C1255&lt;(G1255*(1-'inputs and tables'!$K$14)),0,IF(C1255&gt;(G1255*(1+'inputs and tables'!$K$14)),1,K1254)))</f>
        <v>0</v>
      </c>
      <c r="N1255" s="13">
        <f t="shared" si="59"/>
        <v>26976.141638777954</v>
      </c>
      <c r="O1255" s="10">
        <f ca="1">(O1254+(IF(J1254&lt;&gt;J1253,(-O1254*'inputs and tables'!$K$22-'inputs and tables'!$K$21)-O1254*'inputs and tables'!$K$22,0)*('inputs and tables'!$K$15+'inputs and tables'!$K$16)))*(IF(AND(J1254=0,'inputs and tables'!$K$16=1),(data!C1254/data!C1255-1)*'inputs and tables'!$K$18+1,1)*IF(AND(J1254=1,'inputs and tables'!$K$15=1),(data!C1255/data!C1254-1)*'inputs and tables'!$K$17+1,1))</f>
        <v>253684.1089513074</v>
      </c>
      <c r="P1255" s="10">
        <f ca="1">(P1254+(IF(K1254&lt;&gt;K1253,(-P1254*'inputs and tables'!$K$22-'inputs and tables'!$K$21)-P1254*'inputs and tables'!$K$22,0)*('inputs and tables'!$K$15+'inputs and tables'!$K$16)))*(IF(AND(K1254=0,'inputs and tables'!$K$16=1),data!C1254/data!C1255,1)*IF(AND(K1254=1,'inputs and tables'!$K$15=1),data!C1255/data!C1254,1))</f>
        <v>7705.642139071233</v>
      </c>
      <c r="R1255" s="36">
        <f ca="1">1-O1255/MAX($O$202:O1255)</f>
        <v>0.69581698002197179</v>
      </c>
      <c r="S1255" s="36">
        <f>1-N1255/MAX($N$202:N1255)</f>
        <v>0.61850401093943508</v>
      </c>
    </row>
    <row r="1256" spans="1:19" x14ac:dyDescent="0.4">
      <c r="A1256" s="17">
        <f t="shared" si="57"/>
        <v>1254</v>
      </c>
      <c r="B1256">
        <v>1528588800</v>
      </c>
      <c r="C1256">
        <v>6770.31</v>
      </c>
      <c r="D1256" s="14">
        <f t="shared" si="58"/>
        <v>43261</v>
      </c>
      <c r="F1256">
        <f ca="1">IF(A1256&lt;$F$2,"",AVERAGE(INDIRECT("C"&amp;A1256-$F$2+3):C1256))</f>
        <v>8277.641590909092</v>
      </c>
      <c r="G1256" s="2">
        <f ca="1">IF(A1256&lt;$G$2,"",IF(A1256=$G$2,AVERAGE(INDIRECT("C"&amp;A1256-$G$2+3):C1256),G1255+(2/($G$2+3))*(C1256-G1255)))</f>
        <v>7981.5006340007048</v>
      </c>
      <c r="J1256">
        <f ca="1">IF(F1256="","",IF(C1256&lt;(F1256*(1-'inputs and tables'!$K$14)),0,IF(C1256&gt;(F1256*(1+'inputs and tables'!$K$14)),1,J1255)))</f>
        <v>0</v>
      </c>
      <c r="K1256">
        <f ca="1">IF(G1256="","",IF(C1256&lt;(G1256*(1-'inputs and tables'!$K$14)),0,IF(C1256&gt;(G1256*(1+'inputs and tables'!$K$14)),1,K1255)))</f>
        <v>0</v>
      </c>
      <c r="N1256" s="13">
        <f t="shared" si="59"/>
        <v>24363.273237612026</v>
      </c>
      <c r="O1256" s="10">
        <f ca="1">(O1255+(IF(J1255&lt;&gt;J1254,(-O1255*'inputs and tables'!$K$22-'inputs and tables'!$K$21)-O1255*'inputs and tables'!$K$22,0)*('inputs and tables'!$K$15+'inputs and tables'!$K$16)))*(IF(AND(J1255=0,'inputs and tables'!$K$16=1),(data!C1255/data!C1256-1)*'inputs and tables'!$K$18+1,1)*IF(AND(J1255=1,'inputs and tables'!$K$15=1),(data!C1256/data!C1255-1)*'inputs and tables'!$K$17+1,1))</f>
        <v>280890.76487525395</v>
      </c>
      <c r="P1256" s="10">
        <f ca="1">(P1255+(IF(K1255&lt;&gt;K1254,(-P1255*'inputs and tables'!$K$22-'inputs and tables'!$K$21)-P1255*'inputs and tables'!$K$22,0)*('inputs and tables'!$K$15+'inputs and tables'!$K$16)))*(IF(AND(K1255=0,'inputs and tables'!$K$16=1),data!C1255/data!C1256,1)*IF(AND(K1255=1,'inputs and tables'!$K$15=1),data!C1256/data!C1255,1))</f>
        <v>8532.0429539169691</v>
      </c>
      <c r="R1256" s="36">
        <f ca="1">1-O1256/MAX($O$202:O1256)</f>
        <v>0.66319450793785073</v>
      </c>
      <c r="S1256" s="36">
        <f>1-N1256/MAX($N$202:N1256)</f>
        <v>0.65545513717295867</v>
      </c>
    </row>
    <row r="1257" spans="1:19" x14ac:dyDescent="0.4">
      <c r="A1257" s="17">
        <f t="shared" si="57"/>
        <v>1255</v>
      </c>
      <c r="B1257">
        <v>1528675200</v>
      </c>
      <c r="C1257">
        <v>6881</v>
      </c>
      <c r="D1257" s="14">
        <f t="shared" si="58"/>
        <v>43262</v>
      </c>
      <c r="F1257">
        <f ca="1">IF(A1257&lt;$F$2,"",AVERAGE(INDIRECT("C"&amp;A1257-$F$2+3):C1257))</f>
        <v>8221.9827272727289</v>
      </c>
      <c r="G1257" s="2">
        <f ca="1">IF(A1257&lt;$G$2,"",IF(A1257=$G$2,AVERAGE(INDIRECT("C"&amp;A1257-$G$2+3):C1257),G1256+(2/($G$2+3))*(C1257-G1256)))</f>
        <v>7934.6708197879088</v>
      </c>
      <c r="J1257">
        <f ca="1">IF(F1257="","",IF(C1257&lt;(F1257*(1-'inputs and tables'!$K$14)),0,IF(C1257&gt;(F1257*(1+'inputs and tables'!$K$14)),1,J1256)))</f>
        <v>0</v>
      </c>
      <c r="K1257">
        <f ca="1">IF(G1257="","",IF(C1257&lt;(G1257*(1-'inputs and tables'!$K$14)),0,IF(C1257&gt;(G1257*(1+'inputs and tables'!$K$14)),1,K1256)))</f>
        <v>0</v>
      </c>
      <c r="N1257" s="13">
        <f t="shared" si="59"/>
        <v>24761.596315088726</v>
      </c>
      <c r="O1257" s="10">
        <f ca="1">(O1256+(IF(J1256&lt;&gt;J1255,(-O1256*'inputs and tables'!$K$22-'inputs and tables'!$K$21)-O1256*'inputs and tables'!$K$22,0)*('inputs and tables'!$K$15+'inputs and tables'!$K$16)))*(IF(AND(J1256=0,'inputs and tables'!$K$16=1),(data!C1256/data!C1257-1)*'inputs and tables'!$K$18+1,1)*IF(AND(J1256=1,'inputs and tables'!$K$15=1),(data!C1257/data!C1256-1)*'inputs and tables'!$K$17+1,1))</f>
        <v>276372.26483688137</v>
      </c>
      <c r="P1257" s="10">
        <f ca="1">(P1256+(IF(K1256&lt;&gt;K1255,(-P1256*'inputs and tables'!$K$22-'inputs and tables'!$K$21)-P1256*'inputs and tables'!$K$22,0)*('inputs and tables'!$K$15+'inputs and tables'!$K$16)))*(IF(AND(K1256=0,'inputs and tables'!$K$16=1),data!C1256/data!C1257,1)*IF(AND(K1256=1,'inputs and tables'!$K$15=1),data!C1257/data!C1256,1))</f>
        <v>8394.7937409291662</v>
      </c>
      <c r="R1257" s="36">
        <f ca="1">1-O1257/MAX($O$202:O1257)</f>
        <v>0.66861247043114513</v>
      </c>
      <c r="S1257" s="36">
        <f>1-N1257/MAX($N$202:N1257)</f>
        <v>0.64982206115925689</v>
      </c>
    </row>
    <row r="1258" spans="1:19" x14ac:dyDescent="0.4">
      <c r="A1258" s="17">
        <f t="shared" si="57"/>
        <v>1256</v>
      </c>
      <c r="B1258">
        <v>1528761600</v>
      </c>
      <c r="C1258">
        <v>6544.99</v>
      </c>
      <c r="D1258" s="14">
        <f t="shared" si="58"/>
        <v>43263</v>
      </c>
      <c r="F1258">
        <f ca="1">IF(A1258&lt;$F$2,"",AVERAGE(INDIRECT("C"&amp;A1258-$F$2+3):C1258))</f>
        <v>8157.3459090909082</v>
      </c>
      <c r="G1258" s="2">
        <f ca="1">IF(A1258&lt;$G$2,"",IF(A1258=$G$2,AVERAGE(INDIRECT("C"&amp;A1258-$G$2+3):C1258),G1257+(2/($G$2+3))*(C1258-G1257)))</f>
        <v>7875.5354657543812</v>
      </c>
      <c r="J1258">
        <f ca="1">IF(F1258="","",IF(C1258&lt;(F1258*(1-'inputs and tables'!$K$14)),0,IF(C1258&gt;(F1258*(1+'inputs and tables'!$K$14)),1,J1257)))</f>
        <v>0</v>
      </c>
      <c r="K1258">
        <f ca="1">IF(G1258="","",IF(C1258&lt;(G1258*(1-'inputs and tables'!$K$14)),0,IF(C1258&gt;(G1258*(1+'inputs and tables'!$K$14)),1,K1257)))</f>
        <v>0</v>
      </c>
      <c r="N1258" s="13">
        <f t="shared" si="59"/>
        <v>23552.448810680504</v>
      </c>
      <c r="O1258" s="10">
        <f ca="1">(O1257+(IF(J1257&lt;&gt;J1256,(-O1257*'inputs and tables'!$K$22-'inputs and tables'!$K$21)-O1257*'inputs and tables'!$K$22,0)*('inputs and tables'!$K$15+'inputs and tables'!$K$16)))*(IF(AND(J1257=0,'inputs and tables'!$K$16=1),(data!C1257/data!C1258-1)*'inputs and tables'!$K$18+1,1)*IF(AND(J1257=1,'inputs and tables'!$K$15=1),(data!C1258/data!C1257-1)*'inputs and tables'!$K$17+1,1))</f>
        <v>290560.80365937622</v>
      </c>
      <c r="P1258" s="10">
        <f ca="1">(P1257+(IF(K1257&lt;&gt;K1256,(-P1257*'inputs and tables'!$K$22-'inputs and tables'!$K$21)-P1257*'inputs and tables'!$K$22,0)*('inputs and tables'!$K$15+'inputs and tables'!$K$16)))*(IF(AND(K1257=0,'inputs and tables'!$K$16=1),data!C1257/data!C1258,1)*IF(AND(K1257=1,'inputs and tables'!$K$15=1),data!C1258/data!C1257,1))</f>
        <v>8825.7698990118533</v>
      </c>
      <c r="R1258" s="36">
        <f ca="1">1-O1258/MAX($O$202:O1258)</f>
        <v>0.65159953018059769</v>
      </c>
      <c r="S1258" s="36">
        <f>1-N1258/MAX($N$202:N1258)</f>
        <v>0.66692179800417439</v>
      </c>
    </row>
    <row r="1259" spans="1:19" x14ac:dyDescent="0.4">
      <c r="A1259" s="17">
        <f t="shared" si="57"/>
        <v>1257</v>
      </c>
      <c r="B1259">
        <v>1528848000</v>
      </c>
      <c r="C1259">
        <v>6302.32</v>
      </c>
      <c r="D1259" s="14">
        <f t="shared" si="58"/>
        <v>43264</v>
      </c>
      <c r="F1259">
        <f ca="1">IF(A1259&lt;$F$2,"",AVERAGE(INDIRECT("C"&amp;A1259-$F$2+3):C1259))</f>
        <v>8090.4934090909092</v>
      </c>
      <c r="G1259" s="2">
        <f ca="1">IF(A1259&lt;$G$2,"",IF(A1259=$G$2,AVERAGE(INDIRECT("C"&amp;A1259-$G$2+3):C1259),G1258+(2/($G$2+3))*(C1259-G1258)))</f>
        <v>7808.59012678611</v>
      </c>
      <c r="J1259">
        <f ca="1">IF(F1259="","",IF(C1259&lt;(F1259*(1-'inputs and tables'!$K$14)),0,IF(C1259&gt;(F1259*(1+'inputs and tables'!$K$14)),1,J1258)))</f>
        <v>0</v>
      </c>
      <c r="K1259">
        <f ca="1">IF(G1259="","",IF(C1259&lt;(G1259*(1-'inputs and tables'!$K$14)),0,IF(C1259&gt;(G1259*(1+'inputs and tables'!$K$14)),1,K1258)))</f>
        <v>0</v>
      </c>
      <c r="N1259" s="13">
        <f t="shared" si="59"/>
        <v>22679.189607398628</v>
      </c>
      <c r="O1259" s="10">
        <f ca="1">(O1258+(IF(J1258&lt;&gt;J1257,(-O1258*'inputs and tables'!$K$22-'inputs and tables'!$K$21)-O1258*'inputs and tables'!$K$22,0)*('inputs and tables'!$K$15+'inputs and tables'!$K$16)))*(IF(AND(J1258=0,'inputs and tables'!$K$16=1),(data!C1258/data!C1259-1)*'inputs and tables'!$K$18+1,1)*IF(AND(J1258=1,'inputs and tables'!$K$15=1),(data!C1259/data!C1258-1)*'inputs and tables'!$K$17+1,1))</f>
        <v>301748.8090643732</v>
      </c>
      <c r="P1259" s="10">
        <f ca="1">(P1258+(IF(K1258&lt;&gt;K1257,(-P1258*'inputs and tables'!$K$22-'inputs and tables'!$K$21)-P1258*'inputs and tables'!$K$22,0)*('inputs and tables'!$K$15+'inputs and tables'!$K$16)))*(IF(AND(K1258=0,'inputs and tables'!$K$16=1),data!C1258/data!C1259,1)*IF(AND(K1258=1,'inputs and tables'!$K$15=1),data!C1259/data!C1258,1))</f>
        <v>9165.6050044005351</v>
      </c>
      <c r="R1259" s="36">
        <f ca="1">1-O1259/MAX($O$202:O1259)</f>
        <v>0.63818441606213427</v>
      </c>
      <c r="S1259" s="36">
        <f>1-N1259/MAX($N$202:N1259)</f>
        <v>0.67927141003999525</v>
      </c>
    </row>
    <row r="1260" spans="1:19" x14ac:dyDescent="0.4">
      <c r="A1260" s="17">
        <f t="shared" si="57"/>
        <v>1258</v>
      </c>
      <c r="B1260">
        <v>1528934400</v>
      </c>
      <c r="C1260">
        <v>6638.49</v>
      </c>
      <c r="D1260" s="14">
        <f t="shared" si="58"/>
        <v>43265</v>
      </c>
      <c r="F1260">
        <f ca="1">IF(A1260&lt;$F$2,"",AVERAGE(INDIRECT("C"&amp;A1260-$F$2+3):C1260))</f>
        <v>8035.1797727272751</v>
      </c>
      <c r="G1260" s="2">
        <f ca="1">IF(A1260&lt;$G$2,"",IF(A1260=$G$2,AVERAGE(INDIRECT("C"&amp;A1260-$G$2+3):C1260),G1259+(2/($G$2+3))*(C1260-G1259)))</f>
        <v>7758.7986320292539</v>
      </c>
      <c r="J1260">
        <f ca="1">IF(F1260="","",IF(C1260&lt;(F1260*(1-'inputs and tables'!$K$14)),0,IF(C1260&gt;(F1260*(1+'inputs and tables'!$K$14)),1,J1259)))</f>
        <v>0</v>
      </c>
      <c r="K1260">
        <f ca="1">IF(G1260="","",IF(C1260&lt;(G1260*(1-'inputs and tables'!$K$14)),0,IF(C1260&gt;(G1260*(1+'inputs and tables'!$K$14)),1,K1259)))</f>
        <v>0</v>
      </c>
      <c r="N1260" s="13">
        <f t="shared" si="59"/>
        <v>23888.912879196825</v>
      </c>
      <c r="O1260" s="10">
        <f ca="1">(O1259+(IF(J1259&lt;&gt;J1258,(-O1259*'inputs and tables'!$K$22-'inputs and tables'!$K$21)-O1259*'inputs and tables'!$K$22,0)*('inputs and tables'!$K$15+'inputs and tables'!$K$16)))*(IF(AND(J1259=0,'inputs and tables'!$K$16=1),(data!C1259/data!C1260-1)*'inputs and tables'!$K$18+1,1)*IF(AND(J1259=1,'inputs and tables'!$K$15=1),(data!C1260/data!C1259-1)*'inputs and tables'!$K$17+1,1))</f>
        <v>286468.39180936938</v>
      </c>
      <c r="P1260" s="10">
        <f ca="1">(P1259+(IF(K1259&lt;&gt;K1258,(-P1259*'inputs and tables'!$K$22-'inputs and tables'!$K$21)-P1259*'inputs and tables'!$K$22,0)*('inputs and tables'!$K$15+'inputs and tables'!$K$16)))*(IF(AND(K1259=0,'inputs and tables'!$K$16=1),data!C1259/data!C1260,1)*IF(AND(K1259=1,'inputs and tables'!$K$15=1),data!C1260/data!C1259,1))</f>
        <v>8701.4630934645647</v>
      </c>
      <c r="R1260" s="36">
        <f ca="1">1-O1260/MAX($O$202:O1260)</f>
        <v>0.65650658644310833</v>
      </c>
      <c r="S1260" s="36">
        <f>1-N1260/MAX($N$202:N1260)</f>
        <v>0.66216353070558276</v>
      </c>
    </row>
    <row r="1261" spans="1:19" x14ac:dyDescent="0.4">
      <c r="A1261" s="17">
        <f t="shared" si="57"/>
        <v>1259</v>
      </c>
      <c r="B1261">
        <v>1529020800</v>
      </c>
      <c r="C1261">
        <v>6391.22</v>
      </c>
      <c r="D1261" s="14">
        <f t="shared" si="58"/>
        <v>43266</v>
      </c>
      <c r="F1261">
        <f ca="1">IF(A1261&lt;$F$2,"",AVERAGE(INDIRECT("C"&amp;A1261-$F$2+3):C1261))</f>
        <v>7971.5602272727274</v>
      </c>
      <c r="G1261" s="2">
        <f ca="1">IF(A1261&lt;$G$2,"",IF(A1261=$G$2,AVERAGE(INDIRECT("C"&amp;A1261-$G$2+3):C1261),G1260+(2/($G$2+3))*(C1261-G1260)))</f>
        <v>7700.6037966237536</v>
      </c>
      <c r="J1261">
        <f ca="1">IF(F1261="","",IF(C1261&lt;(F1261*(1-'inputs and tables'!$K$14)),0,IF(C1261&gt;(F1261*(1+'inputs and tables'!$K$14)),1,J1260)))</f>
        <v>0</v>
      </c>
      <c r="K1261">
        <f ca="1">IF(G1261="","",IF(C1261&lt;(G1261*(1-'inputs and tables'!$K$14)),0,IF(C1261&gt;(G1261*(1+'inputs and tables'!$K$14)),1,K1260)))</f>
        <v>0</v>
      </c>
      <c r="N1261" s="13">
        <f t="shared" si="59"/>
        <v>22999.100363453184</v>
      </c>
      <c r="O1261" s="10">
        <f ca="1">(O1260+(IF(J1260&lt;&gt;J1259,(-O1260*'inputs and tables'!$K$22-'inputs and tables'!$K$21)-O1260*'inputs and tables'!$K$22,0)*('inputs and tables'!$K$15+'inputs and tables'!$K$16)))*(IF(AND(J1260=0,'inputs and tables'!$K$16=1),(data!C1260/data!C1261-1)*'inputs and tables'!$K$18+1,1)*IF(AND(J1260=1,'inputs and tables'!$K$15=1),(data!C1261/data!C1260-1)*'inputs and tables'!$K$17+1,1))</f>
        <v>297551.57142808108</v>
      </c>
      <c r="P1261" s="10">
        <f ca="1">(P1260+(IF(K1260&lt;&gt;K1259,(-P1260*'inputs and tables'!$K$22-'inputs and tables'!$K$21)-P1260*'inputs and tables'!$K$22,0)*('inputs and tables'!$K$15+'inputs and tables'!$K$16)))*(IF(AND(K1260=0,'inputs and tables'!$K$16=1),data!C1260/data!C1261,1)*IF(AND(K1260=1,'inputs and tables'!$K$15=1),data!C1261/data!C1260,1))</f>
        <v>9038.1141208303852</v>
      </c>
      <c r="R1261" s="36">
        <f ca="1">1-O1261/MAX($O$202:O1261)</f>
        <v>0.64321716496016568</v>
      </c>
      <c r="S1261" s="36">
        <f>1-N1261/MAX($N$202:N1261)</f>
        <v>0.67474723931438241</v>
      </c>
    </row>
    <row r="1262" spans="1:19" x14ac:dyDescent="0.4">
      <c r="A1262" s="17">
        <f t="shared" si="57"/>
        <v>1260</v>
      </c>
      <c r="B1262">
        <v>1529107200</v>
      </c>
      <c r="C1262">
        <v>6484.29</v>
      </c>
      <c r="D1262" s="14">
        <f t="shared" si="58"/>
        <v>43267</v>
      </c>
      <c r="F1262">
        <f ca="1">IF(A1262&lt;$F$2,"",AVERAGE(INDIRECT("C"&amp;A1262-$F$2+3):C1262))</f>
        <v>7897.8909090909092</v>
      </c>
      <c r="G1262" s="2">
        <f ca="1">IF(A1262&lt;$G$2,"",IF(A1262=$G$2,AVERAGE(INDIRECT("C"&amp;A1262-$G$2+3):C1262),G1261+(2/($G$2+3))*(C1262-G1261)))</f>
        <v>7648.8457627248708</v>
      </c>
      <c r="J1262">
        <f ca="1">IF(F1262="","",IF(C1262&lt;(F1262*(1-'inputs and tables'!$K$14)),0,IF(C1262&gt;(F1262*(1+'inputs and tables'!$K$14)),1,J1261)))</f>
        <v>0</v>
      </c>
      <c r="K1262">
        <f ca="1">IF(G1262="","",IF(C1262&lt;(G1262*(1-'inputs and tables'!$K$14)),0,IF(C1262&gt;(G1262*(1+'inputs and tables'!$K$14)),1,K1261)))</f>
        <v>0</v>
      </c>
      <c r="N1262" s="13">
        <f t="shared" si="59"/>
        <v>23334.017057108947</v>
      </c>
      <c r="O1262" s="10">
        <f ca="1">(O1261+(IF(J1261&lt;&gt;J1260,(-O1261*'inputs and tables'!$K$22-'inputs and tables'!$K$21)-O1261*'inputs and tables'!$K$22,0)*('inputs and tables'!$K$15+'inputs and tables'!$K$16)))*(IF(AND(J1261=0,'inputs and tables'!$K$16=1),(data!C1261/data!C1262-1)*'inputs and tables'!$K$18+1,1)*IF(AND(J1261=1,'inputs and tables'!$K$15=1),(data!C1262/data!C1261-1)*'inputs and tables'!$K$17+1,1))</f>
        <v>293280.76849471265</v>
      </c>
      <c r="P1262" s="10">
        <f ca="1">(P1261+(IF(K1261&lt;&gt;K1260,(-P1261*'inputs and tables'!$K$22-'inputs and tables'!$K$21)-P1261*'inputs and tables'!$K$22,0)*('inputs and tables'!$K$15+'inputs and tables'!$K$16)))*(IF(AND(K1261=0,'inputs and tables'!$K$16=1),data!C1261/data!C1262,1)*IF(AND(K1261=1,'inputs and tables'!$K$15=1),data!C1262/data!C1261,1))</f>
        <v>8908.3886950357828</v>
      </c>
      <c r="R1262" s="36">
        <f ca="1">1-O1262/MAX($O$202:O1262)</f>
        <v>0.6483381232234694</v>
      </c>
      <c r="S1262" s="36">
        <f>1-N1262/MAX($N$202:N1262)</f>
        <v>0.6700108549563083</v>
      </c>
    </row>
    <row r="1263" spans="1:19" x14ac:dyDescent="0.4">
      <c r="A1263" s="17">
        <f t="shared" si="57"/>
        <v>1261</v>
      </c>
      <c r="B1263">
        <v>1529193600</v>
      </c>
      <c r="C1263">
        <v>6447.16</v>
      </c>
      <c r="D1263" s="14">
        <f t="shared" si="58"/>
        <v>43268</v>
      </c>
      <c r="F1263">
        <f ca="1">IF(A1263&lt;$F$2,"",AVERAGE(INDIRECT("C"&amp;A1263-$F$2+3):C1263))</f>
        <v>7824.3036363636356</v>
      </c>
      <c r="G1263" s="2">
        <f ca="1">IF(A1263&lt;$G$2,"",IF(A1263=$G$2,AVERAGE(INDIRECT("C"&amp;A1263-$G$2+3):C1263),G1262+(2/($G$2+3))*(C1263-G1262)))</f>
        <v>7597.7101983535995</v>
      </c>
      <c r="J1263">
        <f ca="1">IF(F1263="","",IF(C1263&lt;(F1263*(1-'inputs and tables'!$K$14)),0,IF(C1263&gt;(F1263*(1+'inputs and tables'!$K$14)),1,J1262)))</f>
        <v>0</v>
      </c>
      <c r="K1263">
        <f ca="1">IF(G1263="","",IF(C1263&lt;(G1263*(1-'inputs and tables'!$K$14)),0,IF(C1263&gt;(G1263*(1+'inputs and tables'!$K$14)),1,K1262)))</f>
        <v>0</v>
      </c>
      <c r="N1263" s="13">
        <f t="shared" si="59"/>
        <v>23200.403037173</v>
      </c>
      <c r="O1263" s="10">
        <f ca="1">(O1262+(IF(J1262&lt;&gt;J1261,(-O1262*'inputs and tables'!$K$22-'inputs and tables'!$K$21)-O1262*'inputs and tables'!$K$22,0)*('inputs and tables'!$K$15+'inputs and tables'!$K$16)))*(IF(AND(J1262=0,'inputs and tables'!$K$16=1),(data!C1262/data!C1263-1)*'inputs and tables'!$K$18+1,1)*IF(AND(J1262=1,'inputs and tables'!$K$15=1),(data!C1263/data!C1262-1)*'inputs and tables'!$K$17+1,1))</f>
        <v>294969.80908533063</v>
      </c>
      <c r="P1263" s="10">
        <f ca="1">(P1262+(IF(K1262&lt;&gt;K1261,(-P1262*'inputs and tables'!$K$22-'inputs and tables'!$K$21)-P1262*'inputs and tables'!$K$22,0)*('inputs and tables'!$K$15+'inputs and tables'!$K$16)))*(IF(AND(K1262=0,'inputs and tables'!$K$16=1),data!C1262/data!C1263,1)*IF(AND(K1262=1,'inputs and tables'!$K$15=1),data!C1263/data!C1262,1))</f>
        <v>8959.6932186161921</v>
      </c>
      <c r="R1263" s="36">
        <f ca="1">1-O1263/MAX($O$202:O1263)</f>
        <v>0.64631285853565146</v>
      </c>
      <c r="S1263" s="36">
        <f>1-N1263/MAX($N$202:N1263)</f>
        <v>0.67190042142472239</v>
      </c>
    </row>
    <row r="1264" spans="1:19" x14ac:dyDescent="0.4">
      <c r="A1264" s="17">
        <f t="shared" si="57"/>
        <v>1262</v>
      </c>
      <c r="B1264">
        <v>1529280000</v>
      </c>
      <c r="C1264">
        <v>6709.02</v>
      </c>
      <c r="D1264" s="14">
        <f t="shared" si="58"/>
        <v>43269</v>
      </c>
      <c r="F1264">
        <f ca="1">IF(A1264&lt;$F$2,"",AVERAGE(INDIRECT("C"&amp;A1264-$F$2+3):C1264))</f>
        <v>7754.0540909090914</v>
      </c>
      <c r="G1264" s="2">
        <f ca="1">IF(A1264&lt;$G$2,"",IF(A1264=$G$2,AVERAGE(INDIRECT("C"&amp;A1264-$G$2+3):C1264),G1263+(2/($G$2+3))*(C1264-G1263)))</f>
        <v>7559.8935941683403</v>
      </c>
      <c r="J1264">
        <f ca="1">IF(F1264="","",IF(C1264&lt;(F1264*(1-'inputs and tables'!$K$14)),0,IF(C1264&gt;(F1264*(1+'inputs and tables'!$K$14)),1,J1263)))</f>
        <v>0</v>
      </c>
      <c r="K1264">
        <f ca="1">IF(G1264="","",IF(C1264&lt;(G1264*(1-'inputs and tables'!$K$14)),0,IF(C1264&gt;(G1264*(1+'inputs and tables'!$K$14)),1,K1263)))</f>
        <v>0</v>
      </c>
      <c r="N1264" s="13">
        <f t="shared" si="59"/>
        <v>24142.718341789936</v>
      </c>
      <c r="O1264" s="10">
        <f ca="1">(O1263+(IF(J1263&lt;&gt;J1262,(-O1263*'inputs and tables'!$K$22-'inputs and tables'!$K$21)-O1263*'inputs and tables'!$K$22,0)*('inputs and tables'!$K$15+'inputs and tables'!$K$16)))*(IF(AND(J1263=0,'inputs and tables'!$K$16=1),(data!C1263/data!C1264-1)*'inputs and tables'!$K$18+1,1)*IF(AND(J1263=1,'inputs and tables'!$K$15=1),(data!C1264/data!C1263-1)*'inputs and tables'!$K$17+1,1))</f>
        <v>283456.83189833688</v>
      </c>
      <c r="P1264" s="10">
        <f ca="1">(P1263+(IF(K1263&lt;&gt;K1262,(-P1263*'inputs and tables'!$K$22-'inputs and tables'!$K$21)-P1263*'inputs and tables'!$K$22,0)*('inputs and tables'!$K$15+'inputs and tables'!$K$16)))*(IF(AND(K1263=0,'inputs and tables'!$K$16=1),data!C1263/data!C1264,1)*IF(AND(K1263=1,'inputs and tables'!$K$15=1),data!C1264/data!C1263,1))</f>
        <v>8609.9871115801652</v>
      </c>
      <c r="R1264" s="36">
        <f ca="1">1-O1264/MAX($O$202:O1264)</f>
        <v>0.660117634026536</v>
      </c>
      <c r="S1264" s="36">
        <f>1-N1264/MAX($N$202:N1264)</f>
        <v>0.65857421955510498</v>
      </c>
    </row>
    <row r="1265" spans="1:19" x14ac:dyDescent="0.4">
      <c r="A1265" s="17">
        <f t="shared" si="57"/>
        <v>1263</v>
      </c>
      <c r="B1265">
        <v>1529366400</v>
      </c>
      <c r="C1265">
        <v>6736.41</v>
      </c>
      <c r="D1265" s="14">
        <f t="shared" si="58"/>
        <v>43270</v>
      </c>
      <c r="F1265">
        <f ca="1">IF(A1265&lt;$F$2,"",AVERAGE(INDIRECT("C"&amp;A1265-$F$2+3):C1265))</f>
        <v>7688.9724999999999</v>
      </c>
      <c r="G1265" s="2">
        <f ca="1">IF(A1265&lt;$G$2,"",IF(A1265=$G$2,AVERAGE(INDIRECT("C"&amp;A1265-$G$2+3):C1265),G1264+(2/($G$2+3))*(C1265-G1264)))</f>
        <v>7524.8517390973475</v>
      </c>
      <c r="J1265">
        <f ca="1">IF(F1265="","",IF(C1265&lt;(F1265*(1-'inputs and tables'!$K$14)),0,IF(C1265&gt;(F1265*(1+'inputs and tables'!$K$14)),1,J1264)))</f>
        <v>0</v>
      </c>
      <c r="K1265">
        <f ca="1">IF(G1265="","",IF(C1265&lt;(G1265*(1-'inputs and tables'!$K$14)),0,IF(C1265&gt;(G1265*(1+'inputs and tables'!$K$14)),1,K1264)))</f>
        <v>0</v>
      </c>
      <c r="N1265" s="13">
        <f t="shared" si="59"/>
        <v>24241.282521861187</v>
      </c>
      <c r="O1265" s="10">
        <f ca="1">(O1264+(IF(J1264&lt;&gt;J1263,(-O1264*'inputs and tables'!$K$22-'inputs and tables'!$K$21)-O1264*'inputs and tables'!$K$22,0)*('inputs and tables'!$K$15+'inputs and tables'!$K$16)))*(IF(AND(J1264=0,'inputs and tables'!$K$16=1),(data!C1264/data!C1265-1)*'inputs and tables'!$K$18+1,1)*IF(AND(J1264=1,'inputs and tables'!$K$15=1),(data!C1265/data!C1264-1)*'inputs and tables'!$K$17+1,1))</f>
        <v>282304.30664739531</v>
      </c>
      <c r="P1265" s="10">
        <f ca="1">(P1264+(IF(K1264&lt;&gt;K1263,(-P1264*'inputs and tables'!$K$22-'inputs and tables'!$K$21)-P1264*'inputs and tables'!$K$22,0)*('inputs and tables'!$K$15+'inputs and tables'!$K$16)))*(IF(AND(K1264=0,'inputs and tables'!$K$16=1),data!C1264/data!C1265,1)*IF(AND(K1264=1,'inputs and tables'!$K$15=1),data!C1265/data!C1264,1))</f>
        <v>8574.979214646015</v>
      </c>
      <c r="R1265" s="36">
        <f ca="1">1-O1265/MAX($O$202:O1265)</f>
        <v>0.66149958346310722</v>
      </c>
      <c r="S1265" s="36">
        <f>1-N1265/MAX($N$202:N1265)</f>
        <v>0.6571803271346941</v>
      </c>
    </row>
    <row r="1266" spans="1:19" x14ac:dyDescent="0.4">
      <c r="A1266" s="17">
        <f t="shared" si="57"/>
        <v>1264</v>
      </c>
      <c r="B1266">
        <v>1529452800</v>
      </c>
      <c r="C1266">
        <v>6756.1</v>
      </c>
      <c r="D1266" s="14">
        <f t="shared" si="58"/>
        <v>43271</v>
      </c>
      <c r="F1266">
        <f ca="1">IF(A1266&lt;$F$2,"",AVERAGE(INDIRECT("C"&amp;A1266-$F$2+3):C1266))</f>
        <v>7629.8781818181797</v>
      </c>
      <c r="G1266" s="2">
        <f ca="1">IF(A1266&lt;$G$2,"",IF(A1266=$G$2,AVERAGE(INDIRECT("C"&amp;A1266-$G$2+3):C1266),G1265+(2/($G$2+3))*(C1266-G1265)))</f>
        <v>7492.138899135758</v>
      </c>
      <c r="J1266">
        <f ca="1">IF(F1266="","",IF(C1266&lt;(F1266*(1-'inputs and tables'!$K$14)),0,IF(C1266&gt;(F1266*(1+'inputs and tables'!$K$14)),1,J1265)))</f>
        <v>0</v>
      </c>
      <c r="K1266">
        <f ca="1">IF(G1266="","",IF(C1266&lt;(G1266*(1-'inputs and tables'!$K$14)),0,IF(C1266&gt;(G1266*(1+'inputs and tables'!$K$14)),1,K1265)))</f>
        <v>0</v>
      </c>
      <c r="N1266" s="13">
        <f t="shared" si="59"/>
        <v>24312.137896289922</v>
      </c>
      <c r="O1266" s="10">
        <f ca="1">(O1265+(IF(J1265&lt;&gt;J1264,(-O1265*'inputs and tables'!$K$22-'inputs and tables'!$K$21)-O1265*'inputs and tables'!$K$22,0)*('inputs and tables'!$K$15+'inputs and tables'!$K$16)))*(IF(AND(J1265=0,'inputs and tables'!$K$16=1),(data!C1265/data!C1266-1)*'inputs and tables'!$K$18+1,1)*IF(AND(J1265=1,'inputs and tables'!$K$15=1),(data!C1266/data!C1265-1)*'inputs and tables'!$K$17+1,1))</f>
        <v>281481.55805014429</v>
      </c>
      <c r="P1266" s="10">
        <f ca="1">(P1265+(IF(K1265&lt;&gt;K1264,(-P1265*'inputs and tables'!$K$22-'inputs and tables'!$K$21)-P1265*'inputs and tables'!$K$22,0)*('inputs and tables'!$K$15+'inputs and tables'!$K$16)))*(IF(AND(K1265=0,'inputs and tables'!$K$16=1),data!C1265/data!C1266,1)*IF(AND(K1265=1,'inputs and tables'!$K$15=1),data!C1266/data!C1265,1))</f>
        <v>8549.9882670969273</v>
      </c>
      <c r="R1266" s="36">
        <f ca="1">1-O1266/MAX($O$202:O1266)</f>
        <v>0.66248611018734338</v>
      </c>
      <c r="S1266" s="36">
        <f>1-N1266/MAX($N$202:N1266)</f>
        <v>0.6561782920212258</v>
      </c>
    </row>
    <row r="1267" spans="1:19" x14ac:dyDescent="0.4">
      <c r="A1267" s="17">
        <f t="shared" si="57"/>
        <v>1265</v>
      </c>
      <c r="B1267">
        <v>1529539200</v>
      </c>
      <c r="C1267">
        <v>6719.01</v>
      </c>
      <c r="D1267" s="14">
        <f t="shared" si="58"/>
        <v>43272</v>
      </c>
      <c r="F1267">
        <f ca="1">IF(A1267&lt;$F$2,"",AVERAGE(INDIRECT("C"&amp;A1267-$F$2+3):C1267))</f>
        <v>7573.9963636363618</v>
      </c>
      <c r="G1267" s="2">
        <f ca="1">IF(A1267&lt;$G$2,"",IF(A1267=$G$2,AVERAGE(INDIRECT("C"&amp;A1267-$G$2+3):C1267),G1266+(2/($G$2+3))*(C1267-G1266)))</f>
        <v>7459.2397970448746</v>
      </c>
      <c r="J1267">
        <f ca="1">IF(F1267="","",IF(C1267&lt;(F1267*(1-'inputs and tables'!$K$14)),0,IF(C1267&gt;(F1267*(1+'inputs and tables'!$K$14)),1,J1266)))</f>
        <v>0</v>
      </c>
      <c r="K1267">
        <f ca="1">IF(G1267="","",IF(C1267&lt;(G1267*(1-'inputs and tables'!$K$14)),0,IF(C1267&gt;(G1267*(1+'inputs and tables'!$K$14)),1,K1266)))</f>
        <v>0</v>
      </c>
      <c r="N1267" s="13">
        <f t="shared" si="59"/>
        <v>24178.667818201469</v>
      </c>
      <c r="O1267" s="10">
        <f ca="1">(O1266+(IF(J1266&lt;&gt;J1265,(-O1266*'inputs and tables'!$K$22-'inputs and tables'!$K$21)-O1266*'inputs and tables'!$K$22,0)*('inputs and tables'!$K$15+'inputs and tables'!$K$16)))*(IF(AND(J1266=0,'inputs and tables'!$K$16=1),(data!C1266/data!C1267-1)*'inputs and tables'!$K$18+1,1)*IF(AND(J1266=1,'inputs and tables'!$K$15=1),(data!C1267/data!C1266-1)*'inputs and tables'!$K$17+1,1))</f>
        <v>283035.38085857587</v>
      </c>
      <c r="P1267" s="10">
        <f ca="1">(P1266+(IF(K1266&lt;&gt;K1265,(-P1266*'inputs and tables'!$K$22-'inputs and tables'!$K$21)-P1266*'inputs and tables'!$K$22,0)*('inputs and tables'!$K$15+'inputs and tables'!$K$16)))*(IF(AND(K1266=0,'inputs and tables'!$K$16=1),data!C1266/data!C1267,1)*IF(AND(K1266=1,'inputs and tables'!$K$15=1),data!C1267/data!C1266,1))</f>
        <v>8597.1855572969162</v>
      </c>
      <c r="R1267" s="36">
        <f ca="1">1-O1267/MAX($O$202:O1267)</f>
        <v>0.66062298002781827</v>
      </c>
      <c r="S1267" s="36">
        <f>1-N1267/MAX($N$202:N1267)</f>
        <v>0.65806582286726611</v>
      </c>
    </row>
    <row r="1268" spans="1:19" x14ac:dyDescent="0.4">
      <c r="A1268" s="17">
        <f t="shared" si="57"/>
        <v>1266</v>
      </c>
      <c r="B1268">
        <v>1529625600</v>
      </c>
      <c r="C1268">
        <v>6059.82</v>
      </c>
      <c r="D1268" s="14">
        <f t="shared" si="58"/>
        <v>43273</v>
      </c>
      <c r="F1268">
        <f ca="1">IF(A1268&lt;$F$2,"",AVERAGE(INDIRECT("C"&amp;A1268-$F$2+3):C1268))</f>
        <v>7500.3540909090898</v>
      </c>
      <c r="G1268" s="2">
        <f ca="1">IF(A1268&lt;$G$2,"",IF(A1268=$G$2,AVERAGE(INDIRECT("C"&amp;A1268-$G$2+3):C1268),G1267+(2/($G$2+3))*(C1268-G1267)))</f>
        <v>7399.6900184472206</v>
      </c>
      <c r="J1268">
        <f ca="1">IF(F1268="","",IF(C1268&lt;(F1268*(1-'inputs and tables'!$K$14)),0,IF(C1268&gt;(F1268*(1+'inputs and tables'!$K$14)),1,J1267)))</f>
        <v>0</v>
      </c>
      <c r="K1268">
        <f ca="1">IF(G1268="","",IF(C1268&lt;(G1268*(1-'inputs and tables'!$K$14)),0,IF(C1268&gt;(G1268*(1+'inputs and tables'!$K$14)),1,K1267)))</f>
        <v>0</v>
      </c>
      <c r="N1268" s="13">
        <f t="shared" si="59"/>
        <v>21806.542156968604</v>
      </c>
      <c r="O1268" s="10">
        <f ca="1">(O1267+(IF(J1267&lt;&gt;J1266,(-O1267*'inputs and tables'!$K$22-'inputs and tables'!$K$21)-O1267*'inputs and tables'!$K$22,0)*('inputs and tables'!$K$15+'inputs and tables'!$K$16)))*(IF(AND(J1267=0,'inputs and tables'!$K$16=1),(data!C1267/data!C1268-1)*'inputs and tables'!$K$18+1,1)*IF(AND(J1267=1,'inputs and tables'!$K$15=1),(data!C1268/data!C1267-1)*'inputs and tables'!$K$17+1,1))</f>
        <v>313824.09945222462</v>
      </c>
      <c r="P1268" s="10">
        <f ca="1">(P1267+(IF(K1267&lt;&gt;K1266,(-P1267*'inputs and tables'!$K$22-'inputs and tables'!$K$21)-P1267*'inputs and tables'!$K$22,0)*('inputs and tables'!$K$15+'inputs and tables'!$K$16)))*(IF(AND(K1267=0,'inputs and tables'!$K$16=1),data!C1267/data!C1268,1)*IF(AND(K1267=1,'inputs and tables'!$K$15=1),data!C1268/data!C1267,1))</f>
        <v>9532.3913468277206</v>
      </c>
      <c r="R1268" s="36">
        <f ca="1">1-O1268/MAX($O$202:O1268)</f>
        <v>0.62370539208041009</v>
      </c>
      <c r="S1268" s="36">
        <f>1-N1268/MAX($N$202:N1268)</f>
        <v>0.69161237068072778</v>
      </c>
    </row>
    <row r="1269" spans="1:19" x14ac:dyDescent="0.4">
      <c r="A1269" s="17">
        <f t="shared" si="57"/>
        <v>1267</v>
      </c>
      <c r="B1269">
        <v>1529712000</v>
      </c>
      <c r="C1269">
        <v>6178.29</v>
      </c>
      <c r="D1269" s="14">
        <f t="shared" si="58"/>
        <v>43274</v>
      </c>
      <c r="F1269">
        <f ca="1">IF(A1269&lt;$F$2,"",AVERAGE(INDIRECT("C"&amp;A1269-$F$2+3):C1269))</f>
        <v>7435.9854545454527</v>
      </c>
      <c r="G1269" s="2">
        <f ca="1">IF(A1269&lt;$G$2,"",IF(A1269=$G$2,AVERAGE(INDIRECT("C"&amp;A1269-$G$2+3):C1269),G1268+(2/($G$2+3))*(C1269-G1268)))</f>
        <v>7347.7155495771258</v>
      </c>
      <c r="J1269">
        <f ca="1">IF(F1269="","",IF(C1269&lt;(F1269*(1-'inputs and tables'!$K$14)),0,IF(C1269&gt;(F1269*(1+'inputs and tables'!$K$14)),1,J1268)))</f>
        <v>0</v>
      </c>
      <c r="K1269">
        <f ca="1">IF(G1269="","",IF(C1269&lt;(G1269*(1-'inputs and tables'!$K$14)),0,IF(C1269&gt;(G1269*(1+'inputs and tables'!$K$14)),1,K1268)))</f>
        <v>0</v>
      </c>
      <c r="N1269" s="13">
        <f t="shared" si="59"/>
        <v>22232.861923782813</v>
      </c>
      <c r="O1269" s="10">
        <f ca="1">(O1268+(IF(J1268&lt;&gt;J1267,(-O1268*'inputs and tables'!$K$22-'inputs and tables'!$K$21)-O1268*'inputs and tables'!$K$22,0)*('inputs and tables'!$K$15+'inputs and tables'!$K$16)))*(IF(AND(J1268=0,'inputs and tables'!$K$16=1),(data!C1268/data!C1269-1)*'inputs and tables'!$K$18+1,1)*IF(AND(J1268=1,'inputs and tables'!$K$15=1),(data!C1269/data!C1268-1)*'inputs and tables'!$K$17+1,1))</f>
        <v>307806.45685822127</v>
      </c>
      <c r="P1269" s="10">
        <f ca="1">(P1268+(IF(K1268&lt;&gt;K1267,(-P1268*'inputs and tables'!$K$22-'inputs and tables'!$K$21)-P1268*'inputs and tables'!$K$22,0)*('inputs and tables'!$K$15+'inputs and tables'!$K$16)))*(IF(AND(K1268=0,'inputs and tables'!$K$16=1),data!C1268/data!C1269,1)*IF(AND(K1268=1,'inputs and tables'!$K$15=1),data!C1269/data!C1268,1))</f>
        <v>9349.6057535877335</v>
      </c>
      <c r="R1269" s="36">
        <f ca="1">1-O1269/MAX($O$202:O1269)</f>
        <v>0.63092091971026143</v>
      </c>
      <c r="S1269" s="36">
        <f>1-N1269/MAX($N$202:N1269)</f>
        <v>0.68558336611533566</v>
      </c>
    </row>
    <row r="1270" spans="1:19" x14ac:dyDescent="0.4">
      <c r="A1270" s="17">
        <f t="shared" si="57"/>
        <v>1268</v>
      </c>
      <c r="B1270">
        <v>1529798400</v>
      </c>
      <c r="C1270">
        <v>6149.99</v>
      </c>
      <c r="D1270" s="14">
        <f t="shared" si="58"/>
        <v>43275</v>
      </c>
      <c r="F1270">
        <f ca="1">IF(A1270&lt;$F$2,"",AVERAGE(INDIRECT("C"&amp;A1270-$F$2+3):C1270))</f>
        <v>7384.7731818181792</v>
      </c>
      <c r="G1270" s="2">
        <f ca="1">IF(A1270&lt;$G$2,"",IF(A1270=$G$2,AVERAGE(INDIRECT("C"&amp;A1270-$G$2+3):C1270),G1269+(2/($G$2+3))*(C1270-G1269)))</f>
        <v>7296.7485049142697</v>
      </c>
      <c r="J1270">
        <f ca="1">IF(F1270="","",IF(C1270&lt;(F1270*(1-'inputs and tables'!$K$14)),0,IF(C1270&gt;(F1270*(1+'inputs and tables'!$K$14)),1,J1269)))</f>
        <v>0</v>
      </c>
      <c r="K1270">
        <f ca="1">IF(G1270="","",IF(C1270&lt;(G1270*(1-'inputs and tables'!$K$14)),0,IF(C1270&gt;(G1270*(1+'inputs and tables'!$K$14)),1,K1269)))</f>
        <v>0</v>
      </c>
      <c r="N1270" s="13">
        <f t="shared" si="59"/>
        <v>22131.023066681082</v>
      </c>
      <c r="O1270" s="10">
        <f ca="1">(O1269+(IF(J1269&lt;&gt;J1268,(-O1269*'inputs and tables'!$K$22-'inputs and tables'!$K$21)-O1269*'inputs and tables'!$K$22,0)*('inputs and tables'!$K$15+'inputs and tables'!$K$16)))*(IF(AND(J1269=0,'inputs and tables'!$K$16=1),(data!C1269/data!C1270-1)*'inputs and tables'!$K$18+1,1)*IF(AND(J1269=1,'inputs and tables'!$K$15=1),(data!C1270/data!C1269-1)*'inputs and tables'!$K$17+1,1))</f>
        <v>309222.86936118267</v>
      </c>
      <c r="P1270" s="10">
        <f ca="1">(P1269+(IF(K1269&lt;&gt;K1268,(-P1269*'inputs and tables'!$K$22-'inputs and tables'!$K$21)-P1269*'inputs and tables'!$K$22,0)*('inputs and tables'!$K$15+'inputs and tables'!$K$16)))*(IF(AND(K1269=0,'inputs and tables'!$K$16=1),data!C1269/data!C1270,1)*IF(AND(K1269=1,'inputs and tables'!$K$15=1),data!C1270/data!C1269,1))</f>
        <v>9392.6292126220615</v>
      </c>
      <c r="R1270" s="36">
        <f ca="1">1-O1270/MAX($O$202:O1270)</f>
        <v>0.62922255305077091</v>
      </c>
      <c r="S1270" s="36">
        <f>1-N1270/MAX($N$202:N1270)</f>
        <v>0.68702356894474903</v>
      </c>
    </row>
    <row r="1271" spans="1:19" x14ac:dyDescent="0.4">
      <c r="A1271" s="17">
        <f t="shared" si="57"/>
        <v>1269</v>
      </c>
      <c r="B1271">
        <v>1529884800</v>
      </c>
      <c r="C1271">
        <v>6246</v>
      </c>
      <c r="D1271" s="14">
        <f t="shared" si="58"/>
        <v>43276</v>
      </c>
      <c r="F1271">
        <f ca="1">IF(A1271&lt;$F$2,"",AVERAGE(INDIRECT("C"&amp;A1271-$F$2+3):C1271))</f>
        <v>7334.1140909090891</v>
      </c>
      <c r="G1271" s="2">
        <f ca="1">IF(A1271&lt;$G$2,"",IF(A1271=$G$2,AVERAGE(INDIRECT("C"&amp;A1271-$G$2+3):C1271),G1270+(2/($G$2+3))*(C1271-G1270)))</f>
        <v>7252.0358025774922</v>
      </c>
      <c r="J1271">
        <f ca="1">IF(F1271="","",IF(C1271&lt;(F1271*(1-'inputs and tables'!$K$14)),0,IF(C1271&gt;(F1271*(1+'inputs and tables'!$K$14)),1,J1270)))</f>
        <v>0</v>
      </c>
      <c r="K1271">
        <f ca="1">IF(G1271="","",IF(C1271&lt;(G1271*(1-'inputs and tables'!$K$14)),0,IF(C1271&gt;(G1271*(1+'inputs and tables'!$K$14)),1,K1270)))</f>
        <v>0</v>
      </c>
      <c r="N1271" s="13">
        <f t="shared" si="59"/>
        <v>22476.519486127629</v>
      </c>
      <c r="O1271" s="10">
        <f ca="1">(O1270+(IF(J1270&lt;&gt;J1269,(-O1270*'inputs and tables'!$K$22-'inputs and tables'!$K$21)-O1270*'inputs and tables'!$K$22,0)*('inputs and tables'!$K$15+'inputs and tables'!$K$16)))*(IF(AND(J1270=0,'inputs and tables'!$K$16=1),(data!C1270/data!C1271-1)*'inputs and tables'!$K$18+1,1)*IF(AND(J1270=1,'inputs and tables'!$K$15=1),(data!C1271/data!C1270-1)*'inputs and tables'!$K$17+1,1))</f>
        <v>304469.66928315395</v>
      </c>
      <c r="P1271" s="10">
        <f ca="1">(P1270+(IF(K1270&lt;&gt;K1269,(-P1270*'inputs and tables'!$K$22-'inputs and tables'!$K$21)-P1270*'inputs and tables'!$K$22,0)*('inputs and tables'!$K$15+'inputs and tables'!$K$16)))*(IF(AND(K1270=0,'inputs and tables'!$K$16=1),data!C1270/data!C1271,1)*IF(AND(K1270=1,'inputs and tables'!$K$15=1),data!C1271/data!C1270,1))</f>
        <v>9248.250997651865</v>
      </c>
      <c r="R1271" s="36">
        <f ca="1">1-O1271/MAX($O$202:O1271)</f>
        <v>0.63492193548458387</v>
      </c>
      <c r="S1271" s="36">
        <f>1-N1271/MAX($N$202:N1271)</f>
        <v>0.68213756634220579</v>
      </c>
    </row>
    <row r="1272" spans="1:19" x14ac:dyDescent="0.4">
      <c r="A1272" s="17">
        <f t="shared" si="57"/>
        <v>1270</v>
      </c>
      <c r="B1272">
        <v>1529971200</v>
      </c>
      <c r="C1272">
        <v>6074.95</v>
      </c>
      <c r="D1272" s="14">
        <f t="shared" si="58"/>
        <v>43277</v>
      </c>
      <c r="F1272">
        <f ca="1">IF(A1272&lt;$F$2,"",AVERAGE(INDIRECT("C"&amp;A1272-$F$2+3):C1272))</f>
        <v>7274.7697727272716</v>
      </c>
      <c r="G1272" s="2">
        <f ca="1">IF(A1272&lt;$G$2,"",IF(A1272=$G$2,AVERAGE(INDIRECT("C"&amp;A1272-$G$2+3):C1272),G1271+(2/($G$2+3))*(C1272-G1271)))</f>
        <v>7201.9470450210029</v>
      </c>
      <c r="J1272">
        <f ca="1">IF(F1272="","",IF(C1272&lt;(F1272*(1-'inputs and tables'!$K$14)),0,IF(C1272&gt;(F1272*(1+'inputs and tables'!$K$14)),1,J1271)))</f>
        <v>0</v>
      </c>
      <c r="K1272">
        <f ca="1">IF(G1272="","",IF(C1272&lt;(G1272*(1-'inputs and tables'!$K$14)),0,IF(C1272&gt;(G1272*(1+'inputs and tables'!$K$14)),1,K1271)))</f>
        <v>0</v>
      </c>
      <c r="N1272" s="13">
        <f t="shared" si="59"/>
        <v>21860.988160783065</v>
      </c>
      <c r="O1272" s="10">
        <f ca="1">(O1271+(IF(J1271&lt;&gt;J1270,(-O1271*'inputs and tables'!$K$22-'inputs and tables'!$K$21)-O1271*'inputs and tables'!$K$22,0)*('inputs and tables'!$K$15+'inputs and tables'!$K$16)))*(IF(AND(J1271=0,'inputs and tables'!$K$16=1),(data!C1271/data!C1272-1)*'inputs and tables'!$K$18+1,1)*IF(AND(J1271=1,'inputs and tables'!$K$15=1),(data!C1272/data!C1271-1)*'inputs and tables'!$K$17+1,1))</f>
        <v>313042.50312226103</v>
      </c>
      <c r="P1272" s="10">
        <f ca="1">(P1271+(IF(K1271&lt;&gt;K1270,(-P1271*'inputs and tables'!$K$22-'inputs and tables'!$K$21)-P1271*'inputs and tables'!$K$22,0)*('inputs and tables'!$K$15+'inputs and tables'!$K$16)))*(IF(AND(K1271=0,'inputs and tables'!$K$16=1),data!C1271/data!C1272,1)*IF(AND(K1271=1,'inputs and tables'!$K$15=1),data!C1272/data!C1271,1))</f>
        <v>9508.6503973421259</v>
      </c>
      <c r="R1272" s="36">
        <f ca="1">1-O1272/MAX($O$202:O1272)</f>
        <v>0.62464257467743955</v>
      </c>
      <c r="S1272" s="36">
        <f>1-N1272/MAX($N$202:N1272)</f>
        <v>0.69084239651786472</v>
      </c>
    </row>
    <row r="1273" spans="1:19" x14ac:dyDescent="0.4">
      <c r="A1273" s="17">
        <f t="shared" si="57"/>
        <v>1271</v>
      </c>
      <c r="B1273">
        <v>1530057600</v>
      </c>
      <c r="C1273">
        <v>6132.17</v>
      </c>
      <c r="D1273" s="14">
        <f t="shared" si="58"/>
        <v>43278</v>
      </c>
      <c r="F1273">
        <f ca="1">IF(A1273&lt;$F$2,"",AVERAGE(INDIRECT("C"&amp;A1273-$F$2+3):C1273))</f>
        <v>7217.0918181818161</v>
      </c>
      <c r="G1273" s="2">
        <f ca="1">IF(A1273&lt;$G$2,"",IF(A1273=$G$2,AVERAGE(INDIRECT("C"&amp;A1273-$G$2+3):C1273),G1272+(2/($G$2+3))*(C1273-G1272)))</f>
        <v>7156.4246175733006</v>
      </c>
      <c r="J1273">
        <f ca="1">IF(F1273="","",IF(C1273&lt;(F1273*(1-'inputs and tables'!$K$14)),0,IF(C1273&gt;(F1273*(1+'inputs and tables'!$K$14)),1,J1272)))</f>
        <v>0</v>
      </c>
      <c r="K1273">
        <f ca="1">IF(G1273="","",IF(C1273&lt;(G1273*(1-'inputs and tables'!$K$14)),0,IF(C1273&gt;(G1273*(1+'inputs and tables'!$K$14)),1,K1272)))</f>
        <v>0</v>
      </c>
      <c r="N1273" s="13">
        <f t="shared" si="59"/>
        <v>22066.896973622679</v>
      </c>
      <c r="O1273" s="10">
        <f ca="1">(O1272+(IF(J1272&lt;&gt;J1271,(-O1272*'inputs and tables'!$K$22-'inputs and tables'!$K$21)-O1272*'inputs and tables'!$K$22,0)*('inputs and tables'!$K$15+'inputs and tables'!$K$16)))*(IF(AND(J1272=0,'inputs and tables'!$K$16=1),(data!C1272/data!C1273-1)*'inputs and tables'!$K$18+1,1)*IF(AND(J1272=1,'inputs and tables'!$K$15=1),(data!C1273/data!C1272-1)*'inputs and tables'!$K$17+1,1))</f>
        <v>310121.46668187273</v>
      </c>
      <c r="P1273" s="10">
        <f ca="1">(P1272+(IF(K1272&lt;&gt;K1271,(-P1272*'inputs and tables'!$K$22-'inputs and tables'!$K$21)-P1272*'inputs and tables'!$K$22,0)*('inputs and tables'!$K$15+'inputs and tables'!$K$16)))*(IF(AND(K1272=0,'inputs and tables'!$K$16=1),data!C1272/data!C1273,1)*IF(AND(K1272=1,'inputs and tables'!$K$15=1),data!C1273/data!C1272,1))</f>
        <v>9419.9240613573256</v>
      </c>
      <c r="R1273" s="36">
        <f ca="1">1-O1273/MAX($O$202:O1273)</f>
        <v>0.62814507899107674</v>
      </c>
      <c r="S1273" s="36">
        <f>1-N1273/MAX($N$202:N1273)</f>
        <v>0.68793043871224524</v>
      </c>
    </row>
    <row r="1274" spans="1:19" x14ac:dyDescent="0.4">
      <c r="A1274" s="17">
        <f t="shared" si="57"/>
        <v>1272</v>
      </c>
      <c r="B1274">
        <v>1530144000</v>
      </c>
      <c r="C1274">
        <v>5851.66</v>
      </c>
      <c r="D1274" s="14">
        <f t="shared" si="58"/>
        <v>43279</v>
      </c>
      <c r="F1274">
        <f ca="1">IF(A1274&lt;$F$2,"",AVERAGE(INDIRECT("C"&amp;A1274-$F$2+3):C1274))</f>
        <v>7157.4145454545442</v>
      </c>
      <c r="G1274" s="2">
        <f ca="1">IF(A1274&lt;$G$2,"",IF(A1274=$G$2,AVERAGE(INDIRECT("C"&amp;A1274-$G$2+3):C1274),G1273+(2/($G$2+3))*(C1274-G1273)))</f>
        <v>7100.9027189531598</v>
      </c>
      <c r="J1274">
        <f ca="1">IF(F1274="","",IF(C1274&lt;(F1274*(1-'inputs and tables'!$K$14)),0,IF(C1274&gt;(F1274*(1+'inputs and tables'!$K$14)),1,J1273)))</f>
        <v>0</v>
      </c>
      <c r="K1274">
        <f ca="1">IF(G1274="","",IF(C1274&lt;(G1274*(1-'inputs and tables'!$K$14)),0,IF(C1274&gt;(G1274*(1+'inputs and tables'!$K$14)),1,K1273)))</f>
        <v>0</v>
      </c>
      <c r="N1274" s="13">
        <f t="shared" si="59"/>
        <v>21057.468782611846</v>
      </c>
      <c r="O1274" s="10">
        <f ca="1">(O1273+(IF(J1273&lt;&gt;J1272,(-O1273*'inputs and tables'!$K$22-'inputs and tables'!$K$21)-O1273*'inputs and tables'!$K$22,0)*('inputs and tables'!$K$15+'inputs and tables'!$K$16)))*(IF(AND(J1273=0,'inputs and tables'!$K$16=1),(data!C1273/data!C1274-1)*'inputs and tables'!$K$18+1,1)*IF(AND(J1273=1,'inputs and tables'!$K$15=1),(data!C1274/data!C1273-1)*'inputs and tables'!$K$17+1,1))</f>
        <v>324987.70508583536</v>
      </c>
      <c r="P1274" s="10">
        <f ca="1">(P1273+(IF(K1273&lt;&gt;K1272,(-P1273*'inputs and tables'!$K$22-'inputs and tables'!$K$21)-P1273*'inputs and tables'!$K$22,0)*('inputs and tables'!$K$15+'inputs and tables'!$K$16)))*(IF(AND(K1273=0,'inputs and tables'!$K$16=1),data!C1273/data!C1274,1)*IF(AND(K1273=1,'inputs and tables'!$K$15=1),data!C1274/data!C1273,1))</f>
        <v>9871.4853103791993</v>
      </c>
      <c r="R1274" s="36">
        <f ca="1">1-O1274/MAX($O$202:O1274)</f>
        <v>0.61031953480494616</v>
      </c>
      <c r="S1274" s="36">
        <f>1-N1274/MAX($N$202:N1274)</f>
        <v>0.70220574951361381</v>
      </c>
    </row>
    <row r="1275" spans="1:19" x14ac:dyDescent="0.4">
      <c r="A1275" s="17">
        <f t="shared" si="57"/>
        <v>1273</v>
      </c>
      <c r="B1275">
        <v>1530230400</v>
      </c>
      <c r="C1275">
        <v>6202.36</v>
      </c>
      <c r="D1275" s="14">
        <f t="shared" si="58"/>
        <v>43280</v>
      </c>
      <c r="F1275">
        <f ca="1">IF(A1275&lt;$F$2,"",AVERAGE(INDIRECT("C"&amp;A1275-$F$2+3):C1275))</f>
        <v>7108.7406818181798</v>
      </c>
      <c r="G1275" s="2">
        <f ca="1">IF(A1275&lt;$G$2,"",IF(A1275=$G$2,AVERAGE(INDIRECT("C"&amp;A1275-$G$2+3):C1275),G1274+(2/($G$2+3))*(C1275-G1274)))</f>
        <v>7062.6668585721745</v>
      </c>
      <c r="J1275">
        <f ca="1">IF(F1275="","",IF(C1275&lt;(F1275*(1-'inputs and tables'!$K$14)),0,IF(C1275&gt;(F1275*(1+'inputs and tables'!$K$14)),1,J1274)))</f>
        <v>0</v>
      </c>
      <c r="K1275">
        <f ca="1">IF(G1275="","",IF(C1275&lt;(G1275*(1-'inputs and tables'!$K$14)),0,IF(C1275&gt;(G1275*(1+'inputs and tables'!$K$14)),1,K1274)))</f>
        <v>0</v>
      </c>
      <c r="N1275" s="13">
        <f t="shared" si="59"/>
        <v>22319.478930512094</v>
      </c>
      <c r="O1275" s="10">
        <f ca="1">(O1274+(IF(J1274&lt;&gt;J1273,(-O1274*'inputs and tables'!$K$22-'inputs and tables'!$K$21)-O1274*'inputs and tables'!$K$22,0)*('inputs and tables'!$K$15+'inputs and tables'!$K$16)))*(IF(AND(J1274=0,'inputs and tables'!$K$16=1),(data!C1274/data!C1275-1)*'inputs and tables'!$K$18+1,1)*IF(AND(J1274=1,'inputs and tables'!$K$15=1),(data!C1275/data!C1274-1)*'inputs and tables'!$K$17+1,1))</f>
        <v>306611.92745061225</v>
      </c>
      <c r="P1275" s="10">
        <f ca="1">(P1274+(IF(K1274&lt;&gt;K1273,(-P1274*'inputs and tables'!$K$22-'inputs and tables'!$K$21)-P1274*'inputs and tables'!$K$22,0)*('inputs and tables'!$K$15+'inputs and tables'!$K$16)))*(IF(AND(K1274=0,'inputs and tables'!$K$16=1),data!C1274/data!C1275,1)*IF(AND(K1274=1,'inputs and tables'!$K$15=1),data!C1275/data!C1274,1))</f>
        <v>9313.3219824927201</v>
      </c>
      <c r="R1275" s="36">
        <f ca="1">1-O1275/MAX($O$202:O1275)</f>
        <v>0.63235323474237415</v>
      </c>
      <c r="S1275" s="36">
        <f>1-N1275/MAX($N$202:N1275)</f>
        <v>0.68435843035194421</v>
      </c>
    </row>
    <row r="1276" spans="1:19" x14ac:dyDescent="0.4">
      <c r="A1276" s="17">
        <f t="shared" si="57"/>
        <v>1274</v>
      </c>
      <c r="B1276">
        <v>1530316800</v>
      </c>
      <c r="C1276">
        <v>6383.19</v>
      </c>
      <c r="D1276" s="14">
        <f t="shared" si="58"/>
        <v>43281</v>
      </c>
      <c r="F1276">
        <f ca="1">IF(A1276&lt;$F$2,"",AVERAGE(INDIRECT("C"&amp;A1276-$F$2+3):C1276))</f>
        <v>7070.65409090909</v>
      </c>
      <c r="G1276" s="2">
        <f ca="1">IF(A1276&lt;$G$2,"",IF(A1276=$G$2,AVERAGE(INDIRECT("C"&amp;A1276-$G$2+3):C1276),G1275+(2/($G$2+3))*(C1276-G1275)))</f>
        <v>7033.7529496967627</v>
      </c>
      <c r="J1276">
        <f ca="1">IF(F1276="","",IF(C1276&lt;(F1276*(1-'inputs and tables'!$K$14)),0,IF(C1276&gt;(F1276*(1+'inputs and tables'!$K$14)),1,J1275)))</f>
        <v>0</v>
      </c>
      <c r="K1276">
        <f ca="1">IF(G1276="","",IF(C1276&lt;(G1276*(1-'inputs and tables'!$K$14)),0,IF(C1276&gt;(G1276*(1+'inputs and tables'!$K$14)),1,K1275)))</f>
        <v>0</v>
      </c>
      <c r="N1276" s="13">
        <f t="shared" si="59"/>
        <v>22970.204037568841</v>
      </c>
      <c r="O1276" s="10">
        <f ca="1">(O1275+(IF(J1275&lt;&gt;J1274,(-O1275*'inputs and tables'!$K$22-'inputs and tables'!$K$21)-O1275*'inputs and tables'!$K$22,0)*('inputs and tables'!$K$15+'inputs and tables'!$K$16)))*(IF(AND(J1275=0,'inputs and tables'!$K$16=1),(data!C1275/data!C1276-1)*'inputs and tables'!$K$18+1,1)*IF(AND(J1275=1,'inputs and tables'!$K$15=1),(data!C1276/data!C1275-1)*'inputs and tables'!$K$17+1,1))</f>
        <v>297925.88883341703</v>
      </c>
      <c r="P1276" s="10">
        <f ca="1">(P1275+(IF(K1275&lt;&gt;K1274,(-P1275*'inputs and tables'!$K$22-'inputs and tables'!$K$21)-P1275*'inputs and tables'!$K$22,0)*('inputs and tables'!$K$15+'inputs and tables'!$K$16)))*(IF(AND(K1275=0,'inputs and tables'!$K$16=1),data!C1275/data!C1276,1)*IF(AND(K1275=1,'inputs and tables'!$K$15=1),data!C1276/data!C1275,1))</f>
        <v>9049.4839933220774</v>
      </c>
      <c r="R1276" s="36">
        <f ca="1">1-O1276/MAX($O$202:O1276)</f>
        <v>0.64276833511719245</v>
      </c>
      <c r="S1276" s="36">
        <f>1-N1276/MAX($N$202:N1276)</f>
        <v>0.67515589050590852</v>
      </c>
    </row>
    <row r="1277" spans="1:19" x14ac:dyDescent="0.4">
      <c r="A1277" s="17">
        <f t="shared" si="57"/>
        <v>1275</v>
      </c>
      <c r="B1277">
        <v>1530403200</v>
      </c>
      <c r="C1277">
        <v>6349.5</v>
      </c>
      <c r="D1277" s="14">
        <f t="shared" si="58"/>
        <v>43282</v>
      </c>
      <c r="F1277">
        <f ca="1">IF(A1277&lt;$F$2,"",AVERAGE(INDIRECT("C"&amp;A1277-$F$2+3):C1277))</f>
        <v>7027.722045454545</v>
      </c>
      <c r="G1277" s="2">
        <f ca="1">IF(A1277&lt;$G$2,"",IF(A1277=$G$2,AVERAGE(INDIRECT("C"&amp;A1277-$G$2+3):C1277),G1276+(2/($G$2+3))*(C1277-G1276)))</f>
        <v>7004.6358029011553</v>
      </c>
      <c r="J1277">
        <f ca="1">IF(F1277="","",IF(C1277&lt;(F1277*(1-'inputs and tables'!$K$14)),0,IF(C1277&gt;(F1277*(1+'inputs and tables'!$K$14)),1,J1276)))</f>
        <v>0</v>
      </c>
      <c r="K1277">
        <f ca="1">IF(G1277="","",IF(C1277&lt;(G1277*(1-'inputs and tables'!$K$14)),0,IF(C1277&gt;(G1277*(1+'inputs and tables'!$K$14)),1,K1276)))</f>
        <v>0</v>
      </c>
      <c r="N1277" s="13">
        <f t="shared" si="59"/>
        <v>22848.969016517345</v>
      </c>
      <c r="O1277" s="10">
        <f ca="1">(O1276+(IF(J1276&lt;&gt;J1275,(-O1276*'inputs and tables'!$K$22-'inputs and tables'!$K$21)-O1276*'inputs and tables'!$K$22,0)*('inputs and tables'!$K$15+'inputs and tables'!$K$16)))*(IF(AND(J1276=0,'inputs and tables'!$K$16=1),(data!C1276/data!C1277-1)*'inputs and tables'!$K$18+1,1)*IF(AND(J1276=1,'inputs and tables'!$K$15=1),(data!C1277/data!C1276-1)*'inputs and tables'!$K$17+1,1))</f>
        <v>299506.66262580972</v>
      </c>
      <c r="P1277" s="10">
        <f ca="1">(P1276+(IF(K1276&lt;&gt;K1275,(-P1276*'inputs and tables'!$K$22-'inputs and tables'!$K$21)-P1276*'inputs and tables'!$K$22,0)*('inputs and tables'!$K$15+'inputs and tables'!$K$16)))*(IF(AND(K1276=0,'inputs and tables'!$K$16=1),data!C1276/data!C1277,1)*IF(AND(K1276=1,'inputs and tables'!$K$15=1),data!C1277/data!C1276,1))</f>
        <v>9097.4999183138116</v>
      </c>
      <c r="R1277" s="36">
        <f ca="1">1-O1277/MAX($O$202:O1277)</f>
        <v>0.64087288905216355</v>
      </c>
      <c r="S1277" s="36">
        <f>1-N1277/MAX($N$202:N1277)</f>
        <v>0.67687039345018185</v>
      </c>
    </row>
    <row r="1278" spans="1:19" x14ac:dyDescent="0.4">
      <c r="A1278" s="17">
        <f t="shared" si="57"/>
        <v>1276</v>
      </c>
      <c r="B1278">
        <v>1530489600</v>
      </c>
      <c r="C1278">
        <v>6611.79</v>
      </c>
      <c r="D1278" s="14">
        <f t="shared" si="58"/>
        <v>43283</v>
      </c>
      <c r="F1278">
        <f ca="1">IF(A1278&lt;$F$2,"",AVERAGE(INDIRECT("C"&amp;A1278-$F$2+3):C1278))</f>
        <v>6990.8172727272704</v>
      </c>
      <c r="G1278" s="2">
        <f ca="1">IF(A1278&lt;$G$2,"",IF(A1278=$G$2,AVERAGE(INDIRECT("C"&amp;A1278-$G$2+3):C1278),G1277+(2/($G$2+3))*(C1278-G1277)))</f>
        <v>6987.9189602245106</v>
      </c>
      <c r="J1278">
        <f ca="1">IF(F1278="","",IF(C1278&lt;(F1278*(1-'inputs and tables'!$K$14)),0,IF(C1278&gt;(F1278*(1+'inputs and tables'!$K$14)),1,J1277)))</f>
        <v>0</v>
      </c>
      <c r="K1278">
        <f ca="1">IF(G1278="","",IF(C1278&lt;(G1278*(1-'inputs and tables'!$K$14)),0,IF(C1278&gt;(G1278*(1+'inputs and tables'!$K$14)),1,K1277)))</f>
        <v>0</v>
      </c>
      <c r="N1278" s="13">
        <f t="shared" si="59"/>
        <v>23792.831695994835</v>
      </c>
      <c r="O1278" s="10">
        <f ca="1">(O1277+(IF(J1277&lt;&gt;J1276,(-O1277*'inputs and tables'!$K$22-'inputs and tables'!$K$21)-O1277*'inputs and tables'!$K$22,0)*('inputs and tables'!$K$15+'inputs and tables'!$K$16)))*(IF(AND(J1277=0,'inputs and tables'!$K$16=1),(data!C1277/data!C1278-1)*'inputs and tables'!$K$18+1,1)*IF(AND(J1277=1,'inputs and tables'!$K$15=1),(data!C1278/data!C1277-1)*'inputs and tables'!$K$17+1,1))</f>
        <v>287625.22015106026</v>
      </c>
      <c r="P1278" s="10">
        <f ca="1">(P1277+(IF(K1277&lt;&gt;K1276,(-P1277*'inputs and tables'!$K$22-'inputs and tables'!$K$21)-P1277*'inputs and tables'!$K$22,0)*('inputs and tables'!$K$15+'inputs and tables'!$K$16)))*(IF(AND(K1277=0,'inputs and tables'!$K$16=1),data!C1277/data!C1278,1)*IF(AND(K1277=1,'inputs and tables'!$K$15=1),data!C1278/data!C1277,1))</f>
        <v>8736.6016965653089</v>
      </c>
      <c r="R1278" s="36">
        <f ca="1">1-O1278/MAX($O$202:O1278)</f>
        <v>0.65511947733317488</v>
      </c>
      <c r="S1278" s="36">
        <f>1-N1278/MAX($N$202:N1278)</f>
        <v>0.66352230864004702</v>
      </c>
    </row>
    <row r="1279" spans="1:19" x14ac:dyDescent="0.4">
      <c r="A1279" s="17">
        <f t="shared" si="57"/>
        <v>1277</v>
      </c>
      <c r="B1279">
        <v>1530576000</v>
      </c>
      <c r="C1279">
        <v>6502.62</v>
      </c>
      <c r="D1279" s="14">
        <f t="shared" si="58"/>
        <v>43284</v>
      </c>
      <c r="F1279">
        <f ca="1">IF(A1279&lt;$F$2,"",AVERAGE(INDIRECT("C"&amp;A1279-$F$2+3):C1279))</f>
        <v>6945.0390909090893</v>
      </c>
      <c r="G1279" s="2">
        <f ca="1">IF(A1279&lt;$G$2,"",IF(A1279=$G$2,AVERAGE(INDIRECT("C"&amp;A1279-$G$2+3):C1279),G1278+(2/($G$2+3))*(C1279-G1278)))</f>
        <v>6967.2679406404886</v>
      </c>
      <c r="J1279">
        <f ca="1">IF(F1279="","",IF(C1279&lt;(F1279*(1-'inputs and tables'!$K$14)),0,IF(C1279&gt;(F1279*(1+'inputs and tables'!$K$14)),1,J1278)))</f>
        <v>0</v>
      </c>
      <c r="K1279">
        <f ca="1">IF(G1279="","",IF(C1279&lt;(G1279*(1-'inputs and tables'!$K$14)),0,IF(C1279&gt;(G1279*(1+'inputs and tables'!$K$14)),1,K1278)))</f>
        <v>0</v>
      </c>
      <c r="N1279" s="13">
        <f t="shared" si="59"/>
        <v>23399.978408722891</v>
      </c>
      <c r="O1279" s="10">
        <f ca="1">(O1278+(IF(J1278&lt;&gt;J1277,(-O1278*'inputs and tables'!$K$22-'inputs and tables'!$K$21)-O1278*'inputs and tables'!$K$22,0)*('inputs and tables'!$K$15+'inputs and tables'!$K$16)))*(IF(AND(J1278=0,'inputs and tables'!$K$16=1),(data!C1278/data!C1279-1)*'inputs and tables'!$K$18+1,1)*IF(AND(J1278=1,'inputs and tables'!$K$15=1),(data!C1279/data!C1278-1)*'inputs and tables'!$K$17+1,1))</f>
        <v>292454.04995872109</v>
      </c>
      <c r="P1279" s="10">
        <f ca="1">(P1278+(IF(K1278&lt;&gt;K1277,(-P1278*'inputs and tables'!$K$22-'inputs and tables'!$K$21)-P1278*'inputs and tables'!$K$22,0)*('inputs and tables'!$K$15+'inputs and tables'!$K$16)))*(IF(AND(K1278=0,'inputs and tables'!$K$16=1),data!C1278/data!C1279,1)*IF(AND(K1278=1,'inputs and tables'!$K$15=1),data!C1279/data!C1278,1))</f>
        <v>8883.2771607957329</v>
      </c>
      <c r="R1279" s="36">
        <f ca="1">1-O1279/MAX($O$202:O1279)</f>
        <v>0.6493294101510948</v>
      </c>
      <c r="S1279" s="36">
        <f>1-N1279/MAX($N$202:N1279)</f>
        <v>0.66907803100354712</v>
      </c>
    </row>
    <row r="1280" spans="1:19" x14ac:dyDescent="0.4">
      <c r="A1280" s="17">
        <f t="shared" si="57"/>
        <v>1278</v>
      </c>
      <c r="B1280">
        <v>1530662400</v>
      </c>
      <c r="C1280">
        <v>6587.47</v>
      </c>
      <c r="D1280" s="14">
        <f t="shared" si="58"/>
        <v>43285</v>
      </c>
      <c r="F1280">
        <f ca="1">IF(A1280&lt;$F$2,"",AVERAGE(INDIRECT("C"&amp;A1280-$F$2+3):C1280))</f>
        <v>6903.9943181818171</v>
      </c>
      <c r="G1280" s="2">
        <f ca="1">IF(A1280&lt;$G$2,"",IF(A1280=$G$2,AVERAGE(INDIRECT("C"&amp;A1280-$G$2+3):C1280),G1279+(2/($G$2+3))*(C1280-G1279)))</f>
        <v>6951.1063261451491</v>
      </c>
      <c r="J1280">
        <f ca="1">IF(F1280="","",IF(C1280&lt;(F1280*(1-'inputs and tables'!$K$14)),0,IF(C1280&gt;(F1280*(1+'inputs and tables'!$K$14)),1,J1279)))</f>
        <v>0</v>
      </c>
      <c r="K1280">
        <f ca="1">IF(G1280="","",IF(C1280&lt;(G1280*(1-'inputs and tables'!$K$14)),0,IF(C1280&gt;(G1280*(1+'inputs and tables'!$K$14)),1,K1279)))</f>
        <v>0</v>
      </c>
      <c r="N1280" s="13">
        <f t="shared" si="59"/>
        <v>23705.315052718717</v>
      </c>
      <c r="O1280" s="10">
        <f ca="1">(O1279+(IF(J1279&lt;&gt;J1278,(-O1279*'inputs and tables'!$K$22-'inputs and tables'!$K$21)-O1279*'inputs and tables'!$K$22,0)*('inputs and tables'!$K$15+'inputs and tables'!$K$16)))*(IF(AND(J1279=0,'inputs and tables'!$K$16=1),(data!C1279/data!C1280-1)*'inputs and tables'!$K$18+1,1)*IF(AND(J1279=1,'inputs and tables'!$K$15=1),(data!C1280/data!C1279-1)*'inputs and tables'!$K$17+1,1))</f>
        <v>288687.09145431838</v>
      </c>
      <c r="P1280" s="10">
        <f ca="1">(P1279+(IF(K1279&lt;&gt;K1278,(-P1279*'inputs and tables'!$K$22-'inputs and tables'!$K$21)-P1279*'inputs and tables'!$K$22,0)*('inputs and tables'!$K$15+'inputs and tables'!$K$16)))*(IF(AND(K1279=0,'inputs and tables'!$K$16=1),data!C1279/data!C1280,1)*IF(AND(K1279=1,'inputs and tables'!$K$15=1),data!C1280/data!C1279,1))</f>
        <v>8768.8559843663115</v>
      </c>
      <c r="R1280" s="36">
        <f ca="1">1-O1280/MAX($O$202:O1280)</f>
        <v>0.65384622761647671</v>
      </c>
      <c r="S1280" s="36">
        <f>1-N1280/MAX($N$202:N1280)</f>
        <v>0.66475996704327422</v>
      </c>
    </row>
    <row r="1281" spans="1:19" x14ac:dyDescent="0.4">
      <c r="A1281" s="17">
        <f t="shared" si="57"/>
        <v>1279</v>
      </c>
      <c r="B1281">
        <v>1530748800</v>
      </c>
      <c r="C1281">
        <v>6532.95</v>
      </c>
      <c r="D1281" s="14">
        <f t="shared" si="58"/>
        <v>43286</v>
      </c>
      <c r="F1281">
        <f ca="1">IF(A1281&lt;$F$2,"",AVERAGE(INDIRECT("C"&amp;A1281-$F$2+3):C1281))</f>
        <v>6870.931818181818</v>
      </c>
      <c r="G1281" s="2">
        <f ca="1">IF(A1281&lt;$G$2,"",IF(A1281=$G$2,AVERAGE(INDIRECT("C"&amp;A1281-$G$2+3):C1281),G1280+(2/($G$2+3))*(C1281-G1280)))</f>
        <v>6933.3124399262069</v>
      </c>
      <c r="J1281">
        <f ca="1">IF(F1281="","",IF(C1281&lt;(F1281*(1-'inputs and tables'!$K$14)),0,IF(C1281&gt;(F1281*(1+'inputs and tables'!$K$14)),1,J1280)))</f>
        <v>0</v>
      </c>
      <c r="K1281">
        <f ca="1">IF(G1281="","",IF(C1281&lt;(G1281*(1-'inputs and tables'!$K$14)),0,IF(C1281&gt;(G1281*(1+'inputs and tables'!$K$14)),1,K1280)))</f>
        <v>0</v>
      </c>
      <c r="N1281" s="13">
        <f t="shared" si="59"/>
        <v>23509.122314584922</v>
      </c>
      <c r="O1281" s="10">
        <f ca="1">(O1280+(IF(J1280&lt;&gt;J1279,(-O1280*'inputs and tables'!$K$22-'inputs and tables'!$K$21)-O1280*'inputs and tables'!$K$22,0)*('inputs and tables'!$K$15+'inputs and tables'!$K$16)))*(IF(AND(J1280=0,'inputs and tables'!$K$16=1),(data!C1280/data!C1281-1)*'inputs and tables'!$K$18+1,1)*IF(AND(J1280=1,'inputs and tables'!$K$15=1),(data!C1281/data!C1280-1)*'inputs and tables'!$K$17+1,1))</f>
        <v>291096.29713109374</v>
      </c>
      <c r="P1281" s="10">
        <f ca="1">(P1280+(IF(K1280&lt;&gt;K1279,(-P1280*'inputs and tables'!$K$22-'inputs and tables'!$K$21)-P1280*'inputs and tables'!$K$22,0)*('inputs and tables'!$K$15+'inputs and tables'!$K$16)))*(IF(AND(K1280=0,'inputs and tables'!$K$16=1),data!C1280/data!C1281,1)*IF(AND(K1280=1,'inputs and tables'!$K$15=1),data!C1281/data!C1280,1))</f>
        <v>8842.035486469902</v>
      </c>
      <c r="R1281" s="36">
        <f ca="1">1-O1281/MAX($O$202:O1281)</f>
        <v>0.6509574402125704</v>
      </c>
      <c r="S1281" s="36">
        <f>1-N1281/MAX($N$202:N1281)</f>
        <v>0.667534520338667</v>
      </c>
    </row>
    <row r="1282" spans="1:19" x14ac:dyDescent="0.4">
      <c r="A1282" s="17">
        <f t="shared" si="57"/>
        <v>1280</v>
      </c>
      <c r="B1282">
        <v>1530835200</v>
      </c>
      <c r="C1282">
        <v>6600</v>
      </c>
      <c r="D1282" s="14">
        <f t="shared" si="58"/>
        <v>43287</v>
      </c>
      <c r="F1282">
        <f ca="1">IF(A1282&lt;$F$2,"",AVERAGE(INDIRECT("C"&amp;A1282-$F$2+3):C1282))</f>
        <v>6850.3636363636351</v>
      </c>
      <c r="G1282" s="2">
        <f ca="1">IF(A1282&lt;$G$2,"",IF(A1282=$G$2,AVERAGE(INDIRECT("C"&amp;A1282-$G$2+3):C1282),G1281+(2/($G$2+3))*(C1282-G1281)))</f>
        <v>6919.1289318442405</v>
      </c>
      <c r="J1282">
        <f ca="1">IF(F1282="","",IF(C1282&lt;(F1282*(1-'inputs and tables'!$K$14)),0,IF(C1282&gt;(F1282*(1+'inputs and tables'!$K$14)),1,J1281)))</f>
        <v>0</v>
      </c>
      <c r="K1282">
        <f ca="1">IF(G1282="","",IF(C1282&lt;(G1282*(1-'inputs and tables'!$K$14)),0,IF(C1282&gt;(G1282*(1+'inputs and tables'!$K$14)),1,K1281)))</f>
        <v>0</v>
      </c>
      <c r="N1282" s="13">
        <f t="shared" si="59"/>
        <v>23750.404836446087</v>
      </c>
      <c r="O1282" s="10">
        <f ca="1">(O1281+(IF(J1281&lt;&gt;J1280,(-O1281*'inputs and tables'!$K$22-'inputs and tables'!$K$21)-O1281*'inputs and tables'!$K$22,0)*('inputs and tables'!$K$15+'inputs and tables'!$K$16)))*(IF(AND(J1281=0,'inputs and tables'!$K$16=1),(data!C1281/data!C1282-1)*'inputs and tables'!$K$18+1,1)*IF(AND(J1281=1,'inputs and tables'!$K$15=1),(data!C1282/data!C1281-1)*'inputs and tables'!$K$17+1,1))</f>
        <v>288139.02338523918</v>
      </c>
      <c r="P1282" s="10">
        <f ca="1">(P1281+(IF(K1281&lt;&gt;K1280,(-P1281*'inputs and tables'!$K$22-'inputs and tables'!$K$21)-P1281*'inputs and tables'!$K$22,0)*('inputs and tables'!$K$15+'inputs and tables'!$K$16)))*(IF(AND(K1281=0,'inputs and tables'!$K$16=1),data!C1281/data!C1282,1)*IF(AND(K1281=1,'inputs and tables'!$K$15=1),data!C1282/data!C1281,1))</f>
        <v>8752.2084441414463</v>
      </c>
      <c r="R1282" s="36">
        <f ca="1">1-O1282/MAX($O$202:O1282)</f>
        <v>0.65450339530859281</v>
      </c>
      <c r="S1282" s="36">
        <f>1-N1282/MAX($N$202:N1282)</f>
        <v>0.66412230833470365</v>
      </c>
    </row>
    <row r="1283" spans="1:19" x14ac:dyDescent="0.4">
      <c r="A1283" s="17">
        <f t="shared" si="57"/>
        <v>1281</v>
      </c>
      <c r="B1283">
        <v>1530921600</v>
      </c>
      <c r="C1283">
        <v>6753.28</v>
      </c>
      <c r="D1283" s="14">
        <f t="shared" si="58"/>
        <v>43288</v>
      </c>
      <c r="F1283">
        <f ca="1">IF(A1283&lt;$F$2,"",AVERAGE(INDIRECT("C"&amp;A1283-$F$2+3):C1283))</f>
        <v>6831.4802272727275</v>
      </c>
      <c r="G1283" s="2">
        <f ca="1">IF(A1283&lt;$G$2,"",IF(A1283=$G$2,AVERAGE(INDIRECT("C"&amp;A1283-$G$2+3):C1283),G1282+(2/($G$2+3))*(C1283-G1282)))</f>
        <v>6912.0715304891664</v>
      </c>
      <c r="J1283">
        <f ca="1">IF(F1283="","",IF(C1283&lt;(F1283*(1-'inputs and tables'!$K$14)),0,IF(C1283&gt;(F1283*(1+'inputs and tables'!$K$14)),1,J1282)))</f>
        <v>0</v>
      </c>
      <c r="K1283">
        <f ca="1">IF(G1283="","",IF(C1283&lt;(G1283*(1-'inputs and tables'!$K$14)),0,IF(C1283&gt;(G1283*(1+'inputs and tables'!$K$14)),1,K1282)))</f>
        <v>0</v>
      </c>
      <c r="N1283" s="13">
        <f t="shared" si="59"/>
        <v>24301.989996041608</v>
      </c>
      <c r="O1283" s="10">
        <f ca="1">(O1282+(IF(J1282&lt;&gt;J1281,(-O1282*'inputs and tables'!$K$22-'inputs and tables'!$K$21)-O1282*'inputs and tables'!$K$22,0)*('inputs and tables'!$K$15+'inputs and tables'!$K$16)))*(IF(AND(J1282=0,'inputs and tables'!$K$16=1),(data!C1282/data!C1283-1)*'inputs and tables'!$K$18+1,1)*IF(AND(J1282=1,'inputs and tables'!$K$15=1),(data!C1283/data!C1282-1)*'inputs and tables'!$K$17+1,1))</f>
        <v>281599.09767440095</v>
      </c>
      <c r="P1283" s="10">
        <f ca="1">(P1282+(IF(K1282&lt;&gt;K1281,(-P1282*'inputs and tables'!$K$22-'inputs and tables'!$K$21)-P1282*'inputs and tables'!$K$22,0)*('inputs and tables'!$K$15+'inputs and tables'!$K$16)))*(IF(AND(K1282=0,'inputs and tables'!$K$16=1),data!C1282/data!C1283,1)*IF(AND(K1282=1,'inputs and tables'!$K$15=1),data!C1283/data!C1282,1))</f>
        <v>8553.5585273131801</v>
      </c>
      <c r="R1283" s="36">
        <f ca="1">1-O1283/MAX($O$202:O1283)</f>
        <v>0.66234517286958527</v>
      </c>
      <c r="S1283" s="36">
        <f>1-N1283/MAX($N$202:N1283)</f>
        <v>0.65632180339857393</v>
      </c>
    </row>
    <row r="1284" spans="1:19" x14ac:dyDescent="0.4">
      <c r="A1284" s="17">
        <f t="shared" si="57"/>
        <v>1282</v>
      </c>
      <c r="B1284">
        <v>1531008000</v>
      </c>
      <c r="C1284">
        <v>6701.97</v>
      </c>
      <c r="D1284" s="14">
        <f t="shared" si="58"/>
        <v>43289</v>
      </c>
      <c r="F1284">
        <f ca="1">IF(A1284&lt;$F$2,"",AVERAGE(INDIRECT("C"&amp;A1284-$F$2+3):C1284))</f>
        <v>6814.2725000000009</v>
      </c>
      <c r="G1284" s="2">
        <f ca="1">IF(A1284&lt;$G$2,"",IF(A1284=$G$2,AVERAGE(INDIRECT("C"&amp;A1284-$G$2+3):C1284),G1283+(2/($G$2+3))*(C1284-G1283)))</f>
        <v>6903.1310398300529</v>
      </c>
      <c r="J1284">
        <f ca="1">IF(F1284="","",IF(C1284&lt;(F1284*(1-'inputs and tables'!$K$14)),0,IF(C1284&gt;(F1284*(1+'inputs and tables'!$K$14)),1,J1283)))</f>
        <v>0</v>
      </c>
      <c r="K1284">
        <f ca="1">IF(G1284="","",IF(C1284&lt;(G1284*(1-'inputs and tables'!$K$14)),0,IF(C1284&gt;(G1284*(1+'inputs and tables'!$K$14)),1,K1283)))</f>
        <v>0</v>
      </c>
      <c r="N1284" s="13">
        <f t="shared" si="59"/>
        <v>24117.348591169179</v>
      </c>
      <c r="O1284" s="10">
        <f ca="1">(O1283+(IF(J1283&lt;&gt;J1282,(-O1283*'inputs and tables'!$K$22-'inputs and tables'!$K$21)-O1283*'inputs and tables'!$K$22,0)*('inputs and tables'!$K$15+'inputs and tables'!$K$16)))*(IF(AND(J1283=0,'inputs and tables'!$K$16=1),(data!C1283/data!C1284-1)*'inputs and tables'!$K$18+1,1)*IF(AND(J1283=1,'inputs and tables'!$K$15=1),(data!C1284/data!C1283-1)*'inputs and tables'!$K$17+1,1))</f>
        <v>283755.00850385462</v>
      </c>
      <c r="P1284" s="10">
        <f ca="1">(P1283+(IF(K1283&lt;&gt;K1282,(-P1283*'inputs and tables'!$K$22-'inputs and tables'!$K$21)-P1283*'inputs and tables'!$K$22,0)*('inputs and tables'!$K$15+'inputs and tables'!$K$16)))*(IF(AND(K1283=0,'inputs and tables'!$K$16=1),data!C1283/data!C1284,1)*IF(AND(K1283=1,'inputs and tables'!$K$15=1),data!C1284/data!C1283,1))</f>
        <v>8619.0442110802578</v>
      </c>
      <c r="R1284" s="36">
        <f ca="1">1-O1284/MAX($O$202:O1284)</f>
        <v>0.65976010173675981</v>
      </c>
      <c r="S1284" s="36">
        <f>1-N1284/MAX($N$202:N1284)</f>
        <v>0.65893299799847482</v>
      </c>
    </row>
    <row r="1285" spans="1:19" x14ac:dyDescent="0.4">
      <c r="A1285" s="17">
        <f t="shared" ref="A1285:A1348" si="60">A1284+1</f>
        <v>1283</v>
      </c>
      <c r="B1285">
        <v>1531094400</v>
      </c>
      <c r="C1285">
        <v>6664.01</v>
      </c>
      <c r="D1285" s="14">
        <f t="shared" si="58"/>
        <v>43290</v>
      </c>
      <c r="F1285">
        <f ca="1">IF(A1285&lt;$F$2,"",AVERAGE(INDIRECT("C"&amp;A1285-$F$2+3):C1285))</f>
        <v>6798.9556818181827</v>
      </c>
      <c r="G1285" s="2">
        <f ca="1">IF(A1285&lt;$G$2,"",IF(A1285=$G$2,AVERAGE(INDIRECT("C"&amp;A1285-$G$2+3):C1285),G1284+(2/($G$2+3))*(C1285-G1284)))</f>
        <v>6892.9556764330291</v>
      </c>
      <c r="J1285">
        <f ca="1">IF(F1285="","",IF(C1285&lt;(F1285*(1-'inputs and tables'!$K$14)),0,IF(C1285&gt;(F1285*(1+'inputs and tables'!$K$14)),1,J1284)))</f>
        <v>0</v>
      </c>
      <c r="K1285">
        <f ca="1">IF(G1285="","",IF(C1285&lt;(G1285*(1-'inputs and tables'!$K$14)),0,IF(C1285&gt;(G1285*(1+'inputs and tables'!$K$14)),1,K1284)))</f>
        <v>0</v>
      </c>
      <c r="N1285" s="13">
        <f t="shared" si="59"/>
        <v>23980.747777897741</v>
      </c>
      <c r="O1285" s="10">
        <f ca="1">(O1284+(IF(J1284&lt;&gt;J1283,(-O1284*'inputs and tables'!$K$22-'inputs and tables'!$K$21)-O1284*'inputs and tables'!$K$22,0)*('inputs and tables'!$K$15+'inputs and tables'!$K$16)))*(IF(AND(J1284=0,'inputs and tables'!$K$16=1),(data!C1284/data!C1285-1)*'inputs and tables'!$K$18+1,1)*IF(AND(J1284=1,'inputs and tables'!$K$15=1),(data!C1285/data!C1284-1)*'inputs and tables'!$K$17+1,1))</f>
        <v>285371.35363581066</v>
      </c>
      <c r="P1285" s="10">
        <f ca="1">(P1284+(IF(K1284&lt;&gt;K1283,(-P1284*'inputs and tables'!$K$22-'inputs and tables'!$K$21)-P1284*'inputs and tables'!$K$22,0)*('inputs and tables'!$K$15+'inputs and tables'!$K$16)))*(IF(AND(K1284=0,'inputs and tables'!$K$16=1),data!C1284/data!C1285,1)*IF(AND(K1284=1,'inputs and tables'!$K$15=1),data!C1285/data!C1284,1))</f>
        <v>8668.1406137346075</v>
      </c>
      <c r="R1285" s="36">
        <f ca="1">1-O1285/MAX($O$202:O1285)</f>
        <v>0.65782200342387132</v>
      </c>
      <c r="S1285" s="36">
        <f>1-N1285/MAX($N$202:N1285)</f>
        <v>0.66086480363114375</v>
      </c>
    </row>
    <row r="1286" spans="1:19" x14ac:dyDescent="0.4">
      <c r="A1286" s="17">
        <f t="shared" si="60"/>
        <v>1284</v>
      </c>
      <c r="B1286">
        <v>1531180800</v>
      </c>
      <c r="C1286">
        <v>6303.7</v>
      </c>
      <c r="D1286" s="14">
        <f t="shared" si="58"/>
        <v>43291</v>
      </c>
      <c r="F1286">
        <f ca="1">IF(A1286&lt;$F$2,"",AVERAGE(INDIRECT("C"&amp;A1286-$F$2+3):C1286))</f>
        <v>6775.2525000000014</v>
      </c>
      <c r="G1286" s="2">
        <f ca="1">IF(A1286&lt;$G$2,"",IF(A1286=$G$2,AVERAGE(INDIRECT("C"&amp;A1286-$G$2+3):C1286),G1285+(2/($G$2+3))*(C1286-G1285)))</f>
        <v>6867.8809667975811</v>
      </c>
      <c r="J1286">
        <f ca="1">IF(F1286="","",IF(C1286&lt;(F1286*(1-'inputs and tables'!$K$14)),0,IF(C1286&gt;(F1286*(1+'inputs and tables'!$K$14)),1,J1285)))</f>
        <v>0</v>
      </c>
      <c r="K1286">
        <f ca="1">IF(G1286="","",IF(C1286&lt;(G1286*(1-'inputs and tables'!$K$14)),0,IF(C1286&gt;(G1286*(1+'inputs and tables'!$K$14)),1,K1285)))</f>
        <v>0</v>
      </c>
      <c r="N1286" s="13">
        <f t="shared" si="59"/>
        <v>22684.15560113715</v>
      </c>
      <c r="O1286" s="10">
        <f ca="1">(O1285+(IF(J1285&lt;&gt;J1284,(-O1285*'inputs and tables'!$K$22-'inputs and tables'!$K$21)-O1285*'inputs and tables'!$K$22,0)*('inputs and tables'!$K$15+'inputs and tables'!$K$16)))*(IF(AND(J1285=0,'inputs and tables'!$K$16=1),(data!C1285/data!C1286-1)*'inputs and tables'!$K$18+1,1)*IF(AND(J1285=1,'inputs and tables'!$K$15=1),(data!C1286/data!C1285-1)*'inputs and tables'!$K$17+1,1))</f>
        <v>301682.75050249515</v>
      </c>
      <c r="P1286" s="10">
        <f ca="1">(P1285+(IF(K1285&lt;&gt;K1284,(-P1285*'inputs and tables'!$K$22-'inputs and tables'!$K$21)-P1285*'inputs and tables'!$K$22,0)*('inputs and tables'!$K$15+'inputs and tables'!$K$16)))*(IF(AND(K1285=0,'inputs and tables'!$K$16=1),data!C1285/data!C1286,1)*IF(AND(K1285=1,'inputs and tables'!$K$15=1),data!C1286/data!C1285,1))</f>
        <v>9163.5984788828082</v>
      </c>
      <c r="R1286" s="36">
        <f ca="1">1-O1286/MAX($O$202:O1286)</f>
        <v>0.63826362438515671</v>
      </c>
      <c r="S1286" s="36">
        <f>1-N1286/MAX($N$202:N1286)</f>
        <v>0.67920118106810179</v>
      </c>
    </row>
    <row r="1287" spans="1:19" x14ac:dyDescent="0.4">
      <c r="A1287" s="17">
        <f t="shared" si="60"/>
        <v>1285</v>
      </c>
      <c r="B1287">
        <v>1531267200</v>
      </c>
      <c r="C1287">
        <v>6390.04</v>
      </c>
      <c r="D1287" s="14">
        <f t="shared" si="58"/>
        <v>43292</v>
      </c>
      <c r="F1287">
        <f ca="1">IF(A1287&lt;$F$2,"",AVERAGE(INDIRECT("C"&amp;A1287-$F$2+3):C1287))</f>
        <v>6758.936590909093</v>
      </c>
      <c r="G1287" s="2">
        <f ca="1">IF(A1287&lt;$G$2,"",IF(A1287=$G$2,AVERAGE(INDIRECT("C"&amp;A1287-$G$2+3):C1287),G1286+(2/($G$2+3))*(C1287-G1286)))</f>
        <v>6847.5473086359816</v>
      </c>
      <c r="J1287">
        <f ca="1">IF(F1287="","",IF(C1287&lt;(F1287*(1-'inputs and tables'!$K$14)),0,IF(C1287&gt;(F1287*(1+'inputs and tables'!$K$14)),1,J1286)))</f>
        <v>0</v>
      </c>
      <c r="K1287">
        <f ca="1">IF(G1287="","",IF(C1287&lt;(G1287*(1-'inputs and tables'!$K$14)),0,IF(C1287&gt;(G1287*(1+'inputs and tables'!$K$14)),1,K1286)))</f>
        <v>0</v>
      </c>
      <c r="N1287" s="13">
        <f t="shared" si="59"/>
        <v>22994.854078952114</v>
      </c>
      <c r="O1287" s="10">
        <f ca="1">(O1286+(IF(J1286&lt;&gt;J1285,(-O1286*'inputs and tables'!$K$22-'inputs and tables'!$K$21)-O1286*'inputs and tables'!$K$22,0)*('inputs and tables'!$K$15+'inputs and tables'!$K$16)))*(IF(AND(J1286=0,'inputs and tables'!$K$16=1),(data!C1286/data!C1287-1)*'inputs and tables'!$K$18+1,1)*IF(AND(J1286=1,'inputs and tables'!$K$15=1),(data!C1287/data!C1286-1)*'inputs and tables'!$K$17+1,1))</f>
        <v>297606.5180096805</v>
      </c>
      <c r="P1287" s="10">
        <f ca="1">(P1286+(IF(K1286&lt;&gt;K1285,(-P1286*'inputs and tables'!$K$22-'inputs and tables'!$K$21)-P1286*'inputs and tables'!$K$22,0)*('inputs and tables'!$K$15+'inputs and tables'!$K$16)))*(IF(AND(K1286=0,'inputs and tables'!$K$16=1),data!C1286/data!C1287,1)*IF(AND(K1286=1,'inputs and tables'!$K$15=1),data!C1287/data!C1286,1))</f>
        <v>9039.7831205021503</v>
      </c>
      <c r="R1287" s="36">
        <f ca="1">1-O1287/MAX($O$202:O1287)</f>
        <v>0.64315128059240823</v>
      </c>
      <c r="S1287" s="36">
        <f>1-N1287/MAX($N$202:N1287)</f>
        <v>0.67480729017440755</v>
      </c>
    </row>
    <row r="1288" spans="1:19" x14ac:dyDescent="0.4">
      <c r="A1288" s="17">
        <f t="shared" si="60"/>
        <v>1286</v>
      </c>
      <c r="B1288">
        <v>1531353600</v>
      </c>
      <c r="C1288">
        <v>6249.75</v>
      </c>
      <c r="D1288" s="14">
        <f t="shared" si="58"/>
        <v>43293</v>
      </c>
      <c r="F1288">
        <f ca="1">IF(A1288&lt;$F$2,"",AVERAGE(INDIRECT("C"&amp;A1288-$F$2+3):C1288))</f>
        <v>6731.4309090909092</v>
      </c>
      <c r="G1288" s="2">
        <f ca="1">IF(A1288&lt;$G$2,"",IF(A1288=$G$2,AVERAGE(INDIRECT("C"&amp;A1288-$G$2+3):C1288),G1287+(2/($G$2+3))*(C1288-G1287)))</f>
        <v>6822.1091252897695</v>
      </c>
      <c r="J1288">
        <f ca="1">IF(F1288="","",IF(C1288&lt;(F1288*(1-'inputs and tables'!$K$14)),0,IF(C1288&gt;(F1288*(1+'inputs and tables'!$K$14)),1,J1287)))</f>
        <v>0</v>
      </c>
      <c r="K1288">
        <f ca="1">IF(G1288="","",IF(C1288&lt;(G1288*(1-'inputs and tables'!$K$14)),0,IF(C1288&gt;(G1288*(1+'inputs and tables'!$K$14)),1,K1287)))</f>
        <v>0</v>
      </c>
      <c r="N1288" s="13">
        <f t="shared" si="59"/>
        <v>22490.014034330143</v>
      </c>
      <c r="O1288" s="10">
        <f ca="1">(O1287+(IF(J1287&lt;&gt;J1286,(-O1287*'inputs and tables'!$K$22-'inputs and tables'!$K$21)-O1287*'inputs and tables'!$K$22,0)*('inputs and tables'!$K$15+'inputs and tables'!$K$16)))*(IF(AND(J1287=0,'inputs and tables'!$K$16=1),(data!C1287/data!C1288-1)*'inputs and tables'!$K$18+1,1)*IF(AND(J1287=1,'inputs and tables'!$K$15=1),(data!C1288/data!C1287-1)*'inputs and tables'!$K$17+1,1))</f>
        <v>304286.98017401958</v>
      </c>
      <c r="P1288" s="10">
        <f ca="1">(P1287+(IF(K1287&lt;&gt;K1286,(-P1287*'inputs and tables'!$K$22-'inputs and tables'!$K$21)-P1287*'inputs and tables'!$K$22,0)*('inputs and tables'!$K$15+'inputs and tables'!$K$16)))*(IF(AND(K1287=0,'inputs and tables'!$K$16=1),data!C1287/data!C1288,1)*IF(AND(K1287=1,'inputs and tables'!$K$15=1),data!C1288/data!C1287,1))</f>
        <v>9242.701825086373</v>
      </c>
      <c r="R1288" s="36">
        <f ca="1">1-O1288/MAX($O$202:O1288)</f>
        <v>0.63514099108551736</v>
      </c>
      <c r="S1288" s="36">
        <f>1-N1288/MAX($N$202:N1288)</f>
        <v>0.68194672674466883</v>
      </c>
    </row>
    <row r="1289" spans="1:19" x14ac:dyDescent="0.4">
      <c r="A1289" s="17">
        <f t="shared" si="60"/>
        <v>1287</v>
      </c>
      <c r="B1289">
        <v>1531440000</v>
      </c>
      <c r="C1289">
        <v>6216.29</v>
      </c>
      <c r="D1289" s="14">
        <f t="shared" si="58"/>
        <v>43294</v>
      </c>
      <c r="F1289">
        <f ca="1">IF(A1289&lt;$F$2,"",AVERAGE(INDIRECT("C"&amp;A1289-$F$2+3):C1289))</f>
        <v>6704.9827272727271</v>
      </c>
      <c r="G1289" s="2">
        <f ca="1">IF(A1289&lt;$G$2,"",IF(A1289=$G$2,AVERAGE(INDIRECT("C"&amp;A1289-$G$2+3):C1289),G1288+(2/($G$2+3))*(C1289-G1288)))</f>
        <v>6796.3295880433961</v>
      </c>
      <c r="J1289">
        <f ca="1">IF(F1289="","",IF(C1289&lt;(F1289*(1-'inputs and tables'!$K$14)),0,IF(C1289&gt;(F1289*(1+'inputs and tables'!$K$14)),1,J1288)))</f>
        <v>0</v>
      </c>
      <c r="K1289">
        <f ca="1">IF(G1289="","",IF(C1289&lt;(G1289*(1-'inputs and tables'!$K$14)),0,IF(C1289&gt;(G1289*(1+'inputs and tables'!$K$14)),1,K1288)))</f>
        <v>0</v>
      </c>
      <c r="N1289" s="13">
        <f t="shared" si="59"/>
        <v>22369.606678901735</v>
      </c>
      <c r="O1289" s="10">
        <f ca="1">(O1288+(IF(J1288&lt;&gt;J1287,(-O1288*'inputs and tables'!$K$22-'inputs and tables'!$K$21)-O1288*'inputs and tables'!$K$22,0)*('inputs and tables'!$K$15+'inputs and tables'!$K$16)))*(IF(AND(J1288=0,'inputs and tables'!$K$16=1),(data!C1288/data!C1289-1)*'inputs and tables'!$K$18+1,1)*IF(AND(J1288=1,'inputs and tables'!$K$15=1),(data!C1289/data!C1288-1)*'inputs and tables'!$K$17+1,1))</f>
        <v>305924.84493847273</v>
      </c>
      <c r="P1289" s="10">
        <f ca="1">(P1288+(IF(K1288&lt;&gt;K1287,(-P1288*'inputs and tables'!$K$22-'inputs and tables'!$K$21)-P1288*'inputs and tables'!$K$22,0)*('inputs and tables'!$K$15+'inputs and tables'!$K$16)))*(IF(AND(K1288=0,'inputs and tables'!$K$16=1),data!C1288/data!C1289,1)*IF(AND(K1288=1,'inputs and tables'!$K$15=1),data!C1289/data!C1288,1))</f>
        <v>9292.4518855030183</v>
      </c>
      <c r="R1289" s="36">
        <f ca="1">1-O1289/MAX($O$202:O1289)</f>
        <v>0.63317708939523609</v>
      </c>
      <c r="S1289" s="36">
        <f>1-N1289/MAX($N$202:N1289)</f>
        <v>0.68364952486029318</v>
      </c>
    </row>
    <row r="1290" spans="1:19" x14ac:dyDescent="0.4">
      <c r="A1290" s="17">
        <f t="shared" si="60"/>
        <v>1288</v>
      </c>
      <c r="B1290">
        <v>1531526400</v>
      </c>
      <c r="C1290">
        <v>6248.65</v>
      </c>
      <c r="D1290" s="14">
        <f t="shared" si="58"/>
        <v>43295</v>
      </c>
      <c r="F1290">
        <f ca="1">IF(A1290&lt;$F$2,"",AVERAGE(INDIRECT("C"&amp;A1290-$F$2+3):C1290))</f>
        <v>6676.8838636363644</v>
      </c>
      <c r="G1290" s="2">
        <f ca="1">IF(A1290&lt;$G$2,"",IF(A1290=$G$2,AVERAGE(INDIRECT("C"&amp;A1290-$G$2+3):C1290),G1289+(2/($G$2+3))*(C1290-G1289)))</f>
        <v>6773.0240736585711</v>
      </c>
      <c r="J1290">
        <f ca="1">IF(F1290="","",IF(C1290&lt;(F1290*(1-'inputs and tables'!$K$14)),0,IF(C1290&gt;(F1290*(1+'inputs and tables'!$K$14)),1,J1289)))</f>
        <v>0</v>
      </c>
      <c r="K1290">
        <f ca="1">IF(G1290="","",IF(C1290&lt;(G1290*(1-'inputs and tables'!$K$14)),0,IF(C1290&gt;(G1290*(1+'inputs and tables'!$K$14)),1,K1289)))</f>
        <v>0</v>
      </c>
      <c r="N1290" s="13">
        <f t="shared" si="59"/>
        <v>22486.055633524065</v>
      </c>
      <c r="O1290" s="10">
        <f ca="1">(O1289+(IF(J1289&lt;&gt;J1288,(-O1289*'inputs and tables'!$K$22-'inputs and tables'!$K$21)-O1289*'inputs and tables'!$K$22,0)*('inputs and tables'!$K$15+'inputs and tables'!$K$16)))*(IF(AND(J1289=0,'inputs and tables'!$K$16=1),(data!C1289/data!C1290-1)*'inputs and tables'!$K$18+1,1)*IF(AND(J1289=1,'inputs and tables'!$K$15=1),(data!C1290/data!C1289-1)*'inputs and tables'!$K$17+1,1))</f>
        <v>304340.54625280318</v>
      </c>
      <c r="P1290" s="10">
        <f ca="1">(P1289+(IF(K1289&lt;&gt;K1288,(-P1289*'inputs and tables'!$K$22-'inputs and tables'!$K$21)-P1289*'inputs and tables'!$K$22,0)*('inputs and tables'!$K$15+'inputs and tables'!$K$16)))*(IF(AND(K1289=0,'inputs and tables'!$K$16=1),data!C1289/data!C1290,1)*IF(AND(K1289=1,'inputs and tables'!$K$15=1),data!C1290/data!C1289,1))</f>
        <v>9244.3288920540526</v>
      </c>
      <c r="R1290" s="36">
        <f ca="1">1-O1290/MAX($O$202:O1290)</f>
        <v>0.63507676202647168</v>
      </c>
      <c r="S1290" s="36">
        <f>1-N1290/MAX($N$202:N1290)</f>
        <v>0.68200270635994642</v>
      </c>
    </row>
    <row r="1291" spans="1:19" x14ac:dyDescent="0.4">
      <c r="A1291" s="17">
        <f t="shared" si="60"/>
        <v>1289</v>
      </c>
      <c r="B1291">
        <v>1531612800</v>
      </c>
      <c r="C1291">
        <v>6348.73</v>
      </c>
      <c r="D1291" s="14">
        <f t="shared" si="58"/>
        <v>43296</v>
      </c>
      <c r="F1291">
        <f ca="1">IF(A1291&lt;$F$2,"",AVERAGE(INDIRECT("C"&amp;A1291-$F$2+3):C1291))</f>
        <v>6650.3931818181827</v>
      </c>
      <c r="G1291" s="2">
        <f ca="1">IF(A1291&lt;$G$2,"",IF(A1291=$G$2,AVERAGE(INDIRECT("C"&amp;A1291-$G$2+3):C1291),G1290+(2/($G$2+3))*(C1291-G1290)))</f>
        <v>6754.9690066943767</v>
      </c>
      <c r="J1291">
        <f ca="1">IF(F1291="","",IF(C1291&lt;(F1291*(1-'inputs and tables'!$K$14)),0,IF(C1291&gt;(F1291*(1+'inputs and tables'!$K$14)),1,J1290)))</f>
        <v>0</v>
      </c>
      <c r="K1291">
        <f ca="1">IF(G1291="","",IF(C1291&lt;(G1291*(1-'inputs and tables'!$K$14)),0,IF(C1291&gt;(G1291*(1+'inputs and tables'!$K$14)),1,K1290)))</f>
        <v>0</v>
      </c>
      <c r="N1291" s="13">
        <f t="shared" si="59"/>
        <v>22846.198135953084</v>
      </c>
      <c r="O1291" s="10">
        <f ca="1">(O1290+(IF(J1290&lt;&gt;J1289,(-O1290*'inputs and tables'!$K$22-'inputs and tables'!$K$21)-O1290*'inputs and tables'!$K$22,0)*('inputs and tables'!$K$15+'inputs and tables'!$K$16)))*(IF(AND(J1290=0,'inputs and tables'!$K$16=1),(data!C1290/data!C1291-1)*'inputs and tables'!$K$18+1,1)*IF(AND(J1290=1,'inputs and tables'!$K$15=1),(data!C1291/data!C1290-1)*'inputs and tables'!$K$17+1,1))</f>
        <v>299542.98802163242</v>
      </c>
      <c r="P1291" s="10">
        <f ca="1">(P1290+(IF(K1290&lt;&gt;K1289,(-P1290*'inputs and tables'!$K$22-'inputs and tables'!$K$21)-P1290*'inputs and tables'!$K$22,0)*('inputs and tables'!$K$15+'inputs and tables'!$K$16)))*(IF(AND(K1290=0,'inputs and tables'!$K$16=1),data!C1290/data!C1291,1)*IF(AND(K1290=1,'inputs and tables'!$K$15=1),data!C1291/data!C1290,1))</f>
        <v>9098.6033003976463</v>
      </c>
      <c r="R1291" s="36">
        <f ca="1">1-O1291/MAX($O$202:O1291)</f>
        <v>0.6408293326439638</v>
      </c>
      <c r="S1291" s="36">
        <f>1-N1291/MAX($N$202:N1291)</f>
        <v>0.67690957918087635</v>
      </c>
    </row>
    <row r="1292" spans="1:19" x14ac:dyDescent="0.4">
      <c r="A1292" s="17">
        <f t="shared" si="60"/>
        <v>1290</v>
      </c>
      <c r="B1292">
        <v>1531699200</v>
      </c>
      <c r="C1292">
        <v>6728.81</v>
      </c>
      <c r="D1292" s="14">
        <f t="shared" si="58"/>
        <v>43297</v>
      </c>
      <c r="F1292">
        <f ca="1">IF(A1292&lt;$F$2,"",AVERAGE(INDIRECT("C"&amp;A1292-$F$2+3):C1292))</f>
        <v>6629.7656818181831</v>
      </c>
      <c r="G1292" s="2">
        <f ca="1">IF(A1292&lt;$G$2,"",IF(A1292=$G$2,AVERAGE(INDIRECT("C"&amp;A1292-$G$2+3):C1292),G1291+(2/($G$2+3))*(C1292-G1291)))</f>
        <v>6753.8558574733397</v>
      </c>
      <c r="J1292">
        <f ca="1">IF(F1292="","",IF(C1292&lt;(F1292*(1-'inputs and tables'!$K$14)),0,IF(C1292&gt;(F1292*(1+'inputs and tables'!$K$14)),1,J1291)))</f>
        <v>1</v>
      </c>
      <c r="K1292">
        <f ca="1">IF(G1292="","",IF(C1292&lt;(G1292*(1-'inputs and tables'!$K$14)),0,IF(C1292&gt;(G1292*(1+'inputs and tables'!$K$14)),1,K1291)))</f>
        <v>0</v>
      </c>
      <c r="N1292" s="13">
        <f t="shared" si="59"/>
        <v>24213.933570837391</v>
      </c>
      <c r="O1292" s="10">
        <f ca="1">(O1291+(IF(J1291&lt;&gt;J1290,(-O1291*'inputs and tables'!$K$22-'inputs and tables'!$K$21)-O1291*'inputs and tables'!$K$22,0)*('inputs and tables'!$K$15+'inputs and tables'!$K$16)))*(IF(AND(J1291=0,'inputs and tables'!$K$16=1),(data!C1291/data!C1292-1)*'inputs and tables'!$K$18+1,1)*IF(AND(J1291=1,'inputs and tables'!$K$15=1),(data!C1292/data!C1291-1)*'inputs and tables'!$K$17+1,1))</f>
        <v>282623.16135283629</v>
      </c>
      <c r="P1292" s="10">
        <f ca="1">(P1291+(IF(K1291&lt;&gt;K1290,(-P1291*'inputs and tables'!$K$22-'inputs and tables'!$K$21)-P1291*'inputs and tables'!$K$22,0)*('inputs and tables'!$K$15+'inputs and tables'!$K$16)))*(IF(AND(K1291=0,'inputs and tables'!$K$16=1),data!C1291/data!C1292,1)*IF(AND(K1291=1,'inputs and tables'!$K$15=1),data!C1292/data!C1291,1))</f>
        <v>8584.6644103985018</v>
      </c>
      <c r="R1292" s="36">
        <f ca="1">1-O1292/MAX($O$202:O1292)</f>
        <v>0.66111725684581857</v>
      </c>
      <c r="S1292" s="36">
        <f>1-N1292/MAX($N$202:N1292)</f>
        <v>0.65756709538570268</v>
      </c>
    </row>
    <row r="1293" spans="1:19" x14ac:dyDescent="0.4">
      <c r="A1293" s="17">
        <f t="shared" si="60"/>
        <v>1291</v>
      </c>
      <c r="B1293">
        <v>1531785600</v>
      </c>
      <c r="C1293">
        <v>7315.01</v>
      </c>
      <c r="D1293" s="14">
        <f t="shared" si="58"/>
        <v>43298</v>
      </c>
      <c r="F1293">
        <f ca="1">IF(A1293&lt;$F$2,"",AVERAGE(INDIRECT("C"&amp;A1293-$F$2+3):C1293))</f>
        <v>6620.8711363636385</v>
      </c>
      <c r="G1293" s="2">
        <f ca="1">IF(A1293&lt;$G$2,"",IF(A1293=$G$2,AVERAGE(INDIRECT("C"&amp;A1293-$G$2+3):C1293),G1292+(2/($G$2+3))*(C1293-G1292)))</f>
        <v>6777.7347571553255</v>
      </c>
      <c r="J1293">
        <f ca="1">IF(F1293="","",IF(C1293&lt;(F1293*(1-'inputs and tables'!$K$14)),0,IF(C1293&gt;(F1293*(1+'inputs and tables'!$K$14)),1,J1292)))</f>
        <v>1</v>
      </c>
      <c r="K1293">
        <f ca="1">IF(G1293="","",IF(C1293&lt;(G1293*(1-'inputs and tables'!$K$14)),0,IF(C1293&gt;(G1293*(1+'inputs and tables'!$K$14)),1,K1292)))</f>
        <v>1</v>
      </c>
      <c r="N1293" s="13">
        <f t="shared" si="59"/>
        <v>26323.401345856284</v>
      </c>
      <c r="O1293" s="10">
        <f ca="1">(O1292+(IF(J1292&lt;&gt;J1291,(-O1292*'inputs and tables'!$K$22-'inputs and tables'!$K$21)-O1292*'inputs and tables'!$K$22,0)*('inputs and tables'!$K$15+'inputs and tables'!$K$16)))*(IF(AND(J1292=0,'inputs and tables'!$K$16=1),(data!C1292/data!C1293-1)*'inputs and tables'!$K$18+1,1)*IF(AND(J1292=1,'inputs and tables'!$K$15=1),(data!C1293/data!C1292-1)*'inputs and tables'!$K$17+1,1))</f>
        <v>337345.59398510045</v>
      </c>
      <c r="P1293" s="10">
        <f ca="1">(P1292+(IF(K1292&lt;&gt;K1291,(-P1292*'inputs and tables'!$K$22-'inputs and tables'!$K$21)-P1292*'inputs and tables'!$K$22,0)*('inputs and tables'!$K$15+'inputs and tables'!$K$16)))*(IF(AND(K1292=0,'inputs and tables'!$K$16=1),data!C1292/data!C1293,1)*IF(AND(K1292=1,'inputs and tables'!$K$15=1),data!C1293/data!C1292,1))</f>
        <v>7896.7186280447386</v>
      </c>
      <c r="R1293" s="36">
        <f ca="1">1-O1293/MAX($O$202:O1293)</f>
        <v>0.59550165763687768</v>
      </c>
      <c r="S1293" s="36">
        <f>1-N1293/MAX($N$202:N1293)</f>
        <v>0.62773504949870318</v>
      </c>
    </row>
    <row r="1294" spans="1:19" x14ac:dyDescent="0.4">
      <c r="A1294" s="17">
        <f t="shared" si="60"/>
        <v>1292</v>
      </c>
      <c r="B1294">
        <v>1531872000</v>
      </c>
      <c r="C1294">
        <v>7378.99</v>
      </c>
      <c r="D1294" s="14">
        <f t="shared" si="58"/>
        <v>43299</v>
      </c>
      <c r="F1294">
        <f ca="1">IF(A1294&lt;$F$2,"",AVERAGE(INDIRECT("C"&amp;A1294-$F$2+3):C1294))</f>
        <v>6618.4079545454561</v>
      </c>
      <c r="G1294" s="2">
        <f ca="1">IF(A1294&lt;$G$2,"",IF(A1294=$G$2,AVERAGE(INDIRECT("C"&amp;A1294-$G$2+3):C1294),G1293+(2/($G$2+3))*(C1294-G1293)))</f>
        <v>6803.3200866380776</v>
      </c>
      <c r="J1294">
        <f ca="1">IF(F1294="","",IF(C1294&lt;(F1294*(1-'inputs and tables'!$K$14)),0,IF(C1294&gt;(F1294*(1+'inputs and tables'!$K$14)),1,J1293)))</f>
        <v>1</v>
      </c>
      <c r="K1294">
        <f ca="1">IF(G1294="","",IF(C1294&lt;(G1294*(1-'inputs and tables'!$K$14)),0,IF(C1294&gt;(G1294*(1+'inputs and tables'!$K$14)),1,K1293)))</f>
        <v>1</v>
      </c>
      <c r="N1294" s="13">
        <f t="shared" si="59"/>
        <v>26553.63633092232</v>
      </c>
      <c r="O1294" s="10">
        <f ca="1">(O1293+(IF(J1293&lt;&gt;J1292,(-O1293*'inputs and tables'!$K$22-'inputs and tables'!$K$21)-O1293*'inputs and tables'!$K$22,0)*('inputs and tables'!$K$15+'inputs and tables'!$K$16)))*(IF(AND(J1293=0,'inputs and tables'!$K$16=1),(data!C1293/data!C1294-1)*'inputs and tables'!$K$18+1,1)*IF(AND(J1293=1,'inputs and tables'!$K$15=1),(data!C1294/data!C1293-1)*'inputs and tables'!$K$17+1,1))</f>
        <v>343984.35250793572</v>
      </c>
      <c r="P1294" s="10">
        <f ca="1">(P1293+(IF(K1293&lt;&gt;K1292,(-P1293*'inputs and tables'!$K$22-'inputs and tables'!$K$21)-P1293*'inputs and tables'!$K$22,0)*('inputs and tables'!$K$15+'inputs and tables'!$K$16)))*(IF(AND(K1293=0,'inputs and tables'!$K$16=1),data!C1293/data!C1294,1)*IF(AND(K1293=1,'inputs and tables'!$K$15=1),data!C1294/data!C1293,1))</f>
        <v>7949.8549111453758</v>
      </c>
      <c r="R1294" s="36">
        <f ca="1">1-O1294/MAX($O$202:O1294)</f>
        <v>0.5875413733891619</v>
      </c>
      <c r="S1294" s="36">
        <f>1-N1294/MAX($N$202:N1294)</f>
        <v>0.6244790715119235</v>
      </c>
    </row>
    <row r="1295" spans="1:19" x14ac:dyDescent="0.4">
      <c r="A1295" s="17">
        <f t="shared" si="60"/>
        <v>1293</v>
      </c>
      <c r="B1295">
        <v>1531958400</v>
      </c>
      <c r="C1295">
        <v>7470.01</v>
      </c>
      <c r="D1295" s="14">
        <f t="shared" si="58"/>
        <v>43300</v>
      </c>
      <c r="F1295">
        <f ca="1">IF(A1295&lt;$F$2,"",AVERAGE(INDIRECT("C"&amp;A1295-$F$2+3):C1295))</f>
        <v>6615.16931818182</v>
      </c>
      <c r="G1295" s="2">
        <f ca="1">IF(A1295&lt;$G$2,"",IF(A1295=$G$2,AVERAGE(INDIRECT("C"&amp;A1295-$G$2+3):C1295),G1294+(2/($G$2+3))*(C1295-G1294)))</f>
        <v>6831.6898701853934</v>
      </c>
      <c r="J1295">
        <f ca="1">IF(F1295="","",IF(C1295&lt;(F1295*(1-'inputs and tables'!$K$14)),0,IF(C1295&gt;(F1295*(1+'inputs and tables'!$K$14)),1,J1294)))</f>
        <v>1</v>
      </c>
      <c r="K1295">
        <f ca="1">IF(G1295="","",IF(C1295&lt;(G1295*(1-'inputs and tables'!$K$14)),0,IF(C1295&gt;(G1295*(1+'inputs and tables'!$K$14)),1,K1294)))</f>
        <v>1</v>
      </c>
      <c r="N1295" s="13">
        <f t="shared" si="59"/>
        <v>26881.176004894038</v>
      </c>
      <c r="O1295" s="10">
        <f ca="1">(O1294+(IF(J1294&lt;&gt;J1293,(-O1294*'inputs and tables'!$K$22-'inputs and tables'!$K$21)-O1294*'inputs and tables'!$K$22,0)*('inputs and tables'!$K$15+'inputs and tables'!$K$16)))*(IF(AND(J1294=0,'inputs and tables'!$K$16=1),(data!C1294/data!C1295-1)*'inputs and tables'!$K$18+1,1)*IF(AND(J1294=1,'inputs and tables'!$K$15=1),(data!C1295/data!C1294-1)*'inputs and tables'!$K$17+1,1))</f>
        <v>353531.22484030959</v>
      </c>
      <c r="P1295" s="10">
        <f ca="1">(P1294+(IF(K1294&lt;&gt;K1293,(-P1294*'inputs and tables'!$K$22-'inputs and tables'!$K$21)-P1294*'inputs and tables'!$K$22,0)*('inputs and tables'!$K$15+'inputs and tables'!$K$16)))*(IF(AND(K1294=0,'inputs and tables'!$K$16=1),data!C1294/data!C1295,1)*IF(AND(K1294=1,'inputs and tables'!$K$15=1),data!C1295/data!C1294,1))</f>
        <v>8047.9165420748741</v>
      </c>
      <c r="R1295" s="36">
        <f ca="1">1-O1295/MAX($O$202:O1295)</f>
        <v>0.5760940798656895</v>
      </c>
      <c r="S1295" s="36">
        <f>1-N1295/MAX($N$202:N1295)</f>
        <v>0.61984701280050292</v>
      </c>
    </row>
    <row r="1296" spans="1:19" x14ac:dyDescent="0.4">
      <c r="A1296" s="17">
        <f t="shared" si="60"/>
        <v>1294</v>
      </c>
      <c r="B1296">
        <v>1532044800</v>
      </c>
      <c r="C1296">
        <v>7334.46</v>
      </c>
      <c r="D1296" s="14">
        <f t="shared" si="58"/>
        <v>43301</v>
      </c>
      <c r="F1296">
        <f ca="1">IF(A1296&lt;$F$2,"",AVERAGE(INDIRECT("C"&amp;A1296-$F$2+3):C1296))</f>
        <v>6607.8843181818202</v>
      </c>
      <c r="G1296" s="2">
        <f ca="1">IF(A1296&lt;$G$2,"",IF(A1296=$G$2,AVERAGE(INDIRECT("C"&amp;A1296-$G$2+3):C1296),G1295+(2/($G$2+3))*(C1296-G1295)))</f>
        <v>6853.0843437945259</v>
      </c>
      <c r="J1296">
        <f ca="1">IF(F1296="","",IF(C1296&lt;(F1296*(1-'inputs and tables'!$K$14)),0,IF(C1296&gt;(F1296*(1+'inputs and tables'!$K$14)),1,J1295)))</f>
        <v>1</v>
      </c>
      <c r="K1296">
        <f ca="1">IF(G1296="","",IF(C1296&lt;(G1296*(1-'inputs and tables'!$K$14)),0,IF(C1296&gt;(G1296*(1+'inputs and tables'!$K$14)),1,K1295)))</f>
        <v>1</v>
      </c>
      <c r="N1296" s="13">
        <f t="shared" si="59"/>
        <v>26393.393069200054</v>
      </c>
      <c r="O1296" s="10">
        <f ca="1">(O1295+(IF(J1295&lt;&gt;J1294,(-O1295*'inputs and tables'!$K$22-'inputs and tables'!$K$21)-O1295*'inputs and tables'!$K$22,0)*('inputs and tables'!$K$15+'inputs and tables'!$K$16)))*(IF(AND(J1295=0,'inputs and tables'!$K$16=1),(data!C1295/data!C1296-1)*'inputs and tables'!$K$18+1,1)*IF(AND(J1295=1,'inputs and tables'!$K$15=1),(data!C1296/data!C1295-1)*'inputs and tables'!$K$17+1,1))</f>
        <v>339097.16057051817</v>
      </c>
      <c r="P1296" s="10">
        <f ca="1">(P1295+(IF(K1295&lt;&gt;K1294,(-P1295*'inputs and tables'!$K$22-'inputs and tables'!$K$21)-P1295*'inputs and tables'!$K$22,0)*('inputs and tables'!$K$15+'inputs and tables'!$K$16)))*(IF(AND(K1295=0,'inputs and tables'!$K$16=1),data!C1295/data!C1296,1)*IF(AND(K1295=1,'inputs and tables'!$K$15=1),data!C1296/data!C1295,1))</f>
        <v>7901.879911966179</v>
      </c>
      <c r="R1296" s="36">
        <f ca="1">1-O1296/MAX($O$202:O1296)</f>
        <v>0.59340142039360888</v>
      </c>
      <c r="S1296" s="36">
        <f>1-N1296/MAX($N$202:N1296)</f>
        <v>0.62674522811947742</v>
      </c>
    </row>
    <row r="1297" spans="1:19" x14ac:dyDescent="0.4">
      <c r="A1297" s="17">
        <f t="shared" si="60"/>
        <v>1295</v>
      </c>
      <c r="B1297">
        <v>1532131200</v>
      </c>
      <c r="C1297">
        <v>7408</v>
      </c>
      <c r="D1297" s="14">
        <f t="shared" si="58"/>
        <v>43302</v>
      </c>
      <c r="F1297">
        <f ca="1">IF(A1297&lt;$F$2,"",AVERAGE(INDIRECT("C"&amp;A1297-$F$2+3):C1297))</f>
        <v>6601.5904545454569</v>
      </c>
      <c r="G1297" s="2">
        <f ca="1">IF(A1297&lt;$G$2,"",IF(A1297=$G$2,AVERAGE(INDIRECT("C"&amp;A1297-$G$2+3):C1297),G1296+(2/($G$2+3))*(C1297-G1296)))</f>
        <v>6876.6977759734818</v>
      </c>
      <c r="J1297">
        <f ca="1">IF(F1297="","",IF(C1297&lt;(F1297*(1-'inputs and tables'!$K$14)),0,IF(C1297&gt;(F1297*(1+'inputs and tables'!$K$14)),1,J1296)))</f>
        <v>1</v>
      </c>
      <c r="K1297">
        <f ca="1">IF(G1297="","",IF(C1297&lt;(G1297*(1-'inputs and tables'!$K$14)),0,IF(C1297&gt;(G1297*(1+'inputs and tables'!$K$14)),1,K1296)))</f>
        <v>1</v>
      </c>
      <c r="N1297" s="13">
        <f t="shared" si="59"/>
        <v>26658.030155817061</v>
      </c>
      <c r="O1297" s="10">
        <f ca="1">(O1296+(IF(J1296&lt;&gt;J1295,(-O1296*'inputs and tables'!$K$22-'inputs and tables'!$K$21)-O1296*'inputs and tables'!$K$22,0)*('inputs and tables'!$K$15+'inputs and tables'!$K$16)))*(IF(AND(J1296=0,'inputs and tables'!$K$16=1),(data!C1296/data!C1297-1)*'inputs and tables'!$K$18+1,1)*IF(AND(J1296=1,'inputs and tables'!$K$15=1),(data!C1297/data!C1296-1)*'inputs and tables'!$K$17+1,1))</f>
        <v>346747.17320591339</v>
      </c>
      <c r="P1297" s="10">
        <f ca="1">(P1296+(IF(K1296&lt;&gt;K1295,(-P1296*'inputs and tables'!$K$22-'inputs and tables'!$K$21)-P1296*'inputs and tables'!$K$22,0)*('inputs and tables'!$K$15+'inputs and tables'!$K$16)))*(IF(AND(K1296=0,'inputs and tables'!$K$16=1),data!C1296/data!C1297,1)*IF(AND(K1296=1,'inputs and tables'!$K$15=1),data!C1297/data!C1296,1))</f>
        <v>7981.1092279248169</v>
      </c>
      <c r="R1297" s="36">
        <f ca="1">1-O1297/MAX($O$202:O1297)</f>
        <v>0.58422857958807295</v>
      </c>
      <c r="S1297" s="36">
        <f>1-N1297/MAX($N$202:N1297)</f>
        <v>0.62300273638537651</v>
      </c>
    </row>
    <row r="1298" spans="1:19" x14ac:dyDescent="0.4">
      <c r="A1298" s="17">
        <f t="shared" si="60"/>
        <v>1296</v>
      </c>
      <c r="B1298">
        <v>1532217600</v>
      </c>
      <c r="C1298">
        <v>7397.8</v>
      </c>
      <c r="D1298" s="14">
        <f t="shared" ref="D1298:D1361" si="61">(B1298/86400)+DATE(1970,1,1)</f>
        <v>43303</v>
      </c>
      <c r="F1298">
        <f ca="1">IF(A1298&lt;$F$2,"",AVERAGE(INDIRECT("C"&amp;A1298-$F$2+3):C1298))</f>
        <v>6596.567727272728</v>
      </c>
      <c r="G1298" s="2">
        <f ca="1">IF(A1298&lt;$G$2,"",IF(A1298=$G$2,AVERAGE(INDIRECT("C"&amp;A1298-$G$2+3):C1298),G1297+(2/($G$2+3))*(C1298-G1297)))</f>
        <v>6898.8723386980146</v>
      </c>
      <c r="J1298">
        <f ca="1">IF(F1298="","",IF(C1298&lt;(F1298*(1-'inputs and tables'!$K$14)),0,IF(C1298&gt;(F1298*(1+'inputs and tables'!$K$14)),1,J1297)))</f>
        <v>1</v>
      </c>
      <c r="K1298">
        <f ca="1">IF(G1298="","",IF(C1298&lt;(G1298*(1-'inputs and tables'!$K$14)),0,IF(C1298&gt;(G1298*(1+'inputs and tables'!$K$14)),1,K1297)))</f>
        <v>1</v>
      </c>
      <c r="N1298" s="13">
        <f t="shared" ref="N1298:N1361" si="62">(C1298/C1297)*N1297</f>
        <v>26621.324984706189</v>
      </c>
      <c r="O1298" s="10">
        <f ca="1">(O1297+(IF(J1297&lt;&gt;J1296,(-O1297*'inputs and tables'!$K$22-'inputs and tables'!$K$21)-O1297*'inputs and tables'!$K$22,0)*('inputs and tables'!$K$15+'inputs and tables'!$K$16)))*(IF(AND(J1297=0,'inputs and tables'!$K$16=1),(data!C1297/data!C1298-1)*'inputs and tables'!$K$18+1,1)*IF(AND(J1297=1,'inputs and tables'!$K$15=1),(data!C1298/data!C1297-1)*'inputs and tables'!$K$17+1,1))</f>
        <v>345672.9497144075</v>
      </c>
      <c r="P1298" s="10">
        <f ca="1">(P1297+(IF(K1297&lt;&gt;K1296,(-P1297*'inputs and tables'!$K$22-'inputs and tables'!$K$21)-P1297*'inputs and tables'!$K$22,0)*('inputs and tables'!$K$15+'inputs and tables'!$K$16)))*(IF(AND(K1297=0,'inputs and tables'!$K$16=1),data!C1297/data!C1298,1)*IF(AND(K1297=1,'inputs and tables'!$K$15=1),data!C1298/data!C1297,1))</f>
        <v>7970.1201196466263</v>
      </c>
      <c r="R1298" s="36">
        <f ca="1">1-O1298/MAX($O$202:O1298)</f>
        <v>0.58551664034650353</v>
      </c>
      <c r="S1298" s="36">
        <f>1-N1298/MAX($N$202:N1298)</f>
        <v>0.62352182009067736</v>
      </c>
    </row>
    <row r="1299" spans="1:19" x14ac:dyDescent="0.4">
      <c r="A1299" s="17">
        <f t="shared" si="60"/>
        <v>1297</v>
      </c>
      <c r="B1299">
        <v>1532304000</v>
      </c>
      <c r="C1299">
        <v>7720.09</v>
      </c>
      <c r="D1299" s="14">
        <f t="shared" si="61"/>
        <v>43304</v>
      </c>
      <c r="F1299">
        <f ca="1">IF(A1299&lt;$F$2,"",AVERAGE(INDIRECT("C"&amp;A1299-$F$2+3):C1299))</f>
        <v>6601.6515909090931</v>
      </c>
      <c r="G1299" s="2">
        <f ca="1">IF(A1299&lt;$G$2,"",IF(A1299=$G$2,AVERAGE(INDIRECT("C"&amp;A1299-$G$2+3):C1299),G1298+(2/($G$2+3))*(C1299-G1298)))</f>
        <v>6933.8177710938435</v>
      </c>
      <c r="J1299">
        <f ca="1">IF(F1299="","",IF(C1299&lt;(F1299*(1-'inputs and tables'!$K$14)),0,IF(C1299&gt;(F1299*(1+'inputs and tables'!$K$14)),1,J1298)))</f>
        <v>1</v>
      </c>
      <c r="K1299">
        <f ca="1">IF(G1299="","",IF(C1299&lt;(G1299*(1-'inputs and tables'!$K$14)),0,IF(C1299&gt;(G1299*(1+'inputs and tables'!$K$14)),1,K1298)))</f>
        <v>1</v>
      </c>
      <c r="N1299" s="13">
        <f t="shared" si="62"/>
        <v>27781.100435424098</v>
      </c>
      <c r="O1299" s="10">
        <f ca="1">(O1298+(IF(J1298&lt;&gt;J1297,(-O1298*'inputs and tables'!$K$22-'inputs and tables'!$K$21)-O1298*'inputs and tables'!$K$22,0)*('inputs and tables'!$K$15+'inputs and tables'!$K$16)))*(IF(AND(J1298=0,'inputs and tables'!$K$16=1),(data!C1298/data!C1299-1)*'inputs and tables'!$K$18+1,1)*IF(AND(J1298=1,'inputs and tables'!$K$15=1),(data!C1299/data!C1298-1)*'inputs and tables'!$K$17+1,1))</f>
        <v>379556.75350307132</v>
      </c>
      <c r="P1299" s="10">
        <f ca="1">(P1298+(IF(K1298&lt;&gt;K1297,(-P1298*'inputs and tables'!$K$22-'inputs and tables'!$K$21)-P1298*'inputs and tables'!$K$22,0)*('inputs and tables'!$K$15+'inputs and tables'!$K$16)))*(IF(AND(K1298=0,'inputs and tables'!$K$16=1),data!C1298/data!C1299,1)*IF(AND(K1298=1,'inputs and tables'!$K$15=1),data!C1299/data!C1298,1))</f>
        <v>8317.3436203307374</v>
      </c>
      <c r="R1299" s="36">
        <f ca="1">1-O1299/MAX($O$202:O1299)</f>
        <v>0.54488785280681162</v>
      </c>
      <c r="S1299" s="36">
        <f>1-N1299/MAX($N$202:N1299)</f>
        <v>0.60712030171994891</v>
      </c>
    </row>
    <row r="1300" spans="1:19" x14ac:dyDescent="0.4">
      <c r="A1300" s="17">
        <f t="shared" si="60"/>
        <v>1298</v>
      </c>
      <c r="B1300">
        <v>1532390400</v>
      </c>
      <c r="C1300">
        <v>8385.5</v>
      </c>
      <c r="D1300" s="14">
        <f t="shared" si="61"/>
        <v>43305</v>
      </c>
      <c r="F1300">
        <f ca="1">IF(A1300&lt;$F$2,"",AVERAGE(INDIRECT("C"&amp;A1300-$F$2+3):C1300))</f>
        <v>6638.3604545454573</v>
      </c>
      <c r="G1300" s="2">
        <f ca="1">IF(A1300&lt;$G$2,"",IF(A1300=$G$2,AVERAGE(INDIRECT("C"&amp;A1300-$G$2+3):C1300),G1299+(2/($G$2+3))*(C1300-G1299)))</f>
        <v>6995.5914829621906</v>
      </c>
      <c r="J1300">
        <f ca="1">IF(F1300="","",IF(C1300&lt;(F1300*(1-'inputs and tables'!$K$14)),0,IF(C1300&gt;(F1300*(1+'inputs and tables'!$K$14)),1,J1299)))</f>
        <v>1</v>
      </c>
      <c r="K1300">
        <f ca="1">IF(G1300="","",IF(C1300&lt;(G1300*(1-'inputs and tables'!$K$14)),0,IF(C1300&gt;(G1300*(1+'inputs and tables'!$K$14)),1,K1299)))</f>
        <v>1</v>
      </c>
      <c r="N1300" s="13">
        <f t="shared" si="62"/>
        <v>30175.609053942218</v>
      </c>
      <c r="O1300" s="10">
        <f ca="1">(O1299+(IF(J1299&lt;&gt;J1298,(-O1299*'inputs and tables'!$K$22-'inputs and tables'!$K$21)-O1299*'inputs and tables'!$K$22,0)*('inputs and tables'!$K$15+'inputs and tables'!$K$16)))*(IF(AND(J1299=0,'inputs and tables'!$K$16=1),(data!C1299/data!C1300-1)*'inputs and tables'!$K$18+1,1)*IF(AND(J1299=1,'inputs and tables'!$K$15=1),(data!C1300/data!C1299-1)*'inputs and tables'!$K$17+1,1))</f>
        <v>453164.95412431762</v>
      </c>
      <c r="P1300" s="10">
        <f ca="1">(P1299+(IF(K1299&lt;&gt;K1298,(-P1299*'inputs and tables'!$K$22-'inputs and tables'!$K$21)-P1299*'inputs and tables'!$K$22,0)*('inputs and tables'!$K$15+'inputs and tables'!$K$16)))*(IF(AND(K1299=0,'inputs and tables'!$K$16=1),data!C1299/data!C1300,1)*IF(AND(K1299=1,'inputs and tables'!$K$15=1),data!C1300/data!C1299,1))</f>
        <v>9034.2321045847129</v>
      </c>
      <c r="R1300" s="36">
        <f ca="1">1-O1300/MAX($O$202:O1300)</f>
        <v>0.45662704351655803</v>
      </c>
      <c r="S1300" s="36">
        <f>1-N1300/MAX($N$202:N1300)</f>
        <v>0.57325721462737245</v>
      </c>
    </row>
    <row r="1301" spans="1:19" x14ac:dyDescent="0.4">
      <c r="A1301" s="17">
        <f t="shared" si="60"/>
        <v>1299</v>
      </c>
      <c r="B1301">
        <v>1532476800</v>
      </c>
      <c r="C1301">
        <v>8157.15</v>
      </c>
      <c r="D1301" s="14">
        <f t="shared" si="61"/>
        <v>43306</v>
      </c>
      <c r="F1301">
        <f ca="1">IF(A1301&lt;$F$2,"",AVERAGE(INDIRECT("C"&amp;A1301-$F$2+3):C1301))</f>
        <v>6667.3638636363667</v>
      </c>
      <c r="G1301" s="2">
        <f ca="1">IF(A1301&lt;$G$2,"",IF(A1301=$G$2,AVERAGE(INDIRECT("C"&amp;A1301-$G$2+3):C1301),G1300+(2/($G$2+3))*(C1301-G1300)))</f>
        <v>7045.0195049637996</v>
      </c>
      <c r="J1301">
        <f ca="1">IF(F1301="","",IF(C1301&lt;(F1301*(1-'inputs and tables'!$K$14)),0,IF(C1301&gt;(F1301*(1+'inputs and tables'!$K$14)),1,J1300)))</f>
        <v>1</v>
      </c>
      <c r="K1301">
        <f ca="1">IF(G1301="","",IF(C1301&lt;(G1301*(1-'inputs and tables'!$K$14)),0,IF(C1301&gt;(G1301*(1+'inputs and tables'!$K$14)),1,K1300)))</f>
        <v>1</v>
      </c>
      <c r="N1301" s="13">
        <f t="shared" si="62"/>
        <v>29353.881032063058</v>
      </c>
      <c r="O1301" s="10">
        <f ca="1">(O1300+(IF(J1300&lt;&gt;J1299,(-O1300*'inputs and tables'!$K$22-'inputs and tables'!$K$21)-O1300*'inputs and tables'!$K$22,0)*('inputs and tables'!$K$15+'inputs and tables'!$K$16)))*(IF(AND(J1300=0,'inputs and tables'!$K$16=1),(data!C1300/data!C1301-1)*'inputs and tables'!$K$18+1,1)*IF(AND(J1300=1,'inputs and tables'!$K$15=1),(data!C1301/data!C1300-1)*'inputs and tables'!$K$17+1,1))</f>
        <v>425399.10964668979</v>
      </c>
      <c r="P1301" s="10">
        <f ca="1">(P1300+(IF(K1300&lt;&gt;K1299,(-P1300*'inputs and tables'!$K$22-'inputs and tables'!$K$21)-P1300*'inputs and tables'!$K$22,0)*('inputs and tables'!$K$15+'inputs and tables'!$K$16)))*(IF(AND(K1300=0,'inputs and tables'!$K$16=1),data!C1300/data!C1301,1)*IF(AND(K1300=1,'inputs and tables'!$K$15=1),data!C1301/data!C1300,1))</f>
        <v>8788.2161364156218</v>
      </c>
      <c r="R1301" s="36">
        <f ca="1">1-O1301/MAX($O$202:O1301)</f>
        <v>0.48992001744527269</v>
      </c>
      <c r="S1301" s="36">
        <f>1-N1301/MAX($N$202:N1301)</f>
        <v>0.58487807385339829</v>
      </c>
    </row>
    <row r="1302" spans="1:19" x14ac:dyDescent="0.4">
      <c r="A1302" s="17">
        <f t="shared" si="60"/>
        <v>1300</v>
      </c>
      <c r="B1302">
        <v>1532563200</v>
      </c>
      <c r="C1302">
        <v>7931.99</v>
      </c>
      <c r="D1302" s="14">
        <f t="shared" si="61"/>
        <v>43307</v>
      </c>
      <c r="F1302">
        <f ca="1">IF(A1302&lt;$F$2,"",AVERAGE(INDIRECT("C"&amp;A1302-$F$2+3):C1302))</f>
        <v>6698.8865909090937</v>
      </c>
      <c r="G1302" s="2">
        <f ca="1">IF(A1302&lt;$G$2,"",IF(A1302=$G$2,AVERAGE(INDIRECT("C"&amp;A1302-$G$2+3):C1302),G1301+(2/($G$2+3))*(C1302-G1301)))</f>
        <v>7082.7629302844889</v>
      </c>
      <c r="J1302">
        <f ca="1">IF(F1302="","",IF(C1302&lt;(F1302*(1-'inputs and tables'!$K$14)),0,IF(C1302&gt;(F1302*(1+'inputs and tables'!$K$14)),1,J1301)))</f>
        <v>1</v>
      </c>
      <c r="K1302">
        <f ca="1">IF(G1302="","",IF(C1302&lt;(G1302*(1-'inputs and tables'!$K$14)),0,IF(C1302&gt;(G1302*(1+'inputs and tables'!$K$14)),1,K1301)))</f>
        <v>1</v>
      </c>
      <c r="N1302" s="13">
        <f t="shared" si="62"/>
        <v>28543.632372521515</v>
      </c>
      <c r="O1302" s="10">
        <f ca="1">(O1301+(IF(J1301&lt;&gt;J1300,(-O1301*'inputs and tables'!$K$22-'inputs and tables'!$K$21)-O1301*'inputs and tables'!$K$22,0)*('inputs and tables'!$K$15+'inputs and tables'!$K$16)))*(IF(AND(J1301=0,'inputs and tables'!$K$16=1),(data!C1301/data!C1302-1)*'inputs and tables'!$K$18+1,1)*IF(AND(J1301=1,'inputs and tables'!$K$15=1),(data!C1302/data!C1301-1)*'inputs and tables'!$K$17+1,1))</f>
        <v>398979.16604652198</v>
      </c>
      <c r="P1302" s="10">
        <f ca="1">(P1301+(IF(K1301&lt;&gt;K1300,(-P1301*'inputs and tables'!$K$22-'inputs and tables'!$K$21)-P1301*'inputs and tables'!$K$22,0)*('inputs and tables'!$K$15+'inputs and tables'!$K$16)))*(IF(AND(K1301=0,'inputs and tables'!$K$16=1),data!C1301/data!C1302,1)*IF(AND(K1301=1,'inputs and tables'!$K$15=1),data!C1302/data!C1301,1))</f>
        <v>8545.6369579923576</v>
      </c>
      <c r="R1302" s="36">
        <f ca="1">1-O1302/MAX($O$202:O1302)</f>
        <v>0.52159917253768229</v>
      </c>
      <c r="S1302" s="36">
        <f>1-N1302/MAX($N$202:N1302)</f>
        <v>0.59633659219511914</v>
      </c>
    </row>
    <row r="1303" spans="1:19" x14ac:dyDescent="0.4">
      <c r="A1303" s="17">
        <f t="shared" si="60"/>
        <v>1301</v>
      </c>
      <c r="B1303">
        <v>1532649600</v>
      </c>
      <c r="C1303">
        <v>8184.21</v>
      </c>
      <c r="D1303" s="14">
        <f t="shared" si="61"/>
        <v>43308</v>
      </c>
      <c r="F1303">
        <f ca="1">IF(A1303&lt;$F$2,"",AVERAGE(INDIRECT("C"&amp;A1303-$F$2+3):C1303))</f>
        <v>6741.6568181818202</v>
      </c>
      <c r="G1303" s="2">
        <f ca="1">IF(A1303&lt;$G$2,"",IF(A1303=$G$2,AVERAGE(INDIRECT("C"&amp;A1303-$G$2+3):C1303),G1302+(2/($G$2+3))*(C1303-G1302)))</f>
        <v>7129.6330183574892</v>
      </c>
      <c r="J1303">
        <f ca="1">IF(F1303="","",IF(C1303&lt;(F1303*(1-'inputs and tables'!$K$14)),0,IF(C1303&gt;(F1303*(1+'inputs and tables'!$K$14)),1,J1302)))</f>
        <v>1</v>
      </c>
      <c r="K1303">
        <f ca="1">IF(G1303="","",IF(C1303&lt;(G1303*(1-'inputs and tables'!$K$14)),0,IF(C1303&gt;(G1303*(1+'inputs and tables'!$K$14)),1,K1302)))</f>
        <v>1</v>
      </c>
      <c r="N1303" s="13">
        <f t="shared" si="62"/>
        <v>29451.25769189249</v>
      </c>
      <c r="O1303" s="10">
        <f ca="1">(O1302+(IF(J1302&lt;&gt;J1301,(-O1302*'inputs and tables'!$K$22-'inputs and tables'!$K$21)-O1302*'inputs and tables'!$K$22,0)*('inputs and tables'!$K$15+'inputs and tables'!$K$16)))*(IF(AND(J1302=0,'inputs and tables'!$K$16=1),(data!C1302/data!C1303-1)*'inputs and tables'!$K$18+1,1)*IF(AND(J1302=1,'inputs and tables'!$K$15=1),(data!C1303/data!C1302-1)*'inputs and tables'!$K$17+1,1))</f>
        <v>427524.1694864622</v>
      </c>
      <c r="P1303" s="10">
        <f ca="1">(P1302+(IF(K1302&lt;&gt;K1301,(-P1302*'inputs and tables'!$K$22-'inputs and tables'!$K$21)-P1302*'inputs and tables'!$K$22,0)*('inputs and tables'!$K$15+'inputs and tables'!$K$16)))*(IF(AND(K1302=0,'inputs and tables'!$K$16=1),data!C1302/data!C1303,1)*IF(AND(K1302=1,'inputs and tables'!$K$15=1),data!C1303/data!C1302,1))</f>
        <v>8817.3695942595277</v>
      </c>
      <c r="R1303" s="36">
        <f ca="1">1-O1303/MAX($O$202:O1303)</f>
        <v>0.48737193856730054</v>
      </c>
      <c r="S1303" s="36">
        <f>1-N1303/MAX($N$202:N1303)</f>
        <v>0.5835009753175705</v>
      </c>
    </row>
    <row r="1304" spans="1:19" x14ac:dyDescent="0.4">
      <c r="A1304" s="17">
        <f t="shared" si="60"/>
        <v>1302</v>
      </c>
      <c r="B1304">
        <v>1532736000</v>
      </c>
      <c r="C1304">
        <v>8228.9</v>
      </c>
      <c r="D1304" s="14">
        <f t="shared" si="61"/>
        <v>43309</v>
      </c>
      <c r="F1304">
        <f ca="1">IF(A1304&lt;$F$2,"",AVERAGE(INDIRECT("C"&amp;A1304-$F$2+3):C1304))</f>
        <v>6777.8025000000025</v>
      </c>
      <c r="G1304" s="2">
        <f ca="1">IF(A1304&lt;$G$2,"",IF(A1304=$G$2,AVERAGE(INDIRECT("C"&amp;A1304-$G$2+3):C1304),G1303+(2/($G$2+3))*(C1304-G1303)))</f>
        <v>7176.4103367252555</v>
      </c>
      <c r="J1304">
        <f ca="1">IF(F1304="","",IF(C1304&lt;(F1304*(1-'inputs and tables'!$K$14)),0,IF(C1304&gt;(F1304*(1+'inputs and tables'!$K$14)),1,J1303)))</f>
        <v>1</v>
      </c>
      <c r="K1304">
        <f ca="1">IF(G1304="","",IF(C1304&lt;(G1304*(1-'inputs and tables'!$K$14)),0,IF(C1304&gt;(G1304*(1+'inputs and tables'!$K$14)),1,K1303)))</f>
        <v>1</v>
      </c>
      <c r="N1304" s="13">
        <f t="shared" si="62"/>
        <v>29612.076721004731</v>
      </c>
      <c r="O1304" s="10">
        <f ca="1">(O1303+(IF(J1303&lt;&gt;J1302,(-O1303*'inputs and tables'!$K$22-'inputs and tables'!$K$21)-O1303*'inputs and tables'!$K$22,0)*('inputs and tables'!$K$15+'inputs and tables'!$K$16)))*(IF(AND(J1303=0,'inputs and tables'!$K$16=1),(data!C1303/data!C1304-1)*'inputs and tables'!$K$18+1,1)*IF(AND(J1303=1,'inputs and tables'!$K$15=1),(data!C1304/data!C1303-1)*'inputs and tables'!$K$17+1,1))</f>
        <v>432776.79912967613</v>
      </c>
      <c r="P1304" s="10">
        <f ca="1">(P1303+(IF(K1303&lt;&gt;K1302,(-P1303*'inputs and tables'!$K$22-'inputs and tables'!$K$21)-P1303*'inputs and tables'!$K$22,0)*('inputs and tables'!$K$15+'inputs and tables'!$K$16)))*(IF(AND(K1303=0,'inputs and tables'!$K$16=1),data!C1303/data!C1304,1)*IF(AND(K1303=1,'inputs and tables'!$K$15=1),data!C1304/data!C1303,1))</f>
        <v>8865.5169716077944</v>
      </c>
      <c r="R1304" s="36">
        <f ca="1">1-O1304/MAX($O$202:O1304)</f>
        <v>0.48107370903174218</v>
      </c>
      <c r="S1304" s="36">
        <f>1-N1304/MAX($N$202:N1304)</f>
        <v>0.5812266762205216</v>
      </c>
    </row>
    <row r="1305" spans="1:19" x14ac:dyDescent="0.4">
      <c r="A1305" s="17">
        <f t="shared" si="60"/>
        <v>1303</v>
      </c>
      <c r="B1305">
        <v>1532822400</v>
      </c>
      <c r="C1305">
        <v>8216.34</v>
      </c>
      <c r="D1305" s="14">
        <f t="shared" si="61"/>
        <v>43310</v>
      </c>
      <c r="F1305">
        <f ca="1">IF(A1305&lt;$F$2,"",AVERAGE(INDIRECT("C"&amp;A1305-$F$2+3):C1305))</f>
        <v>6819.2825000000021</v>
      </c>
      <c r="G1305" s="2">
        <f ca="1">IF(A1305&lt;$G$2,"",IF(A1305=$G$2,AVERAGE(INDIRECT("C"&amp;A1305-$G$2+3):C1305),G1304+(2/($G$2+3))*(C1305-G1304)))</f>
        <v>7220.6626628220529</v>
      </c>
      <c r="J1305">
        <f ca="1">IF(F1305="","",IF(C1305&lt;(F1305*(1-'inputs and tables'!$K$14)),0,IF(C1305&gt;(F1305*(1+'inputs and tables'!$K$14)),1,J1304)))</f>
        <v>1</v>
      </c>
      <c r="K1305">
        <f ca="1">IF(G1305="","",IF(C1305&lt;(G1305*(1-'inputs and tables'!$K$14)),0,IF(C1305&gt;(G1305*(1+'inputs and tables'!$K$14)),1,K1304)))</f>
        <v>1</v>
      </c>
      <c r="N1305" s="13">
        <f t="shared" si="62"/>
        <v>29566.878980891739</v>
      </c>
      <c r="O1305" s="10">
        <f ca="1">(O1304+(IF(J1304&lt;&gt;J1303,(-O1304*'inputs and tables'!$K$22-'inputs and tables'!$K$21)-O1304*'inputs and tables'!$K$22,0)*('inputs and tables'!$K$15+'inputs and tables'!$K$16)))*(IF(AND(J1304=0,'inputs and tables'!$K$16=1),(data!C1304/data!C1305-1)*'inputs and tables'!$K$18+1,1)*IF(AND(J1304=1,'inputs and tables'!$K$15=1),(data!C1305/data!C1304-1)*'inputs and tables'!$K$17+1,1))</f>
        <v>431290.54065729171</v>
      </c>
      <c r="P1305" s="10">
        <f ca="1">(P1304+(IF(K1304&lt;&gt;K1303,(-P1304*'inputs and tables'!$K$22-'inputs and tables'!$K$21)-P1304*'inputs and tables'!$K$22,0)*('inputs and tables'!$K$15+'inputs and tables'!$K$16)))*(IF(AND(K1304=0,'inputs and tables'!$K$16=1),data!C1304/data!C1305,1)*IF(AND(K1304=1,'inputs and tables'!$K$15=1),data!C1305/data!C1304,1))</f>
        <v>8851.9852853358279</v>
      </c>
      <c r="R1305" s="36">
        <f ca="1">1-O1305/MAX($O$202:O1305)</f>
        <v>0.4828558253513916</v>
      </c>
      <c r="S1305" s="36">
        <f>1-N1305/MAX($N$202:N1305)</f>
        <v>0.58186586164587251</v>
      </c>
    </row>
    <row r="1306" spans="1:19" x14ac:dyDescent="0.4">
      <c r="A1306" s="17">
        <f t="shared" si="60"/>
        <v>1304</v>
      </c>
      <c r="B1306">
        <v>1532908800</v>
      </c>
      <c r="C1306">
        <v>8170.01</v>
      </c>
      <c r="D1306" s="14">
        <f t="shared" si="61"/>
        <v>43311</v>
      </c>
      <c r="F1306">
        <f ca="1">IF(A1306&lt;$F$2,"",AVERAGE(INDIRECT("C"&amp;A1306-$F$2+3):C1306))</f>
        <v>6857.5943181818202</v>
      </c>
      <c r="G1306" s="2">
        <f ca="1">IF(A1306&lt;$G$2,"",IF(A1306=$G$2,AVERAGE(INDIRECT("C"&amp;A1306-$G$2+3):C1306),G1305+(2/($G$2+3))*(C1306-G1305)))</f>
        <v>7261.0604218509015</v>
      </c>
      <c r="J1306">
        <f ca="1">IF(F1306="","",IF(C1306&lt;(F1306*(1-'inputs and tables'!$K$14)),0,IF(C1306&gt;(F1306*(1+'inputs and tables'!$K$14)),1,J1305)))</f>
        <v>1</v>
      </c>
      <c r="K1306">
        <f ca="1">IF(G1306="","",IF(C1306&lt;(G1306*(1-'inputs and tables'!$K$14)),0,IF(C1306&gt;(G1306*(1+'inputs and tables'!$K$14)),1,K1305)))</f>
        <v>1</v>
      </c>
      <c r="N1306" s="13">
        <f t="shared" si="62"/>
        <v>29400.158336032262</v>
      </c>
      <c r="O1306" s="10">
        <f ca="1">(O1305+(IF(J1305&lt;&gt;J1304,(-O1305*'inputs and tables'!$K$22-'inputs and tables'!$K$21)-O1305*'inputs and tables'!$K$22,0)*('inputs and tables'!$K$15+'inputs and tables'!$K$16)))*(IF(AND(J1305=0,'inputs and tables'!$K$16=1),(data!C1305/data!C1306-1)*'inputs and tables'!$K$18+1,1)*IF(AND(J1305=1,'inputs and tables'!$K$15=1),(data!C1306/data!C1305-1)*'inputs and tables'!$K$17+1,1))</f>
        <v>425818.66337562271</v>
      </c>
      <c r="P1306" s="10">
        <f ca="1">(P1305+(IF(K1305&lt;&gt;K1304,(-P1305*'inputs and tables'!$K$22-'inputs and tables'!$K$21)-P1305*'inputs and tables'!$K$22,0)*('inputs and tables'!$K$15+'inputs and tables'!$K$16)))*(IF(AND(K1305=0,'inputs and tables'!$K$16=1),data!C1305/data!C1306,1)*IF(AND(K1305=1,'inputs and tables'!$K$15=1),data!C1306/data!C1305,1))</f>
        <v>8802.0710317545963</v>
      </c>
      <c r="R1306" s="36">
        <f ca="1">1-O1306/MAX($O$202:O1306)</f>
        <v>0.48941694643764266</v>
      </c>
      <c r="S1306" s="36">
        <f>1-N1306/MAX($N$202:N1306)</f>
        <v>0.5842236212602443</v>
      </c>
    </row>
    <row r="1307" spans="1:19" x14ac:dyDescent="0.4">
      <c r="A1307" s="17">
        <f t="shared" si="60"/>
        <v>1305</v>
      </c>
      <c r="B1307">
        <v>1532995200</v>
      </c>
      <c r="C1307">
        <v>7727.27</v>
      </c>
      <c r="D1307" s="14">
        <f t="shared" si="61"/>
        <v>43312</v>
      </c>
      <c r="F1307">
        <f ca="1">IF(A1307&lt;$F$2,"",AVERAGE(INDIRECT("C"&amp;A1307-$F$2+3):C1307))</f>
        <v>6886.6877272727297</v>
      </c>
      <c r="G1307" s="2">
        <f ca="1">IF(A1307&lt;$G$2,"",IF(A1307=$G$2,AVERAGE(INDIRECT("C"&amp;A1307-$G$2+3):C1307),G1306+(2/($G$2+3))*(C1307-G1306)))</f>
        <v>7280.8991273040547</v>
      </c>
      <c r="J1307">
        <f ca="1">IF(F1307="","",IF(C1307&lt;(F1307*(1-'inputs and tables'!$K$14)),0,IF(C1307&gt;(F1307*(1+'inputs and tables'!$K$14)),1,J1306)))</f>
        <v>1</v>
      </c>
      <c r="K1307">
        <f ca="1">IF(G1307="","",IF(C1307&lt;(G1307*(1-'inputs and tables'!$K$14)),0,IF(C1307&gt;(G1307*(1+'inputs and tables'!$K$14)),1,K1306)))</f>
        <v>1</v>
      </c>
      <c r="N1307" s="13">
        <f t="shared" si="62"/>
        <v>27806.937997049212</v>
      </c>
      <c r="O1307" s="10">
        <f ca="1">(O1306+(IF(J1306&lt;&gt;J1305,(-O1306*'inputs and tables'!$K$22-'inputs and tables'!$K$21)-O1306*'inputs and tables'!$K$22,0)*('inputs and tables'!$K$15+'inputs and tables'!$K$16)))*(IF(AND(J1306=0,'inputs and tables'!$K$16=1),(data!C1306/data!C1307-1)*'inputs and tables'!$K$18+1,1)*IF(AND(J1306=1,'inputs and tables'!$K$15=1),(data!C1307/data!C1306-1)*'inputs and tables'!$K$17+1,1))</f>
        <v>373898.81887095544</v>
      </c>
      <c r="P1307" s="10">
        <f ca="1">(P1306+(IF(K1306&lt;&gt;K1305,(-P1306*'inputs and tables'!$K$22-'inputs and tables'!$K$21)-P1306*'inputs and tables'!$K$22,0)*('inputs and tables'!$K$15+'inputs and tables'!$K$16)))*(IF(AND(K1306=0,'inputs and tables'!$K$16=1),data!C1306/data!C1307,1)*IF(AND(K1306=1,'inputs and tables'!$K$15=1),data!C1307/data!C1306,1))</f>
        <v>8325.0790906677412</v>
      </c>
      <c r="R1307" s="36">
        <f ca="1">1-O1307/MAX($O$202:O1307)</f>
        <v>0.55167206822475734</v>
      </c>
      <c r="S1307" s="36">
        <f>1-N1307/MAX($N$202:N1307)</f>
        <v>0.6067549075038644</v>
      </c>
    </row>
    <row r="1308" spans="1:19" x14ac:dyDescent="0.4">
      <c r="A1308" s="17">
        <f t="shared" si="60"/>
        <v>1306</v>
      </c>
      <c r="B1308">
        <v>1533081600</v>
      </c>
      <c r="C1308">
        <v>7603.99</v>
      </c>
      <c r="D1308" s="14">
        <f t="shared" si="61"/>
        <v>43313</v>
      </c>
      <c r="F1308">
        <f ca="1">IF(A1308&lt;$F$2,"",AVERAGE(INDIRECT("C"&amp;A1308-$F$2+3):C1308))</f>
        <v>6907.027954545455</v>
      </c>
      <c r="G1308" s="2">
        <f ca="1">IF(A1308&lt;$G$2,"",IF(A1308=$G$2,AVERAGE(INDIRECT("C"&amp;A1308-$G$2+3):C1308),G1307+(2/($G$2+3))*(C1308-G1307)))</f>
        <v>7294.6476750783504</v>
      </c>
      <c r="J1308">
        <f ca="1">IF(F1308="","",IF(C1308&lt;(F1308*(1-'inputs and tables'!$K$14)),0,IF(C1308&gt;(F1308*(1+'inputs and tables'!$K$14)),1,J1307)))</f>
        <v>1</v>
      </c>
      <c r="K1308">
        <f ca="1">IF(G1308="","",IF(C1308&lt;(G1308*(1-'inputs and tables'!$K$14)),0,IF(C1308&gt;(G1308*(1+'inputs and tables'!$K$14)),1,K1307)))</f>
        <v>1</v>
      </c>
      <c r="N1308" s="13">
        <f t="shared" si="62"/>
        <v>27363.309223073895</v>
      </c>
      <c r="O1308" s="10">
        <f ca="1">(O1307+(IF(J1307&lt;&gt;J1306,(-O1307*'inputs and tables'!$K$22-'inputs and tables'!$K$21)-O1307*'inputs and tables'!$K$22,0)*('inputs and tables'!$K$15+'inputs and tables'!$K$16)))*(IF(AND(J1307=0,'inputs and tables'!$K$16=1),(data!C1307/data!C1308-1)*'inputs and tables'!$K$18+1,1)*IF(AND(J1307=1,'inputs and tables'!$K$15=1),(data!C1308/data!C1307-1)*'inputs and tables'!$K$17+1,1))</f>
        <v>360477.25415554806</v>
      </c>
      <c r="P1308" s="10">
        <f ca="1">(P1307+(IF(K1307&lt;&gt;K1306,(-P1307*'inputs and tables'!$K$22-'inputs and tables'!$K$21)-P1307*'inputs and tables'!$K$22,0)*('inputs and tables'!$K$15+'inputs and tables'!$K$16)))*(IF(AND(K1307=0,'inputs and tables'!$K$16=1),data!C1307/data!C1308,1)*IF(AND(K1307=1,'inputs and tables'!$K$15=1),data!C1308/data!C1307,1))</f>
        <v>8192.2617113995748</v>
      </c>
      <c r="R1308" s="36">
        <f ca="1">1-O1308/MAX($O$202:O1308)</f>
        <v>0.56776535883267154</v>
      </c>
      <c r="S1308" s="36">
        <f>1-N1308/MAX($N$202:N1308)</f>
        <v>0.61302869565969742</v>
      </c>
    </row>
    <row r="1309" spans="1:19" x14ac:dyDescent="0.4">
      <c r="A1309" s="17">
        <f t="shared" si="60"/>
        <v>1307</v>
      </c>
      <c r="B1309">
        <v>1533168000</v>
      </c>
      <c r="C1309">
        <v>7533.92</v>
      </c>
      <c r="D1309" s="14">
        <f t="shared" si="61"/>
        <v>43314</v>
      </c>
      <c r="F1309">
        <f ca="1">IF(A1309&lt;$F$2,"",AVERAGE(INDIRECT("C"&amp;A1309-$F$2+3):C1309))</f>
        <v>6925.153181818182</v>
      </c>
      <c r="G1309" s="2">
        <f ca="1">IF(A1309&lt;$G$2,"",IF(A1309=$G$2,AVERAGE(INDIRECT("C"&amp;A1309-$G$2+3):C1309),G1308+(2/($G$2+3))*(C1309-G1308)))</f>
        <v>7304.8294761388461</v>
      </c>
      <c r="J1309">
        <f ca="1">IF(F1309="","",IF(C1309&lt;(F1309*(1-'inputs and tables'!$K$14)),0,IF(C1309&gt;(F1309*(1+'inputs and tables'!$K$14)),1,J1308)))</f>
        <v>1</v>
      </c>
      <c r="K1309">
        <f ca="1">IF(G1309="","",IF(C1309&lt;(G1309*(1-'inputs and tables'!$K$14)),0,IF(C1309&gt;(G1309*(1+'inputs and tables'!$K$14)),1,K1308)))</f>
        <v>1</v>
      </c>
      <c r="N1309" s="13">
        <f t="shared" si="62"/>
        <v>27111.15909172696</v>
      </c>
      <c r="O1309" s="10">
        <f ca="1">(O1308+(IF(J1308&lt;&gt;J1307,(-O1308*'inputs and tables'!$K$22-'inputs and tables'!$K$21)-O1308*'inputs and tables'!$K$22,0)*('inputs and tables'!$K$15+'inputs and tables'!$K$16)))*(IF(AND(J1308=0,'inputs and tables'!$K$16=1),(data!C1308/data!C1309-1)*'inputs and tables'!$K$18+1,1)*IF(AND(J1308=1,'inputs and tables'!$K$15=1),(data!C1309/data!C1308-1)*'inputs and tables'!$K$17+1,1))</f>
        <v>353003.29078933795</v>
      </c>
      <c r="P1309" s="10">
        <f ca="1">(P1308+(IF(K1308&lt;&gt;K1307,(-P1308*'inputs and tables'!$K$22-'inputs and tables'!$K$21)-P1308*'inputs and tables'!$K$22,0)*('inputs and tables'!$K$15+'inputs and tables'!$K$16)))*(IF(AND(K1308=0,'inputs and tables'!$K$16=1),data!C1308/data!C1309,1)*IF(AND(K1308=1,'inputs and tables'!$K$15=1),data!C1309/data!C1308,1))</f>
        <v>8116.7708469826357</v>
      </c>
      <c r="R1309" s="36">
        <f ca="1">1-O1309/MAX($O$202:O1309)</f>
        <v>0.57672710561821938</v>
      </c>
      <c r="S1309" s="36">
        <f>1-N1309/MAX($N$202:N1309)</f>
        <v>0.61659459715287723</v>
      </c>
    </row>
    <row r="1310" spans="1:19" x14ac:dyDescent="0.4">
      <c r="A1310" s="17">
        <f t="shared" si="60"/>
        <v>1308</v>
      </c>
      <c r="B1310">
        <v>1533254400</v>
      </c>
      <c r="C1310">
        <v>7414.08</v>
      </c>
      <c r="D1310" s="14">
        <f t="shared" si="61"/>
        <v>43315</v>
      </c>
      <c r="F1310">
        <f ca="1">IF(A1310&lt;$F$2,"",AVERAGE(INDIRECT("C"&amp;A1310-$F$2+3):C1310))</f>
        <v>6940.1072727272722</v>
      </c>
      <c r="G1310" s="2">
        <f ca="1">IF(A1310&lt;$G$2,"",IF(A1310=$G$2,AVERAGE(INDIRECT("C"&amp;A1310-$G$2+3):C1310),G1309+(2/($G$2+3))*(C1310-G1309)))</f>
        <v>7309.4784346010229</v>
      </c>
      <c r="J1310">
        <f ca="1">IF(F1310="","",IF(C1310&lt;(F1310*(1-'inputs and tables'!$K$14)),0,IF(C1310&gt;(F1310*(1+'inputs and tables'!$K$14)),1,J1309)))</f>
        <v>1</v>
      </c>
      <c r="K1310">
        <f ca="1">IF(G1310="","",IF(C1310&lt;(G1310*(1-'inputs and tables'!$K$14)),0,IF(C1310&gt;(G1310*(1+'inputs and tables'!$K$14)),1,K1309)))</f>
        <v>1</v>
      </c>
      <c r="N1310" s="13">
        <f t="shared" si="62"/>
        <v>26679.909316636098</v>
      </c>
      <c r="O1310" s="10">
        <f ca="1">(O1309+(IF(J1309&lt;&gt;J1308,(-O1309*'inputs and tables'!$K$22-'inputs and tables'!$K$21)-O1309*'inputs and tables'!$K$22,0)*('inputs and tables'!$K$15+'inputs and tables'!$K$16)))*(IF(AND(J1309=0,'inputs and tables'!$K$16=1),(data!C1309/data!C1310-1)*'inputs and tables'!$K$18+1,1)*IF(AND(J1309=1,'inputs and tables'!$K$15=1),(data!C1310/data!C1309-1)*'inputs and tables'!$K$17+1,1))</f>
        <v>340369.25600685593</v>
      </c>
      <c r="P1310" s="10">
        <f ca="1">(P1309+(IF(K1309&lt;&gt;K1308,(-P1309*'inputs and tables'!$K$22-'inputs and tables'!$K$21)-P1309*'inputs and tables'!$K$22,0)*('inputs and tables'!$K$15+'inputs and tables'!$K$16)))*(IF(AND(K1309=0,'inputs and tables'!$K$16=1),data!C1309/data!C1310,1)*IF(AND(K1309=1,'inputs and tables'!$K$15=1),data!C1310/data!C1309,1))</f>
        <v>7987.6595983494681</v>
      </c>
      <c r="R1310" s="36">
        <f ca="1">1-O1310/MAX($O$202:O1310)</f>
        <v>0.59187609887021875</v>
      </c>
      <c r="S1310" s="36">
        <f>1-N1310/MAX($N$202:N1310)</f>
        <v>0.6226933217845696</v>
      </c>
    </row>
    <row r="1311" spans="1:19" x14ac:dyDescent="0.4">
      <c r="A1311" s="17">
        <f t="shared" si="60"/>
        <v>1309</v>
      </c>
      <c r="B1311">
        <v>1533340800</v>
      </c>
      <c r="C1311">
        <v>7005</v>
      </c>
      <c r="D1311" s="14">
        <f t="shared" si="61"/>
        <v>43316</v>
      </c>
      <c r="F1311">
        <f ca="1">IF(A1311&lt;$F$2,"",AVERAGE(INDIRECT("C"&amp;A1311-$F$2+3):C1311))</f>
        <v>6946.6070454545443</v>
      </c>
      <c r="G1311" s="2">
        <f ca="1">IF(A1311&lt;$G$2,"",IF(A1311=$G$2,AVERAGE(INDIRECT("C"&amp;A1311-$G$2+3):C1311),G1310+(2/($G$2+3))*(C1311-G1310)))</f>
        <v>7296.5219054690642</v>
      </c>
      <c r="J1311">
        <f ca="1">IF(F1311="","",IF(C1311&lt;(F1311*(1-'inputs and tables'!$K$14)),0,IF(C1311&gt;(F1311*(1+'inputs and tables'!$K$14)),1,J1310)))</f>
        <v>1</v>
      </c>
      <c r="K1311">
        <f ca="1">IF(G1311="","",IF(C1311&lt;(G1311*(1-'inputs and tables'!$K$14)),0,IF(C1311&gt;(G1311*(1+'inputs and tables'!$K$14)),1,K1310)))</f>
        <v>0</v>
      </c>
      <c r="N1311" s="13">
        <f t="shared" si="62"/>
        <v>25207.816042318922</v>
      </c>
      <c r="O1311" s="10">
        <f ca="1">(O1310+(IF(J1310&lt;&gt;J1309,(-O1310*'inputs and tables'!$K$22-'inputs and tables'!$K$21)-O1310*'inputs and tables'!$K$22,0)*('inputs and tables'!$K$15+'inputs and tables'!$K$16)))*(IF(AND(J1310=0,'inputs and tables'!$K$16=1),(data!C1310/data!C1311-1)*'inputs and tables'!$K$18+1,1)*IF(AND(J1310=1,'inputs and tables'!$K$15=1),(data!C1311/data!C1310-1)*'inputs and tables'!$K$17+1,1))</f>
        <v>298113.69978054188</v>
      </c>
      <c r="P1311" s="10">
        <f ca="1">(P1310+(IF(K1310&lt;&gt;K1309,(-P1310*'inputs and tables'!$K$22-'inputs and tables'!$K$21)-P1310*'inputs and tables'!$K$22,0)*('inputs and tables'!$K$15+'inputs and tables'!$K$16)))*(IF(AND(K1310=0,'inputs and tables'!$K$16=1),data!C1310/data!C1311,1)*IF(AND(K1310=1,'inputs and tables'!$K$15=1),data!C1311/data!C1310,1))</f>
        <v>7546.931714580639</v>
      </c>
      <c r="R1311" s="36">
        <f ca="1">1-O1311/MAX($O$202:O1311)</f>
        <v>0.6425431381140474</v>
      </c>
      <c r="S1311" s="36">
        <f>1-N1311/MAX($N$202:N1311)</f>
        <v>0.64351163180069682</v>
      </c>
    </row>
    <row r="1312" spans="1:19" x14ac:dyDescent="0.4">
      <c r="A1312" s="17">
        <f t="shared" si="60"/>
        <v>1310</v>
      </c>
      <c r="B1312">
        <v>1533427200</v>
      </c>
      <c r="C1312">
        <v>7030.01</v>
      </c>
      <c r="D1312" s="14">
        <f t="shared" si="61"/>
        <v>43317</v>
      </c>
      <c r="F1312">
        <f ca="1">IF(A1312&lt;$F$2,"",AVERAGE(INDIRECT("C"&amp;A1312-$F$2+3):C1312))</f>
        <v>6968.6568181818175</v>
      </c>
      <c r="G1312" s="2">
        <f ca="1">IF(A1312&lt;$G$2,"",IF(A1312=$G$2,AVERAGE(INDIRECT("C"&amp;A1312-$G$2+3):C1312),G1311+(2/($G$2+3))*(C1312-G1311)))</f>
        <v>7285.1809733214441</v>
      </c>
      <c r="J1312">
        <f ca="1">IF(F1312="","",IF(C1312&lt;(F1312*(1-'inputs and tables'!$K$14)),0,IF(C1312&gt;(F1312*(1+'inputs and tables'!$K$14)),1,J1311)))</f>
        <v>1</v>
      </c>
      <c r="K1312">
        <f ca="1">IF(G1312="","",IF(C1312&lt;(G1312*(1-'inputs and tables'!$K$14)),0,IF(C1312&gt;(G1312*(1+'inputs and tables'!$K$14)),1,K1311)))</f>
        <v>0</v>
      </c>
      <c r="N1312" s="13">
        <f t="shared" si="62"/>
        <v>25297.815682464301</v>
      </c>
      <c r="O1312" s="10">
        <f ca="1">(O1311+(IF(J1311&lt;&gt;J1310,(-O1311*'inputs and tables'!$K$22-'inputs and tables'!$K$21)-O1311*'inputs and tables'!$K$22,0)*('inputs and tables'!$K$15+'inputs and tables'!$K$16)))*(IF(AND(J1311=0,'inputs and tables'!$K$16=1),(data!C1311/data!C1312-1)*'inputs and tables'!$K$18+1,1)*IF(AND(J1311=1,'inputs and tables'!$K$15=1),(data!C1312/data!C1311-1)*'inputs and tables'!$K$17+1,1))</f>
        <v>300508.50394483883</v>
      </c>
      <c r="P1312" s="10">
        <f ca="1">(P1311+(IF(K1311&lt;&gt;K1310,(-P1311*'inputs and tables'!$K$22-'inputs and tables'!$K$21)-P1311*'inputs and tables'!$K$22,0)*('inputs and tables'!$K$15+'inputs and tables'!$K$16)))*(IF(AND(K1311=0,'inputs and tables'!$K$16=1),data!C1311/data!C1312,1)*IF(AND(K1311=1,'inputs and tables'!$K$15=1),data!C1312/data!C1311,1))</f>
        <v>7505.0425457881429</v>
      </c>
      <c r="R1312" s="36">
        <f ca="1">1-O1312/MAX($O$202:O1312)</f>
        <v>0.63967161901904701</v>
      </c>
      <c r="S1312" s="36">
        <f>1-N1312/MAX($N$202:N1312)</f>
        <v>0.64223885891152266</v>
      </c>
    </row>
    <row r="1313" spans="1:19" x14ac:dyDescent="0.4">
      <c r="A1313" s="17">
        <f t="shared" si="60"/>
        <v>1311</v>
      </c>
      <c r="B1313">
        <v>1533513600</v>
      </c>
      <c r="C1313">
        <v>6938</v>
      </c>
      <c r="D1313" s="14">
        <f t="shared" si="61"/>
        <v>43318</v>
      </c>
      <c r="F1313">
        <f ca="1">IF(A1313&lt;$F$2,"",AVERAGE(INDIRECT("C"&amp;A1313-$F$2+3):C1313))</f>
        <v>6985.9229545454527</v>
      </c>
      <c r="G1313" s="2">
        <f ca="1">IF(A1313&lt;$G$2,"",IF(A1313=$G$2,AVERAGE(INDIRECT("C"&amp;A1313-$G$2+3):C1313),G1312+(2/($G$2+3))*(C1313-G1312)))</f>
        <v>7270.4073148822335</v>
      </c>
      <c r="J1313">
        <f ca="1">IF(F1313="","",IF(C1313&lt;(F1313*(1-'inputs and tables'!$K$14)),0,IF(C1313&gt;(F1313*(1+'inputs and tables'!$K$14)),1,J1312)))</f>
        <v>0</v>
      </c>
      <c r="K1313">
        <f ca="1">IF(G1313="","",IF(C1313&lt;(G1313*(1-'inputs and tables'!$K$14)),0,IF(C1313&gt;(G1313*(1+'inputs and tables'!$K$14)),1,K1312)))</f>
        <v>0</v>
      </c>
      <c r="N1313" s="13">
        <f t="shared" si="62"/>
        <v>24966.713447767121</v>
      </c>
      <c r="O1313" s="10">
        <f ca="1">(O1312+(IF(J1312&lt;&gt;J1311,(-O1312*'inputs and tables'!$K$22-'inputs and tables'!$K$21)-O1312*'inputs and tables'!$K$22,0)*('inputs and tables'!$K$15+'inputs and tables'!$K$16)))*(IF(AND(J1312=0,'inputs and tables'!$K$16=1),(data!C1312/data!C1313-1)*'inputs and tables'!$K$18+1,1)*IF(AND(J1312=1,'inputs and tables'!$K$15=1),(data!C1313/data!C1312-1)*'inputs and tables'!$K$17+1,1))</f>
        <v>291659.01130429917</v>
      </c>
      <c r="P1313" s="10">
        <f ca="1">(P1312+(IF(K1312&lt;&gt;K1311,(-P1312*'inputs and tables'!$K$22-'inputs and tables'!$K$21)-P1312*'inputs and tables'!$K$22,0)*('inputs and tables'!$K$15+'inputs and tables'!$K$16)))*(IF(AND(K1312=0,'inputs and tables'!$K$16=1),data!C1312/data!C1313,1)*IF(AND(K1312=1,'inputs and tables'!$K$15=1),data!C1313/data!C1312,1))</f>
        <v>7604.5725205125545</v>
      </c>
      <c r="R1313" s="36">
        <f ca="1">1-O1313/MAX($O$202:O1313)</f>
        <v>0.65028271093095458</v>
      </c>
      <c r="S1313" s="36">
        <f>1-N1313/MAX($N$202:N1313)</f>
        <v>0.64692129927669295</v>
      </c>
    </row>
    <row r="1314" spans="1:19" x14ac:dyDescent="0.4">
      <c r="A1314" s="17">
        <f t="shared" si="60"/>
        <v>1312</v>
      </c>
      <c r="B1314">
        <v>1533600000</v>
      </c>
      <c r="C1314">
        <v>6718.22</v>
      </c>
      <c r="D1314" s="14">
        <f t="shared" si="61"/>
        <v>43319</v>
      </c>
      <c r="F1314">
        <f ca="1">IF(A1314&lt;$F$2,"",AVERAGE(INDIRECT("C"&amp;A1314-$F$2+3):C1314))</f>
        <v>6998.8372727272708</v>
      </c>
      <c r="G1314" s="2">
        <f ca="1">IF(A1314&lt;$G$2,"",IF(A1314=$G$2,AVERAGE(INDIRECT("C"&amp;A1314-$G$2+3):C1314),G1313+(2/($G$2+3))*(C1314-G1313)))</f>
        <v>7246.909982334053</v>
      </c>
      <c r="J1314">
        <f ca="1">IF(F1314="","",IF(C1314&lt;(F1314*(1-'inputs and tables'!$K$14)),0,IF(C1314&gt;(F1314*(1+'inputs and tables'!$K$14)),1,J1313)))</f>
        <v>0</v>
      </c>
      <c r="K1314">
        <f ca="1">IF(G1314="","",IF(C1314&lt;(G1314*(1-'inputs and tables'!$K$14)),0,IF(C1314&gt;(G1314*(1+'inputs and tables'!$K$14)),1,K1313)))</f>
        <v>0</v>
      </c>
      <c r="N1314" s="13">
        <f t="shared" si="62"/>
        <v>24175.824966713466</v>
      </c>
      <c r="O1314" s="10">
        <f ca="1">(O1313+(IF(J1313&lt;&gt;J1312,(-O1313*'inputs and tables'!$K$22-'inputs and tables'!$K$21)-O1313*'inputs and tables'!$K$22,0)*('inputs and tables'!$K$15+'inputs and tables'!$K$16)))*(IF(AND(J1313=0,'inputs and tables'!$K$16=1),(data!C1313/data!C1314-1)*'inputs and tables'!$K$18+1,1)*IF(AND(J1313=1,'inputs and tables'!$K$15=1),(data!C1314/data!C1313-1)*'inputs and tables'!$K$17+1,1))</f>
        <v>300597.95005051477</v>
      </c>
      <c r="P1314" s="10">
        <f ca="1">(P1313+(IF(K1313&lt;&gt;K1312,(-P1313*'inputs and tables'!$K$22-'inputs and tables'!$K$21)-P1313*'inputs and tables'!$K$22,0)*('inputs and tables'!$K$15+'inputs and tables'!$K$16)))*(IF(AND(K1313=0,'inputs and tables'!$K$16=1),data!C1313/data!C1314,1)*IF(AND(K1313=1,'inputs and tables'!$K$15=1),data!C1314/data!C1313,1))</f>
        <v>7853.3486767798768</v>
      </c>
      <c r="R1314" s="36">
        <f ca="1">1-O1314/MAX($O$202:O1314)</f>
        <v>0.63956436757684099</v>
      </c>
      <c r="S1314" s="36">
        <f>1-N1314/MAX($N$202:N1314)</f>
        <v>0.65810602640914739</v>
      </c>
    </row>
    <row r="1315" spans="1:19" x14ac:dyDescent="0.4">
      <c r="A1315" s="17">
        <f t="shared" si="60"/>
        <v>1313</v>
      </c>
      <c r="B1315">
        <v>1533686400</v>
      </c>
      <c r="C1315">
        <v>6282.5</v>
      </c>
      <c r="D1315" s="14">
        <f t="shared" si="61"/>
        <v>43320</v>
      </c>
      <c r="F1315">
        <f ca="1">IF(A1315&lt;$F$2,"",AVERAGE(INDIRECT("C"&amp;A1315-$F$2+3):C1315))</f>
        <v>6999.6668181818159</v>
      </c>
      <c r="G1315" s="2">
        <f ca="1">IF(A1315&lt;$G$2,"",IF(A1315=$G$2,AVERAGE(INDIRECT("C"&amp;A1315-$G$2+3):C1315),G1314+(2/($G$2+3))*(C1315-G1314)))</f>
        <v>7205.8712596815403</v>
      </c>
      <c r="J1315">
        <f ca="1">IF(F1315="","",IF(C1315&lt;(F1315*(1-'inputs and tables'!$K$14)),0,IF(C1315&gt;(F1315*(1+'inputs and tables'!$K$14)),1,J1314)))</f>
        <v>0</v>
      </c>
      <c r="K1315">
        <f ca="1">IF(G1315="","",IF(C1315&lt;(G1315*(1-'inputs and tables'!$K$14)),0,IF(C1315&gt;(G1315*(1+'inputs and tables'!$K$14)),1,K1314)))</f>
        <v>0</v>
      </c>
      <c r="N1315" s="13">
        <f t="shared" si="62"/>
        <v>22607.866421965544</v>
      </c>
      <c r="O1315" s="10">
        <f ca="1">(O1314+(IF(J1314&lt;&gt;J1313,(-O1314*'inputs and tables'!$K$22-'inputs and tables'!$K$21)-O1314*'inputs and tables'!$K$22,0)*('inputs and tables'!$K$15+'inputs and tables'!$K$16)))*(IF(AND(J1314=0,'inputs and tables'!$K$16=1),(data!C1314/data!C1315-1)*'inputs and tables'!$K$18+1,1)*IF(AND(J1314=1,'inputs and tables'!$K$15=1),(data!C1315/data!C1314-1)*'inputs and tables'!$K$17+1,1))</f>
        <v>321445.78750312288</v>
      </c>
      <c r="P1315" s="10">
        <f ca="1">(P1314+(IF(K1314&lt;&gt;K1313,(-P1314*'inputs and tables'!$K$22-'inputs and tables'!$K$21)-P1314*'inputs and tables'!$K$22,0)*('inputs and tables'!$K$15+'inputs and tables'!$K$16)))*(IF(AND(K1314=0,'inputs and tables'!$K$16=1),data!C1314/data!C1315,1)*IF(AND(K1314=1,'inputs and tables'!$K$15=1),data!C1315/data!C1314,1))</f>
        <v>8398.014189783702</v>
      </c>
      <c r="R1315" s="36">
        <f ca="1">1-O1315/MAX($O$202:O1315)</f>
        <v>0.61456651421282693</v>
      </c>
      <c r="S1315" s="36">
        <f>1-N1315/MAX($N$202:N1315)</f>
        <v>0.6802800609261781</v>
      </c>
    </row>
    <row r="1316" spans="1:19" x14ac:dyDescent="0.4">
      <c r="A1316" s="17">
        <f t="shared" si="60"/>
        <v>1314</v>
      </c>
      <c r="B1316">
        <v>1533772800</v>
      </c>
      <c r="C1316">
        <v>6546.45</v>
      </c>
      <c r="D1316" s="14">
        <f t="shared" si="61"/>
        <v>43321</v>
      </c>
      <c r="F1316">
        <f ca="1">IF(A1316&lt;$F$2,"",AVERAGE(INDIRECT("C"&amp;A1316-$F$2+3):C1316))</f>
        <v>7010.3827272727249</v>
      </c>
      <c r="G1316" s="2">
        <f ca="1">IF(A1316&lt;$G$2,"",IF(A1316=$G$2,AVERAGE(INDIRECT("C"&amp;A1316-$G$2+3):C1316),G1315+(2/($G$2+3))*(C1316-G1315)))</f>
        <v>7177.8107805461559</v>
      </c>
      <c r="J1316">
        <f ca="1">IF(F1316="","",IF(C1316&lt;(F1316*(1-'inputs and tables'!$K$14)),0,IF(C1316&gt;(F1316*(1+'inputs and tables'!$K$14)),1,J1315)))</f>
        <v>0</v>
      </c>
      <c r="K1316">
        <f ca="1">IF(G1316="","",IF(C1316&lt;(G1316*(1-'inputs and tables'!$K$14)),0,IF(C1316&gt;(G1316*(1+'inputs and tables'!$K$14)),1,K1315)))</f>
        <v>0</v>
      </c>
      <c r="N1316" s="13">
        <f t="shared" si="62"/>
        <v>23557.702688114019</v>
      </c>
      <c r="O1316" s="10">
        <f ca="1">(O1315+(IF(J1315&lt;&gt;J1314,(-O1315*'inputs and tables'!$K$22-'inputs and tables'!$K$21)-O1315*'inputs and tables'!$K$22,0)*('inputs and tables'!$K$15+'inputs and tables'!$K$16)))*(IF(AND(J1315=0,'inputs and tables'!$K$16=1),(data!C1315/data!C1316-1)*'inputs and tables'!$K$18+1,1)*IF(AND(J1315=1,'inputs and tables'!$K$15=1),(data!C1316/data!C1315-1)*'inputs and tables'!$K$17+1,1))</f>
        <v>308485.23397999979</v>
      </c>
      <c r="P1316" s="10">
        <f ca="1">(P1315+(IF(K1315&lt;&gt;K1314,(-P1315*'inputs and tables'!$K$22-'inputs and tables'!$K$21)-P1315*'inputs and tables'!$K$22,0)*('inputs and tables'!$K$15+'inputs and tables'!$K$16)))*(IF(AND(K1315=0,'inputs and tables'!$K$16=1),data!C1315/data!C1316,1)*IF(AND(K1315=1,'inputs and tables'!$K$15=1),data!C1316/data!C1315,1))</f>
        <v>8059.4099316906277</v>
      </c>
      <c r="R1316" s="36">
        <f ca="1">1-O1316/MAX($O$202:O1316)</f>
        <v>0.63010702373684735</v>
      </c>
      <c r="S1316" s="36">
        <f>1-N1316/MAX($N$202:N1316)</f>
        <v>0.66684749778753338</v>
      </c>
    </row>
    <row r="1317" spans="1:19" x14ac:dyDescent="0.4">
      <c r="A1317" s="17">
        <f t="shared" si="60"/>
        <v>1315</v>
      </c>
      <c r="B1317">
        <v>1533859200</v>
      </c>
      <c r="C1317">
        <v>6146.01</v>
      </c>
      <c r="D1317" s="14">
        <f t="shared" si="61"/>
        <v>43322</v>
      </c>
      <c r="F1317">
        <f ca="1">IF(A1317&lt;$F$2,"",AVERAGE(INDIRECT("C"&amp;A1317-$F$2+3):C1317))</f>
        <v>7010.6972727272696</v>
      </c>
      <c r="G1317" s="2">
        <f ca="1">IF(A1317&lt;$G$2,"",IF(A1317=$G$2,AVERAGE(INDIRECT("C"&amp;A1317-$G$2+3):C1317),G1316+(2/($G$2+3))*(C1317-G1316)))</f>
        <v>7133.904364352702</v>
      </c>
      <c r="J1317">
        <f ca="1">IF(F1317="","",IF(C1317&lt;(F1317*(1-'inputs and tables'!$K$14)),0,IF(C1317&gt;(F1317*(1+'inputs and tables'!$K$14)),1,J1316)))</f>
        <v>0</v>
      </c>
      <c r="K1317">
        <f ca="1">IF(G1317="","",IF(C1317&lt;(G1317*(1-'inputs and tables'!$K$14)),0,IF(C1317&gt;(G1317*(1+'inputs and tables'!$K$14)),1,K1316)))</f>
        <v>0</v>
      </c>
      <c r="N1317" s="13">
        <f t="shared" si="62"/>
        <v>22116.700852855465</v>
      </c>
      <c r="O1317" s="10">
        <f ca="1">(O1316+(IF(J1316&lt;&gt;J1315,(-O1316*'inputs and tables'!$K$22-'inputs and tables'!$K$21)-O1316*'inputs and tables'!$K$22,0)*('inputs and tables'!$K$15+'inputs and tables'!$K$16)))*(IF(AND(J1316=0,'inputs and tables'!$K$16=1),(data!C1316/data!C1317-1)*'inputs and tables'!$K$18+1,1)*IF(AND(J1316=1,'inputs and tables'!$K$15=1),(data!C1317/data!C1316-1)*'inputs and tables'!$K$17+1,1))</f>
        <v>328584.42468989955</v>
      </c>
      <c r="P1317" s="10">
        <f ca="1">(P1316+(IF(K1316&lt;&gt;K1315,(-P1316*'inputs and tables'!$K$22-'inputs and tables'!$K$21)-P1316*'inputs and tables'!$K$22,0)*('inputs and tables'!$K$15+'inputs and tables'!$K$16)))*(IF(AND(K1316=0,'inputs and tables'!$K$16=1),data!C1316/data!C1317,1)*IF(AND(K1316=1,'inputs and tables'!$K$15=1),data!C1317/data!C1316,1))</f>
        <v>8584.5164826149157</v>
      </c>
      <c r="R1317" s="36">
        <f ca="1">1-O1317/MAX($O$202:O1317)</f>
        <v>0.60600684436603336</v>
      </c>
      <c r="S1317" s="36">
        <f>1-N1317/MAX($N$202:N1317)</f>
        <v>0.68722611337093498</v>
      </c>
    </row>
    <row r="1318" spans="1:19" x14ac:dyDescent="0.4">
      <c r="A1318" s="17">
        <f t="shared" si="60"/>
        <v>1316</v>
      </c>
      <c r="B1318">
        <v>1533945600</v>
      </c>
      <c r="C1318">
        <v>6235.56</v>
      </c>
      <c r="D1318" s="14">
        <f t="shared" si="61"/>
        <v>43323</v>
      </c>
      <c r="F1318">
        <f ca="1">IF(A1318&lt;$F$2,"",AVERAGE(INDIRECT("C"&amp;A1318-$F$2+3):C1318))</f>
        <v>7019.4222727272709</v>
      </c>
      <c r="G1318" s="2">
        <f ca="1">IF(A1318&lt;$G$2,"",IF(A1318=$G$2,AVERAGE(INDIRECT("C"&amp;A1318-$G$2+3):C1318),G1317+(2/($G$2+3))*(C1318-G1317)))</f>
        <v>7095.6769445930122</v>
      </c>
      <c r="J1318">
        <f ca="1">IF(F1318="","",IF(C1318&lt;(F1318*(1-'inputs and tables'!$K$14)),0,IF(C1318&gt;(F1318*(1+'inputs and tables'!$K$14)),1,J1317)))</f>
        <v>0</v>
      </c>
      <c r="K1318">
        <f ca="1">IF(G1318="","",IF(C1318&lt;(G1318*(1-'inputs and tables'!$K$14)),0,IF(C1318&gt;(G1318*(1+'inputs and tables'!$K$14)),1,K1317)))</f>
        <v>0</v>
      </c>
      <c r="N1318" s="13">
        <f t="shared" si="62"/>
        <v>22438.950663931791</v>
      </c>
      <c r="O1318" s="10">
        <f ca="1">(O1317+(IF(J1317&lt;&gt;J1316,(-O1317*'inputs and tables'!$K$22-'inputs and tables'!$K$21)-O1317*'inputs and tables'!$K$22,0)*('inputs and tables'!$K$15+'inputs and tables'!$K$16)))*(IF(AND(J1317=0,'inputs and tables'!$K$16=1),(data!C1317/data!C1318-1)*'inputs and tables'!$K$18+1,1)*IF(AND(J1317=1,'inputs and tables'!$K$15=1),(data!C1318/data!C1317-1)*'inputs and tables'!$K$17+1,1))</f>
        <v>323865.56459858769</v>
      </c>
      <c r="P1318" s="10">
        <f ca="1">(P1317+(IF(K1317&lt;&gt;K1316,(-P1317*'inputs and tables'!$K$22-'inputs and tables'!$K$21)-P1317*'inputs and tables'!$K$22,0)*('inputs and tables'!$K$15+'inputs and tables'!$K$16)))*(IF(AND(K1317=0,'inputs and tables'!$K$16=1),data!C1317/data!C1318,1)*IF(AND(K1317=1,'inputs and tables'!$K$15=1),data!C1318/data!C1317,1))</f>
        <v>8461.2326955904682</v>
      </c>
      <c r="R1318" s="36">
        <f ca="1">1-O1318/MAX($O$202:O1318)</f>
        <v>0.61166505102061164</v>
      </c>
      <c r="S1318" s="36">
        <f>1-N1318/MAX($N$202:N1318)</f>
        <v>0.68266886378174907</v>
      </c>
    </row>
    <row r="1319" spans="1:19" x14ac:dyDescent="0.4">
      <c r="A1319" s="17">
        <f t="shared" si="60"/>
        <v>1317</v>
      </c>
      <c r="B1319">
        <v>1534032000</v>
      </c>
      <c r="C1319">
        <v>6316.01</v>
      </c>
      <c r="D1319" s="14">
        <f t="shared" si="61"/>
        <v>43324</v>
      </c>
      <c r="F1319">
        <f ca="1">IF(A1319&lt;$F$2,"",AVERAGE(INDIRECT("C"&amp;A1319-$F$2+3):C1319))</f>
        <v>7022.0052272727253</v>
      </c>
      <c r="G1319" s="2">
        <f ca="1">IF(A1319&lt;$G$2,"",IF(A1319=$G$2,AVERAGE(INDIRECT("C"&amp;A1319-$G$2+3):C1319),G1318+(2/($G$2+3))*(C1319-G1318)))</f>
        <v>7062.4996278018198</v>
      </c>
      <c r="J1319">
        <f ca="1">IF(F1319="","",IF(C1319&lt;(F1319*(1-'inputs and tables'!$K$14)),0,IF(C1319&gt;(F1319*(1+'inputs and tables'!$K$14)),1,J1318)))</f>
        <v>0</v>
      </c>
      <c r="K1319">
        <f ca="1">IF(G1319="","",IF(C1319&lt;(G1319*(1-'inputs and tables'!$K$14)),0,IF(C1319&gt;(G1319*(1+'inputs and tables'!$K$14)),1,K1318)))</f>
        <v>0</v>
      </c>
      <c r="N1319" s="13">
        <f t="shared" si="62"/>
        <v>22728.453704703323</v>
      </c>
      <c r="O1319" s="10">
        <f ca="1">(O1318+(IF(J1318&lt;&gt;J1317,(-O1318*'inputs and tables'!$K$22-'inputs and tables'!$K$21)-O1318*'inputs and tables'!$K$22,0)*('inputs and tables'!$K$15+'inputs and tables'!$K$16)))*(IF(AND(J1318=0,'inputs and tables'!$K$16=1),(data!C1318/data!C1319-1)*'inputs and tables'!$K$18+1,1)*IF(AND(J1318=1,'inputs and tables'!$K$15=1),(data!C1319/data!C1318-1)*'inputs and tables'!$K$17+1,1))</f>
        <v>319740.33606475755</v>
      </c>
      <c r="P1319" s="10">
        <f ca="1">(P1318+(IF(K1318&lt;&gt;K1317,(-P1318*'inputs and tables'!$K$22-'inputs and tables'!$K$21)-P1318*'inputs and tables'!$K$22,0)*('inputs and tables'!$K$15+'inputs and tables'!$K$16)))*(IF(AND(K1318=0,'inputs and tables'!$K$16=1),data!C1318/data!C1319,1)*IF(AND(K1318=1,'inputs and tables'!$K$15=1),data!C1319/data!C1318,1))</f>
        <v>8353.45798175052</v>
      </c>
      <c r="R1319" s="36">
        <f ca="1">1-O1319/MAX($O$202:O1319)</f>
        <v>0.61661145652747307</v>
      </c>
      <c r="S1319" s="36">
        <f>1-N1319/MAX($N$202:N1319)</f>
        <v>0.67857471828258653</v>
      </c>
    </row>
    <row r="1320" spans="1:19" x14ac:dyDescent="0.4">
      <c r="A1320" s="17">
        <f t="shared" si="60"/>
        <v>1318</v>
      </c>
      <c r="B1320">
        <v>1534118400</v>
      </c>
      <c r="C1320">
        <v>6253.67</v>
      </c>
      <c r="D1320" s="14">
        <f t="shared" si="61"/>
        <v>43325</v>
      </c>
      <c r="F1320">
        <f ca="1">IF(A1320&lt;$F$2,"",AVERAGE(INDIRECT("C"&amp;A1320-$F$2+3):C1320))</f>
        <v>7019.0615909090884</v>
      </c>
      <c r="G1320" s="2">
        <f ca="1">IF(A1320&lt;$G$2,"",IF(A1320=$G$2,AVERAGE(INDIRECT("C"&amp;A1320-$G$2+3):C1320),G1319+(2/($G$2+3))*(C1320-G1319)))</f>
        <v>7028.0813457676995</v>
      </c>
      <c r="J1320">
        <f ca="1">IF(F1320="","",IF(C1320&lt;(F1320*(1-'inputs and tables'!$K$14)),0,IF(C1320&gt;(F1320*(1+'inputs and tables'!$K$14)),1,J1319)))</f>
        <v>0</v>
      </c>
      <c r="K1320">
        <f ca="1">IF(G1320="","",IF(C1320&lt;(G1320*(1-'inputs and tables'!$K$14)),0,IF(C1320&gt;(G1320*(1+'inputs and tables'!$K$14)),1,K1319)))</f>
        <v>0</v>
      </c>
      <c r="N1320" s="13">
        <f t="shared" si="62"/>
        <v>22504.120335384527</v>
      </c>
      <c r="O1320" s="10">
        <f ca="1">(O1319+(IF(J1319&lt;&gt;J1318,(-O1319*'inputs and tables'!$K$22-'inputs and tables'!$K$21)-O1319*'inputs and tables'!$K$22,0)*('inputs and tables'!$K$15+'inputs and tables'!$K$16)))*(IF(AND(J1319=0,'inputs and tables'!$K$16=1),(data!C1319/data!C1320-1)*'inputs and tables'!$K$18+1,1)*IF(AND(J1319=1,'inputs and tables'!$K$15=1),(data!C1320/data!C1319-1)*'inputs and tables'!$K$17+1,1))</f>
        <v>322927.68246299686</v>
      </c>
      <c r="P1320" s="10">
        <f ca="1">(P1319+(IF(K1319&lt;&gt;K1318,(-P1319*'inputs and tables'!$K$22-'inputs and tables'!$K$21)-P1319*'inputs and tables'!$K$22,0)*('inputs and tables'!$K$15+'inputs and tables'!$K$16)))*(IF(AND(K1319=0,'inputs and tables'!$K$16=1),data!C1319/data!C1320,1)*IF(AND(K1319=1,'inputs and tables'!$K$15=1),data!C1320/data!C1319,1))</f>
        <v>8436.7298158227259</v>
      </c>
      <c r="R1320" s="36">
        <f ca="1">1-O1320/MAX($O$202:O1320)</f>
        <v>0.61278963001598818</v>
      </c>
      <c r="S1320" s="36">
        <f>1-N1320/MAX($N$202:N1320)</f>
        <v>0.68174723575204321</v>
      </c>
    </row>
    <row r="1321" spans="1:19" x14ac:dyDescent="0.4">
      <c r="A1321" s="17">
        <f t="shared" si="60"/>
        <v>1319</v>
      </c>
      <c r="B1321">
        <v>1534204800</v>
      </c>
      <c r="C1321">
        <v>6195.01</v>
      </c>
      <c r="D1321" s="14">
        <f t="shared" si="61"/>
        <v>43326</v>
      </c>
      <c r="F1321">
        <f ca="1">IF(A1321&lt;$F$2,"",AVERAGE(INDIRECT("C"&amp;A1321-$F$2+3):C1321))</f>
        <v>7015.5504545454523</v>
      </c>
      <c r="G1321" s="2">
        <f ca="1">IF(A1321&lt;$G$2,"",IF(A1321=$G$2,AVERAGE(INDIRECT("C"&amp;A1321-$G$2+3):C1321),G1320+(2/($G$2+3))*(C1321-G1320)))</f>
        <v>6992.6315012669465</v>
      </c>
      <c r="J1321">
        <f ca="1">IF(F1321="","",IF(C1321&lt;(F1321*(1-'inputs and tables'!$K$14)),0,IF(C1321&gt;(F1321*(1+'inputs and tables'!$K$14)),1,J1320)))</f>
        <v>0</v>
      </c>
      <c r="K1321">
        <f ca="1">IF(G1321="","",IF(C1321&lt;(G1321*(1-'inputs and tables'!$K$14)),0,IF(C1321&gt;(G1321*(1+'inputs and tables'!$K$14)),1,K1320)))</f>
        <v>0</v>
      </c>
      <c r="N1321" s="13">
        <f t="shared" si="62"/>
        <v>22293.029616035146</v>
      </c>
      <c r="O1321" s="10">
        <f ca="1">(O1320+(IF(J1320&lt;&gt;J1319,(-O1320*'inputs and tables'!$K$22-'inputs and tables'!$K$21)-O1320*'inputs and tables'!$K$22,0)*('inputs and tables'!$K$15+'inputs and tables'!$K$16)))*(IF(AND(J1320=0,'inputs and tables'!$K$16=1),(data!C1320/data!C1321-1)*'inputs and tables'!$K$18+1,1)*IF(AND(J1320=1,'inputs and tables'!$K$15=1),(data!C1321/data!C1320-1)*'inputs and tables'!$K$17+1,1))</f>
        <v>325985.45603451319</v>
      </c>
      <c r="P1321" s="10">
        <f ca="1">(P1320+(IF(K1320&lt;&gt;K1319,(-P1320*'inputs and tables'!$K$22-'inputs and tables'!$K$21)-P1320*'inputs and tables'!$K$22,0)*('inputs and tables'!$K$15+'inputs and tables'!$K$16)))*(IF(AND(K1320=0,'inputs and tables'!$K$16=1),data!C1320/data!C1321,1)*IF(AND(K1320=1,'inputs and tables'!$K$15=1),data!C1321/data!C1320,1))</f>
        <v>8516.6164618485054</v>
      </c>
      <c r="R1321" s="36">
        <f ca="1">1-O1321/MAX($O$202:O1321)</f>
        <v>0.60912316938020838</v>
      </c>
      <c r="S1321" s="36">
        <f>1-N1321/MAX($N$202:N1321)</f>
        <v>0.68473247596311682</v>
      </c>
    </row>
    <row r="1322" spans="1:19" x14ac:dyDescent="0.4">
      <c r="A1322" s="17">
        <f t="shared" si="60"/>
        <v>1320</v>
      </c>
      <c r="B1322">
        <v>1534291200</v>
      </c>
      <c r="C1322">
        <v>6269.01</v>
      </c>
      <c r="D1322" s="14">
        <f t="shared" si="61"/>
        <v>43327</v>
      </c>
      <c r="F1322">
        <f ca="1">IF(A1322&lt;$F$2,"",AVERAGE(INDIRECT("C"&amp;A1322-$F$2+3):C1322))</f>
        <v>7007.76</v>
      </c>
      <c r="G1322" s="2">
        <f ca="1">IF(A1322&lt;$G$2,"",IF(A1322=$G$2,AVERAGE(INDIRECT("C"&amp;A1322-$G$2+3):C1322),G1321+(2/($G$2+3))*(C1322-G1321)))</f>
        <v>6961.8390969577149</v>
      </c>
      <c r="J1322">
        <f ca="1">IF(F1322="","",IF(C1322&lt;(F1322*(1-'inputs and tables'!$K$14)),0,IF(C1322&gt;(F1322*(1+'inputs and tables'!$K$14)),1,J1321)))</f>
        <v>0</v>
      </c>
      <c r="K1322">
        <f ca="1">IF(G1322="","",IF(C1322&lt;(G1322*(1-'inputs and tables'!$K$14)),0,IF(C1322&gt;(G1322*(1+'inputs and tables'!$K$14)),1,K1321)))</f>
        <v>0</v>
      </c>
      <c r="N1322" s="13">
        <f t="shared" si="62"/>
        <v>22559.32203389833</v>
      </c>
      <c r="O1322" s="10">
        <f ca="1">(O1321+(IF(J1321&lt;&gt;J1320,(-O1321*'inputs and tables'!$K$22-'inputs and tables'!$K$21)-O1321*'inputs and tables'!$K$22,0)*('inputs and tables'!$K$15+'inputs and tables'!$K$16)))*(IF(AND(J1321=0,'inputs and tables'!$K$16=1),(data!C1321/data!C1322-1)*'inputs and tables'!$K$18+1,1)*IF(AND(J1321=1,'inputs and tables'!$K$15=1),(data!C1322/data!C1321-1)*'inputs and tables'!$K$17+1,1))</f>
        <v>322137.49220185797</v>
      </c>
      <c r="P1322" s="10">
        <f ca="1">(P1321+(IF(K1321&lt;&gt;K1320,(-P1321*'inputs and tables'!$K$22-'inputs and tables'!$K$21)-P1321*'inputs and tables'!$K$22,0)*('inputs and tables'!$K$15+'inputs and tables'!$K$16)))*(IF(AND(K1321=0,'inputs and tables'!$K$16=1),data!C1321/data!C1322,1)*IF(AND(K1321=1,'inputs and tables'!$K$15=1),data!C1322/data!C1321,1))</f>
        <v>8416.0854979201031</v>
      </c>
      <c r="R1322" s="36">
        <f ca="1">1-O1322/MAX($O$202:O1322)</f>
        <v>0.61373711727084257</v>
      </c>
      <c r="S1322" s="36">
        <f>1-N1322/MAX($N$202:N1322)</f>
        <v>0.68096657457171816</v>
      </c>
    </row>
    <row r="1323" spans="1:19" x14ac:dyDescent="0.4">
      <c r="A1323" s="17">
        <f t="shared" si="60"/>
        <v>1321</v>
      </c>
      <c r="B1323">
        <v>1534377600</v>
      </c>
      <c r="C1323">
        <v>6315.9</v>
      </c>
      <c r="D1323" s="14">
        <f t="shared" si="61"/>
        <v>43328</v>
      </c>
      <c r="F1323">
        <f ca="1">IF(A1323&lt;$F$2,"",AVERAGE(INDIRECT("C"&amp;A1323-$F$2+3):C1323))</f>
        <v>7003.5163636363641</v>
      </c>
      <c r="G1323" s="2">
        <f ca="1">IF(A1323&lt;$G$2,"",IF(A1323=$G$2,AVERAGE(INDIRECT("C"&amp;A1323-$G$2+3):C1323),G1322+(2/($G$2+3))*(C1323-G1322)))</f>
        <v>6934.3523268744075</v>
      </c>
      <c r="J1323">
        <f ca="1">IF(F1323="","",IF(C1323&lt;(F1323*(1-'inputs and tables'!$K$14)),0,IF(C1323&gt;(F1323*(1+'inputs and tables'!$K$14)),1,J1322)))</f>
        <v>0</v>
      </c>
      <c r="K1323">
        <f ca="1">IF(G1323="","",IF(C1323&lt;(G1323*(1-'inputs and tables'!$K$14)),0,IF(C1323&gt;(G1323*(1+'inputs and tables'!$K$14)),1,K1322)))</f>
        <v>0</v>
      </c>
      <c r="N1323" s="13">
        <f t="shared" si="62"/>
        <v>22728.057864622719</v>
      </c>
      <c r="O1323" s="10">
        <f ca="1">(O1322+(IF(J1322&lt;&gt;J1321,(-O1322*'inputs and tables'!$K$22-'inputs and tables'!$K$21)-O1322*'inputs and tables'!$K$22,0)*('inputs and tables'!$K$15+'inputs and tables'!$K$16)))*(IF(AND(J1322=0,'inputs and tables'!$K$16=1),(data!C1322/data!C1323-1)*'inputs and tables'!$K$18+1,1)*IF(AND(J1322=1,'inputs and tables'!$K$15=1),(data!C1323/data!C1322-1)*'inputs and tables'!$K$17+1,1))</f>
        <v>319745.90477815829</v>
      </c>
      <c r="P1323" s="10">
        <f ca="1">(P1322+(IF(K1322&lt;&gt;K1321,(-P1322*'inputs and tables'!$K$22-'inputs and tables'!$K$21)-P1322*'inputs and tables'!$K$22,0)*('inputs and tables'!$K$15+'inputs and tables'!$K$16)))*(IF(AND(K1322=0,'inputs and tables'!$K$16=1),data!C1322/data!C1323,1)*IF(AND(K1322=1,'inputs and tables'!$K$15=1),data!C1323/data!C1322,1))</f>
        <v>8353.6034685976847</v>
      </c>
      <c r="R1323" s="36">
        <f ca="1">1-O1323/MAX($O$202:O1323)</f>
        <v>0.61660477929385904</v>
      </c>
      <c r="S1323" s="36">
        <f>1-N1323/MAX($N$202:N1323)</f>
        <v>0.67858031624411419</v>
      </c>
    </row>
    <row r="1324" spans="1:19" x14ac:dyDescent="0.4">
      <c r="A1324" s="17">
        <f t="shared" si="60"/>
        <v>1322</v>
      </c>
      <c r="B1324">
        <v>1534464000</v>
      </c>
      <c r="C1324">
        <v>6585.49</v>
      </c>
      <c r="D1324" s="14">
        <f t="shared" si="61"/>
        <v>43329</v>
      </c>
      <c r="F1324">
        <f ca="1">IF(A1324&lt;$F$2,"",AVERAGE(INDIRECT("C"&amp;A1324-$F$2+3):C1324))</f>
        <v>7003.4713636363631</v>
      </c>
      <c r="G1324" s="2">
        <f ca="1">IF(A1324&lt;$G$2,"",IF(A1324=$G$2,AVERAGE(INDIRECT("C"&amp;A1324-$G$2+3):C1324),G1323+(2/($G$2+3))*(C1324-G1323)))</f>
        <v>6919.5071214754962</v>
      </c>
      <c r="J1324">
        <f ca="1">IF(F1324="","",IF(C1324&lt;(F1324*(1-'inputs and tables'!$K$14)),0,IF(C1324&gt;(F1324*(1+'inputs and tables'!$K$14)),1,J1323)))</f>
        <v>0</v>
      </c>
      <c r="K1324">
        <f ca="1">IF(G1324="","",IF(C1324&lt;(G1324*(1-'inputs and tables'!$K$14)),0,IF(C1324&gt;(G1324*(1+'inputs and tables'!$K$14)),1,K1323)))</f>
        <v>0</v>
      </c>
      <c r="N1324" s="13">
        <f t="shared" si="62"/>
        <v>23698.189931267796</v>
      </c>
      <c r="O1324" s="10">
        <f ca="1">(O1323+(IF(J1323&lt;&gt;J1322,(-O1323*'inputs and tables'!$K$22-'inputs and tables'!$K$21)-O1323*'inputs and tables'!$K$22,0)*('inputs and tables'!$K$15+'inputs and tables'!$K$16)))*(IF(AND(J1323=0,'inputs and tables'!$K$16=1),(data!C1323/data!C1324-1)*'inputs and tables'!$K$18+1,1)*IF(AND(J1323=1,'inputs and tables'!$K$15=1),(data!C1324/data!C1323-1)*'inputs and tables'!$K$17+1,1))</f>
        <v>306656.47658539756</v>
      </c>
      <c r="P1324" s="10">
        <f ca="1">(P1323+(IF(K1323&lt;&gt;K1322,(-P1323*'inputs and tables'!$K$22-'inputs and tables'!$K$21)-P1323*'inputs and tables'!$K$22,0)*('inputs and tables'!$K$15+'inputs and tables'!$K$16)))*(IF(AND(K1323=0,'inputs and tables'!$K$16=1),data!C1323/data!C1324,1)*IF(AND(K1323=1,'inputs and tables'!$K$15=1),data!C1324/data!C1323,1))</f>
        <v>8011.6322623397973</v>
      </c>
      <c r="R1324" s="36">
        <f ca="1">1-O1324/MAX($O$202:O1324)</f>
        <v>0.63229981755983</v>
      </c>
      <c r="S1324" s="36">
        <f>1-N1324/MAX($N$202:N1324)</f>
        <v>0.66486073035077364</v>
      </c>
    </row>
    <row r="1325" spans="1:19" x14ac:dyDescent="0.4">
      <c r="A1325" s="17">
        <f t="shared" si="60"/>
        <v>1323</v>
      </c>
      <c r="B1325">
        <v>1534550400</v>
      </c>
      <c r="C1325">
        <v>6396.64</v>
      </c>
      <c r="D1325" s="14">
        <f t="shared" si="61"/>
        <v>43330</v>
      </c>
      <c r="F1325">
        <f ca="1">IF(A1325&lt;$F$2,"",AVERAGE(INDIRECT("C"&amp;A1325-$F$2+3):C1325))</f>
        <v>7000.3734090909102</v>
      </c>
      <c r="G1325" s="2">
        <f ca="1">IF(A1325&lt;$G$2,"",IF(A1325=$G$2,AVERAGE(INDIRECT("C"&amp;A1325-$G$2+3):C1325),G1324+(2/($G$2+3))*(C1325-G1324)))</f>
        <v>6897.2574567318579</v>
      </c>
      <c r="J1325">
        <f ca="1">IF(F1325="","",IF(C1325&lt;(F1325*(1-'inputs and tables'!$K$14)),0,IF(C1325&gt;(F1325*(1+'inputs and tables'!$K$14)),1,J1324)))</f>
        <v>0</v>
      </c>
      <c r="K1325">
        <f ca="1">IF(G1325="","",IF(C1325&lt;(G1325*(1-'inputs and tables'!$K$14)),0,IF(C1325&gt;(G1325*(1+'inputs and tables'!$K$14)),1,K1324)))</f>
        <v>0</v>
      </c>
      <c r="N1325" s="13">
        <f t="shared" si="62"/>
        <v>23018.604483788578</v>
      </c>
      <c r="O1325" s="10">
        <f ca="1">(O1324+(IF(J1324&lt;&gt;J1323,(-O1324*'inputs and tables'!$K$22-'inputs and tables'!$K$21)-O1324*'inputs and tables'!$K$22,0)*('inputs and tables'!$K$15+'inputs and tables'!$K$16)))*(IF(AND(J1324=0,'inputs and tables'!$K$16=1),(data!C1324/data!C1325-1)*'inputs and tables'!$K$18+1,1)*IF(AND(J1324=1,'inputs and tables'!$K$15=1),(data!C1325/data!C1324-1)*'inputs and tables'!$K$17+1,1))</f>
        <v>315709.99149371695</v>
      </c>
      <c r="P1325" s="10">
        <f ca="1">(P1324+(IF(K1324&lt;&gt;K1323,(-P1324*'inputs and tables'!$K$22-'inputs and tables'!$K$21)-P1324*'inputs and tables'!$K$22,0)*('inputs and tables'!$K$15+'inputs and tables'!$K$16)))*(IF(AND(K1324=0,'inputs and tables'!$K$16=1),data!C1324/data!C1325,1)*IF(AND(K1324=1,'inputs and tables'!$K$15=1),data!C1325/data!C1324,1))</f>
        <v>8248.1621831643024</v>
      </c>
      <c r="R1325" s="36">
        <f ca="1">1-O1325/MAX($O$202:O1325)</f>
        <v>0.62144409026333891</v>
      </c>
      <c r="S1325" s="36">
        <f>1-N1325/MAX($N$202:N1325)</f>
        <v>0.67447141248274201</v>
      </c>
    </row>
    <row r="1326" spans="1:19" x14ac:dyDescent="0.4">
      <c r="A1326" s="17">
        <f t="shared" si="60"/>
        <v>1324</v>
      </c>
      <c r="B1326">
        <v>1534636800</v>
      </c>
      <c r="C1326">
        <v>6489.53</v>
      </c>
      <c r="D1326" s="14">
        <f t="shared" si="61"/>
        <v>43331</v>
      </c>
      <c r="F1326">
        <f ca="1">IF(A1326&lt;$F$2,"",AVERAGE(INDIRECT("C"&amp;A1326-$F$2+3):C1326))</f>
        <v>6997.8627272727281</v>
      </c>
      <c r="G1326" s="2">
        <f ca="1">IF(A1326&lt;$G$2,"",IF(A1326=$G$2,AVERAGE(INDIRECT("C"&amp;A1326-$G$2+3):C1326),G1325+(2/($G$2+3))*(C1326-G1325)))</f>
        <v>6879.9073521900764</v>
      </c>
      <c r="J1326">
        <f ca="1">IF(F1326="","",IF(C1326&lt;(F1326*(1-'inputs and tables'!$K$14)),0,IF(C1326&gt;(F1326*(1+'inputs and tables'!$K$14)),1,J1325)))</f>
        <v>0</v>
      </c>
      <c r="K1326">
        <f ca="1">IF(G1326="","",IF(C1326&lt;(G1326*(1-'inputs and tables'!$K$14)),0,IF(C1326&gt;(G1326*(1+'inputs and tables'!$K$14)),1,K1325)))</f>
        <v>0</v>
      </c>
      <c r="N1326" s="13">
        <f t="shared" si="62"/>
        <v>23352.873439130617</v>
      </c>
      <c r="O1326" s="10">
        <f ca="1">(O1325+(IF(J1325&lt;&gt;J1324,(-O1325*'inputs and tables'!$K$22-'inputs and tables'!$K$21)-O1325*'inputs and tables'!$K$22,0)*('inputs and tables'!$K$15+'inputs and tables'!$K$16)))*(IF(AND(J1325=0,'inputs and tables'!$K$16=1),(data!C1325/data!C1326-1)*'inputs and tables'!$K$18+1,1)*IF(AND(J1325=1,'inputs and tables'!$K$15=1),(data!C1326/data!C1325-1)*'inputs and tables'!$K$17+1,1))</f>
        <v>311190.97376672423</v>
      </c>
      <c r="P1326" s="10">
        <f ca="1">(P1325+(IF(K1325&lt;&gt;K1324,(-P1325*'inputs and tables'!$K$22-'inputs and tables'!$K$21)-P1325*'inputs and tables'!$K$22,0)*('inputs and tables'!$K$15+'inputs and tables'!$K$16)))*(IF(AND(K1325=0,'inputs and tables'!$K$16=1),data!C1325/data!C1326,1)*IF(AND(K1325=1,'inputs and tables'!$K$15=1),data!C1326/data!C1325,1))</f>
        <v>8130.099428974996</v>
      </c>
      <c r="R1326" s="36">
        <f ca="1">1-O1326/MAX($O$202:O1326)</f>
        <v>0.62686267349747737</v>
      </c>
      <c r="S1326" s="36">
        <f>1-N1326/MAX($N$202:N1326)</f>
        <v>0.66974418842534966</v>
      </c>
    </row>
    <row r="1327" spans="1:19" x14ac:dyDescent="0.4">
      <c r="A1327" s="17">
        <f t="shared" si="60"/>
        <v>1325</v>
      </c>
      <c r="B1327">
        <v>1534723200</v>
      </c>
      <c r="C1327">
        <v>6258.74</v>
      </c>
      <c r="D1327" s="14">
        <f t="shared" si="61"/>
        <v>43332</v>
      </c>
      <c r="F1327">
        <f ca="1">IF(A1327&lt;$F$2,"",AVERAGE(INDIRECT("C"&amp;A1327-$F$2+3):C1327))</f>
        <v>6986.6231818181832</v>
      </c>
      <c r="G1327" s="2">
        <f ca="1">IF(A1327&lt;$G$2,"",IF(A1327=$G$2,AVERAGE(INDIRECT("C"&amp;A1327-$G$2+3):C1327),G1326+(2/($G$2+3))*(C1327-G1326)))</f>
        <v>6853.474698905392</v>
      </c>
      <c r="J1327">
        <f ca="1">IF(F1327="","",IF(C1327&lt;(F1327*(1-'inputs and tables'!$K$14)),0,IF(C1327&gt;(F1327*(1+'inputs and tables'!$K$14)),1,J1326)))</f>
        <v>0</v>
      </c>
      <c r="K1327">
        <f ca="1">IF(G1327="","",IF(C1327&lt;(G1327*(1-'inputs and tables'!$K$14)),0,IF(C1327&gt;(G1327*(1+'inputs and tables'!$K$14)),1,K1326)))</f>
        <v>0</v>
      </c>
      <c r="N1327" s="13">
        <f t="shared" si="62"/>
        <v>22522.364964554345</v>
      </c>
      <c r="O1327" s="10">
        <f ca="1">(O1326+(IF(J1326&lt;&gt;J1325,(-O1326*'inputs and tables'!$K$22-'inputs and tables'!$K$21)-O1326*'inputs and tables'!$K$22,0)*('inputs and tables'!$K$15+'inputs and tables'!$K$16)))*(IF(AND(J1326=0,'inputs and tables'!$K$16=1),(data!C1326/data!C1327-1)*'inputs and tables'!$K$18+1,1)*IF(AND(J1326=1,'inputs and tables'!$K$15=1),(data!C1327/data!C1326-1)*'inputs and tables'!$K$17+1,1))</f>
        <v>322666.08933880774</v>
      </c>
      <c r="P1327" s="10">
        <f ca="1">(P1326+(IF(K1326&lt;&gt;K1325,(-P1326*'inputs and tables'!$K$22-'inputs and tables'!$K$21)-P1326*'inputs and tables'!$K$22,0)*('inputs and tables'!$K$15+'inputs and tables'!$K$16)))*(IF(AND(K1326=0,'inputs and tables'!$K$16=1),data!C1326/data!C1327,1)*IF(AND(K1326=1,'inputs and tables'!$K$15=1),data!C1327/data!C1326,1))</f>
        <v>8429.8954977065841</v>
      </c>
      <c r="R1327" s="36">
        <f ca="1">1-O1327/MAX($O$202:O1327)</f>
        <v>0.61310329643699601</v>
      </c>
      <c r="S1327" s="36">
        <f>1-N1327/MAX($N$202:N1327)</f>
        <v>0.68148922061617301</v>
      </c>
    </row>
    <row r="1328" spans="1:19" x14ac:dyDescent="0.4">
      <c r="A1328" s="17">
        <f t="shared" si="60"/>
        <v>1326</v>
      </c>
      <c r="B1328">
        <v>1534809600</v>
      </c>
      <c r="C1328">
        <v>6475.89</v>
      </c>
      <c r="D1328" s="14">
        <f t="shared" si="61"/>
        <v>43333</v>
      </c>
      <c r="F1328">
        <f ca="1">IF(A1328&lt;$F$2,"",AVERAGE(INDIRECT("C"&amp;A1328-$F$2+3):C1328))</f>
        <v>6981.4850000000015</v>
      </c>
      <c r="G1328" s="2">
        <f ca="1">IF(A1328&lt;$G$2,"",IF(A1328=$G$2,AVERAGE(INDIRECT("C"&amp;A1328-$G$2+3):C1328),G1327+(2/($G$2+3))*(C1328-G1327)))</f>
        <v>6837.4072649094178</v>
      </c>
      <c r="J1328">
        <f ca="1">IF(F1328="","",IF(C1328&lt;(F1328*(1-'inputs and tables'!$K$14)),0,IF(C1328&gt;(F1328*(1+'inputs and tables'!$K$14)),1,J1327)))</f>
        <v>0</v>
      </c>
      <c r="K1328">
        <f ca="1">IF(G1328="","",IF(C1328&lt;(G1328*(1-'inputs and tables'!$K$14)),0,IF(C1328&gt;(G1328*(1+'inputs and tables'!$K$14)),1,K1327)))</f>
        <v>0</v>
      </c>
      <c r="N1328" s="13">
        <f t="shared" si="62"/>
        <v>23303.789269135294</v>
      </c>
      <c r="O1328" s="10">
        <f ca="1">(O1327+(IF(J1327&lt;&gt;J1326,(-O1327*'inputs and tables'!$K$22-'inputs and tables'!$K$21)-O1327*'inputs and tables'!$K$22,0)*('inputs and tables'!$K$15+'inputs and tables'!$K$16)))*(IF(AND(J1327=0,'inputs and tables'!$K$16=1),(data!C1327/data!C1328-1)*'inputs and tables'!$K$18+1,1)*IF(AND(J1327=1,'inputs and tables'!$K$15=1),(data!C1328/data!C1327-1)*'inputs and tables'!$K$17+1,1))</f>
        <v>311846.42728464649</v>
      </c>
      <c r="P1328" s="10">
        <f ca="1">(P1327+(IF(K1327&lt;&gt;K1326,(-P1327*'inputs and tables'!$K$22-'inputs and tables'!$K$21)-P1327*'inputs and tables'!$K$22,0)*('inputs and tables'!$K$15+'inputs and tables'!$K$16)))*(IF(AND(K1327=0,'inputs and tables'!$K$16=1),data!C1327/data!C1328,1)*IF(AND(K1327=1,'inputs and tables'!$K$15=1),data!C1328/data!C1327,1))</f>
        <v>8147.2236476092248</v>
      </c>
      <c r="R1328" s="36">
        <f ca="1">1-O1328/MAX($O$202:O1328)</f>
        <v>0.62607674397528146</v>
      </c>
      <c r="S1328" s="36">
        <f>1-N1328/MAX($N$202:N1328)</f>
        <v>0.67043833565479138</v>
      </c>
    </row>
    <row r="1329" spans="1:19" x14ac:dyDescent="0.4">
      <c r="A1329" s="17">
        <f t="shared" si="60"/>
        <v>1327</v>
      </c>
      <c r="B1329">
        <v>1534896000</v>
      </c>
      <c r="C1329">
        <v>6359.99</v>
      </c>
      <c r="D1329" s="14">
        <f t="shared" si="61"/>
        <v>43334</v>
      </c>
      <c r="F1329">
        <f ca="1">IF(A1329&lt;$F$2,"",AVERAGE(INDIRECT("C"&amp;A1329-$F$2+3):C1329))</f>
        <v>6974.5754545454574</v>
      </c>
      <c r="G1329" s="2">
        <f ca="1">IF(A1329&lt;$G$2,"",IF(A1329=$G$2,AVERAGE(INDIRECT("C"&amp;A1329-$G$2+3):C1329),G1328+(2/($G$2+3))*(C1329-G1328)))</f>
        <v>6817.0916366153997</v>
      </c>
      <c r="J1329">
        <f ca="1">IF(F1329="","",IF(C1329&lt;(F1329*(1-'inputs and tables'!$K$14)),0,IF(C1329&gt;(F1329*(1+'inputs and tables'!$K$14)),1,J1328)))</f>
        <v>0</v>
      </c>
      <c r="K1329">
        <f ca="1">IF(G1329="","",IF(C1329&lt;(G1329*(1-'inputs and tables'!$K$14)),0,IF(C1329&gt;(G1329*(1+'inputs and tables'!$K$14)),1,K1328)))</f>
        <v>0</v>
      </c>
      <c r="N1329" s="13">
        <f t="shared" si="62"/>
        <v>22886.71776602255</v>
      </c>
      <c r="O1329" s="10">
        <f ca="1">(O1328+(IF(J1328&lt;&gt;J1327,(-O1328*'inputs and tables'!$K$22-'inputs and tables'!$K$21)-O1328*'inputs and tables'!$K$22,0)*('inputs and tables'!$K$15+'inputs and tables'!$K$16)))*(IF(AND(J1328=0,'inputs and tables'!$K$16=1),(data!C1328/data!C1329-1)*'inputs and tables'!$K$18+1,1)*IF(AND(J1328=1,'inputs and tables'!$K$15=1),(data!C1329/data!C1328-1)*'inputs and tables'!$K$17+1,1))</f>
        <v>317529.29800021218</v>
      </c>
      <c r="P1329" s="10">
        <f ca="1">(P1328+(IF(K1328&lt;&gt;K1327,(-P1328*'inputs and tables'!$K$22-'inputs and tables'!$K$21)-P1328*'inputs and tables'!$K$22,0)*('inputs and tables'!$K$15+'inputs and tables'!$K$16)))*(IF(AND(K1328=0,'inputs and tables'!$K$16=1),data!C1328/data!C1329,1)*IF(AND(K1328=1,'inputs and tables'!$K$15=1),data!C1329/data!C1328,1))</f>
        <v>8295.6929409191052</v>
      </c>
      <c r="R1329" s="36">
        <f ca="1">1-O1329/MAX($O$202:O1329)</f>
        <v>0.61926262864282566</v>
      </c>
      <c r="S1329" s="36">
        <f>1-N1329/MAX($N$202:N1329)</f>
        <v>0.67633655148267136</v>
      </c>
    </row>
    <row r="1330" spans="1:19" x14ac:dyDescent="0.4">
      <c r="A1330" s="17">
        <f t="shared" si="60"/>
        <v>1328</v>
      </c>
      <c r="B1330">
        <v>1534982400</v>
      </c>
      <c r="C1330">
        <v>6526.36</v>
      </c>
      <c r="D1330" s="14">
        <f t="shared" si="61"/>
        <v>43335</v>
      </c>
      <c r="F1330">
        <f ca="1">IF(A1330&lt;$F$2,"",AVERAGE(INDIRECT("C"&amp;A1330-$F$2+3):C1330))</f>
        <v>6979.6359090909109</v>
      </c>
      <c r="G1330" s="2">
        <f ca="1">IF(A1330&lt;$G$2,"",IF(A1330=$G$2,AVERAGE(INDIRECT("C"&amp;A1330-$G$2+3):C1330),G1329+(2/($G$2+3))*(C1330-G1329)))</f>
        <v>6804.7200776104892</v>
      </c>
      <c r="J1330">
        <f ca="1">IF(F1330="","",IF(C1330&lt;(F1330*(1-'inputs and tables'!$K$14)),0,IF(C1330&gt;(F1330*(1+'inputs and tables'!$K$14)),1,J1329)))</f>
        <v>0</v>
      </c>
      <c r="K1330">
        <f ca="1">IF(G1330="","",IF(C1330&lt;(G1330*(1-'inputs and tables'!$K$14)),0,IF(C1330&gt;(G1330*(1+'inputs and tables'!$K$14)),1,K1329)))</f>
        <v>0</v>
      </c>
      <c r="N1330" s="13">
        <f t="shared" si="62"/>
        <v>23485.407895210355</v>
      </c>
      <c r="O1330" s="10">
        <f ca="1">(O1329+(IF(J1329&lt;&gt;J1328,(-O1329*'inputs and tables'!$K$22-'inputs and tables'!$K$21)-O1329*'inputs and tables'!$K$22,0)*('inputs and tables'!$K$15+'inputs and tables'!$K$16)))*(IF(AND(J1329=0,'inputs and tables'!$K$16=1),(data!C1329/data!C1330-1)*'inputs and tables'!$K$18+1,1)*IF(AND(J1329=1,'inputs and tables'!$K$15=1),(data!C1330/data!C1329-1)*'inputs and tables'!$K$17+1,1))</f>
        <v>309434.83963317523</v>
      </c>
      <c r="P1330" s="10">
        <f ca="1">(P1329+(IF(K1329&lt;&gt;K1328,(-P1329*'inputs and tables'!$K$22-'inputs and tables'!$K$21)-P1329*'inputs and tables'!$K$22,0)*('inputs and tables'!$K$15+'inputs and tables'!$K$16)))*(IF(AND(K1329=0,'inputs and tables'!$K$16=1),data!C1329/data!C1330,1)*IF(AND(K1329=1,'inputs and tables'!$K$15=1),data!C1330/data!C1329,1))</f>
        <v>8084.2190972174531</v>
      </c>
      <c r="R1330" s="36">
        <f ca="1">1-O1330/MAX($O$202:O1330)</f>
        <v>0.62896838751495243</v>
      </c>
      <c r="S1330" s="36">
        <f>1-N1330/MAX($N$202:N1330)</f>
        <v>0.66786988912473877</v>
      </c>
    </row>
    <row r="1331" spans="1:19" x14ac:dyDescent="0.4">
      <c r="A1331" s="17">
        <f t="shared" si="60"/>
        <v>1329</v>
      </c>
      <c r="B1331">
        <v>1535068800</v>
      </c>
      <c r="C1331">
        <v>6690.88</v>
      </c>
      <c r="D1331" s="14">
        <f t="shared" si="61"/>
        <v>43336</v>
      </c>
      <c r="F1331">
        <f ca="1">IF(A1331&lt;$F$2,"",AVERAGE(INDIRECT("C"&amp;A1331-$F$2+3):C1331))</f>
        <v>6986.4731818181845</v>
      </c>
      <c r="G1331" s="2">
        <f ca="1">IF(A1331&lt;$G$2,"",IF(A1331=$G$2,AVERAGE(INDIRECT("C"&amp;A1331-$G$2+3):C1331),G1330+(2/($G$2+3))*(C1331-G1330)))</f>
        <v>6799.8758189887658</v>
      </c>
      <c r="J1331">
        <f ca="1">IF(F1331="","",IF(C1331&lt;(F1331*(1-'inputs and tables'!$K$14)),0,IF(C1331&gt;(F1331*(1+'inputs and tables'!$K$14)),1,J1330)))</f>
        <v>0</v>
      </c>
      <c r="K1331">
        <f ca="1">IF(G1331="","",IF(C1331&lt;(G1331*(1-'inputs and tables'!$K$14)),0,IF(C1331&gt;(G1331*(1+'inputs and tables'!$K$14)),1,K1330)))</f>
        <v>0</v>
      </c>
      <c r="N1331" s="13">
        <f t="shared" si="62"/>
        <v>24077.440713951586</v>
      </c>
      <c r="O1331" s="10">
        <f ca="1">(O1330+(IF(J1330&lt;&gt;J1329,(-O1330*'inputs and tables'!$K$22-'inputs and tables'!$K$21)-O1330*'inputs and tables'!$K$22,0)*('inputs and tables'!$K$15+'inputs and tables'!$K$16)))*(IF(AND(J1330=0,'inputs and tables'!$K$16=1),(data!C1330/data!C1331-1)*'inputs and tables'!$K$18+1,1)*IF(AND(J1330=1,'inputs and tables'!$K$15=1),(data!C1331/data!C1330-1)*'inputs and tables'!$K$17+1,1))</f>
        <v>301826.24109061429</v>
      </c>
      <c r="P1331" s="10">
        <f ca="1">(P1330+(IF(K1330&lt;&gt;K1329,(-P1330*'inputs and tables'!$K$22-'inputs and tables'!$K$21)-P1330*'inputs and tables'!$K$22,0)*('inputs and tables'!$K$15+'inputs and tables'!$K$16)))*(IF(AND(K1330=0,'inputs and tables'!$K$16=1),data!C1330/data!C1331,1)*IF(AND(K1330=1,'inputs and tables'!$K$15=1),data!C1331/data!C1330,1))</f>
        <v>7885.4387087073892</v>
      </c>
      <c r="R1331" s="36">
        <f ca="1">1-O1331/MAX($O$202:O1331)</f>
        <v>0.63809157024817131</v>
      </c>
      <c r="S1331" s="36">
        <f>1-N1331/MAX($N$202:N1331)</f>
        <v>0.65949737430159106</v>
      </c>
    </row>
    <row r="1332" spans="1:19" x14ac:dyDescent="0.4">
      <c r="A1332" s="17">
        <f t="shared" si="60"/>
        <v>1330</v>
      </c>
      <c r="B1332">
        <v>1535155200</v>
      </c>
      <c r="C1332">
        <v>6737.52</v>
      </c>
      <c r="D1332" s="14">
        <f t="shared" si="61"/>
        <v>43337</v>
      </c>
      <c r="F1332">
        <f ca="1">IF(A1332&lt;$F$2,"",AVERAGE(INDIRECT("C"&amp;A1332-$F$2+3):C1332))</f>
        <v>6997.5588636363655</v>
      </c>
      <c r="G1332" s="2">
        <f ca="1">IF(A1332&lt;$G$2,"",IF(A1332=$G$2,AVERAGE(INDIRECT("C"&amp;A1332-$G$2+3):C1332),G1331+(2/($G$2+3))*(C1332-G1331)))</f>
        <v>6797.2223798828609</v>
      </c>
      <c r="J1332">
        <f ca="1">IF(F1332="","",IF(C1332&lt;(F1332*(1-'inputs and tables'!$K$14)),0,IF(C1332&gt;(F1332*(1+'inputs and tables'!$K$14)),1,J1331)))</f>
        <v>0</v>
      </c>
      <c r="K1332">
        <f ca="1">IF(G1332="","",IF(C1332&lt;(G1332*(1-'inputs and tables'!$K$14)),0,IF(C1332&gt;(G1332*(1+'inputs and tables'!$K$14)),1,K1331)))</f>
        <v>0</v>
      </c>
      <c r="N1332" s="13">
        <f t="shared" si="62"/>
        <v>24245.276908129137</v>
      </c>
      <c r="O1332" s="10">
        <f ca="1">(O1331+(IF(J1331&lt;&gt;J1330,(-O1331*'inputs and tables'!$K$22-'inputs and tables'!$K$21)-O1331*'inputs and tables'!$K$22,0)*('inputs and tables'!$K$15+'inputs and tables'!$K$16)))*(IF(AND(J1331=0,'inputs and tables'!$K$16=1),(data!C1331/data!C1332-1)*'inputs and tables'!$K$18+1,1)*IF(AND(J1331=1,'inputs and tables'!$K$15=1),(data!C1332/data!C1331-1)*'inputs and tables'!$K$17+1,1))</f>
        <v>299736.87053817569</v>
      </c>
      <c r="P1332" s="10">
        <f ca="1">(P1331+(IF(K1331&lt;&gt;K1330,(-P1331*'inputs and tables'!$K$22-'inputs and tables'!$K$21)-P1331*'inputs and tables'!$K$22,0)*('inputs and tables'!$K$15+'inputs and tables'!$K$16)))*(IF(AND(K1331=0,'inputs and tables'!$K$16=1),data!C1331/data!C1332,1)*IF(AND(K1331=1,'inputs and tables'!$K$15=1),data!C1332/data!C1331,1))</f>
        <v>7830.8523236021701</v>
      </c>
      <c r="R1332" s="36">
        <f ca="1">1-O1332/MAX($O$202:O1332)</f>
        <v>0.64059685545157341</v>
      </c>
      <c r="S1332" s="36">
        <f>1-N1332/MAX($N$202:N1332)</f>
        <v>0.65712383861382295</v>
      </c>
    </row>
    <row r="1333" spans="1:19" x14ac:dyDescent="0.4">
      <c r="A1333" s="17">
        <f t="shared" si="60"/>
        <v>1331</v>
      </c>
      <c r="B1333">
        <v>1535241600</v>
      </c>
      <c r="C1333">
        <v>6709.98</v>
      </c>
      <c r="D1333" s="14">
        <f t="shared" si="61"/>
        <v>43338</v>
      </c>
      <c r="F1333">
        <f ca="1">IF(A1333&lt;$F$2,"",AVERAGE(INDIRECT("C"&amp;A1333-$F$2+3):C1333))</f>
        <v>7008.7790909090918</v>
      </c>
      <c r="G1333" s="2">
        <f ca="1">IF(A1333&lt;$G$2,"",IF(A1333=$G$2,AVERAGE(INDIRECT("C"&amp;A1333-$G$2+3):C1333),G1332+(2/($G$2+3))*(C1333-G1332)))</f>
        <v>6793.5099381857181</v>
      </c>
      <c r="J1333">
        <f ca="1">IF(F1333="","",IF(C1333&lt;(F1333*(1-'inputs and tables'!$K$14)),0,IF(C1333&gt;(F1333*(1+'inputs and tables'!$K$14)),1,J1332)))</f>
        <v>0</v>
      </c>
      <c r="K1333">
        <f ca="1">IF(G1333="","",IF(C1333&lt;(G1333*(1-'inputs and tables'!$K$14)),0,IF(C1333&gt;(G1333*(1+'inputs and tables'!$K$14)),1,K1332)))</f>
        <v>0</v>
      </c>
      <c r="N1333" s="13">
        <f t="shared" si="62"/>
        <v>24146.17294612978</v>
      </c>
      <c r="O1333" s="10">
        <f ca="1">(O1332+(IF(J1332&lt;&gt;J1331,(-O1332*'inputs and tables'!$K$22-'inputs and tables'!$K$21)-O1332*'inputs and tables'!$K$22,0)*('inputs and tables'!$K$15+'inputs and tables'!$K$16)))*(IF(AND(J1332=0,'inputs and tables'!$K$16=1),(data!C1332/data!C1333-1)*'inputs and tables'!$K$18+1,1)*IF(AND(J1332=1,'inputs and tables'!$K$15=1),(data!C1333/data!C1332-1)*'inputs and tables'!$K$17+1,1))</f>
        <v>300967.09080926765</v>
      </c>
      <c r="P1333" s="10">
        <f ca="1">(P1332+(IF(K1332&lt;&gt;K1331,(-P1332*'inputs and tables'!$K$22-'inputs and tables'!$K$21)-P1332*'inputs and tables'!$K$22,0)*('inputs and tables'!$K$15+'inputs and tables'!$K$16)))*(IF(AND(K1332=0,'inputs and tables'!$K$16=1),data!C1332/data!C1333,1)*IF(AND(K1332=1,'inputs and tables'!$K$15=1),data!C1333/data!C1332,1))</f>
        <v>7862.9927581477295</v>
      </c>
      <c r="R1333" s="36">
        <f ca="1">1-O1333/MAX($O$202:O1333)</f>
        <v>0.63912174485498974</v>
      </c>
      <c r="S1333" s="36">
        <f>1-N1333/MAX($N$202:N1333)</f>
        <v>0.65852536461813549</v>
      </c>
    </row>
    <row r="1334" spans="1:19" x14ac:dyDescent="0.4">
      <c r="A1334" s="17">
        <f t="shared" si="60"/>
        <v>1332</v>
      </c>
      <c r="B1334">
        <v>1535328000</v>
      </c>
      <c r="C1334">
        <v>6911.9</v>
      </c>
      <c r="D1334" s="14">
        <f t="shared" si="61"/>
        <v>43339</v>
      </c>
      <c r="F1334">
        <f ca="1">IF(A1334&lt;$F$2,"",AVERAGE(INDIRECT("C"&amp;A1334-$F$2+3):C1334))</f>
        <v>7023.8529545454567</v>
      </c>
      <c r="G1334" s="2">
        <f ca="1">IF(A1334&lt;$G$2,"",IF(A1334=$G$2,AVERAGE(INDIRECT("C"&amp;A1334-$G$2+3):C1334),G1333+(2/($G$2+3))*(C1334-G1333)))</f>
        <v>6798.5478131565387</v>
      </c>
      <c r="J1334">
        <f ca="1">IF(F1334="","",IF(C1334&lt;(F1334*(1-'inputs and tables'!$K$14)),0,IF(C1334&gt;(F1334*(1+'inputs and tables'!$K$14)),1,J1333)))</f>
        <v>0</v>
      </c>
      <c r="K1334">
        <f ca="1">IF(G1334="","",IF(C1334&lt;(G1334*(1-'inputs and tables'!$K$14)),0,IF(C1334&gt;(G1334*(1+'inputs and tables'!$K$14)),1,K1333)))</f>
        <v>1</v>
      </c>
      <c r="N1334" s="13">
        <f t="shared" si="62"/>
        <v>24872.791392277533</v>
      </c>
      <c r="O1334" s="10">
        <f ca="1">(O1333+(IF(J1333&lt;&gt;J1332,(-O1333*'inputs and tables'!$K$22-'inputs and tables'!$K$21)-O1333*'inputs and tables'!$K$22,0)*('inputs and tables'!$K$15+'inputs and tables'!$K$16)))*(IF(AND(J1333=0,'inputs and tables'!$K$16=1),(data!C1333/data!C1334-1)*'inputs and tables'!$K$18+1,1)*IF(AND(J1333=1,'inputs and tables'!$K$15=1),(data!C1334/data!C1333-1)*'inputs and tables'!$K$17+1,1))</f>
        <v>292174.82312943903</v>
      </c>
      <c r="P1334" s="10">
        <f ca="1">(P1333+(IF(K1333&lt;&gt;K1332,(-P1333*'inputs and tables'!$K$22-'inputs and tables'!$K$21)-P1333*'inputs and tables'!$K$22,0)*('inputs and tables'!$K$15+'inputs and tables'!$K$16)))*(IF(AND(K1333=0,'inputs and tables'!$K$16=1),data!C1333/data!C1334,1)*IF(AND(K1333=1,'inputs and tables'!$K$15=1),data!C1334/data!C1333,1))</f>
        <v>7633.2881186527729</v>
      </c>
      <c r="R1334" s="36">
        <f ca="1">1-O1334/MAX($O$202:O1334)</f>
        <v>0.64966422048092198</v>
      </c>
      <c r="S1334" s="36">
        <f>1-N1334/MAX($N$202:N1334)</f>
        <v>0.64824954287555125</v>
      </c>
    </row>
    <row r="1335" spans="1:19" x14ac:dyDescent="0.4">
      <c r="A1335" s="17">
        <f t="shared" si="60"/>
        <v>1333</v>
      </c>
      <c r="B1335">
        <v>1535414400</v>
      </c>
      <c r="C1335">
        <v>7071.01</v>
      </c>
      <c r="D1335" s="14">
        <f t="shared" si="61"/>
        <v>43340</v>
      </c>
      <c r="F1335">
        <f ca="1">IF(A1335&lt;$F$2,"",AVERAGE(INDIRECT("C"&amp;A1335-$F$2+3):C1335))</f>
        <v>7040.2684090909106</v>
      </c>
      <c r="G1335" s="2">
        <f ca="1">IF(A1335&lt;$G$2,"",IF(A1335=$G$2,AVERAGE(INDIRECT("C"&amp;A1335-$G$2+3):C1335),G1334+(2/($G$2+3))*(C1335-G1334)))</f>
        <v>6810.1419487668991</v>
      </c>
      <c r="J1335">
        <f ca="1">IF(F1335="","",IF(C1335&lt;(F1335*(1-'inputs and tables'!$K$14)),0,IF(C1335&gt;(F1335*(1+'inputs and tables'!$K$14)),1,J1334)))</f>
        <v>1</v>
      </c>
      <c r="K1335">
        <f ca="1">IF(G1335="","",IF(C1335&lt;(G1335*(1-'inputs and tables'!$K$14)),0,IF(C1335&gt;(G1335*(1+'inputs and tables'!$K$14)),1,K1334)))</f>
        <v>1</v>
      </c>
      <c r="N1335" s="13">
        <f t="shared" si="62"/>
        <v>25445.356076145254</v>
      </c>
      <c r="O1335" s="10">
        <f ca="1">(O1334+(IF(J1334&lt;&gt;J1333,(-O1334*'inputs and tables'!$K$22-'inputs and tables'!$K$21)-O1334*'inputs and tables'!$K$22,0)*('inputs and tables'!$K$15+'inputs and tables'!$K$16)))*(IF(AND(J1334=0,'inputs and tables'!$K$16=1),(data!C1334/data!C1335-1)*'inputs and tables'!$K$18+1,1)*IF(AND(J1334=1,'inputs and tables'!$K$15=1),(data!C1335/data!C1334-1)*'inputs and tables'!$K$17+1,1))</f>
        <v>285600.38240482891</v>
      </c>
      <c r="P1335" s="10">
        <f ca="1">(P1334+(IF(K1334&lt;&gt;K1333,(-P1334*'inputs and tables'!$K$22-'inputs and tables'!$K$21)-P1334*'inputs and tables'!$K$22,0)*('inputs and tables'!$K$15+'inputs and tables'!$K$16)))*(IF(AND(K1334=0,'inputs and tables'!$K$16=1),data!C1334/data!C1335,1)*IF(AND(K1334=1,'inputs and tables'!$K$15=1),data!C1335/data!C1334,1))</f>
        <v>7793.386262335277</v>
      </c>
      <c r="R1335" s="36">
        <f ca="1">1-O1335/MAX($O$202:O1335)</f>
        <v>0.65754738368947074</v>
      </c>
      <c r="S1335" s="36">
        <f>1-N1335/MAX($N$202:N1335)</f>
        <v>0.64015234597845039</v>
      </c>
    </row>
    <row r="1336" spans="1:19" x14ac:dyDescent="0.4">
      <c r="A1336" s="17">
        <f t="shared" si="60"/>
        <v>1334</v>
      </c>
      <c r="B1336">
        <v>1535500800</v>
      </c>
      <c r="C1336">
        <v>7030.9</v>
      </c>
      <c r="D1336" s="14">
        <f t="shared" si="61"/>
        <v>43341</v>
      </c>
      <c r="F1336">
        <f ca="1">IF(A1336&lt;$F$2,"",AVERAGE(INDIRECT("C"&amp;A1336-$F$2+3):C1336))</f>
        <v>7047.1340909090941</v>
      </c>
      <c r="G1336" s="2">
        <f ca="1">IF(A1336&lt;$G$2,"",IF(A1336=$G$2,AVERAGE(INDIRECT("C"&amp;A1336-$G$2+3):C1336),G1335+(2/($G$2+3))*(C1336-G1335)))</f>
        <v>6819.5359083938392</v>
      </c>
      <c r="J1336">
        <f ca="1">IF(F1336="","",IF(C1336&lt;(F1336*(1-'inputs and tables'!$K$14)),0,IF(C1336&gt;(F1336*(1+'inputs and tables'!$K$14)),1,J1335)))</f>
        <v>0</v>
      </c>
      <c r="K1336">
        <f ca="1">IF(G1336="","",IF(C1336&lt;(G1336*(1-'inputs and tables'!$K$14)),0,IF(C1336&gt;(G1336*(1+'inputs and tables'!$K$14)),1,K1335)))</f>
        <v>1</v>
      </c>
      <c r="N1336" s="13">
        <f t="shared" si="62"/>
        <v>25301.018388571032</v>
      </c>
      <c r="O1336" s="10">
        <f ca="1">(O1335+(IF(J1335&lt;&gt;J1334,(-O1335*'inputs and tables'!$K$22-'inputs and tables'!$K$21)-O1335*'inputs and tables'!$K$22,0)*('inputs and tables'!$K$15+'inputs and tables'!$K$16)))*(IF(AND(J1335=0,'inputs and tables'!$K$16=1),(data!C1335/data!C1336-1)*'inputs and tables'!$K$18+1,1)*IF(AND(J1335=1,'inputs and tables'!$K$15=1),(data!C1336/data!C1335-1)*'inputs and tables'!$K$17+1,1))</f>
        <v>281391.346158234</v>
      </c>
      <c r="P1336" s="10">
        <f ca="1">(P1335+(IF(K1335&lt;&gt;K1334,(-P1335*'inputs and tables'!$K$22-'inputs and tables'!$K$21)-P1335*'inputs and tables'!$K$22,0)*('inputs and tables'!$K$15+'inputs and tables'!$K$16)))*(IF(AND(K1335=0,'inputs and tables'!$K$16=1),data!C1335/data!C1336,1)*IF(AND(K1335=1,'inputs and tables'!$K$15=1),data!C1336/data!C1335,1))</f>
        <v>7749.1786140668864</v>
      </c>
      <c r="R1336" s="36">
        <f ca="1">1-O1336/MAX($O$202:O1336)</f>
        <v>0.66259427985485875</v>
      </c>
      <c r="S1336" s="36">
        <f>1-N1336/MAX($N$202:N1336)</f>
        <v>0.64219356631370728</v>
      </c>
    </row>
    <row r="1337" spans="1:19" x14ac:dyDescent="0.4">
      <c r="A1337" s="17">
        <f t="shared" si="60"/>
        <v>1335</v>
      </c>
      <c r="B1337">
        <v>1535587200</v>
      </c>
      <c r="C1337">
        <v>6983</v>
      </c>
      <c r="D1337" s="14">
        <f t="shared" si="61"/>
        <v>43342</v>
      </c>
      <c r="F1337">
        <f ca="1">IF(A1337&lt;$F$2,"",AVERAGE(INDIRECT("C"&amp;A1337-$F$2+3):C1337))</f>
        <v>7039.5884090909103</v>
      </c>
      <c r="G1337" s="2">
        <f ca="1">IF(A1337&lt;$G$2,"",IF(A1337=$G$2,AVERAGE(INDIRECT("C"&amp;A1337-$G$2+3):C1337),G1336+(2/($G$2+3))*(C1337-G1336)))</f>
        <v>6826.4918271855904</v>
      </c>
      <c r="J1337">
        <f ca="1">IF(F1337="","",IF(C1337&lt;(F1337*(1-'inputs and tables'!$K$14)),0,IF(C1337&gt;(F1337*(1+'inputs and tables'!$K$14)),1,J1336)))</f>
        <v>0</v>
      </c>
      <c r="K1337">
        <f ca="1">IF(G1337="","",IF(C1337&lt;(G1337*(1-'inputs and tables'!$K$14)),0,IF(C1337&gt;(G1337*(1+'inputs and tables'!$K$14)),1,K1336)))</f>
        <v>1</v>
      </c>
      <c r="N1337" s="13">
        <f t="shared" si="62"/>
        <v>25128.648026197432</v>
      </c>
      <c r="O1337" s="10">
        <f ca="1">(O1336+(IF(J1336&lt;&gt;J1335,(-O1336*'inputs and tables'!$K$22-'inputs and tables'!$K$21)-O1336*'inputs and tables'!$K$22,0)*('inputs and tables'!$K$15+'inputs and tables'!$K$16)))*(IF(AND(J1336=0,'inputs and tables'!$K$16=1),(data!C1336/data!C1337-1)*'inputs and tables'!$K$18+1,1)*IF(AND(J1336=1,'inputs and tables'!$K$15=1),(data!C1337/data!C1336-1)*'inputs and tables'!$K$17+1,1))</f>
        <v>282754.91148109973</v>
      </c>
      <c r="P1337" s="10">
        <f ca="1">(P1336+(IF(K1336&lt;&gt;K1335,(-P1336*'inputs and tables'!$K$22-'inputs and tables'!$K$21)-P1336*'inputs and tables'!$K$22,0)*('inputs and tables'!$K$15+'inputs and tables'!$K$16)))*(IF(AND(K1336=0,'inputs and tables'!$K$16=1),data!C1336/data!C1337,1)*IF(AND(K1336=1,'inputs and tables'!$K$15=1),data!C1337/data!C1336,1))</f>
        <v>7696.3851373265261</v>
      </c>
      <c r="R1337" s="36">
        <f ca="1">1-O1337/MAX($O$202:O1337)</f>
        <v>0.66095928025018824</v>
      </c>
      <c r="S1337" s="36">
        <f>1-N1337/MAX($N$202:N1337)</f>
        <v>0.64463122410624774</v>
      </c>
    </row>
    <row r="1338" spans="1:19" x14ac:dyDescent="0.4">
      <c r="A1338" s="17">
        <f t="shared" si="60"/>
        <v>1336</v>
      </c>
      <c r="B1338">
        <v>1535673600</v>
      </c>
      <c r="C1338">
        <v>7015.01</v>
      </c>
      <c r="D1338" s="14">
        <f t="shared" si="61"/>
        <v>43343</v>
      </c>
      <c r="F1338">
        <f ca="1">IF(A1338&lt;$F$2,"",AVERAGE(INDIRECT("C"&amp;A1338-$F$2+3):C1338))</f>
        <v>7031.3161363636382</v>
      </c>
      <c r="G1338" s="2">
        <f ca="1">IF(A1338&lt;$G$2,"",IF(A1338=$G$2,AVERAGE(INDIRECT("C"&amp;A1338-$G$2+3):C1338),G1337+(2/($G$2+3))*(C1338-G1337)))</f>
        <v>6834.5138770925869</v>
      </c>
      <c r="J1338">
        <f ca="1">IF(F1338="","",IF(C1338&lt;(F1338*(1-'inputs and tables'!$K$14)),0,IF(C1338&gt;(F1338*(1+'inputs and tables'!$K$14)),1,J1337)))</f>
        <v>0</v>
      </c>
      <c r="K1338">
        <f ca="1">IF(G1338="","",IF(C1338&lt;(G1338*(1-'inputs and tables'!$K$14)),0,IF(C1338&gt;(G1338*(1+'inputs and tables'!$K$14)),1,K1337)))</f>
        <v>1</v>
      </c>
      <c r="N1338" s="13">
        <f t="shared" si="62"/>
        <v>25243.837489654197</v>
      </c>
      <c r="O1338" s="10">
        <f ca="1">(O1337+(IF(J1337&lt;&gt;J1336,(-O1337*'inputs and tables'!$K$22-'inputs and tables'!$K$21)-O1337*'inputs and tables'!$K$22,0)*('inputs and tables'!$K$15+'inputs and tables'!$K$16)))*(IF(AND(J1337=0,'inputs and tables'!$K$16=1),(data!C1337/data!C1338-1)*'inputs and tables'!$K$18+1,1)*IF(AND(J1337=1,'inputs and tables'!$K$15=1),(data!C1338/data!C1337-1)*'inputs and tables'!$K$17+1,1))</f>
        <v>281464.6802887693</v>
      </c>
      <c r="P1338" s="10">
        <f ca="1">(P1337+(IF(K1337&lt;&gt;K1336,(-P1337*'inputs and tables'!$K$22-'inputs and tables'!$K$21)-P1337*'inputs and tables'!$K$22,0)*('inputs and tables'!$K$15+'inputs and tables'!$K$16)))*(IF(AND(K1337=0,'inputs and tables'!$K$16=1),data!C1337/data!C1338,1)*IF(AND(K1337=1,'inputs and tables'!$K$15=1),data!C1338/data!C1337,1))</f>
        <v>7731.6652874404926</v>
      </c>
      <c r="R1338" s="36">
        <f ca="1">1-O1338/MAX($O$202:O1338)</f>
        <v>0.66250634767264249</v>
      </c>
      <c r="S1338" s="36">
        <f>1-N1338/MAX($N$202:N1338)</f>
        <v>0.64300221730167106</v>
      </c>
    </row>
    <row r="1339" spans="1:19" x14ac:dyDescent="0.4">
      <c r="A1339" s="17">
        <f t="shared" si="60"/>
        <v>1337</v>
      </c>
      <c r="B1339">
        <v>1535760000</v>
      </c>
      <c r="C1339">
        <v>7191.08</v>
      </c>
      <c r="D1339" s="14">
        <f t="shared" si="61"/>
        <v>43344</v>
      </c>
      <c r="F1339">
        <f ca="1">IF(A1339&lt;$F$2,"",AVERAGE(INDIRECT("C"&amp;A1339-$F$2+3):C1339))</f>
        <v>7024.9768181818208</v>
      </c>
      <c r="G1339" s="2">
        <f ca="1">IF(A1339&lt;$G$2,"",IF(A1339=$G$2,AVERAGE(INDIRECT("C"&amp;A1339-$G$2+3):C1339),G1338+(2/($G$2+3))*(C1339-G1338)))</f>
        <v>6849.686903599285</v>
      </c>
      <c r="J1339">
        <f ca="1">IF(F1339="","",IF(C1339&lt;(F1339*(1-'inputs and tables'!$K$14)),0,IF(C1339&gt;(F1339*(1+'inputs and tables'!$K$14)),1,J1338)))</f>
        <v>1</v>
      </c>
      <c r="K1339">
        <f ca="1">IF(G1339="","",IF(C1339&lt;(G1339*(1-'inputs and tables'!$K$14)),0,IF(C1339&gt;(G1339*(1+'inputs and tables'!$K$14)),1,K1338)))</f>
        <v>1</v>
      </c>
      <c r="N1339" s="13">
        <f t="shared" si="62"/>
        <v>25877.433516859204</v>
      </c>
      <c r="O1339" s="10">
        <f ca="1">(O1338+(IF(J1338&lt;&gt;J1337,(-O1338*'inputs and tables'!$K$22-'inputs and tables'!$K$21)-O1338*'inputs and tables'!$K$22,0)*('inputs and tables'!$K$15+'inputs and tables'!$K$16)))*(IF(AND(J1338=0,'inputs and tables'!$K$16=1),(data!C1338/data!C1339-1)*'inputs and tables'!$K$18+1,1)*IF(AND(J1338=1,'inputs and tables'!$K$15=1),(data!C1339/data!C1338-1)*'inputs and tables'!$K$17+1,1))</f>
        <v>274573.15825613396</v>
      </c>
      <c r="P1339" s="10">
        <f ca="1">(P1338+(IF(K1338&lt;&gt;K1337,(-P1338*'inputs and tables'!$K$22-'inputs and tables'!$K$21)-P1338*'inputs and tables'!$K$22,0)*('inputs and tables'!$K$15+'inputs and tables'!$K$16)))*(IF(AND(K1338=0,'inputs and tables'!$K$16=1),data!C1338/data!C1339,1)*IF(AND(K1338=1,'inputs and tables'!$K$15=1),data!C1339/data!C1338,1))</f>
        <v>7925.7226454712927</v>
      </c>
      <c r="R1339" s="36">
        <f ca="1">1-O1339/MAX($O$202:O1339)</f>
        <v>0.67076971108471373</v>
      </c>
      <c r="S1339" s="36">
        <f>1-N1339/MAX($N$202:N1339)</f>
        <v>0.63404191651810926</v>
      </c>
    </row>
    <row r="1340" spans="1:19" x14ac:dyDescent="0.4">
      <c r="A1340" s="17">
        <f t="shared" si="60"/>
        <v>1338</v>
      </c>
      <c r="B1340">
        <v>1535846400</v>
      </c>
      <c r="C1340">
        <v>7295</v>
      </c>
      <c r="D1340" s="14">
        <f t="shared" si="61"/>
        <v>43345</v>
      </c>
      <c r="F1340">
        <f ca="1">IF(A1340&lt;$F$2,"",AVERAGE(INDIRECT("C"&amp;A1340-$F$2+3):C1340))</f>
        <v>7024.0800000000017</v>
      </c>
      <c r="G1340" s="2">
        <f ca="1">IF(A1340&lt;$G$2,"",IF(A1340=$G$2,AVERAGE(INDIRECT("C"&amp;A1340-$G$2+3):C1340),G1339+(2/($G$2+3))*(C1340-G1339)))</f>
        <v>6868.6363970631455</v>
      </c>
      <c r="J1340">
        <f ca="1">IF(F1340="","",IF(C1340&lt;(F1340*(1-'inputs and tables'!$K$14)),0,IF(C1340&gt;(F1340*(1+'inputs and tables'!$K$14)),1,J1339)))</f>
        <v>1</v>
      </c>
      <c r="K1340">
        <f ca="1">IF(G1340="","",IF(C1340&lt;(G1340*(1-'inputs and tables'!$K$14)),0,IF(C1340&gt;(G1340*(1+'inputs and tables'!$K$14)),1,K1339)))</f>
        <v>1</v>
      </c>
      <c r="N1340" s="13">
        <f t="shared" si="62"/>
        <v>26251.39443664761</v>
      </c>
      <c r="O1340" s="10">
        <f ca="1">(O1339+(IF(J1339&lt;&gt;J1338,(-O1339*'inputs and tables'!$K$22-'inputs and tables'!$K$21)-O1339*'inputs and tables'!$K$22,0)*('inputs and tables'!$K$15+'inputs and tables'!$K$16)))*(IF(AND(J1339=0,'inputs and tables'!$K$16=1),(data!C1339/data!C1340-1)*'inputs and tables'!$K$18+1,1)*IF(AND(J1339=1,'inputs and tables'!$K$15=1),(data!C1340/data!C1339-1)*'inputs and tables'!$K$17+1,1))</f>
        <v>282933.98018802423</v>
      </c>
      <c r="P1340" s="10">
        <f ca="1">(P1339+(IF(K1339&lt;&gt;K1338,(-P1339*'inputs and tables'!$K$22-'inputs and tables'!$K$21)-P1339*'inputs and tables'!$K$22,0)*('inputs and tables'!$K$15+'inputs and tables'!$K$16)))*(IF(AND(K1339=0,'inputs and tables'!$K$16=1),data!C1339/data!C1340,1)*IF(AND(K1339=1,'inputs and tables'!$K$15=1),data!C1340/data!C1339,1))</f>
        <v>8040.2591403117585</v>
      </c>
      <c r="R1340" s="36">
        <f ca="1">1-O1340/MAX($O$202:O1340)</f>
        <v>0.66074456573661056</v>
      </c>
      <c r="S1340" s="36">
        <f>1-N1340/MAX($N$202:N1340)</f>
        <v>0.62875336959116113</v>
      </c>
    </row>
    <row r="1341" spans="1:19" x14ac:dyDescent="0.4">
      <c r="A1341" s="17">
        <f t="shared" si="60"/>
        <v>1339</v>
      </c>
      <c r="B1341">
        <v>1535932800</v>
      </c>
      <c r="C1341">
        <v>7256.98</v>
      </c>
      <c r="D1341" s="14">
        <f t="shared" si="61"/>
        <v>43346</v>
      </c>
      <c r="F1341">
        <f ca="1">IF(A1341&lt;$F$2,"",AVERAGE(INDIRECT("C"&amp;A1341-$F$2+3):C1341))</f>
        <v>7020.6477272727288</v>
      </c>
      <c r="G1341" s="2">
        <f ca="1">IF(A1341&lt;$G$2,"",IF(A1341=$G$2,AVERAGE(INDIRECT("C"&amp;A1341-$G$2+3):C1341),G1340+(2/($G$2+3))*(C1341-G1340)))</f>
        <v>6885.1616567625861</v>
      </c>
      <c r="J1341">
        <f ca="1">IF(F1341="","",IF(C1341&lt;(F1341*(1-'inputs and tables'!$K$14)),0,IF(C1341&gt;(F1341*(1+'inputs and tables'!$K$14)),1,J1340)))</f>
        <v>1</v>
      </c>
      <c r="K1341">
        <f ca="1">IF(G1341="","",IF(C1341&lt;(G1341*(1-'inputs and tables'!$K$14)),0,IF(C1341&gt;(G1341*(1+'inputs and tables'!$K$14)),1,K1340)))</f>
        <v>1</v>
      </c>
      <c r="N1341" s="13">
        <f t="shared" si="62"/>
        <v>26114.577710604928</v>
      </c>
      <c r="O1341" s="10">
        <f ca="1">(O1340+(IF(J1340&lt;&gt;J1339,(-O1340*'inputs and tables'!$K$22-'inputs and tables'!$K$21)-O1340*'inputs and tables'!$K$22,0)*('inputs and tables'!$K$15+'inputs and tables'!$K$16)))*(IF(AND(J1340=0,'inputs and tables'!$K$16=1),(data!C1340/data!C1341-1)*'inputs and tables'!$K$18+1,1)*IF(AND(J1340=1,'inputs and tables'!$K$15=1),(data!C1341/data!C1340-1)*'inputs and tables'!$K$17+1,1))</f>
        <v>279616.14779115171</v>
      </c>
      <c r="P1341" s="10">
        <f ca="1">(P1340+(IF(K1340&lt;&gt;K1339,(-P1340*'inputs and tables'!$K$22-'inputs and tables'!$K$21)-P1340*'inputs and tables'!$K$22,0)*('inputs and tables'!$K$15+'inputs and tables'!$K$16)))*(IF(AND(K1340=0,'inputs and tables'!$K$16=1),data!C1340/data!C1341,1)*IF(AND(K1340=1,'inputs and tables'!$K$15=1),data!C1341/data!C1340,1))</f>
        <v>7998.3550069992625</v>
      </c>
      <c r="R1341" s="36">
        <f ca="1">1-O1341/MAX($O$202:O1341)</f>
        <v>0.66472285307369927</v>
      </c>
      <c r="S1341" s="36">
        <f>1-N1341/MAX($N$202:N1341)</f>
        <v>0.6306882286573906</v>
      </c>
    </row>
    <row r="1342" spans="1:19" x14ac:dyDescent="0.4">
      <c r="A1342" s="17">
        <f t="shared" si="60"/>
        <v>1340</v>
      </c>
      <c r="B1342">
        <v>1536019200</v>
      </c>
      <c r="C1342">
        <v>7360</v>
      </c>
      <c r="D1342" s="14">
        <f t="shared" si="61"/>
        <v>43347</v>
      </c>
      <c r="F1342">
        <f ca="1">IF(A1342&lt;$F$2,"",AVERAGE(INDIRECT("C"&amp;A1342-$F$2+3):C1342))</f>
        <v>7019.788636363638</v>
      </c>
      <c r="G1342" s="2">
        <f ca="1">IF(A1342&lt;$G$2,"",IF(A1342=$G$2,AVERAGE(INDIRECT("C"&amp;A1342-$G$2+3):C1342),G1341+(2/($G$2+3))*(C1342-G1341)))</f>
        <v>6905.3675437088586</v>
      </c>
      <c r="J1342">
        <f ca="1">IF(F1342="","",IF(C1342&lt;(F1342*(1-'inputs and tables'!$K$14)),0,IF(C1342&gt;(F1342*(1+'inputs and tables'!$K$14)),1,J1341)))</f>
        <v>1</v>
      </c>
      <c r="K1342">
        <f ca="1">IF(G1342="","",IF(C1342&lt;(G1342*(1-'inputs and tables'!$K$14)),0,IF(C1342&gt;(G1342*(1+'inputs and tables'!$K$14)),1,K1341)))</f>
        <v>1</v>
      </c>
      <c r="N1342" s="13">
        <f t="shared" si="62"/>
        <v>26485.29993882473</v>
      </c>
      <c r="O1342" s="10">
        <f ca="1">(O1341+(IF(J1341&lt;&gt;J1340,(-O1341*'inputs and tables'!$K$22-'inputs and tables'!$K$21)-O1341*'inputs and tables'!$K$22,0)*('inputs and tables'!$K$15+'inputs and tables'!$K$16)))*(IF(AND(J1341=0,'inputs and tables'!$K$16=1),(data!C1341/data!C1342-1)*'inputs and tables'!$K$18+1,1)*IF(AND(J1341=1,'inputs and tables'!$K$15=1),(data!C1342/data!C1341-1)*'inputs and tables'!$K$17+1,1))</f>
        <v>288547.35953174491</v>
      </c>
      <c r="P1342" s="10">
        <f ca="1">(P1341+(IF(K1341&lt;&gt;K1340,(-P1341*'inputs and tables'!$K$22-'inputs and tables'!$K$21)-P1341*'inputs and tables'!$K$22,0)*('inputs and tables'!$K$15+'inputs and tables'!$K$16)))*(IF(AND(K1341=0,'inputs and tables'!$K$16=1),data!C1341/data!C1342,1)*IF(AND(K1341=1,'inputs and tables'!$K$15=1),data!C1342/data!C1341,1))</f>
        <v>8111.8995576003481</v>
      </c>
      <c r="R1342" s="36">
        <f ca="1">1-O1342/MAX($O$202:O1342)</f>
        <v>0.65401377487976986</v>
      </c>
      <c r="S1342" s="36">
        <f>1-N1342/MAX($N$202:N1342)</f>
        <v>0.62544548323385141</v>
      </c>
    </row>
    <row r="1343" spans="1:19" x14ac:dyDescent="0.4">
      <c r="A1343" s="17">
        <f t="shared" si="60"/>
        <v>1341</v>
      </c>
      <c r="B1343">
        <v>1536105600</v>
      </c>
      <c r="C1343">
        <v>6687.96</v>
      </c>
      <c r="D1343" s="14">
        <f t="shared" si="61"/>
        <v>43348</v>
      </c>
      <c r="F1343">
        <f ca="1">IF(A1343&lt;$F$2,"",AVERAGE(INDIRECT("C"&amp;A1343-$F$2+3):C1343))</f>
        <v>6996.3311363636376</v>
      </c>
      <c r="G1343" s="2">
        <f ca="1">IF(A1343&lt;$G$2,"",IF(A1343=$G$2,AVERAGE(INDIRECT("C"&amp;A1343-$G$2+3):C1343),G1342+(2/($G$2+3))*(C1343-G1342)))</f>
        <v>6896.1161588701834</v>
      </c>
      <c r="J1343">
        <f ca="1">IF(F1343="","",IF(C1343&lt;(F1343*(1-'inputs and tables'!$K$14)),0,IF(C1343&gt;(F1343*(1+'inputs and tables'!$K$14)),1,J1342)))</f>
        <v>0</v>
      </c>
      <c r="K1343">
        <f ca="1">IF(G1343="","",IF(C1343&lt;(G1343*(1-'inputs and tables'!$K$14)),0,IF(C1343&gt;(G1343*(1+'inputs and tables'!$K$14)),1,K1342)))</f>
        <v>0</v>
      </c>
      <c r="N1343" s="13">
        <f t="shared" si="62"/>
        <v>24066.932959084545</v>
      </c>
      <c r="O1343" s="10">
        <f ca="1">(O1342+(IF(J1342&lt;&gt;J1341,(-O1342*'inputs and tables'!$K$22-'inputs and tables'!$K$21)-O1342*'inputs and tables'!$K$22,0)*('inputs and tables'!$K$15+'inputs and tables'!$K$16)))*(IF(AND(J1342=0,'inputs and tables'!$K$16=1),(data!C1342/data!C1343-1)*'inputs and tables'!$K$18+1,1)*IF(AND(J1342=1,'inputs and tables'!$K$15=1),(data!C1343/data!C1342-1)*'inputs and tables'!$K$17+1,1))</f>
        <v>229266.16702164221</v>
      </c>
      <c r="P1343" s="10">
        <f ca="1">(P1342+(IF(K1342&lt;&gt;K1341,(-P1342*'inputs and tables'!$K$22-'inputs and tables'!$K$21)-P1342*'inputs and tables'!$K$22,0)*('inputs and tables'!$K$15+'inputs and tables'!$K$16)))*(IF(AND(K1342=0,'inputs and tables'!$K$16=1),data!C1342/data!C1343,1)*IF(AND(K1342=1,'inputs and tables'!$K$15=1),data!C1343/data!C1342,1))</f>
        <v>7371.2037724522861</v>
      </c>
      <c r="R1343" s="36">
        <f ca="1">1-O1343/MAX($O$202:O1343)</f>
        <v>0.72509561063276551</v>
      </c>
      <c r="S1343" s="36">
        <f>1-N1343/MAX($N$202:N1343)</f>
        <v>0.65964597473487341</v>
      </c>
    </row>
    <row r="1344" spans="1:19" x14ac:dyDescent="0.4">
      <c r="A1344" s="17">
        <f t="shared" si="60"/>
        <v>1342</v>
      </c>
      <c r="B1344">
        <v>1536192000</v>
      </c>
      <c r="C1344">
        <v>6495</v>
      </c>
      <c r="D1344" s="14">
        <f t="shared" si="61"/>
        <v>43349</v>
      </c>
      <c r="F1344">
        <f ca="1">IF(A1344&lt;$F$2,"",AVERAGE(INDIRECT("C"&amp;A1344-$F$2+3):C1344))</f>
        <v>6953.3652272727277</v>
      </c>
      <c r="G1344" s="2">
        <f ca="1">IF(A1344&lt;$G$2,"",IF(A1344=$G$2,AVERAGE(INDIRECT("C"&amp;A1344-$G$2+3):C1344),G1343+(2/($G$2+3))*(C1344-G1343)))</f>
        <v>6879.0473861523033</v>
      </c>
      <c r="J1344">
        <f ca="1">IF(F1344="","",IF(C1344&lt;(F1344*(1-'inputs and tables'!$K$14)),0,IF(C1344&gt;(F1344*(1+'inputs and tables'!$K$14)),1,J1343)))</f>
        <v>0</v>
      </c>
      <c r="K1344">
        <f ca="1">IF(G1344="","",IF(C1344&lt;(G1344*(1-'inputs and tables'!$K$14)),0,IF(C1344&gt;(G1344*(1+'inputs and tables'!$K$14)),1,K1343)))</f>
        <v>0</v>
      </c>
      <c r="N1344" s="13">
        <f t="shared" si="62"/>
        <v>23372.557486775357</v>
      </c>
      <c r="O1344" s="10">
        <f ca="1">(O1343+(IF(J1343&lt;&gt;J1342,(-O1343*'inputs and tables'!$K$22-'inputs and tables'!$K$21)-O1343*'inputs and tables'!$K$22,0)*('inputs and tables'!$K$15+'inputs and tables'!$K$16)))*(IF(AND(J1343=0,'inputs and tables'!$K$16=1),(data!C1343/data!C1344-1)*'inputs and tables'!$K$18+1,1)*IF(AND(J1343=1,'inputs and tables'!$K$15=1),(data!C1344/data!C1343-1)*'inputs and tables'!$K$17+1,1))</f>
        <v>235605.28229180508</v>
      </c>
      <c r="P1344" s="10">
        <f ca="1">(P1343+(IF(K1343&lt;&gt;K1342,(-P1343*'inputs and tables'!$K$22-'inputs and tables'!$K$21)-P1343*'inputs and tables'!$K$22,0)*('inputs and tables'!$K$15+'inputs and tables'!$K$16)))*(IF(AND(K1343=0,'inputs and tables'!$K$16=1),data!C1343/data!C1344,1)*IF(AND(K1343=1,'inputs and tables'!$K$15=1),data!C1344/data!C1343,1))</f>
        <v>7575.0145265659703</v>
      </c>
      <c r="R1344" s="36">
        <f ca="1">1-O1344/MAX($O$202:O1344)</f>
        <v>0.7174946172759562</v>
      </c>
      <c r="S1344" s="36">
        <f>1-N1344/MAX($N$202:N1344)</f>
        <v>0.66946581706574237</v>
      </c>
    </row>
    <row r="1345" spans="1:19" x14ac:dyDescent="0.4">
      <c r="A1345" s="17">
        <f t="shared" si="60"/>
        <v>1343</v>
      </c>
      <c r="B1345">
        <v>1536278400</v>
      </c>
      <c r="C1345">
        <v>6395.01</v>
      </c>
      <c r="D1345" s="14">
        <f t="shared" si="61"/>
        <v>43350</v>
      </c>
      <c r="F1345">
        <f ca="1">IF(A1345&lt;$F$2,"",AVERAGE(INDIRECT("C"&amp;A1345-$F$2+3):C1345))</f>
        <v>6913.3165909090903</v>
      </c>
      <c r="G1345" s="2">
        <f ca="1">IF(A1345&lt;$G$2,"",IF(A1345=$G$2,AVERAGE(INDIRECT("C"&amp;A1345-$G$2+3):C1345),G1344+(2/($G$2+3))*(C1345-G1344)))</f>
        <v>6858.450050571354</v>
      </c>
      <c r="J1345">
        <f ca="1">IF(F1345="","",IF(C1345&lt;(F1345*(1-'inputs and tables'!$K$14)),0,IF(C1345&gt;(F1345*(1+'inputs and tables'!$K$14)),1,J1344)))</f>
        <v>0</v>
      </c>
      <c r="K1345">
        <f ca="1">IF(G1345="","",IF(C1345&lt;(G1345*(1-'inputs and tables'!$K$14)),0,IF(C1345&gt;(G1345*(1+'inputs and tables'!$K$14)),1,K1344)))</f>
        <v>0</v>
      </c>
      <c r="N1345" s="13">
        <f t="shared" si="62"/>
        <v>23012.738853503201</v>
      </c>
      <c r="O1345" s="10">
        <f ca="1">(O1344+(IF(J1344&lt;&gt;J1343,(-O1344*'inputs and tables'!$K$22-'inputs and tables'!$K$21)-O1344*'inputs and tables'!$K$22,0)*('inputs and tables'!$K$15+'inputs and tables'!$K$16)))*(IF(AND(J1344=0,'inputs and tables'!$K$16=1),(data!C1344/data!C1345-1)*'inputs and tables'!$K$18+1,1)*IF(AND(J1344=1,'inputs and tables'!$K$15=1),(data!C1345/data!C1344-1)*'inputs and tables'!$K$17+1,1))</f>
        <v>239289.11893574428</v>
      </c>
      <c r="P1345" s="10">
        <f ca="1">(P1344+(IF(K1344&lt;&gt;K1343,(-P1344*'inputs and tables'!$K$22-'inputs and tables'!$K$21)-P1344*'inputs and tables'!$K$22,0)*('inputs and tables'!$K$15+'inputs and tables'!$K$16)))*(IF(AND(K1344=0,'inputs and tables'!$K$16=1),data!C1344/data!C1345,1)*IF(AND(K1344=1,'inputs and tables'!$K$15=1),data!C1345/data!C1344,1))</f>
        <v>7693.4546388584195</v>
      </c>
      <c r="R1345" s="36">
        <f ca="1">1-O1345/MAX($O$202:O1345)</f>
        <v>0.71307746808954731</v>
      </c>
      <c r="S1345" s="36">
        <f>1-N1345/MAX($N$202:N1345)</f>
        <v>0.67455436409447167</v>
      </c>
    </row>
    <row r="1346" spans="1:19" x14ac:dyDescent="0.4">
      <c r="A1346" s="17">
        <f t="shared" si="60"/>
        <v>1344</v>
      </c>
      <c r="B1346">
        <v>1536364800</v>
      </c>
      <c r="C1346">
        <v>6188</v>
      </c>
      <c r="D1346" s="14">
        <f t="shared" si="61"/>
        <v>43351</v>
      </c>
      <c r="F1346">
        <f ca="1">IF(A1346&lt;$F$2,"",AVERAGE(INDIRECT("C"&amp;A1346-$F$2+3):C1346))</f>
        <v>6873.6804545454543</v>
      </c>
      <c r="G1346" s="2">
        <f ca="1">IF(A1346&lt;$G$2,"",IF(A1346=$G$2,AVERAGE(INDIRECT("C"&amp;A1346-$G$2+3):C1346),G1345+(2/($G$2+3))*(C1346-G1345)))</f>
        <v>6829.9202611853389</v>
      </c>
      <c r="J1346">
        <f ca="1">IF(F1346="","",IF(C1346&lt;(F1346*(1-'inputs and tables'!$K$14)),0,IF(C1346&gt;(F1346*(1+'inputs and tables'!$K$14)),1,J1345)))</f>
        <v>0</v>
      </c>
      <c r="K1346">
        <f ca="1">IF(G1346="","",IF(C1346&lt;(G1346*(1-'inputs and tables'!$K$14)),0,IF(C1346&gt;(G1346*(1+'inputs and tables'!$K$14)),1,K1345)))</f>
        <v>0</v>
      </c>
      <c r="N1346" s="13">
        <f t="shared" si="62"/>
        <v>22267.80380726188</v>
      </c>
      <c r="O1346" s="10">
        <f ca="1">(O1345+(IF(J1345&lt;&gt;J1344,(-O1345*'inputs and tables'!$K$22-'inputs and tables'!$K$21)-O1345*'inputs and tables'!$K$22,0)*('inputs and tables'!$K$15+'inputs and tables'!$K$16)))*(IF(AND(J1345=0,'inputs and tables'!$K$16=1),(data!C1345/data!C1346-1)*'inputs and tables'!$K$18+1,1)*IF(AND(J1345=1,'inputs and tables'!$K$15=1),(data!C1346/data!C1345-1)*'inputs and tables'!$K$17+1,1))</f>
        <v>247294.16749923627</v>
      </c>
      <c r="P1346" s="10">
        <f ca="1">(P1345+(IF(K1345&lt;&gt;K1344,(-P1345*'inputs and tables'!$K$22-'inputs and tables'!$K$21)-P1345*'inputs and tables'!$K$22,0)*('inputs and tables'!$K$15+'inputs and tables'!$K$16)))*(IF(AND(K1345=0,'inputs and tables'!$K$16=1),data!C1345/data!C1346,1)*IF(AND(K1345=1,'inputs and tables'!$K$15=1),data!C1346/data!C1345,1))</f>
        <v>7950.8273028516451</v>
      </c>
      <c r="R1346" s="36">
        <f ca="1">1-O1346/MAX($O$202:O1346)</f>
        <v>0.70347891713111443</v>
      </c>
      <c r="S1346" s="36">
        <f>1-N1346/MAX($N$202:N1346)</f>
        <v>0.68508921878411311</v>
      </c>
    </row>
    <row r="1347" spans="1:19" x14ac:dyDescent="0.4">
      <c r="A1347" s="17">
        <f t="shared" si="60"/>
        <v>1345</v>
      </c>
      <c r="B1347">
        <v>1536451200</v>
      </c>
      <c r="C1347">
        <v>6235.01</v>
      </c>
      <c r="D1347" s="14">
        <f t="shared" si="61"/>
        <v>43352</v>
      </c>
      <c r="F1347">
        <f ca="1">IF(A1347&lt;$F$2,"",AVERAGE(INDIRECT("C"&amp;A1347-$F$2+3):C1347))</f>
        <v>6829.3804545454559</v>
      </c>
      <c r="G1347" s="2">
        <f ca="1">IF(A1347&lt;$G$2,"",IF(A1347=$G$2,AVERAGE(INDIRECT("C"&amp;A1347-$G$2+3):C1347),G1346+(2/($G$2+3))*(C1347-G1346)))</f>
        <v>6804.6049309221326</v>
      </c>
      <c r="J1347">
        <f ca="1">IF(F1347="","",IF(C1347&lt;(F1347*(1-'inputs and tables'!$K$14)),0,IF(C1347&gt;(F1347*(1+'inputs and tables'!$K$14)),1,J1346)))</f>
        <v>0</v>
      </c>
      <c r="K1347">
        <f ca="1">IF(G1347="","",IF(C1347&lt;(G1347*(1-'inputs and tables'!$K$14)),0,IF(C1347&gt;(G1347*(1+'inputs and tables'!$K$14)),1,K1346)))</f>
        <v>0</v>
      </c>
      <c r="N1347" s="13">
        <f t="shared" si="62"/>
        <v>22436.971463528749</v>
      </c>
      <c r="O1347" s="10">
        <f ca="1">(O1346+(IF(J1346&lt;&gt;J1345,(-O1346*'inputs and tables'!$K$22-'inputs and tables'!$K$21)-O1346*'inputs and tables'!$K$22,0)*('inputs and tables'!$K$15+'inputs and tables'!$K$16)))*(IF(AND(J1346=0,'inputs and tables'!$K$16=1),(data!C1346/data!C1347-1)*'inputs and tables'!$K$18+1,1)*IF(AND(J1346=1,'inputs and tables'!$K$15=1),(data!C1347/data!C1346-1)*'inputs and tables'!$K$17+1,1))</f>
        <v>245429.6478249873</v>
      </c>
      <c r="P1347" s="10">
        <f ca="1">(P1346+(IF(K1346&lt;&gt;K1345,(-P1346*'inputs and tables'!$K$22-'inputs and tables'!$K$21)-P1346*'inputs and tables'!$K$22,0)*('inputs and tables'!$K$15+'inputs and tables'!$K$16)))*(IF(AND(K1346=0,'inputs and tables'!$K$16=1),data!C1346/data!C1347,1)*IF(AND(K1346=1,'inputs and tables'!$K$15=1),data!C1347/data!C1346,1))</f>
        <v>7890.8805840000223</v>
      </c>
      <c r="R1347" s="36">
        <f ca="1">1-O1347/MAX($O$202:O1347)</f>
        <v>0.70571459215098864</v>
      </c>
      <c r="S1347" s="36">
        <f>1-N1347/MAX($N$202:N1347)</f>
        <v>0.68269685358938792</v>
      </c>
    </row>
    <row r="1348" spans="1:19" x14ac:dyDescent="0.4">
      <c r="A1348" s="17">
        <f t="shared" si="60"/>
        <v>1346</v>
      </c>
      <c r="B1348">
        <v>1536537600</v>
      </c>
      <c r="C1348">
        <v>6300</v>
      </c>
      <c r="D1348" s="14">
        <f t="shared" si="61"/>
        <v>43353</v>
      </c>
      <c r="F1348">
        <f ca="1">IF(A1348&lt;$F$2,"",AVERAGE(INDIRECT("C"&amp;A1348-$F$2+3):C1348))</f>
        <v>6785.5418181818177</v>
      </c>
      <c r="G1348" s="2">
        <f ca="1">IF(A1348&lt;$G$2,"",IF(A1348=$G$2,AVERAGE(INDIRECT("C"&amp;A1348-$G$2+3):C1348),G1347+(2/($G$2+3))*(C1348-G1347)))</f>
        <v>6783.1323806701266</v>
      </c>
      <c r="J1348">
        <f ca="1">IF(F1348="","",IF(C1348&lt;(F1348*(1-'inputs and tables'!$K$14)),0,IF(C1348&gt;(F1348*(1+'inputs and tables'!$K$14)),1,J1347)))</f>
        <v>0</v>
      </c>
      <c r="K1348">
        <f ca="1">IF(G1348="","",IF(C1348&lt;(G1348*(1-'inputs and tables'!$K$14)),0,IF(C1348&gt;(G1348*(1+'inputs and tables'!$K$14)),1,K1347)))</f>
        <v>0</v>
      </c>
      <c r="N1348" s="13">
        <f t="shared" si="62"/>
        <v>22670.840980243993</v>
      </c>
      <c r="O1348" s="10">
        <f ca="1">(O1347+(IF(J1347&lt;&gt;J1346,(-O1347*'inputs and tables'!$K$22-'inputs and tables'!$K$21)-O1347*'inputs and tables'!$K$22,0)*('inputs and tables'!$K$15+'inputs and tables'!$K$16)))*(IF(AND(J1347=0,'inputs and tables'!$K$16=1),(data!C1347/data!C1348-1)*'inputs and tables'!$K$18+1,1)*IF(AND(J1347=1,'inputs and tables'!$K$15=1),(data!C1348/data!C1347-1)*'inputs and tables'!$K$17+1,1))</f>
        <v>242897.82674369431</v>
      </c>
      <c r="P1348" s="10">
        <f ca="1">(P1347+(IF(K1347&lt;&gt;K1346,(-P1347*'inputs and tables'!$K$22-'inputs and tables'!$K$21)-P1347*'inputs and tables'!$K$22,0)*('inputs and tables'!$K$15+'inputs and tables'!$K$16)))*(IF(AND(K1347=0,'inputs and tables'!$K$16=1),data!C1347/data!C1348,1)*IF(AND(K1347=1,'inputs and tables'!$K$15=1),data!C1348/data!C1347,1))</f>
        <v>7809.4792619120599</v>
      </c>
      <c r="R1348" s="36">
        <f ca="1">1-O1348/MAX($O$202:O1348)</f>
        <v>0.70875040304878345</v>
      </c>
      <c r="S1348" s="36">
        <f>1-N1348/MAX($N$202:N1348)</f>
        <v>0.67938947613767176</v>
      </c>
    </row>
    <row r="1349" spans="1:19" x14ac:dyDescent="0.4">
      <c r="A1349" s="17">
        <f t="shared" ref="A1349:A1412" si="63">A1348+1</f>
        <v>1347</v>
      </c>
      <c r="B1349">
        <v>1536624000</v>
      </c>
      <c r="C1349">
        <v>6282.53</v>
      </c>
      <c r="D1349" s="14">
        <f t="shared" si="61"/>
        <v>43354</v>
      </c>
      <c r="F1349">
        <f ca="1">IF(A1349&lt;$F$2,"",AVERAGE(INDIRECT("C"&amp;A1349-$F$2+3):C1349))</f>
        <v>6741.5915909090918</v>
      </c>
      <c r="G1349" s="2">
        <f ca="1">IF(A1349&lt;$G$2,"",IF(A1349=$G$2,AVERAGE(INDIRECT("C"&amp;A1349-$G$2+3):C1349),G1348+(2/($G$2+3))*(C1349-G1348)))</f>
        <v>6761.8301517054406</v>
      </c>
      <c r="J1349">
        <f ca="1">IF(F1349="","",IF(C1349&lt;(F1349*(1-'inputs and tables'!$K$14)),0,IF(C1349&gt;(F1349*(1+'inputs and tables'!$K$14)),1,J1348)))</f>
        <v>0</v>
      </c>
      <c r="K1349">
        <f ca="1">IF(G1349="","",IF(C1349&lt;(G1349*(1-'inputs and tables'!$K$14)),0,IF(C1349&gt;(G1349*(1+'inputs and tables'!$K$14)),1,K1348)))</f>
        <v>0</v>
      </c>
      <c r="N1349" s="13">
        <f t="shared" si="62"/>
        <v>22607.974378351155</v>
      </c>
      <c r="O1349" s="10">
        <f ca="1">(O1348+(IF(J1348&lt;&gt;J1347,(-O1348*'inputs and tables'!$K$22-'inputs and tables'!$K$21)-O1348*'inputs and tables'!$K$22,0)*('inputs and tables'!$K$15+'inputs and tables'!$K$16)))*(IF(AND(J1348=0,'inputs and tables'!$K$16=1),(data!C1348/data!C1349-1)*'inputs and tables'!$K$18+1,1)*IF(AND(J1348=1,'inputs and tables'!$K$15=1),(data!C1349/data!C1348-1)*'inputs and tables'!$K$17+1,1))</f>
        <v>243573.25925785859</v>
      </c>
      <c r="P1349" s="10">
        <f ca="1">(P1348+(IF(K1348&lt;&gt;K1347,(-P1348*'inputs and tables'!$K$22-'inputs and tables'!$K$21)-P1348*'inputs and tables'!$K$22,0)*('inputs and tables'!$K$15+'inputs and tables'!$K$16)))*(IF(AND(K1348=0,'inputs and tables'!$K$16=1),data!C1348/data!C1349,1)*IF(AND(K1348=1,'inputs and tables'!$K$15=1),data!C1349/data!C1348,1))</f>
        <v>7831.1952907580198</v>
      </c>
      <c r="R1349" s="36">
        <f ca="1">1-O1349/MAX($O$202:O1349)</f>
        <v>0.70794051746785702</v>
      </c>
      <c r="S1349" s="36">
        <f>1-N1349/MAX($N$202:N1349)</f>
        <v>0.68027853420939788</v>
      </c>
    </row>
    <row r="1350" spans="1:19" x14ac:dyDescent="0.4">
      <c r="A1350" s="17">
        <f t="shared" si="63"/>
        <v>1348</v>
      </c>
      <c r="B1350">
        <v>1536710400</v>
      </c>
      <c r="C1350">
        <v>6326</v>
      </c>
      <c r="D1350" s="14">
        <f t="shared" si="61"/>
        <v>43355</v>
      </c>
      <c r="F1350">
        <f ca="1">IF(A1350&lt;$F$2,"",AVERAGE(INDIRECT("C"&amp;A1350-$F$2+3):C1350))</f>
        <v>6699.6822727272729</v>
      </c>
      <c r="G1350" s="2">
        <f ca="1">IF(A1350&lt;$G$2,"",IF(A1350=$G$2,AVERAGE(INDIRECT("C"&amp;A1350-$G$2+3):C1350),G1349+(2/($G$2+3))*(C1350-G1349)))</f>
        <v>6743.2841878030813</v>
      </c>
      <c r="J1350">
        <f ca="1">IF(F1350="","",IF(C1350&lt;(F1350*(1-'inputs and tables'!$K$14)),0,IF(C1350&gt;(F1350*(1+'inputs and tables'!$K$14)),1,J1349)))</f>
        <v>0</v>
      </c>
      <c r="K1350">
        <f ca="1">IF(G1350="","",IF(C1350&lt;(G1350*(1-'inputs and tables'!$K$14)),0,IF(C1350&gt;(G1350*(1+'inputs and tables'!$K$14)),1,K1349)))</f>
        <v>0</v>
      </c>
      <c r="N1350" s="13">
        <f t="shared" si="62"/>
        <v>22764.403181114838</v>
      </c>
      <c r="O1350" s="10">
        <f ca="1">(O1349+(IF(J1349&lt;&gt;J1348,(-O1349*'inputs and tables'!$K$22-'inputs and tables'!$K$21)-O1349*'inputs and tables'!$K$22,0)*('inputs and tables'!$K$15+'inputs and tables'!$K$16)))*(IF(AND(J1349=0,'inputs and tables'!$K$16=1),(data!C1349/data!C1350-1)*'inputs and tables'!$K$18+1,1)*IF(AND(J1349=1,'inputs and tables'!$K$15=1),(data!C1350/data!C1349-1)*'inputs and tables'!$K$17+1,1))</f>
        <v>241899.51130023308</v>
      </c>
      <c r="P1350" s="10">
        <f ca="1">(P1349+(IF(K1349&lt;&gt;K1348,(-P1349*'inputs and tables'!$K$22-'inputs and tables'!$K$21)-P1349*'inputs and tables'!$K$22,0)*('inputs and tables'!$K$15+'inputs and tables'!$K$16)))*(IF(AND(K1349=0,'inputs and tables'!$K$16=1),data!C1349/data!C1350,1)*IF(AND(K1349=1,'inputs and tables'!$K$15=1),data!C1350/data!C1349,1))</f>
        <v>7777.3821293148885</v>
      </c>
      <c r="R1350" s="36">
        <f ca="1">1-O1350/MAX($O$202:O1350)</f>
        <v>0.70994744533786525</v>
      </c>
      <c r="S1350" s="36">
        <f>1-N1350/MAX($N$202:N1350)</f>
        <v>0.67806632159474778</v>
      </c>
    </row>
    <row r="1351" spans="1:19" x14ac:dyDescent="0.4">
      <c r="A1351" s="17">
        <f t="shared" si="63"/>
        <v>1349</v>
      </c>
      <c r="B1351">
        <v>1536796800</v>
      </c>
      <c r="C1351">
        <v>6485.99</v>
      </c>
      <c r="D1351" s="14">
        <f t="shared" si="61"/>
        <v>43356</v>
      </c>
      <c r="F1351">
        <f ca="1">IF(A1351&lt;$F$2,"",AVERAGE(INDIRECT("C"&amp;A1351-$F$2+3):C1351))</f>
        <v>6671.4713636363631</v>
      </c>
      <c r="G1351" s="2">
        <f ca="1">IF(A1351&lt;$G$2,"",IF(A1351=$G$2,AVERAGE(INDIRECT("C"&amp;A1351-$G$2+3):C1351),G1350+(2/($G$2+3))*(C1351-G1350)))</f>
        <v>6732.3354989603968</v>
      </c>
      <c r="J1351">
        <f ca="1">IF(F1351="","",IF(C1351&lt;(F1351*(1-'inputs and tables'!$K$14)),0,IF(C1351&gt;(F1351*(1+'inputs and tables'!$K$14)),1,J1350)))</f>
        <v>0</v>
      </c>
      <c r="K1351">
        <f ca="1">IF(G1351="","",IF(C1351&lt;(G1351*(1-'inputs and tables'!$K$14)),0,IF(C1351&gt;(G1351*(1+'inputs and tables'!$K$14)),1,K1350)))</f>
        <v>0</v>
      </c>
      <c r="N1351" s="13">
        <f t="shared" si="62"/>
        <v>23340.134585627413</v>
      </c>
      <c r="O1351" s="10">
        <f ca="1">(O1350+(IF(J1350&lt;&gt;J1349,(-O1350*'inputs and tables'!$K$22-'inputs and tables'!$K$21)-O1350*'inputs and tables'!$K$22,0)*('inputs and tables'!$K$15+'inputs and tables'!$K$16)))*(IF(AND(J1350=0,'inputs and tables'!$K$16=1),(data!C1350/data!C1351-1)*'inputs and tables'!$K$18+1,1)*IF(AND(J1350=1,'inputs and tables'!$K$15=1),(data!C1351/data!C1350-1)*'inputs and tables'!$K$17+1,1))</f>
        <v>235932.57289716366</v>
      </c>
      <c r="P1351" s="10">
        <f ca="1">(P1350+(IF(K1350&lt;&gt;K1349,(-P1350*'inputs and tables'!$K$22-'inputs and tables'!$K$21)-P1350*'inputs and tables'!$K$22,0)*('inputs and tables'!$K$15+'inputs and tables'!$K$16)))*(IF(AND(K1350=0,'inputs and tables'!$K$16=1),data!C1350/data!C1351,1)*IF(AND(K1350=1,'inputs and tables'!$K$15=1),data!C1351/data!C1350,1))</f>
        <v>7585.5373428028697</v>
      </c>
      <c r="R1351" s="36">
        <f ca="1">1-O1351/MAX($O$202:O1351)</f>
        <v>0.71710217549014654</v>
      </c>
      <c r="S1351" s="36">
        <f>1-N1351/MAX($N$202:N1351)</f>
        <v>0.66992434100542497</v>
      </c>
    </row>
    <row r="1352" spans="1:19" x14ac:dyDescent="0.4">
      <c r="A1352" s="17">
        <f t="shared" si="63"/>
        <v>1350</v>
      </c>
      <c r="B1352">
        <v>1536883200</v>
      </c>
      <c r="C1352">
        <v>6478.04</v>
      </c>
      <c r="D1352" s="14">
        <f t="shared" si="61"/>
        <v>43357</v>
      </c>
      <c r="F1352">
        <f ca="1">IF(A1352&lt;$F$2,"",AVERAGE(INDIRECT("C"&amp;A1352-$F$2+3):C1352))</f>
        <v>6645.8815909090908</v>
      </c>
      <c r="G1352" s="2">
        <f ca="1">IF(A1352&lt;$G$2,"",IF(A1352=$G$2,AVERAGE(INDIRECT("C"&amp;A1352-$G$2+3):C1352),G1351+(2/($G$2+3))*(C1352-G1351)))</f>
        <v>6721.5144138982523</v>
      </c>
      <c r="J1352">
        <f ca="1">IF(F1352="","",IF(C1352&lt;(F1352*(1-'inputs and tables'!$K$14)),0,IF(C1352&gt;(F1352*(1+'inputs and tables'!$K$14)),1,J1351)))</f>
        <v>0</v>
      </c>
      <c r="K1352">
        <f ca="1">IF(G1352="","",IF(C1352&lt;(G1352*(1-'inputs and tables'!$K$14)),0,IF(C1352&gt;(G1352*(1+'inputs and tables'!$K$14)),1,K1351)))</f>
        <v>0</v>
      </c>
      <c r="N1352" s="13">
        <f t="shared" si="62"/>
        <v>23311.526143438055</v>
      </c>
      <c r="O1352" s="10">
        <f ca="1">(O1351+(IF(J1351&lt;&gt;J1350,(-O1351*'inputs and tables'!$K$22-'inputs and tables'!$K$21)-O1351*'inputs and tables'!$K$22,0)*('inputs and tables'!$K$15+'inputs and tables'!$K$16)))*(IF(AND(J1351=0,'inputs and tables'!$K$16=1),(data!C1351/data!C1352-1)*'inputs and tables'!$K$18+1,1)*IF(AND(J1351=1,'inputs and tables'!$K$15=1),(data!C1352/data!C1351-1)*'inputs and tables'!$K$17+1,1))</f>
        <v>236222.11478862041</v>
      </c>
      <c r="P1352" s="10">
        <f ca="1">(P1351+(IF(K1351&lt;&gt;K1350,(-P1351*'inputs and tables'!$K$22-'inputs and tables'!$K$21)-P1351*'inputs and tables'!$K$22,0)*('inputs and tables'!$K$15+'inputs and tables'!$K$16)))*(IF(AND(K1351=0,'inputs and tables'!$K$16=1),data!C1351/data!C1352,1)*IF(AND(K1351=1,'inputs and tables'!$K$15=1),data!C1352/data!C1351,1))</f>
        <v>7594.8464890686055</v>
      </c>
      <c r="R1352" s="36">
        <f ca="1">1-O1352/MAX($O$202:O1352)</f>
        <v>0.71675499675941112</v>
      </c>
      <c r="S1352" s="36">
        <f>1-N1352/MAX($N$202:N1352)</f>
        <v>0.67032892095220364</v>
      </c>
    </row>
    <row r="1353" spans="1:19" x14ac:dyDescent="0.4">
      <c r="A1353" s="17">
        <f t="shared" si="63"/>
        <v>1351</v>
      </c>
      <c r="B1353">
        <v>1536969600</v>
      </c>
      <c r="C1353">
        <v>6518.68</v>
      </c>
      <c r="D1353" s="14">
        <f t="shared" si="61"/>
        <v>43358</v>
      </c>
      <c r="F1353">
        <f ca="1">IF(A1353&lt;$F$2,"",AVERAGE(INDIRECT("C"&amp;A1353-$F$2+3):C1353))</f>
        <v>6622.8079545454539</v>
      </c>
      <c r="G1353" s="2">
        <f ca="1">IF(A1353&lt;$G$2,"",IF(A1353=$G$2,AVERAGE(INDIRECT("C"&amp;A1353-$G$2+3):C1353),G1352+(2/($G$2+3))*(C1353-G1352)))</f>
        <v>6712.883162243008</v>
      </c>
      <c r="J1353">
        <f ca="1">IF(F1353="","",IF(C1353&lt;(F1353*(1-'inputs and tables'!$K$14)),0,IF(C1353&gt;(F1353*(1+'inputs and tables'!$K$14)),1,J1352)))</f>
        <v>0</v>
      </c>
      <c r="K1353">
        <f ca="1">IF(G1353="","",IF(C1353&lt;(G1353*(1-'inputs and tables'!$K$14)),0,IF(C1353&gt;(G1353*(1+'inputs and tables'!$K$14)),1,K1352)))</f>
        <v>0</v>
      </c>
      <c r="N1353" s="13">
        <f t="shared" si="62"/>
        <v>23457.771060491566</v>
      </c>
      <c r="O1353" s="10">
        <f ca="1">(O1352+(IF(J1352&lt;&gt;J1351,(-O1352*'inputs and tables'!$K$22-'inputs and tables'!$K$21)-O1352*'inputs and tables'!$K$22,0)*('inputs and tables'!$K$15+'inputs and tables'!$K$16)))*(IF(AND(J1352=0,'inputs and tables'!$K$16=1),(data!C1352/data!C1353-1)*'inputs and tables'!$K$18+1,1)*IF(AND(J1352=1,'inputs and tables'!$K$15=1),(data!C1353/data!C1352-1)*'inputs and tables'!$K$17+1,1))</f>
        <v>234749.41375942287</v>
      </c>
      <c r="P1353" s="10">
        <f ca="1">(P1352+(IF(K1352&lt;&gt;K1351,(-P1352*'inputs and tables'!$K$22-'inputs and tables'!$K$21)-P1352*'inputs and tables'!$K$22,0)*('inputs and tables'!$K$15+'inputs and tables'!$K$16)))*(IF(AND(K1352=0,'inputs and tables'!$K$16=1),data!C1352/data!C1353,1)*IF(AND(K1352=1,'inputs and tables'!$K$15=1),data!C1353/data!C1352,1))</f>
        <v>7547.4972463820877</v>
      </c>
      <c r="R1353" s="36">
        <f ca="1">1-O1353/MAX($O$202:O1353)</f>
        <v>0.71852085686171663</v>
      </c>
      <c r="S1353" s="36">
        <f>1-N1353/MAX($N$202:N1353)</f>
        <v>0.6682607286204949</v>
      </c>
    </row>
    <row r="1354" spans="1:19" x14ac:dyDescent="0.4">
      <c r="A1354" s="17">
        <f t="shared" si="63"/>
        <v>1352</v>
      </c>
      <c r="B1354">
        <v>1537056000</v>
      </c>
      <c r="C1354">
        <v>6498</v>
      </c>
      <c r="D1354" s="14">
        <f t="shared" si="61"/>
        <v>43359</v>
      </c>
      <c r="F1354">
        <f ca="1">IF(A1354&lt;$F$2,"",AVERAGE(INDIRECT("C"&amp;A1354-$F$2+3):C1354))</f>
        <v>6601.9879545454542</v>
      </c>
      <c r="G1354" s="2">
        <f ca="1">IF(A1354&lt;$G$2,"",IF(A1354=$G$2,AVERAGE(INDIRECT("C"&amp;A1354-$G$2+3):C1354),G1353+(2/($G$2+3))*(C1354-G1353)))</f>
        <v>6703.7391978922415</v>
      </c>
      <c r="J1354">
        <f ca="1">IF(F1354="","",IF(C1354&lt;(F1354*(1-'inputs and tables'!$K$14)),0,IF(C1354&gt;(F1354*(1+'inputs and tables'!$K$14)),1,J1353)))</f>
        <v>0</v>
      </c>
      <c r="K1354">
        <f ca="1">IF(G1354="","",IF(C1354&lt;(G1354*(1-'inputs and tables'!$K$14)),0,IF(C1354&gt;(G1354*(1+'inputs and tables'!$K$14)),1,K1353)))</f>
        <v>0</v>
      </c>
      <c r="N1354" s="13">
        <f t="shared" si="62"/>
        <v>23383.353125337366</v>
      </c>
      <c r="O1354" s="10">
        <f ca="1">(O1353+(IF(J1353&lt;&gt;J1352,(-O1353*'inputs and tables'!$K$22-'inputs and tables'!$K$21)-O1353*'inputs and tables'!$K$22,0)*('inputs and tables'!$K$15+'inputs and tables'!$K$16)))*(IF(AND(J1353=0,'inputs and tables'!$K$16=1),(data!C1353/data!C1354-1)*'inputs and tables'!$K$18+1,1)*IF(AND(J1353=1,'inputs and tables'!$K$15=1),(data!C1354/data!C1353-1)*'inputs and tables'!$K$17+1,1))</f>
        <v>235496.50792324939</v>
      </c>
      <c r="P1354" s="10">
        <f ca="1">(P1353+(IF(K1353&lt;&gt;K1352,(-P1353*'inputs and tables'!$K$22-'inputs and tables'!$K$21)-P1353*'inputs and tables'!$K$22,0)*('inputs and tables'!$K$15+'inputs and tables'!$K$16)))*(IF(AND(K1353=0,'inputs and tables'!$K$16=1),data!C1353/data!C1354,1)*IF(AND(K1353=1,'inputs and tables'!$K$15=1),data!C1354/data!C1353,1))</f>
        <v>7571.5172899424415</v>
      </c>
      <c r="R1354" s="36">
        <f ca="1">1-O1354/MAX($O$202:O1354)</f>
        <v>0.71762504450713072</v>
      </c>
      <c r="S1354" s="36">
        <f>1-N1354/MAX($N$202:N1354)</f>
        <v>0.66931314538771292</v>
      </c>
    </row>
    <row r="1355" spans="1:19" x14ac:dyDescent="0.4">
      <c r="A1355" s="17">
        <f t="shared" si="63"/>
        <v>1353</v>
      </c>
      <c r="B1355">
        <v>1537142400</v>
      </c>
      <c r="C1355">
        <v>6250.7</v>
      </c>
      <c r="D1355" s="14">
        <f t="shared" si="61"/>
        <v>43360</v>
      </c>
      <c r="F1355">
        <f ca="1">IF(A1355&lt;$F$2,"",AVERAGE(INDIRECT("C"&amp;A1355-$F$2+3):C1355))</f>
        <v>6584.8447727272733</v>
      </c>
      <c r="G1355" s="2">
        <f ca="1">IF(A1355&lt;$G$2,"",IF(A1355=$G$2,AVERAGE(INDIRECT("C"&amp;A1355-$G$2+3):C1355),G1354+(2/($G$2+3))*(C1355-G1354)))</f>
        <v>6684.4609341521464</v>
      </c>
      <c r="J1355">
        <f ca="1">IF(F1355="","",IF(C1355&lt;(F1355*(1-'inputs and tables'!$K$14)),0,IF(C1355&gt;(F1355*(1+'inputs and tables'!$K$14)),1,J1354)))</f>
        <v>0</v>
      </c>
      <c r="K1355">
        <f ca="1">IF(G1355="","",IF(C1355&lt;(G1355*(1-'inputs and tables'!$K$14)),0,IF(C1355&gt;(G1355*(1+'inputs and tables'!$K$14)),1,K1354)))</f>
        <v>0</v>
      </c>
      <c r="N1355" s="13">
        <f t="shared" si="62"/>
        <v>22493.432653208103</v>
      </c>
      <c r="O1355" s="10">
        <f ca="1">(O1354+(IF(J1354&lt;&gt;J1353,(-O1354*'inputs and tables'!$K$22-'inputs and tables'!$K$21)-O1354*'inputs and tables'!$K$22,0)*('inputs and tables'!$K$15+'inputs and tables'!$K$16)))*(IF(AND(J1354=0,'inputs and tables'!$K$16=1),(data!C1354/data!C1355-1)*'inputs and tables'!$K$18+1,1)*IF(AND(J1354=1,'inputs and tables'!$K$15=1),(data!C1355/data!C1354-1)*'inputs and tables'!$K$17+1,1))</f>
        <v>244813.59023553753</v>
      </c>
      <c r="P1355" s="10">
        <f ca="1">(P1354+(IF(K1354&lt;&gt;K1353,(-P1354*'inputs and tables'!$K$22-'inputs and tables'!$K$21)-P1354*'inputs and tables'!$K$22,0)*('inputs and tables'!$K$15+'inputs and tables'!$K$16)))*(IF(AND(K1354=0,'inputs and tables'!$K$16=1),data!C1354/data!C1355,1)*IF(AND(K1354=1,'inputs and tables'!$K$15=1),data!C1355/data!C1354,1))</f>
        <v>7871.0735357713511</v>
      </c>
      <c r="R1355" s="36">
        <f ca="1">1-O1355/MAX($O$202:O1355)</f>
        <v>0.70645328350542114</v>
      </c>
      <c r="S1355" s="36">
        <f>1-N1355/MAX($N$202:N1355)</f>
        <v>0.68189838071329301</v>
      </c>
    </row>
    <row r="1356" spans="1:19" x14ac:dyDescent="0.4">
      <c r="A1356" s="17">
        <f t="shared" si="63"/>
        <v>1354</v>
      </c>
      <c r="B1356">
        <v>1537228800</v>
      </c>
      <c r="C1356">
        <v>6335.7</v>
      </c>
      <c r="D1356" s="14">
        <f t="shared" si="61"/>
        <v>43361</v>
      </c>
      <c r="F1356">
        <f ca="1">IF(A1356&lt;$F$2,"",AVERAGE(INDIRECT("C"&amp;A1356-$F$2+3):C1356))</f>
        <v>6569.0650000000014</v>
      </c>
      <c r="G1356" s="2">
        <f ca="1">IF(A1356&lt;$G$2,"",IF(A1356=$G$2,AVERAGE(INDIRECT("C"&amp;A1356-$G$2+3):C1356),G1355+(2/($G$2+3))*(C1356-G1355)))</f>
        <v>6669.6200433371614</v>
      </c>
      <c r="J1356">
        <f ca="1">IF(F1356="","",IF(C1356&lt;(F1356*(1-'inputs and tables'!$K$14)),0,IF(C1356&gt;(F1356*(1+'inputs and tables'!$K$14)),1,J1355)))</f>
        <v>0</v>
      </c>
      <c r="K1356">
        <f ca="1">IF(G1356="","",IF(C1356&lt;(G1356*(1-'inputs and tables'!$K$14)),0,IF(C1356&gt;(G1356*(1+'inputs and tables'!$K$14)),1,K1355)))</f>
        <v>0</v>
      </c>
      <c r="N1356" s="13">
        <f t="shared" si="62"/>
        <v>22799.309079132028</v>
      </c>
      <c r="O1356" s="10">
        <f ca="1">(O1355+(IF(J1355&lt;&gt;J1354,(-O1355*'inputs and tables'!$K$22-'inputs and tables'!$K$21)-O1355*'inputs and tables'!$K$22,0)*('inputs and tables'!$K$15+'inputs and tables'!$K$16)))*(IF(AND(J1355=0,'inputs and tables'!$K$16=1),(data!C1355/data!C1356-1)*'inputs and tables'!$K$18+1,1)*IF(AND(J1355=1,'inputs and tables'!$K$15=1),(data!C1356/data!C1355-1)*'inputs and tables'!$K$17+1,1))</f>
        <v>241529.16149522143</v>
      </c>
      <c r="P1356" s="10">
        <f ca="1">(P1355+(IF(K1355&lt;&gt;K1354,(-P1355*'inputs and tables'!$K$22-'inputs and tables'!$K$21)-P1355*'inputs and tables'!$K$22,0)*('inputs and tables'!$K$15+'inputs and tables'!$K$16)))*(IF(AND(K1355=0,'inputs and tables'!$K$16=1),data!C1355/data!C1356,1)*IF(AND(K1355=1,'inputs and tables'!$K$15=1),data!C1356/data!C1355,1))</f>
        <v>7765.4749041220357</v>
      </c>
      <c r="R1356" s="36">
        <f ca="1">1-O1356/MAX($O$202:O1356)</f>
        <v>0.71039151778135579</v>
      </c>
      <c r="S1356" s="36">
        <f>1-N1356/MAX($N$202:N1356)</f>
        <v>0.67757268316911867</v>
      </c>
    </row>
    <row r="1357" spans="1:19" x14ac:dyDescent="0.4">
      <c r="A1357" s="17">
        <f t="shared" si="63"/>
        <v>1355</v>
      </c>
      <c r="B1357">
        <v>1537315200</v>
      </c>
      <c r="C1357">
        <v>6386.94</v>
      </c>
      <c r="D1357" s="14">
        <f t="shared" si="61"/>
        <v>43362</v>
      </c>
      <c r="F1357">
        <f ca="1">IF(A1357&lt;$F$2,"",AVERAGE(INDIRECT("C"&amp;A1357-$F$2+3):C1357))</f>
        <v>6556.5409090909097</v>
      </c>
      <c r="G1357" s="2">
        <f ca="1">IF(A1357&lt;$G$2,"",IF(A1357=$G$2,AVERAGE(INDIRECT("C"&amp;A1357-$G$2+3):C1357),G1356+(2/($G$2+3))*(C1357-G1356)))</f>
        <v>6657.5911053228137</v>
      </c>
      <c r="J1357">
        <f ca="1">IF(F1357="","",IF(C1357&lt;(F1357*(1-'inputs and tables'!$K$14)),0,IF(C1357&gt;(F1357*(1+'inputs and tables'!$K$14)),1,J1356)))</f>
        <v>0</v>
      </c>
      <c r="K1357">
        <f ca="1">IF(G1357="","",IF(C1357&lt;(G1357*(1-'inputs and tables'!$K$14)),0,IF(C1357&gt;(G1357*(1+'inputs and tables'!$K$14)),1,K1356)))</f>
        <v>0</v>
      </c>
      <c r="N1357" s="13">
        <f t="shared" si="62"/>
        <v>22983.698585771344</v>
      </c>
      <c r="O1357" s="10">
        <f ca="1">(O1356+(IF(J1356&lt;&gt;J1355,(-O1356*'inputs and tables'!$K$22-'inputs and tables'!$K$21)-O1356*'inputs and tables'!$K$22,0)*('inputs and tables'!$K$15+'inputs and tables'!$K$16)))*(IF(AND(J1356=0,'inputs and tables'!$K$16=1),(data!C1356/data!C1357-1)*'inputs and tables'!$K$18+1,1)*IF(AND(J1356=1,'inputs and tables'!$K$15=1),(data!C1357/data!C1356-1)*'inputs and tables'!$K$17+1,1))</f>
        <v>239591.46453313707</v>
      </c>
      <c r="P1357" s="10">
        <f ca="1">(P1356+(IF(K1356&lt;&gt;K1355,(-P1356*'inputs and tables'!$K$22-'inputs and tables'!$K$21)-P1356*'inputs and tables'!$K$22,0)*('inputs and tables'!$K$15+'inputs and tables'!$K$16)))*(IF(AND(K1356=0,'inputs and tables'!$K$16=1),data!C1356/data!C1357,1)*IF(AND(K1356=1,'inputs and tables'!$K$15=1),data!C1357/data!C1356,1))</f>
        <v>7703.1754408286261</v>
      </c>
      <c r="R1357" s="36">
        <f ca="1">1-O1357/MAX($O$202:O1357)</f>
        <v>0.7127149369192971</v>
      </c>
      <c r="S1357" s="36">
        <f>1-N1357/MAX($N$202:N1357)</f>
        <v>0.67496505090837178</v>
      </c>
    </row>
    <row r="1358" spans="1:19" x14ac:dyDescent="0.4">
      <c r="A1358" s="17">
        <f t="shared" si="63"/>
        <v>1356</v>
      </c>
      <c r="B1358">
        <v>1537401600</v>
      </c>
      <c r="C1358">
        <v>6493.11</v>
      </c>
      <c r="D1358" s="14">
        <f t="shared" si="61"/>
        <v>43363</v>
      </c>
      <c r="F1358">
        <f ca="1">IF(A1358&lt;$F$2,"",AVERAGE(INDIRECT("C"&amp;A1358-$F$2+3):C1358))</f>
        <v>6551.4247727272732</v>
      </c>
      <c r="G1358" s="2">
        <f ca="1">IF(A1358&lt;$G$2,"",IF(A1358=$G$2,AVERAGE(INDIRECT("C"&amp;A1358-$G$2+3):C1358),G1357+(2/($G$2+3))*(C1358-G1357)))</f>
        <v>6650.5919093516304</v>
      </c>
      <c r="J1358">
        <f ca="1">IF(F1358="","",IF(C1358&lt;(F1358*(1-'inputs and tables'!$K$14)),0,IF(C1358&gt;(F1358*(1+'inputs and tables'!$K$14)),1,J1357)))</f>
        <v>0</v>
      </c>
      <c r="K1358">
        <f ca="1">IF(G1358="","",IF(C1358&lt;(G1358*(1-'inputs and tables'!$K$14)),0,IF(C1358&gt;(G1358*(1+'inputs and tables'!$K$14)),1,K1357)))</f>
        <v>0</v>
      </c>
      <c r="N1358" s="13">
        <f t="shared" si="62"/>
        <v>23365.756234481265</v>
      </c>
      <c r="O1358" s="10">
        <f ca="1">(O1357+(IF(J1357&lt;&gt;J1356,(-O1357*'inputs and tables'!$K$22-'inputs and tables'!$K$21)-O1357*'inputs and tables'!$K$22,0)*('inputs and tables'!$K$15+'inputs and tables'!$K$16)))*(IF(AND(J1357=0,'inputs and tables'!$K$16=1),(data!C1357/data!C1358-1)*'inputs and tables'!$K$18+1,1)*IF(AND(J1357=1,'inputs and tables'!$K$15=1),(data!C1358/data!C1357-1)*'inputs and tables'!$K$17+1,1))</f>
        <v>235673.86175273088</v>
      </c>
      <c r="P1358" s="10">
        <f ca="1">(P1357+(IF(K1357&lt;&gt;K1356,(-P1357*'inputs and tables'!$K$22-'inputs and tables'!$K$21)-P1357*'inputs and tables'!$K$22,0)*('inputs and tables'!$K$15+'inputs and tables'!$K$16)))*(IF(AND(K1357=0,'inputs and tables'!$K$16=1),data!C1357/data!C1358,1)*IF(AND(K1357=1,'inputs and tables'!$K$15=1),data!C1358/data!C1357,1))</f>
        <v>7577.2194449263889</v>
      </c>
      <c r="R1358" s="36">
        <f ca="1">1-O1358/MAX($O$202:O1358)</f>
        <v>0.71741238623823333</v>
      </c>
      <c r="S1358" s="36">
        <f>1-N1358/MAX($N$202:N1358)</f>
        <v>0.66956200022290147</v>
      </c>
    </row>
    <row r="1359" spans="1:19" x14ac:dyDescent="0.4">
      <c r="A1359" s="17">
        <f t="shared" si="63"/>
        <v>1357</v>
      </c>
      <c r="B1359">
        <v>1537488000</v>
      </c>
      <c r="C1359">
        <v>6750</v>
      </c>
      <c r="D1359" s="14">
        <f t="shared" si="61"/>
        <v>43364</v>
      </c>
      <c r="F1359">
        <f ca="1">IF(A1359&lt;$F$2,"",AVERAGE(INDIRECT("C"&amp;A1359-$F$2+3):C1359))</f>
        <v>6562.0497727272732</v>
      </c>
      <c r="G1359" s="2">
        <f ca="1">IF(A1359&lt;$G$2,"",IF(A1359=$G$2,AVERAGE(INDIRECT("C"&amp;A1359-$G$2+3):C1359),G1358+(2/($G$2+3))*(C1359-G1358)))</f>
        <v>6654.822040868582</v>
      </c>
      <c r="J1359">
        <f ca="1">IF(F1359="","",IF(C1359&lt;(F1359*(1-'inputs and tables'!$K$14)),0,IF(C1359&gt;(F1359*(1+'inputs and tables'!$K$14)),1,J1358)))</f>
        <v>1</v>
      </c>
      <c r="K1359">
        <f ca="1">IF(G1359="","",IF(C1359&lt;(G1359*(1-'inputs and tables'!$K$14)),0,IF(C1359&gt;(G1359*(1+'inputs and tables'!$K$14)),1,K1358)))</f>
        <v>1</v>
      </c>
      <c r="N1359" s="13">
        <f t="shared" si="62"/>
        <v>24290.186764547121</v>
      </c>
      <c r="O1359" s="10">
        <f ca="1">(O1358+(IF(J1358&lt;&gt;J1357,(-O1358*'inputs and tables'!$K$22-'inputs and tables'!$K$21)-O1358*'inputs and tables'!$K$22,0)*('inputs and tables'!$K$15+'inputs and tables'!$K$16)))*(IF(AND(J1358=0,'inputs and tables'!$K$16=1),(data!C1358/data!C1359-1)*'inputs and tables'!$K$18+1,1)*IF(AND(J1358=1,'inputs and tables'!$K$15=1),(data!C1359/data!C1358-1)*'inputs and tables'!$K$17+1,1))</f>
        <v>226704.6382941147</v>
      </c>
      <c r="P1359" s="10">
        <f ca="1">(P1358+(IF(K1358&lt;&gt;K1357,(-P1358*'inputs and tables'!$K$22-'inputs and tables'!$K$21)-P1358*'inputs and tables'!$K$22,0)*('inputs and tables'!$K$15+'inputs and tables'!$K$16)))*(IF(AND(K1358=0,'inputs and tables'!$K$16=1),data!C1358/data!C1359,1)*IF(AND(K1358=1,'inputs and tables'!$K$15=1),data!C1359/data!C1358,1))</f>
        <v>7288.8473111179228</v>
      </c>
      <c r="R1359" s="36">
        <f ca="1">1-O1359/MAX($O$202:O1359)</f>
        <v>0.72816704284553113</v>
      </c>
      <c r="S1359" s="36">
        <f>1-N1359/MAX($N$202:N1359)</f>
        <v>0.65648872443321982</v>
      </c>
    </row>
    <row r="1360" spans="1:19" x14ac:dyDescent="0.4">
      <c r="A1360" s="17">
        <f t="shared" si="63"/>
        <v>1358</v>
      </c>
      <c r="B1360">
        <v>1537574400</v>
      </c>
      <c r="C1360">
        <v>6707.33</v>
      </c>
      <c r="D1360" s="14">
        <f t="shared" si="61"/>
        <v>43365</v>
      </c>
      <c r="F1360">
        <f ca="1">IF(A1360&lt;$F$2,"",AVERAGE(INDIRECT("C"&amp;A1360-$F$2+3):C1360))</f>
        <v>6565.7061363636367</v>
      </c>
      <c r="G1360" s="2">
        <f ca="1">IF(A1360&lt;$G$2,"",IF(A1360=$G$2,AVERAGE(INDIRECT("C"&amp;A1360-$G$2+3):C1360),G1359+(2/($G$2+3))*(C1360-G1359)))</f>
        <v>6657.0564221082168</v>
      </c>
      <c r="J1360">
        <f ca="1">IF(F1360="","",IF(C1360&lt;(F1360*(1-'inputs and tables'!$K$14)),0,IF(C1360&gt;(F1360*(1+'inputs and tables'!$K$14)),1,J1359)))</f>
        <v>1</v>
      </c>
      <c r="K1360">
        <f ca="1">IF(G1360="","",IF(C1360&lt;(G1360*(1-'inputs and tables'!$K$14)),0,IF(C1360&gt;(G1360*(1+'inputs and tables'!$K$14)),1,K1359)))</f>
        <v>1</v>
      </c>
      <c r="N1360" s="13">
        <f t="shared" si="62"/>
        <v>24136.636798733311</v>
      </c>
      <c r="O1360" s="10">
        <f ca="1">(O1359+(IF(J1359&lt;&gt;J1358,(-O1359*'inputs and tables'!$K$22-'inputs and tables'!$K$21)-O1359*'inputs and tables'!$K$22,0)*('inputs and tables'!$K$15+'inputs and tables'!$K$16)))*(IF(AND(J1359=0,'inputs and tables'!$K$16=1),(data!C1359/data!C1360-1)*'inputs and tables'!$K$18+1,1)*IF(AND(J1359=1,'inputs and tables'!$K$15=1),(data!C1360/data!C1359-1)*'inputs and tables'!$K$17+1,1))</f>
        <v>223033.18237013384</v>
      </c>
      <c r="P1360" s="10">
        <f ca="1">(P1359+(IF(K1359&lt;&gt;K1358,(-P1359*'inputs and tables'!$K$22-'inputs and tables'!$K$21)-P1359*'inputs and tables'!$K$22,0)*('inputs and tables'!$K$15+'inputs and tables'!$K$16)))*(IF(AND(K1359=0,'inputs and tables'!$K$16=1),data!C1359/data!C1360,1)*IF(AND(K1359=1,'inputs and tables'!$K$15=1),data!C1360/data!C1359,1))</f>
        <v>7228.2854558237059</v>
      </c>
      <c r="R1360" s="36">
        <f ca="1">1-O1360/MAX($O$202:O1360)</f>
        <v>0.73256934677891272</v>
      </c>
      <c r="S1360" s="36">
        <f>1-N1360/MAX($N$202:N1360)</f>
        <v>0.65866022460039531</v>
      </c>
    </row>
    <row r="1361" spans="1:19" x14ac:dyDescent="0.4">
      <c r="A1361" s="17">
        <f t="shared" si="63"/>
        <v>1359</v>
      </c>
      <c r="B1361">
        <v>1537660800</v>
      </c>
      <c r="C1361">
        <v>6696.99</v>
      </c>
      <c r="D1361" s="14">
        <f t="shared" si="61"/>
        <v>43366</v>
      </c>
      <c r="F1361">
        <f ca="1">IF(A1361&lt;$F$2,"",AVERAGE(INDIRECT("C"&amp;A1361-$F$2+3):C1361))</f>
        <v>6578.2284090909088</v>
      </c>
      <c r="G1361" s="2">
        <f ca="1">IF(A1361&lt;$G$2,"",IF(A1361=$G$2,AVERAGE(INDIRECT("C"&amp;A1361-$G$2+3):C1361),G1360+(2/($G$2+3))*(C1361-G1360)))</f>
        <v>6658.7557232951012</v>
      </c>
      <c r="J1361">
        <f ca="1">IF(F1361="","",IF(C1361&lt;(F1361*(1-'inputs and tables'!$K$14)),0,IF(C1361&gt;(F1361*(1+'inputs and tables'!$K$14)),1,J1360)))</f>
        <v>1</v>
      </c>
      <c r="K1361">
        <f ca="1">IF(G1361="","",IF(C1361&lt;(G1361*(1-'inputs and tables'!$K$14)),0,IF(C1361&gt;(G1361*(1+'inputs and tables'!$K$14)),1,K1360)))</f>
        <v>1</v>
      </c>
      <c r="N1361" s="13">
        <f t="shared" si="62"/>
        <v>24099.427831156212</v>
      </c>
      <c r="O1361" s="10">
        <f ca="1">(O1360+(IF(J1360&lt;&gt;J1359,(-O1360*'inputs and tables'!$K$22-'inputs and tables'!$K$21)-O1360*'inputs and tables'!$K$22,0)*('inputs and tables'!$K$15+'inputs and tables'!$K$16)))*(IF(AND(J1360=0,'inputs and tables'!$K$16=1),(data!C1360/data!C1361-1)*'inputs and tables'!$K$18+1,1)*IF(AND(J1360=1,'inputs and tables'!$K$15=1),(data!C1361/data!C1360-1)*'inputs and tables'!$K$17+1,1))</f>
        <v>222259.57096472496</v>
      </c>
      <c r="P1361" s="10">
        <f ca="1">(P1360+(IF(K1360&lt;&gt;K1359,(-P1360*'inputs and tables'!$K$22-'inputs and tables'!$K$21)-P1360*'inputs and tables'!$K$22,0)*('inputs and tables'!$K$15+'inputs and tables'!$K$16)))*(IF(AND(K1360=0,'inputs and tables'!$K$16=1),data!C1360/data!C1361,1)*IF(AND(K1360=1,'inputs and tables'!$K$15=1),data!C1361/data!C1360,1))</f>
        <v>7217.1423524408074</v>
      </c>
      <c r="R1361" s="36">
        <f ca="1">1-O1361/MAX($O$202:O1361)</f>
        <v>0.7334969549549214</v>
      </c>
      <c r="S1361" s="36">
        <f>1-N1361/MAX($N$202:N1361)</f>
        <v>0.65918643298400426</v>
      </c>
    </row>
    <row r="1362" spans="1:19" x14ac:dyDescent="0.4">
      <c r="A1362" s="17">
        <f t="shared" si="63"/>
        <v>1360</v>
      </c>
      <c r="B1362">
        <v>1537747200</v>
      </c>
      <c r="C1362">
        <v>6582.09</v>
      </c>
      <c r="D1362" s="14">
        <f t="shared" ref="D1362:D1425" si="64">(B1362/86400)+DATE(1970,1,1)</f>
        <v>43367</v>
      </c>
      <c r="F1362">
        <f ca="1">IF(A1362&lt;$F$2,"",AVERAGE(INDIRECT("C"&amp;A1362-$F$2+3):C1362))</f>
        <v>6586.1040909090925</v>
      </c>
      <c r="G1362" s="2">
        <f ca="1">IF(A1362&lt;$G$2,"",IF(A1362=$G$2,AVERAGE(INDIRECT("C"&amp;A1362-$G$2+3):C1362),G1361+(2/($G$2+3))*(C1362-G1361)))</f>
        <v>6655.4933520910545</v>
      </c>
      <c r="J1362">
        <f ca="1">IF(F1362="","",IF(C1362&lt;(F1362*(1-'inputs and tables'!$K$14)),0,IF(C1362&gt;(F1362*(1+'inputs and tables'!$K$14)),1,J1361)))</f>
        <v>0</v>
      </c>
      <c r="K1362">
        <f ca="1">IF(G1362="","",IF(C1362&lt;(G1362*(1-'inputs and tables'!$K$14)),0,IF(C1362&gt;(G1362*(1+'inputs and tables'!$K$14)),1,K1361)))</f>
        <v>0</v>
      </c>
      <c r="N1362" s="13">
        <f t="shared" ref="N1362:N1425" si="65">(C1362/C1361)*N1361</f>
        <v>23685.954874230811</v>
      </c>
      <c r="O1362" s="10">
        <f ca="1">(O1361+(IF(J1361&lt;&gt;J1360,(-O1361*'inputs and tables'!$K$22-'inputs and tables'!$K$21)-O1361*'inputs and tables'!$K$22,0)*('inputs and tables'!$K$15+'inputs and tables'!$K$16)))*(IF(AND(J1361=0,'inputs and tables'!$K$16=1),(data!C1361/data!C1362-1)*'inputs and tables'!$K$18+1,1)*IF(AND(J1361=1,'inputs and tables'!$K$15=1),(data!C1362/data!C1361-1)*'inputs and tables'!$K$17+1,1))</f>
        <v>213679.64840493983</v>
      </c>
      <c r="P1362" s="10">
        <f ca="1">(P1361+(IF(K1361&lt;&gt;K1360,(-P1361*'inputs and tables'!$K$22-'inputs and tables'!$K$21)-P1361*'inputs and tables'!$K$22,0)*('inputs and tables'!$K$15+'inputs and tables'!$K$16)))*(IF(AND(K1361=0,'inputs and tables'!$K$16=1),data!C1361/data!C1362,1)*IF(AND(K1361=1,'inputs and tables'!$K$15=1),data!C1362/data!C1361,1))</f>
        <v>7093.3181185244584</v>
      </c>
      <c r="R1362" s="36">
        <f ca="1">1-O1362/MAX($O$202:O1362)</f>
        <v>0.74378481557891507</v>
      </c>
      <c r="S1362" s="36">
        <f>1-N1362/MAX($N$202:N1362)</f>
        <v>0.66503375825254096</v>
      </c>
    </row>
    <row r="1363" spans="1:19" x14ac:dyDescent="0.4">
      <c r="A1363" s="17">
        <f t="shared" si="63"/>
        <v>1361</v>
      </c>
      <c r="B1363">
        <v>1537833600</v>
      </c>
      <c r="C1363">
        <v>6436.89</v>
      </c>
      <c r="D1363" s="14">
        <f t="shared" si="64"/>
        <v>43368</v>
      </c>
      <c r="F1363">
        <f ca="1">IF(A1363&lt;$F$2,"",AVERAGE(INDIRECT("C"&amp;A1363-$F$2+3):C1363))</f>
        <v>6588.851363636365</v>
      </c>
      <c r="G1363" s="2">
        <f ca="1">IF(A1363&lt;$G$2,"",IF(A1363=$G$2,AVERAGE(INDIRECT("C"&amp;A1363-$G$2+3):C1363),G1362+(2/($G$2+3))*(C1363-G1362)))</f>
        <v>6646.1910817893076</v>
      </c>
      <c r="J1363">
        <f ca="1">IF(F1363="","",IF(C1363&lt;(F1363*(1-'inputs and tables'!$K$14)),0,IF(C1363&gt;(F1363*(1+'inputs and tables'!$K$14)),1,J1362)))</f>
        <v>0</v>
      </c>
      <c r="K1363">
        <f ca="1">IF(G1363="","",IF(C1363&lt;(G1363*(1-'inputs and tables'!$K$14)),0,IF(C1363&gt;(G1363*(1+'inputs and tables'!$K$14)),1,K1362)))</f>
        <v>0</v>
      </c>
      <c r="N1363" s="13">
        <f t="shared" si="65"/>
        <v>23163.445967828997</v>
      </c>
      <c r="O1363" s="10">
        <f ca="1">(O1362+(IF(J1362&lt;&gt;J1361,(-O1362*'inputs and tables'!$K$22-'inputs and tables'!$K$21)-O1362*'inputs and tables'!$K$22,0)*('inputs and tables'!$K$15+'inputs and tables'!$K$16)))*(IF(AND(J1362=0,'inputs and tables'!$K$16=1),(data!C1362/data!C1363-1)*'inputs and tables'!$K$18+1,1)*IF(AND(J1362=1,'inputs and tables'!$K$15=1),(data!C1363/data!C1362-1)*'inputs and tables'!$K$17+1,1))</f>
        <v>218062.72277695144</v>
      </c>
      <c r="P1363" s="10">
        <f ca="1">(P1362+(IF(K1362&lt;&gt;K1361,(-P1362*'inputs and tables'!$K$22-'inputs and tables'!$K$21)-P1362*'inputs and tables'!$K$22,0)*('inputs and tables'!$K$15+'inputs and tables'!$K$16)))*(IF(AND(K1362=0,'inputs and tables'!$K$16=1),data!C1362/data!C1363,1)*IF(AND(K1362=1,'inputs and tables'!$K$15=1),data!C1363/data!C1362,1))</f>
        <v>7238.8188299394787</v>
      </c>
      <c r="R1363" s="36">
        <f ca="1">1-O1363/MAX($O$202:O1363)</f>
        <v>0.7385292368799643</v>
      </c>
      <c r="S1363" s="36">
        <f>1-N1363/MAX($N$202:N1363)</f>
        <v>0.67242306746917757</v>
      </c>
    </row>
    <row r="1364" spans="1:19" x14ac:dyDescent="0.4">
      <c r="A1364" s="17">
        <f t="shared" si="63"/>
        <v>1362</v>
      </c>
      <c r="B1364">
        <v>1537920000</v>
      </c>
      <c r="C1364">
        <v>6455.66</v>
      </c>
      <c r="D1364" s="14">
        <f t="shared" si="64"/>
        <v>43369</v>
      </c>
      <c r="F1364">
        <f ca="1">IF(A1364&lt;$F$2,"",AVERAGE(INDIRECT("C"&amp;A1364-$F$2+3):C1364))</f>
        <v>6593.4420454545461</v>
      </c>
      <c r="G1364" s="2">
        <f ca="1">IF(A1364&lt;$G$2,"",IF(A1364=$G$2,AVERAGE(INDIRECT("C"&amp;A1364-$G$2+3):C1364),G1363+(2/($G$2+3))*(C1364-G1363)))</f>
        <v>6638.0833761812519</v>
      </c>
      <c r="J1364">
        <f ca="1">IF(F1364="","",IF(C1364&lt;(F1364*(1-'inputs and tables'!$K$14)),0,IF(C1364&gt;(F1364*(1+'inputs and tables'!$K$14)),1,J1363)))</f>
        <v>0</v>
      </c>
      <c r="K1364">
        <f ca="1">IF(G1364="","",IF(C1364&lt;(G1364*(1-'inputs and tables'!$K$14)),0,IF(C1364&gt;(G1364*(1+'inputs and tables'!$K$14)),1,K1363)))</f>
        <v>0</v>
      </c>
      <c r="N1364" s="13">
        <f t="shared" si="65"/>
        <v>23230.990679765371</v>
      </c>
      <c r="O1364" s="10">
        <f ca="1">(O1363+(IF(J1363&lt;&gt;J1362,(-O1363*'inputs and tables'!$K$22-'inputs and tables'!$K$21)-O1363*'inputs and tables'!$K$22,0)*('inputs and tables'!$K$15+'inputs and tables'!$K$16)))*(IF(AND(J1363=0,'inputs and tables'!$K$16=1),(data!C1363/data!C1364-1)*'inputs and tables'!$K$18+1,1)*IF(AND(J1363=1,'inputs and tables'!$K$15=1),(data!C1364/data!C1363-1)*'inputs and tables'!$K$17+1,1))</f>
        <v>217428.69971710577</v>
      </c>
      <c r="P1364" s="10">
        <f ca="1">(P1363+(IF(K1363&lt;&gt;K1362,(-P1363*'inputs and tables'!$K$22-'inputs and tables'!$K$21)-P1363*'inputs and tables'!$K$22,0)*('inputs and tables'!$K$15+'inputs and tables'!$K$16)))*(IF(AND(K1363=0,'inputs and tables'!$K$16=1),data!C1363/data!C1364,1)*IF(AND(K1363=1,'inputs and tables'!$K$15=1),data!C1364/data!C1363,1))</f>
        <v>7217.7717751940372</v>
      </c>
      <c r="R1364" s="36">
        <f ca="1">1-O1364/MAX($O$202:O1364)</f>
        <v>0.73928946995044242</v>
      </c>
      <c r="S1364" s="36">
        <f>1-N1364/MAX($N$202:N1364)</f>
        <v>0.6714678516703052</v>
      </c>
    </row>
    <row r="1365" spans="1:19" x14ac:dyDescent="0.4">
      <c r="A1365" s="17">
        <f t="shared" si="63"/>
        <v>1363</v>
      </c>
      <c r="B1365">
        <v>1538006400</v>
      </c>
      <c r="C1365">
        <v>6680.01</v>
      </c>
      <c r="D1365" s="14">
        <f t="shared" si="64"/>
        <v>43370</v>
      </c>
      <c r="F1365">
        <f ca="1">IF(A1365&lt;$F$2,"",AVERAGE(INDIRECT("C"&amp;A1365-$F$2+3):C1365))</f>
        <v>6604.4647727272732</v>
      </c>
      <c r="G1365" s="2">
        <f ca="1">IF(A1365&lt;$G$2,"",IF(A1365=$G$2,AVERAGE(INDIRECT("C"&amp;A1365-$G$2+3):C1365),G1364+(2/($G$2+3))*(C1365-G1364)))</f>
        <v>6639.867487833114</v>
      </c>
      <c r="J1365">
        <f ca="1">IF(F1365="","",IF(C1365&lt;(F1365*(1-'inputs and tables'!$K$14)),0,IF(C1365&gt;(F1365*(1+'inputs and tables'!$K$14)),1,J1364)))</f>
        <v>1</v>
      </c>
      <c r="K1365">
        <f ca="1">IF(G1365="","",IF(C1365&lt;(G1365*(1-'inputs and tables'!$K$14)),0,IF(C1365&gt;(G1365*(1+'inputs and tables'!$K$14)),1,K1364)))</f>
        <v>1</v>
      </c>
      <c r="N1365" s="13">
        <f t="shared" si="65"/>
        <v>24038.324516895173</v>
      </c>
      <c r="O1365" s="10">
        <f ca="1">(O1364+(IF(J1364&lt;&gt;J1363,(-O1364*'inputs and tables'!$K$22-'inputs and tables'!$K$21)-O1364*'inputs and tables'!$K$22,0)*('inputs and tables'!$K$15+'inputs and tables'!$K$16)))*(IF(AND(J1364=0,'inputs and tables'!$K$16=1),(data!C1364/data!C1365-1)*'inputs and tables'!$K$18+1,1)*IF(AND(J1364=1,'inputs and tables'!$K$15=1),(data!C1365/data!C1364-1)*'inputs and tables'!$K$17+1,1))</f>
        <v>210126.29616059421</v>
      </c>
      <c r="P1365" s="10">
        <f ca="1">(P1364+(IF(K1364&lt;&gt;K1363,(-P1364*'inputs and tables'!$K$22-'inputs and tables'!$K$21)-P1364*'inputs and tables'!$K$22,0)*('inputs and tables'!$K$15+'inputs and tables'!$K$16)))*(IF(AND(K1364=0,'inputs and tables'!$K$16=1),data!C1364/data!C1365,1)*IF(AND(K1364=1,'inputs and tables'!$K$15=1),data!C1365/data!C1364,1))</f>
        <v>6975.3608959042176</v>
      </c>
      <c r="R1365" s="36">
        <f ca="1">1-O1365/MAX($O$202:O1365)</f>
        <v>0.74804550585706808</v>
      </c>
      <c r="S1365" s="36">
        <f>1-N1365/MAX($N$202:N1365)</f>
        <v>0.6600505546816523</v>
      </c>
    </row>
    <row r="1366" spans="1:19" x14ac:dyDescent="0.4">
      <c r="A1366" s="17">
        <f t="shared" si="63"/>
        <v>1364</v>
      </c>
      <c r="B1366">
        <v>1538092800</v>
      </c>
      <c r="C1366">
        <v>6620.01</v>
      </c>
      <c r="D1366" s="14">
        <f t="shared" si="64"/>
        <v>43371</v>
      </c>
      <c r="F1366">
        <f ca="1">IF(A1366&lt;$F$2,"",AVERAGE(INDIRECT("C"&amp;A1366-$F$2+3):C1366))</f>
        <v>6612.4420454545443</v>
      </c>
      <c r="G1366" s="2">
        <f ca="1">IF(A1366&lt;$G$2,"",IF(A1366=$G$2,AVERAGE(INDIRECT("C"&amp;A1366-$G$2+3):C1366),G1365+(2/($G$2+3))*(C1366-G1365)))</f>
        <v>6639.0224883508536</v>
      </c>
      <c r="J1366">
        <f ca="1">IF(F1366="","",IF(C1366&lt;(F1366*(1-'inputs and tables'!$K$14)),0,IF(C1366&gt;(F1366*(1+'inputs and tables'!$K$14)),1,J1365)))</f>
        <v>1</v>
      </c>
      <c r="K1366">
        <f ca="1">IF(G1366="","",IF(C1366&lt;(G1366*(1-'inputs and tables'!$K$14)),0,IF(C1366&gt;(G1366*(1+'inputs and tables'!$K$14)),1,K1365)))</f>
        <v>0</v>
      </c>
      <c r="N1366" s="13">
        <f t="shared" si="65"/>
        <v>23822.411745654754</v>
      </c>
      <c r="O1366" s="10">
        <f ca="1">(O1365+(IF(J1365&lt;&gt;J1364,(-O1365*'inputs and tables'!$K$22-'inputs and tables'!$K$21)-O1365*'inputs and tables'!$K$22,0)*('inputs and tables'!$K$15+'inputs and tables'!$K$16)))*(IF(AND(J1365=0,'inputs and tables'!$K$16=1),(data!C1365/data!C1366-1)*'inputs and tables'!$K$18+1,1)*IF(AND(J1365=1,'inputs and tables'!$K$15=1),(data!C1366/data!C1365-1)*'inputs and tables'!$K$17+1,1))</f>
        <v>205467.97867290355</v>
      </c>
      <c r="P1366" s="10">
        <f ca="1">(P1365+(IF(K1365&lt;&gt;K1364,(-P1365*'inputs and tables'!$K$22-'inputs and tables'!$K$21)-P1365*'inputs and tables'!$K$22,0)*('inputs and tables'!$K$15+'inputs and tables'!$K$16)))*(IF(AND(K1365=0,'inputs and tables'!$K$16=1),data!C1365/data!C1366,1)*IF(AND(K1365=1,'inputs and tables'!$K$15=1),data!C1366/data!C1365,1))</f>
        <v>6898.8826314220923</v>
      </c>
      <c r="R1366" s="36">
        <f ca="1">1-O1366/MAX($O$202:O1366)</f>
        <v>0.75363111816554018</v>
      </c>
      <c r="S1366" s="36">
        <f>1-N1366/MAX($N$202:N1366)</f>
        <v>0.66310398824224592</v>
      </c>
    </row>
    <row r="1367" spans="1:19" x14ac:dyDescent="0.4">
      <c r="A1367" s="17">
        <f t="shared" si="63"/>
        <v>1365</v>
      </c>
      <c r="B1367">
        <v>1538179200</v>
      </c>
      <c r="C1367">
        <v>6581</v>
      </c>
      <c r="D1367" s="14">
        <f t="shared" si="64"/>
        <v>43372</v>
      </c>
      <c r="F1367">
        <f ca="1">IF(A1367&lt;$F$2,"",AVERAGE(INDIRECT("C"&amp;A1367-$F$2+3):C1367))</f>
        <v>6618.4670454545439</v>
      </c>
      <c r="G1367" s="2">
        <f ca="1">IF(A1367&lt;$G$2,"",IF(A1367=$G$2,AVERAGE(INDIRECT("C"&amp;A1367-$G$2+3):C1367),G1366+(2/($G$2+3))*(C1367-G1366)))</f>
        <v>6636.5534462933701</v>
      </c>
      <c r="J1367">
        <f ca="1">IF(F1367="","",IF(C1367&lt;(F1367*(1-'inputs and tables'!$K$14)),0,IF(C1367&gt;(F1367*(1+'inputs and tables'!$K$14)),1,J1366)))</f>
        <v>0</v>
      </c>
      <c r="K1367">
        <f ca="1">IF(G1367="","",IF(C1367&lt;(G1367*(1-'inputs and tables'!$K$14)),0,IF(C1367&gt;(G1367*(1+'inputs and tables'!$K$14)),1,K1366)))</f>
        <v>0</v>
      </c>
      <c r="N1367" s="13">
        <f t="shared" si="65"/>
        <v>23682.032458886606</v>
      </c>
      <c r="O1367" s="10">
        <f ca="1">(O1366+(IF(J1366&lt;&gt;J1365,(-O1366*'inputs and tables'!$K$22-'inputs and tables'!$K$21)-O1366*'inputs and tables'!$K$22,0)*('inputs and tables'!$K$15+'inputs and tables'!$K$16)))*(IF(AND(J1366=0,'inputs and tables'!$K$16=1),(data!C1366/data!C1367-1)*'inputs and tables'!$K$18+1,1)*IF(AND(J1366=1,'inputs and tables'!$K$15=1),(data!C1367/data!C1366-1)*'inputs and tables'!$K$17+1,1))</f>
        <v>202743.74741674721</v>
      </c>
      <c r="P1367" s="10">
        <f ca="1">(P1366+(IF(K1366&lt;&gt;K1365,(-P1366*'inputs and tables'!$K$22-'inputs and tables'!$K$21)-P1366*'inputs and tables'!$K$22,0)*('inputs and tables'!$K$15+'inputs and tables'!$K$16)))*(IF(AND(K1366=0,'inputs and tables'!$K$16=1),data!C1366/data!C1367,1)*IF(AND(K1366=1,'inputs and tables'!$K$15=1),data!C1367/data!C1366,1))</f>
        <v>6925.8973810701846</v>
      </c>
      <c r="R1367" s="36">
        <f ca="1">1-O1367/MAX($O$202:O1367)</f>
        <v>0.75689764082650524</v>
      </c>
      <c r="S1367" s="36">
        <f>1-N1367/MAX($N$202:N1367)</f>
        <v>0.66508922896222522</v>
      </c>
    </row>
    <row r="1368" spans="1:19" x14ac:dyDescent="0.4">
      <c r="A1368" s="17">
        <f t="shared" si="63"/>
        <v>1366</v>
      </c>
      <c r="B1368">
        <v>1538265600</v>
      </c>
      <c r="C1368">
        <v>6605</v>
      </c>
      <c r="D1368" s="14">
        <f t="shared" si="64"/>
        <v>43373</v>
      </c>
      <c r="F1368">
        <f ca="1">IF(A1368&lt;$F$2,"",AVERAGE(INDIRECT("C"&amp;A1368-$F$2+3):C1368))</f>
        <v>6618.9104545454547</v>
      </c>
      <c r="G1368" s="2">
        <f ca="1">IF(A1368&lt;$G$2,"",IF(A1368=$G$2,AVERAGE(INDIRECT("C"&amp;A1368-$G$2+3):C1368),G1367+(2/($G$2+3))*(C1368-G1367)))</f>
        <v>6635.2107464510991</v>
      </c>
      <c r="J1368">
        <f ca="1">IF(F1368="","",IF(C1368&lt;(F1368*(1-'inputs and tables'!$K$14)),0,IF(C1368&gt;(F1368*(1+'inputs and tables'!$K$14)),1,J1367)))</f>
        <v>0</v>
      </c>
      <c r="K1368">
        <f ca="1">IF(G1368="","",IF(C1368&lt;(G1368*(1-'inputs and tables'!$K$14)),0,IF(C1368&gt;(G1368*(1+'inputs and tables'!$K$14)),1,K1367)))</f>
        <v>0</v>
      </c>
      <c r="N1368" s="13">
        <f t="shared" si="65"/>
        <v>23768.397567382777</v>
      </c>
      <c r="O1368" s="10">
        <f ca="1">(O1367+(IF(J1367&lt;&gt;J1366,(-O1367*'inputs and tables'!$K$22-'inputs and tables'!$K$21)-O1367*'inputs and tables'!$K$22,0)*('inputs and tables'!$K$15+'inputs and tables'!$K$16)))*(IF(AND(J1367=0,'inputs and tables'!$K$16=1),(data!C1367/data!C1368-1)*'inputs and tables'!$K$18+1,1)*IF(AND(J1367=1,'inputs and tables'!$K$15=1),(data!C1368/data!C1367-1)*'inputs and tables'!$K$17+1,1))</f>
        <v>201603.04141500592</v>
      </c>
      <c r="P1368" s="10">
        <f ca="1">(P1367+(IF(K1367&lt;&gt;K1366,(-P1367*'inputs and tables'!$K$22-'inputs and tables'!$K$21)-P1367*'inputs and tables'!$K$22,0)*('inputs and tables'!$K$15+'inputs and tables'!$K$16)))*(IF(AND(K1367=0,'inputs and tables'!$K$16=1),data!C1367/data!C1368,1)*IF(AND(K1367=1,'inputs and tables'!$K$15=1),data!C1368/data!C1367,1))</f>
        <v>6900.7313648482796</v>
      </c>
      <c r="R1368" s="36">
        <f ca="1">1-O1368/MAX($O$202:O1368)</f>
        <v>0.75826541824839855</v>
      </c>
      <c r="S1368" s="36">
        <f>1-N1368/MAX($N$202:N1368)</f>
        <v>0.66386785553798777</v>
      </c>
    </row>
    <row r="1369" spans="1:19" x14ac:dyDescent="0.4">
      <c r="A1369" s="17">
        <f t="shared" si="63"/>
        <v>1367</v>
      </c>
      <c r="B1369">
        <v>1538352000</v>
      </c>
      <c r="C1369">
        <v>6572.83</v>
      </c>
      <c r="D1369" s="14">
        <f t="shared" si="64"/>
        <v>43374</v>
      </c>
      <c r="F1369">
        <f ca="1">IF(A1369&lt;$F$2,"",AVERAGE(INDIRECT("C"&amp;A1369-$F$2+3):C1369))</f>
        <v>6622.914772727273</v>
      </c>
      <c r="G1369" s="2">
        <f ca="1">IF(A1369&lt;$G$2,"",IF(A1369=$G$2,AVERAGE(INDIRECT("C"&amp;A1369-$G$2+3):C1369),G1368+(2/($G$2+3))*(C1369-G1368)))</f>
        <v>6632.5562466021165</v>
      </c>
      <c r="J1369">
        <f ca="1">IF(F1369="","",IF(C1369&lt;(F1369*(1-'inputs and tables'!$K$14)),0,IF(C1369&gt;(F1369*(1+'inputs and tables'!$K$14)),1,J1368)))</f>
        <v>0</v>
      </c>
      <c r="K1369">
        <f ca="1">IF(G1369="","",IF(C1369&lt;(G1369*(1-'inputs and tables'!$K$14)),0,IF(C1369&gt;(G1369*(1+'inputs and tables'!$K$14)),1,K1368)))</f>
        <v>0</v>
      </c>
      <c r="N1369" s="13">
        <f t="shared" si="65"/>
        <v>23652.63233653604</v>
      </c>
      <c r="O1369" s="10">
        <f ca="1">(O1368+(IF(J1368&lt;&gt;J1367,(-O1368*'inputs and tables'!$K$22-'inputs and tables'!$K$21)-O1368*'inputs and tables'!$K$22,0)*('inputs and tables'!$K$15+'inputs and tables'!$K$16)))*(IF(AND(J1368=0,'inputs and tables'!$K$16=1),(data!C1368/data!C1369-1)*'inputs and tables'!$K$18+1,1)*IF(AND(J1368=1,'inputs and tables'!$K$15=1),(data!C1369/data!C1368-1)*'inputs and tables'!$K$17+1,1))</f>
        <v>202589.76552658659</v>
      </c>
      <c r="P1369" s="10">
        <f ca="1">(P1368+(IF(K1368&lt;&gt;K1367,(-P1368*'inputs and tables'!$K$22-'inputs and tables'!$K$21)-P1368*'inputs and tables'!$K$22,0)*('inputs and tables'!$K$15+'inputs and tables'!$K$16)))*(IF(AND(K1368=0,'inputs and tables'!$K$16=1),data!C1368/data!C1369,1)*IF(AND(K1368=1,'inputs and tables'!$K$15=1),data!C1369/data!C1368,1))</f>
        <v>6934.5062423374538</v>
      </c>
      <c r="R1369" s="36">
        <f ca="1">1-O1369/MAX($O$202:O1369)</f>
        <v>0.7570822746869571</v>
      </c>
      <c r="S1369" s="36">
        <f>1-N1369/MAX($N$202:N1369)</f>
        <v>0.66550500483205921</v>
      </c>
    </row>
    <row r="1370" spans="1:19" x14ac:dyDescent="0.4">
      <c r="A1370" s="17">
        <f t="shared" si="63"/>
        <v>1368</v>
      </c>
      <c r="B1370">
        <v>1538438400</v>
      </c>
      <c r="C1370">
        <v>6498.46</v>
      </c>
      <c r="D1370" s="14">
        <f t="shared" si="64"/>
        <v>43375</v>
      </c>
      <c r="F1370">
        <f ca="1">IF(A1370&lt;$F$2,"",AVERAGE(INDIRECT("C"&amp;A1370-$F$2+3):C1370))</f>
        <v>6623.1177272727282</v>
      </c>
      <c r="G1370" s="2">
        <f ca="1">IF(A1370&lt;$G$2,"",IF(A1370=$G$2,AVERAGE(INDIRECT("C"&amp;A1370-$G$2+3):C1370),G1369+(2/($G$2+3))*(C1370-G1369)))</f>
        <v>6626.850023342452</v>
      </c>
      <c r="J1370">
        <f ca="1">IF(F1370="","",IF(C1370&lt;(F1370*(1-'inputs and tables'!$K$14)),0,IF(C1370&gt;(F1370*(1+'inputs and tables'!$K$14)),1,J1369)))</f>
        <v>0</v>
      </c>
      <c r="K1370">
        <f ca="1">IF(G1370="","",IF(C1370&lt;(G1370*(1-'inputs and tables'!$K$14)),0,IF(C1370&gt;(G1370*(1+'inputs and tables'!$K$14)),1,K1369)))</f>
        <v>0</v>
      </c>
      <c r="N1370" s="13">
        <f t="shared" si="65"/>
        <v>23385.008456583542</v>
      </c>
      <c r="O1370" s="10">
        <f ca="1">(O1369+(IF(J1369&lt;&gt;J1368,(-O1369*'inputs and tables'!$K$22-'inputs and tables'!$K$21)-O1369*'inputs and tables'!$K$22,0)*('inputs and tables'!$K$15+'inputs and tables'!$K$16)))*(IF(AND(J1369=0,'inputs and tables'!$K$16=1),(data!C1369/data!C1370-1)*'inputs and tables'!$K$18+1,1)*IF(AND(J1369=1,'inputs and tables'!$K$15=1),(data!C1370/data!C1369-1)*'inputs and tables'!$K$17+1,1))</f>
        <v>204908.25342405957</v>
      </c>
      <c r="P1370" s="10">
        <f ca="1">(P1369+(IF(K1369&lt;&gt;K1368,(-P1369*'inputs and tables'!$K$22-'inputs and tables'!$K$21)-P1369*'inputs and tables'!$K$22,0)*('inputs and tables'!$K$15+'inputs and tables'!$K$16)))*(IF(AND(K1369=0,'inputs and tables'!$K$16=1),data!C1369/data!C1370,1)*IF(AND(K1369=1,'inputs and tables'!$K$15=1),data!C1370/data!C1369,1))</f>
        <v>7013.8664644889541</v>
      </c>
      <c r="R1370" s="36">
        <f ca="1">1-O1370/MAX($O$202:O1370)</f>
        <v>0.75430226354100394</v>
      </c>
      <c r="S1370" s="36">
        <f>1-N1370/MAX($N$202:N1370)</f>
        <v>0.66928973573041506</v>
      </c>
    </row>
    <row r="1371" spans="1:19" x14ac:dyDescent="0.4">
      <c r="A1371" s="17">
        <f t="shared" si="63"/>
        <v>1369</v>
      </c>
      <c r="B1371">
        <v>1538524800</v>
      </c>
      <c r="C1371">
        <v>6466.03</v>
      </c>
      <c r="D1371" s="14">
        <f t="shared" si="64"/>
        <v>43376</v>
      </c>
      <c r="F1371">
        <f ca="1">IF(A1371&lt;$F$2,"",AVERAGE(INDIRECT("C"&amp;A1371-$F$2+3):C1371))</f>
        <v>6627.8288636363659</v>
      </c>
      <c r="G1371" s="2">
        <f ca="1">IF(A1371&lt;$G$2,"",IF(A1371=$G$2,AVERAGE(INDIRECT("C"&amp;A1371-$G$2+3):C1371),G1370+(2/($G$2+3))*(C1371-G1370)))</f>
        <v>6620.0066180938375</v>
      </c>
      <c r="J1371">
        <f ca="1">IF(F1371="","",IF(C1371&lt;(F1371*(1-'inputs and tables'!$K$14)),0,IF(C1371&gt;(F1371*(1+'inputs and tables'!$K$14)),1,J1370)))</f>
        <v>0</v>
      </c>
      <c r="K1371">
        <f ca="1">IF(G1371="","",IF(C1371&lt;(G1371*(1-'inputs and tables'!$K$14)),0,IF(C1371&gt;(G1371*(1+'inputs and tables'!$K$14)),1,K1370)))</f>
        <v>0</v>
      </c>
      <c r="N1371" s="13">
        <f t="shared" si="65"/>
        <v>23268.307603728095</v>
      </c>
      <c r="O1371" s="10">
        <f ca="1">(O1370+(IF(J1370&lt;&gt;J1369,(-O1370*'inputs and tables'!$K$22-'inputs and tables'!$K$21)-O1370*'inputs and tables'!$K$22,0)*('inputs and tables'!$K$15+'inputs and tables'!$K$16)))*(IF(AND(J1370=0,'inputs and tables'!$K$16=1),(data!C1370/data!C1371-1)*'inputs and tables'!$K$18+1,1)*IF(AND(J1370=1,'inputs and tables'!$K$15=1),(data!C1371/data!C1370-1)*'inputs and tables'!$K$17+1,1))</f>
        <v>205935.9589340158</v>
      </c>
      <c r="P1371" s="10">
        <f ca="1">(P1370+(IF(K1370&lt;&gt;K1369,(-P1370*'inputs and tables'!$K$22-'inputs and tables'!$K$21)-P1370*'inputs and tables'!$K$22,0)*('inputs and tables'!$K$15+'inputs and tables'!$K$16)))*(IF(AND(K1370=0,'inputs and tables'!$K$16=1),data!C1370/data!C1371,1)*IF(AND(K1370=1,'inputs and tables'!$K$15=1),data!C1371/data!C1370,1))</f>
        <v>7049.0441066346566</v>
      </c>
      <c r="R1371" s="36">
        <f ca="1">1-O1371/MAX($O$202:O1371)</f>
        <v>0.75306998073480513</v>
      </c>
      <c r="S1371" s="36">
        <f>1-N1371/MAX($N$202:N1371)</f>
        <v>0.67094011656991592</v>
      </c>
    </row>
    <row r="1372" spans="1:19" x14ac:dyDescent="0.4">
      <c r="A1372" s="17">
        <f t="shared" si="63"/>
        <v>1370</v>
      </c>
      <c r="B1372">
        <v>1538611200</v>
      </c>
      <c r="C1372">
        <v>6547.45</v>
      </c>
      <c r="D1372" s="14">
        <f t="shared" si="64"/>
        <v>43377</v>
      </c>
      <c r="F1372">
        <f ca="1">IF(A1372&lt;$F$2,"",AVERAGE(INDIRECT("C"&amp;A1372-$F$2+3):C1372))</f>
        <v>6629.4552272727296</v>
      </c>
      <c r="G1372" s="2">
        <f ca="1">IF(A1372&lt;$G$2,"",IF(A1372=$G$2,AVERAGE(INDIRECT("C"&amp;A1372-$G$2+3):C1372),G1371+(2/($G$2+3))*(C1372-G1371)))</f>
        <v>6616.91910243027</v>
      </c>
      <c r="J1372">
        <f ca="1">IF(F1372="","",IF(C1372&lt;(F1372*(1-'inputs and tables'!$K$14)),0,IF(C1372&gt;(F1372*(1+'inputs and tables'!$K$14)),1,J1371)))</f>
        <v>0</v>
      </c>
      <c r="K1372">
        <f ca="1">IF(G1372="","",IF(C1372&lt;(G1372*(1-'inputs and tables'!$K$14)),0,IF(C1372&gt;(G1372*(1+'inputs and tables'!$K$14)),1,K1371)))</f>
        <v>0</v>
      </c>
      <c r="N1372" s="13">
        <f t="shared" si="65"/>
        <v>23561.301234301343</v>
      </c>
      <c r="O1372" s="10">
        <f ca="1">(O1371+(IF(J1371&lt;&gt;J1370,(-O1371*'inputs and tables'!$K$22-'inputs and tables'!$K$21)-O1371*'inputs and tables'!$K$22,0)*('inputs and tables'!$K$15+'inputs and tables'!$K$16)))*(IF(AND(J1371=0,'inputs and tables'!$K$16=1),(data!C1371/data!C1372-1)*'inputs and tables'!$K$18+1,1)*IF(AND(J1371=1,'inputs and tables'!$K$15=1),(data!C1372/data!C1371-1)*'inputs and tables'!$K$17+1,1))</f>
        <v>203375.06793425136</v>
      </c>
      <c r="P1372" s="10">
        <f ca="1">(P1371+(IF(K1371&lt;&gt;K1370,(-P1371*'inputs and tables'!$K$22-'inputs and tables'!$K$21)-P1371*'inputs and tables'!$K$22,0)*('inputs and tables'!$K$15+'inputs and tables'!$K$16)))*(IF(AND(K1371=0,'inputs and tables'!$K$16=1),data!C1371/data!C1372,1)*IF(AND(K1371=1,'inputs and tables'!$K$15=1),data!C1372/data!C1371,1))</f>
        <v>6961.3865955177798</v>
      </c>
      <c r="R1372" s="36">
        <f ca="1">1-O1372/MAX($O$202:O1372)</f>
        <v>0.75614064827233085</v>
      </c>
      <c r="S1372" s="36">
        <f>1-N1372/MAX($N$202:N1372)</f>
        <v>0.66679660722819034</v>
      </c>
    </row>
    <row r="1373" spans="1:19" x14ac:dyDescent="0.4">
      <c r="A1373" s="17">
        <f t="shared" si="63"/>
        <v>1371</v>
      </c>
      <c r="B1373">
        <v>1538697600</v>
      </c>
      <c r="C1373">
        <v>6593.94</v>
      </c>
      <c r="D1373" s="14">
        <f t="shared" si="64"/>
        <v>43378</v>
      </c>
      <c r="F1373">
        <f ca="1">IF(A1373&lt;$F$2,"",AVERAGE(INDIRECT("C"&amp;A1373-$F$2+3):C1373))</f>
        <v>6634.7722727272749</v>
      </c>
      <c r="G1373" s="2">
        <f ca="1">IF(A1373&lt;$G$2,"",IF(A1373=$G$2,AVERAGE(INDIRECT("C"&amp;A1373-$G$2+3):C1373),G1372+(2/($G$2+3))*(C1373-G1372)))</f>
        <v>6615.9412682843013</v>
      </c>
      <c r="J1373">
        <f ca="1">IF(F1373="","",IF(C1373&lt;(F1373*(1-'inputs and tables'!$K$14)),0,IF(C1373&gt;(F1373*(1+'inputs and tables'!$K$14)),1,J1372)))</f>
        <v>0</v>
      </c>
      <c r="K1373">
        <f ca="1">IF(G1373="","",IF(C1373&lt;(G1373*(1-'inputs and tables'!$K$14)),0,IF(C1373&gt;(G1373*(1+'inputs and tables'!$K$14)),1,K1372)))</f>
        <v>0</v>
      </c>
      <c r="N1373" s="13">
        <f t="shared" si="65"/>
        <v>23728.597646550792</v>
      </c>
      <c r="O1373" s="10">
        <f ca="1">(O1372+(IF(J1372&lt;&gt;J1371,(-O1372*'inputs and tables'!$K$22-'inputs and tables'!$K$21)-O1372*'inputs and tables'!$K$22,0)*('inputs and tables'!$K$15+'inputs and tables'!$K$16)))*(IF(AND(J1372=0,'inputs and tables'!$K$16=1),(data!C1372/data!C1373-1)*'inputs and tables'!$K$18+1,1)*IF(AND(J1372=1,'inputs and tables'!$K$15=1),(data!C1373/data!C1372-1)*'inputs and tables'!$K$17+1,1))</f>
        <v>201941.1897205789</v>
      </c>
      <c r="P1373" s="10">
        <f ca="1">(P1372+(IF(K1372&lt;&gt;K1371,(-P1372*'inputs and tables'!$K$22-'inputs and tables'!$K$21)-P1372*'inputs and tables'!$K$22,0)*('inputs and tables'!$K$15+'inputs and tables'!$K$16)))*(IF(AND(K1372=0,'inputs and tables'!$K$16=1),data!C1372/data!C1373,1)*IF(AND(K1372=1,'inputs and tables'!$K$15=1),data!C1373/data!C1372,1))</f>
        <v>6912.3059452804982</v>
      </c>
      <c r="R1373" s="36">
        <f ca="1">1-O1373/MAX($O$202:O1373)</f>
        <v>0.75785995740493128</v>
      </c>
      <c r="S1373" s="36">
        <f>1-N1373/MAX($N$202:N1373)</f>
        <v>0.66443070512432389</v>
      </c>
    </row>
    <row r="1374" spans="1:19" x14ac:dyDescent="0.4">
      <c r="A1374" s="17">
        <f t="shared" si="63"/>
        <v>1372</v>
      </c>
      <c r="B1374">
        <v>1538784000</v>
      </c>
      <c r="C1374">
        <v>6552.43</v>
      </c>
      <c r="D1374" s="14">
        <f t="shared" si="64"/>
        <v>43379</v>
      </c>
      <c r="F1374">
        <f ca="1">IF(A1374&lt;$F$2,"",AVERAGE(INDIRECT("C"&amp;A1374-$F$2+3):C1374))</f>
        <v>6635.3647727272737</v>
      </c>
      <c r="G1374" s="2">
        <f ca="1">IF(A1374&lt;$G$2,"",IF(A1374=$G$2,AVERAGE(INDIRECT("C"&amp;A1374-$G$2+3):C1374),G1373+(2/($G$2+3))*(C1374-G1373)))</f>
        <v>6613.2386611232669</v>
      </c>
      <c r="J1374">
        <f ca="1">IF(F1374="","",IF(C1374&lt;(F1374*(1-'inputs and tables'!$K$14)),0,IF(C1374&gt;(F1374*(1+'inputs and tables'!$K$14)),1,J1373)))</f>
        <v>0</v>
      </c>
      <c r="K1374">
        <f ca="1">IF(G1374="","",IF(C1374&lt;(G1374*(1-'inputs and tables'!$K$14)),0,IF(C1374&gt;(G1374*(1+'inputs and tables'!$K$14)),1,K1373)))</f>
        <v>0</v>
      </c>
      <c r="N1374" s="13">
        <f t="shared" si="65"/>
        <v>23579.221994314299</v>
      </c>
      <c r="O1374" s="10">
        <f ca="1">(O1373+(IF(J1373&lt;&gt;J1372,(-O1373*'inputs and tables'!$K$22-'inputs and tables'!$K$21)-O1373*'inputs and tables'!$K$22,0)*('inputs and tables'!$K$15+'inputs and tables'!$K$16)))*(IF(AND(J1373=0,'inputs and tables'!$K$16=1),(data!C1373/data!C1374-1)*'inputs and tables'!$K$18+1,1)*IF(AND(J1373=1,'inputs and tables'!$K$15=1),(data!C1374/data!C1373-1)*'inputs and tables'!$K$17+1,1))</f>
        <v>203220.49812758228</v>
      </c>
      <c r="P1374" s="10">
        <f ca="1">(P1373+(IF(K1373&lt;&gt;K1372,(-P1373*'inputs and tables'!$K$22-'inputs and tables'!$K$21)-P1373*'inputs and tables'!$K$22,0)*('inputs and tables'!$K$15+'inputs and tables'!$K$16)))*(IF(AND(K1373=0,'inputs and tables'!$K$16=1),data!C1373/data!C1374,1)*IF(AND(K1373=1,'inputs and tables'!$K$15=1),data!C1374/data!C1373,1))</f>
        <v>6956.0957789435188</v>
      </c>
      <c r="R1374" s="36">
        <f ca="1">1-O1374/MAX($O$202:O1374)</f>
        <v>0.75632598708123133</v>
      </c>
      <c r="S1374" s="36">
        <f>1-N1374/MAX($N$202:N1374)</f>
        <v>0.66654317224266113</v>
      </c>
    </row>
    <row r="1375" spans="1:19" x14ac:dyDescent="0.4">
      <c r="A1375" s="17">
        <f t="shared" si="63"/>
        <v>1373</v>
      </c>
      <c r="B1375">
        <v>1538870400</v>
      </c>
      <c r="C1375">
        <v>6570</v>
      </c>
      <c r="D1375" s="14">
        <f t="shared" si="64"/>
        <v>43380</v>
      </c>
      <c r="F1375">
        <f ca="1">IF(A1375&lt;$F$2,"",AVERAGE(INDIRECT("C"&amp;A1375-$F$2+3):C1375))</f>
        <v>6632.6175000000012</v>
      </c>
      <c r="G1375" s="2">
        <f ca="1">IF(A1375&lt;$G$2,"",IF(A1375=$G$2,AVERAGE(INDIRECT("C"&amp;A1375-$G$2+3):C1375),G1374+(2/($G$2+3))*(C1375-G1374)))</f>
        <v>6611.3987180967451</v>
      </c>
      <c r="J1375">
        <f ca="1">IF(F1375="","",IF(C1375&lt;(F1375*(1-'inputs and tables'!$K$14)),0,IF(C1375&gt;(F1375*(1+'inputs and tables'!$K$14)),1,J1374)))</f>
        <v>0</v>
      </c>
      <c r="K1375">
        <f ca="1">IF(G1375="","",IF(C1375&lt;(G1375*(1-'inputs and tables'!$K$14)),0,IF(C1375&gt;(G1375*(1+'inputs and tables'!$K$14)),1,K1374)))</f>
        <v>0</v>
      </c>
      <c r="N1375" s="13">
        <f t="shared" si="65"/>
        <v>23642.448450825865</v>
      </c>
      <c r="O1375" s="10">
        <f ca="1">(O1374+(IF(J1374&lt;&gt;J1373,(-O1374*'inputs and tables'!$K$22-'inputs and tables'!$K$21)-O1374*'inputs and tables'!$K$22,0)*('inputs and tables'!$K$15+'inputs and tables'!$K$16)))*(IF(AND(J1374=0,'inputs and tables'!$K$16=1),(data!C1374/data!C1375-1)*'inputs and tables'!$K$18+1,1)*IF(AND(J1374=1,'inputs and tables'!$K$15=1),(data!C1375/data!C1374-1)*'inputs and tables'!$K$17+1,1))</f>
        <v>202677.03022010869</v>
      </c>
      <c r="P1375" s="10">
        <f ca="1">(P1374+(IF(K1374&lt;&gt;K1373,(-P1374*'inputs and tables'!$K$22-'inputs and tables'!$K$21)-P1374*'inputs and tables'!$K$22,0)*('inputs and tables'!$K$15+'inputs and tables'!$K$16)))*(IF(AND(K1374=0,'inputs and tables'!$K$16=1),data!C1374/data!C1375,1)*IF(AND(K1374=1,'inputs and tables'!$K$15=1),data!C1375/data!C1374,1))</f>
        <v>6937.4932518756286</v>
      </c>
      <c r="R1375" s="36">
        <f ca="1">1-O1375/MAX($O$202:O1375)</f>
        <v>0.7569776388935574</v>
      </c>
      <c r="S1375" s="36">
        <f>1-N1375/MAX($N$202:N1375)</f>
        <v>0.66564902511500068</v>
      </c>
    </row>
    <row r="1376" spans="1:19" x14ac:dyDescent="0.4">
      <c r="A1376" s="17">
        <f t="shared" si="63"/>
        <v>1374</v>
      </c>
      <c r="B1376">
        <v>1538956800</v>
      </c>
      <c r="C1376">
        <v>6608.07</v>
      </c>
      <c r="D1376" s="14">
        <f t="shared" si="64"/>
        <v>43381</v>
      </c>
      <c r="F1376">
        <f ca="1">IF(A1376&lt;$F$2,"",AVERAGE(INDIRECT("C"&amp;A1376-$F$2+3):C1376))</f>
        <v>6629.6754545454542</v>
      </c>
      <c r="G1376" s="2">
        <f ca="1">IF(A1376&lt;$G$2,"",IF(A1376=$G$2,AVERAGE(INDIRECT("C"&amp;A1376-$G$2+3):C1376),G1375+(2/($G$2+3))*(C1376-G1375)))</f>
        <v>6611.2570705181606</v>
      </c>
      <c r="J1376">
        <f ca="1">IF(F1376="","",IF(C1376&lt;(F1376*(1-'inputs and tables'!$K$14)),0,IF(C1376&gt;(F1376*(1+'inputs and tables'!$K$14)),1,J1375)))</f>
        <v>0</v>
      </c>
      <c r="K1376">
        <f ca="1">IF(G1376="","",IF(C1376&lt;(G1376*(1-'inputs and tables'!$K$14)),0,IF(C1376&gt;(G1376*(1+'inputs and tables'!$K$14)),1,K1375)))</f>
        <v>0</v>
      </c>
      <c r="N1376" s="13">
        <f t="shared" si="65"/>
        <v>23779.44510417791</v>
      </c>
      <c r="O1376" s="10">
        <f ca="1">(O1375+(IF(J1375&lt;&gt;J1374,(-O1375*'inputs and tables'!$K$22-'inputs and tables'!$K$21)-O1375*'inputs and tables'!$K$22,0)*('inputs and tables'!$K$15+'inputs and tables'!$K$16)))*(IF(AND(J1375=0,'inputs and tables'!$K$16=1),(data!C1375/data!C1376-1)*'inputs and tables'!$K$18+1,1)*IF(AND(J1375=1,'inputs and tables'!$K$15=1),(data!C1376/data!C1375-1)*'inputs and tables'!$K$17+1,1))</f>
        <v>201509.37997722696</v>
      </c>
      <c r="P1376" s="10">
        <f ca="1">(P1375+(IF(K1375&lt;&gt;K1374,(-P1375*'inputs and tables'!$K$22-'inputs and tables'!$K$21)-P1375*'inputs and tables'!$K$22,0)*('inputs and tables'!$K$15+'inputs and tables'!$K$16)))*(IF(AND(K1375=0,'inputs and tables'!$K$16=1),data!C1375/data!C1376,1)*IF(AND(K1375=1,'inputs and tables'!$K$15=1),data!C1376/data!C1375,1))</f>
        <v>6897.5253992198759</v>
      </c>
      <c r="R1376" s="36">
        <f ca="1">1-O1376/MAX($O$202:O1376)</f>
        <v>0.75837772413589333</v>
      </c>
      <c r="S1376" s="36">
        <f>1-N1376/MAX($N$202:N1376)</f>
        <v>0.6637116215208041</v>
      </c>
    </row>
    <row r="1377" spans="1:19" x14ac:dyDescent="0.4">
      <c r="A1377" s="17">
        <f t="shared" si="63"/>
        <v>1375</v>
      </c>
      <c r="B1377">
        <v>1539043200</v>
      </c>
      <c r="C1377">
        <v>6589.48</v>
      </c>
      <c r="D1377" s="14">
        <f t="shared" si="64"/>
        <v>43382</v>
      </c>
      <c r="F1377">
        <f ca="1">IF(A1377&lt;$F$2,"",AVERAGE(INDIRECT("C"&amp;A1377-$F$2+3):C1377))</f>
        <v>6626.9368181818172</v>
      </c>
      <c r="G1377" s="2">
        <f ca="1">IF(A1377&lt;$G$2,"",IF(A1377=$G$2,AVERAGE(INDIRECT("C"&amp;A1377-$G$2+3):C1377),G1376+(2/($G$2+3))*(C1377-G1376)))</f>
        <v>6610.3303866663236</v>
      </c>
      <c r="J1377">
        <f ca="1">IF(F1377="","",IF(C1377&lt;(F1377*(1-'inputs and tables'!$K$14)),0,IF(C1377&gt;(F1377*(1+'inputs and tables'!$K$14)),1,J1376)))</f>
        <v>0</v>
      </c>
      <c r="K1377">
        <f ca="1">IF(G1377="","",IF(C1377&lt;(G1377*(1-'inputs and tables'!$K$14)),0,IF(C1377&gt;(G1377*(1+'inputs and tables'!$K$14)),1,K1376)))</f>
        <v>0</v>
      </c>
      <c r="N1377" s="13">
        <f t="shared" si="65"/>
        <v>23712.548130555253</v>
      </c>
      <c r="O1377" s="10">
        <f ca="1">(O1376+(IF(J1376&lt;&gt;J1375,(-O1376*'inputs and tables'!$K$22-'inputs and tables'!$K$21)-O1376*'inputs and tables'!$K$22,0)*('inputs and tables'!$K$15+'inputs and tables'!$K$16)))*(IF(AND(J1376=0,'inputs and tables'!$K$16=1),(data!C1376/data!C1377-1)*'inputs and tables'!$K$18+1,1)*IF(AND(J1376=1,'inputs and tables'!$K$15=1),(data!C1377/data!C1376-1)*'inputs and tables'!$K$17+1,1))</f>
        <v>202077.87087085994</v>
      </c>
      <c r="P1377" s="10">
        <f ca="1">(P1376+(IF(K1376&lt;&gt;K1375,(-P1376*'inputs and tables'!$K$22-'inputs and tables'!$K$21)-P1376*'inputs and tables'!$K$22,0)*('inputs and tables'!$K$15+'inputs and tables'!$K$16)))*(IF(AND(K1376=0,'inputs and tables'!$K$16=1),data!C1376/data!C1377,1)*IF(AND(K1376=1,'inputs and tables'!$K$15=1),data!C1377/data!C1376,1))</f>
        <v>6916.9844456349956</v>
      </c>
      <c r="R1377" s="36">
        <f ca="1">1-O1377/MAX($O$202:O1377)</f>
        <v>0.75769606820730506</v>
      </c>
      <c r="S1377" s="36">
        <f>1-N1377/MAX($N$202:N1377)</f>
        <v>0.6646576770189947</v>
      </c>
    </row>
    <row r="1378" spans="1:19" x14ac:dyDescent="0.4">
      <c r="A1378" s="17">
        <f t="shared" si="63"/>
        <v>1376</v>
      </c>
      <c r="B1378">
        <v>1539129600</v>
      </c>
      <c r="C1378">
        <v>6524.56</v>
      </c>
      <c r="D1378" s="14">
        <f t="shared" si="64"/>
        <v>43383</v>
      </c>
      <c r="F1378">
        <f ca="1">IF(A1378&lt;$F$2,"",AVERAGE(INDIRECT("C"&amp;A1378-$F$2+3):C1378))</f>
        <v>6618.1336363636365</v>
      </c>
      <c r="G1378" s="2">
        <f ca="1">IF(A1378&lt;$G$2,"",IF(A1378=$G$2,AVERAGE(INDIRECT("C"&amp;A1378-$G$2+3):C1378),G1377+(2/($G$2+3))*(C1378-G1377)))</f>
        <v>6606.6805829783953</v>
      </c>
      <c r="J1378">
        <f ca="1">IF(F1378="","",IF(C1378&lt;(F1378*(1-'inputs and tables'!$K$14)),0,IF(C1378&gt;(F1378*(1+'inputs and tables'!$K$14)),1,J1377)))</f>
        <v>0</v>
      </c>
      <c r="K1378">
        <f ca="1">IF(G1378="","",IF(C1378&lt;(G1378*(1-'inputs and tables'!$K$14)),0,IF(C1378&gt;(G1378*(1+'inputs and tables'!$K$14)),1,K1377)))</f>
        <v>0</v>
      </c>
      <c r="N1378" s="13">
        <f t="shared" si="65"/>
        <v>23478.930512073122</v>
      </c>
      <c r="O1378" s="10">
        <f ca="1">(O1377+(IF(J1377&lt;&gt;J1376,(-O1377*'inputs and tables'!$K$22-'inputs and tables'!$K$21)-O1377*'inputs and tables'!$K$22,0)*('inputs and tables'!$K$15+'inputs and tables'!$K$16)))*(IF(AND(J1377=0,'inputs and tables'!$K$16=1),(data!C1377/data!C1378-1)*'inputs and tables'!$K$18+1,1)*IF(AND(J1377=1,'inputs and tables'!$K$15=1),(data!C1378/data!C1377-1)*'inputs and tables'!$K$17+1,1))</f>
        <v>204088.56513636385</v>
      </c>
      <c r="P1378" s="10">
        <f ca="1">(P1377+(IF(K1377&lt;&gt;K1376,(-P1377*'inputs and tables'!$K$22-'inputs and tables'!$K$21)-P1377*'inputs and tables'!$K$22,0)*('inputs and tables'!$K$15+'inputs and tables'!$K$16)))*(IF(AND(K1377=0,'inputs and tables'!$K$16=1),data!C1377/data!C1378,1)*IF(AND(K1377=1,'inputs and tables'!$K$15=1),data!C1378/data!C1377,1))</f>
        <v>6985.8091066405841</v>
      </c>
      <c r="R1378" s="36">
        <f ca="1">1-O1378/MAX($O$202:O1378)</f>
        <v>0.75528512076380205</v>
      </c>
      <c r="S1378" s="36">
        <f>1-N1378/MAX($N$202:N1378)</f>
        <v>0.66796149213155687</v>
      </c>
    </row>
    <row r="1379" spans="1:19" x14ac:dyDescent="0.4">
      <c r="A1379" s="17">
        <f t="shared" si="63"/>
        <v>1377</v>
      </c>
      <c r="B1379">
        <v>1539216000</v>
      </c>
      <c r="C1379">
        <v>6154.69</v>
      </c>
      <c r="D1379" s="14">
        <f t="shared" si="64"/>
        <v>43384</v>
      </c>
      <c r="F1379">
        <f ca="1">IF(A1379&lt;$F$2,"",AVERAGE(INDIRECT("C"&amp;A1379-$F$2+3):C1379))</f>
        <v>6597.3081818181818</v>
      </c>
      <c r="G1379" s="2">
        <f ca="1">IF(A1379&lt;$G$2,"",IF(A1379=$G$2,AVERAGE(INDIRECT("C"&amp;A1379-$G$2+3):C1379),G1378+(2/($G$2+3))*(C1379-G1378)))</f>
        <v>6587.4469411495274</v>
      </c>
      <c r="J1379">
        <f ca="1">IF(F1379="","",IF(C1379&lt;(F1379*(1-'inputs and tables'!$K$14)),0,IF(C1379&gt;(F1379*(1+'inputs and tables'!$K$14)),1,J1378)))</f>
        <v>0</v>
      </c>
      <c r="K1379">
        <f ca="1">IF(G1379="","",IF(C1379&lt;(G1379*(1-'inputs and tables'!$K$14)),0,IF(C1379&gt;(G1379*(1+'inputs and tables'!$K$14)),1,K1378)))</f>
        <v>0</v>
      </c>
      <c r="N1379" s="13">
        <f t="shared" si="65"/>
        <v>22147.936233761557</v>
      </c>
      <c r="O1379" s="10">
        <f ca="1">(O1378+(IF(J1378&lt;&gt;J1377,(-O1378*'inputs and tables'!$K$22-'inputs and tables'!$K$21)-O1378*'inputs and tables'!$K$22,0)*('inputs and tables'!$K$15+'inputs and tables'!$K$16)))*(IF(AND(J1378=0,'inputs and tables'!$K$16=1),(data!C1378/data!C1379-1)*'inputs and tables'!$K$18+1,1)*IF(AND(J1378=1,'inputs and tables'!$K$15=1),(data!C1379/data!C1378-1)*'inputs and tables'!$K$17+1,1))</f>
        <v>216353.39692918965</v>
      </c>
      <c r="P1379" s="10">
        <f ca="1">(P1378+(IF(K1378&lt;&gt;K1377,(-P1378*'inputs and tables'!$K$22-'inputs and tables'!$K$21)-P1378*'inputs and tables'!$K$22,0)*('inputs and tables'!$K$15+'inputs and tables'!$K$16)))*(IF(AND(K1378=0,'inputs and tables'!$K$16=1),data!C1378/data!C1379,1)*IF(AND(K1378=1,'inputs and tables'!$K$15=1),data!C1379/data!C1378,1))</f>
        <v>7405.6257366045884</v>
      </c>
      <c r="R1379" s="36">
        <f ca="1">1-O1379/MAX($O$202:O1379)</f>
        <v>0.74057882485237636</v>
      </c>
      <c r="S1379" s="36">
        <f>1-N1379/MAX($N$202:N1379)</f>
        <v>0.68678438331583624</v>
      </c>
    </row>
    <row r="1380" spans="1:19" x14ac:dyDescent="0.4">
      <c r="A1380" s="17">
        <f t="shared" si="63"/>
        <v>1378</v>
      </c>
      <c r="B1380">
        <v>1539302400</v>
      </c>
      <c r="C1380">
        <v>6188.01</v>
      </c>
      <c r="D1380" s="14">
        <f t="shared" si="64"/>
        <v>43385</v>
      </c>
      <c r="F1380">
        <f ca="1">IF(A1380&lt;$F$2,"",AVERAGE(INDIRECT("C"&amp;A1380-$F$2+3):C1380))</f>
        <v>6578.1515909090904</v>
      </c>
      <c r="G1380" s="2">
        <f ca="1">IF(A1380&lt;$G$2,"",IF(A1380=$G$2,AVERAGE(INDIRECT("C"&amp;A1380-$G$2+3):C1380),G1379+(2/($G$2+3))*(C1380-G1379)))</f>
        <v>6570.4496245048667</v>
      </c>
      <c r="J1380">
        <f ca="1">IF(F1380="","",IF(C1380&lt;(F1380*(1-'inputs and tables'!$K$14)),0,IF(C1380&gt;(F1380*(1+'inputs and tables'!$K$14)),1,J1379)))</f>
        <v>0</v>
      </c>
      <c r="K1380">
        <f ca="1">IF(G1380="","",IF(C1380&lt;(G1380*(1-'inputs and tables'!$K$14)),0,IF(C1380&gt;(G1380*(1+'inputs and tables'!$K$14)),1,K1379)))</f>
        <v>0</v>
      </c>
      <c r="N1380" s="13">
        <f t="shared" si="65"/>
        <v>22267.839792723735</v>
      </c>
      <c r="O1380" s="10">
        <f ca="1">(O1379+(IF(J1379&lt;&gt;J1378,(-O1379*'inputs and tables'!$K$22-'inputs and tables'!$K$21)-O1379*'inputs and tables'!$K$22,0)*('inputs and tables'!$K$15+'inputs and tables'!$K$16)))*(IF(AND(J1379=0,'inputs and tables'!$K$16=1),(data!C1379/data!C1380-1)*'inputs and tables'!$K$18+1,1)*IF(AND(J1379=1,'inputs and tables'!$K$15=1),(data!C1380/data!C1379-1)*'inputs and tables'!$K$17+1,1))</f>
        <v>215188.41898221141</v>
      </c>
      <c r="P1380" s="10">
        <f ca="1">(P1379+(IF(K1379&lt;&gt;K1378,(-P1379*'inputs and tables'!$K$22-'inputs and tables'!$K$21)-P1379*'inputs and tables'!$K$22,0)*('inputs and tables'!$K$15+'inputs and tables'!$K$16)))*(IF(AND(K1379=0,'inputs and tables'!$K$16=1),data!C1379/data!C1380,1)*IF(AND(K1379=1,'inputs and tables'!$K$15=1),data!C1380/data!C1379,1))</f>
        <v>7365.7493547720333</v>
      </c>
      <c r="R1380" s="36">
        <f ca="1">1-O1380/MAX($O$202:O1380)</f>
        <v>0.74197570584576833</v>
      </c>
      <c r="S1380" s="36">
        <f>1-N1380/MAX($N$202:N1380)</f>
        <v>0.68508870987851989</v>
      </c>
    </row>
    <row r="1381" spans="1:19" x14ac:dyDescent="0.4">
      <c r="A1381" s="17">
        <f t="shared" si="63"/>
        <v>1379</v>
      </c>
      <c r="B1381">
        <v>1539388800</v>
      </c>
      <c r="C1381">
        <v>6196</v>
      </c>
      <c r="D1381" s="14">
        <f t="shared" si="64"/>
        <v>43386</v>
      </c>
      <c r="F1381">
        <f ca="1">IF(A1381&lt;$F$2,"",AVERAGE(INDIRECT("C"&amp;A1381-$F$2+3):C1381))</f>
        <v>6560.2652272727273</v>
      </c>
      <c r="G1381" s="2">
        <f ca="1">IF(A1381&lt;$G$2,"",IF(A1381=$G$2,AVERAGE(INDIRECT("C"&amp;A1381-$G$2+3):C1381),G1380+(2/($G$2+3))*(C1381-G1380)))</f>
        <v>6554.5155979301917</v>
      </c>
      <c r="J1381">
        <f ca="1">IF(F1381="","",IF(C1381&lt;(F1381*(1-'inputs and tables'!$K$14)),0,IF(C1381&gt;(F1381*(1+'inputs and tables'!$K$14)),1,J1380)))</f>
        <v>0</v>
      </c>
      <c r="K1381">
        <f ca="1">IF(G1381="","",IF(C1381&lt;(G1381*(1-'inputs and tables'!$K$14)),0,IF(C1381&gt;(G1381*(1+'inputs and tables'!$K$14)),1,K1380)))</f>
        <v>0</v>
      </c>
      <c r="N1381" s="13">
        <f t="shared" si="65"/>
        <v>22296.592176760583</v>
      </c>
      <c r="O1381" s="10">
        <f ca="1">(O1380+(IF(J1380&lt;&gt;J1379,(-O1380*'inputs and tables'!$K$22-'inputs and tables'!$K$21)-O1380*'inputs and tables'!$K$22,0)*('inputs and tables'!$K$15+'inputs and tables'!$K$16)))*(IF(AND(J1380=0,'inputs and tables'!$K$16=1),(data!C1380/data!C1381-1)*'inputs and tables'!$K$18+1,1)*IF(AND(J1380=1,'inputs and tables'!$K$15=1),(data!C1381/data!C1380-1)*'inputs and tables'!$K$17+1,1))</f>
        <v>214910.92455553811</v>
      </c>
      <c r="P1381" s="10">
        <f ca="1">(P1380+(IF(K1380&lt;&gt;K1379,(-P1380*'inputs and tables'!$K$22-'inputs and tables'!$K$21)-P1380*'inputs and tables'!$K$22,0)*('inputs and tables'!$K$15+'inputs and tables'!$K$16)))*(IF(AND(K1380=0,'inputs and tables'!$K$16=1),data!C1380/data!C1381,1)*IF(AND(K1380=1,'inputs and tables'!$K$15=1),data!C1381/data!C1380,1))</f>
        <v>7356.2509142709632</v>
      </c>
      <c r="R1381" s="36">
        <f ca="1">1-O1381/MAX($O$202:O1381)</f>
        <v>0.74230843891715181</v>
      </c>
      <c r="S1381" s="36">
        <f>1-N1381/MAX($N$202:N1381)</f>
        <v>0.68468209430936744</v>
      </c>
    </row>
    <row r="1382" spans="1:19" x14ac:dyDescent="0.4">
      <c r="A1382" s="17">
        <f t="shared" si="63"/>
        <v>1380</v>
      </c>
      <c r="B1382">
        <v>1539475200</v>
      </c>
      <c r="C1382">
        <v>6183.49</v>
      </c>
      <c r="D1382" s="14">
        <f t="shared" si="64"/>
        <v>43387</v>
      </c>
      <c r="F1382">
        <f ca="1">IF(A1382&lt;$F$2,"",AVERAGE(INDIRECT("C"&amp;A1382-$F$2+3):C1382))</f>
        <v>6541.3670454545463</v>
      </c>
      <c r="G1382" s="2">
        <f ca="1">IF(A1382&lt;$G$2,"",IF(A1382=$G$2,AVERAGE(INDIRECT("C"&amp;A1382-$G$2+3):C1382),G1381+(2/($G$2+3))*(C1382-G1381)))</f>
        <v>6538.7272746140134</v>
      </c>
      <c r="J1382">
        <f ca="1">IF(F1382="","",IF(C1382&lt;(F1382*(1-'inputs and tables'!$K$14)),0,IF(C1382&gt;(F1382*(1+'inputs and tables'!$K$14)),1,J1381)))</f>
        <v>0</v>
      </c>
      <c r="K1382">
        <f ca="1">IF(G1382="","",IF(C1382&lt;(G1382*(1-'inputs and tables'!$K$14)),0,IF(C1382&gt;(G1382*(1+'inputs and tables'!$K$14)),1,K1381)))</f>
        <v>0</v>
      </c>
      <c r="N1382" s="13">
        <f t="shared" si="65"/>
        <v>22251.574363956955</v>
      </c>
      <c r="O1382" s="10">
        <f ca="1">(O1381+(IF(J1381&lt;&gt;J1380,(-O1381*'inputs and tables'!$K$22-'inputs and tables'!$K$21)-O1381*'inputs and tables'!$K$22,0)*('inputs and tables'!$K$15+'inputs and tables'!$K$16)))*(IF(AND(J1381=0,'inputs and tables'!$K$16=1),(data!C1381/data!C1382-1)*'inputs and tables'!$K$18+1,1)*IF(AND(J1381=1,'inputs and tables'!$K$15=1),(data!C1382/data!C1381-1)*'inputs and tables'!$K$17+1,1))</f>
        <v>215345.71715101248</v>
      </c>
      <c r="P1382" s="10">
        <f ca="1">(P1381+(IF(K1381&lt;&gt;K1380,(-P1381*'inputs and tables'!$K$22-'inputs and tables'!$K$21)-P1381*'inputs and tables'!$K$22,0)*('inputs and tables'!$K$15+'inputs and tables'!$K$16)))*(IF(AND(K1381=0,'inputs and tables'!$K$16=1),data!C1381/data!C1382,1)*IF(AND(K1381=1,'inputs and tables'!$K$15=1),data!C1382/data!C1381,1))</f>
        <v>7371.133561277351</v>
      </c>
      <c r="R1382" s="36">
        <f ca="1">1-O1382/MAX($O$202:O1382)</f>
        <v>0.74178709556102984</v>
      </c>
      <c r="S1382" s="36">
        <f>1-N1382/MAX($N$202:N1382)</f>
        <v>0.68531873520675135</v>
      </c>
    </row>
    <row r="1383" spans="1:19" x14ac:dyDescent="0.4">
      <c r="A1383" s="17">
        <f t="shared" si="63"/>
        <v>1381</v>
      </c>
      <c r="B1383">
        <v>1539561600</v>
      </c>
      <c r="C1383">
        <v>6440.42</v>
      </c>
      <c r="D1383" s="14">
        <f t="shared" si="64"/>
        <v>43388</v>
      </c>
      <c r="F1383">
        <f ca="1">IF(A1383&lt;$F$2,"",AVERAGE(INDIRECT("C"&amp;A1383-$F$2+3):C1383))</f>
        <v>6524.306590909091</v>
      </c>
      <c r="G1383" s="2">
        <f ca="1">IF(A1383&lt;$G$2,"",IF(A1383=$G$2,AVERAGE(INDIRECT("C"&amp;A1383-$G$2+3):C1383),G1382+(2/($G$2+3))*(C1383-G1382)))</f>
        <v>6534.5439863325664</v>
      </c>
      <c r="J1383">
        <f ca="1">IF(F1383="","",IF(C1383&lt;(F1383*(1-'inputs and tables'!$K$14)),0,IF(C1383&gt;(F1383*(1+'inputs and tables'!$K$14)),1,J1382)))</f>
        <v>0</v>
      </c>
      <c r="K1383">
        <f ca="1">IF(G1383="","",IF(C1383&lt;(G1383*(1-'inputs and tables'!$K$14)),0,IF(C1383&gt;(G1383*(1+'inputs and tables'!$K$14)),1,K1382)))</f>
        <v>0</v>
      </c>
      <c r="N1383" s="13">
        <f t="shared" si="65"/>
        <v>23176.148835870306</v>
      </c>
      <c r="O1383" s="10">
        <f ca="1">(O1382+(IF(J1382&lt;&gt;J1381,(-O1382*'inputs and tables'!$K$22-'inputs and tables'!$K$21)-O1382*'inputs and tables'!$K$22,0)*('inputs and tables'!$K$15+'inputs and tables'!$K$16)))*(IF(AND(J1382=0,'inputs and tables'!$K$16=1),(data!C1382/data!C1383-1)*'inputs and tables'!$K$18+1,1)*IF(AND(J1382=1,'inputs and tables'!$K$15=1),(data!C1383/data!C1382-1)*'inputs and tables'!$K$17+1,1))</f>
        <v>206754.85271862923</v>
      </c>
      <c r="P1383" s="10">
        <f ca="1">(P1382+(IF(K1382&lt;&gt;K1381,(-P1382*'inputs and tables'!$K$22-'inputs and tables'!$K$21)-P1382*'inputs and tables'!$K$22,0)*('inputs and tables'!$K$15+'inputs and tables'!$K$16)))*(IF(AND(K1382=0,'inputs and tables'!$K$16=1),data!C1382/data!C1383,1)*IF(AND(K1382=1,'inputs and tables'!$K$15=1),data!C1383/data!C1382,1))</f>
        <v>7077.0742691971773</v>
      </c>
      <c r="R1383" s="36">
        <f ca="1">1-O1383/MAX($O$202:O1383)</f>
        <v>0.75208807617060258</v>
      </c>
      <c r="S1383" s="36">
        <f>1-N1383/MAX($N$202:N1383)</f>
        <v>0.67224342379469593</v>
      </c>
    </row>
    <row r="1384" spans="1:19" x14ac:dyDescent="0.4">
      <c r="A1384" s="17">
        <f t="shared" si="63"/>
        <v>1382</v>
      </c>
      <c r="B1384">
        <v>1539648000</v>
      </c>
      <c r="C1384">
        <v>6457.11</v>
      </c>
      <c r="D1384" s="14">
        <f t="shared" si="64"/>
        <v>43389</v>
      </c>
      <c r="F1384">
        <f ca="1">IF(A1384&lt;$F$2,"",AVERAGE(INDIRECT("C"&amp;A1384-$F$2+3):C1384))</f>
        <v>6505.2636363636357</v>
      </c>
      <c r="G1384" s="2">
        <f ca="1">IF(A1384&lt;$G$2,"",IF(A1384=$G$2,AVERAGE(INDIRECT("C"&amp;A1384-$G$2+3):C1384),G1383+(2/($G$2+3))*(C1384-G1383)))</f>
        <v>6531.2489230843721</v>
      </c>
      <c r="J1384">
        <f ca="1">IF(F1384="","",IF(C1384&lt;(F1384*(1-'inputs and tables'!$K$14)),0,IF(C1384&gt;(F1384*(1+'inputs and tables'!$K$14)),1,J1383)))</f>
        <v>0</v>
      </c>
      <c r="K1384">
        <f ca="1">IF(G1384="","",IF(C1384&lt;(G1384*(1-'inputs and tables'!$K$14)),0,IF(C1384&gt;(G1384*(1+'inputs and tables'!$K$14)),1,K1383)))</f>
        <v>0</v>
      </c>
      <c r="N1384" s="13">
        <f t="shared" si="65"/>
        <v>23236.208571737014</v>
      </c>
      <c r="O1384" s="10">
        <f ca="1">(O1383+(IF(J1383&lt;&gt;J1382,(-O1383*'inputs and tables'!$K$22-'inputs and tables'!$K$21)-O1383*'inputs and tables'!$K$22,0)*('inputs and tables'!$K$15+'inputs and tables'!$K$16)))*(IF(AND(J1383=0,'inputs and tables'!$K$16=1),(data!C1383/data!C1384-1)*'inputs and tables'!$K$18+1,1)*IF(AND(J1383=1,'inputs and tables'!$K$15=1),(data!C1384/data!C1383-1)*'inputs and tables'!$K$17+1,1))</f>
        <v>206220.44359568201</v>
      </c>
      <c r="P1384" s="10">
        <f ca="1">(P1383+(IF(K1383&lt;&gt;K1382,(-P1383*'inputs and tables'!$K$22-'inputs and tables'!$K$21)-P1383*'inputs and tables'!$K$22,0)*('inputs and tables'!$K$15+'inputs and tables'!$K$16)))*(IF(AND(K1383=0,'inputs and tables'!$K$16=1),data!C1383/data!C1384,1)*IF(AND(K1383=1,'inputs and tables'!$K$15=1),data!C1384/data!C1383,1))</f>
        <v>7058.7818179995211</v>
      </c>
      <c r="R1384" s="36">
        <f ca="1">1-O1384/MAX($O$202:O1384)</f>
        <v>0.75272886593703259</v>
      </c>
      <c r="S1384" s="36">
        <f>1-N1384/MAX($N$202:N1384)</f>
        <v>0.67139406035925764</v>
      </c>
    </row>
    <row r="1385" spans="1:19" x14ac:dyDescent="0.4">
      <c r="A1385" s="17">
        <f t="shared" si="63"/>
        <v>1383</v>
      </c>
      <c r="B1385">
        <v>1539734400</v>
      </c>
      <c r="C1385">
        <v>6443.7</v>
      </c>
      <c r="D1385" s="14">
        <f t="shared" si="64"/>
        <v>43390</v>
      </c>
      <c r="F1385">
        <f ca="1">IF(A1385&lt;$F$2,"",AVERAGE(INDIRECT("C"&amp;A1385-$F$2+3):C1385))</f>
        <v>6486.7800000000016</v>
      </c>
      <c r="G1385" s="2">
        <f ca="1">IF(A1385&lt;$G$2,"",IF(A1385=$G$2,AVERAGE(INDIRECT("C"&amp;A1385-$G$2+3):C1385),G1384+(2/($G$2+3))*(C1385-G1384)))</f>
        <v>6527.5234369956752</v>
      </c>
      <c r="J1385">
        <f ca="1">IF(F1385="","",IF(C1385&lt;(F1385*(1-'inputs and tables'!$K$14)),0,IF(C1385&gt;(F1385*(1+'inputs and tables'!$K$14)),1,J1384)))</f>
        <v>0</v>
      </c>
      <c r="K1385">
        <f ca="1">IF(G1385="","",IF(C1385&lt;(G1385*(1-'inputs and tables'!$K$14)),0,IF(C1385&gt;(G1385*(1+'inputs and tables'!$K$14)),1,K1384)))</f>
        <v>0</v>
      </c>
      <c r="N1385" s="13">
        <f t="shared" si="65"/>
        <v>23187.952067364782</v>
      </c>
      <c r="O1385" s="10">
        <f ca="1">(O1384+(IF(J1384&lt;&gt;J1383,(-O1384*'inputs and tables'!$K$22-'inputs and tables'!$K$21)-O1384*'inputs and tables'!$K$22,0)*('inputs and tables'!$K$15+'inputs and tables'!$K$16)))*(IF(AND(J1384=0,'inputs and tables'!$K$16=1),(data!C1384/data!C1385-1)*'inputs and tables'!$K$18+1,1)*IF(AND(J1384=1,'inputs and tables'!$K$15=1),(data!C1385/data!C1384-1)*'inputs and tables'!$K$17+1,1))</f>
        <v>206649.60947066348</v>
      </c>
      <c r="P1385" s="10">
        <f ca="1">(P1384+(IF(K1384&lt;&gt;K1383,(-P1384*'inputs and tables'!$K$22-'inputs and tables'!$K$21)-P1384*'inputs and tables'!$K$22,0)*('inputs and tables'!$K$15+'inputs and tables'!$K$16)))*(IF(AND(K1384=0,'inputs and tables'!$K$16=1),data!C1384/data!C1385,1)*IF(AND(K1384=1,'inputs and tables'!$K$15=1),data!C1385/data!C1384,1))</f>
        <v>7073.4718662915539</v>
      </c>
      <c r="R1385" s="36">
        <f ca="1">1-O1385/MAX($O$202:O1385)</f>
        <v>0.75221426936863489</v>
      </c>
      <c r="S1385" s="36">
        <f>1-N1385/MAX($N$202:N1385)</f>
        <v>0.67207650276005015</v>
      </c>
    </row>
    <row r="1386" spans="1:19" x14ac:dyDescent="0.4">
      <c r="A1386" s="17">
        <f t="shared" si="63"/>
        <v>1384</v>
      </c>
      <c r="B1386">
        <v>1539820800</v>
      </c>
      <c r="C1386">
        <v>6394.96</v>
      </c>
      <c r="D1386" s="14">
        <f t="shared" si="64"/>
        <v>43391</v>
      </c>
      <c r="F1386">
        <f ca="1">IF(A1386&lt;$F$2,"",AVERAGE(INDIRECT("C"&amp;A1386-$F$2+3):C1386))</f>
        <v>6464.8472727272738</v>
      </c>
      <c r="G1386" s="2">
        <f ca="1">IF(A1386&lt;$G$2,"",IF(A1386=$G$2,AVERAGE(INDIRECT("C"&amp;A1386-$G$2+3):C1386),G1385+(2/($G$2+3))*(C1386-G1385)))</f>
        <v>6521.8824396767104</v>
      </c>
      <c r="J1386">
        <f ca="1">IF(F1386="","",IF(C1386&lt;(F1386*(1-'inputs and tables'!$K$14)),0,IF(C1386&gt;(F1386*(1+'inputs and tables'!$K$14)),1,J1385)))</f>
        <v>0</v>
      </c>
      <c r="K1386">
        <f ca="1">IF(G1386="","",IF(C1386&lt;(G1386*(1-'inputs and tables'!$K$14)),0,IF(C1386&gt;(G1386*(1+'inputs and tables'!$K$14)),1,K1385)))</f>
        <v>0</v>
      </c>
      <c r="N1386" s="13">
        <f t="shared" si="65"/>
        <v>23012.558926193815</v>
      </c>
      <c r="O1386" s="10">
        <f ca="1">(O1385+(IF(J1385&lt;&gt;J1384,(-O1385*'inputs and tables'!$K$22-'inputs and tables'!$K$21)-O1385*'inputs and tables'!$K$22,0)*('inputs and tables'!$K$15+'inputs and tables'!$K$16)))*(IF(AND(J1385=0,'inputs and tables'!$K$16=1),(data!C1385/data!C1386-1)*'inputs and tables'!$K$18+1,1)*IF(AND(J1385=1,'inputs and tables'!$K$15=1),(data!C1386/data!C1385-1)*'inputs and tables'!$K$17+1,1))</f>
        <v>208224.61572021004</v>
      </c>
      <c r="P1386" s="10">
        <f ca="1">(P1385+(IF(K1385&lt;&gt;K1384,(-P1385*'inputs and tables'!$K$22-'inputs and tables'!$K$21)-P1385*'inputs and tables'!$K$22,0)*('inputs and tables'!$K$15+'inputs and tables'!$K$16)))*(IF(AND(K1385=0,'inputs and tables'!$K$16=1),data!C1385/data!C1386,1)*IF(AND(K1385=1,'inputs and tables'!$K$15=1),data!C1386/data!C1385,1))</f>
        <v>7127.3832306727309</v>
      </c>
      <c r="R1386" s="36">
        <f ca="1">1-O1386/MAX($O$202:O1386)</f>
        <v>0.75032573894608756</v>
      </c>
      <c r="S1386" s="36">
        <f>1-N1386/MAX($N$202:N1386)</f>
        <v>0.674556908622439</v>
      </c>
    </row>
    <row r="1387" spans="1:19" x14ac:dyDescent="0.4">
      <c r="A1387" s="17">
        <f t="shared" si="63"/>
        <v>1385</v>
      </c>
      <c r="B1387">
        <v>1539907200</v>
      </c>
      <c r="C1387">
        <v>6382.99</v>
      </c>
      <c r="D1387" s="14">
        <f t="shared" si="64"/>
        <v>43392</v>
      </c>
      <c r="F1387">
        <f ca="1">IF(A1387&lt;$F$2,"",AVERAGE(INDIRECT("C"&amp;A1387-$F$2+3):C1387))</f>
        <v>6457.9161363636376</v>
      </c>
      <c r="G1387" s="2">
        <f ca="1">IF(A1387&lt;$G$2,"",IF(A1387=$G$2,AVERAGE(INDIRECT("C"&amp;A1387-$G$2+3):C1387),G1386+(2/($G$2+3))*(C1387-G1386)))</f>
        <v>6515.9721230947225</v>
      </c>
      <c r="J1387">
        <f ca="1">IF(F1387="","",IF(C1387&lt;(F1387*(1-'inputs and tables'!$K$14)),0,IF(C1387&gt;(F1387*(1+'inputs and tables'!$K$14)),1,J1386)))</f>
        <v>0</v>
      </c>
      <c r="K1387">
        <f ca="1">IF(G1387="","",IF(C1387&lt;(G1387*(1-'inputs and tables'!$K$14)),0,IF(C1387&gt;(G1387*(1+'inputs and tables'!$K$14)),1,K1386)))</f>
        <v>0</v>
      </c>
      <c r="N1387" s="13">
        <f t="shared" si="65"/>
        <v>22969.484328331349</v>
      </c>
      <c r="O1387" s="10">
        <f ca="1">(O1386+(IF(J1386&lt;&gt;J1385,(-O1386*'inputs and tables'!$K$22-'inputs and tables'!$K$21)-O1386*'inputs and tables'!$K$22,0)*('inputs and tables'!$K$15+'inputs and tables'!$K$16)))*(IF(AND(J1386=0,'inputs and tables'!$K$16=1),(data!C1386/data!C1387-1)*'inputs and tables'!$K$18+1,1)*IF(AND(J1386=1,'inputs and tables'!$K$15=1),(data!C1387/data!C1386-1)*'inputs and tables'!$K$17+1,1))</f>
        <v>208615.09865221698</v>
      </c>
      <c r="P1387" s="10">
        <f ca="1">(P1386+(IF(K1386&lt;&gt;K1385,(-P1386*'inputs and tables'!$K$22-'inputs and tables'!$K$21)-P1386*'inputs and tables'!$K$22,0)*('inputs and tables'!$K$15+'inputs and tables'!$K$16)))*(IF(AND(K1386=0,'inputs and tables'!$K$16=1),data!C1386/data!C1387,1)*IF(AND(K1386=1,'inputs and tables'!$K$15=1),data!C1387/data!C1386,1))</f>
        <v>7140.7491888320192</v>
      </c>
      <c r="R1387" s="36">
        <f ca="1">1-O1387/MAX($O$202:O1387)</f>
        <v>0.74985752563151009</v>
      </c>
      <c r="S1387" s="36">
        <f>1-N1387/MAX($N$202:N1387)</f>
        <v>0.6751660686177775</v>
      </c>
    </row>
    <row r="1388" spans="1:19" x14ac:dyDescent="0.4">
      <c r="A1388" s="17">
        <f t="shared" si="63"/>
        <v>1386</v>
      </c>
      <c r="B1388">
        <v>1539993600</v>
      </c>
      <c r="C1388">
        <v>6414</v>
      </c>
      <c r="D1388" s="14">
        <f t="shared" si="64"/>
        <v>43393</v>
      </c>
      <c r="F1388">
        <f ca="1">IF(A1388&lt;$F$2,"",AVERAGE(INDIRECT("C"&amp;A1388-$F$2+3):C1388))</f>
        <v>6456.0752272727286</v>
      </c>
      <c r="G1388" s="2">
        <f ca="1">IF(A1388&lt;$G$2,"",IF(A1388=$G$2,AVERAGE(INDIRECT("C"&amp;A1388-$G$2+3):C1388),G1387+(2/($G$2+3))*(C1388-G1387)))</f>
        <v>6511.6328838140962</v>
      </c>
      <c r="J1388">
        <f ca="1">IF(F1388="","",IF(C1388&lt;(F1388*(1-'inputs and tables'!$K$14)),0,IF(C1388&gt;(F1388*(1+'inputs and tables'!$K$14)),1,J1387)))</f>
        <v>0</v>
      </c>
      <c r="K1388">
        <f ca="1">IF(G1388="","",IF(C1388&lt;(G1388*(1-'inputs and tables'!$K$14)),0,IF(C1388&gt;(G1388*(1+'inputs and tables'!$K$14)),1,K1387)))</f>
        <v>0</v>
      </c>
      <c r="N1388" s="13">
        <f t="shared" si="65"/>
        <v>23081.075245600772</v>
      </c>
      <c r="O1388" s="10">
        <f ca="1">(O1387+(IF(J1387&lt;&gt;J1386,(-O1387*'inputs and tables'!$K$22-'inputs and tables'!$K$21)-O1387*'inputs and tables'!$K$22,0)*('inputs and tables'!$K$15+'inputs and tables'!$K$16)))*(IF(AND(J1387=0,'inputs and tables'!$K$16=1),(data!C1387/data!C1388-1)*'inputs and tables'!$K$18+1,1)*IF(AND(J1387=1,'inputs and tables'!$K$15=1),(data!C1388/data!C1387-1)*'inputs and tables'!$K$17+1,1))</f>
        <v>207606.49961741728</v>
      </c>
      <c r="P1388" s="10">
        <f ca="1">(P1387+(IF(K1387&lt;&gt;K1386,(-P1387*'inputs and tables'!$K$22-'inputs and tables'!$K$21)-P1387*'inputs and tables'!$K$22,0)*('inputs and tables'!$K$15+'inputs and tables'!$K$16)))*(IF(AND(K1387=0,'inputs and tables'!$K$16=1),data!C1387/data!C1388,1)*IF(AND(K1387=1,'inputs and tables'!$K$15=1),data!C1388/data!C1387,1))</f>
        <v>7106.2255479923433</v>
      </c>
      <c r="R1388" s="36">
        <f ca="1">1-O1388/MAX($O$202:O1388)</f>
        <v>0.75106689858601061</v>
      </c>
      <c r="S1388" s="36">
        <f>1-N1388/MAX($N$202:N1388)</f>
        <v>0.6735879523725441</v>
      </c>
    </row>
    <row r="1389" spans="1:19" x14ac:dyDescent="0.4">
      <c r="A1389" s="17">
        <f t="shared" si="63"/>
        <v>1387</v>
      </c>
      <c r="B1389">
        <v>1540080000</v>
      </c>
      <c r="C1389">
        <v>6415.88</v>
      </c>
      <c r="D1389" s="14">
        <f t="shared" si="64"/>
        <v>43394</v>
      </c>
      <c r="F1389">
        <f ca="1">IF(A1389&lt;$F$2,"",AVERAGE(INDIRECT("C"&amp;A1389-$F$2+3):C1389))</f>
        <v>6456.5495454545453</v>
      </c>
      <c r="G1389" s="2">
        <f ca="1">IF(A1389&lt;$G$2,"",IF(A1389=$G$2,AVERAGE(INDIRECT("C"&amp;A1389-$G$2+3):C1389),G1388+(2/($G$2+3))*(C1389-G1388)))</f>
        <v>6507.558293013496</v>
      </c>
      <c r="J1389">
        <f ca="1">IF(F1389="","",IF(C1389&lt;(F1389*(1-'inputs and tables'!$K$14)),0,IF(C1389&gt;(F1389*(1+'inputs and tables'!$K$14)),1,J1388)))</f>
        <v>0</v>
      </c>
      <c r="K1389">
        <f ca="1">IF(G1389="","",IF(C1389&lt;(G1389*(1-'inputs and tables'!$K$14)),0,IF(C1389&gt;(G1389*(1+'inputs and tables'!$K$14)),1,K1388)))</f>
        <v>0</v>
      </c>
      <c r="N1389" s="13">
        <f t="shared" si="65"/>
        <v>23087.840512432969</v>
      </c>
      <c r="O1389" s="10">
        <f ca="1">(O1388+(IF(J1388&lt;&gt;J1387,(-O1388*'inputs and tables'!$K$22-'inputs and tables'!$K$21)-O1388*'inputs and tables'!$K$22,0)*('inputs and tables'!$K$15+'inputs and tables'!$K$16)))*(IF(AND(J1388=0,'inputs and tables'!$K$16=1),(data!C1388/data!C1389-1)*'inputs and tables'!$K$18+1,1)*IF(AND(J1388=1,'inputs and tables'!$K$15=1),(data!C1389/data!C1388-1)*'inputs and tables'!$K$17+1,1))</f>
        <v>207545.66615119274</v>
      </c>
      <c r="P1389" s="10">
        <f ca="1">(P1388+(IF(K1388&lt;&gt;K1387,(-P1388*'inputs and tables'!$K$22-'inputs and tables'!$K$21)-P1388*'inputs and tables'!$K$22,0)*('inputs and tables'!$K$15+'inputs and tables'!$K$16)))*(IF(AND(K1388=0,'inputs and tables'!$K$16=1),data!C1388/data!C1389,1)*IF(AND(K1388=1,'inputs and tables'!$K$15=1),data!C1389/data!C1388,1))</f>
        <v>7104.1432609124377</v>
      </c>
      <c r="R1389" s="36">
        <f ca="1">1-O1389/MAX($O$202:O1389)</f>
        <v>0.75113984169446313</v>
      </c>
      <c r="S1389" s="36">
        <f>1-N1389/MAX($N$202:N1389)</f>
        <v>0.67349227812097889</v>
      </c>
    </row>
    <row r="1390" spans="1:19" x14ac:dyDescent="0.4">
      <c r="A1390" s="17">
        <f t="shared" si="63"/>
        <v>1388</v>
      </c>
      <c r="B1390">
        <v>1540166400</v>
      </c>
      <c r="C1390">
        <v>6407.65</v>
      </c>
      <c r="D1390" s="14">
        <f t="shared" si="64"/>
        <v>43395</v>
      </c>
      <c r="F1390">
        <f ca="1">IF(A1390&lt;$F$2,"",AVERAGE(INDIRECT("C"&amp;A1390-$F$2+3):C1390))</f>
        <v>6461.5415909090916</v>
      </c>
      <c r="G1390" s="2">
        <f ca="1">IF(A1390&lt;$G$2,"",IF(A1390=$G$2,AVERAGE(INDIRECT("C"&amp;A1390-$G$2+3):C1390),G1389+(2/($G$2+3))*(C1390-G1389)))</f>
        <v>6503.3068762895173</v>
      </c>
      <c r="J1390">
        <f ca="1">IF(F1390="","",IF(C1390&lt;(F1390*(1-'inputs and tables'!$K$14)),0,IF(C1390&gt;(F1390*(1+'inputs and tables'!$K$14)),1,J1389)))</f>
        <v>0</v>
      </c>
      <c r="K1390">
        <f ca="1">IF(G1390="","",IF(C1390&lt;(G1390*(1-'inputs and tables'!$K$14)),0,IF(C1390&gt;(G1390*(1+'inputs and tables'!$K$14)),1,K1389)))</f>
        <v>0</v>
      </c>
      <c r="N1390" s="13">
        <f t="shared" si="65"/>
        <v>23058.224477311156</v>
      </c>
      <c r="O1390" s="10">
        <f ca="1">(O1389+(IF(J1389&lt;&gt;J1388,(-O1389*'inputs and tables'!$K$22-'inputs and tables'!$K$21)-O1389*'inputs and tables'!$K$22,0)*('inputs and tables'!$K$15+'inputs and tables'!$K$16)))*(IF(AND(J1389=0,'inputs and tables'!$K$16=1),(data!C1389/data!C1390-1)*'inputs and tables'!$K$18+1,1)*IF(AND(J1389=1,'inputs and tables'!$K$15=1),(data!C1390/data!C1389-1)*'inputs and tables'!$K$17+1,1))</f>
        <v>207812.23826927418</v>
      </c>
      <c r="P1390" s="10">
        <f ca="1">(P1389+(IF(K1389&lt;&gt;K1388,(-P1389*'inputs and tables'!$K$22-'inputs and tables'!$K$21)-P1389*'inputs and tables'!$K$22,0)*('inputs and tables'!$K$15+'inputs and tables'!$K$16)))*(IF(AND(K1389=0,'inputs and tables'!$K$16=1),data!C1389/data!C1390,1)*IF(AND(K1389=1,'inputs and tables'!$K$15=1),data!C1390/data!C1389,1))</f>
        <v>7113.2678384154715</v>
      </c>
      <c r="R1390" s="36">
        <f ca="1">1-O1390/MAX($O$202:O1390)</f>
        <v>0.75082020515019887</v>
      </c>
      <c r="S1390" s="36">
        <f>1-N1390/MAX($N$202:N1390)</f>
        <v>0.67391110742437366</v>
      </c>
    </row>
    <row r="1391" spans="1:19" x14ac:dyDescent="0.4">
      <c r="A1391" s="17">
        <f t="shared" si="63"/>
        <v>1389</v>
      </c>
      <c r="B1391">
        <v>1540252800</v>
      </c>
      <c r="C1391">
        <v>6395.14</v>
      </c>
      <c r="D1391" s="14">
        <f t="shared" si="64"/>
        <v>43396</v>
      </c>
      <c r="F1391">
        <f ca="1">IF(A1391&lt;$F$2,"",AVERAGE(INDIRECT("C"&amp;A1391-$F$2+3):C1391))</f>
        <v>6465.1809090909092</v>
      </c>
      <c r="G1391" s="2">
        <f ca="1">IF(A1391&lt;$G$2,"",IF(A1391=$G$2,AVERAGE(INDIRECT("C"&amp;A1391-$G$2+3):C1391),G1390+(2/($G$2+3))*(C1391-G1390)))</f>
        <v>6498.7040304899638</v>
      </c>
      <c r="J1391">
        <f ca="1">IF(F1391="","",IF(C1391&lt;(F1391*(1-'inputs and tables'!$K$14)),0,IF(C1391&gt;(F1391*(1+'inputs and tables'!$K$14)),1,J1390)))</f>
        <v>0</v>
      </c>
      <c r="K1391">
        <f ca="1">IF(G1391="","",IF(C1391&lt;(G1391*(1-'inputs and tables'!$K$14)),0,IF(C1391&gt;(G1391*(1+'inputs and tables'!$K$14)),1,K1390)))</f>
        <v>0</v>
      </c>
      <c r="N1391" s="13">
        <f t="shared" si="65"/>
        <v>23013.206664507532</v>
      </c>
      <c r="O1391" s="10">
        <f ca="1">(O1390+(IF(J1390&lt;&gt;J1389,(-O1390*'inputs and tables'!$K$22-'inputs and tables'!$K$21)-O1390*'inputs and tables'!$K$22,0)*('inputs and tables'!$K$15+'inputs and tables'!$K$16)))*(IF(AND(J1390=0,'inputs and tables'!$K$16=1),(data!C1390/data!C1391-1)*'inputs and tables'!$K$18+1,1)*IF(AND(J1390=1,'inputs and tables'!$K$15=1),(data!C1391/data!C1390-1)*'inputs and tables'!$K$17+1,1))</f>
        <v>208218.75495237237</v>
      </c>
      <c r="P1391" s="10">
        <f ca="1">(P1390+(IF(K1390&lt;&gt;K1389,(-P1390*'inputs and tables'!$K$22-'inputs and tables'!$K$21)-P1390*'inputs and tables'!$K$22,0)*('inputs and tables'!$K$15+'inputs and tables'!$K$16)))*(IF(AND(K1390=0,'inputs and tables'!$K$16=1),data!C1390/data!C1391,1)*IF(AND(K1390=1,'inputs and tables'!$K$15=1),data!C1391/data!C1390,1))</f>
        <v>7127.1826206811575</v>
      </c>
      <c r="R1391" s="36">
        <f ca="1">1-O1391/MAX($O$202:O1391)</f>
        <v>0.75033276637113056</v>
      </c>
      <c r="S1391" s="36">
        <f>1-N1391/MAX($N$202:N1391)</f>
        <v>0.67454774832175735</v>
      </c>
    </row>
    <row r="1392" spans="1:19" x14ac:dyDescent="0.4">
      <c r="A1392" s="17">
        <f t="shared" si="63"/>
        <v>1390</v>
      </c>
      <c r="B1392">
        <v>1540339200</v>
      </c>
      <c r="C1392">
        <v>6415.98</v>
      </c>
      <c r="D1392" s="14">
        <f t="shared" si="64"/>
        <v>43397</v>
      </c>
      <c r="F1392">
        <f ca="1">IF(A1392&lt;$F$2,"",AVERAGE(INDIRECT("C"&amp;A1392-$F$2+3):C1392))</f>
        <v>6467.8168181818182</v>
      </c>
      <c r="G1392" s="2">
        <f ca="1">IF(A1392&lt;$G$2,"",IF(A1392=$G$2,AVERAGE(INDIRECT("C"&amp;A1392-$G$2+3):C1392),G1391+(2/($G$2+3))*(C1392-G1391)))</f>
        <v>6495.1838589797526</v>
      </c>
      <c r="J1392">
        <f ca="1">IF(F1392="","",IF(C1392&lt;(F1392*(1-'inputs and tables'!$K$14)),0,IF(C1392&gt;(F1392*(1+'inputs and tables'!$K$14)),1,J1391)))</f>
        <v>0</v>
      </c>
      <c r="K1392">
        <f ca="1">IF(G1392="","",IF(C1392&lt;(G1392*(1-'inputs and tables'!$K$14)),0,IF(C1392&gt;(G1392*(1+'inputs and tables'!$K$14)),1,K1391)))</f>
        <v>0</v>
      </c>
      <c r="N1392" s="13">
        <f t="shared" si="65"/>
        <v>23088.200367051701</v>
      </c>
      <c r="O1392" s="10">
        <f ca="1">(O1391+(IF(J1391&lt;&gt;J1390,(-O1391*'inputs and tables'!$K$22-'inputs and tables'!$K$21)-O1391*'inputs and tables'!$K$22,0)*('inputs and tables'!$K$15+'inputs and tables'!$K$16)))*(IF(AND(J1391=0,'inputs and tables'!$K$16=1),(data!C1391/data!C1392-1)*'inputs and tables'!$K$18+1,1)*IF(AND(J1391=1,'inputs and tables'!$K$15=1),(data!C1392/data!C1391-1)*'inputs and tables'!$K$17+1,1))</f>
        <v>207542.43132711056</v>
      </c>
      <c r="P1392" s="10">
        <f ca="1">(P1391+(IF(K1391&lt;&gt;K1390,(-P1391*'inputs and tables'!$K$22-'inputs and tables'!$K$21)-P1391*'inputs and tables'!$K$22,0)*('inputs and tables'!$K$15+'inputs and tables'!$K$16)))*(IF(AND(K1391=0,'inputs and tables'!$K$16=1),data!C1391/data!C1392,1)*IF(AND(K1391=1,'inputs and tables'!$K$15=1),data!C1392/data!C1391,1))</f>
        <v>7104.0325351423953</v>
      </c>
      <c r="R1392" s="36">
        <f ca="1">1-O1392/MAX($O$202:O1392)</f>
        <v>0.75114372044966971</v>
      </c>
      <c r="S1392" s="36">
        <f>1-N1392/MAX($N$202:N1392)</f>
        <v>0.67348718906504457</v>
      </c>
    </row>
    <row r="1393" spans="1:19" x14ac:dyDescent="0.4">
      <c r="A1393" s="17">
        <f t="shared" si="63"/>
        <v>1391</v>
      </c>
      <c r="B1393">
        <v>1540425600</v>
      </c>
      <c r="C1393">
        <v>6395.58</v>
      </c>
      <c r="D1393" s="14">
        <f t="shared" si="64"/>
        <v>43398</v>
      </c>
      <c r="F1393">
        <f ca="1">IF(A1393&lt;$F$2,"",AVERAGE(INDIRECT("C"&amp;A1393-$F$2+3):C1393))</f>
        <v>6470.3861363636379</v>
      </c>
      <c r="G1393" s="2">
        <f ca="1">IF(A1393&lt;$G$2,"",IF(A1393=$G$2,AVERAGE(INDIRECT("C"&amp;A1393-$G$2+3):C1393),G1392+(2/($G$2+3))*(C1393-G1392)))</f>
        <v>6490.9453968955077</v>
      </c>
      <c r="J1393">
        <f ca="1">IF(F1393="","",IF(C1393&lt;(F1393*(1-'inputs and tables'!$K$14)),0,IF(C1393&gt;(F1393*(1+'inputs and tables'!$K$14)),1,J1392)))</f>
        <v>0</v>
      </c>
      <c r="K1393">
        <f ca="1">IF(G1393="","",IF(C1393&lt;(G1393*(1-'inputs and tables'!$K$14)),0,IF(C1393&gt;(G1393*(1+'inputs and tables'!$K$14)),1,K1392)))</f>
        <v>0</v>
      </c>
      <c r="N1393" s="13">
        <f t="shared" si="65"/>
        <v>23014.790024829959</v>
      </c>
      <c r="O1393" s="10">
        <f ca="1">(O1392+(IF(J1392&lt;&gt;J1391,(-O1392*'inputs and tables'!$K$22-'inputs and tables'!$K$21)-O1392*'inputs and tables'!$K$22,0)*('inputs and tables'!$K$15+'inputs and tables'!$K$16)))*(IF(AND(J1392=0,'inputs and tables'!$K$16=1),(data!C1392/data!C1393-1)*'inputs and tables'!$K$18+1,1)*IF(AND(J1392=1,'inputs and tables'!$K$15=1),(data!C1393/data!C1392-1)*'inputs and tables'!$K$17+1,1))</f>
        <v>208204.43001981283</v>
      </c>
      <c r="P1393" s="10">
        <f ca="1">(P1392+(IF(K1392&lt;&gt;K1391,(-P1392*'inputs and tables'!$K$22-'inputs and tables'!$K$21)-P1392*'inputs and tables'!$K$22,0)*('inputs and tables'!$K$15+'inputs and tables'!$K$16)))*(IF(AND(K1392=0,'inputs and tables'!$K$16=1),data!C1392/data!C1393,1)*IF(AND(K1392=1,'inputs and tables'!$K$15=1),data!C1393/data!C1392,1))</f>
        <v>7126.6922882401441</v>
      </c>
      <c r="R1393" s="36">
        <f ca="1">1-O1393/MAX($O$202:O1393)</f>
        <v>0.75034994285595236</v>
      </c>
      <c r="S1393" s="36">
        <f>1-N1393/MAX($N$202:N1393)</f>
        <v>0.67452535647564638</v>
      </c>
    </row>
    <row r="1394" spans="1:19" x14ac:dyDescent="0.4">
      <c r="A1394" s="17">
        <f t="shared" si="63"/>
        <v>1392</v>
      </c>
      <c r="B1394">
        <v>1540512000</v>
      </c>
      <c r="C1394">
        <v>6404.87</v>
      </c>
      <c r="D1394" s="14">
        <f t="shared" si="64"/>
        <v>43399</v>
      </c>
      <c r="F1394">
        <f ca="1">IF(A1394&lt;$F$2,"",AVERAGE(INDIRECT("C"&amp;A1394-$F$2+3):C1394))</f>
        <v>6472.1786363636375</v>
      </c>
      <c r="G1394" s="2">
        <f ca="1">IF(A1394&lt;$G$2,"",IF(A1394=$G$2,AVERAGE(INDIRECT("C"&amp;A1394-$G$2+3):C1394),G1393+(2/($G$2+3))*(C1394-G1393)))</f>
        <v>6487.2826140488905</v>
      </c>
      <c r="J1394">
        <f ca="1">IF(F1394="","",IF(C1394&lt;(F1394*(1-'inputs and tables'!$K$14)),0,IF(C1394&gt;(F1394*(1+'inputs and tables'!$K$14)),1,J1393)))</f>
        <v>0</v>
      </c>
      <c r="K1394">
        <f ca="1">IF(G1394="","",IF(C1394&lt;(G1394*(1-'inputs and tables'!$K$14)),0,IF(C1394&gt;(G1394*(1+'inputs and tables'!$K$14)),1,K1393)))</f>
        <v>0</v>
      </c>
      <c r="N1394" s="13">
        <f t="shared" si="65"/>
        <v>23048.220518910348</v>
      </c>
      <c r="O1394" s="10">
        <f ca="1">(O1393+(IF(J1393&lt;&gt;J1392,(-O1393*'inputs and tables'!$K$22-'inputs and tables'!$K$21)-O1393*'inputs and tables'!$K$22,0)*('inputs and tables'!$K$15+'inputs and tables'!$K$16)))*(IF(AND(J1393=0,'inputs and tables'!$K$16=1),(data!C1393/data!C1394-1)*'inputs and tables'!$K$18+1,1)*IF(AND(J1393=1,'inputs and tables'!$K$15=1),(data!C1394/data!C1393-1)*'inputs and tables'!$K$17+1,1))</f>
        <v>207902.43807385859</v>
      </c>
      <c r="P1394" s="10">
        <f ca="1">(P1393+(IF(K1393&lt;&gt;K1392,(-P1393*'inputs and tables'!$K$22-'inputs and tables'!$K$21)-P1393*'inputs and tables'!$K$22,0)*('inputs and tables'!$K$15+'inputs and tables'!$K$16)))*(IF(AND(K1393=0,'inputs and tables'!$K$16=1),data!C1393/data!C1394,1)*IF(AND(K1393=1,'inputs and tables'!$K$15=1),data!C1394/data!C1393,1))</f>
        <v>7116.3553147562561</v>
      </c>
      <c r="R1394" s="36">
        <f ca="1">1-O1394/MAX($O$202:O1394)</f>
        <v>0.75071204997613883</v>
      </c>
      <c r="S1394" s="36">
        <f>1-N1394/MAX($N$202:N1394)</f>
        <v>0.6740525831793478</v>
      </c>
    </row>
    <row r="1395" spans="1:19" x14ac:dyDescent="0.4">
      <c r="A1395" s="17">
        <f t="shared" si="63"/>
        <v>1393</v>
      </c>
      <c r="B1395">
        <v>1540598400</v>
      </c>
      <c r="C1395">
        <v>6409.12</v>
      </c>
      <c r="D1395" s="14">
        <f t="shared" si="64"/>
        <v>43400</v>
      </c>
      <c r="F1395">
        <f ca="1">IF(A1395&lt;$F$2,"",AVERAGE(INDIRECT("C"&amp;A1395-$F$2+3):C1395))</f>
        <v>6470.4315909090919</v>
      </c>
      <c r="G1395" s="2">
        <f ca="1">IF(A1395&lt;$G$2,"",IF(A1395=$G$2,AVERAGE(INDIRECT("C"&amp;A1395-$G$2+3):C1395),G1394+(2/($G$2+3))*(C1395-G1394)))</f>
        <v>6483.9565453659588</v>
      </c>
      <c r="J1395">
        <f ca="1">IF(F1395="","",IF(C1395&lt;(F1395*(1-'inputs and tables'!$K$14)),0,IF(C1395&gt;(F1395*(1+'inputs and tables'!$K$14)),1,J1394)))</f>
        <v>0</v>
      </c>
      <c r="K1395">
        <f ca="1">IF(G1395="","",IF(C1395&lt;(G1395*(1-'inputs and tables'!$K$14)),0,IF(C1395&gt;(G1395*(1+'inputs and tables'!$K$14)),1,K1394)))</f>
        <v>0</v>
      </c>
      <c r="N1395" s="13">
        <f t="shared" si="65"/>
        <v>23063.514340206544</v>
      </c>
      <c r="O1395" s="10">
        <f ca="1">(O1394+(IF(J1394&lt;&gt;J1393,(-O1394*'inputs and tables'!$K$22-'inputs and tables'!$K$21)-O1394*'inputs and tables'!$K$22,0)*('inputs and tables'!$K$15+'inputs and tables'!$K$16)))*(IF(AND(J1394=0,'inputs and tables'!$K$16=1),(data!C1394/data!C1395-1)*'inputs and tables'!$K$18+1,1)*IF(AND(J1394=1,'inputs and tables'!$K$15=1),(data!C1395/data!C1394-1)*'inputs and tables'!$K$17+1,1))</f>
        <v>207764.5743169288</v>
      </c>
      <c r="P1395" s="10">
        <f ca="1">(P1394+(IF(K1394&lt;&gt;K1393,(-P1394*'inputs and tables'!$K$22-'inputs and tables'!$K$21)-P1394*'inputs and tables'!$K$22,0)*('inputs and tables'!$K$15+'inputs and tables'!$K$16)))*(IF(AND(K1394=0,'inputs and tables'!$K$16=1),data!C1394/data!C1395,1)*IF(AND(K1394=1,'inputs and tables'!$K$15=1),data!C1395/data!C1394,1))</f>
        <v>7111.6363346017706</v>
      </c>
      <c r="R1395" s="36">
        <f ca="1">1-O1395/MAX($O$202:O1395)</f>
        <v>0.7508773571926679</v>
      </c>
      <c r="S1395" s="36">
        <f>1-N1395/MAX($N$202:N1395)</f>
        <v>0.67383629830213909</v>
      </c>
    </row>
    <row r="1396" spans="1:19" x14ac:dyDescent="0.4">
      <c r="A1396" s="17">
        <f t="shared" si="63"/>
        <v>1394</v>
      </c>
      <c r="B1396">
        <v>1540684800</v>
      </c>
      <c r="C1396">
        <v>6403.62</v>
      </c>
      <c r="D1396" s="14">
        <f t="shared" si="64"/>
        <v>43401</v>
      </c>
      <c r="F1396">
        <f ca="1">IF(A1396&lt;$F$2,"",AVERAGE(INDIRECT("C"&amp;A1396-$F$2+3):C1396))</f>
        <v>6468.7402272727277</v>
      </c>
      <c r="G1396" s="2">
        <f ca="1">IF(A1396&lt;$G$2,"",IF(A1396=$G$2,AVERAGE(INDIRECT("C"&amp;A1396-$G$2+3):C1396),G1395+(2/($G$2+3))*(C1396-G1395)))</f>
        <v>6480.5379689674073</v>
      </c>
      <c r="J1396">
        <f ca="1">IF(F1396="","",IF(C1396&lt;(F1396*(1-'inputs and tables'!$K$14)),0,IF(C1396&gt;(F1396*(1+'inputs and tables'!$K$14)),1,J1395)))</f>
        <v>0</v>
      </c>
      <c r="K1396">
        <f ca="1">IF(G1396="","",IF(C1396&lt;(G1396*(1-'inputs and tables'!$K$14)),0,IF(C1396&gt;(G1396*(1+'inputs and tables'!$K$14)),1,K1395)))</f>
        <v>0</v>
      </c>
      <c r="N1396" s="13">
        <f t="shared" si="65"/>
        <v>23043.722336176172</v>
      </c>
      <c r="O1396" s="10">
        <f ca="1">(O1395+(IF(J1395&lt;&gt;J1394,(-O1395*'inputs and tables'!$K$22-'inputs and tables'!$K$21)-O1395*'inputs and tables'!$K$22,0)*('inputs and tables'!$K$15+'inputs and tables'!$K$16)))*(IF(AND(J1395=0,'inputs and tables'!$K$16=1),(data!C1395/data!C1396-1)*'inputs and tables'!$K$18+1,1)*IF(AND(J1395=1,'inputs and tables'!$K$15=1),(data!C1396/data!C1395-1)*'inputs and tables'!$K$17+1,1))</f>
        <v>207943.02106404107</v>
      </c>
      <c r="P1396" s="10">
        <f ca="1">(P1395+(IF(K1395&lt;&gt;K1394,(-P1395*'inputs and tables'!$K$22-'inputs and tables'!$K$21)-P1395*'inputs and tables'!$K$22,0)*('inputs and tables'!$K$15+'inputs and tables'!$K$16)))*(IF(AND(K1395=0,'inputs and tables'!$K$16=1),data!C1395/data!C1396,1)*IF(AND(K1395=1,'inputs and tables'!$K$15=1),data!C1396/data!C1395,1))</f>
        <v>7117.7444421784712</v>
      </c>
      <c r="R1396" s="36">
        <f ca="1">1-O1396/MAX($O$202:O1396)</f>
        <v>0.75066338844757685</v>
      </c>
      <c r="S1396" s="36">
        <f>1-N1396/MAX($N$202:N1396)</f>
        <v>0.67411619637852693</v>
      </c>
    </row>
    <row r="1397" spans="1:19" x14ac:dyDescent="0.4">
      <c r="A1397" s="17">
        <f t="shared" si="63"/>
        <v>1395</v>
      </c>
      <c r="B1397">
        <v>1540771200</v>
      </c>
      <c r="C1397">
        <v>6266</v>
      </c>
      <c r="D1397" s="14">
        <f t="shared" si="64"/>
        <v>43402</v>
      </c>
      <c r="F1397">
        <f ca="1">IF(A1397&lt;$F$2,"",AVERAGE(INDIRECT("C"&amp;A1397-$F$2+3):C1397))</f>
        <v>6462.9975000000004</v>
      </c>
      <c r="G1397" s="2">
        <f ca="1">IF(A1397&lt;$G$2,"",IF(A1397=$G$2,AVERAGE(INDIRECT("C"&amp;A1397-$G$2+3):C1397),G1396+(2/($G$2+3))*(C1397-G1396)))</f>
        <v>6471.4086936921985</v>
      </c>
      <c r="J1397">
        <f ca="1">IF(F1397="","",IF(C1397&lt;(F1397*(1-'inputs and tables'!$K$14)),0,IF(C1397&gt;(F1397*(1+'inputs and tables'!$K$14)),1,J1396)))</f>
        <v>0</v>
      </c>
      <c r="K1397">
        <f ca="1">IF(G1397="","",IF(C1397&lt;(G1397*(1-'inputs and tables'!$K$14)),0,IF(C1397&gt;(G1397*(1+'inputs and tables'!$K$14)),1,K1396)))</f>
        <v>0</v>
      </c>
      <c r="N1397" s="13">
        <f t="shared" si="65"/>
        <v>22548.490409874397</v>
      </c>
      <c r="O1397" s="10">
        <f ca="1">(O1396+(IF(J1396&lt;&gt;J1395,(-O1396*'inputs and tables'!$K$22-'inputs and tables'!$K$21)-O1396*'inputs and tables'!$K$22,0)*('inputs and tables'!$K$15+'inputs and tables'!$K$16)))*(IF(AND(J1396=0,'inputs and tables'!$K$16=1),(data!C1396/data!C1397-1)*'inputs and tables'!$K$18+1,1)*IF(AND(J1396=1,'inputs and tables'!$K$15=1),(data!C1397/data!C1396-1)*'inputs and tables'!$K$17+1,1))</f>
        <v>212510.06839229408</v>
      </c>
      <c r="P1397" s="10">
        <f ca="1">(P1396+(IF(K1396&lt;&gt;K1395,(-P1396*'inputs and tables'!$K$22-'inputs and tables'!$K$21)-P1396*'inputs and tables'!$K$22,0)*('inputs and tables'!$K$15+'inputs and tables'!$K$16)))*(IF(AND(K1396=0,'inputs and tables'!$K$16=1),data!C1396/data!C1397,1)*IF(AND(K1396=1,'inputs and tables'!$K$15=1),data!C1397/data!C1396,1))</f>
        <v>7274.0712838849186</v>
      </c>
      <c r="R1397" s="36">
        <f ca="1">1-O1397/MAX($O$202:O1397)</f>
        <v>0.74518721473518545</v>
      </c>
      <c r="S1397" s="36">
        <f>1-N1397/MAX($N$202:N1397)</f>
        <v>0.68111975515534173</v>
      </c>
    </row>
    <row r="1398" spans="1:19" x14ac:dyDescent="0.4">
      <c r="A1398" s="17">
        <f t="shared" si="63"/>
        <v>1396</v>
      </c>
      <c r="B1398">
        <v>1540857600</v>
      </c>
      <c r="C1398">
        <v>6267.63</v>
      </c>
      <c r="D1398" s="14">
        <f t="shared" si="64"/>
        <v>43403</v>
      </c>
      <c r="F1398">
        <f ca="1">IF(A1398&lt;$F$2,"",AVERAGE(INDIRECT("C"&amp;A1398-$F$2+3):C1398))</f>
        <v>6457.7618181818189</v>
      </c>
      <c r="G1398" s="2">
        <f ca="1">IF(A1398&lt;$G$2,"",IF(A1398=$G$2,AVERAGE(INDIRECT("C"&amp;A1398-$G$2+3):C1398),G1397+(2/($G$2+3))*(C1398-G1397)))</f>
        <v>6462.7372599180626</v>
      </c>
      <c r="J1398">
        <f ca="1">IF(F1398="","",IF(C1398&lt;(F1398*(1-'inputs and tables'!$K$14)),0,IF(C1398&gt;(F1398*(1+'inputs and tables'!$K$14)),1,J1397)))</f>
        <v>0</v>
      </c>
      <c r="K1398">
        <f ca="1">IF(G1398="","",IF(C1398&lt;(G1398*(1-'inputs and tables'!$K$14)),0,IF(C1398&gt;(G1398*(1+'inputs and tables'!$K$14)),1,K1397)))</f>
        <v>0</v>
      </c>
      <c r="N1398" s="13">
        <f t="shared" si="65"/>
        <v>22554.356040159761</v>
      </c>
      <c r="O1398" s="10">
        <f ca="1">(O1397+(IF(J1397&lt;&gt;J1396,(-O1397*'inputs and tables'!$K$22-'inputs and tables'!$K$21)-O1397*'inputs and tables'!$K$22,0)*('inputs and tables'!$K$15+'inputs and tables'!$K$16)))*(IF(AND(J1397=0,'inputs and tables'!$K$16=1),(data!C1397/data!C1398-1)*'inputs and tables'!$K$18+1,1)*IF(AND(J1397=1,'inputs and tables'!$K$15=1),(data!C1398/data!C1397-1)*'inputs and tables'!$K$17+1,1))</f>
        <v>212454.80166284778</v>
      </c>
      <c r="P1398" s="10">
        <f ca="1">(P1397+(IF(K1397&lt;&gt;K1396,(-P1397*'inputs and tables'!$K$22-'inputs and tables'!$K$21)-P1397*'inputs and tables'!$K$22,0)*('inputs and tables'!$K$15+'inputs and tables'!$K$16)))*(IF(AND(K1397=0,'inputs and tables'!$K$16=1),data!C1397/data!C1398,1)*IF(AND(K1397=1,'inputs and tables'!$K$15=1),data!C1398/data!C1397,1))</f>
        <v>7272.1795423186913</v>
      </c>
      <c r="R1398" s="36">
        <f ca="1">1-O1398/MAX($O$202:O1398)</f>
        <v>0.74525348298011718</v>
      </c>
      <c r="S1398" s="36">
        <f>1-N1398/MAX($N$202:N1398)</f>
        <v>0.68103680354361229</v>
      </c>
    </row>
    <row r="1399" spans="1:19" x14ac:dyDescent="0.4">
      <c r="A1399" s="17">
        <f t="shared" si="63"/>
        <v>1397</v>
      </c>
      <c r="B1399">
        <v>1540944000</v>
      </c>
      <c r="C1399">
        <v>6304.18</v>
      </c>
      <c r="D1399" s="14">
        <f t="shared" si="64"/>
        <v>43404</v>
      </c>
      <c r="F1399">
        <f ca="1">IF(A1399&lt;$F$2,"",AVERAGE(INDIRECT("C"&amp;A1399-$F$2+3):C1399))</f>
        <v>6458.9772727272739</v>
      </c>
      <c r="G1399" s="2">
        <f ca="1">IF(A1399&lt;$G$2,"",IF(A1399=$G$2,AVERAGE(INDIRECT("C"&amp;A1399-$G$2+3):C1399),G1398+(2/($G$2+3))*(C1399-G1398)))</f>
        <v>6455.9901424747404</v>
      </c>
      <c r="J1399">
        <f ca="1">IF(F1399="","",IF(C1399&lt;(F1399*(1-'inputs and tables'!$K$14)),0,IF(C1399&gt;(F1399*(1+'inputs and tables'!$K$14)),1,J1398)))</f>
        <v>0</v>
      </c>
      <c r="K1399">
        <f ca="1">IF(G1399="","",IF(C1399&lt;(G1399*(1-'inputs and tables'!$K$14)),0,IF(C1399&gt;(G1399*(1+'inputs and tables'!$K$14)),1,K1398)))</f>
        <v>0</v>
      </c>
      <c r="N1399" s="13">
        <f t="shared" si="65"/>
        <v>22685.882903307051</v>
      </c>
      <c r="O1399" s="10">
        <f ca="1">(O1398+(IF(J1398&lt;&gt;J1397,(-O1398*'inputs and tables'!$K$22-'inputs and tables'!$K$21)-O1398*'inputs and tables'!$K$22,0)*('inputs and tables'!$K$15+'inputs and tables'!$K$16)))*(IF(AND(J1398=0,'inputs and tables'!$K$16=1),(data!C1398/data!C1399-1)*'inputs and tables'!$K$18+1,1)*IF(AND(J1398=1,'inputs and tables'!$K$15=1),(data!C1399/data!C1398-1)*'inputs and tables'!$K$17+1,1))</f>
        <v>211223.0438448957</v>
      </c>
      <c r="P1399" s="10">
        <f ca="1">(P1398+(IF(K1398&lt;&gt;K1397,(-P1398*'inputs and tables'!$K$22-'inputs and tables'!$K$21)-P1398*'inputs and tables'!$K$22,0)*('inputs and tables'!$K$15+'inputs and tables'!$K$16)))*(IF(AND(K1398=0,'inputs and tables'!$K$16=1),data!C1398/data!C1399,1)*IF(AND(K1398=1,'inputs and tables'!$K$15=1),data!C1399/data!C1398,1))</f>
        <v>7230.0173321229558</v>
      </c>
      <c r="R1399" s="36">
        <f ca="1">1-O1399/MAX($O$202:O1399)</f>
        <v>0.74673043719098631</v>
      </c>
      <c r="S1399" s="36">
        <f>1-N1399/MAX($N$202:N1399)</f>
        <v>0.67917675359961738</v>
      </c>
    </row>
    <row r="1400" spans="1:19" x14ac:dyDescent="0.4">
      <c r="A1400" s="17">
        <f t="shared" si="63"/>
        <v>1398</v>
      </c>
      <c r="B1400">
        <v>1541030400</v>
      </c>
      <c r="C1400">
        <v>6344</v>
      </c>
      <c r="D1400" s="14">
        <f t="shared" si="64"/>
        <v>43405</v>
      </c>
      <c r="F1400">
        <f ca="1">IF(A1400&lt;$F$2,"",AVERAGE(INDIRECT("C"&amp;A1400-$F$2+3):C1400))</f>
        <v>6459.1659090909088</v>
      </c>
      <c r="G1400" s="2">
        <f ca="1">IF(A1400&lt;$G$2,"",IF(A1400=$G$2,AVERAGE(INDIRECT("C"&amp;A1400-$G$2+3):C1400),G1399+(2/($G$2+3))*(C1400-G1399)))</f>
        <v>6451.2246044970916</v>
      </c>
      <c r="J1400">
        <f ca="1">IF(F1400="","",IF(C1400&lt;(F1400*(1-'inputs and tables'!$K$14)),0,IF(C1400&gt;(F1400*(1+'inputs and tables'!$K$14)),1,J1399)))</f>
        <v>0</v>
      </c>
      <c r="K1400">
        <f ca="1">IF(G1400="","",IF(C1400&lt;(G1400*(1-'inputs and tables'!$K$14)),0,IF(C1400&gt;(G1400*(1+'inputs and tables'!$K$14)),1,K1399)))</f>
        <v>0</v>
      </c>
      <c r="N1400" s="13">
        <f t="shared" si="65"/>
        <v>22829.17701248694</v>
      </c>
      <c r="O1400" s="10">
        <f ca="1">(O1399+(IF(J1399&lt;&gt;J1398,(-O1399*'inputs and tables'!$K$22-'inputs and tables'!$K$21)-O1399*'inputs and tables'!$K$22,0)*('inputs and tables'!$K$15+'inputs and tables'!$K$16)))*(IF(AND(J1399=0,'inputs and tables'!$K$16=1),(data!C1399/data!C1400-1)*'inputs and tables'!$K$18+1,1)*IF(AND(J1399=1,'inputs and tables'!$K$15=1),(data!C1400/data!C1399-1)*'inputs and tables'!$K$17+1,1))</f>
        <v>209897.23968255275</v>
      </c>
      <c r="P1400" s="10">
        <f ca="1">(P1399+(IF(K1399&lt;&gt;K1398,(-P1399*'inputs and tables'!$K$22-'inputs and tables'!$K$21)-P1399*'inputs and tables'!$K$22,0)*('inputs and tables'!$K$15+'inputs and tables'!$K$16)))*(IF(AND(K1399=0,'inputs and tables'!$K$16=1),data!C1399/data!C1400,1)*IF(AND(K1399=1,'inputs and tables'!$K$15=1),data!C1400/data!C1399,1))</f>
        <v>7184.6359812142018</v>
      </c>
      <c r="R1400" s="36">
        <f ca="1">1-O1400/MAX($O$202:O1400)</f>
        <v>0.7483201588163102</v>
      </c>
      <c r="S1400" s="36">
        <f>1-N1400/MAX($N$202:N1400)</f>
        <v>0.67715029152657014</v>
      </c>
    </row>
    <row r="1401" spans="1:19" x14ac:dyDescent="0.4">
      <c r="A1401" s="17">
        <f t="shared" si="63"/>
        <v>1399</v>
      </c>
      <c r="B1401">
        <v>1541116800</v>
      </c>
      <c r="C1401">
        <v>6349.8</v>
      </c>
      <c r="D1401" s="14">
        <f t="shared" si="64"/>
        <v>43406</v>
      </c>
      <c r="F1401">
        <f ca="1">IF(A1401&lt;$F$2,"",AVERAGE(INDIRECT("C"&amp;A1401-$F$2+3):C1401))</f>
        <v>6458.3218181818174</v>
      </c>
      <c r="G1401" s="2">
        <f ca="1">IF(A1401&lt;$G$2,"",IF(A1401=$G$2,AVERAGE(INDIRECT("C"&amp;A1401-$G$2+3):C1401),G1400+(2/($G$2+3))*(C1401-G1400)))</f>
        <v>6446.9086638801937</v>
      </c>
      <c r="J1401">
        <f ca="1">IF(F1401="","",IF(C1401&lt;(F1401*(1-'inputs and tables'!$K$14)),0,IF(C1401&gt;(F1401*(1+'inputs and tables'!$K$14)),1,J1400)))</f>
        <v>0</v>
      </c>
      <c r="K1401">
        <f ca="1">IF(G1401="","",IF(C1401&lt;(G1401*(1-'inputs and tables'!$K$14)),0,IF(C1401&gt;(G1401*(1+'inputs and tables'!$K$14)),1,K1400)))</f>
        <v>0</v>
      </c>
      <c r="N1401" s="13">
        <f t="shared" si="65"/>
        <v>22850.048580373514</v>
      </c>
      <c r="O1401" s="10">
        <f ca="1">(O1400+(IF(J1400&lt;&gt;J1399,(-O1400*'inputs and tables'!$K$22-'inputs and tables'!$K$21)-O1400*'inputs and tables'!$K$22,0)*('inputs and tables'!$K$15+'inputs and tables'!$K$16)))*(IF(AND(J1400=0,'inputs and tables'!$K$16=1),(data!C1400/data!C1401-1)*'inputs and tables'!$K$18+1,1)*IF(AND(J1400=1,'inputs and tables'!$K$15=1),(data!C1401/data!C1400-1)*'inputs and tables'!$K$17+1,1))</f>
        <v>209705.51648022214</v>
      </c>
      <c r="P1401" s="10">
        <f ca="1">(P1400+(IF(K1400&lt;&gt;K1399,(-P1400*'inputs and tables'!$K$22-'inputs and tables'!$K$21)-P1400*'inputs and tables'!$K$22,0)*('inputs and tables'!$K$15+'inputs and tables'!$K$16)))*(IF(AND(K1400=0,'inputs and tables'!$K$16=1),data!C1400/data!C1401,1)*IF(AND(K1400=1,'inputs and tables'!$K$15=1),data!C1401/data!C1400,1))</f>
        <v>7178.0734298439156</v>
      </c>
      <c r="R1401" s="36">
        <f ca="1">1-O1401/MAX($O$202:O1401)</f>
        <v>0.74855004685669968</v>
      </c>
      <c r="S1401" s="36">
        <f>1-N1401/MAX($N$202:N1401)</f>
        <v>0.67685512628237943</v>
      </c>
    </row>
    <row r="1402" spans="1:19" x14ac:dyDescent="0.4">
      <c r="A1402" s="17">
        <f t="shared" si="63"/>
        <v>1400</v>
      </c>
      <c r="B1402">
        <v>1541203200</v>
      </c>
      <c r="C1402">
        <v>6331.96</v>
      </c>
      <c r="D1402" s="14">
        <f t="shared" si="64"/>
        <v>43407</v>
      </c>
      <c r="F1402">
        <f ca="1">IF(A1402&lt;$F$2,"",AVERAGE(INDIRECT("C"&amp;A1402-$F$2+3):C1402))</f>
        <v>6454.6593181818198</v>
      </c>
      <c r="G1402" s="2">
        <f ca="1">IF(A1402&lt;$G$2,"",IF(A1402=$G$2,AVERAGE(INDIRECT("C"&amp;A1402-$G$2+3):C1402),G1401+(2/($G$2+3))*(C1402-G1401)))</f>
        <v>6442.0172313746534</v>
      </c>
      <c r="J1402">
        <f ca="1">IF(F1402="","",IF(C1402&lt;(F1402*(1-'inputs and tables'!$K$14)),0,IF(C1402&gt;(F1402*(1+'inputs and tables'!$K$14)),1,J1401)))</f>
        <v>0</v>
      </c>
      <c r="K1402">
        <f ca="1">IF(G1402="","",IF(C1402&lt;(G1402*(1-'inputs and tables'!$K$14)),0,IF(C1402&gt;(G1402*(1+'inputs and tables'!$K$14)),1,K1401)))</f>
        <v>0</v>
      </c>
      <c r="N1402" s="13">
        <f t="shared" si="65"/>
        <v>22785.850516391361</v>
      </c>
      <c r="O1402" s="10">
        <f ca="1">(O1401+(IF(J1401&lt;&gt;J1400,(-O1401*'inputs and tables'!$K$22-'inputs and tables'!$K$21)-O1401*'inputs and tables'!$K$22,0)*('inputs and tables'!$K$15+'inputs and tables'!$K$16)))*(IF(AND(J1401=0,'inputs and tables'!$K$16=1),(data!C1401/data!C1402-1)*'inputs and tables'!$K$18+1,1)*IF(AND(J1401=1,'inputs and tables'!$K$15=1),(data!C1402/data!C1401-1)*'inputs and tables'!$K$17+1,1))</f>
        <v>210296.3519267517</v>
      </c>
      <c r="P1402" s="10">
        <f ca="1">(P1401+(IF(K1401&lt;&gt;K1400,(-P1401*'inputs and tables'!$K$22-'inputs and tables'!$K$21)-P1401*'inputs and tables'!$K$22,0)*('inputs and tables'!$K$15+'inputs and tables'!$K$16)))*(IF(AND(K1401=0,'inputs and tables'!$K$16=1),data!C1401/data!C1402,1)*IF(AND(K1401=1,'inputs and tables'!$K$15=1),data!C1402/data!C1401,1))</f>
        <v>7198.2973147055418</v>
      </c>
      <c r="R1402" s="36">
        <f ca="1">1-O1402/MAX($O$202:O1402)</f>
        <v>0.74784159841986875</v>
      </c>
      <c r="S1402" s="36">
        <f>1-N1402/MAX($N$202:N1402)</f>
        <v>0.67776301386106252</v>
      </c>
    </row>
    <row r="1403" spans="1:19" x14ac:dyDescent="0.4">
      <c r="A1403" s="17">
        <f t="shared" si="63"/>
        <v>1401</v>
      </c>
      <c r="B1403">
        <v>1541289600</v>
      </c>
      <c r="C1403">
        <v>6423.28</v>
      </c>
      <c r="D1403" s="14">
        <f t="shared" si="64"/>
        <v>43408</v>
      </c>
      <c r="F1403">
        <f ca="1">IF(A1403&lt;$F$2,"",AVERAGE(INDIRECT("C"&amp;A1403-$F$2+3):C1403))</f>
        <v>6447.2338636363647</v>
      </c>
      <c r="G1403" s="2">
        <f ca="1">IF(A1403&lt;$G$2,"",IF(A1403=$G$2,AVERAGE(INDIRECT("C"&amp;A1403-$G$2+3):C1403),G1402+(2/($G$2+3))*(C1403-G1402)))</f>
        <v>6441.2199023799876</v>
      </c>
      <c r="J1403">
        <f ca="1">IF(F1403="","",IF(C1403&lt;(F1403*(1-'inputs and tables'!$K$14)),0,IF(C1403&gt;(F1403*(1+'inputs and tables'!$K$14)),1,J1402)))</f>
        <v>0</v>
      </c>
      <c r="K1403">
        <f ca="1">IF(G1403="","",IF(C1403&lt;(G1403*(1-'inputs and tables'!$K$14)),0,IF(C1403&gt;(G1403*(1+'inputs and tables'!$K$14)),1,K1402)))</f>
        <v>0</v>
      </c>
      <c r="N1403" s="13">
        <f t="shared" si="65"/>
        <v>23114.469754219277</v>
      </c>
      <c r="O1403" s="10">
        <f ca="1">(O1402+(IF(J1402&lt;&gt;J1401,(-O1402*'inputs and tables'!$K$22-'inputs and tables'!$K$21)-O1402*'inputs and tables'!$K$22,0)*('inputs and tables'!$K$15+'inputs and tables'!$K$16)))*(IF(AND(J1402=0,'inputs and tables'!$K$16=1),(data!C1402/data!C1403-1)*'inputs and tables'!$K$18+1,1)*IF(AND(J1402=1,'inputs and tables'!$K$15=1),(data!C1403/data!C1402-1)*'inputs and tables'!$K$17+1,1))</f>
        <v>207306.56121889671</v>
      </c>
      <c r="P1403" s="10">
        <f ca="1">(P1402+(IF(K1402&lt;&gt;K1401,(-P1402*'inputs and tables'!$K$22-'inputs and tables'!$K$21)-P1402*'inputs and tables'!$K$22,0)*('inputs and tables'!$K$15+'inputs and tables'!$K$16)))*(IF(AND(K1402=0,'inputs and tables'!$K$16=1),data!C1402/data!C1403,1)*IF(AND(K1402=1,'inputs and tables'!$K$15=1),data!C1403/data!C1402,1))</f>
        <v>7095.9588660034915</v>
      </c>
      <c r="R1403" s="36">
        <f ca="1">1-O1403/MAX($O$202:O1403)</f>
        <v>0.75142654337514037</v>
      </c>
      <c r="S1403" s="36">
        <f>1-N1403/MAX($N$202:N1403)</f>
        <v>0.67311568798183918</v>
      </c>
    </row>
    <row r="1404" spans="1:19" x14ac:dyDescent="0.4">
      <c r="A1404" s="17">
        <f t="shared" si="63"/>
        <v>1402</v>
      </c>
      <c r="B1404">
        <v>1541376000</v>
      </c>
      <c r="C1404">
        <v>6404</v>
      </c>
      <c r="D1404" s="14">
        <f t="shared" si="64"/>
        <v>43409</v>
      </c>
      <c r="F1404">
        <f ca="1">IF(A1404&lt;$F$2,"",AVERAGE(INDIRECT("C"&amp;A1404-$F$2+3):C1404))</f>
        <v>6440.34</v>
      </c>
      <c r="G1404" s="2">
        <f ca="1">IF(A1404&lt;$G$2,"",IF(A1404=$G$2,AVERAGE(INDIRECT("C"&amp;A1404-$G$2+3):C1404),G1403+(2/($G$2+3))*(C1404-G1403)))</f>
        <v>6439.6360767467968</v>
      </c>
      <c r="J1404">
        <f ca="1">IF(F1404="","",IF(C1404&lt;(F1404*(1-'inputs and tables'!$K$14)),0,IF(C1404&gt;(F1404*(1+'inputs and tables'!$K$14)),1,J1403)))</f>
        <v>0</v>
      </c>
      <c r="K1404">
        <f ca="1">IF(G1404="","",IF(C1404&lt;(G1404*(1-'inputs and tables'!$K$14)),0,IF(C1404&gt;(G1404*(1+'inputs and tables'!$K$14)),1,K1403)))</f>
        <v>0</v>
      </c>
      <c r="N1404" s="13">
        <f t="shared" si="65"/>
        <v>23045.089783727359</v>
      </c>
      <c r="O1404" s="10">
        <f ca="1">(O1403+(IF(J1403&lt;&gt;J1402,(-O1403*'inputs and tables'!$K$22-'inputs and tables'!$K$21)-O1403*'inputs and tables'!$K$22,0)*('inputs and tables'!$K$15+'inputs and tables'!$K$16)))*(IF(AND(J1403=0,'inputs and tables'!$K$16=1),(data!C1403/data!C1404-1)*'inputs and tables'!$K$18+1,1)*IF(AND(J1403=1,'inputs and tables'!$K$15=1),(data!C1404/data!C1403-1)*'inputs and tables'!$K$17+1,1))</f>
        <v>207930.68215898107</v>
      </c>
      <c r="P1404" s="10">
        <f ca="1">(P1403+(IF(K1403&lt;&gt;K1402,(-P1403*'inputs and tables'!$K$22-'inputs and tables'!$K$21)-P1403*'inputs and tables'!$K$22,0)*('inputs and tables'!$K$15+'inputs and tables'!$K$16)))*(IF(AND(K1403=0,'inputs and tables'!$K$16=1),data!C1403/data!C1404,1)*IF(AND(K1403=1,'inputs and tables'!$K$15=1),data!C1404/data!C1403,1))</f>
        <v>7117.3220900722836</v>
      </c>
      <c r="R1404" s="36">
        <f ca="1">1-O1404/MAX($O$202:O1404)</f>
        <v>0.75067818356194127</v>
      </c>
      <c r="S1404" s="36">
        <f>1-N1404/MAX($N$202:N1404)</f>
        <v>0.67409685796597651</v>
      </c>
    </row>
    <row r="1405" spans="1:19" x14ac:dyDescent="0.4">
      <c r="A1405" s="17">
        <f t="shared" si="63"/>
        <v>1403</v>
      </c>
      <c r="B1405">
        <v>1541462400</v>
      </c>
      <c r="C1405">
        <v>6448.5</v>
      </c>
      <c r="D1405" s="14">
        <f t="shared" si="64"/>
        <v>43410</v>
      </c>
      <c r="F1405">
        <f ca="1">IF(A1405&lt;$F$2,"",AVERAGE(INDIRECT("C"&amp;A1405-$F$2+3):C1405))</f>
        <v>6434.692500000001</v>
      </c>
      <c r="G1405" s="2">
        <f ca="1">IF(A1405&lt;$G$2,"",IF(A1405=$G$2,AVERAGE(INDIRECT("C"&amp;A1405-$G$2+3):C1405),G1404+(2/($G$2+3))*(C1405-G1404)))</f>
        <v>6440.0132649703373</v>
      </c>
      <c r="J1405">
        <f ca="1">IF(F1405="","",IF(C1405&lt;(F1405*(1-'inputs and tables'!$K$14)),0,IF(C1405&gt;(F1405*(1+'inputs and tables'!$K$14)),1,J1404)))</f>
        <v>1</v>
      </c>
      <c r="K1405">
        <f ca="1">IF(G1405="","",IF(C1405&lt;(G1405*(1-'inputs and tables'!$K$14)),0,IF(C1405&gt;(G1405*(1+'inputs and tables'!$K$14)),1,K1404)))</f>
        <v>1</v>
      </c>
      <c r="N1405" s="13">
        <f t="shared" si="65"/>
        <v>23205.225089064006</v>
      </c>
      <c r="O1405" s="10">
        <f ca="1">(O1404+(IF(J1404&lt;&gt;J1403,(-O1404*'inputs and tables'!$K$22-'inputs and tables'!$K$21)-O1404*'inputs and tables'!$K$22,0)*('inputs and tables'!$K$15+'inputs and tables'!$K$16)))*(IF(AND(J1404=0,'inputs and tables'!$K$16=1),(data!C1404/data!C1405-1)*'inputs and tables'!$K$18+1,1)*IF(AND(J1404=1,'inputs and tables'!$K$15=1),(data!C1405/data!C1404-1)*'inputs and tables'!$K$17+1,1))</f>
        <v>206495.78794232997</v>
      </c>
      <c r="P1405" s="10">
        <f ca="1">(P1404+(IF(K1404&lt;&gt;K1403,(-P1404*'inputs and tables'!$K$22-'inputs and tables'!$K$21)-P1404*'inputs and tables'!$K$22,0)*('inputs and tables'!$K$15+'inputs and tables'!$K$16)))*(IF(AND(K1404=0,'inputs and tables'!$K$16=1),data!C1404/data!C1405,1)*IF(AND(K1404=1,'inputs and tables'!$K$15=1),data!C1405/data!C1404,1))</f>
        <v>7068.2066627623335</v>
      </c>
      <c r="R1405" s="36">
        <f ca="1">1-O1405/MAX($O$202:O1405)</f>
        <v>0.75239871094528521</v>
      </c>
      <c r="S1405" s="36">
        <f>1-N1405/MAX($N$202:N1405)</f>
        <v>0.67183222807520293</v>
      </c>
    </row>
    <row r="1406" spans="1:19" x14ac:dyDescent="0.4">
      <c r="A1406" s="17">
        <f t="shared" si="63"/>
        <v>1404</v>
      </c>
      <c r="B1406">
        <v>1541548800</v>
      </c>
      <c r="C1406">
        <v>6503.12</v>
      </c>
      <c r="D1406" s="14">
        <f t="shared" si="64"/>
        <v>43411</v>
      </c>
      <c r="F1406">
        <f ca="1">IF(A1406&lt;$F$2,"",AVERAGE(INDIRECT("C"&amp;A1406-$F$2+3):C1406))</f>
        <v>6432.8977272727261</v>
      </c>
      <c r="G1406" s="2">
        <f ca="1">IF(A1406&lt;$G$2,"",IF(A1406=$G$2,AVERAGE(INDIRECT("C"&amp;A1406-$G$2+3):C1406),G1405+(2/($G$2+3))*(C1406-G1405)))</f>
        <v>6442.6986579503227</v>
      </c>
      <c r="J1406">
        <f ca="1">IF(F1406="","",IF(C1406&lt;(F1406*(1-'inputs and tables'!$K$14)),0,IF(C1406&gt;(F1406*(1+'inputs and tables'!$K$14)),1,J1405)))</f>
        <v>1</v>
      </c>
      <c r="K1406">
        <f ca="1">IF(G1406="","",IF(C1406&lt;(G1406*(1-'inputs and tables'!$K$14)),0,IF(C1406&gt;(G1406*(1+'inputs and tables'!$K$14)),1,K1405)))</f>
        <v>1</v>
      </c>
      <c r="N1406" s="13">
        <f t="shared" si="65"/>
        <v>23401.777681816533</v>
      </c>
      <c r="O1406" s="10">
        <f ca="1">(O1405+(IF(J1405&lt;&gt;J1404,(-O1405*'inputs and tables'!$K$22-'inputs and tables'!$K$21)-O1405*'inputs and tables'!$K$22,0)*('inputs and tables'!$K$15+'inputs and tables'!$K$16)))*(IF(AND(J1405=0,'inputs and tables'!$K$16=1),(data!C1405/data!C1406-1)*'inputs and tables'!$K$18+1,1)*IF(AND(J1405=1,'inputs and tables'!$K$15=1),(data!C1406/data!C1405-1)*'inputs and tables'!$K$17+1,1))</f>
        <v>210010.30590501308</v>
      </c>
      <c r="P1406" s="10">
        <f ca="1">(P1405+(IF(K1405&lt;&gt;K1404,(-P1405*'inputs and tables'!$K$22-'inputs and tables'!$K$21)-P1405*'inputs and tables'!$K$22,0)*('inputs and tables'!$K$15+'inputs and tables'!$K$16)))*(IF(AND(K1405=0,'inputs and tables'!$K$16=1),data!C1405/data!C1406,1)*IF(AND(K1405=1,'inputs and tables'!$K$15=1),data!C1406/data!C1405,1))</f>
        <v>7113.8195426095217</v>
      </c>
      <c r="R1406" s="36">
        <f ca="1">1-O1406/MAX($O$202:O1406)</f>
        <v>0.74818458538544896</v>
      </c>
      <c r="S1406" s="36">
        <f>1-N1406/MAX($N$202:N1406)</f>
        <v>0.66905258572387583</v>
      </c>
    </row>
    <row r="1407" spans="1:19" x14ac:dyDescent="0.4">
      <c r="A1407" s="17">
        <f t="shared" si="63"/>
        <v>1405</v>
      </c>
      <c r="B1407">
        <v>1541635200</v>
      </c>
      <c r="C1407">
        <v>6406.24</v>
      </c>
      <c r="D1407" s="14">
        <f t="shared" si="64"/>
        <v>43412</v>
      </c>
      <c r="F1407">
        <f ca="1">IF(A1407&lt;$F$2,"",AVERAGE(INDIRECT("C"&amp;A1407-$F$2+3):C1407))</f>
        <v>6432.2011363636357</v>
      </c>
      <c r="G1407" s="2">
        <f ca="1">IF(A1407&lt;$G$2,"",IF(A1407=$G$2,AVERAGE(INDIRECT("C"&amp;A1407-$G$2+3):C1407),G1406+(2/($G$2+3))*(C1407-G1406)))</f>
        <v>6441.1472256971174</v>
      </c>
      <c r="J1407">
        <f ca="1">IF(F1407="","",IF(C1407&lt;(F1407*(1-'inputs and tables'!$K$14)),0,IF(C1407&gt;(F1407*(1+'inputs and tables'!$K$14)),1,J1406)))</f>
        <v>0</v>
      </c>
      <c r="K1407">
        <f ca="1">IF(G1407="","",IF(C1407&lt;(G1407*(1-'inputs and tables'!$K$14)),0,IF(C1407&gt;(G1407*(1+'inputs and tables'!$K$14)),1,K1406)))</f>
        <v>0</v>
      </c>
      <c r="N1407" s="13">
        <f t="shared" si="65"/>
        <v>23053.150527187001</v>
      </c>
      <c r="O1407" s="10">
        <f ca="1">(O1406+(IF(J1406&lt;&gt;J1405,(-O1406*'inputs and tables'!$K$22-'inputs and tables'!$K$21)-O1406*'inputs and tables'!$K$22,0)*('inputs and tables'!$K$15+'inputs and tables'!$K$16)))*(IF(AND(J1406=0,'inputs and tables'!$K$16=1),(data!C1406/data!C1407-1)*'inputs and tables'!$K$18+1,1)*IF(AND(J1406=1,'inputs and tables'!$K$15=1),(data!C1407/data!C1406-1)*'inputs and tables'!$K$17+1,1))</f>
        <v>202970.90843407993</v>
      </c>
      <c r="P1407" s="10">
        <f ca="1">(P1406+(IF(K1406&lt;&gt;K1405,(-P1406*'inputs and tables'!$K$22-'inputs and tables'!$K$21)-P1406*'inputs and tables'!$K$22,0)*('inputs and tables'!$K$15+'inputs and tables'!$K$16)))*(IF(AND(K1406=0,'inputs and tables'!$K$16=1),data!C1406/data!C1407,1)*IF(AND(K1406=1,'inputs and tables'!$K$15=1),data!C1407/data!C1406,1))</f>
        <v>7007.8416677912783</v>
      </c>
      <c r="R1407" s="36">
        <f ca="1">1-O1407/MAX($O$202:O1407)</f>
        <v>0.75662526064250712</v>
      </c>
      <c r="S1407" s="36">
        <f>1-N1407/MAX($N$202:N1407)</f>
        <v>0.67398286311304767</v>
      </c>
    </row>
    <row r="1408" spans="1:19" x14ac:dyDescent="0.4">
      <c r="A1408" s="17">
        <f t="shared" si="63"/>
        <v>1406</v>
      </c>
      <c r="B1408">
        <v>1541721600</v>
      </c>
      <c r="C1408">
        <v>6334.89</v>
      </c>
      <c r="D1408" s="14">
        <f t="shared" si="64"/>
        <v>43413</v>
      </c>
      <c r="F1408">
        <f ca="1">IF(A1408&lt;$F$2,"",AVERAGE(INDIRECT("C"&amp;A1408-$F$2+3):C1408))</f>
        <v>6429.4563636363628</v>
      </c>
      <c r="G1408" s="2">
        <f ca="1">IF(A1408&lt;$G$2,"",IF(A1408=$G$2,AVERAGE(INDIRECT("C"&amp;A1408-$G$2+3):C1408),G1407+(2/($G$2+3))*(C1408-G1407)))</f>
        <v>6436.6256416248998</v>
      </c>
      <c r="J1408">
        <f ca="1">IF(F1408="","",IF(C1408&lt;(F1408*(1-'inputs and tables'!$K$14)),0,IF(C1408&gt;(F1408*(1+'inputs and tables'!$K$14)),1,J1407)))</f>
        <v>0</v>
      </c>
      <c r="K1408">
        <f ca="1">IF(G1408="","",IF(C1408&lt;(G1408*(1-'inputs and tables'!$K$14)),0,IF(C1408&gt;(G1408*(1+'inputs and tables'!$K$14)),1,K1407)))</f>
        <v>0</v>
      </c>
      <c r="N1408" s="13">
        <f t="shared" si="65"/>
        <v>22796.394256720272</v>
      </c>
      <c r="O1408" s="10">
        <f ca="1">(O1407+(IF(J1407&lt;&gt;J1406,(-O1407*'inputs and tables'!$K$22-'inputs and tables'!$K$21)-O1407*'inputs and tables'!$K$22,0)*('inputs and tables'!$K$15+'inputs and tables'!$K$16)))*(IF(AND(J1407=0,'inputs and tables'!$K$16=1),(data!C1407/data!C1408-1)*'inputs and tables'!$K$18+1,1)*IF(AND(J1407=1,'inputs and tables'!$K$15=1),(data!C1408/data!C1407-1)*'inputs and tables'!$K$17+1,1))</f>
        <v>204846.46011877814</v>
      </c>
      <c r="P1408" s="10">
        <f ca="1">(P1407+(IF(K1407&lt;&gt;K1406,(-P1407*'inputs and tables'!$K$22-'inputs and tables'!$K$21)-P1407*'inputs and tables'!$K$22,0)*('inputs and tables'!$K$15+'inputs and tables'!$K$16)))*(IF(AND(K1407=0,'inputs and tables'!$K$16=1),data!C1407/data!C1408,1)*IF(AND(K1407=1,'inputs and tables'!$K$15=1),data!C1408/data!C1407,1))</f>
        <v>7072.5975943796102</v>
      </c>
      <c r="R1408" s="36">
        <f ca="1">1-O1408/MAX($O$202:O1408)</f>
        <v>0.75437635755616572</v>
      </c>
      <c r="S1408" s="36">
        <f>1-N1408/MAX($N$202:N1408)</f>
        <v>0.67761390452218684</v>
      </c>
    </row>
    <row r="1409" spans="1:19" x14ac:dyDescent="0.4">
      <c r="A1409" s="17">
        <f t="shared" si="63"/>
        <v>1407</v>
      </c>
      <c r="B1409">
        <v>1541808000</v>
      </c>
      <c r="C1409">
        <v>6347.42</v>
      </c>
      <c r="D1409" s="14">
        <f t="shared" si="64"/>
        <v>43414</v>
      </c>
      <c r="F1409">
        <f ca="1">IF(A1409&lt;$F$2,"",AVERAGE(INDIRECT("C"&amp;A1409-$F$2+3):C1409))</f>
        <v>6421.8974999999982</v>
      </c>
      <c r="G1409" s="2">
        <f ca="1">IF(A1409&lt;$G$2,"",IF(A1409=$G$2,AVERAGE(INDIRECT("C"&amp;A1409-$G$2+3):C1409),G1408+(2/($G$2+3))*(C1409-G1408)))</f>
        <v>6432.8296568749038</v>
      </c>
      <c r="J1409">
        <f ca="1">IF(F1409="","",IF(C1409&lt;(F1409*(1-'inputs and tables'!$K$14)),0,IF(C1409&gt;(F1409*(1+'inputs and tables'!$K$14)),1,J1408)))</f>
        <v>0</v>
      </c>
      <c r="K1409">
        <f ca="1">IF(G1409="","",IF(C1409&lt;(G1409*(1-'inputs and tables'!$K$14)),0,IF(C1409&gt;(G1409*(1+'inputs and tables'!$K$14)),1,K1408)))</f>
        <v>0</v>
      </c>
      <c r="N1409" s="13">
        <f t="shared" si="65"/>
        <v>22841.484040447642</v>
      </c>
      <c r="O1409" s="10">
        <f ca="1">(O1408+(IF(J1408&lt;&gt;J1407,(-O1408*'inputs and tables'!$K$22-'inputs and tables'!$K$21)-O1408*'inputs and tables'!$K$22,0)*('inputs and tables'!$K$15+'inputs and tables'!$K$16)))*(IF(AND(J1408=0,'inputs and tables'!$K$16=1),(data!C1408/data!C1409-1)*'inputs and tables'!$K$18+1,1)*IF(AND(J1408=1,'inputs and tables'!$K$15=1),(data!C1409/data!C1408-1)*'inputs and tables'!$K$17+1,1))</f>
        <v>204442.0869805128</v>
      </c>
      <c r="P1409" s="10">
        <f ca="1">(P1408+(IF(K1408&lt;&gt;K1407,(-P1408*'inputs and tables'!$K$22-'inputs and tables'!$K$21)-P1408*'inputs and tables'!$K$22,0)*('inputs and tables'!$K$15+'inputs and tables'!$K$16)))*(IF(AND(K1408=0,'inputs and tables'!$K$16=1),data!C1408/data!C1409,1)*IF(AND(K1408=1,'inputs and tables'!$K$15=1),data!C1409/data!C1408,1))</f>
        <v>7058.6360717676553</v>
      </c>
      <c r="R1409" s="36">
        <f ca="1">1-O1409/MAX($O$202:O1409)</f>
        <v>0.75486122609170003</v>
      </c>
      <c r="S1409" s="36">
        <f>1-N1409/MAX($N$202:N1409)</f>
        <v>0.67697624581361626</v>
      </c>
    </row>
    <row r="1410" spans="1:19" x14ac:dyDescent="0.4">
      <c r="A1410" s="17">
        <f t="shared" si="63"/>
        <v>1408</v>
      </c>
      <c r="B1410">
        <v>1541894400</v>
      </c>
      <c r="C1410">
        <v>6357.6</v>
      </c>
      <c r="D1410" s="14">
        <f t="shared" si="64"/>
        <v>43415</v>
      </c>
      <c r="F1410">
        <f ca="1">IF(A1410&lt;$F$2,"",AVERAGE(INDIRECT("C"&amp;A1410-$F$2+3):C1410))</f>
        <v>6415.9336363636357</v>
      </c>
      <c r="G1410" s="2">
        <f ca="1">IF(A1410&lt;$G$2,"",IF(A1410=$G$2,AVERAGE(INDIRECT("C"&amp;A1410-$G$2+3):C1410),G1409+(2/($G$2+3))*(C1410-G1409)))</f>
        <v>6429.6283948802275</v>
      </c>
      <c r="J1410">
        <f ca="1">IF(F1410="","",IF(C1410&lt;(F1410*(1-'inputs and tables'!$K$14)),0,IF(C1410&gt;(F1410*(1+'inputs and tables'!$K$14)),1,J1409)))</f>
        <v>0</v>
      </c>
      <c r="K1410">
        <f ca="1">IF(G1410="","",IF(C1410&lt;(G1410*(1-'inputs and tables'!$K$14)),0,IF(C1410&gt;(G1410*(1+'inputs and tables'!$K$14)),1,K1409)))</f>
        <v>0</v>
      </c>
      <c r="N1410" s="13">
        <f t="shared" si="65"/>
        <v>22878.117240634765</v>
      </c>
      <c r="O1410" s="10">
        <f ca="1">(O1409+(IF(J1409&lt;&gt;J1408,(-O1409*'inputs and tables'!$K$22-'inputs and tables'!$K$21)-O1409*'inputs and tables'!$K$22,0)*('inputs and tables'!$K$15+'inputs and tables'!$K$16)))*(IF(AND(J1409=0,'inputs and tables'!$K$16=1),(data!C1409/data!C1410-1)*'inputs and tables'!$K$18+1,1)*IF(AND(J1409=1,'inputs and tables'!$K$15=1),(data!C1410/data!C1409-1)*'inputs and tables'!$K$17+1,1))</f>
        <v>204114.72752954677</v>
      </c>
      <c r="P1410" s="10">
        <f ca="1">(P1409+(IF(K1409&lt;&gt;K1408,(-P1409*'inputs and tables'!$K$22-'inputs and tables'!$K$21)-P1409*'inputs and tables'!$K$22,0)*('inputs and tables'!$K$15+'inputs and tables'!$K$16)))*(IF(AND(K1409=0,'inputs and tables'!$K$16=1),data!C1409/data!C1410,1)*IF(AND(K1409=1,'inputs and tables'!$K$15=1),data!C1410/data!C1409,1))</f>
        <v>7047.3335495563497</v>
      </c>
      <c r="R1410" s="36">
        <f ca="1">1-O1410/MAX($O$202:O1410)</f>
        <v>0.75525375042767373</v>
      </c>
      <c r="S1410" s="36">
        <f>1-N1410/MAX($N$202:N1410)</f>
        <v>0.67645817991950219</v>
      </c>
    </row>
    <row r="1411" spans="1:19" x14ac:dyDescent="0.4">
      <c r="A1411" s="17">
        <f t="shared" si="63"/>
        <v>1409</v>
      </c>
      <c r="B1411">
        <v>1541980800</v>
      </c>
      <c r="C1411">
        <v>6327.87</v>
      </c>
      <c r="D1411" s="14">
        <f t="shared" si="64"/>
        <v>43416</v>
      </c>
      <c r="F1411">
        <f ca="1">IF(A1411&lt;$F$2,"",AVERAGE(INDIRECT("C"&amp;A1411-$F$2+3):C1411))</f>
        <v>6410.1806818181794</v>
      </c>
      <c r="G1411" s="2">
        <f ca="1">IF(A1411&lt;$G$2,"",IF(A1411=$G$2,AVERAGE(INDIRECT("C"&amp;A1411-$G$2+3):C1411),G1410+(2/($G$2+3))*(C1411-G1410)))</f>
        <v>6425.2982504172387</v>
      </c>
      <c r="J1411">
        <f ca="1">IF(F1411="","",IF(C1411&lt;(F1411*(1-'inputs and tables'!$K$14)),0,IF(C1411&gt;(F1411*(1+'inputs and tables'!$K$14)),1,J1410)))</f>
        <v>0</v>
      </c>
      <c r="K1411">
        <f ca="1">IF(G1411="","",IF(C1411&lt;(G1411*(1-'inputs and tables'!$K$14)),0,IF(C1411&gt;(G1411*(1+'inputs and tables'!$K$14)),1,K1410)))</f>
        <v>0</v>
      </c>
      <c r="N1411" s="13">
        <f t="shared" si="65"/>
        <v>22771.132462485137</v>
      </c>
      <c r="O1411" s="10">
        <f ca="1">(O1410+(IF(J1410&lt;&gt;J1409,(-O1410*'inputs and tables'!$K$22-'inputs and tables'!$K$21)-O1410*'inputs and tables'!$K$22,0)*('inputs and tables'!$K$15+'inputs and tables'!$K$16)))*(IF(AND(J1410=0,'inputs and tables'!$K$16=1),(data!C1410/data!C1411-1)*'inputs and tables'!$K$18+1,1)*IF(AND(J1410=1,'inputs and tables'!$K$15=1),(data!C1411/data!C1410-1)*'inputs and tables'!$K$17+1,1))</f>
        <v>205073.7122826238</v>
      </c>
      <c r="P1411" s="10">
        <f ca="1">(P1410+(IF(K1410&lt;&gt;K1409,(-P1410*'inputs and tables'!$K$22-'inputs and tables'!$K$21)-P1410*'inputs and tables'!$K$22,0)*('inputs and tables'!$K$15+'inputs and tables'!$K$16)))*(IF(AND(K1410=0,'inputs and tables'!$K$16=1),data!C1410/data!C1411,1)*IF(AND(K1410=1,'inputs and tables'!$K$15=1),data!C1411/data!C1410,1))</f>
        <v>7080.4437788164823</v>
      </c>
      <c r="R1411" s="36">
        <f ca="1">1-O1411/MAX($O$202:O1411)</f>
        <v>0.75410386808183139</v>
      </c>
      <c r="S1411" s="36">
        <f>1-N1411/MAX($N$202:N1411)</f>
        <v>0.67797115624877646</v>
      </c>
    </row>
    <row r="1412" spans="1:19" x14ac:dyDescent="0.4">
      <c r="A1412" s="17">
        <f t="shared" si="63"/>
        <v>1410</v>
      </c>
      <c r="B1412">
        <v>1542067200</v>
      </c>
      <c r="C1412">
        <v>6259.34</v>
      </c>
      <c r="D1412" s="14">
        <f t="shared" si="64"/>
        <v>43417</v>
      </c>
      <c r="F1412">
        <f ca="1">IF(A1412&lt;$F$2,"",AVERAGE(INDIRECT("C"&amp;A1412-$F$2+3):C1412))</f>
        <v>6402.3247727272719</v>
      </c>
      <c r="G1412" s="2">
        <f ca="1">IF(A1412&lt;$G$2,"",IF(A1412=$G$2,AVERAGE(INDIRECT("C"&amp;A1412-$G$2+3):C1412),G1411+(2/($G$2+3))*(C1412-G1411)))</f>
        <v>6418.2361972079943</v>
      </c>
      <c r="J1412">
        <f ca="1">IF(F1412="","",IF(C1412&lt;(F1412*(1-'inputs and tables'!$K$14)),0,IF(C1412&gt;(F1412*(1+'inputs and tables'!$K$14)),1,J1411)))</f>
        <v>0</v>
      </c>
      <c r="K1412">
        <f ca="1">IF(G1412="","",IF(C1412&lt;(G1412*(1-'inputs and tables'!$K$14)),0,IF(C1412&gt;(G1412*(1+'inputs and tables'!$K$14)),1,K1411)))</f>
        <v>0</v>
      </c>
      <c r="N1412" s="13">
        <f t="shared" si="65"/>
        <v>22524.524092266704</v>
      </c>
      <c r="O1412" s="10">
        <f ca="1">(O1411+(IF(J1411&lt;&gt;J1410,(-O1411*'inputs and tables'!$K$22-'inputs and tables'!$K$21)-O1411*'inputs and tables'!$K$22,0)*('inputs and tables'!$K$15+'inputs and tables'!$K$16)))*(IF(AND(J1411=0,'inputs and tables'!$K$16=1),(data!C1411/data!C1412-1)*'inputs and tables'!$K$18+1,1)*IF(AND(J1411=1,'inputs and tables'!$K$15=1),(data!C1412/data!C1411-1)*'inputs and tables'!$K$17+1,1))</f>
        <v>207318.94924094979</v>
      </c>
      <c r="P1412" s="10">
        <f ca="1">(P1411+(IF(K1411&lt;&gt;K1410,(-P1411*'inputs and tables'!$K$22-'inputs and tables'!$K$21)-P1411*'inputs and tables'!$K$22,0)*('inputs and tables'!$K$15+'inputs and tables'!$K$16)))*(IF(AND(K1411=0,'inputs and tables'!$K$16=1),data!C1411/data!C1412,1)*IF(AND(K1411=1,'inputs and tables'!$K$15=1),data!C1412/data!C1411,1))</f>
        <v>7157.9635831668284</v>
      </c>
      <c r="R1412" s="36">
        <f ca="1">1-O1412/MAX($O$202:O1412)</f>
        <v>0.75141168936644731</v>
      </c>
      <c r="S1412" s="36">
        <f>1-N1412/MAX($N$202:N1412)</f>
        <v>0.68145868628056772</v>
      </c>
    </row>
    <row r="1413" spans="1:19" x14ac:dyDescent="0.4">
      <c r="A1413" s="17">
        <f t="shared" ref="A1413:A1476" si="66">A1412+1</f>
        <v>1411</v>
      </c>
      <c r="B1413">
        <v>1542153600</v>
      </c>
      <c r="C1413">
        <v>5605.46</v>
      </c>
      <c r="D1413" s="14">
        <f t="shared" si="64"/>
        <v>43418</v>
      </c>
      <c r="F1413">
        <f ca="1">IF(A1413&lt;$F$2,"",AVERAGE(INDIRECT("C"&amp;A1413-$F$2+3):C1413))</f>
        <v>6380.3390909090922</v>
      </c>
      <c r="G1413" s="2">
        <f ca="1">IF(A1413&lt;$G$2,"",IF(A1413=$G$2,AVERAGE(INDIRECT("C"&amp;A1413-$G$2+3):C1413),G1412+(2/($G$2+3))*(C1413-G1412)))</f>
        <v>6383.6499760502074</v>
      </c>
      <c r="J1413">
        <f ca="1">IF(F1413="","",IF(C1413&lt;(F1413*(1-'inputs and tables'!$K$14)),0,IF(C1413&gt;(F1413*(1+'inputs and tables'!$K$14)),1,J1412)))</f>
        <v>0</v>
      </c>
      <c r="K1413">
        <f ca="1">IF(G1413="","",IF(C1413&lt;(G1413*(1-'inputs and tables'!$K$14)),0,IF(C1413&gt;(G1413*(1+'inputs and tables'!$K$14)),1,K1412)))</f>
        <v>0</v>
      </c>
      <c r="N1413" s="13">
        <f t="shared" si="65"/>
        <v>20171.506711288621</v>
      </c>
      <c r="O1413" s="10">
        <f ca="1">(O1412+(IF(J1412&lt;&gt;J1411,(-O1412*'inputs and tables'!$K$22-'inputs and tables'!$K$21)-O1412*'inputs and tables'!$K$22,0)*('inputs and tables'!$K$15+'inputs and tables'!$K$16)))*(IF(AND(J1412=0,'inputs and tables'!$K$16=1),(data!C1412/data!C1413-1)*'inputs and tables'!$K$18+1,1)*IF(AND(J1412=1,'inputs and tables'!$K$15=1),(data!C1413/data!C1412-1)*'inputs and tables'!$K$17+1,1))</f>
        <v>231502.81899109914</v>
      </c>
      <c r="P1413" s="10">
        <f ca="1">(P1412+(IF(K1412&lt;&gt;K1411,(-P1412*'inputs and tables'!$K$22-'inputs and tables'!$K$21)-P1412*'inputs and tables'!$K$22,0)*('inputs and tables'!$K$15+'inputs and tables'!$K$16)))*(IF(AND(K1412=0,'inputs and tables'!$K$16=1),data!C1412/data!C1413,1)*IF(AND(K1412=1,'inputs and tables'!$K$15=1),data!C1413/data!C1412,1))</f>
        <v>7992.9439822350805</v>
      </c>
      <c r="R1413" s="36">
        <f ca="1">1-O1413/MAX($O$202:O1413)</f>
        <v>0.72241372585282537</v>
      </c>
      <c r="S1413" s="36">
        <f>1-N1413/MAX($N$202:N1413)</f>
        <v>0.71473500522391675</v>
      </c>
    </row>
    <row r="1414" spans="1:19" x14ac:dyDescent="0.4">
      <c r="A1414" s="17">
        <f t="shared" si="66"/>
        <v>1412</v>
      </c>
      <c r="B1414">
        <v>1542240000</v>
      </c>
      <c r="C1414">
        <v>5579.52</v>
      </c>
      <c r="D1414" s="14">
        <f t="shared" si="64"/>
        <v>43419</v>
      </c>
      <c r="F1414">
        <f ca="1">IF(A1414&lt;$F$2,"",AVERAGE(INDIRECT("C"&amp;A1414-$F$2+3):C1414))</f>
        <v>6359.4540909090929</v>
      </c>
      <c r="G1414" s="2">
        <f ca="1">IF(A1414&lt;$G$2,"",IF(A1414=$G$2,AVERAGE(INDIRECT("C"&amp;A1414-$G$2+3):C1414),G1413+(2/($G$2+3))*(C1414-G1413)))</f>
        <v>6349.4316791970068</v>
      </c>
      <c r="J1414">
        <f ca="1">IF(F1414="","",IF(C1414&lt;(F1414*(1-'inputs and tables'!$K$14)),0,IF(C1414&gt;(F1414*(1+'inputs and tables'!$K$14)),1,J1413)))</f>
        <v>0</v>
      </c>
      <c r="K1414">
        <f ca="1">IF(G1414="","",IF(C1414&lt;(G1414*(1-'inputs and tables'!$K$14)),0,IF(C1414&gt;(G1414*(1+'inputs and tables'!$K$14)),1,K1413)))</f>
        <v>0</v>
      </c>
      <c r="N1414" s="13">
        <f t="shared" si="65"/>
        <v>20078.160423189016</v>
      </c>
      <c r="O1414" s="10">
        <f ca="1">(O1413+(IF(J1413&lt;&gt;J1412,(-O1413*'inputs and tables'!$K$22-'inputs and tables'!$K$21)-O1413*'inputs and tables'!$K$22,0)*('inputs and tables'!$K$15+'inputs and tables'!$K$16)))*(IF(AND(J1413=0,'inputs and tables'!$K$16=1),(data!C1413/data!C1414-1)*'inputs and tables'!$K$18+1,1)*IF(AND(J1413=1,'inputs and tables'!$K$15=1),(data!C1414/data!C1413-1)*'inputs and tables'!$K$17+1,1))</f>
        <v>232579.10926779482</v>
      </c>
      <c r="P1414" s="10">
        <f ca="1">(P1413+(IF(K1413&lt;&gt;K1412,(-P1413*'inputs and tables'!$K$22-'inputs and tables'!$K$21)-P1413*'inputs and tables'!$K$22,0)*('inputs and tables'!$K$15+'inputs and tables'!$K$16)))*(IF(AND(K1413=0,'inputs and tables'!$K$16=1),data!C1413/data!C1414,1)*IF(AND(K1413=1,'inputs and tables'!$K$15=1),data!C1414/data!C1413,1))</f>
        <v>8030.1043413518464</v>
      </c>
      <c r="R1414" s="36">
        <f ca="1">1-O1414/MAX($O$202:O1414)</f>
        <v>0.72112318689044552</v>
      </c>
      <c r="S1414" s="36">
        <f>1-N1414/MAX($N$202:N1414)</f>
        <v>0.71605510633328007</v>
      </c>
    </row>
    <row r="1415" spans="1:19" x14ac:dyDescent="0.4">
      <c r="A1415" s="17">
        <f t="shared" si="66"/>
        <v>1413</v>
      </c>
      <c r="B1415">
        <v>1542326400</v>
      </c>
      <c r="C1415">
        <v>5512.24</v>
      </c>
      <c r="D1415" s="14">
        <f t="shared" si="64"/>
        <v>43420</v>
      </c>
      <c r="F1415">
        <f ca="1">IF(A1415&lt;$F$2,"",AVERAGE(INDIRECT("C"&amp;A1415-$F$2+3):C1415))</f>
        <v>6337.7770454545453</v>
      </c>
      <c r="G1415" s="2">
        <f ca="1">IF(A1415&lt;$G$2,"",IF(A1415=$G$2,AVERAGE(INDIRECT("C"&amp;A1415-$G$2+3):C1415),G1414+(2/($G$2+3))*(C1415-G1414)))</f>
        <v>6313.8065013588366</v>
      </c>
      <c r="J1415">
        <f ca="1">IF(F1415="","",IF(C1415&lt;(F1415*(1-'inputs and tables'!$K$14)),0,IF(C1415&gt;(F1415*(1+'inputs and tables'!$K$14)),1,J1414)))</f>
        <v>0</v>
      </c>
      <c r="K1415">
        <f ca="1">IF(G1415="","",IF(C1415&lt;(G1415*(1-'inputs and tables'!$K$14)),0,IF(C1415&gt;(G1415*(1+'inputs and tables'!$K$14)),1,K1414)))</f>
        <v>0</v>
      </c>
      <c r="N1415" s="13">
        <f t="shared" si="65"/>
        <v>19836.050235704755</v>
      </c>
      <c r="O1415" s="10">
        <f ca="1">(O1414+(IF(J1414&lt;&gt;J1413,(-O1414*'inputs and tables'!$K$22-'inputs and tables'!$K$21)-O1414*'inputs and tables'!$K$22,0)*('inputs and tables'!$K$15+'inputs and tables'!$K$16)))*(IF(AND(J1414=0,'inputs and tables'!$K$16=1),(data!C1414/data!C1415-1)*'inputs and tables'!$K$18+1,1)*IF(AND(J1414=1,'inputs and tables'!$K$15=1),(data!C1415/data!C1414-1)*'inputs and tables'!$K$17+1,1))</f>
        <v>235417.86855105122</v>
      </c>
      <c r="P1415" s="10">
        <f ca="1">(P1414+(IF(K1414&lt;&gt;K1413,(-P1414*'inputs and tables'!$K$22-'inputs and tables'!$K$21)-P1414*'inputs and tables'!$K$22,0)*('inputs and tables'!$K$15+'inputs and tables'!$K$16)))*(IF(AND(K1414=0,'inputs and tables'!$K$16=1),data!C1414/data!C1415,1)*IF(AND(K1414=1,'inputs and tables'!$K$15=1),data!C1415/data!C1414,1))</f>
        <v>8128.1162965798758</v>
      </c>
      <c r="R1415" s="36">
        <f ca="1">1-O1415/MAX($O$202:O1415)</f>
        <v>0.71771933800396548</v>
      </c>
      <c r="S1415" s="36">
        <f>1-N1415/MAX($N$202:N1415)</f>
        <v>0.71947902316589241</v>
      </c>
    </row>
    <row r="1416" spans="1:19" x14ac:dyDescent="0.4">
      <c r="A1416" s="17">
        <f t="shared" si="66"/>
        <v>1414</v>
      </c>
      <c r="B1416">
        <v>1542412800</v>
      </c>
      <c r="C1416">
        <v>5504.17</v>
      </c>
      <c r="D1416" s="14">
        <f t="shared" si="64"/>
        <v>43421</v>
      </c>
      <c r="F1416">
        <f ca="1">IF(A1416&lt;$F$2,"",AVERAGE(INDIRECT("C"&amp;A1416-$F$2+3):C1416))</f>
        <v>6314.0661363636345</v>
      </c>
      <c r="G1416" s="2">
        <f ca="1">IF(A1416&lt;$G$2,"",IF(A1416=$G$2,AVERAGE(INDIRECT("C"&amp;A1416-$G$2+3):C1416),G1415+(2/($G$2+3))*(C1416-G1415)))</f>
        <v>6279.353884279737</v>
      </c>
      <c r="J1416">
        <f ca="1">IF(F1416="","",IF(C1416&lt;(F1416*(1-'inputs and tables'!$K$14)),0,IF(C1416&gt;(F1416*(1+'inputs and tables'!$K$14)),1,J1415)))</f>
        <v>0</v>
      </c>
      <c r="K1416">
        <f ca="1">IF(G1416="","",IF(C1416&lt;(G1416*(1-'inputs and tables'!$K$14)),0,IF(C1416&gt;(G1416*(1+'inputs and tables'!$K$14)),1,K1415)))</f>
        <v>0</v>
      </c>
      <c r="N1416" s="13">
        <f t="shared" si="65"/>
        <v>19807.009967972921</v>
      </c>
      <c r="O1416" s="10">
        <f ca="1">(O1415+(IF(J1415&lt;&gt;J1414,(-O1415*'inputs and tables'!$K$22-'inputs and tables'!$K$21)-O1415*'inputs and tables'!$K$22,0)*('inputs and tables'!$K$15+'inputs and tables'!$K$16)))*(IF(AND(J1415=0,'inputs and tables'!$K$16=1),(data!C1415/data!C1416-1)*'inputs and tables'!$K$18+1,1)*IF(AND(J1415=1,'inputs and tables'!$K$15=1),(data!C1416/data!C1415-1)*'inputs and tables'!$K$17+1,1))</f>
        <v>235763.0290746555</v>
      </c>
      <c r="P1416" s="10">
        <f ca="1">(P1415+(IF(K1415&lt;&gt;K1414,(-P1415*'inputs and tables'!$K$22-'inputs and tables'!$K$21)-P1415*'inputs and tables'!$K$22,0)*('inputs and tables'!$K$15+'inputs and tables'!$K$16)))*(IF(AND(K1415=0,'inputs and tables'!$K$16=1),data!C1415/data!C1416,1)*IF(AND(K1415=1,'inputs and tables'!$K$15=1),data!C1416/data!C1415,1))</f>
        <v>8140.0334245961612</v>
      </c>
      <c r="R1416" s="36">
        <f ca="1">1-O1416/MAX($O$202:O1416)</f>
        <v>0.71730546907507908</v>
      </c>
      <c r="S1416" s="36">
        <f>1-N1416/MAX($N$202:N1416)</f>
        <v>0.71988970997979218</v>
      </c>
    </row>
    <row r="1417" spans="1:19" x14ac:dyDescent="0.4">
      <c r="A1417" s="17">
        <f t="shared" si="66"/>
        <v>1415</v>
      </c>
      <c r="B1417">
        <v>1542499200</v>
      </c>
      <c r="C1417">
        <v>5560</v>
      </c>
      <c r="D1417" s="14">
        <f t="shared" si="64"/>
        <v>43422</v>
      </c>
      <c r="F1417">
        <f ca="1">IF(A1417&lt;$F$2,"",AVERAGE(INDIRECT("C"&amp;A1417-$F$2+3):C1417))</f>
        <v>6290.5674999999992</v>
      </c>
      <c r="G1417" s="2">
        <f ca="1">IF(A1417&lt;$G$2,"",IF(A1417=$G$2,AVERAGE(INDIRECT("C"&amp;A1417-$G$2+3):C1417),G1416+(2/($G$2+3))*(C1417-G1416)))</f>
        <v>6248.7430806933653</v>
      </c>
      <c r="J1417">
        <f ca="1">IF(F1417="","",IF(C1417&lt;(F1417*(1-'inputs and tables'!$K$14)),0,IF(C1417&gt;(F1417*(1+'inputs and tables'!$K$14)),1,J1416)))</f>
        <v>0</v>
      </c>
      <c r="K1417">
        <f ca="1">IF(G1417="","",IF(C1417&lt;(G1417*(1-'inputs and tables'!$K$14)),0,IF(C1417&gt;(G1417*(1+'inputs and tables'!$K$14)),1,K1416)))</f>
        <v>0</v>
      </c>
      <c r="N1417" s="13">
        <f t="shared" si="65"/>
        <v>20007.916801612129</v>
      </c>
      <c r="O1417" s="10">
        <f ca="1">(O1416+(IF(J1416&lt;&gt;J1415,(-O1416*'inputs and tables'!$K$22-'inputs and tables'!$K$21)-O1416*'inputs and tables'!$K$22,0)*('inputs and tables'!$K$15+'inputs and tables'!$K$16)))*(IF(AND(J1416=0,'inputs and tables'!$K$16=1),(data!C1416/data!C1417-1)*'inputs and tables'!$K$18+1,1)*IF(AND(J1416=1,'inputs and tables'!$K$15=1),(data!C1417/data!C1416-1)*'inputs and tables'!$K$17+1,1))</f>
        <v>233395.64599673499</v>
      </c>
      <c r="P1417" s="10">
        <f ca="1">(P1416+(IF(K1416&lt;&gt;K1415,(-P1416*'inputs and tables'!$K$22-'inputs and tables'!$K$21)-P1416*'inputs and tables'!$K$22,0)*('inputs and tables'!$K$15+'inputs and tables'!$K$16)))*(IF(AND(K1416=0,'inputs and tables'!$K$16=1),data!C1416/data!C1417,1)*IF(AND(K1416=1,'inputs and tables'!$K$15=1),data!C1417/data!C1416,1))</f>
        <v>8058.2963623488222</v>
      </c>
      <c r="R1417" s="36">
        <f ca="1">1-O1417/MAX($O$202:O1417)</f>
        <v>0.72014410858255007</v>
      </c>
      <c r="S1417" s="36">
        <f>1-N1417/MAX($N$202:N1417)</f>
        <v>0.71704849005165983</v>
      </c>
    </row>
    <row r="1418" spans="1:19" x14ac:dyDescent="0.4">
      <c r="A1418" s="17">
        <f t="shared" si="66"/>
        <v>1416</v>
      </c>
      <c r="B1418">
        <v>1542585600</v>
      </c>
      <c r="C1418">
        <v>4733.5</v>
      </c>
      <c r="D1418" s="14">
        <f t="shared" si="64"/>
        <v>43423</v>
      </c>
      <c r="F1418">
        <f ca="1">IF(A1418&lt;$F$2,"",AVERAGE(INDIRECT("C"&amp;A1418-$F$2+3):C1418))</f>
        <v>6249.2281818181809</v>
      </c>
      <c r="G1418" s="2">
        <f ca="1">IF(A1418&lt;$G$2,"",IF(A1418=$G$2,AVERAGE(INDIRECT("C"&amp;A1418-$G$2+3):C1418),G1417+(2/($G$2+3))*(C1418-G1417)))</f>
        <v>6184.2646517276899</v>
      </c>
      <c r="J1418">
        <f ca="1">IF(F1418="","",IF(C1418&lt;(F1418*(1-'inputs and tables'!$K$14)),0,IF(C1418&gt;(F1418*(1+'inputs and tables'!$K$14)),1,J1417)))</f>
        <v>0</v>
      </c>
      <c r="K1418">
        <f ca="1">IF(G1418="","",IF(C1418&lt;(G1418*(1-'inputs and tables'!$K$14)),0,IF(C1418&gt;(G1418*(1+'inputs and tables'!$K$14)),1,K1417)))</f>
        <v>0</v>
      </c>
      <c r="N1418" s="13">
        <f t="shared" si="65"/>
        <v>17033.718377775363</v>
      </c>
      <c r="O1418" s="10">
        <f ca="1">(O1417+(IF(J1417&lt;&gt;J1416,(-O1417*'inputs and tables'!$K$22-'inputs and tables'!$K$21)-O1417*'inputs and tables'!$K$22,0)*('inputs and tables'!$K$15+'inputs and tables'!$K$16)))*(IF(AND(J1417=0,'inputs and tables'!$K$16=1),(data!C1417/data!C1418-1)*'inputs and tables'!$K$18+1,1)*IF(AND(J1417=1,'inputs and tables'!$K$15=1),(data!C1418/data!C1417-1)*'inputs and tables'!$K$17+1,1))</f>
        <v>274148.04938034154</v>
      </c>
      <c r="P1418" s="10">
        <f ca="1">(P1417+(IF(K1417&lt;&gt;K1416,(-P1417*'inputs and tables'!$K$22-'inputs and tables'!$K$21)-P1417*'inputs and tables'!$K$22,0)*('inputs and tables'!$K$15+'inputs and tables'!$K$16)))*(IF(AND(K1417=0,'inputs and tables'!$K$16=1),data!C1417/data!C1418,1)*IF(AND(K1417=1,'inputs and tables'!$K$15=1),data!C1418/data!C1417,1))</f>
        <v>9465.3275112832889</v>
      </c>
      <c r="R1418" s="36">
        <f ca="1">1-O1418/MAX($O$202:O1418)</f>
        <v>0.67127944305883136</v>
      </c>
      <c r="S1418" s="36">
        <f>1-N1418/MAX($N$202:N1418)</f>
        <v>0.75910953734883668</v>
      </c>
    </row>
    <row r="1419" spans="1:19" x14ac:dyDescent="0.4">
      <c r="A1419" s="17">
        <f t="shared" si="66"/>
        <v>1417</v>
      </c>
      <c r="B1419">
        <v>1542672000</v>
      </c>
      <c r="C1419">
        <v>4349.2299999999996</v>
      </c>
      <c r="D1419" s="14">
        <f t="shared" si="64"/>
        <v>43424</v>
      </c>
      <c r="F1419">
        <f ca="1">IF(A1419&lt;$F$2,"",AVERAGE(INDIRECT("C"&amp;A1419-$F$2+3):C1419))</f>
        <v>6198.7561363636341</v>
      </c>
      <c r="G1419" s="2">
        <f ca="1">IF(A1419&lt;$G$2,"",IF(A1419=$G$2,AVERAGE(INDIRECT("C"&amp;A1419-$G$2+3):C1419),G1418+(2/($G$2+3))*(C1419-G1418)))</f>
        <v>6106.1780708031074</v>
      </c>
      <c r="J1419">
        <f ca="1">IF(F1419="","",IF(C1419&lt;(F1419*(1-'inputs and tables'!$K$14)),0,IF(C1419&gt;(F1419*(1+'inputs and tables'!$K$14)),1,J1418)))</f>
        <v>0</v>
      </c>
      <c r="K1419">
        <f ca="1">IF(G1419="","",IF(C1419&lt;(G1419*(1-'inputs and tables'!$K$14)),0,IF(C1419&gt;(G1419*(1+'inputs and tables'!$K$14)),1,K1418)))</f>
        <v>0</v>
      </c>
      <c r="N1419" s="13">
        <f t="shared" si="65"/>
        <v>15650.9050343661</v>
      </c>
      <c r="O1419" s="10">
        <f ca="1">(O1418+(IF(J1418&lt;&gt;J1417,(-O1418*'inputs and tables'!$K$22-'inputs and tables'!$K$21)-O1418*'inputs and tables'!$K$22,0)*('inputs and tables'!$K$15+'inputs and tables'!$K$16)))*(IF(AND(J1418=0,'inputs and tables'!$K$16=1),(data!C1418/data!C1419-1)*'inputs and tables'!$K$18+1,1)*IF(AND(J1418=1,'inputs and tables'!$K$15=1),(data!C1419/data!C1418-1)*'inputs and tables'!$K$17+1,1))</f>
        <v>298370.00842490437</v>
      </c>
      <c r="P1419" s="10">
        <f ca="1">(P1418+(IF(K1418&lt;&gt;K1417,(-P1418*'inputs and tables'!$K$22-'inputs and tables'!$K$21)-P1418*'inputs and tables'!$K$22,0)*('inputs and tables'!$K$15+'inputs and tables'!$K$16)))*(IF(AND(K1418=0,'inputs and tables'!$K$16=1),data!C1418/data!C1419,1)*IF(AND(K1418=1,'inputs and tables'!$K$15=1),data!C1419/data!C1418,1))</f>
        <v>10301.622994106878</v>
      </c>
      <c r="R1419" s="36">
        <f ca="1">1-O1419/MAX($O$202:O1419)</f>
        <v>0.64223580811292524</v>
      </c>
      <c r="S1419" s="36">
        <f>1-N1419/MAX($N$202:N1419)</f>
        <v>0.7786652525876584</v>
      </c>
    </row>
    <row r="1420" spans="1:19" x14ac:dyDescent="0.4">
      <c r="A1420" s="17">
        <f t="shared" si="66"/>
        <v>1418</v>
      </c>
      <c r="B1420">
        <v>1542758400</v>
      </c>
      <c r="C1420">
        <v>4545.1099999999997</v>
      </c>
      <c r="D1420" s="14">
        <f t="shared" si="64"/>
        <v>43425</v>
      </c>
      <c r="F1420">
        <f ca="1">IF(A1420&lt;$F$2,"",AVERAGE(INDIRECT("C"&amp;A1420-$F$2+3):C1420))</f>
        <v>6151.8706818181809</v>
      </c>
      <c r="G1420" s="2">
        <f ca="1">IF(A1420&lt;$G$2,"",IF(A1420=$G$2,AVERAGE(INDIRECT("C"&amp;A1420-$G$2+3):C1420),G1419+(2/($G$2+3))*(C1420-G1419)))</f>
        <v>6039.7496422582944</v>
      </c>
      <c r="J1420">
        <f ca="1">IF(F1420="","",IF(C1420&lt;(F1420*(1-'inputs and tables'!$K$14)),0,IF(C1420&gt;(F1420*(1+'inputs and tables'!$K$14)),1,J1419)))</f>
        <v>0</v>
      </c>
      <c r="K1420">
        <f ca="1">IF(G1420="","",IF(C1420&lt;(G1420*(1-'inputs and tables'!$K$14)),0,IF(C1420&gt;(G1420*(1+'inputs and tables'!$K$14)),1,K1419)))</f>
        <v>0</v>
      </c>
      <c r="N1420" s="13">
        <f t="shared" si="65"/>
        <v>16355.78826154232</v>
      </c>
      <c r="O1420" s="10">
        <f ca="1">(O1419+(IF(J1419&lt;&gt;J1418,(-O1419*'inputs and tables'!$K$22-'inputs and tables'!$K$21)-O1419*'inputs and tables'!$K$22,0)*('inputs and tables'!$K$15+'inputs and tables'!$K$16)))*(IF(AND(J1419=0,'inputs and tables'!$K$16=1),(data!C1419/data!C1420-1)*'inputs and tables'!$K$18+1,1)*IF(AND(J1419=1,'inputs and tables'!$K$15=1),(data!C1420/data!C1419-1)*'inputs and tables'!$K$17+1,1))</f>
        <v>285511.19593185792</v>
      </c>
      <c r="P1420" s="10">
        <f ca="1">(P1419+(IF(K1419&lt;&gt;K1418,(-P1419*'inputs and tables'!$K$22-'inputs and tables'!$K$21)-P1419*'inputs and tables'!$K$22,0)*('inputs and tables'!$K$15+'inputs and tables'!$K$16)))*(IF(AND(K1419=0,'inputs and tables'!$K$16=1),data!C1419/data!C1420,1)*IF(AND(K1419=1,'inputs and tables'!$K$15=1),data!C1420/data!C1419,1))</f>
        <v>9857.6553206983881</v>
      </c>
      <c r="R1420" s="36">
        <f ca="1">1-O1420/MAX($O$202:O1420)</f>
        <v>0.65765432381592048</v>
      </c>
      <c r="S1420" s="36">
        <f>1-N1420/MAX($N$202:N1420)</f>
        <v>0.76869680982350719</v>
      </c>
    </row>
    <row r="1421" spans="1:19" x14ac:dyDescent="0.4">
      <c r="A1421" s="17">
        <f t="shared" si="66"/>
        <v>1419</v>
      </c>
      <c r="B1421">
        <v>1542844800</v>
      </c>
      <c r="C1421">
        <v>4265.3599999999997</v>
      </c>
      <c r="D1421" s="14">
        <f t="shared" si="64"/>
        <v>43426</v>
      </c>
      <c r="F1421">
        <f ca="1">IF(A1421&lt;$F$2,"",AVERAGE(INDIRECT("C"&amp;A1421-$F$2+3):C1421))</f>
        <v>6099.0497727272714</v>
      </c>
      <c r="G1421" s="2">
        <f ca="1">IF(A1421&lt;$G$2,"",IF(A1421=$G$2,AVERAGE(INDIRECT("C"&amp;A1421-$G$2+3):C1421),G1420+(2/($G$2+3))*(C1421-G1420)))</f>
        <v>5964.2437000345371</v>
      </c>
      <c r="J1421">
        <f ca="1">IF(F1421="","",IF(C1421&lt;(F1421*(1-'inputs and tables'!$K$14)),0,IF(C1421&gt;(F1421*(1+'inputs and tables'!$K$14)),1,J1420)))</f>
        <v>0</v>
      </c>
      <c r="K1421">
        <f ca="1">IF(G1421="","",IF(C1421&lt;(G1421*(1-'inputs and tables'!$K$14)),0,IF(C1421&gt;(G1421*(1+'inputs and tables'!$K$14)),1,K1420)))</f>
        <v>0</v>
      </c>
      <c r="N1421" s="13">
        <f t="shared" si="65"/>
        <v>15349.094965633869</v>
      </c>
      <c r="O1421" s="10">
        <f ca="1">(O1420+(IF(J1420&lt;&gt;J1419,(-O1420*'inputs and tables'!$K$22-'inputs and tables'!$K$21)-O1420*'inputs and tables'!$K$22,0)*('inputs and tables'!$K$15+'inputs and tables'!$K$16)))*(IF(AND(J1420=0,'inputs and tables'!$K$16=1),(data!C1420/data!C1421-1)*'inputs and tables'!$K$18+1,1)*IF(AND(J1420=1,'inputs and tables'!$K$15=1),(data!C1421/data!C1420-1)*'inputs and tables'!$K$17+1,1))</f>
        <v>304236.87373207579</v>
      </c>
      <c r="P1421" s="10">
        <f ca="1">(P1420+(IF(K1420&lt;&gt;K1419,(-P1420*'inputs and tables'!$K$22-'inputs and tables'!$K$21)-P1420*'inputs and tables'!$K$22,0)*('inputs and tables'!$K$15+'inputs and tables'!$K$16)))*(IF(AND(K1420=0,'inputs and tables'!$K$16=1),data!C1420/data!C1421,1)*IF(AND(K1420=1,'inputs and tables'!$K$15=1),data!C1421/data!C1420,1))</f>
        <v>10504.184353644112</v>
      </c>
      <c r="R1421" s="36">
        <f ca="1">1-O1421/MAX($O$202:O1421)</f>
        <v>0.63520107182488184</v>
      </c>
      <c r="S1421" s="36">
        <f>1-N1421/MAX($N$202:N1421)</f>
        <v>0.78293344379977481</v>
      </c>
    </row>
    <row r="1422" spans="1:19" x14ac:dyDescent="0.4">
      <c r="A1422" s="17">
        <f t="shared" si="66"/>
        <v>1420</v>
      </c>
      <c r="B1422">
        <v>1542931200</v>
      </c>
      <c r="C1422">
        <v>4283.8</v>
      </c>
      <c r="D1422" s="14">
        <f t="shared" si="64"/>
        <v>43427</v>
      </c>
      <c r="F1422">
        <f ca="1">IF(A1422&lt;$F$2,"",AVERAGE(INDIRECT("C"&amp;A1422-$F$2+3):C1422))</f>
        <v>6048.1234090909074</v>
      </c>
      <c r="G1422" s="2">
        <f ca="1">IF(A1422&lt;$G$2,"",IF(A1422=$G$2,AVERAGE(INDIRECT("C"&amp;A1422-$G$2+3):C1422),G1421+(2/($G$2+3))*(C1422-G1421)))</f>
        <v>5892.7354574798755</v>
      </c>
      <c r="J1422">
        <f ca="1">IF(F1422="","",IF(C1422&lt;(F1422*(1-'inputs and tables'!$K$14)),0,IF(C1422&gt;(F1422*(1+'inputs and tables'!$K$14)),1,J1421)))</f>
        <v>0</v>
      </c>
      <c r="K1422">
        <f ca="1">IF(G1422="","",IF(C1422&lt;(G1422*(1-'inputs and tables'!$K$14)),0,IF(C1422&gt;(G1422*(1+'inputs and tables'!$K$14)),1,K1421)))</f>
        <v>0</v>
      </c>
      <c r="N1422" s="13">
        <f t="shared" si="65"/>
        <v>15415.452157328427</v>
      </c>
      <c r="O1422" s="10">
        <f ca="1">(O1421+(IF(J1421&lt;&gt;J1420,(-O1421*'inputs and tables'!$K$22-'inputs and tables'!$K$21)-O1421*'inputs and tables'!$K$22,0)*('inputs and tables'!$K$15+'inputs and tables'!$K$16)))*(IF(AND(J1421=0,'inputs and tables'!$K$16=1),(data!C1421/data!C1422-1)*'inputs and tables'!$K$18+1,1)*IF(AND(J1421=1,'inputs and tables'!$K$15=1),(data!C1422/data!C1421-1)*'inputs and tables'!$K$17+1,1))</f>
        <v>302927.25891541311</v>
      </c>
      <c r="P1422" s="10">
        <f ca="1">(P1421+(IF(K1421&lt;&gt;K1420,(-P1421*'inputs and tables'!$K$22-'inputs and tables'!$K$21)-P1421*'inputs and tables'!$K$22,0)*('inputs and tables'!$K$15+'inputs and tables'!$K$16)))*(IF(AND(K1421=0,'inputs and tables'!$K$16=1),data!C1421/data!C1422,1)*IF(AND(K1421=1,'inputs and tables'!$K$15=1),data!C1422/data!C1421,1))</f>
        <v>10458.968153195632</v>
      </c>
      <c r="R1422" s="36">
        <f ca="1">1-O1422/MAX($O$202:O1422)</f>
        <v>0.63677138141812839</v>
      </c>
      <c r="S1422" s="36">
        <f>1-N1422/MAX($N$202:N1422)</f>
        <v>0.78199502188548564</v>
      </c>
    </row>
    <row r="1423" spans="1:19" x14ac:dyDescent="0.4">
      <c r="A1423" s="17">
        <f t="shared" si="66"/>
        <v>1421</v>
      </c>
      <c r="B1423">
        <v>1543017600</v>
      </c>
      <c r="C1423">
        <v>3774.99</v>
      </c>
      <c r="D1423" s="14">
        <f t="shared" si="64"/>
        <v>43428</v>
      </c>
      <c r="F1423">
        <f ca="1">IF(A1423&lt;$F$2,"",AVERAGE(INDIRECT("C"&amp;A1423-$F$2+3):C1423))</f>
        <v>5994.0393181818163</v>
      </c>
      <c r="G1423" s="2">
        <f ca="1">IF(A1423&lt;$G$2,"",IF(A1423=$G$2,AVERAGE(INDIRECT("C"&amp;A1423-$G$2+3):C1423),G1422+(2/($G$2+3))*(C1423-G1422)))</f>
        <v>5802.6186295020088</v>
      </c>
      <c r="J1423">
        <f ca="1">IF(F1423="","",IF(C1423&lt;(F1423*(1-'inputs and tables'!$K$14)),0,IF(C1423&gt;(F1423*(1+'inputs and tables'!$K$14)),1,J1422)))</f>
        <v>0</v>
      </c>
      <c r="K1423">
        <f ca="1">IF(G1423="","",IF(C1423&lt;(G1423*(1-'inputs and tables'!$K$14)),0,IF(C1423&gt;(G1423*(1+'inputs and tables'!$K$14)),1,K1422)))</f>
        <v>0</v>
      </c>
      <c r="N1423" s="13">
        <f t="shared" si="65"/>
        <v>13584.475871747803</v>
      </c>
      <c r="O1423" s="10">
        <f ca="1">(O1422+(IF(J1422&lt;&gt;J1421,(-O1422*'inputs and tables'!$K$22-'inputs and tables'!$K$21)-O1422*'inputs and tables'!$K$22,0)*('inputs and tables'!$K$15+'inputs and tables'!$K$16)))*(IF(AND(J1422=0,'inputs and tables'!$K$16=1),(data!C1422/data!C1423-1)*'inputs and tables'!$K$18+1,1)*IF(AND(J1422=1,'inputs and tables'!$K$15=1),(data!C1423/data!C1422-1)*'inputs and tables'!$K$17+1,1))</f>
        <v>343757.1468379643</v>
      </c>
      <c r="P1423" s="10">
        <f ca="1">(P1422+(IF(K1422&lt;&gt;K1421,(-P1422*'inputs and tables'!$K$22-'inputs and tables'!$K$21)-P1422*'inputs and tables'!$K$22,0)*('inputs and tables'!$K$15+'inputs and tables'!$K$16)))*(IF(AND(K1422=0,'inputs and tables'!$K$16=1),data!C1422/data!C1423,1)*IF(AND(K1422=1,'inputs and tables'!$K$15=1),data!C1423/data!C1422,1))</f>
        <v>11868.674559312596</v>
      </c>
      <c r="R1423" s="36">
        <f ca="1">1-O1423/MAX($O$202:O1423)</f>
        <v>0.58781380711445008</v>
      </c>
      <c r="S1423" s="36">
        <f>1-N1423/MAX($N$202:N1423)</f>
        <v>0.80788864738491284</v>
      </c>
    </row>
    <row r="1424" spans="1:19" x14ac:dyDescent="0.4">
      <c r="A1424" s="17">
        <f t="shared" si="66"/>
        <v>1422</v>
      </c>
      <c r="B1424">
        <v>1543104000</v>
      </c>
      <c r="C1424">
        <v>3936.69</v>
      </c>
      <c r="D1424" s="14">
        <f t="shared" si="64"/>
        <v>43429</v>
      </c>
      <c r="F1424">
        <f ca="1">IF(A1424&lt;$F$2,"",AVERAGE(INDIRECT("C"&amp;A1424-$F$2+3):C1424))</f>
        <v>5942.8729545454526</v>
      </c>
      <c r="G1424" s="2">
        <f ca="1">IF(A1424&lt;$G$2,"",IF(A1424=$G$2,AVERAGE(INDIRECT("C"&amp;A1424-$G$2+3):C1424),G1423+(2/($G$2+3))*(C1424-G1423)))</f>
        <v>5723.2174112253279</v>
      </c>
      <c r="J1424">
        <f ca="1">IF(F1424="","",IF(C1424&lt;(F1424*(1-'inputs and tables'!$K$14)),0,IF(C1424&gt;(F1424*(1+'inputs and tables'!$K$14)),1,J1423)))</f>
        <v>0</v>
      </c>
      <c r="K1424">
        <f ca="1">IF(G1424="","",IF(C1424&lt;(G1424*(1-'inputs and tables'!$K$14)),0,IF(C1424&gt;(G1424*(1+'inputs and tables'!$K$14)),1,K1423)))</f>
        <v>0</v>
      </c>
      <c r="N1424" s="13">
        <f t="shared" si="65"/>
        <v>14166.360790240733</v>
      </c>
      <c r="O1424" s="10">
        <f ca="1">(O1423+(IF(J1423&lt;&gt;J1422,(-O1423*'inputs and tables'!$K$22-'inputs and tables'!$K$21)-O1423*'inputs and tables'!$K$22,0)*('inputs and tables'!$K$15+'inputs and tables'!$K$16)))*(IF(AND(J1423=0,'inputs and tables'!$K$16=1),(data!C1423/data!C1424-1)*'inputs and tables'!$K$18+1,1)*IF(AND(J1423=1,'inputs and tables'!$K$15=1),(data!C1424/data!C1423-1)*'inputs and tables'!$K$17+1,1))</f>
        <v>329637.28201657912</v>
      </c>
      <c r="P1424" s="10">
        <f ca="1">(P1423+(IF(K1423&lt;&gt;K1422,(-P1423*'inputs and tables'!$K$22-'inputs and tables'!$K$21)-P1423*'inputs and tables'!$K$22,0)*('inputs and tables'!$K$15+'inputs and tables'!$K$16)))*(IF(AND(K1423=0,'inputs and tables'!$K$16=1),data!C1423/data!C1424,1)*IF(AND(K1423=1,'inputs and tables'!$K$15=1),data!C1424/data!C1423,1))</f>
        <v>11381.167370216974</v>
      </c>
      <c r="R1424" s="36">
        <f ca="1">1-O1424/MAX($O$202:O1424)</f>
        <v>0.60474440296771603</v>
      </c>
      <c r="S1424" s="36">
        <f>1-N1424/MAX($N$202:N1424)</f>
        <v>0.79965964393911304</v>
      </c>
    </row>
    <row r="1425" spans="1:19" x14ac:dyDescent="0.4">
      <c r="A1425" s="17">
        <f t="shared" si="66"/>
        <v>1423</v>
      </c>
      <c r="B1425">
        <v>1543190400</v>
      </c>
      <c r="C1425">
        <v>3731.32</v>
      </c>
      <c r="D1425" s="14">
        <f t="shared" si="64"/>
        <v>43430</v>
      </c>
      <c r="F1425">
        <f ca="1">IF(A1425&lt;$F$2,"",AVERAGE(INDIRECT("C"&amp;A1425-$F$2+3):C1425))</f>
        <v>5886.8574999999992</v>
      </c>
      <c r="G1425" s="2">
        <f ca="1">IF(A1425&lt;$G$2,"",IF(A1425=$G$2,AVERAGE(INDIRECT("C"&amp;A1425-$G$2+3):C1425),G1424+(2/($G$2+3))*(C1425-G1424)))</f>
        <v>5638.4558192582926</v>
      </c>
      <c r="J1425">
        <f ca="1">IF(F1425="","",IF(C1425&lt;(F1425*(1-'inputs and tables'!$K$14)),0,IF(C1425&gt;(F1425*(1+'inputs and tables'!$K$14)),1,J1424)))</f>
        <v>0</v>
      </c>
      <c r="K1425">
        <f ca="1">IF(G1425="","",IF(C1425&lt;(G1425*(1-'inputs and tables'!$K$14)),0,IF(C1425&gt;(G1425*(1+'inputs and tables'!$K$14)),1,K1424)))</f>
        <v>0</v>
      </c>
      <c r="N1425" s="13">
        <f t="shared" si="65"/>
        <v>13427.327359746652</v>
      </c>
      <c r="O1425" s="10">
        <f ca="1">(O1424+(IF(J1424&lt;&gt;J1423,(-O1424*'inputs and tables'!$K$22-'inputs and tables'!$K$21)-O1424*'inputs and tables'!$K$22,0)*('inputs and tables'!$K$15+'inputs and tables'!$K$16)))*(IF(AND(J1424=0,'inputs and tables'!$K$16=1),(data!C1424/data!C1425-1)*'inputs and tables'!$K$18+1,1)*IF(AND(J1424=1,'inputs and tables'!$K$15=1),(data!C1425/data!C1424-1)*'inputs and tables'!$K$17+1,1))</f>
        <v>347780.35433622601</v>
      </c>
      <c r="P1425" s="10">
        <f ca="1">(P1424+(IF(K1424&lt;&gt;K1423,(-P1424*'inputs and tables'!$K$22-'inputs and tables'!$K$21)-P1424*'inputs and tables'!$K$22,0)*('inputs and tables'!$K$15+'inputs and tables'!$K$16)))*(IF(AND(K1424=0,'inputs and tables'!$K$16=1),data!C1424/data!C1425,1)*IF(AND(K1424=1,'inputs and tables'!$K$15=1),data!C1425/data!C1424,1))</f>
        <v>12007.58117091524</v>
      </c>
      <c r="R1425" s="36">
        <f ca="1">1-O1425/MAX($O$202:O1425)</f>
        <v>0.58298973117260866</v>
      </c>
      <c r="S1425" s="36">
        <f>1-N1425/MAX($N$202:N1425)</f>
        <v>0.81011103811143159</v>
      </c>
    </row>
    <row r="1426" spans="1:19" x14ac:dyDescent="0.4">
      <c r="A1426" s="17">
        <f t="shared" si="66"/>
        <v>1424</v>
      </c>
      <c r="B1426">
        <v>1543276800</v>
      </c>
      <c r="C1426">
        <v>3775</v>
      </c>
      <c r="D1426" s="14">
        <f t="shared" ref="D1426:D1489" si="67">(B1426/86400)+DATE(1970,1,1)</f>
        <v>43431</v>
      </c>
      <c r="F1426">
        <f ca="1">IF(A1426&lt;$F$2,"",AVERAGE(INDIRECT("C"&amp;A1426-$F$2+3):C1426))</f>
        <v>5832.1190909090901</v>
      </c>
      <c r="G1426" s="2">
        <f ca="1">IF(A1426&lt;$G$2,"",IF(A1426=$G$2,AVERAGE(INDIRECT("C"&amp;A1426-$G$2+3):C1426),G1425+(2/($G$2+3))*(C1426-G1425)))</f>
        <v>5559.1598269494289</v>
      </c>
      <c r="J1426">
        <f ca="1">IF(F1426="","",IF(C1426&lt;(F1426*(1-'inputs and tables'!$K$14)),0,IF(C1426&gt;(F1426*(1+'inputs and tables'!$K$14)),1,J1425)))</f>
        <v>0</v>
      </c>
      <c r="K1426">
        <f ca="1">IF(G1426="","",IF(C1426&lt;(G1426*(1-'inputs and tables'!$K$14)),0,IF(C1426&gt;(G1426*(1+'inputs and tables'!$K$14)),1,K1425)))</f>
        <v>0</v>
      </c>
      <c r="N1426" s="13">
        <f t="shared" ref="N1426:N1489" si="68">(C1426/C1425)*N1425</f>
        <v>13584.511857209676</v>
      </c>
      <c r="O1426" s="10">
        <f ca="1">(O1425+(IF(J1425&lt;&gt;J1424,(-O1425*'inputs and tables'!$K$22-'inputs and tables'!$K$21)-O1425*'inputs and tables'!$K$22,0)*('inputs and tables'!$K$15+'inputs and tables'!$K$16)))*(IF(AND(J1425=0,'inputs and tables'!$K$16=1),(data!C1425/data!C1426-1)*'inputs and tables'!$K$18+1,1)*IF(AND(J1425=1,'inputs and tables'!$K$15=1),(data!C1426/data!C1425-1)*'inputs and tables'!$K$17+1,1))</f>
        <v>343756.23622300581</v>
      </c>
      <c r="P1426" s="10">
        <f ca="1">(P1425+(IF(K1425&lt;&gt;K1424,(-P1425*'inputs and tables'!$K$22-'inputs and tables'!$K$21)-P1425*'inputs and tables'!$K$22,0)*('inputs and tables'!$K$15+'inputs and tables'!$K$16)))*(IF(AND(K1425=0,'inputs and tables'!$K$16=1),data!C1425/data!C1426,1)*IF(AND(K1425=1,'inputs and tables'!$K$15=1),data!C1426/data!C1425,1))</f>
        <v>11868.643119115088</v>
      </c>
      <c r="R1426" s="36">
        <f ca="1">1-O1426/MAX($O$202:O1426)</f>
        <v>0.58781489899840467</v>
      </c>
      <c r="S1426" s="36">
        <f>1-N1426/MAX($N$202:N1426)</f>
        <v>0.8078881384793194</v>
      </c>
    </row>
    <row r="1427" spans="1:19" x14ac:dyDescent="0.4">
      <c r="A1427" s="17">
        <f t="shared" si="66"/>
        <v>1425</v>
      </c>
      <c r="B1427">
        <v>1543363200</v>
      </c>
      <c r="C1427">
        <v>4225.03</v>
      </c>
      <c r="D1427" s="14">
        <f t="shared" si="67"/>
        <v>43432</v>
      </c>
      <c r="F1427">
        <f ca="1">IF(A1427&lt;$F$2,"",AVERAGE(INDIRECT("C"&amp;A1427-$F$2+3):C1427))</f>
        <v>5781.7693181818177</v>
      </c>
      <c r="G1427" s="2">
        <f ca="1">IF(A1427&lt;$G$2,"",IF(A1427=$G$2,AVERAGE(INDIRECT("C"&amp;A1427-$G$2+3):C1427),G1426+(2/($G$2+3))*(C1427-G1426)))</f>
        <v>5502.3883449515806</v>
      </c>
      <c r="J1427">
        <f ca="1">IF(F1427="","",IF(C1427&lt;(F1427*(1-'inputs and tables'!$K$14)),0,IF(C1427&gt;(F1427*(1+'inputs and tables'!$K$14)),1,J1426)))</f>
        <v>0</v>
      </c>
      <c r="K1427">
        <f ca="1">IF(G1427="","",IF(C1427&lt;(G1427*(1-'inputs and tables'!$K$14)),0,IF(C1427&gt;(G1427*(1+'inputs and tables'!$K$14)),1,K1426)))</f>
        <v>0</v>
      </c>
      <c r="N1427" s="13">
        <f t="shared" si="68"/>
        <v>15203.965597898436</v>
      </c>
      <c r="O1427" s="10">
        <f ca="1">(O1426+(IF(J1426&lt;&gt;J1425,(-O1426*'inputs and tables'!$K$22-'inputs and tables'!$K$21)-O1426*'inputs and tables'!$K$22,0)*('inputs and tables'!$K$15+'inputs and tables'!$K$16)))*(IF(AND(J1426=0,'inputs and tables'!$K$16=1),(data!C1426/data!C1427-1)*'inputs and tables'!$K$18+1,1)*IF(AND(J1426=1,'inputs and tables'!$K$15=1),(data!C1427/data!C1426-1)*'inputs and tables'!$K$17+1,1))</f>
        <v>307140.96509180928</v>
      </c>
      <c r="P1427" s="10">
        <f ca="1">(P1426+(IF(K1426&lt;&gt;K1425,(-P1426*'inputs and tables'!$K$22-'inputs and tables'!$K$21)-P1426*'inputs and tables'!$K$22,0)*('inputs and tables'!$K$15+'inputs and tables'!$K$16)))*(IF(AND(K1426=0,'inputs and tables'!$K$16=1),data!C1426/data!C1427,1)*IF(AND(K1426=1,'inputs and tables'!$K$15=1),data!C1427/data!C1426,1))</f>
        <v>10604.451986059143</v>
      </c>
      <c r="R1427" s="36">
        <f ca="1">1-O1427/MAX($O$202:O1427)</f>
        <v>0.63171888571654589</v>
      </c>
      <c r="S1427" s="36">
        <f>1-N1427/MAX($N$202:N1427)</f>
        <v>0.78498586005808713</v>
      </c>
    </row>
    <row r="1428" spans="1:19" x14ac:dyDescent="0.4">
      <c r="A1428" s="17">
        <f t="shared" si="66"/>
        <v>1426</v>
      </c>
      <c r="B1428">
        <v>1543449600</v>
      </c>
      <c r="C1428">
        <v>4248</v>
      </c>
      <c r="D1428" s="14">
        <f t="shared" si="67"/>
        <v>43433</v>
      </c>
      <c r="F1428">
        <f ca="1">IF(A1428&lt;$F$2,"",AVERAGE(INDIRECT("C"&amp;A1428-$F$2+3):C1428))</f>
        <v>5731.5622727272721</v>
      </c>
      <c r="G1428" s="2">
        <f ca="1">IF(A1428&lt;$G$2,"",IF(A1428=$G$2,AVERAGE(INDIRECT("C"&amp;A1428-$G$2+3):C1428),G1427+(2/($G$2+3))*(C1428-G1427)))</f>
        <v>5449.0101175068321</v>
      </c>
      <c r="J1428">
        <f ca="1">IF(F1428="","",IF(C1428&lt;(F1428*(1-'inputs and tables'!$K$14)),0,IF(C1428&gt;(F1428*(1+'inputs and tables'!$K$14)),1,J1427)))</f>
        <v>0</v>
      </c>
      <c r="K1428">
        <f ca="1">IF(G1428="","",IF(C1428&lt;(G1428*(1-'inputs and tables'!$K$14)),0,IF(C1428&gt;(G1428*(1+'inputs and tables'!$K$14)),1,K1427)))</f>
        <v>0</v>
      </c>
      <c r="N1428" s="13">
        <f t="shared" si="68"/>
        <v>15286.624203821644</v>
      </c>
      <c r="O1428" s="10">
        <f ca="1">(O1427+(IF(J1427&lt;&gt;J1426,(-O1427*'inputs and tables'!$K$22-'inputs and tables'!$K$21)-O1427*'inputs and tables'!$K$22,0)*('inputs and tables'!$K$15+'inputs and tables'!$K$16)))*(IF(AND(J1427=0,'inputs and tables'!$K$16=1),(data!C1427/data!C1428-1)*'inputs and tables'!$K$18+1,1)*IF(AND(J1427=1,'inputs and tables'!$K$15=1),(data!C1428/data!C1427-1)*'inputs and tables'!$K$17+1,1))</f>
        <v>305480.17696371162</v>
      </c>
      <c r="P1428" s="10">
        <f ca="1">(P1427+(IF(K1427&lt;&gt;K1426,(-P1427*'inputs and tables'!$K$22-'inputs and tables'!$K$21)-P1427*'inputs and tables'!$K$22,0)*('inputs and tables'!$K$15+'inputs and tables'!$K$16)))*(IF(AND(K1427=0,'inputs and tables'!$K$16=1),data!C1427/data!C1428,1)*IF(AND(K1427=1,'inputs and tables'!$K$15=1),data!C1428/data!C1427,1))</f>
        <v>10547.111058064844</v>
      </c>
      <c r="R1428" s="36">
        <f ca="1">1-O1428/MAX($O$202:O1428)</f>
        <v>0.63371027394514545</v>
      </c>
      <c r="S1428" s="36">
        <f>1-N1428/MAX($N$202:N1428)</f>
        <v>0.78381690390997316</v>
      </c>
    </row>
    <row r="1429" spans="1:19" x14ac:dyDescent="0.4">
      <c r="A1429" s="17">
        <f t="shared" si="66"/>
        <v>1427</v>
      </c>
      <c r="B1429">
        <v>1543536000</v>
      </c>
      <c r="C1429">
        <v>3976</v>
      </c>
      <c r="D1429" s="14">
        <f t="shared" si="67"/>
        <v>43434</v>
      </c>
      <c r="F1429">
        <f ca="1">IF(A1429&lt;$F$2,"",AVERAGE(INDIRECT("C"&amp;A1429-$F$2+3):C1429))</f>
        <v>5675.4781818181809</v>
      </c>
      <c r="G1429" s="2">
        <f ca="1">IF(A1429&lt;$G$2,"",IF(A1429=$G$2,AVERAGE(INDIRECT("C"&amp;A1429-$G$2+3):C1429),G1428+(2/($G$2+3))*(C1429-G1428)))</f>
        <v>5386.3288359107964</v>
      </c>
      <c r="J1429">
        <f ca="1">IF(F1429="","",IF(C1429&lt;(F1429*(1-'inputs and tables'!$K$14)),0,IF(C1429&gt;(F1429*(1+'inputs and tables'!$K$14)),1,J1428)))</f>
        <v>0</v>
      </c>
      <c r="K1429">
        <f ca="1">IF(G1429="","",IF(C1429&lt;(G1429*(1-'inputs and tables'!$K$14)),0,IF(C1429&gt;(G1429*(1+'inputs and tables'!$K$14)),1,K1428)))</f>
        <v>0</v>
      </c>
      <c r="N1429" s="13">
        <f t="shared" si="68"/>
        <v>14307.81964086508</v>
      </c>
      <c r="O1429" s="10">
        <f ca="1">(O1428+(IF(J1428&lt;&gt;J1427,(-O1428*'inputs and tables'!$K$22-'inputs and tables'!$K$21)-O1428*'inputs and tables'!$K$22,0)*('inputs and tables'!$K$15+'inputs and tables'!$K$16)))*(IF(AND(J1428=0,'inputs and tables'!$K$16=1),(data!C1428/data!C1429-1)*'inputs and tables'!$K$18+1,1)*IF(AND(J1428=1,'inputs and tables'!$K$15=1),(data!C1429/data!C1428-1)*'inputs and tables'!$K$17+1,1))</f>
        <v>326378.21723889513</v>
      </c>
      <c r="P1429" s="10">
        <f ca="1">(P1428+(IF(K1428&lt;&gt;K1427,(-P1428*'inputs and tables'!$K$22-'inputs and tables'!$K$21)-P1428*'inputs and tables'!$K$22,0)*('inputs and tables'!$K$15+'inputs and tables'!$K$16)))*(IF(AND(K1428=0,'inputs and tables'!$K$16=1),data!C1428/data!C1429,1)*IF(AND(K1428=1,'inputs and tables'!$K$15=1),data!C1429/data!C1428,1))</f>
        <v>11268.643806503887</v>
      </c>
      <c r="R1429" s="36">
        <f ca="1">1-O1429/MAX($O$202:O1429)</f>
        <v>0.60865222427539678</v>
      </c>
      <c r="S1429" s="36">
        <f>1-N1429/MAX($N$202:N1429)</f>
        <v>0.79765913605133076</v>
      </c>
    </row>
    <row r="1430" spans="1:19" x14ac:dyDescent="0.4">
      <c r="A1430" s="17">
        <f t="shared" si="66"/>
        <v>1428</v>
      </c>
      <c r="B1430">
        <v>1543622400</v>
      </c>
      <c r="C1430">
        <v>4142.01</v>
      </c>
      <c r="D1430" s="14">
        <f t="shared" si="67"/>
        <v>43435</v>
      </c>
      <c r="F1430">
        <f ca="1">IF(A1430&lt;$F$2,"",AVERAGE(INDIRECT("C"&amp;A1430-$F$2+3):C1430))</f>
        <v>5624.2747727272726</v>
      </c>
      <c r="G1430" s="2">
        <f ca="1">IF(A1430&lt;$G$2,"",IF(A1430=$G$2,AVERAGE(INDIRECT("C"&amp;A1430-$G$2+3):C1430),G1429+(2/($G$2+3))*(C1430-G1429)))</f>
        <v>5333.3790982124647</v>
      </c>
      <c r="J1430">
        <f ca="1">IF(F1430="","",IF(C1430&lt;(F1430*(1-'inputs and tables'!$K$14)),0,IF(C1430&gt;(F1430*(1+'inputs and tables'!$K$14)),1,J1429)))</f>
        <v>0</v>
      </c>
      <c r="K1430">
        <f ca="1">IF(G1430="","",IF(C1430&lt;(G1430*(1-'inputs and tables'!$K$14)),0,IF(C1430&gt;(G1430*(1+'inputs and tables'!$K$14)),1,K1429)))</f>
        <v>0</v>
      </c>
      <c r="N1430" s="13">
        <f t="shared" si="68"/>
        <v>14905.214293425448</v>
      </c>
      <c r="O1430" s="10">
        <f ca="1">(O1429+(IF(J1429&lt;&gt;J1428,(-O1429*'inputs and tables'!$K$22-'inputs and tables'!$K$21)-O1429*'inputs and tables'!$K$22,0)*('inputs and tables'!$K$15+'inputs and tables'!$K$16)))*(IF(AND(J1429=0,'inputs and tables'!$K$16=1),(data!C1429/data!C1430-1)*'inputs and tables'!$K$18+1,1)*IF(AND(J1429=1,'inputs and tables'!$K$15=1),(data!C1430/data!C1429-1)*'inputs and tables'!$K$17+1,1))</f>
        <v>313297.11703782633</v>
      </c>
      <c r="P1430" s="10">
        <f ca="1">(P1429+(IF(K1429&lt;&gt;K1428,(-P1429*'inputs and tables'!$K$22-'inputs and tables'!$K$21)-P1429*'inputs and tables'!$K$22,0)*('inputs and tables'!$K$15+'inputs and tables'!$K$16)))*(IF(AND(K1429=0,'inputs and tables'!$K$16=1),data!C1429/data!C1430,1)*IF(AND(K1429=1,'inputs and tables'!$K$15=1),data!C1430/data!C1429,1))</f>
        <v>10817.001353125524</v>
      </c>
      <c r="R1430" s="36">
        <f ca="1">1-O1430/MAX($O$202:O1430)</f>
        <v>0.62433727676151862</v>
      </c>
      <c r="S1430" s="36">
        <f>1-N1430/MAX($N$202:N1430)</f>
        <v>0.78921079429476171</v>
      </c>
    </row>
    <row r="1431" spans="1:19" x14ac:dyDescent="0.4">
      <c r="A1431" s="17">
        <f t="shared" si="66"/>
        <v>1429</v>
      </c>
      <c r="B1431">
        <v>1543708800</v>
      </c>
      <c r="C1431">
        <v>4103.1899999999996</v>
      </c>
      <c r="D1431" s="14">
        <f t="shared" si="67"/>
        <v>43436</v>
      </c>
      <c r="F1431">
        <f ca="1">IF(A1431&lt;$F$2,"",AVERAGE(INDIRECT("C"&amp;A1431-$F$2+3):C1431))</f>
        <v>5572.4611363636359</v>
      </c>
      <c r="G1431" s="2">
        <f ca="1">IF(A1431&lt;$G$2,"",IF(A1431=$G$2,AVERAGE(INDIRECT("C"&amp;A1431-$G$2+3):C1431),G1430+(2/($G$2+3))*(C1431-G1430)))</f>
        <v>5281.0306259481049</v>
      </c>
      <c r="J1431">
        <f ca="1">IF(F1431="","",IF(C1431&lt;(F1431*(1-'inputs and tables'!$K$14)),0,IF(C1431&gt;(F1431*(1+'inputs and tables'!$K$14)),1,J1430)))</f>
        <v>0</v>
      </c>
      <c r="K1431">
        <f ca="1">IF(G1431="","",IF(C1431&lt;(G1431*(1-'inputs and tables'!$K$14)),0,IF(C1431&gt;(G1431*(1+'inputs and tables'!$K$14)),1,K1430)))</f>
        <v>0</v>
      </c>
      <c r="N1431" s="13">
        <f t="shared" si="68"/>
        <v>14765.518730432894</v>
      </c>
      <c r="O1431" s="10">
        <f ca="1">(O1430+(IF(J1430&lt;&gt;J1429,(-O1430*'inputs and tables'!$K$22-'inputs and tables'!$K$21)-O1430*'inputs and tables'!$K$22,0)*('inputs and tables'!$K$15+'inputs and tables'!$K$16)))*(IF(AND(J1430=0,'inputs and tables'!$K$16=1),(data!C1430/data!C1431-1)*'inputs and tables'!$K$18+1,1)*IF(AND(J1430=1,'inputs and tables'!$K$15=1),(data!C1431/data!C1430-1)*'inputs and tables'!$K$17+1,1))</f>
        <v>316261.19963780552</v>
      </c>
      <c r="P1431" s="10">
        <f ca="1">(P1430+(IF(K1430&lt;&gt;K1429,(-P1430*'inputs and tables'!$K$22-'inputs and tables'!$K$21)-P1430*'inputs and tables'!$K$22,0)*('inputs and tables'!$K$15+'inputs and tables'!$K$16)))*(IF(AND(K1430=0,'inputs and tables'!$K$16=1),data!C1430/data!C1431,1)*IF(AND(K1430=1,'inputs and tables'!$K$15=1),data!C1431/data!C1430,1))</f>
        <v>10919.340263224334</v>
      </c>
      <c r="R1431" s="36">
        <f ca="1">1-O1431/MAX($O$202:O1431)</f>
        <v>0.62078315742604595</v>
      </c>
      <c r="S1431" s="36">
        <f>1-N1431/MAX($N$202:N1431)</f>
        <v>0.7911863658084658</v>
      </c>
    </row>
    <row r="1432" spans="1:19" x14ac:dyDescent="0.4">
      <c r="A1432" s="17">
        <f t="shared" si="66"/>
        <v>1430</v>
      </c>
      <c r="B1432">
        <v>1543795200</v>
      </c>
      <c r="C1432">
        <v>3833.47</v>
      </c>
      <c r="D1432" s="14">
        <f t="shared" si="67"/>
        <v>43437</v>
      </c>
      <c r="F1432">
        <f ca="1">IF(A1432&lt;$F$2,"",AVERAGE(INDIRECT("C"&amp;A1432-$F$2+3):C1432))</f>
        <v>5513.812727272727</v>
      </c>
      <c r="G1432" s="2">
        <f ca="1">IF(A1432&lt;$G$2,"",IF(A1432=$G$2,AVERAGE(INDIRECT("C"&amp;A1432-$G$2+3):C1432),G1431+(2/($G$2+3))*(C1432-G1431)))</f>
        <v>5219.432301439675</v>
      </c>
      <c r="J1432">
        <f ca="1">IF(F1432="","",IF(C1432&lt;(F1432*(1-'inputs and tables'!$K$14)),0,IF(C1432&gt;(F1432*(1+'inputs and tables'!$K$14)),1,J1431)))</f>
        <v>0</v>
      </c>
      <c r="K1432">
        <f ca="1">IF(G1432="","",IF(C1432&lt;(G1432*(1-'inputs and tables'!$K$14)),0,IF(C1432&gt;(G1432*(1+'inputs and tables'!$K$14)),1,K1431)))</f>
        <v>0</v>
      </c>
      <c r="N1432" s="13">
        <f t="shared" si="68"/>
        <v>13794.918852783465</v>
      </c>
      <c r="O1432" s="10">
        <f ca="1">(O1431+(IF(J1431&lt;&gt;J1430,(-O1431*'inputs and tables'!$K$22-'inputs and tables'!$K$21)-O1431*'inputs and tables'!$K$22,0)*('inputs and tables'!$K$15+'inputs and tables'!$K$16)))*(IF(AND(J1431=0,'inputs and tables'!$K$16=1),(data!C1431/data!C1432-1)*'inputs and tables'!$K$18+1,1)*IF(AND(J1431=1,'inputs and tables'!$K$15=1),(data!C1432/data!C1431-1)*'inputs and tables'!$K$17+1,1))</f>
        <v>338513.09433537949</v>
      </c>
      <c r="P1432" s="10">
        <f ca="1">(P1431+(IF(K1431&lt;&gt;K1430,(-P1431*'inputs and tables'!$K$22-'inputs and tables'!$K$21)-P1431*'inputs and tables'!$K$22,0)*('inputs and tables'!$K$15+'inputs and tables'!$K$16)))*(IF(AND(K1431=0,'inputs and tables'!$K$16=1),data!C1431/data!C1432,1)*IF(AND(K1431=1,'inputs and tables'!$K$15=1),data!C1432/data!C1431,1))</f>
        <v>11687.616643578651</v>
      </c>
      <c r="R1432" s="36">
        <f ca="1">1-O1432/MAX($O$202:O1432)</f>
        <v>0.5941017521250922</v>
      </c>
      <c r="S1432" s="36">
        <f>1-N1432/MAX($N$202:N1432)</f>
        <v>0.80491256747452089</v>
      </c>
    </row>
    <row r="1433" spans="1:19" x14ac:dyDescent="0.4">
      <c r="A1433" s="17">
        <f t="shared" si="66"/>
        <v>1431</v>
      </c>
      <c r="B1433">
        <v>1543881600</v>
      </c>
      <c r="C1433">
        <v>3901.84</v>
      </c>
      <c r="D1433" s="14">
        <f t="shared" si="67"/>
        <v>43438</v>
      </c>
      <c r="F1433">
        <f ca="1">IF(A1433&lt;$F$2,"",AVERAGE(INDIRECT("C"&amp;A1433-$F$2+3):C1433))</f>
        <v>5456.6754545454532</v>
      </c>
      <c r="G1433" s="2">
        <f ca="1">IF(A1433&lt;$G$2,"",IF(A1433=$G$2,AVERAGE(INDIRECT("C"&amp;A1433-$G$2+3):C1433),G1432+(2/($G$2+3))*(C1433-G1432)))</f>
        <v>5163.3645439316042</v>
      </c>
      <c r="J1433">
        <f ca="1">IF(F1433="","",IF(C1433&lt;(F1433*(1-'inputs and tables'!$K$14)),0,IF(C1433&gt;(F1433*(1+'inputs and tables'!$K$14)),1,J1432)))</f>
        <v>0</v>
      </c>
      <c r="K1433">
        <f ca="1">IF(G1433="","",IF(C1433&lt;(G1433*(1-'inputs and tables'!$K$14)),0,IF(C1433&gt;(G1433*(1+'inputs and tables'!$K$14)),1,K1432)))</f>
        <v>0</v>
      </c>
      <c r="N1433" s="13">
        <f t="shared" si="68"/>
        <v>14040.951455611925</v>
      </c>
      <c r="O1433" s="10">
        <f ca="1">(O1432+(IF(J1432&lt;&gt;J1431,(-O1432*'inputs and tables'!$K$22-'inputs and tables'!$K$21)-O1432*'inputs and tables'!$K$22,0)*('inputs and tables'!$K$15+'inputs and tables'!$K$16)))*(IF(AND(J1432=0,'inputs and tables'!$K$16=1),(data!C1432/data!C1433-1)*'inputs and tables'!$K$18+1,1)*IF(AND(J1432=1,'inputs and tables'!$K$15=1),(data!C1433/data!C1432-1)*'inputs and tables'!$K$17+1,1))</f>
        <v>332581.497893775</v>
      </c>
      <c r="P1433" s="10">
        <f ca="1">(P1432+(IF(K1432&lt;&gt;K1431,(-P1432*'inputs and tables'!$K$22-'inputs and tables'!$K$21)-P1432*'inputs and tables'!$K$22,0)*('inputs and tables'!$K$15+'inputs and tables'!$K$16)))*(IF(AND(K1432=0,'inputs and tables'!$K$16=1),data!C1432/data!C1433,1)*IF(AND(K1432=1,'inputs and tables'!$K$15=1),data!C1433/data!C1432,1))</f>
        <v>11482.820355181002</v>
      </c>
      <c r="R1433" s="36">
        <f ca="1">1-O1433/MAX($O$202:O1433)</f>
        <v>0.60121410506811601</v>
      </c>
      <c r="S1433" s="36">
        <f>1-N1433/MAX($N$202:N1433)</f>
        <v>0.80143317993222452</v>
      </c>
    </row>
    <row r="1434" spans="1:19" x14ac:dyDescent="0.4">
      <c r="A1434" s="17">
        <f t="shared" si="66"/>
        <v>1432</v>
      </c>
      <c r="B1434">
        <v>1543968000</v>
      </c>
      <c r="C1434">
        <v>3694.39</v>
      </c>
      <c r="D1434" s="14">
        <f t="shared" si="67"/>
        <v>43439</v>
      </c>
      <c r="F1434">
        <f ca="1">IF(A1434&lt;$F$2,"",AVERAGE(INDIRECT("C"&amp;A1434-$F$2+3):C1434))</f>
        <v>5395.0104545454542</v>
      </c>
      <c r="G1434" s="2">
        <f ca="1">IF(A1434&lt;$G$2,"",IF(A1434=$G$2,AVERAGE(INDIRECT("C"&amp;A1434-$G$2+3):C1434),G1433+(2/($G$2+3))*(C1434-G1433)))</f>
        <v>5100.8549888706848</v>
      </c>
      <c r="J1434">
        <f ca="1">IF(F1434="","",IF(C1434&lt;(F1434*(1-'inputs and tables'!$K$14)),0,IF(C1434&gt;(F1434*(1+'inputs and tables'!$K$14)),1,J1433)))</f>
        <v>0</v>
      </c>
      <c r="K1434">
        <f ca="1">IF(G1434="","",IF(C1434&lt;(G1434*(1-'inputs and tables'!$K$14)),0,IF(C1434&gt;(G1434*(1+'inputs and tables'!$K$14)),1,K1433)))</f>
        <v>0</v>
      </c>
      <c r="N1434" s="13">
        <f t="shared" si="68"/>
        <v>13294.433049048177</v>
      </c>
      <c r="O1434" s="10">
        <f ca="1">(O1433+(IF(J1433&lt;&gt;J1432,(-O1433*'inputs and tables'!$K$22-'inputs and tables'!$K$21)-O1433*'inputs and tables'!$K$22,0)*('inputs and tables'!$K$15+'inputs and tables'!$K$16)))*(IF(AND(J1433=0,'inputs and tables'!$K$16=1),(data!C1433/data!C1434-1)*'inputs and tables'!$K$18+1,1)*IF(AND(J1433=1,'inputs and tables'!$K$15=1),(data!C1434/data!C1433-1)*'inputs and tables'!$K$17+1,1))</f>
        <v>351256.84936940804</v>
      </c>
      <c r="P1434" s="10">
        <f ca="1">(P1433+(IF(K1433&lt;&gt;K1432,(-P1433*'inputs and tables'!$K$22-'inputs and tables'!$K$21)-P1433*'inputs and tables'!$K$22,0)*('inputs and tables'!$K$15+'inputs and tables'!$K$16)))*(IF(AND(K1433=0,'inputs and tables'!$K$16=1),data!C1433/data!C1434,1)*IF(AND(K1433=1,'inputs and tables'!$K$15=1),data!C1434/data!C1433,1))</f>
        <v>12127.611804562986</v>
      </c>
      <c r="R1434" s="36">
        <f ca="1">1-O1434/MAX($O$202:O1434)</f>
        <v>0.57882119746940019</v>
      </c>
      <c r="S1434" s="36">
        <f>1-N1434/MAX($N$202:N1434)</f>
        <v>0.81199042646797681</v>
      </c>
    </row>
    <row r="1435" spans="1:19" x14ac:dyDescent="0.4">
      <c r="A1435" s="17">
        <f t="shared" si="66"/>
        <v>1433</v>
      </c>
      <c r="B1435">
        <v>1544054400</v>
      </c>
      <c r="C1435">
        <v>3433.26</v>
      </c>
      <c r="D1435" s="14">
        <f t="shared" si="67"/>
        <v>43440</v>
      </c>
      <c r="F1435">
        <f ca="1">IF(A1435&lt;$F$2,"",AVERAGE(INDIRECT("C"&amp;A1435-$F$2+3):C1435))</f>
        <v>5327.6949999999997</v>
      </c>
      <c r="G1435" s="2">
        <f ca="1">IF(A1435&lt;$G$2,"",IF(A1435=$G$2,AVERAGE(INDIRECT("C"&amp;A1435-$G$2+3):C1435),G1434+(2/($G$2+3))*(C1435-G1434)))</f>
        <v>5029.8934999825706</v>
      </c>
      <c r="J1435">
        <f ca="1">IF(F1435="","",IF(C1435&lt;(F1435*(1-'inputs and tables'!$K$14)),0,IF(C1435&gt;(F1435*(1+'inputs and tables'!$K$14)),1,J1434)))</f>
        <v>0</v>
      </c>
      <c r="K1435">
        <f ca="1">IF(G1435="","",IF(C1435&lt;(G1435*(1-'inputs and tables'!$K$14)),0,IF(C1435&gt;(G1435*(1+'inputs and tables'!$K$14)),1,K1434)))</f>
        <v>0</v>
      </c>
      <c r="N1435" s="13">
        <f t="shared" si="68"/>
        <v>12354.744683148003</v>
      </c>
      <c r="O1435" s="10">
        <f ca="1">(O1434+(IF(J1434&lt;&gt;J1433,(-O1434*'inputs and tables'!$K$22-'inputs and tables'!$K$21)-O1434*'inputs and tables'!$K$22,0)*('inputs and tables'!$K$15+'inputs and tables'!$K$16)))*(IF(AND(J1434=0,'inputs and tables'!$K$16=1),(data!C1434/data!C1435-1)*'inputs and tables'!$K$18+1,1)*IF(AND(J1434=1,'inputs and tables'!$K$15=1),(data!C1435/data!C1434-1)*'inputs and tables'!$K$17+1,1))</f>
        <v>377973.06109698862</v>
      </c>
      <c r="P1435" s="10">
        <f ca="1">(P1434+(IF(K1434&lt;&gt;K1433,(-P1434*'inputs and tables'!$K$22-'inputs and tables'!$K$21)-P1434*'inputs and tables'!$K$22,0)*('inputs and tables'!$K$15+'inputs and tables'!$K$16)))*(IF(AND(K1434=0,'inputs and tables'!$K$16=1),data!C1434/data!C1435,1)*IF(AND(K1434=1,'inputs and tables'!$K$15=1),data!C1435/data!C1434,1))</f>
        <v>13050.024692175788</v>
      </c>
      <c r="R1435" s="36">
        <f ca="1">1-O1435/MAX($O$202:O1435)</f>
        <v>0.54678679847112588</v>
      </c>
      <c r="S1435" s="36">
        <f>1-N1435/MAX($N$202:N1435)</f>
        <v>0.82527947822927361</v>
      </c>
    </row>
    <row r="1436" spans="1:19" x14ac:dyDescent="0.4">
      <c r="A1436" s="17">
        <f t="shared" si="66"/>
        <v>1434</v>
      </c>
      <c r="B1436">
        <v>1544140800</v>
      </c>
      <c r="C1436">
        <v>3380.01</v>
      </c>
      <c r="D1436" s="14">
        <f t="shared" si="67"/>
        <v>43441</v>
      </c>
      <c r="F1436">
        <f ca="1">IF(A1436&lt;$F$2,"",AVERAGE(INDIRECT("C"&amp;A1436-$F$2+3):C1436))</f>
        <v>5258.6956818181825</v>
      </c>
      <c r="G1436" s="2">
        <f ca="1">IF(A1436&lt;$G$2,"",IF(A1436=$G$2,AVERAGE(INDIRECT("C"&amp;A1436-$G$2+3):C1436),G1435+(2/($G$2+3))*(C1436-G1435)))</f>
        <v>4959.6856914726741</v>
      </c>
      <c r="J1436">
        <f ca="1">IF(F1436="","",IF(C1436&lt;(F1436*(1-'inputs and tables'!$K$14)),0,IF(C1436&gt;(F1436*(1+'inputs and tables'!$K$14)),1,J1435)))</f>
        <v>0</v>
      </c>
      <c r="K1436">
        <f ca="1">IF(G1436="","",IF(C1436&lt;(G1436*(1-'inputs and tables'!$K$14)),0,IF(C1436&gt;(G1436*(1+'inputs and tables'!$K$14)),1,K1435)))</f>
        <v>0</v>
      </c>
      <c r="N1436" s="13">
        <f t="shared" si="68"/>
        <v>12163.122098672131</v>
      </c>
      <c r="O1436" s="10">
        <f ca="1">(O1435+(IF(J1435&lt;&gt;J1434,(-O1435*'inputs and tables'!$K$22-'inputs and tables'!$K$21)-O1435*'inputs and tables'!$K$22,0)*('inputs and tables'!$K$15+'inputs and tables'!$K$16)))*(IF(AND(J1435=0,'inputs and tables'!$K$16=1),(data!C1435/data!C1436-1)*'inputs and tables'!$K$18+1,1)*IF(AND(J1435=1,'inputs and tables'!$K$15=1),(data!C1436/data!C1435-1)*'inputs and tables'!$K$17+1,1))</f>
        <v>383927.79658694717</v>
      </c>
      <c r="P1436" s="10">
        <f ca="1">(P1435+(IF(K1435&lt;&gt;K1434,(-P1435*'inputs and tables'!$K$22-'inputs and tables'!$K$21)-P1435*'inputs and tables'!$K$22,0)*('inputs and tables'!$K$15+'inputs and tables'!$K$16)))*(IF(AND(K1435=0,'inputs and tables'!$K$16=1),data!C1435/data!C1436,1)*IF(AND(K1435=1,'inputs and tables'!$K$15=1),data!C1436/data!C1435,1))</f>
        <v>13255.619887118513</v>
      </c>
      <c r="R1436" s="36">
        <f ca="1">1-O1436/MAX($O$202:O1436)</f>
        <v>0.53964670037040641</v>
      </c>
      <c r="S1436" s="36">
        <f>1-N1436/MAX($N$202:N1436)</f>
        <v>0.82798940051430048</v>
      </c>
    </row>
    <row r="1437" spans="1:19" x14ac:dyDescent="0.4">
      <c r="A1437" s="17">
        <f t="shared" si="66"/>
        <v>1435</v>
      </c>
      <c r="B1437">
        <v>1544227200</v>
      </c>
      <c r="C1437">
        <v>3401</v>
      </c>
      <c r="D1437" s="14">
        <f t="shared" si="67"/>
        <v>43442</v>
      </c>
      <c r="F1437">
        <f ca="1">IF(A1437&lt;$F$2,"",AVERAGE(INDIRECT("C"&amp;A1437-$F$2+3):C1437))</f>
        <v>5190.6370454545458</v>
      </c>
      <c r="G1437" s="2">
        <f ca="1">IF(A1437&lt;$G$2,"",IF(A1437=$G$2,AVERAGE(INDIRECT("C"&amp;A1437-$G$2+3):C1437),G1436+(2/($G$2+3))*(C1437-G1436)))</f>
        <v>4893.3586407717094</v>
      </c>
      <c r="J1437">
        <f ca="1">IF(F1437="","",IF(C1437&lt;(F1437*(1-'inputs and tables'!$K$14)),0,IF(C1437&gt;(F1437*(1+'inputs and tables'!$K$14)),1,J1436)))</f>
        <v>0</v>
      </c>
      <c r="K1437">
        <f ca="1">IF(G1437="","",IF(C1437&lt;(G1437*(1-'inputs and tables'!$K$14)),0,IF(C1437&gt;(G1437*(1+'inputs and tables'!$K$14)),1,K1436)))</f>
        <v>0</v>
      </c>
      <c r="N1437" s="13">
        <f t="shared" si="68"/>
        <v>12238.655583144404</v>
      </c>
      <c r="O1437" s="10">
        <f ca="1">(O1436+(IF(J1436&lt;&gt;J1435,(-O1436*'inputs and tables'!$K$22-'inputs and tables'!$K$21)-O1436*'inputs and tables'!$K$22,0)*('inputs and tables'!$K$15+'inputs and tables'!$K$16)))*(IF(AND(J1436=0,'inputs and tables'!$K$16=1),(data!C1436/data!C1437-1)*'inputs and tables'!$K$18+1,1)*IF(AND(J1436=1,'inputs and tables'!$K$15=1),(data!C1437/data!C1436-1)*'inputs and tables'!$K$17+1,1))</f>
        <v>381558.30395232205</v>
      </c>
      <c r="P1437" s="10">
        <f ca="1">(P1436+(IF(K1436&lt;&gt;K1435,(-P1436*'inputs and tables'!$K$22-'inputs and tables'!$K$21)-P1436*'inputs and tables'!$K$22,0)*('inputs and tables'!$K$15+'inputs and tables'!$K$16)))*(IF(AND(K1436=0,'inputs and tables'!$K$16=1),data!C1436/data!C1437,1)*IF(AND(K1436=1,'inputs and tables'!$K$15=1),data!C1437/data!C1436,1))</f>
        <v>13173.809989608775</v>
      </c>
      <c r="R1437" s="36">
        <f ca="1">1-O1437/MAX($O$202:O1437)</f>
        <v>0.54248786936753235</v>
      </c>
      <c r="S1437" s="36">
        <f>1-N1437/MAX($N$202:N1437)</f>
        <v>0.82692120767368604</v>
      </c>
    </row>
    <row r="1438" spans="1:19" x14ac:dyDescent="0.4">
      <c r="A1438" s="17">
        <f t="shared" si="66"/>
        <v>1436</v>
      </c>
      <c r="B1438">
        <v>1544313600</v>
      </c>
      <c r="C1438">
        <v>3531.18</v>
      </c>
      <c r="D1438" s="14">
        <f t="shared" si="67"/>
        <v>43443</v>
      </c>
      <c r="F1438">
        <f ca="1">IF(A1438&lt;$F$2,"",AVERAGE(INDIRECT("C"&amp;A1438-$F$2+3):C1438))</f>
        <v>5125.3259090909096</v>
      </c>
      <c r="G1438" s="2">
        <f ca="1">IF(A1438&lt;$G$2,"",IF(A1438=$G$2,AVERAGE(INDIRECT("C"&amp;A1438-$G$2+3):C1438),G1437+(2/($G$2+3))*(C1438-G1437)))</f>
        <v>4835.3935922282326</v>
      </c>
      <c r="J1438">
        <f ca="1">IF(F1438="","",IF(C1438&lt;(F1438*(1-'inputs and tables'!$K$14)),0,IF(C1438&gt;(F1438*(1+'inputs and tables'!$K$14)),1,J1437)))</f>
        <v>0</v>
      </c>
      <c r="K1438">
        <f ca="1">IF(G1438="","",IF(C1438&lt;(G1438*(1-'inputs and tables'!$K$14)),0,IF(C1438&gt;(G1438*(1+'inputs and tables'!$K$14)),1,K1437)))</f>
        <v>0</v>
      </c>
      <c r="N1438" s="13">
        <f t="shared" si="68"/>
        <v>12707.114325812367</v>
      </c>
      <c r="O1438" s="10">
        <f ca="1">(O1437+(IF(J1437&lt;&gt;J1436,(-O1437*'inputs and tables'!$K$22-'inputs and tables'!$K$21)-O1437*'inputs and tables'!$K$22,0)*('inputs and tables'!$K$15+'inputs and tables'!$K$16)))*(IF(AND(J1437=0,'inputs and tables'!$K$16=1),(data!C1437/data!C1438-1)*'inputs and tables'!$K$18+1,1)*IF(AND(J1437=1,'inputs and tables'!$K$15=1),(data!C1438/data!C1437-1)*'inputs and tables'!$K$17+1,1))</f>
        <v>367491.82758790191</v>
      </c>
      <c r="P1438" s="10">
        <f ca="1">(P1437+(IF(K1437&lt;&gt;K1436,(-P1437*'inputs and tables'!$K$22-'inputs and tables'!$K$21)-P1437*'inputs and tables'!$K$22,0)*('inputs and tables'!$K$15+'inputs and tables'!$K$16)))*(IF(AND(K1437=0,'inputs and tables'!$K$16=1),data!C1437/data!C1438,1)*IF(AND(K1437=1,'inputs and tables'!$K$15=1),data!C1438/data!C1437,1))</f>
        <v>12688.146108286592</v>
      </c>
      <c r="R1438" s="36">
        <f ca="1">1-O1438/MAX($O$202:O1438)</f>
        <v>0.55935444914135712</v>
      </c>
      <c r="S1438" s="36">
        <f>1-N1438/MAX($N$202:N1438)</f>
        <v>0.82029627465838484</v>
      </c>
    </row>
    <row r="1439" spans="1:19" x14ac:dyDescent="0.4">
      <c r="A1439" s="17">
        <f t="shared" si="66"/>
        <v>1437</v>
      </c>
      <c r="B1439">
        <v>1544400000</v>
      </c>
      <c r="C1439">
        <v>3410.15</v>
      </c>
      <c r="D1439" s="14">
        <f t="shared" si="67"/>
        <v>43444</v>
      </c>
      <c r="F1439">
        <f ca="1">IF(A1439&lt;$F$2,"",AVERAGE(INDIRECT("C"&amp;A1439-$F$2+3):C1439))</f>
        <v>5057.1675000000005</v>
      </c>
      <c r="G1439" s="2">
        <f ca="1">IF(A1439&lt;$G$2,"",IF(A1439=$G$2,AVERAGE(INDIRECT("C"&amp;A1439-$G$2+3):C1439),G1438+(2/($G$2+3))*(C1439-G1438)))</f>
        <v>4774.7449287291593</v>
      </c>
      <c r="J1439">
        <f ca="1">IF(F1439="","",IF(C1439&lt;(F1439*(1-'inputs and tables'!$K$14)),0,IF(C1439&gt;(F1439*(1+'inputs and tables'!$K$14)),1,J1438)))</f>
        <v>0</v>
      </c>
      <c r="K1439">
        <f ca="1">IF(G1439="","",IF(C1439&lt;(G1439*(1-'inputs and tables'!$K$14)),0,IF(C1439&gt;(G1439*(1+'inputs and tables'!$K$14)),1,K1438)))</f>
        <v>0</v>
      </c>
      <c r="N1439" s="13">
        <f t="shared" si="68"/>
        <v>12271.58228075857</v>
      </c>
      <c r="O1439" s="10">
        <f ca="1">(O1438+(IF(J1438&lt;&gt;J1437,(-O1438*'inputs and tables'!$K$22-'inputs and tables'!$K$21)-O1438*'inputs and tables'!$K$22,0)*('inputs and tables'!$K$15+'inputs and tables'!$K$16)))*(IF(AND(J1438=0,'inputs and tables'!$K$16=1),(data!C1438/data!C1439-1)*'inputs and tables'!$K$18+1,1)*IF(AND(J1438=1,'inputs and tables'!$K$15=1),(data!C1439/data!C1438-1)*'inputs and tables'!$K$17+1,1))</f>
        <v>380534.51952021092</v>
      </c>
      <c r="P1439" s="10">
        <f ca="1">(P1438+(IF(K1438&lt;&gt;K1437,(-P1438*'inputs and tables'!$K$22-'inputs and tables'!$K$21)-P1438*'inputs and tables'!$K$22,0)*('inputs and tables'!$K$15+'inputs and tables'!$K$16)))*(IF(AND(K1438=0,'inputs and tables'!$K$16=1),data!C1438/data!C1439,1)*IF(AND(K1438=1,'inputs and tables'!$K$15=1),data!C1439/data!C1438,1))</f>
        <v>13138.462464894343</v>
      </c>
      <c r="R1439" s="36">
        <f ca="1">1-O1439/MAX($O$202:O1439)</f>
        <v>0.5437154505575934</v>
      </c>
      <c r="S1439" s="36">
        <f>1-N1439/MAX($N$202:N1439)</f>
        <v>0.82645555905569557</v>
      </c>
    </row>
    <row r="1440" spans="1:19" x14ac:dyDescent="0.4">
      <c r="A1440" s="17">
        <f t="shared" si="66"/>
        <v>1438</v>
      </c>
      <c r="B1440">
        <v>1544486400</v>
      </c>
      <c r="C1440">
        <v>3349.36</v>
      </c>
      <c r="D1440" s="14">
        <f t="shared" si="67"/>
        <v>43445</v>
      </c>
      <c r="F1440">
        <f ca="1">IF(A1440&lt;$F$2,"",AVERAGE(INDIRECT("C"&amp;A1440-$F$2+3):C1440))</f>
        <v>4987.7525000000005</v>
      </c>
      <c r="G1440" s="2">
        <f ca="1">IF(A1440&lt;$G$2,"",IF(A1440=$G$2,AVERAGE(INDIRECT("C"&amp;A1440-$G$2+3):C1440),G1439+(2/($G$2+3))*(C1440-G1439)))</f>
        <v>4714.0902509108973</v>
      </c>
      <c r="J1440">
        <f ca="1">IF(F1440="","",IF(C1440&lt;(F1440*(1-'inputs and tables'!$K$14)),0,IF(C1440&gt;(F1440*(1+'inputs and tables'!$K$14)),1,J1439)))</f>
        <v>0</v>
      </c>
      <c r="K1440">
        <f ca="1">IF(G1440="","",IF(C1440&lt;(G1440*(1-'inputs and tables'!$K$14)),0,IF(C1440&gt;(G1440*(1+'inputs and tables'!$K$14)),1,K1439)))</f>
        <v>0</v>
      </c>
      <c r="N1440" s="13">
        <f t="shared" si="68"/>
        <v>12052.826658030152</v>
      </c>
      <c r="O1440" s="10">
        <f ca="1">(O1439+(IF(J1439&lt;&gt;J1438,(-O1439*'inputs and tables'!$K$22-'inputs and tables'!$K$21)-O1439*'inputs and tables'!$K$22,0)*('inputs and tables'!$K$15+'inputs and tables'!$K$16)))*(IF(AND(J1439=0,'inputs and tables'!$K$16=1),(data!C1439/data!C1440-1)*'inputs and tables'!$K$18+1,1)*IF(AND(J1439=1,'inputs and tables'!$K$15=1),(data!C1440/data!C1439-1)*'inputs and tables'!$K$17+1,1))</f>
        <v>387441.12061463902</v>
      </c>
      <c r="P1440" s="10">
        <f ca="1">(P1439+(IF(K1439&lt;&gt;K1438,(-P1439*'inputs and tables'!$K$22-'inputs and tables'!$K$21)-P1439*'inputs and tables'!$K$22,0)*('inputs and tables'!$K$15+'inputs and tables'!$K$16)))*(IF(AND(K1439=0,'inputs and tables'!$K$16=1),data!C1439/data!C1440,1)*IF(AND(K1439=1,'inputs and tables'!$K$15=1),data!C1440/data!C1439,1))</f>
        <v>13376.922090984381</v>
      </c>
      <c r="R1440" s="36">
        <f ca="1">1-O1440/MAX($O$202:O1440)</f>
        <v>0.53543400641286021</v>
      </c>
      <c r="S1440" s="36">
        <f>1-N1440/MAX($N$202:N1440)</f>
        <v>0.82954919615817024</v>
      </c>
    </row>
    <row r="1441" spans="1:19" x14ac:dyDescent="0.4">
      <c r="A1441" s="17">
        <f t="shared" si="66"/>
        <v>1439</v>
      </c>
      <c r="B1441">
        <v>1544572800</v>
      </c>
      <c r="C1441">
        <v>3430.24</v>
      </c>
      <c r="D1441" s="14">
        <f t="shared" si="67"/>
        <v>43446</v>
      </c>
      <c r="F1441">
        <f ca="1">IF(A1441&lt;$F$2,"",AVERAGE(INDIRECT("C"&amp;A1441-$F$2+3):C1441))</f>
        <v>4923.3034090909086</v>
      </c>
      <c r="G1441" s="2">
        <f ca="1">IF(A1441&lt;$G$2,"",IF(A1441=$G$2,AVERAGE(INDIRECT("C"&amp;A1441-$G$2+3):C1441),G1440+(2/($G$2+3))*(C1441-G1440)))</f>
        <v>4659.4583253402207</v>
      </c>
      <c r="J1441">
        <f ca="1">IF(F1441="","",IF(C1441&lt;(F1441*(1-'inputs and tables'!$K$14)),0,IF(C1441&gt;(F1441*(1+'inputs and tables'!$K$14)),1,J1440)))</f>
        <v>0</v>
      </c>
      <c r="K1441">
        <f ca="1">IF(G1441="","",IF(C1441&lt;(G1441*(1-'inputs and tables'!$K$14)),0,IF(C1441&gt;(G1441*(1+'inputs and tables'!$K$14)),1,K1440)))</f>
        <v>0</v>
      </c>
      <c r="N1441" s="13">
        <f t="shared" si="68"/>
        <v>12343.877073662234</v>
      </c>
      <c r="O1441" s="10">
        <f ca="1">(O1440+(IF(J1440&lt;&gt;J1439,(-O1440*'inputs and tables'!$K$22-'inputs and tables'!$K$21)-O1440*'inputs and tables'!$K$22,0)*('inputs and tables'!$K$15+'inputs and tables'!$K$16)))*(IF(AND(J1440=0,'inputs and tables'!$K$16=1),(data!C1440/data!C1441-1)*'inputs and tables'!$K$18+1,1)*IF(AND(J1440=1,'inputs and tables'!$K$15=1),(data!C1441/data!C1440-1)*'inputs and tables'!$K$17+1,1))</f>
        <v>378305.83042056748</v>
      </c>
      <c r="P1441" s="10">
        <f ca="1">(P1440+(IF(K1440&lt;&gt;K1439,(-P1440*'inputs and tables'!$K$22-'inputs and tables'!$K$21)-P1440*'inputs and tables'!$K$22,0)*('inputs and tables'!$K$15+'inputs and tables'!$K$16)))*(IF(AND(K1440=0,'inputs and tables'!$K$16=1),data!C1440/data!C1441,1)*IF(AND(K1440=1,'inputs and tables'!$K$15=1),data!C1441/data!C1440,1))</f>
        <v>13061.513997463573</v>
      </c>
      <c r="R1441" s="36">
        <f ca="1">1-O1441/MAX($O$202:O1441)</f>
        <v>0.54638778736151905</v>
      </c>
      <c r="S1441" s="36">
        <f>1-N1441/MAX($N$202:N1441)</f>
        <v>0.82543316771849018</v>
      </c>
    </row>
    <row r="1442" spans="1:19" x14ac:dyDescent="0.4">
      <c r="A1442" s="17">
        <f t="shared" si="66"/>
        <v>1440</v>
      </c>
      <c r="B1442">
        <v>1544659200</v>
      </c>
      <c r="C1442">
        <v>3265</v>
      </c>
      <c r="D1442" s="14">
        <f t="shared" si="67"/>
        <v>43447</v>
      </c>
      <c r="F1442">
        <f ca="1">IF(A1442&lt;$F$2,"",AVERAGE(INDIRECT("C"&amp;A1442-$F$2+3):C1442))</f>
        <v>4855.0618181818181</v>
      </c>
      <c r="G1442" s="2">
        <f ca="1">IF(A1442&lt;$G$2,"",IF(A1442=$G$2,AVERAGE(INDIRECT("C"&amp;A1442-$G$2+3):C1442),G1441+(2/($G$2+3))*(C1442-G1441)))</f>
        <v>4600.1196731980835</v>
      </c>
      <c r="J1442">
        <f ca="1">IF(F1442="","",IF(C1442&lt;(F1442*(1-'inputs and tables'!$K$14)),0,IF(C1442&gt;(F1442*(1+'inputs and tables'!$K$14)),1,J1441)))</f>
        <v>0</v>
      </c>
      <c r="K1442">
        <f ca="1">IF(G1442="","",IF(C1442&lt;(G1442*(1-'inputs and tables'!$K$14)),0,IF(C1442&gt;(G1442*(1+'inputs and tables'!$K$14)),1,K1441)))</f>
        <v>0</v>
      </c>
      <c r="N1442" s="13">
        <f t="shared" si="68"/>
        <v>11749.253301666122</v>
      </c>
      <c r="O1442" s="10">
        <f ca="1">(O1441+(IF(J1441&lt;&gt;J1440,(-O1441*'inputs and tables'!$K$22-'inputs and tables'!$K$21)-O1441*'inputs and tables'!$K$22,0)*('inputs and tables'!$K$15+'inputs and tables'!$K$16)))*(IF(AND(J1441=0,'inputs and tables'!$K$16=1),(data!C1441/data!C1442-1)*'inputs and tables'!$K$18+1,1)*IF(AND(J1441=1,'inputs and tables'!$K$15=1),(data!C1442/data!C1441-1)*'inputs and tables'!$K$17+1,1))</f>
        <v>397451.69731756428</v>
      </c>
      <c r="P1442" s="10">
        <f ca="1">(P1441+(IF(K1441&lt;&gt;K1440,(-P1441*'inputs and tables'!$K$22-'inputs and tables'!$K$21)-P1441*'inputs and tables'!$K$22,0)*('inputs and tables'!$K$15+'inputs and tables'!$K$16)))*(IF(AND(K1441=0,'inputs and tables'!$K$16=1),data!C1441/data!C1442,1)*IF(AND(K1441=1,'inputs and tables'!$K$15=1),data!C1442/data!C1441,1))</f>
        <v>13722.550620110091</v>
      </c>
      <c r="R1442" s="36">
        <f ca="1">1-O1442/MAX($O$202:O1442)</f>
        <v>0.52343070251729773</v>
      </c>
      <c r="S1442" s="36">
        <f>1-N1442/MAX($N$202:N1442)</f>
        <v>0.83384232374436495</v>
      </c>
    </row>
    <row r="1443" spans="1:19" x14ac:dyDescent="0.4">
      <c r="A1443" s="17">
        <f t="shared" si="66"/>
        <v>1441</v>
      </c>
      <c r="B1443">
        <v>1544745600</v>
      </c>
      <c r="C1443">
        <v>3195.71</v>
      </c>
      <c r="D1443" s="14">
        <f t="shared" si="67"/>
        <v>43448</v>
      </c>
      <c r="F1443">
        <f ca="1">IF(A1443&lt;$F$2,"",AVERAGE(INDIRECT("C"&amp;A1443-$F$2+3):C1443))</f>
        <v>4784.414772727273</v>
      </c>
      <c r="G1443" s="2">
        <f ca="1">IF(A1443&lt;$G$2,"",IF(A1443=$G$2,AVERAGE(INDIRECT("C"&amp;A1443-$G$2+3):C1443),G1442+(2/($G$2+3))*(C1443-G1442)))</f>
        <v>4540.357559444974</v>
      </c>
      <c r="J1443">
        <f ca="1">IF(F1443="","",IF(C1443&lt;(F1443*(1-'inputs and tables'!$K$14)),0,IF(C1443&gt;(F1443*(1+'inputs and tables'!$K$14)),1,J1442)))</f>
        <v>0</v>
      </c>
      <c r="K1443">
        <f ca="1">IF(G1443="","",IF(C1443&lt;(G1443*(1-'inputs and tables'!$K$14)),0,IF(C1443&gt;(G1443*(1+'inputs and tables'!$K$14)),1,K1442)))</f>
        <v>0</v>
      </c>
      <c r="N1443" s="13">
        <f t="shared" si="68"/>
        <v>11499.910036345313</v>
      </c>
      <c r="O1443" s="10">
        <f ca="1">(O1442+(IF(J1442&lt;&gt;J1441,(-O1442*'inputs and tables'!$K$22-'inputs and tables'!$K$21)-O1442*'inputs and tables'!$K$22,0)*('inputs and tables'!$K$15+'inputs and tables'!$K$16)))*(IF(AND(J1442=0,'inputs and tables'!$K$16=1),(data!C1442/data!C1443-1)*'inputs and tables'!$K$18+1,1)*IF(AND(J1442=1,'inputs and tables'!$K$15=1),(data!C1443/data!C1442-1)*'inputs and tables'!$K$17+1,1))</f>
        <v>406069.32160360215</v>
      </c>
      <c r="P1443" s="10">
        <f ca="1">(P1442+(IF(K1442&lt;&gt;K1441,(-P1442*'inputs and tables'!$K$22-'inputs and tables'!$K$21)-P1442*'inputs and tables'!$K$22,0)*('inputs and tables'!$K$15+'inputs and tables'!$K$16)))*(IF(AND(K1442=0,'inputs and tables'!$K$16=1),data!C1442/data!C1443,1)*IF(AND(K1442=1,'inputs and tables'!$K$15=1),data!C1443/data!C1442,1))</f>
        <v>14020.085606847757</v>
      </c>
      <c r="R1443" s="36">
        <f ca="1">1-O1443/MAX($O$202:O1443)</f>
        <v>0.5130976351793427</v>
      </c>
      <c r="S1443" s="36">
        <f>1-N1443/MAX($N$202:N1443)</f>
        <v>0.83736853060125704</v>
      </c>
    </row>
    <row r="1444" spans="1:19" x14ac:dyDescent="0.4">
      <c r="A1444" s="17">
        <f t="shared" si="66"/>
        <v>1442</v>
      </c>
      <c r="B1444">
        <v>1544832000</v>
      </c>
      <c r="C1444">
        <v>3183</v>
      </c>
      <c r="D1444" s="14">
        <f t="shared" si="67"/>
        <v>43449</v>
      </c>
      <c r="F1444">
        <f ca="1">IF(A1444&lt;$F$2,"",AVERAGE(INDIRECT("C"&amp;A1444-$F$2+3):C1444))</f>
        <v>4712.573863636364</v>
      </c>
      <c r="G1444" s="2">
        <f ca="1">IF(A1444&lt;$G$2,"",IF(A1444=$G$2,AVERAGE(INDIRECT("C"&amp;A1444-$G$2+3):C1444),G1443+(2/($G$2+3))*(C1444-G1443)))</f>
        <v>4482.5976632983793</v>
      </c>
      <c r="J1444">
        <f ca="1">IF(F1444="","",IF(C1444&lt;(F1444*(1-'inputs and tables'!$K$14)),0,IF(C1444&gt;(F1444*(1+'inputs and tables'!$K$14)),1,J1443)))</f>
        <v>0</v>
      </c>
      <c r="K1444">
        <f ca="1">IF(G1444="","",IF(C1444&lt;(G1444*(1-'inputs and tables'!$K$14)),0,IF(C1444&gt;(G1444*(1+'inputs and tables'!$K$14)),1,K1443)))</f>
        <v>0</v>
      </c>
      <c r="N1444" s="13">
        <f t="shared" si="68"/>
        <v>11454.172514304217</v>
      </c>
      <c r="O1444" s="10">
        <f ca="1">(O1443+(IF(J1443&lt;&gt;J1442,(-O1443*'inputs and tables'!$K$22-'inputs and tables'!$K$21)-O1443*'inputs and tables'!$K$22,0)*('inputs and tables'!$K$15+'inputs and tables'!$K$16)))*(IF(AND(J1443=0,'inputs and tables'!$K$16=1),(data!C1443/data!C1444-1)*'inputs and tables'!$K$18+1,1)*IF(AND(J1443=1,'inputs and tables'!$K$15=1),(data!C1444/data!C1443-1)*'inputs and tables'!$K$17+1,1))</f>
        <v>407690.79225317226</v>
      </c>
      <c r="P1444" s="10">
        <f ca="1">(P1443+(IF(K1443&lt;&gt;K1442,(-P1443*'inputs and tables'!$K$22-'inputs and tables'!$K$21)-P1443*'inputs and tables'!$K$22,0)*('inputs and tables'!$K$15+'inputs and tables'!$K$16)))*(IF(AND(K1443=0,'inputs and tables'!$K$16=1),data!C1443/data!C1444,1)*IF(AND(K1443=1,'inputs and tables'!$K$15=1),data!C1444/data!C1443,1))</f>
        <v>14076.069046390023</v>
      </c>
      <c r="R1444" s="36">
        <f ca="1">1-O1444/MAX($O$202:O1444)</f>
        <v>0.51115339105214497</v>
      </c>
      <c r="S1444" s="36">
        <f>1-N1444/MAX($N$202:N1444)</f>
        <v>0.8380153496105095</v>
      </c>
    </row>
    <row r="1445" spans="1:19" x14ac:dyDescent="0.4">
      <c r="A1445" s="17">
        <f t="shared" si="66"/>
        <v>1443</v>
      </c>
      <c r="B1445">
        <v>1544918400</v>
      </c>
      <c r="C1445">
        <v>3195</v>
      </c>
      <c r="D1445" s="14">
        <f t="shared" si="67"/>
        <v>43450</v>
      </c>
      <c r="F1445">
        <f ca="1">IF(A1445&lt;$F$2,"",AVERAGE(INDIRECT("C"&amp;A1445-$F$2+3):C1445))</f>
        <v>4640.8738636363641</v>
      </c>
      <c r="G1445" s="2">
        <f ca="1">IF(A1445&lt;$G$2,"",IF(A1445=$G$2,AVERAGE(INDIRECT("C"&amp;A1445-$G$2+3):C1445),G1444+(2/($G$2+3))*(C1445-G1444)))</f>
        <v>4427.8062733707884</v>
      </c>
      <c r="J1445">
        <f ca="1">IF(F1445="","",IF(C1445&lt;(F1445*(1-'inputs and tables'!$K$14)),0,IF(C1445&gt;(F1445*(1+'inputs and tables'!$K$14)),1,J1444)))</f>
        <v>0</v>
      </c>
      <c r="K1445">
        <f ca="1">IF(G1445="","",IF(C1445&lt;(G1445*(1-'inputs and tables'!$K$14)),0,IF(C1445&gt;(G1445*(1+'inputs and tables'!$K$14)),1,K1444)))</f>
        <v>0</v>
      </c>
      <c r="N1445" s="13">
        <f t="shared" si="68"/>
        <v>11497.355068552301</v>
      </c>
      <c r="O1445" s="10">
        <f ca="1">(O1444+(IF(J1444&lt;&gt;J1443,(-O1444*'inputs and tables'!$K$22-'inputs and tables'!$K$21)-O1444*'inputs and tables'!$K$22,0)*('inputs and tables'!$K$15+'inputs and tables'!$K$16)))*(IF(AND(J1444=0,'inputs and tables'!$K$16=1),(data!C1444/data!C1445-1)*'inputs and tables'!$K$18+1,1)*IF(AND(J1444=1,'inputs and tables'!$K$15=1),(data!C1445/data!C1444-1)*'inputs and tables'!$K$17+1,1))</f>
        <v>406159.55923062511</v>
      </c>
      <c r="P1445" s="10">
        <f ca="1">(P1444+(IF(K1444&lt;&gt;K1443,(-P1444*'inputs and tables'!$K$22-'inputs and tables'!$K$21)-P1444*'inputs and tables'!$K$22,0)*('inputs and tables'!$K$15+'inputs and tables'!$K$16)))*(IF(AND(K1444=0,'inputs and tables'!$K$16=1),data!C1444/data!C1445,1)*IF(AND(K1444=1,'inputs and tables'!$K$15=1),data!C1445/data!C1444,1))</f>
        <v>14023.201181427055</v>
      </c>
      <c r="R1445" s="36">
        <f ca="1">1-O1445/MAX($O$202:O1445)</f>
        <v>0.51298943465382707</v>
      </c>
      <c r="S1445" s="36">
        <f>1-N1445/MAX($N$202:N1445)</f>
        <v>0.83740466289839077</v>
      </c>
    </row>
    <row r="1446" spans="1:19" x14ac:dyDescent="0.4">
      <c r="A1446" s="17">
        <f t="shared" si="66"/>
        <v>1444</v>
      </c>
      <c r="B1446">
        <v>1545004800</v>
      </c>
      <c r="C1446">
        <v>3496.82</v>
      </c>
      <c r="D1446" s="14">
        <f t="shared" si="67"/>
        <v>43451</v>
      </c>
      <c r="F1446">
        <f ca="1">IF(A1446&lt;$F$2,"",AVERAGE(INDIRECT("C"&amp;A1446-$F$2+3):C1446))</f>
        <v>4576.4388636363647</v>
      </c>
      <c r="G1446" s="2">
        <f ca="1">IF(A1446&lt;$G$2,"",IF(A1446=$G$2,AVERAGE(INDIRECT("C"&amp;A1446-$G$2+3):C1446),G1445+(2/($G$2+3))*(C1446-G1445)))</f>
        <v>4388.1898362060738</v>
      </c>
      <c r="J1446">
        <f ca="1">IF(F1446="","",IF(C1446&lt;(F1446*(1-'inputs and tables'!$K$14)),0,IF(C1446&gt;(F1446*(1+'inputs and tables'!$K$14)),1,J1445)))</f>
        <v>0</v>
      </c>
      <c r="K1446">
        <f ca="1">IF(G1446="","",IF(C1446&lt;(G1446*(1-'inputs and tables'!$K$14)),0,IF(C1446&gt;(G1446*(1+'inputs and tables'!$K$14)),1,K1445)))</f>
        <v>0</v>
      </c>
      <c r="N1446" s="13">
        <f t="shared" si="68"/>
        <v>12583.468278815355</v>
      </c>
      <c r="O1446" s="10">
        <f ca="1">(O1445+(IF(J1445&lt;&gt;J1444,(-O1445*'inputs and tables'!$K$22-'inputs and tables'!$K$21)-O1445*'inputs and tables'!$K$22,0)*('inputs and tables'!$K$15+'inputs and tables'!$K$16)))*(IF(AND(J1445=0,'inputs and tables'!$K$16=1),(data!C1445/data!C1446-1)*'inputs and tables'!$K$18+1,1)*IF(AND(J1445=1,'inputs and tables'!$K$15=1),(data!C1446/data!C1445-1)*'inputs and tables'!$K$17+1,1))</f>
        <v>371102.82821015868</v>
      </c>
      <c r="P1446" s="10">
        <f ca="1">(P1445+(IF(K1445&lt;&gt;K1444,(-P1445*'inputs and tables'!$K$22-'inputs and tables'!$K$21)-P1445*'inputs and tables'!$K$22,0)*('inputs and tables'!$K$15+'inputs and tables'!$K$16)))*(IF(AND(K1445=0,'inputs and tables'!$K$16=1),data!C1445/data!C1446,1)*IF(AND(K1445=1,'inputs and tables'!$K$15=1),data!C1446/data!C1445,1))</f>
        <v>12812.820727020389</v>
      </c>
      <c r="R1446" s="36">
        <f ca="1">1-O1446/MAX($O$202:O1446)</f>
        <v>0.55502463487367892</v>
      </c>
      <c r="S1446" s="36">
        <f>1-N1446/MAX($N$202:N1446)</f>
        <v>0.82204487427741812</v>
      </c>
    </row>
    <row r="1447" spans="1:19" x14ac:dyDescent="0.4">
      <c r="A1447" s="17">
        <f t="shared" si="66"/>
        <v>1445</v>
      </c>
      <c r="B1447">
        <v>1545091200</v>
      </c>
      <c r="C1447">
        <v>3667.77</v>
      </c>
      <c r="D1447" s="14">
        <f t="shared" si="67"/>
        <v>43452</v>
      </c>
      <c r="F1447">
        <f ca="1">IF(A1447&lt;$F$2,"",AVERAGE(INDIRECT("C"&amp;A1447-$F$2+3):C1447))</f>
        <v>4513.8136363636368</v>
      </c>
      <c r="G1447" s="2">
        <f ca="1">IF(A1447&lt;$G$2,"",IF(A1447=$G$2,AVERAGE(INDIRECT("C"&amp;A1447-$G$2+3):C1447),G1446+(2/($G$2+3))*(C1447-G1446)))</f>
        <v>4357.5336729632618</v>
      </c>
      <c r="J1447">
        <f ca="1">IF(F1447="","",IF(C1447&lt;(F1447*(1-'inputs and tables'!$K$14)),0,IF(C1447&gt;(F1447*(1+'inputs and tables'!$K$14)),1,J1446)))</f>
        <v>0</v>
      </c>
      <c r="K1447">
        <f ca="1">IF(G1447="","",IF(C1447&lt;(G1447*(1-'inputs and tables'!$K$14)),0,IF(C1447&gt;(G1447*(1+'inputs and tables'!$K$14)),1,K1446)))</f>
        <v>0</v>
      </c>
      <c r="N1447" s="13">
        <f t="shared" si="68"/>
        <v>13198.639749541182</v>
      </c>
      <c r="O1447" s="10">
        <f ca="1">(O1446+(IF(J1446&lt;&gt;J1445,(-O1446*'inputs and tables'!$K$22-'inputs and tables'!$K$21)-O1446*'inputs and tables'!$K$22,0)*('inputs and tables'!$K$15+'inputs and tables'!$K$16)))*(IF(AND(J1446=0,'inputs and tables'!$K$16=1),(data!C1446/data!C1447-1)*'inputs and tables'!$K$18+1,1)*IF(AND(J1446=1,'inputs and tables'!$K$15=1),(data!C1447/data!C1446-1)*'inputs and tables'!$K$17+1,1))</f>
        <v>353806.20697095158</v>
      </c>
      <c r="P1447" s="10">
        <f ca="1">(P1446+(IF(K1446&lt;&gt;K1445,(-P1446*'inputs and tables'!$K$22-'inputs and tables'!$K$21)-P1446*'inputs and tables'!$K$22,0)*('inputs and tables'!$K$15+'inputs and tables'!$K$16)))*(IF(AND(K1446=0,'inputs and tables'!$K$16=1),data!C1446/data!C1447,1)*IF(AND(K1446=1,'inputs and tables'!$K$15=1),data!C1447/data!C1446,1))</f>
        <v>12215.631780253245</v>
      </c>
      <c r="R1447" s="36">
        <f ca="1">1-O1447/MAX($O$202:O1447)</f>
        <v>0.57576435919345481</v>
      </c>
      <c r="S1447" s="36">
        <f>1-N1447/MAX($N$202:N1447)</f>
        <v>0.81334513315769352</v>
      </c>
    </row>
    <row r="1448" spans="1:19" x14ac:dyDescent="0.4">
      <c r="A1448" s="17">
        <f t="shared" si="66"/>
        <v>1446</v>
      </c>
      <c r="B1448">
        <v>1545177600</v>
      </c>
      <c r="C1448">
        <v>3682.51</v>
      </c>
      <c r="D1448" s="14">
        <f t="shared" si="67"/>
        <v>43453</v>
      </c>
      <c r="F1448">
        <f ca="1">IF(A1448&lt;$F$2,"",AVERAGE(INDIRECT("C"&amp;A1448-$F$2+3):C1448))</f>
        <v>4451.9615909090908</v>
      </c>
      <c r="G1448" s="2">
        <f ca="1">IF(A1448&lt;$G$2,"",IF(A1448=$G$2,AVERAGE(INDIRECT("C"&amp;A1448-$G$2+3):C1448),G1447+(2/($G$2+3))*(C1448-G1447)))</f>
        <v>4328.8092613478038</v>
      </c>
      <c r="J1448">
        <f ca="1">IF(F1448="","",IF(C1448&lt;(F1448*(1-'inputs and tables'!$K$14)),0,IF(C1448&gt;(F1448*(1+'inputs and tables'!$K$14)),1,J1447)))</f>
        <v>0</v>
      </c>
      <c r="K1448">
        <f ca="1">IF(G1448="","",IF(C1448&lt;(G1448*(1-'inputs and tables'!$K$14)),0,IF(C1448&gt;(G1448*(1+'inputs and tables'!$K$14)),1,K1447)))</f>
        <v>0</v>
      </c>
      <c r="N1448" s="13">
        <f t="shared" si="68"/>
        <v>13251.682320342579</v>
      </c>
      <c r="O1448" s="10">
        <f ca="1">(O1447+(IF(J1447&lt;&gt;J1446,(-O1447*'inputs and tables'!$K$22-'inputs and tables'!$K$21)-O1447*'inputs and tables'!$K$22,0)*('inputs and tables'!$K$15+'inputs and tables'!$K$16)))*(IF(AND(J1447=0,'inputs and tables'!$K$16=1),(data!C1447/data!C1448-1)*'inputs and tables'!$K$18+1,1)*IF(AND(J1447=1,'inputs and tables'!$K$15=1),(data!C1448/data!C1447-1)*'inputs and tables'!$K$17+1,1))</f>
        <v>352390.02521156683</v>
      </c>
      <c r="P1448" s="10">
        <f ca="1">(P1447+(IF(K1447&lt;&gt;K1446,(-P1447*'inputs and tables'!$K$22-'inputs and tables'!$K$21)-P1447*'inputs and tables'!$K$22,0)*('inputs and tables'!$K$15+'inputs and tables'!$K$16)))*(IF(AND(K1447=0,'inputs and tables'!$K$16=1),data!C1447/data!C1448,1)*IF(AND(K1447=1,'inputs and tables'!$K$15=1),data!C1448/data!C1447,1))</f>
        <v>12166.736213794244</v>
      </c>
      <c r="R1448" s="36">
        <f ca="1">1-O1448/MAX($O$202:O1448)</f>
        <v>0.57746244917704992</v>
      </c>
      <c r="S1448" s="36">
        <f>1-N1448/MAX($N$202:N1448)</f>
        <v>0.81259500631297432</v>
      </c>
    </row>
    <row r="1449" spans="1:19" x14ac:dyDescent="0.4">
      <c r="A1449" s="17">
        <f t="shared" si="66"/>
        <v>1447</v>
      </c>
      <c r="B1449">
        <v>1545264000</v>
      </c>
      <c r="C1449">
        <v>4075.34</v>
      </c>
      <c r="D1449" s="14">
        <f t="shared" si="67"/>
        <v>43454</v>
      </c>
      <c r="F1449">
        <f ca="1">IF(A1449&lt;$F$2,"",AVERAGE(INDIRECT("C"&amp;A1449-$F$2+3):C1449))</f>
        <v>4398.0261363636364</v>
      </c>
      <c r="G1449" s="2">
        <f ca="1">IF(A1449&lt;$G$2,"",IF(A1449=$G$2,AVERAGE(INDIRECT("C"&amp;A1449-$G$2+3):C1449),G1448+(2/($G$2+3))*(C1449-G1448)))</f>
        <v>4318.0233353330041</v>
      </c>
      <c r="J1449">
        <f ca="1">IF(F1449="","",IF(C1449&lt;(F1449*(1-'inputs and tables'!$K$14)),0,IF(C1449&gt;(F1449*(1+'inputs and tables'!$K$14)),1,J1448)))</f>
        <v>0</v>
      </c>
      <c r="K1449">
        <f ca="1">IF(G1449="","",IF(C1449&lt;(G1449*(1-'inputs and tables'!$K$14)),0,IF(C1449&gt;(G1449*(1+'inputs and tables'!$K$14)),1,K1448)))</f>
        <v>0</v>
      </c>
      <c r="N1449" s="13">
        <f t="shared" si="68"/>
        <v>14665.299219115475</v>
      </c>
      <c r="O1449" s="10">
        <f ca="1">(O1448+(IF(J1448&lt;&gt;J1447,(-O1448*'inputs and tables'!$K$22-'inputs and tables'!$K$21)-O1448*'inputs and tables'!$K$22,0)*('inputs and tables'!$K$15+'inputs and tables'!$K$16)))*(IF(AND(J1448=0,'inputs and tables'!$K$16=1),(data!C1448/data!C1449-1)*'inputs and tables'!$K$18+1,1)*IF(AND(J1448=1,'inputs and tables'!$K$15=1),(data!C1449/data!C1448-1)*'inputs and tables'!$K$17+1,1))</f>
        <v>318422.46088469849</v>
      </c>
      <c r="P1449" s="10">
        <f ca="1">(P1448+(IF(K1448&lt;&gt;K1447,(-P1448*'inputs and tables'!$K$22-'inputs and tables'!$K$21)-P1448*'inputs and tables'!$K$22,0)*('inputs and tables'!$K$15+'inputs and tables'!$K$16)))*(IF(AND(K1448=0,'inputs and tables'!$K$16=1),data!C1448/data!C1449,1)*IF(AND(K1448=1,'inputs and tables'!$K$15=1),data!C1449/data!C1448,1))</f>
        <v>10993.960693993493</v>
      </c>
      <c r="R1449" s="36">
        <f ca="1">1-O1449/MAX($O$202:O1449)</f>
        <v>0.61819167081003734</v>
      </c>
      <c r="S1449" s="36">
        <f>1-N1449/MAX($N$202:N1449)</f>
        <v>0.79260366788617453</v>
      </c>
    </row>
    <row r="1450" spans="1:19" x14ac:dyDescent="0.4">
      <c r="A1450" s="17">
        <f t="shared" si="66"/>
        <v>1448</v>
      </c>
      <c r="B1450">
        <v>1545350400</v>
      </c>
      <c r="C1450">
        <v>3839.06</v>
      </c>
      <c r="D1450" s="14">
        <f t="shared" si="67"/>
        <v>43455</v>
      </c>
      <c r="F1450">
        <f ca="1">IF(A1450&lt;$F$2,"",AVERAGE(INDIRECT("C"&amp;A1450-$F$2+3):C1450))</f>
        <v>4337.4793181818177</v>
      </c>
      <c r="G1450" s="2">
        <f ca="1">IF(A1450&lt;$G$2,"",IF(A1450=$G$2,AVERAGE(INDIRECT("C"&amp;A1450-$G$2+3):C1450),G1449+(2/($G$2+3))*(C1450-G1449)))</f>
        <v>4297.6419168081957</v>
      </c>
      <c r="J1450">
        <f ca="1">IF(F1450="","",IF(C1450&lt;(F1450*(1-'inputs and tables'!$K$14)),0,IF(C1450&gt;(F1450*(1+'inputs and tables'!$K$14)),1,J1449)))</f>
        <v>0</v>
      </c>
      <c r="K1450">
        <f ca="1">IF(G1450="","",IF(C1450&lt;(G1450*(1-'inputs and tables'!$K$14)),0,IF(C1450&gt;(G1450*(1+'inputs and tables'!$K$14)),1,K1449)))</f>
        <v>0</v>
      </c>
      <c r="N1450" s="13">
        <f t="shared" si="68"/>
        <v>13815.034725970705</v>
      </c>
      <c r="O1450" s="10">
        <f ca="1">(O1449+(IF(J1449&lt;&gt;J1448,(-O1449*'inputs and tables'!$K$22-'inputs and tables'!$K$21)-O1449*'inputs and tables'!$K$22,0)*('inputs and tables'!$K$15+'inputs and tables'!$K$16)))*(IF(AND(J1449=0,'inputs and tables'!$K$16=1),(data!C1449/data!C1450-1)*'inputs and tables'!$K$18+1,1)*IF(AND(J1449=1,'inputs and tables'!$K$15=1),(data!C1450/data!C1449-1)*'inputs and tables'!$K$17+1,1))</f>
        <v>338020.19029185461</v>
      </c>
      <c r="P1450" s="10">
        <f ca="1">(P1449+(IF(K1449&lt;&gt;K1448,(-P1449*'inputs and tables'!$K$22-'inputs and tables'!$K$21)-P1449*'inputs and tables'!$K$22,0)*('inputs and tables'!$K$15+'inputs and tables'!$K$16)))*(IF(AND(K1449=0,'inputs and tables'!$K$16=1),data!C1449/data!C1450,1)*IF(AND(K1449=1,'inputs and tables'!$K$15=1),data!C1450/data!C1449,1))</f>
        <v>11670.598473235492</v>
      </c>
      <c r="R1450" s="36">
        <f ca="1">1-O1450/MAX($O$202:O1450)</f>
        <v>0.59469277472062876</v>
      </c>
      <c r="S1450" s="36">
        <f>1-N1450/MAX($N$202:N1450)</f>
        <v>0.80462808924779217</v>
      </c>
    </row>
    <row r="1451" spans="1:19" x14ac:dyDescent="0.4">
      <c r="A1451" s="17">
        <f t="shared" si="66"/>
        <v>1449</v>
      </c>
      <c r="B1451">
        <v>1545436800</v>
      </c>
      <c r="C1451">
        <v>3980.46</v>
      </c>
      <c r="D1451" s="14">
        <f t="shared" si="67"/>
        <v>43456</v>
      </c>
      <c r="F1451">
        <f ca="1">IF(A1451&lt;$F$2,"",AVERAGE(INDIRECT("C"&amp;A1451-$F$2+3):C1451))</f>
        <v>4282.3479545454538</v>
      </c>
      <c r="G1451" s="2">
        <f ca="1">IF(A1451&lt;$G$2,"",IF(A1451=$G$2,AVERAGE(INDIRECT("C"&amp;A1451-$G$2+3):C1451),G1450+(2/($G$2+3))*(C1451-G1450)))</f>
        <v>4284.1448139652939</v>
      </c>
      <c r="J1451">
        <f ca="1">IF(F1451="","",IF(C1451&lt;(F1451*(1-'inputs and tables'!$K$14)),0,IF(C1451&gt;(F1451*(1+'inputs and tables'!$K$14)),1,J1450)))</f>
        <v>0</v>
      </c>
      <c r="K1451">
        <f ca="1">IF(G1451="","",IF(C1451&lt;(G1451*(1-'inputs and tables'!$K$14)),0,IF(C1451&gt;(G1451*(1+'inputs and tables'!$K$14)),1,K1450)))</f>
        <v>0</v>
      </c>
      <c r="N1451" s="13">
        <f t="shared" si="68"/>
        <v>14323.869156860626</v>
      </c>
      <c r="O1451" s="10">
        <f ca="1">(O1450+(IF(J1450&lt;&gt;J1449,(-O1450*'inputs and tables'!$K$22-'inputs and tables'!$K$21)-O1450*'inputs and tables'!$K$22,0)*('inputs and tables'!$K$15+'inputs and tables'!$K$16)))*(IF(AND(J1450=0,'inputs and tables'!$K$16=1),(data!C1450/data!C1451-1)*'inputs and tables'!$K$18+1,1)*IF(AND(J1450=1,'inputs and tables'!$K$15=1),(data!C1451/data!C1450-1)*'inputs and tables'!$K$17+1,1))</f>
        <v>326012.51909122249</v>
      </c>
      <c r="P1451" s="10">
        <f ca="1">(P1450+(IF(K1450&lt;&gt;K1449,(-P1450*'inputs and tables'!$K$22-'inputs and tables'!$K$21)-P1450*'inputs and tables'!$K$22,0)*('inputs and tables'!$K$15+'inputs and tables'!$K$16)))*(IF(AND(K1450=0,'inputs and tables'!$K$16=1),data!C1450/data!C1451,1)*IF(AND(K1450=1,'inputs and tables'!$K$15=1),data!C1451/data!C1450,1))</f>
        <v>11256.017589590008</v>
      </c>
      <c r="R1451" s="36">
        <f ca="1">1-O1451/MAX($O$202:O1451)</f>
        <v>0.60909071909251122</v>
      </c>
      <c r="S1451" s="36">
        <f>1-N1451/MAX($N$202:N1451)</f>
        <v>0.79743216415665996</v>
      </c>
    </row>
    <row r="1452" spans="1:19" x14ac:dyDescent="0.4">
      <c r="A1452" s="17">
        <f t="shared" si="66"/>
        <v>1450</v>
      </c>
      <c r="B1452">
        <v>1545523200</v>
      </c>
      <c r="C1452">
        <v>3944.93</v>
      </c>
      <c r="D1452" s="14">
        <f t="shared" si="67"/>
        <v>43457</v>
      </c>
      <c r="F1452">
        <f ca="1">IF(A1452&lt;$F$2,"",AVERAGE(INDIRECT("C"&amp;A1452-$F$2+3):C1452))</f>
        <v>4228.0306818181807</v>
      </c>
      <c r="G1452" s="2">
        <f ca="1">IF(A1452&lt;$G$2,"",IF(A1452=$G$2,AVERAGE(INDIRECT("C"&amp;A1452-$G$2+3):C1452),G1451+(2/($G$2+3))*(C1452-G1451)))</f>
        <v>4269.7101410306004</v>
      </c>
      <c r="J1452">
        <f ca="1">IF(F1452="","",IF(C1452&lt;(F1452*(1-'inputs and tables'!$K$14)),0,IF(C1452&gt;(F1452*(1+'inputs and tables'!$K$14)),1,J1451)))</f>
        <v>0</v>
      </c>
      <c r="K1452">
        <f ca="1">IF(G1452="","",IF(C1452&lt;(G1452*(1-'inputs and tables'!$K$14)),0,IF(C1452&gt;(G1452*(1+'inputs and tables'!$K$14)),1,K1451)))</f>
        <v>0</v>
      </c>
      <c r="N1452" s="13">
        <f t="shared" si="68"/>
        <v>14196.012810824424</v>
      </c>
      <c r="O1452" s="10">
        <f ca="1">(O1451+(IF(J1451&lt;&gt;J1450,(-O1451*'inputs and tables'!$K$22-'inputs and tables'!$K$21)-O1451*'inputs and tables'!$K$22,0)*('inputs and tables'!$K$15+'inputs and tables'!$K$16)))*(IF(AND(J1451=0,'inputs and tables'!$K$16=1),(data!C1451/data!C1452-1)*'inputs and tables'!$K$18+1,1)*IF(AND(J1451=1,'inputs and tables'!$K$15=1),(data!C1452/data!C1451-1)*'inputs and tables'!$K$17+1,1))</f>
        <v>328948.74984900811</v>
      </c>
      <c r="P1452" s="10">
        <f ca="1">(P1451+(IF(K1451&lt;&gt;K1450,(-P1451*'inputs and tables'!$K$22-'inputs and tables'!$K$21)-P1451*'inputs and tables'!$K$22,0)*('inputs and tables'!$K$15+'inputs and tables'!$K$16)))*(IF(AND(K1451=0,'inputs and tables'!$K$16=1),data!C1451/data!C1452,1)*IF(AND(K1451=1,'inputs and tables'!$K$15=1),data!C1452/data!C1451,1))</f>
        <v>11357.394877642808</v>
      </c>
      <c r="R1452" s="36">
        <f ca="1">1-O1452/MAX($O$202:O1452)</f>
        <v>0.60556999584757576</v>
      </c>
      <c r="S1452" s="36">
        <f>1-N1452/MAX($N$202:N1452)</f>
        <v>0.79924030573012472</v>
      </c>
    </row>
    <row r="1453" spans="1:19" x14ac:dyDescent="0.4">
      <c r="A1453" s="17">
        <f t="shared" si="66"/>
        <v>1451</v>
      </c>
      <c r="B1453">
        <v>1545609600</v>
      </c>
      <c r="C1453">
        <v>4034</v>
      </c>
      <c r="D1453" s="14">
        <f t="shared" si="67"/>
        <v>43458</v>
      </c>
      <c r="F1453">
        <f ca="1">IF(A1453&lt;$F$2,"",AVERAGE(INDIRECT("C"&amp;A1453-$F$2+3):C1453))</f>
        <v>4175.4529545454534</v>
      </c>
      <c r="G1453" s="2">
        <f ca="1">IF(A1453&lt;$G$2,"",IF(A1453=$G$2,AVERAGE(INDIRECT("C"&amp;A1453-$G$2+3):C1453),G1452+(2/($G$2+3))*(C1453-G1452)))</f>
        <v>4259.6799222633408</v>
      </c>
      <c r="J1453">
        <f ca="1">IF(F1453="","",IF(C1453&lt;(F1453*(1-'inputs and tables'!$K$14)),0,IF(C1453&gt;(F1453*(1+'inputs and tables'!$K$14)),1,J1452)))</f>
        <v>0</v>
      </c>
      <c r="K1453">
        <f ca="1">IF(G1453="","",IF(C1453&lt;(G1453*(1-'inputs and tables'!$K$14)),0,IF(C1453&gt;(G1453*(1+'inputs and tables'!$K$14)),1,K1452)))</f>
        <v>0</v>
      </c>
      <c r="N1453" s="13">
        <f t="shared" si="68"/>
        <v>14516.535319730825</v>
      </c>
      <c r="O1453" s="10">
        <f ca="1">(O1452+(IF(J1452&lt;&gt;J1451,(-O1452*'inputs and tables'!$K$22-'inputs and tables'!$K$21)-O1452*'inputs and tables'!$K$22,0)*('inputs and tables'!$K$15+'inputs and tables'!$K$16)))*(IF(AND(J1452=0,'inputs and tables'!$K$16=1),(data!C1452/data!C1453-1)*'inputs and tables'!$K$18+1,1)*IF(AND(J1452=1,'inputs and tables'!$K$15=1),(data!C1453/data!C1452-1)*'inputs and tables'!$K$17+1,1))</f>
        <v>321685.62016406731</v>
      </c>
      <c r="P1453" s="10">
        <f ca="1">(P1452+(IF(K1452&lt;&gt;K1451,(-P1452*'inputs and tables'!$K$22-'inputs and tables'!$K$21)-P1452*'inputs and tables'!$K$22,0)*('inputs and tables'!$K$15+'inputs and tables'!$K$16)))*(IF(AND(K1452=0,'inputs and tables'!$K$16=1),data!C1452/data!C1453,1)*IF(AND(K1452=1,'inputs and tables'!$K$15=1),data!C1453/data!C1452,1))</f>
        <v>11106.625625845176</v>
      </c>
      <c r="R1453" s="36">
        <f ca="1">1-O1453/MAX($O$202:O1453)</f>
        <v>0.61427893994025218</v>
      </c>
      <c r="S1453" s="36">
        <f>1-N1453/MAX($N$202:N1453)</f>
        <v>0.79470748360942356</v>
      </c>
    </row>
    <row r="1454" spans="1:19" x14ac:dyDescent="0.4">
      <c r="A1454" s="17">
        <f t="shared" si="66"/>
        <v>1452</v>
      </c>
      <c r="B1454">
        <v>1545696000</v>
      </c>
      <c r="C1454">
        <v>3780</v>
      </c>
      <c r="D1454" s="14">
        <f t="shared" si="67"/>
        <v>43459</v>
      </c>
      <c r="F1454">
        <f ca="1">IF(A1454&lt;$F$2,"",AVERAGE(INDIRECT("C"&amp;A1454-$F$2+3):C1454))</f>
        <v>4116.8711363636357</v>
      </c>
      <c r="G1454" s="2">
        <f ca="1">IF(A1454&lt;$G$2,"",IF(A1454=$G$2,AVERAGE(INDIRECT("C"&amp;A1454-$G$2+3):C1454),G1453+(2/($G$2+3))*(C1454-G1453)))</f>
        <v>4239.268010677667</v>
      </c>
      <c r="J1454">
        <f ca="1">IF(F1454="","",IF(C1454&lt;(F1454*(1-'inputs and tables'!$K$14)),0,IF(C1454&gt;(F1454*(1+'inputs and tables'!$K$14)),1,J1453)))</f>
        <v>0</v>
      </c>
      <c r="K1454">
        <f ca="1">IF(G1454="","",IF(C1454&lt;(G1454*(1-'inputs and tables'!$K$14)),0,IF(C1454&gt;(G1454*(1+'inputs and tables'!$K$14)),1,K1453)))</f>
        <v>0</v>
      </c>
      <c r="N1454" s="13">
        <f t="shared" si="68"/>
        <v>13602.504588146385</v>
      </c>
      <c r="O1454" s="10">
        <f ca="1">(O1453+(IF(J1453&lt;&gt;J1452,(-O1453*'inputs and tables'!$K$22-'inputs and tables'!$K$21)-O1453*'inputs and tables'!$K$22,0)*('inputs and tables'!$K$15+'inputs and tables'!$K$16)))*(IF(AND(J1453=0,'inputs and tables'!$K$16=1),(data!C1453/data!C1454-1)*'inputs and tables'!$K$18+1,1)*IF(AND(J1453=1,'inputs and tables'!$K$15=1),(data!C1454/data!C1453-1)*'inputs and tables'!$K$17+1,1))</f>
        <v>343301.53220683796</v>
      </c>
      <c r="P1454" s="10">
        <f ca="1">(P1453+(IF(K1453&lt;&gt;K1452,(-P1453*'inputs and tables'!$K$22-'inputs and tables'!$K$21)-P1453*'inputs and tables'!$K$22,0)*('inputs and tables'!$K$15+'inputs and tables'!$K$16)))*(IF(AND(K1453=0,'inputs and tables'!$K$16=1),data!C1453/data!C1454,1)*IF(AND(K1453=1,'inputs and tables'!$K$15=1),data!C1454/data!C1453,1))</f>
        <v>11852.943855730011</v>
      </c>
      <c r="R1454" s="36">
        <f ca="1">1-O1454/MAX($O$202:O1454)</f>
        <v>0.58836011738597271</v>
      </c>
      <c r="S1454" s="36">
        <f>1-N1454/MAX($N$202:N1454)</f>
        <v>0.80763368568260319</v>
      </c>
    </row>
    <row r="1455" spans="1:19" x14ac:dyDescent="0.4">
      <c r="A1455" s="17">
        <f t="shared" si="66"/>
        <v>1453</v>
      </c>
      <c r="B1455">
        <v>1545782400</v>
      </c>
      <c r="C1455">
        <v>3809.88</v>
      </c>
      <c r="D1455" s="14">
        <f t="shared" si="67"/>
        <v>43460</v>
      </c>
      <c r="F1455">
        <f ca="1">IF(A1455&lt;$F$2,"",AVERAGE(INDIRECT("C"&amp;A1455-$F$2+3):C1455))</f>
        <v>4059.6440909090902</v>
      </c>
      <c r="G1455" s="2">
        <f ca="1">IF(A1455&lt;$G$2,"",IF(A1455=$G$2,AVERAGE(INDIRECT("C"&amp;A1455-$G$2+3):C1455),G1454+(2/($G$2+3))*(C1455-G1454)))</f>
        <v>4220.9961804360646</v>
      </c>
      <c r="J1455">
        <f ca="1">IF(F1455="","",IF(C1455&lt;(F1455*(1-'inputs and tables'!$K$14)),0,IF(C1455&gt;(F1455*(1+'inputs and tables'!$K$14)),1,J1454)))</f>
        <v>0</v>
      </c>
      <c r="K1455">
        <f ca="1">IF(G1455="","",IF(C1455&lt;(G1455*(1-'inputs and tables'!$K$14)),0,IF(C1455&gt;(G1455*(1+'inputs and tables'!$K$14)),1,K1454)))</f>
        <v>0</v>
      </c>
      <c r="N1455" s="13">
        <f t="shared" si="68"/>
        <v>13710.029148224112</v>
      </c>
      <c r="O1455" s="10">
        <f ca="1">(O1454+(IF(J1454&lt;&gt;J1453,(-O1454*'inputs and tables'!$K$22-'inputs and tables'!$K$21)-O1454*'inputs and tables'!$K$22,0)*('inputs and tables'!$K$15+'inputs and tables'!$K$16)))*(IF(AND(J1454=0,'inputs and tables'!$K$16=1),(data!C1454/data!C1455-1)*'inputs and tables'!$K$18+1,1)*IF(AND(J1454=1,'inputs and tables'!$K$15=1),(data!C1455/data!C1454-1)*'inputs and tables'!$K$17+1,1))</f>
        <v>340609.09838153626</v>
      </c>
      <c r="P1455" s="10">
        <f ca="1">(P1454+(IF(K1454&lt;&gt;K1453,(-P1454*'inputs and tables'!$K$22-'inputs and tables'!$K$21)-P1454*'inputs and tables'!$K$22,0)*('inputs and tables'!$K$15+'inputs and tables'!$K$16)))*(IF(AND(K1454=0,'inputs and tables'!$K$16=1),data!C1454/data!C1455,1)*IF(AND(K1454=1,'inputs and tables'!$K$15=1),data!C1455/data!C1454,1))</f>
        <v>11759.983982345753</v>
      </c>
      <c r="R1455" s="36">
        <f ca="1">1-O1455/MAX($O$202:O1455)</f>
        <v>0.59158851295027071</v>
      </c>
      <c r="S1455" s="36">
        <f>1-N1455/MAX($N$202:N1455)</f>
        <v>0.80611307576942759</v>
      </c>
    </row>
    <row r="1456" spans="1:19" x14ac:dyDescent="0.4">
      <c r="A1456" s="17">
        <f t="shared" si="66"/>
        <v>1454</v>
      </c>
      <c r="B1456">
        <v>1545868800</v>
      </c>
      <c r="C1456">
        <v>3589.89</v>
      </c>
      <c r="D1456" s="14">
        <f t="shared" si="67"/>
        <v>43461</v>
      </c>
      <c r="F1456">
        <f ca="1">IF(A1456&lt;$F$2,"",AVERAGE(INDIRECT("C"&amp;A1456-$F$2+3):C1456))</f>
        <v>3998.9747727272725</v>
      </c>
      <c r="G1456" s="2">
        <f ca="1">IF(A1456&lt;$G$2,"",IF(A1456=$G$2,AVERAGE(INDIRECT("C"&amp;A1456-$G$2+3):C1456),G1455+(2/($G$2+3))*(C1456-G1455)))</f>
        <v>4194.1405982898486</v>
      </c>
      <c r="J1456">
        <f ca="1">IF(F1456="","",IF(C1456&lt;(F1456*(1-'inputs and tables'!$K$14)),0,IF(C1456&gt;(F1456*(1+'inputs and tables'!$K$14)),1,J1455)))</f>
        <v>0</v>
      </c>
      <c r="K1456">
        <f ca="1">IF(G1456="","",IF(C1456&lt;(G1456*(1-'inputs and tables'!$K$14)),0,IF(C1456&gt;(G1456*(1+'inputs and tables'!$K$14)),1,K1455)))</f>
        <v>0</v>
      </c>
      <c r="N1456" s="13">
        <f t="shared" si="68"/>
        <v>12918.384972471116</v>
      </c>
      <c r="O1456" s="10">
        <f ca="1">(O1455+(IF(J1455&lt;&gt;J1454,(-O1455*'inputs and tables'!$K$22-'inputs and tables'!$K$21)-O1455*'inputs and tables'!$K$22,0)*('inputs and tables'!$K$15+'inputs and tables'!$K$16)))*(IF(AND(J1455=0,'inputs and tables'!$K$16=1),(data!C1455/data!C1456-1)*'inputs and tables'!$K$18+1,1)*IF(AND(J1455=1,'inputs and tables'!$K$15=1),(data!C1456/data!C1455-1)*'inputs and tables'!$K$17+1,1))</f>
        <v>361481.77012160467</v>
      </c>
      <c r="P1456" s="10">
        <f ca="1">(P1455+(IF(K1455&lt;&gt;K1454,(-P1455*'inputs and tables'!$K$22-'inputs and tables'!$K$21)-P1455*'inputs and tables'!$K$22,0)*('inputs and tables'!$K$15+'inputs and tables'!$K$16)))*(IF(AND(K1455=0,'inputs and tables'!$K$16=1),data!C1455/data!C1456,1)*IF(AND(K1455=1,'inputs and tables'!$K$15=1),data!C1456/data!C1455,1))</f>
        <v>12480.640848231962</v>
      </c>
      <c r="R1456" s="36">
        <f ca="1">1-O1456/MAX($O$202:O1456)</f>
        <v>0.56656088173146735</v>
      </c>
      <c r="S1456" s="36">
        <f>1-N1456/MAX($N$202:N1456)</f>
        <v>0.81730848991934402</v>
      </c>
    </row>
    <row r="1457" spans="1:19" x14ac:dyDescent="0.4">
      <c r="A1457" s="17">
        <f t="shared" si="66"/>
        <v>1455</v>
      </c>
      <c r="B1457">
        <v>1545955200</v>
      </c>
      <c r="C1457">
        <v>3888.06</v>
      </c>
      <c r="D1457" s="14">
        <f t="shared" si="67"/>
        <v>43462</v>
      </c>
      <c r="F1457">
        <f ca="1">IF(A1457&lt;$F$2,"",AVERAGE(INDIRECT("C"&amp;A1457-$F$2+3):C1457))</f>
        <v>3959.9429545454536</v>
      </c>
      <c r="G1457" s="2">
        <f ca="1">IF(A1457&lt;$G$2,"",IF(A1457=$G$2,AVERAGE(INDIRECT("C"&amp;A1457-$G$2+3):C1457),G1456+(2/($G$2+3))*(C1457-G1456)))</f>
        <v>4181.1158919796426</v>
      </c>
      <c r="J1457">
        <f ca="1">IF(F1457="","",IF(C1457&lt;(F1457*(1-'inputs and tables'!$K$14)),0,IF(C1457&gt;(F1457*(1+'inputs and tables'!$K$14)),1,J1456)))</f>
        <v>0</v>
      </c>
      <c r="K1457">
        <f ca="1">IF(G1457="","",IF(C1457&lt;(G1457*(1-'inputs and tables'!$K$14)),0,IF(C1457&gt;(G1457*(1+'inputs and tables'!$K$14)),1,K1456)))</f>
        <v>0</v>
      </c>
      <c r="N1457" s="13">
        <f t="shared" si="68"/>
        <v>13991.363489150379</v>
      </c>
      <c r="O1457" s="10">
        <f ca="1">(O1456+(IF(J1456&lt;&gt;J1455,(-O1456*'inputs and tables'!$K$22-'inputs and tables'!$K$21)-O1456*'inputs and tables'!$K$22,0)*('inputs and tables'!$K$15+'inputs and tables'!$K$16)))*(IF(AND(J1456=0,'inputs and tables'!$K$16=1),(data!C1456/data!C1457-1)*'inputs and tables'!$K$18+1,1)*IF(AND(J1456=1,'inputs and tables'!$K$15=1),(data!C1457/data!C1456-1)*'inputs and tables'!$K$17+1,1))</f>
        <v>333760.22791362467</v>
      </c>
      <c r="P1457" s="10">
        <f ca="1">(P1456+(IF(K1456&lt;&gt;K1455,(-P1456*'inputs and tables'!$K$22-'inputs and tables'!$K$21)-P1456*'inputs and tables'!$K$22,0)*('inputs and tables'!$K$15+'inputs and tables'!$K$16)))*(IF(AND(K1456=0,'inputs and tables'!$K$16=1),data!C1456/data!C1457,1)*IF(AND(K1456=1,'inputs and tables'!$K$15=1),data!C1457/data!C1456,1))</f>
        <v>11523.517583231596</v>
      </c>
      <c r="R1457" s="36">
        <f ca="1">1-O1457/MAX($O$202:O1457)</f>
        <v>0.59980073448428706</v>
      </c>
      <c r="S1457" s="36">
        <f>1-N1457/MAX($N$202:N1457)</f>
        <v>0.80213445183997412</v>
      </c>
    </row>
    <row r="1458" spans="1:19" x14ac:dyDescent="0.4">
      <c r="A1458" s="17">
        <f t="shared" si="66"/>
        <v>1456</v>
      </c>
      <c r="B1458">
        <v>1546041600</v>
      </c>
      <c r="C1458">
        <v>3729.31</v>
      </c>
      <c r="D1458" s="14">
        <f t="shared" si="67"/>
        <v>43463</v>
      </c>
      <c r="F1458">
        <f ca="1">IF(A1458&lt;$F$2,"",AVERAGE(INDIRECT("C"&amp;A1458-$F$2+3):C1458))</f>
        <v>3917.8927272727274</v>
      </c>
      <c r="G1458" s="2">
        <f ca="1">IF(A1458&lt;$G$2,"",IF(A1458=$G$2,AVERAGE(INDIRECT("C"&amp;A1458-$G$2+3):C1458),G1457+(2/($G$2+3))*(C1458-G1457)))</f>
        <v>4161.890109342211</v>
      </c>
      <c r="J1458">
        <f ca="1">IF(F1458="","",IF(C1458&lt;(F1458*(1-'inputs and tables'!$K$14)),0,IF(C1458&gt;(F1458*(1+'inputs and tables'!$K$14)),1,J1457)))</f>
        <v>0</v>
      </c>
      <c r="K1458">
        <f ca="1">IF(G1458="","",IF(C1458&lt;(G1458*(1-'inputs and tables'!$K$14)),0,IF(C1458&gt;(G1458*(1+'inputs and tables'!$K$14)),1,K1457)))</f>
        <v>0</v>
      </c>
      <c r="N1458" s="13">
        <f t="shared" si="68"/>
        <v>13420.094281910106</v>
      </c>
      <c r="O1458" s="10">
        <f ca="1">(O1457+(IF(J1457&lt;&gt;J1456,(-O1457*'inputs and tables'!$K$22-'inputs and tables'!$K$21)-O1457*'inputs and tables'!$K$22,0)*('inputs and tables'!$K$15+'inputs and tables'!$K$16)))*(IF(AND(J1457=0,'inputs and tables'!$K$16=1),(data!C1457/data!C1458-1)*'inputs and tables'!$K$18+1,1)*IF(AND(J1457=1,'inputs and tables'!$K$15=1),(data!C1458/data!C1457-1)*'inputs and tables'!$K$17+1,1))</f>
        <v>347967.79879973707</v>
      </c>
      <c r="P1458" s="10">
        <f ca="1">(P1457+(IF(K1457&lt;&gt;K1456,(-P1457*'inputs and tables'!$K$22-'inputs and tables'!$K$21)-P1457*'inputs and tables'!$K$22,0)*('inputs and tables'!$K$15+'inputs and tables'!$K$16)))*(IF(AND(K1457=0,'inputs and tables'!$K$16=1),data!C1457/data!C1458,1)*IF(AND(K1457=1,'inputs and tables'!$K$15=1),data!C1458/data!C1457,1))</f>
        <v>12014.052941337522</v>
      </c>
      <c r="R1458" s="36">
        <f ca="1">1-O1458/MAX($O$202:O1458)</f>
        <v>0.58276497360610335</v>
      </c>
      <c r="S1458" s="36">
        <f>1-N1458/MAX($N$202:N1458)</f>
        <v>0.81021332813571134</v>
      </c>
    </row>
    <row r="1459" spans="1:19" x14ac:dyDescent="0.4">
      <c r="A1459" s="17">
        <f t="shared" si="66"/>
        <v>1457</v>
      </c>
      <c r="B1459">
        <v>1546128000</v>
      </c>
      <c r="C1459">
        <v>3829</v>
      </c>
      <c r="D1459" s="14">
        <f t="shared" si="67"/>
        <v>43464</v>
      </c>
      <c r="F1459">
        <f ca="1">IF(A1459&lt;$F$2,"",AVERAGE(INDIRECT("C"&amp;A1459-$F$2+3):C1459))</f>
        <v>3879.6372727272728</v>
      </c>
      <c r="G1459" s="2">
        <f ca="1">IF(A1459&lt;$G$2,"",IF(A1459=$G$2,AVERAGE(INDIRECT("C"&amp;A1459-$G$2+3):C1459),G1458+(2/($G$2+3))*(C1459-G1458)))</f>
        <v>4147.7245727744576</v>
      </c>
      <c r="J1459">
        <f ca="1">IF(F1459="","",IF(C1459&lt;(F1459*(1-'inputs and tables'!$K$14)),0,IF(C1459&gt;(F1459*(1+'inputs and tables'!$K$14)),1,J1458)))</f>
        <v>0</v>
      </c>
      <c r="K1459">
        <f ca="1">IF(G1459="","",IF(C1459&lt;(G1459*(1-'inputs and tables'!$K$14)),0,IF(C1459&gt;(G1459*(1+'inputs and tables'!$K$14)),1,K1458)))</f>
        <v>0</v>
      </c>
      <c r="N1459" s="13">
        <f t="shared" si="68"/>
        <v>13778.833351326062</v>
      </c>
      <c r="O1459" s="10">
        <f ca="1">(O1458+(IF(J1458&lt;&gt;J1457,(-O1458*'inputs and tables'!$K$22-'inputs and tables'!$K$21)-O1458*'inputs and tables'!$K$22,0)*('inputs and tables'!$K$15+'inputs and tables'!$K$16)))*(IF(AND(J1458=0,'inputs and tables'!$K$16=1),(data!C1458/data!C1459-1)*'inputs and tables'!$K$18+1,1)*IF(AND(J1458=1,'inputs and tables'!$K$15=1),(data!C1459/data!C1458-1)*'inputs and tables'!$K$17+1,1))</f>
        <v>338908.27676726232</v>
      </c>
      <c r="P1459" s="10">
        <f ca="1">(P1458+(IF(K1458&lt;&gt;K1457,(-P1458*'inputs and tables'!$K$22-'inputs and tables'!$K$21)-P1458*'inputs and tables'!$K$22,0)*('inputs and tables'!$K$15+'inputs and tables'!$K$16)))*(IF(AND(K1458=0,'inputs and tables'!$K$16=1),data!C1458/data!C1459,1)*IF(AND(K1458=1,'inputs and tables'!$K$15=1),data!C1459/data!C1458,1))</f>
        <v>11701.260844779168</v>
      </c>
      <c r="R1459" s="36">
        <f ca="1">1-O1459/MAX($O$202:O1459)</f>
        <v>0.59362790381796215</v>
      </c>
      <c r="S1459" s="36">
        <f>1-N1459/MAX($N$202:N1459)</f>
        <v>0.80514004827478503</v>
      </c>
    </row>
    <row r="1460" spans="1:19" x14ac:dyDescent="0.4">
      <c r="A1460" s="17">
        <f t="shared" si="66"/>
        <v>1458</v>
      </c>
      <c r="B1460">
        <v>1546214400</v>
      </c>
      <c r="C1460">
        <v>3691.86</v>
      </c>
      <c r="D1460" s="14">
        <f t="shared" si="67"/>
        <v>43465</v>
      </c>
      <c r="F1460">
        <f ca="1">IF(A1460&lt;$F$2,"",AVERAGE(INDIRECT("C"&amp;A1460-$F$2+3):C1460))</f>
        <v>3838.4484090909086</v>
      </c>
      <c r="G1460" s="2">
        <f ca="1">IF(A1460&lt;$G$2,"",IF(A1460=$G$2,AVERAGE(INDIRECT("C"&amp;A1460-$G$2+3):C1460),G1459+(2/($G$2+3))*(C1460-G1459)))</f>
        <v>4128.3260803159701</v>
      </c>
      <c r="J1460">
        <f ca="1">IF(F1460="","",IF(C1460&lt;(F1460*(1-'inputs and tables'!$K$14)),0,IF(C1460&gt;(F1460*(1+'inputs and tables'!$K$14)),1,J1459)))</f>
        <v>0</v>
      </c>
      <c r="K1460">
        <f ca="1">IF(G1460="","",IF(C1460&lt;(G1460*(1-'inputs and tables'!$K$14)),0,IF(C1460&gt;(G1460*(1+'inputs and tables'!$K$14)),1,K1459)))</f>
        <v>0</v>
      </c>
      <c r="N1460" s="13">
        <f t="shared" si="68"/>
        <v>13285.328727194212</v>
      </c>
      <c r="O1460" s="10">
        <f ca="1">(O1459+(IF(J1459&lt;&gt;J1458,(-O1459*'inputs and tables'!$K$22-'inputs and tables'!$K$21)-O1459*'inputs and tables'!$K$22,0)*('inputs and tables'!$K$15+'inputs and tables'!$K$16)))*(IF(AND(J1459=0,'inputs and tables'!$K$16=1),(data!C1459/data!C1460-1)*'inputs and tables'!$K$18+1,1)*IF(AND(J1459=1,'inputs and tables'!$K$15=1),(data!C1460/data!C1459-1)*'inputs and tables'!$K$17+1,1))</f>
        <v>351497.5626762248</v>
      </c>
      <c r="P1460" s="10">
        <f ca="1">(P1459+(IF(K1459&lt;&gt;K1458,(-P1459*'inputs and tables'!$K$22-'inputs and tables'!$K$21)-P1459*'inputs and tables'!$K$22,0)*('inputs and tables'!$K$15+'inputs and tables'!$K$16)))*(IF(AND(K1459=0,'inputs and tables'!$K$16=1),data!C1459/data!C1460,1)*IF(AND(K1459=1,'inputs and tables'!$K$15=1),data!C1460/data!C1459,1))</f>
        <v>12135.922752937389</v>
      </c>
      <c r="R1460" s="36">
        <f ca="1">1-O1460/MAX($O$202:O1460)</f>
        <v>0.57853256724766844</v>
      </c>
      <c r="S1460" s="36">
        <f>1-N1460/MAX($N$202:N1460)</f>
        <v>0.81211917958311508</v>
      </c>
    </row>
    <row r="1461" spans="1:19" x14ac:dyDescent="0.4">
      <c r="A1461" s="17">
        <f t="shared" si="66"/>
        <v>1459</v>
      </c>
      <c r="B1461">
        <v>1546300800</v>
      </c>
      <c r="C1461">
        <v>3826.1</v>
      </c>
      <c r="D1461" s="14">
        <f t="shared" si="67"/>
        <v>43466</v>
      </c>
      <c r="F1461">
        <f ca="1">IF(A1461&lt;$F$2,"",AVERAGE(INDIRECT("C"&amp;A1461-$F$2+3):C1461))</f>
        <v>3799.0415909090912</v>
      </c>
      <c r="G1461" s="2">
        <f ca="1">IF(A1461&lt;$G$2,"",IF(A1461=$G$2,AVERAGE(INDIRECT("C"&amp;A1461-$G$2+3):C1461),G1460+(2/($G$2+3))*(C1461-G1460)))</f>
        <v>4115.4653960472051</v>
      </c>
      <c r="J1461">
        <f ca="1">IF(F1461="","",IF(C1461&lt;(F1461*(1-'inputs and tables'!$K$14)),0,IF(C1461&gt;(F1461*(1+'inputs and tables'!$K$14)),1,J1460)))</f>
        <v>1</v>
      </c>
      <c r="K1461">
        <f ca="1">IF(G1461="","",IF(C1461&lt;(G1461*(1-'inputs and tables'!$K$14)),0,IF(C1461&gt;(G1461*(1+'inputs and tables'!$K$14)),1,K1460)))</f>
        <v>0</v>
      </c>
      <c r="N1461" s="13">
        <f t="shared" si="68"/>
        <v>13768.397567382774</v>
      </c>
      <c r="O1461" s="10">
        <f ca="1">(O1460+(IF(J1460&lt;&gt;J1459,(-O1460*'inputs and tables'!$K$22-'inputs and tables'!$K$21)-O1460*'inputs and tables'!$K$22,0)*('inputs and tables'!$K$15+'inputs and tables'!$K$16)))*(IF(AND(J1460=0,'inputs and tables'!$K$16=1),(data!C1460/data!C1461-1)*'inputs and tables'!$K$18+1,1)*IF(AND(J1460=1,'inputs and tables'!$K$15=1),(data!C1461/data!C1460-1)*'inputs and tables'!$K$17+1,1))</f>
        <v>339165.15296041593</v>
      </c>
      <c r="P1461" s="10">
        <f ca="1">(P1460+(IF(K1460&lt;&gt;K1459,(-P1460*'inputs and tables'!$K$22-'inputs and tables'!$K$21)-P1460*'inputs and tables'!$K$22,0)*('inputs and tables'!$K$15+'inputs and tables'!$K$16)))*(IF(AND(K1460=0,'inputs and tables'!$K$16=1),data!C1460/data!C1461,1)*IF(AND(K1460=1,'inputs and tables'!$K$15=1),data!C1461/data!C1460,1))</f>
        <v>11710.129838388812</v>
      </c>
      <c r="R1461" s="36">
        <f ca="1">1-O1461/MAX($O$202:O1461)</f>
        <v>0.59331989329055101</v>
      </c>
      <c r="S1461" s="36">
        <f>1-N1461/MAX($N$202:N1461)</f>
        <v>0.80528763089688038</v>
      </c>
    </row>
    <row r="1462" spans="1:19" x14ac:dyDescent="0.4">
      <c r="A1462" s="17">
        <f t="shared" si="66"/>
        <v>1460</v>
      </c>
      <c r="B1462">
        <v>1546387200</v>
      </c>
      <c r="C1462">
        <v>3890.79</v>
      </c>
      <c r="D1462" s="14">
        <f t="shared" si="67"/>
        <v>43467</v>
      </c>
      <c r="F1462">
        <f ca="1">IF(A1462&lt;$F$2,"",AVERAGE(INDIRECT("C"&amp;A1462-$F$2+3):C1462))</f>
        <v>3779.889090909091</v>
      </c>
      <c r="G1462" s="2">
        <f ca="1">IF(A1462&lt;$G$2,"",IF(A1462=$G$2,AVERAGE(INDIRECT("C"&amp;A1462-$G$2+3):C1462),G1461+(2/($G$2+3))*(C1462-G1461)))</f>
        <v>4105.9047408962606</v>
      </c>
      <c r="J1462">
        <f ca="1">IF(F1462="","",IF(C1462&lt;(F1462*(1-'inputs and tables'!$K$14)),0,IF(C1462&gt;(F1462*(1+'inputs and tables'!$K$14)),1,J1461)))</f>
        <v>1</v>
      </c>
      <c r="K1462">
        <f ca="1">IF(G1462="","",IF(C1462&lt;(G1462*(1-'inputs and tables'!$K$14)),0,IF(C1462&gt;(G1462*(1+'inputs and tables'!$K$14)),1,K1461)))</f>
        <v>0</v>
      </c>
      <c r="N1462" s="13">
        <f t="shared" si="68"/>
        <v>14001.18752024182</v>
      </c>
      <c r="O1462" s="10">
        <f ca="1">(O1461+(IF(J1461&lt;&gt;J1460,(-O1461*'inputs and tables'!$K$22-'inputs and tables'!$K$21)-O1461*'inputs and tables'!$K$22,0)*('inputs and tables'!$K$15+'inputs and tables'!$K$16)))*(IF(AND(J1461=0,'inputs and tables'!$K$16=1),(data!C1461/data!C1462-1)*'inputs and tables'!$K$18+1,1)*IF(AND(J1461=1,'inputs and tables'!$K$15=1),(data!C1462/data!C1461-1)*'inputs and tables'!$K$17+1,1))</f>
        <v>351363.53869809525</v>
      </c>
      <c r="P1462" s="10">
        <f ca="1">(P1461+(IF(K1461&lt;&gt;K1460,(-P1461*'inputs and tables'!$K$22-'inputs and tables'!$K$21)-P1461*'inputs and tables'!$K$22,0)*('inputs and tables'!$K$15+'inputs and tables'!$K$16)))*(IF(AND(K1461=0,'inputs and tables'!$K$16=1),data!C1461/data!C1462,1)*IF(AND(K1461=1,'inputs and tables'!$K$15=1),data!C1462/data!C1461,1))</f>
        <v>11515.432026570294</v>
      </c>
      <c r="R1462" s="36">
        <f ca="1">1-O1462/MAX($O$202:O1462)</f>
        <v>0.57869327033066975</v>
      </c>
      <c r="S1462" s="36">
        <f>1-N1462/MAX($N$202:N1462)</f>
        <v>0.80199552061296708</v>
      </c>
    </row>
    <row r="1463" spans="1:19" x14ac:dyDescent="0.4">
      <c r="A1463" s="17">
        <f t="shared" si="66"/>
        <v>1461</v>
      </c>
      <c r="B1463">
        <v>1546473600</v>
      </c>
      <c r="C1463">
        <v>3787.57</v>
      </c>
      <c r="D1463" s="14">
        <f t="shared" si="67"/>
        <v>43468</v>
      </c>
      <c r="F1463">
        <f ca="1">IF(A1463&lt;$F$2,"",AVERAGE(INDIRECT("C"&amp;A1463-$F$2+3):C1463))</f>
        <v>3767.1240909090916</v>
      </c>
      <c r="G1463" s="2">
        <f ca="1">IF(A1463&lt;$G$2,"",IF(A1463=$G$2,AVERAGE(INDIRECT("C"&amp;A1463-$G$2+3):C1463),G1462+(2/($G$2+3))*(C1463-G1462)))</f>
        <v>4092.3585817091857</v>
      </c>
      <c r="J1463">
        <f ca="1">IF(F1463="","",IF(C1463&lt;(F1463*(1-'inputs and tables'!$K$14)),0,IF(C1463&gt;(F1463*(1+'inputs and tables'!$K$14)),1,J1462)))</f>
        <v>1</v>
      </c>
      <c r="K1463">
        <f ca="1">IF(G1463="","",IF(C1463&lt;(G1463*(1-'inputs and tables'!$K$14)),0,IF(C1463&gt;(G1463*(1+'inputs and tables'!$K$14)),1,K1462)))</f>
        <v>0</v>
      </c>
      <c r="N1463" s="13">
        <f t="shared" si="68"/>
        <v>13629.745582784553</v>
      </c>
      <c r="O1463" s="10">
        <f ca="1">(O1462+(IF(J1462&lt;&gt;J1461,(-O1462*'inputs and tables'!$K$22-'inputs and tables'!$K$21)-O1462*'inputs and tables'!$K$22,0)*('inputs and tables'!$K$15+'inputs and tables'!$K$16)))*(IF(AND(J1462=0,'inputs and tables'!$K$16=1),(data!C1462/data!C1463-1)*'inputs and tables'!$K$18+1,1)*IF(AND(J1462=1,'inputs and tables'!$K$15=1),(data!C1463/data!C1462-1)*'inputs and tables'!$K$17+1,1))</f>
        <v>330390.3108844792</v>
      </c>
      <c r="P1463" s="10">
        <f ca="1">(P1462+(IF(K1462&lt;&gt;K1461,(-P1462*'inputs and tables'!$K$22-'inputs and tables'!$K$21)-P1462*'inputs and tables'!$K$22,0)*('inputs and tables'!$K$15+'inputs and tables'!$K$16)))*(IF(AND(K1462=0,'inputs and tables'!$K$16=1),data!C1462/data!C1463,1)*IF(AND(K1462=1,'inputs and tables'!$K$15=1),data!C1463/data!C1462,1))</f>
        <v>11829.254053300514</v>
      </c>
      <c r="R1463" s="36">
        <f ca="1">1-O1463/MAX($O$202:O1463)</f>
        <v>0.6038414745339431</v>
      </c>
      <c r="S1463" s="36">
        <f>1-N1463/MAX($N$202:N1463)</f>
        <v>0.80724844414837493</v>
      </c>
    </row>
    <row r="1464" spans="1:19" x14ac:dyDescent="0.4">
      <c r="A1464" s="17">
        <f t="shared" si="66"/>
        <v>1462</v>
      </c>
      <c r="B1464">
        <v>1546560000</v>
      </c>
      <c r="C1464">
        <v>3820.25</v>
      </c>
      <c r="D1464" s="14">
        <f t="shared" si="67"/>
        <v>43469</v>
      </c>
      <c r="F1464">
        <f ca="1">IF(A1464&lt;$F$2,"",AVERAGE(INDIRECT("C"&amp;A1464-$F$2+3):C1464))</f>
        <v>3750.650000000001</v>
      </c>
      <c r="G1464" s="2">
        <f ca="1">IF(A1464&lt;$G$2,"",IF(A1464=$G$2,AVERAGE(INDIRECT("C"&amp;A1464-$G$2+3):C1464),G1463+(2/($G$2+3))*(C1464-G1463)))</f>
        <v>4080.7794931258163</v>
      </c>
      <c r="J1464">
        <f ca="1">IF(F1464="","",IF(C1464&lt;(F1464*(1-'inputs and tables'!$K$14)),0,IF(C1464&gt;(F1464*(1+'inputs and tables'!$K$14)),1,J1463)))</f>
        <v>1</v>
      </c>
      <c r="K1464">
        <f ca="1">IF(G1464="","",IF(C1464&lt;(G1464*(1-'inputs and tables'!$K$14)),0,IF(C1464&gt;(G1464*(1+'inputs and tables'!$K$14)),1,K1463)))</f>
        <v>0</v>
      </c>
      <c r="N1464" s="13">
        <f t="shared" si="68"/>
        <v>13747.346072186834</v>
      </c>
      <c r="O1464" s="10">
        <f ca="1">(O1463+(IF(J1463&lt;&gt;J1462,(-O1463*'inputs and tables'!$K$22-'inputs and tables'!$K$21)-O1463*'inputs and tables'!$K$22,0)*('inputs and tables'!$K$15+'inputs and tables'!$K$16)))*(IF(AND(J1463=0,'inputs and tables'!$K$16=1),(data!C1463/data!C1464-1)*'inputs and tables'!$K$18+1,1)*IF(AND(J1463=1,'inputs and tables'!$K$15=1),(data!C1464/data!C1463-1)*'inputs and tables'!$K$17+1,1))</f>
        <v>336804.3440401266</v>
      </c>
      <c r="P1464" s="10">
        <f ca="1">(P1463+(IF(K1463&lt;&gt;K1462,(-P1463*'inputs and tables'!$K$22-'inputs and tables'!$K$21)-P1463*'inputs and tables'!$K$22,0)*('inputs and tables'!$K$15+'inputs and tables'!$K$16)))*(IF(AND(K1463=0,'inputs and tables'!$K$16=1),data!C1463/data!C1464,1)*IF(AND(K1463=1,'inputs and tables'!$K$15=1),data!C1464/data!C1463,1))</f>
        <v>11728.061717075958</v>
      </c>
      <c r="R1464" s="36">
        <f ca="1">1-O1464/MAX($O$202:O1464)</f>
        <v>0.59615064997426004</v>
      </c>
      <c r="S1464" s="36">
        <f>1-N1464/MAX($N$202:N1464)</f>
        <v>0.80558534066903831</v>
      </c>
    </row>
    <row r="1465" spans="1:19" x14ac:dyDescent="0.4">
      <c r="A1465" s="17">
        <f t="shared" si="66"/>
        <v>1463</v>
      </c>
      <c r="B1465">
        <v>1546646400</v>
      </c>
      <c r="C1465">
        <v>3798.62</v>
      </c>
      <c r="D1465" s="14">
        <f t="shared" si="67"/>
        <v>43470</v>
      </c>
      <c r="F1465">
        <f ca="1">IF(A1465&lt;$F$2,"",AVERAGE(INDIRECT("C"&amp;A1465-$F$2+3):C1465))</f>
        <v>3740.042272727273</v>
      </c>
      <c r="G1465" s="2">
        <f ca="1">IF(A1465&lt;$G$2,"",IF(A1465=$G$2,AVERAGE(INDIRECT("C"&amp;A1465-$G$2+3):C1465),G1464+(2/($G$2+3))*(C1465-G1464)))</f>
        <v>4068.772706184292</v>
      </c>
      <c r="J1465">
        <f ca="1">IF(F1465="","",IF(C1465&lt;(F1465*(1-'inputs and tables'!$K$14)),0,IF(C1465&gt;(F1465*(1+'inputs and tables'!$K$14)),1,J1464)))</f>
        <v>1</v>
      </c>
      <c r="K1465">
        <f ca="1">IF(G1465="","",IF(C1465&lt;(G1465*(1-'inputs and tables'!$K$14)),0,IF(C1465&gt;(G1465*(1+'inputs and tables'!$K$14)),1,K1464)))</f>
        <v>0</v>
      </c>
      <c r="N1465" s="13">
        <f t="shared" si="68"/>
        <v>13669.509518154662</v>
      </c>
      <c r="O1465" s="10">
        <f ca="1">(O1464+(IF(J1464&lt;&gt;J1463,(-O1464*'inputs and tables'!$K$22-'inputs and tables'!$K$21)-O1464*'inputs and tables'!$K$22,0)*('inputs and tables'!$K$15+'inputs and tables'!$K$16)))*(IF(AND(J1464=0,'inputs and tables'!$K$16=1),(data!C1464/data!C1465-1)*'inputs and tables'!$K$18+1,1)*IF(AND(J1464=1,'inputs and tables'!$K$15=1),(data!C1465/data!C1464-1)*'inputs and tables'!$K$17+1,1))</f>
        <v>332513.67578187829</v>
      </c>
      <c r="P1465" s="10">
        <f ca="1">(P1464+(IF(K1464&lt;&gt;K1463,(-P1464*'inputs and tables'!$K$22-'inputs and tables'!$K$21)-P1464*'inputs and tables'!$K$22,0)*('inputs and tables'!$K$15+'inputs and tables'!$K$16)))*(IF(AND(K1464=0,'inputs and tables'!$K$16=1),data!C1464/data!C1465,1)*IF(AND(K1464=1,'inputs and tables'!$K$15=1),data!C1465/data!C1464,1))</f>
        <v>11794.843331172749</v>
      </c>
      <c r="R1465" s="36">
        <f ca="1">1-O1465/MAX($O$202:O1465)</f>
        <v>0.60129542799726321</v>
      </c>
      <c r="S1465" s="36">
        <f>1-N1465/MAX($N$202:N1465)</f>
        <v>0.80668610346763225</v>
      </c>
    </row>
    <row r="1466" spans="1:19" x14ac:dyDescent="0.4">
      <c r="A1466" s="17">
        <f t="shared" si="66"/>
        <v>1464</v>
      </c>
      <c r="B1466">
        <v>1546732800</v>
      </c>
      <c r="C1466">
        <v>4040.99</v>
      </c>
      <c r="D1466" s="14">
        <f t="shared" si="67"/>
        <v>43471</v>
      </c>
      <c r="F1466">
        <f ca="1">IF(A1466&lt;$F$2,"",AVERAGE(INDIRECT("C"&amp;A1466-$F$2+3):C1466))</f>
        <v>3734.5238636363642</v>
      </c>
      <c r="G1466" s="2">
        <f ca="1">IF(A1466&lt;$G$2,"",IF(A1466=$G$2,AVERAGE(INDIRECT("C"&amp;A1466-$G$2+3):C1466),G1465+(2/($G$2+3))*(C1466-G1465)))</f>
        <v>4067.5904633679393</v>
      </c>
      <c r="J1466">
        <f ca="1">IF(F1466="","",IF(C1466&lt;(F1466*(1-'inputs and tables'!$K$14)),0,IF(C1466&gt;(F1466*(1+'inputs and tables'!$K$14)),1,J1465)))</f>
        <v>1</v>
      </c>
      <c r="K1466">
        <f ca="1">IF(G1466="","",IF(C1466&lt;(G1466*(1-'inputs and tables'!$K$14)),0,IF(C1466&gt;(G1466*(1+'inputs and tables'!$K$14)),1,K1465)))</f>
        <v>0</v>
      </c>
      <c r="N1466" s="13">
        <f t="shared" si="68"/>
        <v>14541.689157580333</v>
      </c>
      <c r="O1466" s="10">
        <f ca="1">(O1465+(IF(J1465&lt;&gt;J1464,(-O1465*'inputs and tables'!$K$22-'inputs and tables'!$K$21)-O1465*'inputs and tables'!$K$22,0)*('inputs and tables'!$K$15+'inputs and tables'!$K$16)))*(IF(AND(J1465=0,'inputs and tables'!$K$16=1),(data!C1465/data!C1466-1)*'inputs and tables'!$K$18+1,1)*IF(AND(J1465=1,'inputs and tables'!$K$15=1),(data!C1466/data!C1465-1)*'inputs and tables'!$K$17+1,1))</f>
        <v>380249.56778958661</v>
      </c>
      <c r="P1466" s="10">
        <f ca="1">(P1465+(IF(K1465&lt;&gt;K1464,(-P1465*'inputs and tables'!$K$22-'inputs and tables'!$K$21)-P1465*'inputs and tables'!$K$22,0)*('inputs and tables'!$K$15+'inputs and tables'!$K$16)))*(IF(AND(K1465=0,'inputs and tables'!$K$16=1),data!C1465/data!C1466,1)*IF(AND(K1465=1,'inputs and tables'!$K$15=1),data!C1466/data!C1465,1))</f>
        <v>11087.413672060418</v>
      </c>
      <c r="R1466" s="36">
        <f ca="1">1-O1466/MAX($O$202:O1466)</f>
        <v>0.54405712540008788</v>
      </c>
      <c r="S1466" s="36">
        <f>1-N1466/MAX($N$202:N1466)</f>
        <v>0.79435175859961449</v>
      </c>
    </row>
    <row r="1467" spans="1:19" x14ac:dyDescent="0.4">
      <c r="A1467" s="17">
        <f t="shared" si="66"/>
        <v>1465</v>
      </c>
      <c r="B1467">
        <v>1546819200</v>
      </c>
      <c r="C1467">
        <v>4006.01</v>
      </c>
      <c r="D1467" s="14">
        <f t="shared" si="67"/>
        <v>43472</v>
      </c>
      <c r="F1467">
        <f ca="1">IF(A1467&lt;$F$2,"",AVERAGE(INDIRECT("C"&amp;A1467-$F$2+3):C1467))</f>
        <v>3739.7743181818182</v>
      </c>
      <c r="G1467" s="2">
        <f ca="1">IF(A1467&lt;$G$2,"",IF(A1467=$G$2,AVERAGE(INDIRECT("C"&amp;A1467-$G$2+3):C1467),G1466+(2/($G$2+3))*(C1467-G1466)))</f>
        <v>4064.9700181182398</v>
      </c>
      <c r="J1467">
        <f ca="1">IF(F1467="","",IF(C1467&lt;(F1467*(1-'inputs and tables'!$K$14)),0,IF(C1467&gt;(F1467*(1+'inputs and tables'!$K$14)),1,J1466)))</f>
        <v>1</v>
      </c>
      <c r="K1467">
        <f ca="1">IF(G1467="","",IF(C1467&lt;(G1467*(1-'inputs and tables'!$K$14)),0,IF(C1467&gt;(G1467*(1+'inputs and tables'!$K$14)),1,K1466)))</f>
        <v>0</v>
      </c>
      <c r="N1467" s="13">
        <f t="shared" si="68"/>
        <v>14415.812011947171</v>
      </c>
      <c r="O1467" s="10">
        <f ca="1">(O1466+(IF(J1466&lt;&gt;J1465,(-O1466*'inputs and tables'!$K$22-'inputs and tables'!$K$21)-O1466*'inputs and tables'!$K$22,0)*('inputs and tables'!$K$15+'inputs and tables'!$K$16)))*(IF(AND(J1466=0,'inputs and tables'!$K$16=1),(data!C1466/data!C1467-1)*'inputs and tables'!$K$18+1,1)*IF(AND(J1466=1,'inputs and tables'!$K$15=1),(data!C1467/data!C1466-1)*'inputs and tables'!$K$17+1,1))</f>
        <v>372843.57514103292</v>
      </c>
      <c r="P1467" s="10">
        <f ca="1">(P1466+(IF(K1466&lt;&gt;K1465,(-P1466*'inputs and tables'!$K$22-'inputs and tables'!$K$21)-P1466*'inputs and tables'!$K$22,0)*('inputs and tables'!$K$15+'inputs and tables'!$K$16)))*(IF(AND(K1466=0,'inputs and tables'!$K$16=1),data!C1466/data!C1467,1)*IF(AND(K1466=1,'inputs and tables'!$K$15=1),data!C1467/data!C1466,1))</f>
        <v>11184.227641633302</v>
      </c>
      <c r="R1467" s="36">
        <f ca="1">1-O1467/MAX($O$202:O1467)</f>
        <v>0.5529373710689427</v>
      </c>
      <c r="S1467" s="36">
        <f>1-N1467/MAX($N$202:N1467)</f>
        <v>0.79613191036544051</v>
      </c>
    </row>
    <row r="1468" spans="1:19" x14ac:dyDescent="0.4">
      <c r="A1468" s="17">
        <f t="shared" si="66"/>
        <v>1466</v>
      </c>
      <c r="B1468">
        <v>1546905600</v>
      </c>
      <c r="C1468">
        <v>3993.86</v>
      </c>
      <c r="D1468" s="14">
        <f t="shared" si="67"/>
        <v>43473</v>
      </c>
      <c r="F1468">
        <f ca="1">IF(A1468&lt;$F$2,"",AVERAGE(INDIRECT("C"&amp;A1468-$F$2+3):C1468))</f>
        <v>3741.073636363637</v>
      </c>
      <c r="G1468" s="2">
        <f ca="1">IF(A1468&lt;$G$2,"",IF(A1468=$G$2,AVERAGE(INDIRECT("C"&amp;A1468-$G$2+3):C1468),G1467+(2/($G$2+3))*(C1468-G1467)))</f>
        <v>4061.9440599004424</v>
      </c>
      <c r="J1468">
        <f ca="1">IF(F1468="","",IF(C1468&lt;(F1468*(1-'inputs and tables'!$K$14)),0,IF(C1468&gt;(F1468*(1+'inputs and tables'!$K$14)),1,J1467)))</f>
        <v>1</v>
      </c>
      <c r="K1468">
        <f ca="1">IF(G1468="","",IF(C1468&lt;(G1468*(1-'inputs and tables'!$K$14)),0,IF(C1468&gt;(G1468*(1+'inputs and tables'!$K$14)),1,K1467)))</f>
        <v>0</v>
      </c>
      <c r="N1468" s="13">
        <f t="shared" si="68"/>
        <v>14372.089675770985</v>
      </c>
      <c r="O1468" s="10">
        <f ca="1">(O1467+(IF(J1467&lt;&gt;J1466,(-O1467*'inputs and tables'!$K$22-'inputs and tables'!$K$21)-O1467*'inputs and tables'!$K$22,0)*('inputs and tables'!$K$15+'inputs and tables'!$K$16)))*(IF(AND(J1467=0,'inputs and tables'!$K$16=1),(data!C1467/data!C1468-1)*'inputs and tables'!$K$18+1,1)*IF(AND(J1467=1,'inputs and tables'!$K$15=1),(data!C1468/data!C1467-1)*'inputs and tables'!$K$17+1,1))</f>
        <v>370299.24518793292</v>
      </c>
      <c r="P1468" s="10">
        <f ca="1">(P1467+(IF(K1467&lt;&gt;K1466,(-P1467*'inputs and tables'!$K$22-'inputs and tables'!$K$21)-P1467*'inputs and tables'!$K$22,0)*('inputs and tables'!$K$15+'inputs and tables'!$K$16)))*(IF(AND(K1467=0,'inputs and tables'!$K$16=1),data!C1467/data!C1468,1)*IF(AND(K1467=1,'inputs and tables'!$K$15=1),data!C1468/data!C1467,1))</f>
        <v>11218.25196042411</v>
      </c>
      <c r="R1468" s="36">
        <f ca="1">1-O1468/MAX($O$202:O1468)</f>
        <v>0.55598818088179958</v>
      </c>
      <c r="S1468" s="36">
        <f>1-N1468/MAX($N$202:N1468)</f>
        <v>0.79675023066146067</v>
      </c>
    </row>
    <row r="1469" spans="1:19" x14ac:dyDescent="0.4">
      <c r="A1469" s="17">
        <f t="shared" si="66"/>
        <v>1467</v>
      </c>
      <c r="B1469">
        <v>1546992000</v>
      </c>
      <c r="C1469">
        <v>4004.12</v>
      </c>
      <c r="D1469" s="14">
        <f t="shared" si="67"/>
        <v>43474</v>
      </c>
      <c r="F1469">
        <f ca="1">IF(A1469&lt;$F$2,"",AVERAGE(INDIRECT("C"&amp;A1469-$F$2+3):C1469))</f>
        <v>3747.2736363636363</v>
      </c>
      <c r="G1469" s="2">
        <f ca="1">IF(A1469&lt;$G$2,"",IF(A1469=$G$2,AVERAGE(INDIRECT("C"&amp;A1469-$G$2+3):C1469),G1468+(2/($G$2+3))*(C1469-G1468)))</f>
        <v>4059.4834616068065</v>
      </c>
      <c r="J1469">
        <f ca="1">IF(F1469="","",IF(C1469&lt;(F1469*(1-'inputs and tables'!$K$14)),0,IF(C1469&gt;(F1469*(1+'inputs and tables'!$K$14)),1,J1468)))</f>
        <v>1</v>
      </c>
      <c r="K1469">
        <f ca="1">IF(G1469="","",IF(C1469&lt;(G1469*(1-'inputs and tables'!$K$14)),0,IF(C1469&gt;(G1469*(1+'inputs and tables'!$K$14)),1,K1468)))</f>
        <v>0</v>
      </c>
      <c r="N1469" s="13">
        <f t="shared" si="68"/>
        <v>14409.010759653096</v>
      </c>
      <c r="O1469" s="10">
        <f ca="1">(O1468+(IF(J1468&lt;&gt;J1467,(-O1468*'inputs and tables'!$K$22-'inputs and tables'!$K$21)-O1468*'inputs and tables'!$K$22,0)*('inputs and tables'!$K$15+'inputs and tables'!$K$16)))*(IF(AND(J1468=0,'inputs and tables'!$K$16=1),(data!C1468/data!C1469-1)*'inputs and tables'!$K$18+1,1)*IF(AND(J1468=1,'inputs and tables'!$K$15=1),(data!C1469/data!C1468-1)*'inputs and tables'!$K$17+1,1))</f>
        <v>372439.62018234021</v>
      </c>
      <c r="P1469" s="10">
        <f ca="1">(P1468+(IF(K1468&lt;&gt;K1467,(-P1468*'inputs and tables'!$K$22-'inputs and tables'!$K$21)-P1468*'inputs and tables'!$K$22,0)*('inputs and tables'!$K$15+'inputs and tables'!$K$16)))*(IF(AND(K1468=0,'inputs and tables'!$K$16=1),data!C1468/data!C1469,1)*IF(AND(K1468=1,'inputs and tables'!$K$15=1),data!C1469/data!C1468,1))</f>
        <v>11189.506751710598</v>
      </c>
      <c r="R1469" s="36">
        <f ca="1">1-O1469/MAX($O$202:O1469)</f>
        <v>0.55342173818116813</v>
      </c>
      <c r="S1469" s="36">
        <f>1-N1469/MAX($N$202:N1469)</f>
        <v>0.79622809352259916</v>
      </c>
    </row>
    <row r="1470" spans="1:19" x14ac:dyDescent="0.4">
      <c r="A1470" s="17">
        <f t="shared" si="66"/>
        <v>1468</v>
      </c>
      <c r="B1470">
        <v>1547078400</v>
      </c>
      <c r="C1470">
        <v>3626.12</v>
      </c>
      <c r="D1470" s="14">
        <f t="shared" si="67"/>
        <v>43475</v>
      </c>
      <c r="F1470">
        <f ca="1">IF(A1470&lt;$F$2,"",AVERAGE(INDIRECT("C"&amp;A1470-$F$2+3):C1470))</f>
        <v>3743.8899999999994</v>
      </c>
      <c r="G1470" s="2">
        <f ca="1">IF(A1470&lt;$G$2,"",IF(A1470=$G$2,AVERAGE(INDIRECT("C"&amp;A1470-$G$2+3):C1470),G1469+(2/($G$2+3))*(C1470-G1469)))</f>
        <v>4041.0424632405593</v>
      </c>
      <c r="J1470">
        <f ca="1">IF(F1470="","",IF(C1470&lt;(F1470*(1-'inputs and tables'!$K$14)),0,IF(C1470&gt;(F1470*(1+'inputs and tables'!$K$14)),1,J1469)))</f>
        <v>0</v>
      </c>
      <c r="K1470">
        <f ca="1">IF(G1470="","",IF(C1470&lt;(G1470*(1-'inputs and tables'!$K$14)),0,IF(C1470&gt;(G1470*(1+'inputs and tables'!$K$14)),1,K1469)))</f>
        <v>0</v>
      </c>
      <c r="N1470" s="13">
        <f t="shared" si="68"/>
        <v>13048.760300838458</v>
      </c>
      <c r="O1470" s="10">
        <f ca="1">(O1469+(IF(J1469&lt;&gt;J1468,(-O1469*'inputs and tables'!$K$22-'inputs and tables'!$K$21)-O1469*'inputs and tables'!$K$22,0)*('inputs and tables'!$K$15+'inputs and tables'!$K$16)))*(IF(AND(J1469=0,'inputs and tables'!$K$16=1),(data!C1469/data!C1470-1)*'inputs and tables'!$K$18+1,1)*IF(AND(J1469=1,'inputs and tables'!$K$15=1),(data!C1470/data!C1469-1)*'inputs and tables'!$K$17+1,1))</f>
        <v>293331.12768833898</v>
      </c>
      <c r="P1470" s="10">
        <f ca="1">(P1469+(IF(K1469&lt;&gt;K1468,(-P1469*'inputs and tables'!$K$22-'inputs and tables'!$K$21)-P1469*'inputs and tables'!$K$22,0)*('inputs and tables'!$K$15+'inputs and tables'!$K$16)))*(IF(AND(K1469=0,'inputs and tables'!$K$16=1),data!C1469/data!C1470,1)*IF(AND(K1469=1,'inputs and tables'!$K$15=1),data!C1470/data!C1469,1))</f>
        <v>12355.941826155626</v>
      </c>
      <c r="R1470" s="36">
        <f ca="1">1-O1470/MAX($O$202:O1470)</f>
        <v>0.64827773941912215</v>
      </c>
      <c r="S1470" s="36">
        <f>1-N1470/MAX($N$202:N1470)</f>
        <v>0.81546472495433886</v>
      </c>
    </row>
    <row r="1471" spans="1:19" x14ac:dyDescent="0.4">
      <c r="A1471" s="17">
        <f t="shared" si="66"/>
        <v>1469</v>
      </c>
      <c r="B1471">
        <v>1547164800</v>
      </c>
      <c r="C1471">
        <v>3635.69</v>
      </c>
      <c r="D1471" s="14">
        <f t="shared" si="67"/>
        <v>43476</v>
      </c>
      <c r="F1471">
        <f ca="1">IF(A1471&lt;$F$2,"",AVERAGE(INDIRECT("C"&amp;A1471-$F$2+3):C1471))</f>
        <v>3730.4959090909088</v>
      </c>
      <c r="G1471" s="2">
        <f ca="1">IF(A1471&lt;$G$2,"",IF(A1471=$G$2,AVERAGE(INDIRECT("C"&amp;A1471-$G$2+3):C1471),G1470+(2/($G$2+3))*(C1471-G1470)))</f>
        <v>4023.7934222515992</v>
      </c>
      <c r="J1471">
        <f ca="1">IF(F1471="","",IF(C1471&lt;(F1471*(1-'inputs and tables'!$K$14)),0,IF(C1471&gt;(F1471*(1+'inputs and tables'!$K$14)),1,J1470)))</f>
        <v>0</v>
      </c>
      <c r="K1471">
        <f ca="1">IF(G1471="","",IF(C1471&lt;(G1471*(1-'inputs and tables'!$K$14)),0,IF(C1471&gt;(G1471*(1+'inputs and tables'!$K$14)),1,K1470)))</f>
        <v>0</v>
      </c>
      <c r="N1471" s="13">
        <f t="shared" si="68"/>
        <v>13083.198387851306</v>
      </c>
      <c r="O1471" s="10">
        <f ca="1">(O1470+(IF(J1470&lt;&gt;J1469,(-O1470*'inputs and tables'!$K$22-'inputs and tables'!$K$21)-O1470*'inputs and tables'!$K$22,0)*('inputs and tables'!$K$15+'inputs and tables'!$K$16)))*(IF(AND(J1470=0,'inputs and tables'!$K$16=1),(data!C1470/data!C1471-1)*'inputs and tables'!$K$18+1,1)*IF(AND(J1470=1,'inputs and tables'!$K$15=1),(data!C1471/data!C1470-1)*'inputs and tables'!$K$17+1,1))</f>
        <v>291973.89243741165</v>
      </c>
      <c r="P1471" s="10">
        <f ca="1">(P1470+(IF(K1470&lt;&gt;K1469,(-P1470*'inputs and tables'!$K$22-'inputs and tables'!$K$21)-P1470*'inputs and tables'!$K$22,0)*('inputs and tables'!$K$15+'inputs and tables'!$K$16)))*(IF(AND(K1470=0,'inputs and tables'!$K$16=1),data!C1470/data!C1471,1)*IF(AND(K1470=1,'inputs and tables'!$K$15=1),data!C1471/data!C1470,1))</f>
        <v>12323.418051225335</v>
      </c>
      <c r="R1471" s="36">
        <f ca="1">1-O1471/MAX($O$202:O1471)</f>
        <v>0.64990514887395312</v>
      </c>
      <c r="S1471" s="36">
        <f>1-N1471/MAX($N$202:N1471)</f>
        <v>0.81497770230142419</v>
      </c>
    </row>
    <row r="1472" spans="1:19" x14ac:dyDescent="0.4">
      <c r="A1472" s="17">
        <f t="shared" si="66"/>
        <v>1470</v>
      </c>
      <c r="B1472">
        <v>1547251200</v>
      </c>
      <c r="C1472">
        <v>3619.41</v>
      </c>
      <c r="D1472" s="14">
        <f t="shared" si="67"/>
        <v>43477</v>
      </c>
      <c r="F1472">
        <f ca="1">IF(A1472&lt;$F$2,"",AVERAGE(INDIRECT("C"&amp;A1472-$F$2+3):C1472))</f>
        <v>3716.2097727272721</v>
      </c>
      <c r="G1472" s="2">
        <f ca="1">IF(A1472&lt;$G$2,"",IF(A1472=$G$2,AVERAGE(INDIRECT("C"&amp;A1472-$G$2+3):C1472),G1471+(2/($G$2+3))*(C1472-G1471)))</f>
        <v>4006.5856170494035</v>
      </c>
      <c r="J1472">
        <f ca="1">IF(F1472="","",IF(C1472&lt;(F1472*(1-'inputs and tables'!$K$14)),0,IF(C1472&gt;(F1472*(1+'inputs and tables'!$K$14)),1,J1471)))</f>
        <v>0</v>
      </c>
      <c r="K1472">
        <f ca="1">IF(G1472="","",IF(C1472&lt;(G1472*(1-'inputs and tables'!$K$14)),0,IF(C1472&gt;(G1472*(1+'inputs and tables'!$K$14)),1,K1471)))</f>
        <v>0</v>
      </c>
      <c r="N1472" s="13">
        <f t="shared" si="68"/>
        <v>13024.614055921405</v>
      </c>
      <c r="O1472" s="10">
        <f ca="1">(O1471+(IF(J1471&lt;&gt;J1470,(-O1471*'inputs and tables'!$K$22-'inputs and tables'!$K$21)-O1471*'inputs and tables'!$K$22,0)*('inputs and tables'!$K$15+'inputs and tables'!$K$16)))*(IF(AND(J1471=0,'inputs and tables'!$K$16=1),(data!C1471/data!C1472-1)*'inputs and tables'!$K$18+1,1)*IF(AND(J1471=1,'inputs and tables'!$K$15=1),(data!C1472/data!C1471-1)*'inputs and tables'!$K$17+1,1))</f>
        <v>293287.18244016927</v>
      </c>
      <c r="P1472" s="10">
        <f ca="1">(P1471+(IF(K1471&lt;&gt;K1470,(-P1471*'inputs and tables'!$K$22-'inputs and tables'!$K$21)-P1471*'inputs and tables'!$K$22,0)*('inputs and tables'!$K$15+'inputs and tables'!$K$16)))*(IF(AND(K1471=0,'inputs and tables'!$K$16=1),data!C1471/data!C1472,1)*IF(AND(K1471=1,'inputs and tables'!$K$15=1),data!C1472/data!C1471,1))</f>
        <v>12378.84842409659</v>
      </c>
      <c r="R1472" s="36">
        <f ca="1">1-O1472/MAX($O$202:O1472)</f>
        <v>0.6483304325040663</v>
      </c>
      <c r="S1472" s="36">
        <f>1-N1472/MAX($N$202:N1472)</f>
        <v>0.81580620060753195</v>
      </c>
    </row>
    <row r="1473" spans="1:19" x14ac:dyDescent="0.4">
      <c r="A1473" s="17">
        <f t="shared" si="66"/>
        <v>1471</v>
      </c>
      <c r="B1473">
        <v>1547337600</v>
      </c>
      <c r="C1473">
        <v>3514.24</v>
      </c>
      <c r="D1473" s="14">
        <f t="shared" si="67"/>
        <v>43478</v>
      </c>
      <c r="F1473">
        <f ca="1">IF(A1473&lt;$F$2,"",AVERAGE(INDIRECT("C"&amp;A1473-$F$2+3):C1473))</f>
        <v>3705.7152272727267</v>
      </c>
      <c r="G1473" s="2">
        <f ca="1">IF(A1473&lt;$G$2,"",IF(A1473=$G$2,AVERAGE(INDIRECT("C"&amp;A1473-$G$2+3):C1473),G1472+(2/($G$2+3))*(C1473-G1472)))</f>
        <v>3985.6347397281525</v>
      </c>
      <c r="J1473">
        <f ca="1">IF(F1473="","",IF(C1473&lt;(F1473*(1-'inputs and tables'!$K$14)),0,IF(C1473&gt;(F1473*(1+'inputs and tables'!$K$14)),1,J1472)))</f>
        <v>0</v>
      </c>
      <c r="K1473">
        <f ca="1">IF(G1473="","",IF(C1473&lt;(G1473*(1-'inputs and tables'!$K$14)),0,IF(C1473&gt;(G1473*(1+'inputs and tables'!$K$14)),1,K1472)))</f>
        <v>0</v>
      </c>
      <c r="N1473" s="13">
        <f t="shared" si="68"/>
        <v>12646.154953398825</v>
      </c>
      <c r="O1473" s="10">
        <f ca="1">(O1472+(IF(J1472&lt;&gt;J1471,(-O1472*'inputs and tables'!$K$22-'inputs and tables'!$K$21)-O1472*'inputs and tables'!$K$22,0)*('inputs and tables'!$K$15+'inputs and tables'!$K$16)))*(IF(AND(J1472=0,'inputs and tables'!$K$16=1),(data!C1472/data!C1473-1)*'inputs and tables'!$K$18+1,1)*IF(AND(J1472=1,'inputs and tables'!$K$15=1),(data!C1473/data!C1472-1)*'inputs and tables'!$K$17+1,1))</f>
        <v>302064.33282751695</v>
      </c>
      <c r="P1473" s="10">
        <f ca="1">(P1472+(IF(K1472&lt;&gt;K1471,(-P1472*'inputs and tables'!$K$22-'inputs and tables'!$K$21)-P1472*'inputs and tables'!$K$22,0)*('inputs and tables'!$K$15+'inputs and tables'!$K$16)))*(IF(AND(K1472=0,'inputs and tables'!$K$16=1),data!C1472/data!C1473,1)*IF(AND(K1472=1,'inputs and tables'!$K$15=1),data!C1473/data!C1472,1))</f>
        <v>12749.307894355377</v>
      </c>
      <c r="R1473" s="36">
        <f ca="1">1-O1473/MAX($O$202:O1473)</f>
        <v>0.63780608345176837</v>
      </c>
      <c r="S1473" s="36">
        <f>1-N1473/MAX($N$202:N1473)</f>
        <v>0.821158360733659</v>
      </c>
    </row>
    <row r="1474" spans="1:19" x14ac:dyDescent="0.4">
      <c r="A1474" s="17">
        <f t="shared" si="66"/>
        <v>1472</v>
      </c>
      <c r="B1474">
        <v>1547424000</v>
      </c>
      <c r="C1474">
        <v>3664.19</v>
      </c>
      <c r="D1474" s="14">
        <f t="shared" si="67"/>
        <v>43479</v>
      </c>
      <c r="F1474">
        <f ca="1">IF(A1474&lt;$F$2,"",AVERAGE(INDIRECT("C"&amp;A1474-$F$2+3):C1474))</f>
        <v>3694.8556818181819</v>
      </c>
      <c r="G1474" s="2">
        <f ca="1">IF(A1474&lt;$G$2,"",IF(A1474=$G$2,AVERAGE(INDIRECT("C"&amp;A1474-$G$2+3):C1474),G1473+(2/($G$2+3))*(C1474-G1473)))</f>
        <v>3971.9562401652524</v>
      </c>
      <c r="J1474">
        <f ca="1">IF(F1474="","",IF(C1474&lt;(F1474*(1-'inputs and tables'!$K$14)),0,IF(C1474&gt;(F1474*(1+'inputs and tables'!$K$14)),1,J1473)))</f>
        <v>0</v>
      </c>
      <c r="K1474">
        <f ca="1">IF(G1474="","",IF(C1474&lt;(G1474*(1-'inputs and tables'!$K$14)),0,IF(C1474&gt;(G1474*(1+'inputs and tables'!$K$14)),1,K1473)))</f>
        <v>0</v>
      </c>
      <c r="N1474" s="13">
        <f t="shared" si="68"/>
        <v>13185.756954190507</v>
      </c>
      <c r="O1474" s="10">
        <f ca="1">(O1473+(IF(J1473&lt;&gt;J1472,(-O1473*'inputs and tables'!$K$22-'inputs and tables'!$K$21)-O1473*'inputs and tables'!$K$22,0)*('inputs and tables'!$K$15+'inputs and tables'!$K$16)))*(IF(AND(J1473=0,'inputs and tables'!$K$16=1),(data!C1473/data!C1474-1)*'inputs and tables'!$K$18+1,1)*IF(AND(J1473=1,'inputs and tables'!$K$15=1),(data!C1474/data!C1473-1)*'inputs and tables'!$K$17+1,1))</f>
        <v>289702.92506550509</v>
      </c>
      <c r="P1474" s="10">
        <f ca="1">(P1473+(IF(K1473&lt;&gt;K1472,(-P1473*'inputs and tables'!$K$22-'inputs and tables'!$K$21)-P1473*'inputs and tables'!$K$22,0)*('inputs and tables'!$K$15+'inputs and tables'!$K$16)))*(IF(AND(K1473=0,'inputs and tables'!$K$16=1),data!C1473/data!C1474,1)*IF(AND(K1473=1,'inputs and tables'!$K$15=1),data!C1474/data!C1473,1))</f>
        <v>12227.5667404418</v>
      </c>
      <c r="R1474" s="36">
        <f ca="1">1-O1474/MAX($O$202:O1474)</f>
        <v>0.65262817995506306</v>
      </c>
      <c r="S1474" s="36">
        <f>1-N1474/MAX($N$202:N1474)</f>
        <v>0.81352732136014216</v>
      </c>
    </row>
    <row r="1475" spans="1:19" x14ac:dyDescent="0.4">
      <c r="A1475" s="17">
        <f t="shared" si="66"/>
        <v>1473</v>
      </c>
      <c r="B1475">
        <v>1547510400</v>
      </c>
      <c r="C1475">
        <v>3580.76</v>
      </c>
      <c r="D1475" s="14">
        <f t="shared" si="67"/>
        <v>43480</v>
      </c>
      <c r="F1475">
        <f ca="1">IF(A1475&lt;$F$2,"",AVERAGE(INDIRECT("C"&amp;A1475-$F$2+3):C1475))</f>
        <v>3682.9822727272726</v>
      </c>
      <c r="G1475" s="2">
        <f ca="1">IF(A1475&lt;$G$2,"",IF(A1475=$G$2,AVERAGE(INDIRECT("C"&amp;A1475-$G$2+3):C1475),G1474+(2/($G$2+3))*(C1475-G1474)))</f>
        <v>3955.3095916475822</v>
      </c>
      <c r="J1475">
        <f ca="1">IF(F1475="","",IF(C1475&lt;(F1475*(1-'inputs and tables'!$K$14)),0,IF(C1475&gt;(F1475*(1+'inputs and tables'!$K$14)),1,J1474)))</f>
        <v>0</v>
      </c>
      <c r="K1475">
        <f ca="1">IF(G1475="","",IF(C1475&lt;(G1475*(1-'inputs and tables'!$K$14)),0,IF(C1475&gt;(G1475*(1+'inputs and tables'!$K$14)),1,K1474)))</f>
        <v>0</v>
      </c>
      <c r="N1475" s="13">
        <f t="shared" si="68"/>
        <v>12885.530245780705</v>
      </c>
      <c r="O1475" s="10">
        <f ca="1">(O1474+(IF(J1474&lt;&gt;J1473,(-O1474*'inputs and tables'!$K$22-'inputs and tables'!$K$21)-O1474*'inputs and tables'!$K$22,0)*('inputs and tables'!$K$15+'inputs and tables'!$K$16)))*(IF(AND(J1474=0,'inputs and tables'!$K$16=1),(data!C1474/data!C1475-1)*'inputs and tables'!$K$18+1,1)*IF(AND(J1474=1,'inputs and tables'!$K$15=1),(data!C1475/data!C1474-1)*'inputs and tables'!$K$17+1,1))</f>
        <v>296452.8650330581</v>
      </c>
      <c r="P1475" s="10">
        <f ca="1">(P1474+(IF(K1474&lt;&gt;K1473,(-P1474*'inputs and tables'!$K$22-'inputs and tables'!$K$21)-P1474*'inputs and tables'!$K$22,0)*('inputs and tables'!$K$15+'inputs and tables'!$K$16)))*(IF(AND(K1474=0,'inputs and tables'!$K$16=1),data!C1474/data!C1475,1)*IF(AND(K1474=1,'inputs and tables'!$K$15=1),data!C1475/data!C1474,1))</f>
        <v>12512.46321302166</v>
      </c>
      <c r="R1475" s="36">
        <f ca="1">1-O1475/MAX($O$202:O1475)</f>
        <v>0.64453458224218951</v>
      </c>
      <c r="S1475" s="36">
        <f>1-N1475/MAX($N$202:N1475)</f>
        <v>0.81777312072614761</v>
      </c>
    </row>
    <row r="1476" spans="1:19" x14ac:dyDescent="0.4">
      <c r="A1476" s="17">
        <f t="shared" si="66"/>
        <v>1474</v>
      </c>
      <c r="B1476">
        <v>1547596800</v>
      </c>
      <c r="C1476">
        <v>3609.71</v>
      </c>
      <c r="D1476" s="14">
        <f t="shared" si="67"/>
        <v>43481</v>
      </c>
      <c r="F1476">
        <f ca="1">IF(A1476&lt;$F$2,"",AVERAGE(INDIRECT("C"&amp;A1476-$F$2+3):C1476))</f>
        <v>3677.8968181818182</v>
      </c>
      <c r="G1476" s="2">
        <f ca="1">IF(A1476&lt;$G$2,"",IF(A1476=$G$2,AVERAGE(INDIRECT("C"&amp;A1476-$G$2+3):C1476),G1475+(2/($G$2+3))*(C1476-G1475)))</f>
        <v>3940.6032260455577</v>
      </c>
      <c r="J1476">
        <f ca="1">IF(F1476="","",IF(C1476&lt;(F1476*(1-'inputs and tables'!$K$14)),0,IF(C1476&gt;(F1476*(1+'inputs and tables'!$K$14)),1,J1475)))</f>
        <v>0</v>
      </c>
      <c r="K1476">
        <f ca="1">IF(G1476="","",IF(C1476&lt;(G1476*(1-'inputs and tables'!$K$14)),0,IF(C1476&gt;(G1476*(1+'inputs and tables'!$K$14)),1,K1475)))</f>
        <v>0</v>
      </c>
      <c r="N1476" s="13">
        <f t="shared" si="68"/>
        <v>12989.708157904206</v>
      </c>
      <c r="O1476" s="10">
        <f ca="1">(O1475+(IF(J1475&lt;&gt;J1474,(-O1475*'inputs and tables'!$K$22-'inputs and tables'!$K$21)-O1475*'inputs and tables'!$K$22,0)*('inputs and tables'!$K$15+'inputs and tables'!$K$16)))*(IF(AND(J1475=0,'inputs and tables'!$K$16=1),(data!C1475/data!C1476-1)*'inputs and tables'!$K$18+1,1)*IF(AND(J1475=1,'inputs and tables'!$K$15=1),(data!C1476/data!C1475-1)*'inputs and tables'!$K$17+1,1))</f>
        <v>294075.3027239787</v>
      </c>
      <c r="P1476" s="10">
        <f ca="1">(P1475+(IF(K1475&lt;&gt;K1474,(-P1475*'inputs and tables'!$K$22-'inputs and tables'!$K$21)-P1475*'inputs and tables'!$K$22,0)*('inputs and tables'!$K$15+'inputs and tables'!$K$16)))*(IF(AND(K1475=0,'inputs and tables'!$K$16=1),data!C1475/data!C1476,1)*IF(AND(K1475=1,'inputs and tables'!$K$15=1),data!C1476/data!C1475,1))</f>
        <v>12412.112821988316</v>
      </c>
      <c r="R1476" s="36">
        <f ca="1">1-O1476/MAX($O$202:O1476)</f>
        <v>0.64738542728073512</v>
      </c>
      <c r="S1476" s="36">
        <f>1-N1476/MAX($N$202:N1476)</f>
        <v>0.81629983903316117</v>
      </c>
    </row>
    <row r="1477" spans="1:19" x14ac:dyDescent="0.4">
      <c r="A1477" s="17">
        <f t="shared" ref="A1477:A1540" si="69">A1476+1</f>
        <v>1475</v>
      </c>
      <c r="B1477">
        <v>1547683200</v>
      </c>
      <c r="C1477">
        <v>3640.65</v>
      </c>
      <c r="D1477" s="14">
        <f t="shared" si="67"/>
        <v>43482</v>
      </c>
      <c r="F1477">
        <f ca="1">IF(A1477&lt;$F$2,"",AVERAGE(INDIRECT("C"&amp;A1477-$F$2+3):C1477))</f>
        <v>3671.9606818181815</v>
      </c>
      <c r="G1477" s="2">
        <f ca="1">IF(A1477&lt;$G$2,"",IF(A1477=$G$2,AVERAGE(INDIRECT("C"&amp;A1477-$G$2+3):C1477),G1476+(2/($G$2+3))*(C1477-G1476)))</f>
        <v>3927.8392589797891</v>
      </c>
      <c r="J1477">
        <f ca="1">IF(F1477="","",IF(C1477&lt;(F1477*(1-'inputs and tables'!$K$14)),0,IF(C1477&gt;(F1477*(1+'inputs and tables'!$K$14)),1,J1476)))</f>
        <v>0</v>
      </c>
      <c r="K1477">
        <f ca="1">IF(G1477="","",IF(C1477&lt;(G1477*(1-'inputs and tables'!$K$14)),0,IF(C1477&gt;(G1477*(1+'inputs and tables'!$K$14)),1,K1476)))</f>
        <v>0</v>
      </c>
      <c r="N1477" s="13">
        <f t="shared" si="68"/>
        <v>13101.047176940514</v>
      </c>
      <c r="O1477" s="10">
        <f ca="1">(O1476+(IF(J1476&lt;&gt;J1475,(-O1476*'inputs and tables'!$K$22-'inputs and tables'!$K$21)-O1476*'inputs and tables'!$K$22,0)*('inputs and tables'!$K$15+'inputs and tables'!$K$16)))*(IF(AND(J1476=0,'inputs and tables'!$K$16=1),(data!C1476/data!C1477-1)*'inputs and tables'!$K$18+1,1)*IF(AND(J1476=1,'inputs and tables'!$K$15=1),(data!C1477/data!C1476-1)*'inputs and tables'!$K$17+1,1))</f>
        <v>291576.10893543001</v>
      </c>
      <c r="P1477" s="10">
        <f ca="1">(P1476+(IF(K1476&lt;&gt;K1475,(-P1476*'inputs and tables'!$K$22-'inputs and tables'!$K$21)-P1476*'inputs and tables'!$K$22,0)*('inputs and tables'!$K$15+'inputs and tables'!$K$16)))*(IF(AND(K1476=0,'inputs and tables'!$K$16=1),data!C1476/data!C1477,1)*IF(AND(K1476=1,'inputs and tables'!$K$15=1),data!C1477/data!C1476,1))</f>
        <v>12306.628699451869</v>
      </c>
      <c r="R1477" s="36">
        <f ca="1">1-O1477/MAX($O$202:O1477)</f>
        <v>0.65038211602585871</v>
      </c>
      <c r="S1477" s="36">
        <f>1-N1477/MAX($N$202:N1477)</f>
        <v>0.81472528512708176</v>
      </c>
    </row>
    <row r="1478" spans="1:19" x14ac:dyDescent="0.4">
      <c r="A1478" s="17">
        <f t="shared" si="69"/>
        <v>1476</v>
      </c>
      <c r="B1478">
        <v>1547769600</v>
      </c>
      <c r="C1478">
        <v>3607.85</v>
      </c>
      <c r="D1478" s="14">
        <f t="shared" si="67"/>
        <v>43483</v>
      </c>
      <c r="F1478">
        <f ca="1">IF(A1478&lt;$F$2,"",AVERAGE(INDIRECT("C"&amp;A1478-$F$2+3):C1478))</f>
        <v>3669.993863636364</v>
      </c>
      <c r="G1478" s="2">
        <f ca="1">IF(A1478&lt;$G$2,"",IF(A1478=$G$2,AVERAGE(INDIRECT("C"&amp;A1478-$G$2+3):C1478),G1477+(2/($G$2+3))*(C1478-G1477)))</f>
        <v>3914.2226947678832</v>
      </c>
      <c r="J1478">
        <f ca="1">IF(F1478="","",IF(C1478&lt;(F1478*(1-'inputs and tables'!$K$14)),0,IF(C1478&gt;(F1478*(1+'inputs and tables'!$K$14)),1,J1477)))</f>
        <v>0</v>
      </c>
      <c r="K1478">
        <f ca="1">IF(G1478="","",IF(C1478&lt;(G1478*(1-'inputs and tables'!$K$14)),0,IF(C1478&gt;(G1478*(1+'inputs and tables'!$K$14)),1,K1477)))</f>
        <v>0</v>
      </c>
      <c r="N1478" s="13">
        <f t="shared" si="68"/>
        <v>12983.014861995751</v>
      </c>
      <c r="O1478" s="10">
        <f ca="1">(O1477+(IF(J1477&lt;&gt;J1476,(-O1477*'inputs and tables'!$K$22-'inputs and tables'!$K$21)-O1477*'inputs and tables'!$K$22,0)*('inputs and tables'!$K$15+'inputs and tables'!$K$16)))*(IF(AND(J1477=0,'inputs and tables'!$K$16=1),(data!C1477/data!C1478-1)*'inputs and tables'!$K$18+1,1)*IF(AND(J1477=1,'inputs and tables'!$K$15=1),(data!C1478/data!C1477-1)*'inputs and tables'!$K$17+1,1))</f>
        <v>294226.9110400303</v>
      </c>
      <c r="P1478" s="10">
        <f ca="1">(P1477+(IF(K1477&lt;&gt;K1476,(-P1477*'inputs and tables'!$K$22-'inputs and tables'!$K$21)-P1477*'inputs and tables'!$K$22,0)*('inputs and tables'!$K$15+'inputs and tables'!$K$16)))*(IF(AND(K1477=0,'inputs and tables'!$K$16=1),data!C1477/data!C1478,1)*IF(AND(K1477=1,'inputs and tables'!$K$15=1),data!C1478/data!C1477,1))</f>
        <v>12418.511793633175</v>
      </c>
      <c r="R1478" s="36">
        <f ca="1">1-O1478/MAX($O$202:O1478)</f>
        <v>0.6472036394832219</v>
      </c>
      <c r="S1478" s="36">
        <f>1-N1478/MAX($N$202:N1478)</f>
        <v>0.81639449547353959</v>
      </c>
    </row>
    <row r="1479" spans="1:19" x14ac:dyDescent="0.4">
      <c r="A1479" s="17">
        <f t="shared" si="69"/>
        <v>1477</v>
      </c>
      <c r="B1479">
        <v>1547856000</v>
      </c>
      <c r="C1479">
        <v>3682.65</v>
      </c>
      <c r="D1479" s="14">
        <f t="shared" si="67"/>
        <v>43484</v>
      </c>
      <c r="F1479">
        <f ca="1">IF(A1479&lt;$F$2,"",AVERAGE(INDIRECT("C"&amp;A1479-$F$2+3):C1479))</f>
        <v>3675.6618181818176</v>
      </c>
      <c r="G1479" s="2">
        <f ca="1">IF(A1479&lt;$G$2,"",IF(A1479=$G$2,AVERAGE(INDIRECT("C"&amp;A1479-$G$2+3):C1479),G1478+(2/($G$2+3))*(C1479-G1478)))</f>
        <v>3904.368537543718</v>
      </c>
      <c r="J1479">
        <f ca="1">IF(F1479="","",IF(C1479&lt;(F1479*(1-'inputs and tables'!$K$14)),0,IF(C1479&gt;(F1479*(1+'inputs and tables'!$K$14)),1,J1478)))</f>
        <v>1</v>
      </c>
      <c r="K1479">
        <f ca="1">IF(G1479="","",IF(C1479&lt;(G1479*(1-'inputs and tables'!$K$14)),0,IF(C1479&gt;(G1479*(1+'inputs and tables'!$K$14)),1,K1478)))</f>
        <v>0</v>
      </c>
      <c r="N1479" s="13">
        <f t="shared" si="68"/>
        <v>13252.186116808809</v>
      </c>
      <c r="O1479" s="10">
        <f ca="1">(O1478+(IF(J1478&lt;&gt;J1477,(-O1478*'inputs and tables'!$K$22-'inputs and tables'!$K$21)-O1478*'inputs and tables'!$K$22,0)*('inputs and tables'!$K$15+'inputs and tables'!$K$16)))*(IF(AND(J1478=0,'inputs and tables'!$K$16=1),(data!C1478/data!C1479-1)*'inputs and tables'!$K$18+1,1)*IF(AND(J1478=1,'inputs and tables'!$K$15=1),(data!C1479/data!C1478-1)*'inputs and tables'!$K$17+1,1))</f>
        <v>288250.73275922862</v>
      </c>
      <c r="P1479" s="10">
        <f ca="1">(P1478+(IF(K1478&lt;&gt;K1477,(-P1478*'inputs and tables'!$K$22-'inputs and tables'!$K$21)-P1478*'inputs and tables'!$K$22,0)*('inputs and tables'!$K$15+'inputs and tables'!$K$16)))*(IF(AND(K1478=0,'inputs and tables'!$K$16=1),data!C1478/data!C1479,1)*IF(AND(K1478=1,'inputs and tables'!$K$15=1),data!C1479/data!C1478,1))</f>
        <v>12166.273681902829</v>
      </c>
      <c r="R1479" s="36">
        <f ca="1">1-O1479/MAX($O$202:O1479)</f>
        <v>0.65436944882341308</v>
      </c>
      <c r="S1479" s="36">
        <f>1-N1479/MAX($N$202:N1479)</f>
        <v>0.81258788163466622</v>
      </c>
    </row>
    <row r="1480" spans="1:19" x14ac:dyDescent="0.4">
      <c r="A1480" s="17">
        <f t="shared" si="69"/>
        <v>1478</v>
      </c>
      <c r="B1480">
        <v>1547942400</v>
      </c>
      <c r="C1480">
        <v>3536.19</v>
      </c>
      <c r="D1480" s="14">
        <f t="shared" si="67"/>
        <v>43485</v>
      </c>
      <c r="F1480">
        <f ca="1">IF(A1480&lt;$F$2,"",AVERAGE(INDIRECT("C"&amp;A1480-$F$2+3):C1480))</f>
        <v>3679.2113636363633</v>
      </c>
      <c r="G1480" s="2">
        <f ca="1">IF(A1480&lt;$G$2,"",IF(A1480=$G$2,AVERAGE(INDIRECT("C"&amp;A1480-$G$2+3):C1480),G1479+(2/($G$2+3))*(C1480-G1479)))</f>
        <v>3888.7013657333468</v>
      </c>
      <c r="J1480">
        <f ca="1">IF(F1480="","",IF(C1480&lt;(F1480*(1-'inputs and tables'!$K$14)),0,IF(C1480&gt;(F1480*(1+'inputs and tables'!$K$14)),1,J1479)))</f>
        <v>0</v>
      </c>
      <c r="K1480">
        <f ca="1">IF(G1480="","",IF(C1480&lt;(G1480*(1-'inputs and tables'!$K$14)),0,IF(C1480&gt;(G1480*(1+'inputs and tables'!$K$14)),1,K1479)))</f>
        <v>0</v>
      </c>
      <c r="N1480" s="13">
        <f t="shared" si="68"/>
        <v>12725.143042210946</v>
      </c>
      <c r="O1480" s="10">
        <f ca="1">(O1479+(IF(J1479&lt;&gt;J1478,(-O1479*'inputs and tables'!$K$22-'inputs and tables'!$K$21)-O1479*'inputs and tables'!$K$22,0)*('inputs and tables'!$K$15+'inputs and tables'!$K$16)))*(IF(AND(J1479=0,'inputs and tables'!$K$16=1),(data!C1479/data!C1480-1)*'inputs and tables'!$K$18+1,1)*IF(AND(J1479=1,'inputs and tables'!$K$15=1),(data!C1480/data!C1479-1)*'inputs and tables'!$K$17+1,1))</f>
        <v>261932.24446102916</v>
      </c>
      <c r="P1480" s="10">
        <f ca="1">(P1479+(IF(K1479&lt;&gt;K1478,(-P1479*'inputs and tables'!$K$22-'inputs and tables'!$K$21)-P1479*'inputs and tables'!$K$22,0)*('inputs and tables'!$K$15+'inputs and tables'!$K$16)))*(IF(AND(K1479=0,'inputs and tables'!$K$16=1),data!C1479/data!C1480,1)*IF(AND(K1479=1,'inputs and tables'!$K$15=1),data!C1480/data!C1479,1))</f>
        <v>12670.169808369872</v>
      </c>
      <c r="R1480" s="36">
        <f ca="1">1-O1480/MAX($O$202:O1480)</f>
        <v>0.68592695270056503</v>
      </c>
      <c r="S1480" s="36">
        <f>1-N1480/MAX($N$202:N1480)</f>
        <v>0.82004131295607519</v>
      </c>
    </row>
    <row r="1481" spans="1:19" x14ac:dyDescent="0.4">
      <c r="A1481" s="17">
        <f t="shared" si="69"/>
        <v>1479</v>
      </c>
      <c r="B1481">
        <v>1548028800</v>
      </c>
      <c r="C1481">
        <v>3531.76</v>
      </c>
      <c r="D1481" s="14">
        <f t="shared" si="67"/>
        <v>43486</v>
      </c>
      <c r="F1481">
        <f ca="1">IF(A1481&lt;$F$2,"",AVERAGE(INDIRECT("C"&amp;A1481-$F$2+3):C1481))</f>
        <v>3682.1831818181818</v>
      </c>
      <c r="G1481" s="2">
        <f ca="1">IF(A1481&lt;$G$2,"",IF(A1481=$G$2,AVERAGE(INDIRECT("C"&amp;A1481-$G$2+3):C1481),G1480+(2/($G$2+3))*(C1481-G1480)))</f>
        <v>3873.5123714468214</v>
      </c>
      <c r="J1481">
        <f ca="1">IF(F1481="","",IF(C1481&lt;(F1481*(1-'inputs and tables'!$K$14)),0,IF(C1481&gt;(F1481*(1+'inputs and tables'!$K$14)),1,J1480)))</f>
        <v>0</v>
      </c>
      <c r="K1481">
        <f ca="1">IF(G1481="","",IF(C1481&lt;(G1481*(1-'inputs and tables'!$K$14)),0,IF(C1481&gt;(G1481*(1+'inputs and tables'!$K$14)),1,K1480)))</f>
        <v>0</v>
      </c>
      <c r="N1481" s="13">
        <f t="shared" si="68"/>
        <v>12709.201482601029</v>
      </c>
      <c r="O1481" s="10">
        <f ca="1">(O1480+(IF(J1480&lt;&gt;J1479,(-O1480*'inputs and tables'!$K$22-'inputs and tables'!$K$21)-O1480*'inputs and tables'!$K$22,0)*('inputs and tables'!$K$15+'inputs and tables'!$K$16)))*(IF(AND(J1480=0,'inputs and tables'!$K$16=1),(data!C1480/data!C1481-1)*'inputs and tables'!$K$18+1,1)*IF(AND(J1480=1,'inputs and tables'!$K$15=1),(data!C1481/data!C1480-1)*'inputs and tables'!$K$17+1,1))</f>
        <v>261736.27289894142</v>
      </c>
      <c r="P1481" s="10">
        <f ca="1">(P1480+(IF(K1480&lt;&gt;K1479,(-P1480*'inputs and tables'!$K$22-'inputs and tables'!$K$21)-P1480*'inputs and tables'!$K$22,0)*('inputs and tables'!$K$15+'inputs and tables'!$K$16)))*(IF(AND(K1480=0,'inputs and tables'!$K$16=1),data!C1480/data!C1481,1)*IF(AND(K1480=1,'inputs and tables'!$K$15=1),data!C1481/data!C1480,1))</f>
        <v>12686.062409297194</v>
      </c>
      <c r="R1481" s="36">
        <f ca="1">1-O1481/MAX($O$202:O1481)</f>
        <v>0.68616193478845411</v>
      </c>
      <c r="S1481" s="36">
        <f>1-N1481/MAX($N$202:N1481)</f>
        <v>0.82026675813396577</v>
      </c>
    </row>
    <row r="1482" spans="1:19" x14ac:dyDescent="0.4">
      <c r="A1482" s="17">
        <f t="shared" si="69"/>
        <v>1480</v>
      </c>
      <c r="B1482">
        <v>1548115200</v>
      </c>
      <c r="C1482">
        <v>3577.03</v>
      </c>
      <c r="D1482" s="14">
        <f t="shared" si="67"/>
        <v>43487</v>
      </c>
      <c r="F1482">
        <f ca="1">IF(A1482&lt;$F$2,"",AVERAGE(INDIRECT("C"&amp;A1482-$F$2+3):C1482))</f>
        <v>3683.2252272727274</v>
      </c>
      <c r="G1482" s="2">
        <f ca="1">IF(A1482&lt;$G$2,"",IF(A1482=$G$2,AVERAGE(INDIRECT("C"&amp;A1482-$G$2+3):C1482),G1481+(2/($G$2+3))*(C1482-G1481)))</f>
        <v>3860.8961003214249</v>
      </c>
      <c r="J1482">
        <f ca="1">IF(F1482="","",IF(C1482&lt;(F1482*(1-'inputs and tables'!$K$14)),0,IF(C1482&gt;(F1482*(1+'inputs and tables'!$K$14)),1,J1481)))</f>
        <v>0</v>
      </c>
      <c r="K1482">
        <f ca="1">IF(G1482="","",IF(C1482&lt;(G1482*(1-'inputs and tables'!$K$14)),0,IF(C1482&gt;(G1482*(1+'inputs and tables'!$K$14)),1,K1481)))</f>
        <v>0</v>
      </c>
      <c r="N1482" s="13">
        <f t="shared" si="68"/>
        <v>12872.107668501925</v>
      </c>
      <c r="O1482" s="10">
        <f ca="1">(O1481+(IF(J1481&lt;&gt;J1480,(-O1481*'inputs and tables'!$K$22-'inputs and tables'!$K$21)-O1481*'inputs and tables'!$K$22,0)*('inputs and tables'!$K$15+'inputs and tables'!$K$16)))*(IF(AND(J1481=0,'inputs and tables'!$K$16=1),(data!C1481/data!C1482-1)*'inputs and tables'!$K$18+1,1)*IF(AND(J1481=1,'inputs and tables'!$K$15=1),(data!C1482/data!C1481-1)*'inputs and tables'!$K$17+1,1))</f>
        <v>258423.80387460135</v>
      </c>
      <c r="P1482" s="10">
        <f ca="1">(P1481+(IF(K1481&lt;&gt;K1480,(-P1481*'inputs and tables'!$K$22-'inputs and tables'!$K$21)-P1481*'inputs and tables'!$K$22,0)*('inputs and tables'!$K$15+'inputs and tables'!$K$16)))*(IF(AND(K1481=0,'inputs and tables'!$K$16=1),data!C1481/data!C1482,1)*IF(AND(K1481=1,'inputs and tables'!$K$15=1),data!C1482/data!C1481,1))</f>
        <v>12525.510765819536</v>
      </c>
      <c r="R1482" s="36">
        <f ca="1">1-O1482/MAX($O$202:O1482)</f>
        <v>0.69013379110839734</v>
      </c>
      <c r="S1482" s="36">
        <f>1-N1482/MAX($N$202:N1482)</f>
        <v>0.81796294251249779</v>
      </c>
    </row>
    <row r="1483" spans="1:19" x14ac:dyDescent="0.4">
      <c r="A1483" s="17">
        <f t="shared" si="69"/>
        <v>1481</v>
      </c>
      <c r="B1483">
        <v>1548201600</v>
      </c>
      <c r="C1483">
        <v>3553.01</v>
      </c>
      <c r="D1483" s="14">
        <f t="shared" si="67"/>
        <v>43488</v>
      </c>
      <c r="F1483">
        <f ca="1">IF(A1483&lt;$F$2,"",AVERAGE(INDIRECT("C"&amp;A1483-$F$2+3):C1483))</f>
        <v>3686.4720454545459</v>
      </c>
      <c r="G1483" s="2">
        <f ca="1">IF(A1483&lt;$G$2,"",IF(A1483=$G$2,AVERAGE(INDIRECT("C"&amp;A1483-$G$2+3):C1483),G1482+(2/($G$2+3))*(C1483-G1482)))</f>
        <v>3847.7945641375345</v>
      </c>
      <c r="J1483">
        <f ca="1">IF(F1483="","",IF(C1483&lt;(F1483*(1-'inputs and tables'!$K$14)),0,IF(C1483&gt;(F1483*(1+'inputs and tables'!$K$14)),1,J1482)))</f>
        <v>0</v>
      </c>
      <c r="K1483">
        <f ca="1">IF(G1483="","",IF(C1483&lt;(G1483*(1-'inputs and tables'!$K$14)),0,IF(C1483&gt;(G1483*(1+'inputs and tables'!$K$14)),1,K1482)))</f>
        <v>0</v>
      </c>
      <c r="N1483" s="13">
        <f t="shared" si="68"/>
        <v>12785.67058908201</v>
      </c>
      <c r="O1483" s="10">
        <f ca="1">(O1482+(IF(J1482&lt;&gt;J1481,(-O1482*'inputs and tables'!$K$22-'inputs and tables'!$K$21)-O1482*'inputs and tables'!$K$22,0)*('inputs and tables'!$K$15+'inputs and tables'!$K$16)))*(IF(AND(J1482=0,'inputs and tables'!$K$16=1),(data!C1482/data!C1483-1)*'inputs and tables'!$K$18+1,1)*IF(AND(J1482=1,'inputs and tables'!$K$15=1),(data!C1483/data!C1482-1)*'inputs and tables'!$K$17+1,1))</f>
        <v>260170.86897407135</v>
      </c>
      <c r="P1483" s="10">
        <f ca="1">(P1482+(IF(K1482&lt;&gt;K1481,(-P1482*'inputs and tables'!$K$22-'inputs and tables'!$K$21)-P1482*'inputs and tables'!$K$22,0)*('inputs and tables'!$K$15+'inputs and tables'!$K$16)))*(IF(AND(K1482=0,'inputs and tables'!$K$16=1),data!C1482/data!C1483,1)*IF(AND(K1482=1,'inputs and tables'!$K$15=1),data!C1483/data!C1482,1))</f>
        <v>12610.189043841547</v>
      </c>
      <c r="R1483" s="36">
        <f ca="1">1-O1483/MAX($O$202:O1483)</f>
        <v>0.68803895142666938</v>
      </c>
      <c r="S1483" s="36">
        <f>1-N1483/MAX($N$202:N1483)</f>
        <v>0.81918533374792213</v>
      </c>
    </row>
    <row r="1484" spans="1:19" x14ac:dyDescent="0.4">
      <c r="A1484" s="17">
        <f t="shared" si="69"/>
        <v>1482</v>
      </c>
      <c r="B1484">
        <v>1548288000</v>
      </c>
      <c r="C1484">
        <v>3568.97</v>
      </c>
      <c r="D1484" s="14">
        <f t="shared" si="67"/>
        <v>43489</v>
      </c>
      <c r="F1484">
        <f ca="1">IF(A1484&lt;$F$2,"",AVERAGE(INDIRECT("C"&amp;A1484-$F$2+3):C1484))</f>
        <v>3691.463181818182</v>
      </c>
      <c r="G1484" s="2">
        <f ca="1">IF(A1484&lt;$G$2,"",IF(A1484=$G$2,AVERAGE(INDIRECT("C"&amp;A1484-$G$2+3):C1484),G1483+(2/($G$2+3))*(C1484-G1483)))</f>
        <v>3835.929689067852</v>
      </c>
      <c r="J1484">
        <f ca="1">IF(F1484="","",IF(C1484&lt;(F1484*(1-'inputs and tables'!$K$14)),0,IF(C1484&gt;(F1484*(1+'inputs and tables'!$K$14)),1,J1483)))</f>
        <v>0</v>
      </c>
      <c r="K1484">
        <f ca="1">IF(G1484="","",IF(C1484&lt;(G1484*(1-'inputs and tables'!$K$14)),0,IF(C1484&gt;(G1484*(1+'inputs and tables'!$K$14)),1,K1483)))</f>
        <v>0</v>
      </c>
      <c r="N1484" s="13">
        <f t="shared" si="68"/>
        <v>12843.10338623196</v>
      </c>
      <c r="O1484" s="10">
        <f ca="1">(O1483+(IF(J1483&lt;&gt;J1482,(-O1483*'inputs and tables'!$K$22-'inputs and tables'!$K$21)-O1483*'inputs and tables'!$K$22,0)*('inputs and tables'!$K$15+'inputs and tables'!$K$16)))*(IF(AND(J1483=0,'inputs and tables'!$K$16=1),(data!C1483/data!C1484-1)*'inputs and tables'!$K$18+1,1)*IF(AND(J1483=1,'inputs and tables'!$K$15=1),(data!C1484/data!C1483-1)*'inputs and tables'!$K$17+1,1))</f>
        <v>259007.41647409907</v>
      </c>
      <c r="P1484" s="10">
        <f ca="1">(P1483+(IF(K1483&lt;&gt;K1482,(-P1483*'inputs and tables'!$K$22-'inputs and tables'!$K$21)-P1483*'inputs and tables'!$K$22,0)*('inputs and tables'!$K$15+'inputs and tables'!$K$16)))*(IF(AND(K1483=0,'inputs and tables'!$K$16=1),data!C1483/data!C1484,1)*IF(AND(K1483=1,'inputs and tables'!$K$15=1),data!C1484/data!C1483,1))</f>
        <v>12553.79781131796</v>
      </c>
      <c r="R1484" s="36">
        <f ca="1">1-O1484/MAX($O$202:O1484)</f>
        <v>0.68943400331425331</v>
      </c>
      <c r="S1484" s="36">
        <f>1-N1484/MAX($N$202:N1484)</f>
        <v>0.81837312042080423</v>
      </c>
    </row>
    <row r="1485" spans="1:19" x14ac:dyDescent="0.4">
      <c r="A1485" s="17">
        <f t="shared" si="69"/>
        <v>1483</v>
      </c>
      <c r="B1485">
        <v>1548374400</v>
      </c>
      <c r="C1485">
        <v>3562.17</v>
      </c>
      <c r="D1485" s="14">
        <f t="shared" si="67"/>
        <v>43490</v>
      </c>
      <c r="F1485">
        <f ca="1">IF(A1485&lt;$F$2,"",AVERAGE(INDIRECT("C"&amp;A1485-$F$2+3):C1485))</f>
        <v>3694.4615909090917</v>
      </c>
      <c r="G1485" s="2">
        <f ca="1">IF(A1485&lt;$G$2,"",IF(A1485=$G$2,AVERAGE(INDIRECT("C"&amp;A1485-$G$2+3):C1485),G1484+(2/($G$2+3))*(C1485-G1484)))</f>
        <v>3824.2803405968798</v>
      </c>
      <c r="J1485">
        <f ca="1">IF(F1485="","",IF(C1485&lt;(F1485*(1-'inputs and tables'!$K$14)),0,IF(C1485&gt;(F1485*(1+'inputs and tables'!$K$14)),1,J1484)))</f>
        <v>0</v>
      </c>
      <c r="K1485">
        <f ca="1">IF(G1485="","",IF(C1485&lt;(G1485*(1-'inputs and tables'!$K$14)),0,IF(C1485&gt;(G1485*(1+'inputs and tables'!$K$14)),1,K1484)))</f>
        <v>0</v>
      </c>
      <c r="N1485" s="13">
        <f t="shared" si="68"/>
        <v>12818.633272158047</v>
      </c>
      <c r="O1485" s="10">
        <f ca="1">(O1484+(IF(J1484&lt;&gt;J1483,(-O1484*'inputs and tables'!$K$22-'inputs and tables'!$K$21)-O1484*'inputs and tables'!$K$22,0)*('inputs and tables'!$K$15+'inputs and tables'!$K$16)))*(IF(AND(J1484=0,'inputs and tables'!$K$16=1),(data!C1484/data!C1485-1)*'inputs and tables'!$K$18+1,1)*IF(AND(J1484=1,'inputs and tables'!$K$15=1),(data!C1485/data!C1484-1)*'inputs and tables'!$K$17+1,1))</f>
        <v>259501.84836028752</v>
      </c>
      <c r="P1485" s="10">
        <f ca="1">(P1484+(IF(K1484&lt;&gt;K1483,(-P1484*'inputs and tables'!$K$22-'inputs and tables'!$K$21)-P1484*'inputs and tables'!$K$22,0)*('inputs and tables'!$K$15+'inputs and tables'!$K$16)))*(IF(AND(K1484=0,'inputs and tables'!$K$16=1),data!C1484/data!C1485,1)*IF(AND(K1484=1,'inputs and tables'!$K$15=1),data!C1485/data!C1484,1))</f>
        <v>12577.762368067628</v>
      </c>
      <c r="R1485" s="36">
        <f ca="1">1-O1485/MAX($O$202:O1485)</f>
        <v>0.68884114874036628</v>
      </c>
      <c r="S1485" s="36">
        <f>1-N1485/MAX($N$202:N1485)</f>
        <v>0.81871917622433821</v>
      </c>
    </row>
    <row r="1486" spans="1:19" x14ac:dyDescent="0.4">
      <c r="A1486" s="17">
        <f t="shared" si="69"/>
        <v>1484</v>
      </c>
      <c r="B1486">
        <v>1548460800</v>
      </c>
      <c r="C1486">
        <v>3556.07</v>
      </c>
      <c r="D1486" s="14">
        <f t="shared" si="67"/>
        <v>43491</v>
      </c>
      <c r="F1486">
        <f ca="1">IF(A1486&lt;$F$2,"",AVERAGE(INDIRECT("C"&amp;A1486-$F$2+3):C1486))</f>
        <v>3701.0768181818189</v>
      </c>
      <c r="G1486" s="2">
        <f ca="1">IF(A1486&lt;$G$2,"",IF(A1486=$G$2,AVERAGE(INDIRECT("C"&amp;A1486-$G$2+3):C1486),G1485+(2/($G$2+3))*(C1486-G1485)))</f>
        <v>3812.8671346140341</v>
      </c>
      <c r="J1486">
        <f ca="1">IF(F1486="","",IF(C1486&lt;(F1486*(1-'inputs and tables'!$K$14)),0,IF(C1486&gt;(F1486*(1+'inputs and tables'!$K$14)),1,J1485)))</f>
        <v>0</v>
      </c>
      <c r="K1486">
        <f ca="1">IF(G1486="","",IF(C1486&lt;(G1486*(1-'inputs and tables'!$K$14)),0,IF(C1486&gt;(G1486*(1+'inputs and tables'!$K$14)),1,K1485)))</f>
        <v>0</v>
      </c>
      <c r="N1486" s="13">
        <f t="shared" si="68"/>
        <v>12796.682140415272</v>
      </c>
      <c r="O1486" s="10">
        <f ca="1">(O1485+(IF(J1485&lt;&gt;J1484,(-O1485*'inputs and tables'!$K$22-'inputs and tables'!$K$21)-O1485*'inputs and tables'!$K$22,0)*('inputs and tables'!$K$15+'inputs and tables'!$K$16)))*(IF(AND(J1485=0,'inputs and tables'!$K$16=1),(data!C1485/data!C1486-1)*'inputs and tables'!$K$18+1,1)*IF(AND(J1485=1,'inputs and tables'!$K$15=1),(data!C1486/data!C1485-1)*'inputs and tables'!$K$17+1,1))</f>
        <v>259946.99181218742</v>
      </c>
      <c r="P1486" s="10">
        <f ca="1">(P1485+(IF(K1485&lt;&gt;K1484,(-P1485*'inputs and tables'!$K$22-'inputs and tables'!$K$21)-P1485*'inputs and tables'!$K$22,0)*('inputs and tables'!$K$15+'inputs and tables'!$K$16)))*(IF(AND(K1485=0,'inputs and tables'!$K$16=1),data!C1485/data!C1486,1)*IF(AND(K1485=1,'inputs and tables'!$K$15=1),data!C1486/data!C1485,1))</f>
        <v>12599.337969910452</v>
      </c>
      <c r="R1486" s="36">
        <f ca="1">1-O1486/MAX($O$202:O1486)</f>
        <v>0.68830739406380381</v>
      </c>
      <c r="S1486" s="36">
        <f>1-N1486/MAX($N$202:N1486)</f>
        <v>0.8190296086363319</v>
      </c>
    </row>
    <row r="1487" spans="1:19" x14ac:dyDescent="0.4">
      <c r="A1487" s="17">
        <f t="shared" si="69"/>
        <v>1485</v>
      </c>
      <c r="B1487">
        <v>1548547200</v>
      </c>
      <c r="C1487">
        <v>3531.02</v>
      </c>
      <c r="D1487" s="14">
        <f t="shared" si="67"/>
        <v>43492</v>
      </c>
      <c r="F1487">
        <f ca="1">IF(A1487&lt;$F$2,"",AVERAGE(INDIRECT("C"&amp;A1487-$F$2+3):C1487))</f>
        <v>3708.6975000000002</v>
      </c>
      <c r="G1487" s="2">
        <f ca="1">IF(A1487&lt;$G$2,"",IF(A1487=$G$2,AVERAGE(INDIRECT("C"&amp;A1487-$G$2+3):C1487),G1486+(2/($G$2+3))*(C1487-G1486)))</f>
        <v>3800.8736395240753</v>
      </c>
      <c r="J1487">
        <f ca="1">IF(F1487="","",IF(C1487&lt;(F1487*(1-'inputs and tables'!$K$14)),0,IF(C1487&gt;(F1487*(1+'inputs and tables'!$K$14)),1,J1486)))</f>
        <v>0</v>
      </c>
      <c r="K1487">
        <f ca="1">IF(G1487="","",IF(C1487&lt;(G1487*(1-'inputs and tables'!$K$14)),0,IF(C1487&gt;(G1487*(1+'inputs and tables'!$K$14)),1,K1486)))</f>
        <v>0</v>
      </c>
      <c r="N1487" s="13">
        <f t="shared" si="68"/>
        <v>12706.538558422397</v>
      </c>
      <c r="O1487" s="10">
        <f ca="1">(O1486+(IF(J1486&lt;&gt;J1485,(-O1486*'inputs and tables'!$K$22-'inputs and tables'!$K$21)-O1486*'inputs and tables'!$K$22,0)*('inputs and tables'!$K$15+'inputs and tables'!$K$16)))*(IF(AND(J1486=0,'inputs and tables'!$K$16=1),(data!C1486/data!C1487-1)*'inputs and tables'!$K$18+1,1)*IF(AND(J1486=1,'inputs and tables'!$K$15=1),(data!C1487/data!C1486-1)*'inputs and tables'!$K$17+1,1))</f>
        <v>261791.12527642588</v>
      </c>
      <c r="P1487" s="10">
        <f ca="1">(P1486+(IF(K1486&lt;&gt;K1485,(-P1486*'inputs and tables'!$K$22-'inputs and tables'!$K$21)-P1486*'inputs and tables'!$K$22,0)*('inputs and tables'!$K$15+'inputs and tables'!$K$16)))*(IF(AND(K1486=0,'inputs and tables'!$K$16=1),data!C1486/data!C1487,1)*IF(AND(K1486=1,'inputs and tables'!$K$15=1),data!C1487/data!C1486,1))</f>
        <v>12688.721042265255</v>
      </c>
      <c r="R1487" s="36">
        <f ca="1">1-O1487/MAX($O$202:O1487)</f>
        <v>0.68609616337728774</v>
      </c>
      <c r="S1487" s="36">
        <f>1-N1487/MAX($N$202:N1487)</f>
        <v>0.82030441714787972</v>
      </c>
    </row>
    <row r="1488" spans="1:19" x14ac:dyDescent="0.4">
      <c r="A1488" s="17">
        <f t="shared" si="69"/>
        <v>1486</v>
      </c>
      <c r="B1488">
        <v>1548633600</v>
      </c>
      <c r="C1488">
        <v>3429.95</v>
      </c>
      <c r="D1488" s="14">
        <f t="shared" si="67"/>
        <v>43493</v>
      </c>
      <c r="F1488">
        <f ca="1">IF(A1488&lt;$F$2,"",AVERAGE(INDIRECT("C"&amp;A1488-$F$2+3):C1488))</f>
        <v>3714.3100000000009</v>
      </c>
      <c r="G1488" s="2">
        <f ca="1">IF(A1488&lt;$G$2,"",IF(A1488=$G$2,AVERAGE(INDIRECT("C"&amp;A1488-$G$2+3):C1488),G1487+(2/($G$2+3))*(C1488-G1487)))</f>
        <v>3785.0896548634764</v>
      </c>
      <c r="J1488">
        <f ca="1">IF(F1488="","",IF(C1488&lt;(F1488*(1-'inputs and tables'!$K$14)),0,IF(C1488&gt;(F1488*(1+'inputs and tables'!$K$14)),1,J1487)))</f>
        <v>0</v>
      </c>
      <c r="K1488">
        <f ca="1">IF(G1488="","",IF(C1488&lt;(G1488*(1-'inputs and tables'!$K$14)),0,IF(C1488&gt;(G1488*(1+'inputs and tables'!$K$14)),1,K1487)))</f>
        <v>0</v>
      </c>
      <c r="N1488" s="13">
        <f t="shared" si="68"/>
        <v>12342.833495267911</v>
      </c>
      <c r="O1488" s="10">
        <f ca="1">(O1487+(IF(J1487&lt;&gt;J1486,(-O1487*'inputs and tables'!$K$22-'inputs and tables'!$K$21)-O1487*'inputs and tables'!$K$22,0)*('inputs and tables'!$K$15+'inputs and tables'!$K$16)))*(IF(AND(J1487=0,'inputs and tables'!$K$16=1),(data!C1487/data!C1488-1)*'inputs and tables'!$K$18+1,1)*IF(AND(J1487=1,'inputs and tables'!$K$15=1),(data!C1488/data!C1487-1)*'inputs and tables'!$K$17+1,1))</f>
        <v>269505.29867011629</v>
      </c>
      <c r="P1488" s="10">
        <f ca="1">(P1487+(IF(K1487&lt;&gt;K1486,(-P1487*'inputs and tables'!$K$22-'inputs and tables'!$K$21)-P1487*'inputs and tables'!$K$22,0)*('inputs and tables'!$K$15+'inputs and tables'!$K$16)))*(IF(AND(K1487=0,'inputs and tables'!$K$16=1),data!C1487/data!C1488,1)*IF(AND(K1487=1,'inputs and tables'!$K$15=1),data!C1488/data!C1487,1))</f>
        <v>13062.618339818207</v>
      </c>
      <c r="R1488" s="36">
        <f ca="1">1-O1488/MAX($O$202:O1488)</f>
        <v>0.67684638983322509</v>
      </c>
      <c r="S1488" s="36">
        <f>1-N1488/MAX($N$202:N1488)</f>
        <v>0.8254479259806996</v>
      </c>
    </row>
    <row r="1489" spans="1:19" x14ac:dyDescent="0.4">
      <c r="A1489" s="17">
        <f t="shared" si="69"/>
        <v>1487</v>
      </c>
      <c r="B1489">
        <v>1548720000</v>
      </c>
      <c r="C1489">
        <v>3397.42</v>
      </c>
      <c r="D1489" s="14">
        <f t="shared" si="67"/>
        <v>43494</v>
      </c>
      <c r="F1489">
        <f ca="1">IF(A1489&lt;$F$2,"",AVERAGE(INDIRECT("C"&amp;A1489-$F$2+3):C1489))</f>
        <v>3718.9104545454552</v>
      </c>
      <c r="G1489" s="2">
        <f ca="1">IF(A1489&lt;$G$2,"",IF(A1489=$G$2,AVERAGE(INDIRECT("C"&amp;A1489-$G$2+3):C1489),G1488+(2/($G$2+3))*(C1489-G1488)))</f>
        <v>3768.5930738054562</v>
      </c>
      <c r="J1489">
        <f ca="1">IF(F1489="","",IF(C1489&lt;(F1489*(1-'inputs and tables'!$K$14)),0,IF(C1489&gt;(F1489*(1+'inputs and tables'!$K$14)),1,J1488)))</f>
        <v>0</v>
      </c>
      <c r="K1489">
        <f ca="1">IF(G1489="","",IF(C1489&lt;(G1489*(1-'inputs and tables'!$K$14)),0,IF(C1489&gt;(G1489*(1+'inputs and tables'!$K$14)),1,K1488)))</f>
        <v>0</v>
      </c>
      <c r="N1489" s="13">
        <f t="shared" si="68"/>
        <v>12225.772787793732</v>
      </c>
      <c r="O1489" s="10">
        <f ca="1">(O1488+(IF(J1488&lt;&gt;J1487,(-O1488*'inputs and tables'!$K$22-'inputs and tables'!$K$21)-O1488*'inputs and tables'!$K$22,0)*('inputs and tables'!$K$15+'inputs and tables'!$K$16)))*(IF(AND(J1488=0,'inputs and tables'!$K$16=1),(data!C1488/data!C1489-1)*'inputs and tables'!$K$18+1,1)*IF(AND(J1488=1,'inputs and tables'!$K$15=1),(data!C1489/data!C1488-1)*'inputs and tables'!$K$17+1,1))</f>
        <v>272085.7883845875</v>
      </c>
      <c r="P1489" s="10">
        <f ca="1">(P1488+(IF(K1488&lt;&gt;K1487,(-P1488*'inputs and tables'!$K$22-'inputs and tables'!$K$21)-P1488*'inputs and tables'!$K$22,0)*('inputs and tables'!$K$15+'inputs and tables'!$K$16)))*(IF(AND(K1488=0,'inputs and tables'!$K$16=1),data!C1488/data!C1489,1)*IF(AND(K1488=1,'inputs and tables'!$K$15=1),data!C1489/data!C1488,1))</f>
        <v>13187.691770419748</v>
      </c>
      <c r="R1489" s="36">
        <f ca="1">1-O1489/MAX($O$202:O1489)</f>
        <v>0.67375222221817466</v>
      </c>
      <c r="S1489" s="36">
        <f>1-N1489/MAX($N$202:N1489)</f>
        <v>0.82710339587613479</v>
      </c>
    </row>
    <row r="1490" spans="1:19" x14ac:dyDescent="0.4">
      <c r="A1490" s="17">
        <f t="shared" si="69"/>
        <v>1488</v>
      </c>
      <c r="B1490">
        <v>1548806400</v>
      </c>
      <c r="C1490">
        <v>3437.55</v>
      </c>
      <c r="D1490" s="14">
        <f t="shared" ref="D1490:D1553" si="70">(B1490/86400)+DATE(1970,1,1)</f>
        <v>43495</v>
      </c>
      <c r="F1490">
        <f ca="1">IF(A1490&lt;$F$2,"",AVERAGE(INDIRECT("C"&amp;A1490-$F$2+3):C1490))</f>
        <v>3717.5634090909098</v>
      </c>
      <c r="G1490" s="2">
        <f ca="1">IF(A1490&lt;$G$2,"",IF(A1490=$G$2,AVERAGE(INDIRECT("C"&amp;A1490-$G$2+3):C1490),G1489+(2/($G$2+3))*(C1490-G1489)))</f>
        <v>3754.5061344945857</v>
      </c>
      <c r="J1490">
        <f ca="1">IF(F1490="","",IF(C1490&lt;(F1490*(1-'inputs and tables'!$K$14)),0,IF(C1490&gt;(F1490*(1+'inputs and tables'!$K$14)),1,J1489)))</f>
        <v>0</v>
      </c>
      <c r="K1490">
        <f ca="1">IF(G1490="","",IF(C1490&lt;(G1490*(1-'inputs and tables'!$K$14)),0,IF(C1490&gt;(G1490*(1+'inputs and tables'!$K$14)),1,K1489)))</f>
        <v>0</v>
      </c>
      <c r="N1490" s="13">
        <f t="shared" ref="N1490:N1553" si="71">(C1490/C1489)*N1489</f>
        <v>12370.182446291699</v>
      </c>
      <c r="O1490" s="10">
        <f ca="1">(O1489+(IF(J1489&lt;&gt;J1488,(-O1489*'inputs and tables'!$K$22-'inputs and tables'!$K$21)-O1489*'inputs and tables'!$K$22,0)*('inputs and tables'!$K$15+'inputs and tables'!$K$16)))*(IF(AND(J1489=0,'inputs and tables'!$K$16=1),(data!C1489/data!C1490-1)*'inputs and tables'!$K$18+1,1)*IF(AND(J1489=1,'inputs and tables'!$K$15=1),(data!C1490/data!C1489-1)*'inputs and tables'!$K$17+1,1))</f>
        <v>268909.45562204631</v>
      </c>
      <c r="P1490" s="10">
        <f ca="1">(P1489+(IF(K1489&lt;&gt;K1488,(-P1489*'inputs and tables'!$K$22-'inputs and tables'!$K$21)-P1489*'inputs and tables'!$K$22,0)*('inputs and tables'!$K$15+'inputs and tables'!$K$16)))*(IF(AND(K1489=0,'inputs and tables'!$K$16=1),data!C1489/data!C1490,1)*IF(AND(K1489=1,'inputs and tables'!$K$15=1),data!C1490/data!C1489,1))</f>
        <v>13033.73849825005</v>
      </c>
      <c r="R1490" s="36">
        <f ca="1">1-O1490/MAX($O$202:O1490)</f>
        <v>0.67756084269566141</v>
      </c>
      <c r="S1490" s="36">
        <f>1-N1490/MAX($N$202:N1490)</f>
        <v>0.82506115772969113</v>
      </c>
    </row>
    <row r="1491" spans="1:19" x14ac:dyDescent="0.4">
      <c r="A1491" s="17">
        <f t="shared" si="69"/>
        <v>1489</v>
      </c>
      <c r="B1491">
        <v>1548892800</v>
      </c>
      <c r="C1491">
        <v>3411.5</v>
      </c>
      <c r="D1491" s="14">
        <f t="shared" si="70"/>
        <v>43496</v>
      </c>
      <c r="F1491">
        <f ca="1">IF(A1491&lt;$F$2,"",AVERAGE(INDIRECT("C"&amp;A1491-$F$2+3):C1491))</f>
        <v>3711.7390909090914</v>
      </c>
      <c r="G1491" s="2">
        <f ca="1">IF(A1491&lt;$G$2,"",IF(A1491=$G$2,AVERAGE(INDIRECT("C"&amp;A1491-$G$2+3):C1491),G1490+(2/($G$2+3))*(C1491-G1490)))</f>
        <v>3739.910128771412</v>
      </c>
      <c r="J1491">
        <f ca="1">IF(F1491="","",IF(C1491&lt;(F1491*(1-'inputs and tables'!$K$14)),0,IF(C1491&gt;(F1491*(1+'inputs and tables'!$K$14)),1,J1490)))</f>
        <v>0</v>
      </c>
      <c r="K1491">
        <f ca="1">IF(G1491="","",IF(C1491&lt;(G1491*(1-'inputs and tables'!$K$14)),0,IF(C1491&gt;(G1491*(1+'inputs and tables'!$K$14)),1,K1490)))</f>
        <v>0</v>
      </c>
      <c r="N1491" s="13">
        <f t="shared" si="71"/>
        <v>12276.440318111483</v>
      </c>
      <c r="O1491" s="10">
        <f ca="1">(O1490+(IF(J1490&lt;&gt;J1489,(-O1490*'inputs and tables'!$K$22-'inputs and tables'!$K$21)-O1490*'inputs and tables'!$K$22,0)*('inputs and tables'!$K$15+'inputs and tables'!$K$16)))*(IF(AND(J1490=0,'inputs and tables'!$K$16=1),(data!C1490/data!C1491-1)*'inputs and tables'!$K$18+1,1)*IF(AND(J1490=1,'inputs and tables'!$K$15=1),(data!C1491/data!C1490-1)*'inputs and tables'!$K$17+1,1))</f>
        <v>270962.83135675377</v>
      </c>
      <c r="P1491" s="10">
        <f ca="1">(P1490+(IF(K1490&lt;&gt;K1489,(-P1490*'inputs and tables'!$K$22-'inputs and tables'!$K$21)-P1490*'inputs and tables'!$K$22,0)*('inputs and tables'!$K$15+'inputs and tables'!$K$16)))*(IF(AND(K1490=0,'inputs and tables'!$K$16=1),data!C1490/data!C1491,1)*IF(AND(K1490=1,'inputs and tables'!$K$15=1),data!C1491/data!C1490,1))</f>
        <v>13133.263307829244</v>
      </c>
      <c r="R1491" s="36">
        <f ca="1">1-O1491/MAX($O$202:O1491)</f>
        <v>0.67509871751677286</v>
      </c>
      <c r="S1491" s="36">
        <f>1-N1491/MAX($N$202:N1491)</f>
        <v>0.8263868568005821</v>
      </c>
    </row>
    <row r="1492" spans="1:19" x14ac:dyDescent="0.4">
      <c r="A1492" s="17">
        <f t="shared" si="69"/>
        <v>1490</v>
      </c>
      <c r="B1492">
        <v>1548979200</v>
      </c>
      <c r="C1492">
        <v>3437.5</v>
      </c>
      <c r="D1492" s="14">
        <f t="shared" si="70"/>
        <v>43497</v>
      </c>
      <c r="F1492">
        <f ca="1">IF(A1492&lt;$F$2,"",AVERAGE(INDIRECT("C"&amp;A1492-$F$2+3):C1492))</f>
        <v>3706.1706818181819</v>
      </c>
      <c r="G1492" s="2">
        <f ca="1">IF(A1492&lt;$G$2,"",IF(A1492=$G$2,AVERAGE(INDIRECT("C"&amp;A1492-$G$2+3):C1492),G1491+(2/($G$2+3))*(C1492-G1491)))</f>
        <v>3727.0416126534797</v>
      </c>
      <c r="J1492">
        <f ca="1">IF(F1492="","",IF(C1492&lt;(F1492*(1-'inputs and tables'!$K$14)),0,IF(C1492&gt;(F1492*(1+'inputs and tables'!$K$14)),1,J1491)))</f>
        <v>0</v>
      </c>
      <c r="K1492">
        <f ca="1">IF(G1492="","",IF(C1492&lt;(G1492*(1-'inputs and tables'!$K$14)),0,IF(C1492&gt;(G1492*(1+'inputs and tables'!$K$14)),1,K1491)))</f>
        <v>0</v>
      </c>
      <c r="N1492" s="13">
        <f t="shared" si="71"/>
        <v>12370.002518982332</v>
      </c>
      <c r="O1492" s="10">
        <f ca="1">(O1491+(IF(J1491&lt;&gt;J1490,(-O1491*'inputs and tables'!$K$22-'inputs and tables'!$K$21)-O1491*'inputs and tables'!$K$22,0)*('inputs and tables'!$K$15+'inputs and tables'!$K$16)))*(IF(AND(J1491=0,'inputs and tables'!$K$16=1),(data!C1491/data!C1492-1)*'inputs and tables'!$K$18+1,1)*IF(AND(J1491=1,'inputs and tables'!$K$15=1),(data!C1492/data!C1491-1)*'inputs and tables'!$K$17+1,1))</f>
        <v>268913.36703230999</v>
      </c>
      <c r="P1492" s="10">
        <f ca="1">(P1491+(IF(K1491&lt;&gt;K1490,(-P1491*'inputs and tables'!$K$22-'inputs and tables'!$K$21)-P1491*'inputs and tables'!$K$22,0)*('inputs and tables'!$K$15+'inputs and tables'!$K$16)))*(IF(AND(K1491=0,'inputs and tables'!$K$16=1),data!C1491/data!C1492,1)*IF(AND(K1491=1,'inputs and tables'!$K$15=1),data!C1492/data!C1491,1))</f>
        <v>13033.928079900936</v>
      </c>
      <c r="R1492" s="36">
        <f ca="1">1-O1492/MAX($O$202:O1492)</f>
        <v>0.677556152671555</v>
      </c>
      <c r="S1492" s="36">
        <f>1-N1492/MAX($N$202:N1492)</f>
        <v>0.82506370225765824</v>
      </c>
    </row>
    <row r="1493" spans="1:19" x14ac:dyDescent="0.4">
      <c r="A1493" s="17">
        <f t="shared" si="69"/>
        <v>1491</v>
      </c>
      <c r="B1493">
        <v>1549065600</v>
      </c>
      <c r="C1493">
        <v>3468.43</v>
      </c>
      <c r="D1493" s="14">
        <f t="shared" si="70"/>
        <v>43498</v>
      </c>
      <c r="F1493">
        <f ca="1">IF(A1493&lt;$F$2,"",AVERAGE(INDIRECT("C"&amp;A1493-$F$2+3):C1493))</f>
        <v>3692.3772727272731</v>
      </c>
      <c r="G1493" s="2">
        <f ca="1">IF(A1493&lt;$G$2,"",IF(A1493=$G$2,AVERAGE(INDIRECT("C"&amp;A1493-$G$2+3):C1493),G1492+(2/($G$2+3))*(C1493-G1492)))</f>
        <v>3716.0368631788633</v>
      </c>
      <c r="J1493">
        <f ca="1">IF(F1493="","",IF(C1493&lt;(F1493*(1-'inputs and tables'!$K$14)),0,IF(C1493&gt;(F1493*(1+'inputs and tables'!$K$14)),1,J1492)))</f>
        <v>0</v>
      </c>
      <c r="K1493">
        <f ca="1">IF(G1493="","",IF(C1493&lt;(G1493*(1-'inputs and tables'!$K$14)),0,IF(C1493&gt;(G1493*(1+'inputs and tables'!$K$14)),1,K1492)))</f>
        <v>0</v>
      </c>
      <c r="N1493" s="13">
        <f t="shared" si="71"/>
        <v>12481.305552556769</v>
      </c>
      <c r="O1493" s="10">
        <f ca="1">(O1492+(IF(J1492&lt;&gt;J1491,(-O1492*'inputs and tables'!$K$22-'inputs and tables'!$K$21)-O1492*'inputs and tables'!$K$22,0)*('inputs and tables'!$K$15+'inputs and tables'!$K$16)))*(IF(AND(J1492=0,'inputs and tables'!$K$16=1),(data!C1492/data!C1493-1)*'inputs and tables'!$K$18+1,1)*IF(AND(J1492=1,'inputs and tables'!$K$15=1),(data!C1493/data!C1492-1)*'inputs and tables'!$K$17+1,1))</f>
        <v>266515.31072374695</v>
      </c>
      <c r="P1493" s="10">
        <f ca="1">(P1492+(IF(K1492&lt;&gt;K1491,(-P1492*'inputs and tables'!$K$22-'inputs and tables'!$K$21)-P1492*'inputs and tables'!$K$22,0)*('inputs and tables'!$K$15+'inputs and tables'!$K$16)))*(IF(AND(K1492=0,'inputs and tables'!$K$16=1),data!C1492/data!C1493,1)*IF(AND(K1492=1,'inputs and tables'!$K$15=1),data!C1493/data!C1492,1))</f>
        <v>12917.696991047669</v>
      </c>
      <c r="R1493" s="36">
        <f ca="1">1-O1493/MAX($O$202:O1493)</f>
        <v>0.6804315712897393</v>
      </c>
      <c r="S1493" s="36">
        <f>1-N1493/MAX($N$202:N1493)</f>
        <v>0.82348965725717216</v>
      </c>
    </row>
    <row r="1494" spans="1:19" x14ac:dyDescent="0.4">
      <c r="A1494" s="17">
        <f t="shared" si="69"/>
        <v>1492</v>
      </c>
      <c r="B1494">
        <v>1549152000</v>
      </c>
      <c r="C1494">
        <v>3414.78</v>
      </c>
      <c r="D1494" s="14">
        <f t="shared" si="70"/>
        <v>43499</v>
      </c>
      <c r="F1494">
        <f ca="1">IF(A1494&lt;$F$2,"",AVERAGE(INDIRECT("C"&amp;A1494-$F$2+3):C1494))</f>
        <v>3682.7345454545448</v>
      </c>
      <c r="G1494" s="2">
        <f ca="1">IF(A1494&lt;$G$2,"",IF(A1494=$G$2,AVERAGE(INDIRECT("C"&amp;A1494-$G$2+3):C1494),G1493+(2/($G$2+3))*(C1494-G1493)))</f>
        <v>3703.2174221925288</v>
      </c>
      <c r="J1494">
        <f ca="1">IF(F1494="","",IF(C1494&lt;(F1494*(1-'inputs and tables'!$K$14)),0,IF(C1494&gt;(F1494*(1+'inputs and tables'!$K$14)),1,J1493)))</f>
        <v>0</v>
      </c>
      <c r="K1494">
        <f ca="1">IF(G1494="","",IF(C1494&lt;(G1494*(1-'inputs and tables'!$K$14)),0,IF(C1494&gt;(G1494*(1+'inputs and tables'!$K$14)),1,K1493)))</f>
        <v>0</v>
      </c>
      <c r="N1494" s="13">
        <f t="shared" si="71"/>
        <v>12288.243549605962</v>
      </c>
      <c r="O1494" s="10">
        <f ca="1">(O1493+(IF(J1493&lt;&gt;J1492,(-O1493*'inputs and tables'!$K$22-'inputs and tables'!$K$21)-O1493*'inputs and tables'!$K$22,0)*('inputs and tables'!$K$15+'inputs and tables'!$K$16)))*(IF(AND(J1493=0,'inputs and tables'!$K$16=1),(data!C1493/data!C1494-1)*'inputs and tables'!$K$18+1,1)*IF(AND(J1493=1,'inputs and tables'!$K$15=1),(data!C1494/data!C1493-1)*'inputs and tables'!$K$17+1,1))</f>
        <v>270702.56331991096</v>
      </c>
      <c r="P1494" s="10">
        <f ca="1">(P1493+(IF(K1493&lt;&gt;K1492,(-P1493*'inputs and tables'!$K$22-'inputs and tables'!$K$21)-P1493*'inputs and tables'!$K$22,0)*('inputs and tables'!$K$15+'inputs and tables'!$K$16)))*(IF(AND(K1493=0,'inputs and tables'!$K$16=1),data!C1493/data!C1494,1)*IF(AND(K1493=1,'inputs and tables'!$K$15=1),data!C1494/data!C1493,1))</f>
        <v>13120.648409168223</v>
      </c>
      <c r="R1494" s="36">
        <f ca="1">1-O1494/MAX($O$202:O1494)</f>
        <v>0.67541079507566237</v>
      </c>
      <c r="S1494" s="36">
        <f>1-N1494/MAX($N$202:N1494)</f>
        <v>0.82621993576593633</v>
      </c>
    </row>
    <row r="1495" spans="1:19" x14ac:dyDescent="0.4">
      <c r="A1495" s="17">
        <f t="shared" si="69"/>
        <v>1493</v>
      </c>
      <c r="B1495">
        <v>1549238400</v>
      </c>
      <c r="C1495">
        <v>3409.57</v>
      </c>
      <c r="D1495" s="14">
        <f t="shared" si="70"/>
        <v>43500</v>
      </c>
      <c r="F1495">
        <f ca="1">IF(A1495&lt;$F$2,"",AVERAGE(INDIRECT("C"&amp;A1495-$F$2+3):C1495))</f>
        <v>3669.7597727272732</v>
      </c>
      <c r="G1495" s="2">
        <f ca="1">IF(A1495&lt;$G$2,"",IF(A1495=$G$2,AVERAGE(INDIRECT("C"&amp;A1495-$G$2+3):C1495),G1494+(2/($G$2+3))*(C1495-G1494)))</f>
        <v>3690.7217872056126</v>
      </c>
      <c r="J1495">
        <f ca="1">IF(F1495="","",IF(C1495&lt;(F1495*(1-'inputs and tables'!$K$14)),0,IF(C1495&gt;(F1495*(1+'inputs and tables'!$K$14)),1,J1494)))</f>
        <v>0</v>
      </c>
      <c r="K1495">
        <f ca="1">IF(G1495="","",IF(C1495&lt;(G1495*(1-'inputs and tables'!$K$14)),0,IF(C1495&gt;(G1495*(1+'inputs and tables'!$K$14)),1,K1494)))</f>
        <v>0</v>
      </c>
      <c r="N1495" s="13">
        <f t="shared" si="71"/>
        <v>12269.495123969918</v>
      </c>
      <c r="O1495" s="10">
        <f ca="1">(O1494+(IF(J1494&lt;&gt;J1493,(-O1494*'inputs and tables'!$K$22-'inputs and tables'!$K$21)-O1494*'inputs and tables'!$K$22,0)*('inputs and tables'!$K$15+'inputs and tables'!$K$16)))*(IF(AND(J1494=0,'inputs and tables'!$K$16=1),(data!C1494/data!C1495-1)*'inputs and tables'!$K$18+1,1)*IF(AND(J1494=1,'inputs and tables'!$K$15=1),(data!C1495/data!C1494-1)*'inputs and tables'!$K$17+1,1))</f>
        <v>271116.2108927418</v>
      </c>
      <c r="P1495" s="10">
        <f ca="1">(P1494+(IF(K1494&lt;&gt;K1493,(-P1494*'inputs and tables'!$K$22-'inputs and tables'!$K$21)-P1494*'inputs and tables'!$K$22,0)*('inputs and tables'!$K$15+'inputs and tables'!$K$16)))*(IF(AND(K1494=0,'inputs and tables'!$K$16=1),data!C1494/data!C1495,1)*IF(AND(K1494=1,'inputs and tables'!$K$15=1),data!C1495/data!C1494,1))</f>
        <v>13140.697441219705</v>
      </c>
      <c r="R1495" s="36">
        <f ca="1">1-O1495/MAX($O$202:O1495)</f>
        <v>0.6749148059164265</v>
      </c>
      <c r="S1495" s="36">
        <f>1-N1495/MAX($N$202:N1495)</f>
        <v>0.82648507558011453</v>
      </c>
    </row>
    <row r="1496" spans="1:19" x14ac:dyDescent="0.4">
      <c r="A1496" s="17">
        <f t="shared" si="69"/>
        <v>1494</v>
      </c>
      <c r="B1496">
        <v>1549324800</v>
      </c>
      <c r="C1496">
        <v>3428.4</v>
      </c>
      <c r="D1496" s="14">
        <f t="shared" si="70"/>
        <v>43501</v>
      </c>
      <c r="F1496">
        <f ca="1">IF(A1496&lt;$F$2,"",AVERAGE(INDIRECT("C"&amp;A1496-$F$2+3):C1496))</f>
        <v>3658.0204545454549</v>
      </c>
      <c r="G1496" s="2">
        <f ca="1">IF(A1496&lt;$G$2,"",IF(A1496=$G$2,AVERAGE(INDIRECT("C"&amp;A1496-$G$2+3):C1496),G1495+(2/($G$2+3))*(C1496-G1495)))</f>
        <v>3679.5591579628208</v>
      </c>
      <c r="J1496">
        <f ca="1">IF(F1496="","",IF(C1496&lt;(F1496*(1-'inputs and tables'!$K$14)),0,IF(C1496&gt;(F1496*(1+'inputs and tables'!$K$14)),1,J1495)))</f>
        <v>0</v>
      </c>
      <c r="K1496">
        <f ca="1">IF(G1496="","",IF(C1496&lt;(G1496*(1-'inputs and tables'!$K$14)),0,IF(C1496&gt;(G1496*(1+'inputs and tables'!$K$14)),1,K1495)))</f>
        <v>0</v>
      </c>
      <c r="N1496" s="13">
        <f t="shared" si="71"/>
        <v>12337.255748677535</v>
      </c>
      <c r="O1496" s="10">
        <f ca="1">(O1495+(IF(J1495&lt;&gt;J1494,(-O1495*'inputs and tables'!$K$22-'inputs and tables'!$K$21)-O1495*'inputs and tables'!$K$22,0)*('inputs and tables'!$K$15+'inputs and tables'!$K$16)))*(IF(AND(J1495=0,'inputs and tables'!$K$16=1),(data!C1495/data!C1496-1)*'inputs and tables'!$K$18+1,1)*IF(AND(J1495=1,'inputs and tables'!$K$15=1),(data!C1496/data!C1495-1)*'inputs and tables'!$K$17+1,1))</f>
        <v>269627.1436161375</v>
      </c>
      <c r="P1496" s="10">
        <f ca="1">(P1495+(IF(K1495&lt;&gt;K1494,(-P1495*'inputs and tables'!$K$22-'inputs and tables'!$K$21)-P1495*'inputs and tables'!$K$22,0)*('inputs and tables'!$K$15+'inputs and tables'!$K$16)))*(IF(AND(K1495=0,'inputs and tables'!$K$16=1),data!C1495/data!C1496,1)*IF(AND(K1495=1,'inputs and tables'!$K$15=1),data!C1496/data!C1495,1))</f>
        <v>13068.524027143703</v>
      </c>
      <c r="R1496" s="36">
        <f ca="1">1-O1496/MAX($O$202:O1496)</f>
        <v>0.67670029016697875</v>
      </c>
      <c r="S1496" s="36">
        <f>1-N1496/MAX($N$202:N1496)</f>
        <v>0.82552680634768161</v>
      </c>
    </row>
    <row r="1497" spans="1:19" x14ac:dyDescent="0.4">
      <c r="A1497" s="17">
        <f t="shared" si="69"/>
        <v>1495</v>
      </c>
      <c r="B1497">
        <v>1549411200</v>
      </c>
      <c r="C1497">
        <v>3367.36</v>
      </c>
      <c r="D1497" s="14">
        <f t="shared" si="70"/>
        <v>43502</v>
      </c>
      <c r="F1497">
        <f ca="1">IF(A1497&lt;$F$2,"",AVERAGE(INDIRECT("C"&amp;A1497-$F$2+3):C1497))</f>
        <v>3642.869545454545</v>
      </c>
      <c r="G1497" s="2">
        <f ca="1">IF(A1497&lt;$G$2,"",IF(A1497=$G$2,AVERAGE(INDIRECT("C"&amp;A1497-$G$2+3):C1497),G1496+(2/($G$2+3))*(C1497-G1496)))</f>
        <v>3666.2740874112114</v>
      </c>
      <c r="J1497">
        <f ca="1">IF(F1497="","",IF(C1497&lt;(F1497*(1-'inputs and tables'!$K$14)),0,IF(C1497&gt;(F1497*(1+'inputs and tables'!$K$14)),1,J1496)))</f>
        <v>0</v>
      </c>
      <c r="K1497">
        <f ca="1">IF(G1497="","",IF(C1497&lt;(G1497*(1-'inputs and tables'!$K$14)),0,IF(C1497&gt;(G1497*(1+'inputs and tables'!$K$14)),1,K1496)))</f>
        <v>0</v>
      </c>
      <c r="N1497" s="13">
        <f t="shared" si="71"/>
        <v>12117.600489402283</v>
      </c>
      <c r="O1497" s="10">
        <f ca="1">(O1496+(IF(J1496&lt;&gt;J1495,(-O1496*'inputs and tables'!$K$22-'inputs and tables'!$K$21)-O1496*'inputs and tables'!$K$22,0)*('inputs and tables'!$K$15+'inputs and tables'!$K$16)))*(IF(AND(J1496=0,'inputs and tables'!$K$16=1),(data!C1496/data!C1497-1)*'inputs and tables'!$K$18+1,1)*IF(AND(J1496=1,'inputs and tables'!$K$15=1),(data!C1497/data!C1496-1)*'inputs and tables'!$K$17+1,1))</f>
        <v>274514.66406133171</v>
      </c>
      <c r="P1497" s="10">
        <f ca="1">(P1496+(IF(K1496&lt;&gt;K1495,(-P1496*'inputs and tables'!$K$22-'inputs and tables'!$K$21)-P1496*'inputs and tables'!$K$22,0)*('inputs and tables'!$K$15+'inputs and tables'!$K$16)))*(IF(AND(K1496=0,'inputs and tables'!$K$16=1),data!C1496/data!C1497,1)*IF(AND(K1496=1,'inputs and tables'!$K$15=1),data!C1497/data!C1496,1))</f>
        <v>13305.416639343424</v>
      </c>
      <c r="R1497" s="36">
        <f ca="1">1-O1497/MAX($O$202:O1497)</f>
        <v>0.67083984926128182</v>
      </c>
      <c r="S1497" s="36">
        <f>1-N1497/MAX($N$202:N1497)</f>
        <v>0.82863316608999216</v>
      </c>
    </row>
    <row r="1498" spans="1:19" x14ac:dyDescent="0.4">
      <c r="A1498" s="17">
        <f t="shared" si="69"/>
        <v>1496</v>
      </c>
      <c r="B1498">
        <v>1549497600</v>
      </c>
      <c r="C1498">
        <v>3359</v>
      </c>
      <c r="D1498" s="14">
        <f t="shared" si="70"/>
        <v>43503</v>
      </c>
      <c r="F1498">
        <f ca="1">IF(A1498&lt;$F$2,"",AVERAGE(INDIRECT("C"&amp;A1498-$F$2+3):C1498))</f>
        <v>3633.301363636363</v>
      </c>
      <c r="G1498" s="2">
        <f ca="1">IF(A1498&lt;$G$2,"",IF(A1498=$G$2,AVERAGE(INDIRECT("C"&amp;A1498-$G$2+3):C1498),G1497+(2/($G$2+3))*(C1498-G1497)))</f>
        <v>3653.1985943298832</v>
      </c>
      <c r="J1498">
        <f ca="1">IF(F1498="","",IF(C1498&lt;(F1498*(1-'inputs and tables'!$K$14)),0,IF(C1498&gt;(F1498*(1+'inputs and tables'!$K$14)),1,J1497)))</f>
        <v>0</v>
      </c>
      <c r="K1498">
        <f ca="1">IF(G1498="","",IF(C1498&lt;(G1498*(1-'inputs and tables'!$K$14)),0,IF(C1498&gt;(G1498*(1+'inputs and tables'!$K$14)),1,K1497)))</f>
        <v>0</v>
      </c>
      <c r="N1498" s="13">
        <f t="shared" si="71"/>
        <v>12087.516643276116</v>
      </c>
      <c r="O1498" s="10">
        <f ca="1">(O1497+(IF(J1497&lt;&gt;J1496,(-O1497*'inputs and tables'!$K$22-'inputs and tables'!$K$21)-O1497*'inputs and tables'!$K$22,0)*('inputs and tables'!$K$15+'inputs and tables'!$K$16)))*(IF(AND(J1497=0,'inputs and tables'!$K$16=1),(data!C1497/data!C1498-1)*'inputs and tables'!$K$18+1,1)*IF(AND(J1497=1,'inputs and tables'!$K$15=1),(data!C1498/data!C1497-1)*'inputs and tables'!$K$17+1,1))</f>
        <v>275197.88602964155</v>
      </c>
      <c r="P1498" s="10">
        <f ca="1">(P1497+(IF(K1497&lt;&gt;K1496,(-P1497*'inputs and tables'!$K$22-'inputs and tables'!$K$21)-P1497*'inputs and tables'!$K$22,0)*('inputs and tables'!$K$15+'inputs and tables'!$K$16)))*(IF(AND(K1497=0,'inputs and tables'!$K$16=1),data!C1497/data!C1498,1)*IF(AND(K1497=1,'inputs and tables'!$K$15=1),data!C1498/data!C1497,1))</f>
        <v>13338.531638779243</v>
      </c>
      <c r="R1498" s="36">
        <f ca="1">1-O1498/MAX($O$202:O1498)</f>
        <v>0.67002062364050907</v>
      </c>
      <c r="S1498" s="36">
        <f>1-N1498/MAX($N$202:N1498)</f>
        <v>0.82905861116610158</v>
      </c>
    </row>
    <row r="1499" spans="1:19" x14ac:dyDescent="0.4">
      <c r="A1499" s="17">
        <f t="shared" si="69"/>
        <v>1497</v>
      </c>
      <c r="B1499">
        <v>1549584000</v>
      </c>
      <c r="C1499">
        <v>3621.99</v>
      </c>
      <c r="D1499" s="14">
        <f t="shared" si="70"/>
        <v>43504</v>
      </c>
      <c r="F1499">
        <f ca="1">IF(A1499&lt;$F$2,"",AVERAGE(INDIRECT("C"&amp;A1499-$F$2+3):C1499))</f>
        <v>3629.0311363636361</v>
      </c>
      <c r="G1499" s="2">
        <f ca="1">IF(A1499&lt;$G$2,"",IF(A1499=$G$2,AVERAGE(INDIRECT("C"&amp;A1499-$G$2+3):C1499),G1498+(2/($G$2+3))*(C1499-G1498)))</f>
        <v>3651.8705690392499</v>
      </c>
      <c r="J1499">
        <f ca="1">IF(F1499="","",IF(C1499&lt;(F1499*(1-'inputs and tables'!$K$14)),0,IF(C1499&gt;(F1499*(1+'inputs and tables'!$K$14)),1,J1498)))</f>
        <v>0</v>
      </c>
      <c r="K1499">
        <f ca="1">IF(G1499="","",IF(C1499&lt;(G1499*(1-'inputs and tables'!$K$14)),0,IF(C1499&gt;(G1499*(1+'inputs and tables'!$K$14)),1,K1498)))</f>
        <v>0</v>
      </c>
      <c r="N1499" s="13">
        <f t="shared" si="71"/>
        <v>13033.898305084746</v>
      </c>
      <c r="O1499" s="10">
        <f ca="1">(O1498+(IF(J1498&lt;&gt;J1497,(-O1498*'inputs and tables'!$K$22-'inputs and tables'!$K$21)-O1498*'inputs and tables'!$K$22,0)*('inputs and tables'!$K$15+'inputs and tables'!$K$16)))*(IF(AND(J1498=0,'inputs and tables'!$K$16=1),(data!C1498/data!C1499-1)*'inputs and tables'!$K$18+1,1)*IF(AND(J1498=1,'inputs and tables'!$K$15=1),(data!C1499/data!C1498-1)*'inputs and tables'!$K$17+1,1))</f>
        <v>255215.97220687137</v>
      </c>
      <c r="P1499" s="10">
        <f ca="1">(P1498+(IF(K1498&lt;&gt;K1497,(-P1498*'inputs and tables'!$K$22-'inputs and tables'!$K$21)-P1498*'inputs and tables'!$K$22,0)*('inputs and tables'!$K$15+'inputs and tables'!$K$16)))*(IF(AND(K1498=0,'inputs and tables'!$K$16=1),data!C1498/data!C1499,1)*IF(AND(K1498=1,'inputs and tables'!$K$15=1),data!C1499/data!C1498,1))</f>
        <v>12370.030777185879</v>
      </c>
      <c r="R1499" s="36">
        <f ca="1">1-O1499/MAX($O$202:O1499)</f>
        <v>0.69398018073171652</v>
      </c>
      <c r="S1499" s="36">
        <f>1-N1499/MAX($N$202:N1499)</f>
        <v>0.81567490296442635</v>
      </c>
    </row>
    <row r="1500" spans="1:19" x14ac:dyDescent="0.4">
      <c r="A1500" s="17">
        <f t="shared" si="69"/>
        <v>1498</v>
      </c>
      <c r="B1500">
        <v>1549670400</v>
      </c>
      <c r="C1500">
        <v>3623.73</v>
      </c>
      <c r="D1500" s="14">
        <f t="shared" si="70"/>
        <v>43505</v>
      </c>
      <c r="F1500">
        <f ca="1">IF(A1500&lt;$F$2,"",AVERAGE(INDIRECT("C"&amp;A1500-$F$2+3):C1500))</f>
        <v>3629.8002272727272</v>
      </c>
      <c r="G1500" s="2">
        <f ca="1">IF(A1500&lt;$G$2,"",IF(A1500=$G$2,AVERAGE(INDIRECT("C"&amp;A1500-$G$2+3):C1500),G1499+(2/($G$2+3))*(C1500-G1499)))</f>
        <v>3650.6730980163029</v>
      </c>
      <c r="J1500">
        <f ca="1">IF(F1500="","",IF(C1500&lt;(F1500*(1-'inputs and tables'!$K$14)),0,IF(C1500&gt;(F1500*(1+'inputs and tables'!$K$14)),1,J1499)))</f>
        <v>0</v>
      </c>
      <c r="K1500">
        <f ca="1">IF(G1500="","",IF(C1500&lt;(G1500*(1-'inputs and tables'!$K$14)),0,IF(C1500&gt;(G1500*(1+'inputs and tables'!$K$14)),1,K1499)))</f>
        <v>0</v>
      </c>
      <c r="N1500" s="13">
        <f t="shared" si="71"/>
        <v>13040.15977545072</v>
      </c>
      <c r="O1500" s="10">
        <f ca="1">(O1499+(IF(J1499&lt;&gt;J1498,(-O1499*'inputs and tables'!$K$22-'inputs and tables'!$K$21)-O1499*'inputs and tables'!$K$22,0)*('inputs and tables'!$K$15+'inputs and tables'!$K$16)))*(IF(AND(J1499=0,'inputs and tables'!$K$16=1),(data!C1499/data!C1500-1)*'inputs and tables'!$K$18+1,1)*IF(AND(J1499=1,'inputs and tables'!$K$15=1),(data!C1500/data!C1499-1)*'inputs and tables'!$K$17+1,1))</f>
        <v>255093.42560664454</v>
      </c>
      <c r="P1500" s="10">
        <f ca="1">(P1499+(IF(K1499&lt;&gt;K1498,(-P1499*'inputs and tables'!$K$22-'inputs and tables'!$K$21)-P1499*'inputs and tables'!$K$22,0)*('inputs and tables'!$K$15+'inputs and tables'!$K$16)))*(IF(AND(K1499=0,'inputs and tables'!$K$16=1),data!C1499/data!C1500,1)*IF(AND(K1499=1,'inputs and tables'!$K$15=1),data!C1500/data!C1499,1))</f>
        <v>12364.091081471159</v>
      </c>
      <c r="R1500" s="36">
        <f ca="1">1-O1500/MAX($O$202:O1500)</f>
        <v>0.69412712172498225</v>
      </c>
      <c r="S1500" s="36">
        <f>1-N1500/MAX($N$202:N1500)</f>
        <v>0.81558635339116914</v>
      </c>
    </row>
    <row r="1501" spans="1:19" x14ac:dyDescent="0.4">
      <c r="A1501" s="17">
        <f t="shared" si="69"/>
        <v>1499</v>
      </c>
      <c r="B1501">
        <v>1549756800</v>
      </c>
      <c r="C1501">
        <v>3648.84</v>
      </c>
      <c r="D1501" s="14">
        <f t="shared" si="70"/>
        <v>43506</v>
      </c>
      <c r="F1501">
        <f ca="1">IF(A1501&lt;$F$2,"",AVERAGE(INDIRECT("C"&amp;A1501-$F$2+3):C1501))</f>
        <v>3624.363409090909</v>
      </c>
      <c r="G1501" s="2">
        <f ca="1">IF(A1501&lt;$G$2,"",IF(A1501=$G$2,AVERAGE(INDIRECT("C"&amp;A1501-$G$2+3):C1501),G1500+(2/($G$2+3))*(C1501-G1500)))</f>
        <v>3650.5950938453966</v>
      </c>
      <c r="J1501">
        <f ca="1">IF(F1501="","",IF(C1501&lt;(F1501*(1-'inputs and tables'!$K$14)),0,IF(C1501&gt;(F1501*(1+'inputs and tables'!$K$14)),1,J1500)))</f>
        <v>1</v>
      </c>
      <c r="K1501">
        <f ca="1">IF(G1501="","",IF(C1501&lt;(G1501*(1-'inputs and tables'!$K$14)),0,IF(C1501&gt;(G1501*(1+'inputs and tables'!$K$14)),1,K1500)))</f>
        <v>0</v>
      </c>
      <c r="N1501" s="13">
        <f t="shared" si="71"/>
        <v>13130.519270214836</v>
      </c>
      <c r="O1501" s="10">
        <f ca="1">(O1500+(IF(J1500&lt;&gt;J1499,(-O1500*'inputs and tables'!$K$22-'inputs and tables'!$K$21)-O1500*'inputs and tables'!$K$22,0)*('inputs and tables'!$K$15+'inputs and tables'!$K$16)))*(IF(AND(J1500=0,'inputs and tables'!$K$16=1),(data!C1500/data!C1501-1)*'inputs and tables'!$K$18+1,1)*IF(AND(J1500=1,'inputs and tables'!$K$15=1),(data!C1501/data!C1500-1)*'inputs and tables'!$K$17+1,1))</f>
        <v>253337.96471579079</v>
      </c>
      <c r="P1501" s="10">
        <f ca="1">(P1500+(IF(K1500&lt;&gt;K1499,(-P1500*'inputs and tables'!$K$22-'inputs and tables'!$K$21)-P1500*'inputs and tables'!$K$22,0)*('inputs and tables'!$K$15+'inputs and tables'!$K$16)))*(IF(AND(K1500=0,'inputs and tables'!$K$16=1),data!C1500/data!C1501,1)*IF(AND(K1500=1,'inputs and tables'!$K$15=1),data!C1501/data!C1500,1))</f>
        <v>12279.005868895178</v>
      </c>
      <c r="R1501" s="36">
        <f ca="1">1-O1501/MAX($O$202:O1501)</f>
        <v>0.69623202848260535</v>
      </c>
      <c r="S1501" s="36">
        <f>1-N1501/MAX($N$202:N1501)</f>
        <v>0.81430849144606066</v>
      </c>
    </row>
    <row r="1502" spans="1:19" x14ac:dyDescent="0.4">
      <c r="A1502" s="17">
        <f t="shared" si="69"/>
        <v>1500</v>
      </c>
      <c r="B1502">
        <v>1549843200</v>
      </c>
      <c r="C1502">
        <v>3590.36</v>
      </c>
      <c r="D1502" s="14">
        <f t="shared" si="70"/>
        <v>43507</v>
      </c>
      <c r="F1502">
        <f ca="1">IF(A1502&lt;$F$2,"",AVERAGE(INDIRECT("C"&amp;A1502-$F$2+3):C1502))</f>
        <v>3621.2054545454539</v>
      </c>
      <c r="G1502" s="2">
        <f ca="1">IF(A1502&lt;$G$2,"",IF(A1502=$G$2,AVERAGE(INDIRECT("C"&amp;A1502-$G$2+3):C1502),G1501+(2/($G$2+3))*(C1502-G1501)))</f>
        <v>3648.0318983626139</v>
      </c>
      <c r="J1502">
        <f ca="1">IF(F1502="","",IF(C1502&lt;(F1502*(1-'inputs and tables'!$K$14)),0,IF(C1502&gt;(F1502*(1+'inputs and tables'!$K$14)),1,J1501)))</f>
        <v>0</v>
      </c>
      <c r="K1502">
        <f ca="1">IF(G1502="","",IF(C1502&lt;(G1502*(1-'inputs and tables'!$K$14)),0,IF(C1502&gt;(G1502*(1+'inputs and tables'!$K$14)),1,K1501)))</f>
        <v>0</v>
      </c>
      <c r="N1502" s="13">
        <f t="shared" si="71"/>
        <v>12920.076289179175</v>
      </c>
      <c r="O1502" s="10">
        <f ca="1">(O1501+(IF(J1501&lt;&gt;J1500,(-O1501*'inputs and tables'!$K$22-'inputs and tables'!$K$21)-O1501*'inputs and tables'!$K$22,0)*('inputs and tables'!$K$15+'inputs and tables'!$K$16)))*(IF(AND(J1501=0,'inputs and tables'!$K$16=1),(data!C1501/data!C1502-1)*'inputs and tables'!$K$18+1,1)*IF(AND(J1501=1,'inputs and tables'!$K$15=1),(data!C1502/data!C1501-1)*'inputs and tables'!$K$17+1,1))</f>
        <v>243713.99644728456</v>
      </c>
      <c r="P1502" s="10">
        <f ca="1">(P1501+(IF(K1501&lt;&gt;K1500,(-P1501*'inputs and tables'!$K$22-'inputs and tables'!$K$21)-P1501*'inputs and tables'!$K$22,0)*('inputs and tables'!$K$15+'inputs and tables'!$K$16)))*(IF(AND(K1501=0,'inputs and tables'!$K$16=1),data!C1501/data!C1502,1)*IF(AND(K1501=1,'inputs and tables'!$K$15=1),data!C1502/data!C1501,1))</f>
        <v>12479.007056300616</v>
      </c>
      <c r="R1502" s="36">
        <f ca="1">1-O1502/MAX($O$202:O1502)</f>
        <v>0.70777176482710313</v>
      </c>
      <c r="S1502" s="36">
        <f>1-N1502/MAX($N$202:N1502)</f>
        <v>0.8172845713564526</v>
      </c>
    </row>
    <row r="1503" spans="1:19" x14ac:dyDescent="0.4">
      <c r="A1503" s="17">
        <f t="shared" si="69"/>
        <v>1501</v>
      </c>
      <c r="B1503">
        <v>1549929600</v>
      </c>
      <c r="C1503">
        <v>3588.06</v>
      </c>
      <c r="D1503" s="14">
        <f t="shared" si="70"/>
        <v>43508</v>
      </c>
      <c r="F1503">
        <f ca="1">IF(A1503&lt;$F$2,"",AVERAGE(INDIRECT("C"&amp;A1503-$F$2+3):C1503))</f>
        <v>3615.7295454545451</v>
      </c>
      <c r="G1503" s="2">
        <f ca="1">IF(A1503&lt;$G$2,"",IF(A1503=$G$2,AVERAGE(INDIRECT("C"&amp;A1503-$G$2+3):C1503),G1502+(2/($G$2+3))*(C1503-G1502)))</f>
        <v>3645.479902687609</v>
      </c>
      <c r="J1503">
        <f ca="1">IF(F1503="","",IF(C1503&lt;(F1503*(1-'inputs and tables'!$K$14)),0,IF(C1503&gt;(F1503*(1+'inputs and tables'!$K$14)),1,J1502)))</f>
        <v>0</v>
      </c>
      <c r="K1503">
        <f ca="1">IF(G1503="","",IF(C1503&lt;(G1503*(1-'inputs and tables'!$K$14)),0,IF(C1503&gt;(G1503*(1+'inputs and tables'!$K$14)),1,K1502)))</f>
        <v>0</v>
      </c>
      <c r="N1503" s="13">
        <f t="shared" si="71"/>
        <v>12911.79963294829</v>
      </c>
      <c r="O1503" s="10">
        <f ca="1">(O1502+(IF(J1502&lt;&gt;J1501,(-O1502*'inputs and tables'!$K$22-'inputs and tables'!$K$21)-O1502*'inputs and tables'!$K$22,0)*('inputs and tables'!$K$15+'inputs and tables'!$K$16)))*(IF(AND(J1502=0,'inputs and tables'!$K$16=1),(data!C1502/data!C1503-1)*'inputs and tables'!$K$18+1,1)*IF(AND(J1502=1,'inputs and tables'!$K$15=1),(data!C1503/data!C1502-1)*'inputs and tables'!$K$17+1,1))</f>
        <v>243382.48031412621</v>
      </c>
      <c r="P1503" s="10">
        <f ca="1">(P1502+(IF(K1502&lt;&gt;K1501,(-P1502*'inputs and tables'!$K$22-'inputs and tables'!$K$21)-P1502*'inputs and tables'!$K$22,0)*('inputs and tables'!$K$15+'inputs and tables'!$K$16)))*(IF(AND(K1502=0,'inputs and tables'!$K$16=1),data!C1502/data!C1503,1)*IF(AND(K1502=1,'inputs and tables'!$K$15=1),data!C1503/data!C1502,1))</f>
        <v>12487.006286031861</v>
      </c>
      <c r="R1503" s="36">
        <f ca="1">1-O1503/MAX($O$202:O1503)</f>
        <v>0.7081692732834759</v>
      </c>
      <c r="S1503" s="36">
        <f>1-N1503/MAX($N$202:N1503)</f>
        <v>0.817401619642942</v>
      </c>
    </row>
    <row r="1504" spans="1:19" x14ac:dyDescent="0.4">
      <c r="A1504" s="17">
        <f t="shared" si="69"/>
        <v>1502</v>
      </c>
      <c r="B1504">
        <v>1550016000</v>
      </c>
      <c r="C1504">
        <v>3576.68</v>
      </c>
      <c r="D1504" s="14">
        <f t="shared" si="70"/>
        <v>43509</v>
      </c>
      <c r="F1504">
        <f ca="1">IF(A1504&lt;$F$2,"",AVERAGE(INDIRECT("C"&amp;A1504-$F$2+3):C1504))</f>
        <v>3613.1118181818179</v>
      </c>
      <c r="G1504" s="2">
        <f ca="1">IF(A1504&lt;$G$2,"",IF(A1504=$G$2,AVERAGE(INDIRECT("C"&amp;A1504-$G$2+3):C1504),G1503+(2/($G$2+3))*(C1504-G1503)))</f>
        <v>3642.5522472540938</v>
      </c>
      <c r="J1504">
        <f ca="1">IF(F1504="","",IF(C1504&lt;(F1504*(1-'inputs and tables'!$K$14)),0,IF(C1504&gt;(F1504*(1+'inputs and tables'!$K$14)),1,J1503)))</f>
        <v>0</v>
      </c>
      <c r="K1504">
        <f ca="1">IF(G1504="","",IF(C1504&lt;(G1504*(1-'inputs and tables'!$K$14)),0,IF(C1504&gt;(G1504*(1+'inputs and tables'!$K$14)),1,K1503)))</f>
        <v>0</v>
      </c>
      <c r="N1504" s="13">
        <f t="shared" si="71"/>
        <v>12870.848177336356</v>
      </c>
      <c r="O1504" s="10">
        <f ca="1">(O1503+(IF(J1503&lt;&gt;J1502,(-O1503*'inputs and tables'!$K$22-'inputs and tables'!$K$21)-O1503*'inputs and tables'!$K$22,0)*('inputs and tables'!$K$15+'inputs and tables'!$K$16)))*(IF(AND(J1503=0,'inputs and tables'!$K$16=1),(data!C1503/data!C1504-1)*'inputs and tables'!$K$18+1,1)*IF(AND(J1503=1,'inputs and tables'!$K$15=1),(data!C1504/data!C1503-1)*'inputs and tables'!$K$17+1,1))</f>
        <v>244156.85560796707</v>
      </c>
      <c r="P1504" s="10">
        <f ca="1">(P1503+(IF(K1503&lt;&gt;K1502,(-P1503*'inputs and tables'!$K$22-'inputs and tables'!$K$21)-P1503*'inputs and tables'!$K$22,0)*('inputs and tables'!$K$15+'inputs and tables'!$K$16)))*(IF(AND(K1503=0,'inputs and tables'!$K$16=1),data!C1503/data!C1504,1)*IF(AND(K1503=1,'inputs and tables'!$K$15=1),data!C1504/data!C1503,1))</f>
        <v>12526.736463608564</v>
      </c>
      <c r="R1504" s="36">
        <f ca="1">1-O1504/MAX($O$202:O1504)</f>
        <v>0.70724074915774093</v>
      </c>
      <c r="S1504" s="36">
        <f>1-N1504/MAX($N$202:N1504)</f>
        <v>0.81798075420826799</v>
      </c>
    </row>
    <row r="1505" spans="1:19" x14ac:dyDescent="0.4">
      <c r="A1505" s="17">
        <f t="shared" si="69"/>
        <v>1503</v>
      </c>
      <c r="B1505">
        <v>1550102400</v>
      </c>
      <c r="C1505">
        <v>3561.5</v>
      </c>
      <c r="D1505" s="14">
        <f t="shared" si="70"/>
        <v>43510</v>
      </c>
      <c r="F1505">
        <f ca="1">IF(A1505&lt;$F$2,"",AVERAGE(INDIRECT("C"&amp;A1505-$F$2+3):C1505))</f>
        <v>3607.0981818181813</v>
      </c>
      <c r="G1505" s="2">
        <f ca="1">IF(A1505&lt;$G$2,"",IF(A1505=$G$2,AVERAGE(INDIRECT("C"&amp;A1505-$G$2+3):C1505),G1504+(2/($G$2+3))*(C1505-G1504)))</f>
        <v>3639.1032154560471</v>
      </c>
      <c r="J1505">
        <f ca="1">IF(F1505="","",IF(C1505&lt;(F1505*(1-'inputs and tables'!$K$14)),0,IF(C1505&gt;(F1505*(1+'inputs and tables'!$K$14)),1,J1504)))</f>
        <v>0</v>
      </c>
      <c r="K1505">
        <f ca="1">IF(G1505="","",IF(C1505&lt;(G1505*(1-'inputs and tables'!$K$14)),0,IF(C1505&gt;(G1505*(1+'inputs and tables'!$K$14)),1,K1504)))</f>
        <v>0</v>
      </c>
      <c r="N1505" s="13">
        <f t="shared" si="71"/>
        <v>12816.22224621253</v>
      </c>
      <c r="O1505" s="10">
        <f ca="1">(O1504+(IF(J1504&lt;&gt;J1503,(-O1504*'inputs and tables'!$K$22-'inputs and tables'!$K$21)-O1504*'inputs and tables'!$K$22,0)*('inputs and tables'!$K$15+'inputs and tables'!$K$16)))*(IF(AND(J1504=0,'inputs and tables'!$K$16=1),(data!C1504/data!C1505-1)*'inputs and tables'!$K$18+1,1)*IF(AND(J1504=1,'inputs and tables'!$K$15=1),(data!C1505/data!C1504-1)*'inputs and tables'!$K$17+1,1))</f>
        <v>245197.51293441068</v>
      </c>
      <c r="P1505" s="10">
        <f ca="1">(P1504+(IF(K1504&lt;&gt;K1503,(-P1504*'inputs and tables'!$K$22-'inputs and tables'!$K$21)-P1504*'inputs and tables'!$K$22,0)*('inputs and tables'!$K$15+'inputs and tables'!$K$16)))*(IF(AND(K1504=0,'inputs and tables'!$K$16=1),data!C1504/data!C1505,1)*IF(AND(K1504=1,'inputs and tables'!$K$15=1),data!C1505/data!C1504,1))</f>
        <v>12580.128534229812</v>
      </c>
      <c r="R1505" s="36">
        <f ca="1">1-O1505/MAX($O$202:O1505)</f>
        <v>0.70599293631826732</v>
      </c>
      <c r="S1505" s="36">
        <f>1-N1505/MAX($N$202:N1505)</f>
        <v>0.81875327289909816</v>
      </c>
    </row>
    <row r="1506" spans="1:19" x14ac:dyDescent="0.4">
      <c r="A1506" s="17">
        <f t="shared" si="69"/>
        <v>1504</v>
      </c>
      <c r="B1506">
        <v>1550188800</v>
      </c>
      <c r="C1506">
        <v>3566.59</v>
      </c>
      <c r="D1506" s="14">
        <f t="shared" si="70"/>
        <v>43511</v>
      </c>
      <c r="F1506">
        <f ca="1">IF(A1506&lt;$F$2,"",AVERAGE(INDIRECT("C"&amp;A1506-$F$2+3):C1506))</f>
        <v>3599.7299999999991</v>
      </c>
      <c r="G1506" s="2">
        <f ca="1">IF(A1506&lt;$G$2,"",IF(A1506=$G$2,AVERAGE(INDIRECT("C"&amp;A1506-$G$2+3):C1506),G1505+(2/($G$2+3))*(C1506-G1505)))</f>
        <v>3636.0175467132367</v>
      </c>
      <c r="J1506">
        <f ca="1">IF(F1506="","",IF(C1506&lt;(F1506*(1-'inputs and tables'!$K$14)),0,IF(C1506&gt;(F1506*(1+'inputs and tables'!$K$14)),1,J1505)))</f>
        <v>0</v>
      </c>
      <c r="K1506">
        <f ca="1">IF(G1506="","",IF(C1506&lt;(G1506*(1-'inputs and tables'!$K$14)),0,IF(C1506&gt;(G1506*(1+'inputs and tables'!$K$14)),1,K1505)))</f>
        <v>0</v>
      </c>
      <c r="N1506" s="13">
        <f t="shared" si="71"/>
        <v>12834.538846306094</v>
      </c>
      <c r="O1506" s="10">
        <f ca="1">(O1505+(IF(J1505&lt;&gt;J1504,(-O1505*'inputs and tables'!$K$22-'inputs and tables'!$K$21)-O1505*'inputs and tables'!$K$22,0)*('inputs and tables'!$K$15+'inputs and tables'!$K$16)))*(IF(AND(J1505=0,'inputs and tables'!$K$16=1),(data!C1505/data!C1506-1)*'inputs and tables'!$K$18+1,1)*IF(AND(J1505=1,'inputs and tables'!$K$15=1),(data!C1506/data!C1505-1)*'inputs and tables'!$K$17+1,1))</f>
        <v>244847.58335438152</v>
      </c>
      <c r="P1506" s="10">
        <f ca="1">(P1505+(IF(K1505&lt;&gt;K1504,(-P1505*'inputs and tables'!$K$22-'inputs and tables'!$K$21)-P1505*'inputs and tables'!$K$22,0)*('inputs and tables'!$K$15+'inputs and tables'!$K$16)))*(IF(AND(K1505=0,'inputs and tables'!$K$16=1),data!C1505/data!C1506,1)*IF(AND(K1505=1,'inputs and tables'!$K$15=1),data!C1506/data!C1505,1))</f>
        <v>12562.175011610383</v>
      </c>
      <c r="R1506" s="36">
        <f ca="1">1-O1506/MAX($O$202:O1506)</f>
        <v>0.70641252364233309</v>
      </c>
      <c r="S1506" s="36">
        <f>1-N1506/MAX($N$202:N1506)</f>
        <v>0.81849423995204107</v>
      </c>
    </row>
    <row r="1507" spans="1:19" x14ac:dyDescent="0.4">
      <c r="A1507" s="17">
        <f t="shared" si="69"/>
        <v>1505</v>
      </c>
      <c r="B1507">
        <v>1550275200</v>
      </c>
      <c r="C1507">
        <v>3582.37</v>
      </c>
      <c r="D1507" s="14">
        <f t="shared" si="70"/>
        <v>43512</v>
      </c>
      <c r="F1507">
        <f ca="1">IF(A1507&lt;$F$2,"",AVERAGE(INDIRECT("C"&amp;A1507-$F$2+3):C1507))</f>
        <v>3595.0663636363624</v>
      </c>
      <c r="G1507" s="2">
        <f ca="1">IF(A1507&lt;$G$2,"",IF(A1507=$G$2,AVERAGE(INDIRECT("C"&amp;A1507-$G$2+3):C1507),G1506+(2/($G$2+3))*(C1507-G1506)))</f>
        <v>3633.7346723850137</v>
      </c>
      <c r="J1507">
        <f ca="1">IF(F1507="","",IF(C1507&lt;(F1507*(1-'inputs and tables'!$K$14)),0,IF(C1507&gt;(F1507*(1+'inputs and tables'!$K$14)),1,J1506)))</f>
        <v>0</v>
      </c>
      <c r="K1507">
        <f ca="1">IF(G1507="","",IF(C1507&lt;(G1507*(1-'inputs and tables'!$K$14)),0,IF(C1507&gt;(G1507*(1+'inputs and tables'!$K$14)),1,K1506)))</f>
        <v>0</v>
      </c>
      <c r="N1507" s="13">
        <f t="shared" si="71"/>
        <v>12891.323905142322</v>
      </c>
      <c r="O1507" s="10">
        <f ca="1">(O1506+(IF(J1506&lt;&gt;J1505,(-O1506*'inputs and tables'!$K$22-'inputs and tables'!$K$21)-O1506*'inputs and tables'!$K$22,0)*('inputs and tables'!$K$15+'inputs and tables'!$K$16)))*(IF(AND(J1506=0,'inputs and tables'!$K$16=1),(data!C1506/data!C1507-1)*'inputs and tables'!$K$18+1,1)*IF(AND(J1506=1,'inputs and tables'!$K$15=1),(data!C1507/data!C1506-1)*'inputs and tables'!$K$17+1,1))</f>
        <v>243769.0529777504</v>
      </c>
      <c r="P1507" s="10">
        <f ca="1">(P1506+(IF(K1506&lt;&gt;K1505,(-P1506*'inputs and tables'!$K$22-'inputs and tables'!$K$21)-P1506*'inputs and tables'!$K$22,0)*('inputs and tables'!$K$15+'inputs and tables'!$K$16)))*(IF(AND(K1506=0,'inputs and tables'!$K$16=1),data!C1506/data!C1507,1)*IF(AND(K1506=1,'inputs and tables'!$K$15=1),data!C1507/data!C1506,1))</f>
        <v>12506.839822424674</v>
      </c>
      <c r="R1507" s="36">
        <f ca="1">1-O1507/MAX($O$202:O1507)</f>
        <v>0.70770574862381852</v>
      </c>
      <c r="S1507" s="36">
        <f>1-N1507/MAX($N$202:N1507)</f>
        <v>0.81769118692560494</v>
      </c>
    </row>
    <row r="1508" spans="1:19" x14ac:dyDescent="0.4">
      <c r="A1508" s="17">
        <f t="shared" si="69"/>
        <v>1506</v>
      </c>
      <c r="B1508">
        <v>1550361600</v>
      </c>
      <c r="C1508">
        <v>3625.08</v>
      </c>
      <c r="D1508" s="14">
        <f t="shared" si="70"/>
        <v>43513</v>
      </c>
      <c r="F1508">
        <f ca="1">IF(A1508&lt;$F$2,"",AVERAGE(INDIRECT("C"&amp;A1508-$F$2+3):C1508))</f>
        <v>3590.6306818181811</v>
      </c>
      <c r="G1508" s="2">
        <f ca="1">IF(A1508&lt;$G$2,"",IF(A1508=$G$2,AVERAGE(INDIRECT("C"&amp;A1508-$G$2+3):C1508),G1507+(2/($G$2+3))*(C1508-G1507)))</f>
        <v>3633.3663884537364</v>
      </c>
      <c r="J1508">
        <f ca="1">IF(F1508="","",IF(C1508&lt;(F1508*(1-'inputs and tables'!$K$14)),0,IF(C1508&gt;(F1508*(1+'inputs and tables'!$K$14)),1,J1507)))</f>
        <v>1</v>
      </c>
      <c r="K1508">
        <f ca="1">IF(G1508="","",IF(C1508&lt;(G1508*(1-'inputs and tables'!$K$14)),0,IF(C1508&gt;(G1508*(1+'inputs and tables'!$K$14)),1,K1507)))</f>
        <v>0</v>
      </c>
      <c r="N1508" s="13">
        <f t="shared" si="71"/>
        <v>13045.017812803626</v>
      </c>
      <c r="O1508" s="10">
        <f ca="1">(O1507+(IF(J1507&lt;&gt;J1506,(-O1507*'inputs and tables'!$K$22-'inputs and tables'!$K$21)-O1507*'inputs and tables'!$K$22,0)*('inputs and tables'!$K$15+'inputs and tables'!$K$16)))*(IF(AND(J1507=0,'inputs and tables'!$K$16=1),(data!C1507/data!C1508-1)*'inputs and tables'!$K$18+1,1)*IF(AND(J1507=1,'inputs and tables'!$K$15=1),(data!C1508/data!C1507-1)*'inputs and tables'!$K$17+1,1))</f>
        <v>240897.01256686851</v>
      </c>
      <c r="P1508" s="10">
        <f ca="1">(P1507+(IF(K1507&lt;&gt;K1506,(-P1507*'inputs and tables'!$K$22-'inputs and tables'!$K$21)-P1507*'inputs and tables'!$K$22,0)*('inputs and tables'!$K$15+'inputs and tables'!$K$16)))*(IF(AND(K1507=0,'inputs and tables'!$K$16=1),data!C1507/data!C1508,1)*IF(AND(K1507=1,'inputs and tables'!$K$15=1),data!C1508/data!C1507,1))</f>
        <v>12359.486625028821</v>
      </c>
      <c r="R1508" s="36">
        <f ca="1">1-O1508/MAX($O$202:O1508)</f>
        <v>0.71114950365164598</v>
      </c>
      <c r="S1508" s="36">
        <f>1-N1508/MAX($N$202:N1508)</f>
        <v>0.81551765113605579</v>
      </c>
    </row>
    <row r="1509" spans="1:19" x14ac:dyDescent="0.4">
      <c r="A1509" s="17">
        <f t="shared" si="69"/>
        <v>1507</v>
      </c>
      <c r="B1509">
        <v>1550448000</v>
      </c>
      <c r="C1509">
        <v>3867</v>
      </c>
      <c r="D1509" s="14">
        <f t="shared" si="70"/>
        <v>43514</v>
      </c>
      <c r="F1509">
        <f ca="1">IF(A1509&lt;$F$2,"",AVERAGE(INDIRECT("C"&amp;A1509-$F$2+3):C1509))</f>
        <v>3592.184772727272</v>
      </c>
      <c r="G1509" s="2">
        <f ca="1">IF(A1509&lt;$G$2,"",IF(A1509=$G$2,AVERAGE(INDIRECT("C"&amp;A1509-$G$2+3):C1509),G1508+(2/($G$2+3))*(C1509-G1508)))</f>
        <v>3643.3082442642158</v>
      </c>
      <c r="J1509">
        <f ca="1">IF(F1509="","",IF(C1509&lt;(F1509*(1-'inputs and tables'!$K$14)),0,IF(C1509&gt;(F1509*(1+'inputs and tables'!$K$14)),1,J1508)))</f>
        <v>1</v>
      </c>
      <c r="K1509">
        <f ca="1">IF(G1509="","",IF(C1509&lt;(G1509*(1-'inputs and tables'!$K$14)),0,IF(C1509&gt;(G1509*(1+'inputs and tables'!$K$14)),1,K1508)))</f>
        <v>1</v>
      </c>
      <c r="N1509" s="13">
        <f t="shared" si="71"/>
        <v>13915.578106444997</v>
      </c>
      <c r="O1509" s="10">
        <f ca="1">(O1508+(IF(J1508&lt;&gt;J1507,(-O1508*'inputs and tables'!$K$22-'inputs and tables'!$K$21)-O1508*'inputs and tables'!$K$22,0)*('inputs and tables'!$K$15+'inputs and tables'!$K$16)))*(IF(AND(J1508=0,'inputs and tables'!$K$16=1),(data!C1508/data!C1509-1)*'inputs and tables'!$K$18+1,1)*IF(AND(J1508=1,'inputs and tables'!$K$15=1),(data!C1509/data!C1508-1)*'inputs and tables'!$K$17+1,1))</f>
        <v>276514.50786959438</v>
      </c>
      <c r="P1509" s="10">
        <f ca="1">(P1508+(IF(K1508&lt;&gt;K1507,(-P1508*'inputs and tables'!$K$22-'inputs and tables'!$K$21)-P1508*'inputs and tables'!$K$22,0)*('inputs and tables'!$K$15+'inputs and tables'!$K$16)))*(IF(AND(K1508=0,'inputs and tables'!$K$16=1),data!C1508/data!C1509,1)*IF(AND(K1508=1,'inputs and tables'!$K$15=1),data!C1509/data!C1508,1))</f>
        <v>11586.275607618174</v>
      </c>
      <c r="R1509" s="36">
        <f ca="1">1-O1509/MAX($O$202:O1509)</f>
        <v>0.66844191219066118</v>
      </c>
      <c r="S1509" s="36">
        <f>1-N1509/MAX($N$202:N1509)</f>
        <v>0.80320620701974232</v>
      </c>
    </row>
    <row r="1510" spans="1:19" x14ac:dyDescent="0.4">
      <c r="A1510" s="17">
        <f t="shared" si="69"/>
        <v>1508</v>
      </c>
      <c r="B1510">
        <v>1550534400</v>
      </c>
      <c r="C1510">
        <v>3888.01</v>
      </c>
      <c r="D1510" s="14">
        <f t="shared" si="70"/>
        <v>43515</v>
      </c>
      <c r="F1510">
        <f ca="1">IF(A1510&lt;$F$2,"",AVERAGE(INDIRECT("C"&amp;A1510-$F$2+3):C1510))</f>
        <v>3588.7079545454544</v>
      </c>
      <c r="G1510" s="2">
        <f ca="1">IF(A1510&lt;$G$2,"",IF(A1510=$G$2,AVERAGE(INDIRECT("C"&amp;A1510-$G$2+3):C1510),G1509+(2/($G$2+3))*(C1510-G1509)))</f>
        <v>3653.7210849338235</v>
      </c>
      <c r="J1510">
        <f ca="1">IF(F1510="","",IF(C1510&lt;(F1510*(1-'inputs and tables'!$K$14)),0,IF(C1510&gt;(F1510*(1+'inputs and tables'!$K$14)),1,J1509)))</f>
        <v>1</v>
      </c>
      <c r="K1510">
        <f ca="1">IF(G1510="","",IF(C1510&lt;(G1510*(1-'inputs and tables'!$K$14)),0,IF(C1510&gt;(G1510*(1+'inputs and tables'!$K$14)),1,K1509)))</f>
        <v>1</v>
      </c>
      <c r="N1510" s="13">
        <f t="shared" si="71"/>
        <v>13991.183561841019</v>
      </c>
      <c r="O1510" s="10">
        <f ca="1">(O1509+(IF(J1509&lt;&gt;J1508,(-O1509*'inputs and tables'!$K$22-'inputs and tables'!$K$21)-O1509*'inputs and tables'!$K$22,0)*('inputs and tables'!$K$15+'inputs and tables'!$K$16)))*(IF(AND(J1509=0,'inputs and tables'!$K$16=1),(data!C1509/data!C1510-1)*'inputs and tables'!$K$18+1,1)*IF(AND(J1509=1,'inputs and tables'!$K$15=1),(data!C1510/data!C1509-1)*'inputs and tables'!$K$17+1,1))</f>
        <v>279894.78510602203</v>
      </c>
      <c r="P1510" s="10">
        <f ca="1">(P1509+(IF(K1509&lt;&gt;K1508,(-P1509*'inputs and tables'!$K$22-'inputs and tables'!$K$21)-P1509*'inputs and tables'!$K$22,0)*('inputs and tables'!$K$15+'inputs and tables'!$K$16)))*(IF(AND(K1509=0,'inputs and tables'!$K$16=1),data!C1509/data!C1510,1)*IF(AND(K1509=1,'inputs and tables'!$K$15=1),data!C1510/data!C1509,1))</f>
        <v>11625.927156536123</v>
      </c>
      <c r="R1510" s="36">
        <f ca="1">1-O1510/MAX($O$202:O1510)</f>
        <v>0.66438874960830607</v>
      </c>
      <c r="S1510" s="36">
        <f>1-N1510/MAX($N$202:N1510)</f>
        <v>0.80213699636794122</v>
      </c>
    </row>
    <row r="1511" spans="1:19" x14ac:dyDescent="0.4">
      <c r="A1511" s="17">
        <f t="shared" si="69"/>
        <v>1509</v>
      </c>
      <c r="B1511">
        <v>1550620800</v>
      </c>
      <c r="C1511">
        <v>3938.99</v>
      </c>
      <c r="D1511" s="14">
        <f t="shared" si="70"/>
        <v>43516</v>
      </c>
      <c r="F1511">
        <f ca="1">IF(A1511&lt;$F$2,"",AVERAGE(INDIRECT("C"&amp;A1511-$F$2+3):C1511))</f>
        <v>3587.184772727272</v>
      </c>
      <c r="G1511" s="2">
        <f ca="1">IF(A1511&lt;$G$2,"",IF(A1511=$G$2,AVERAGE(INDIRECT("C"&amp;A1511-$G$2+3):C1511),G1510+(2/($G$2+3))*(C1511-G1510)))</f>
        <v>3665.8601877025972</v>
      </c>
      <c r="J1511">
        <f ca="1">IF(F1511="","",IF(C1511&lt;(F1511*(1-'inputs and tables'!$K$14)),0,IF(C1511&gt;(F1511*(1+'inputs and tables'!$K$14)),1,J1510)))</f>
        <v>1</v>
      </c>
      <c r="K1511">
        <f ca="1">IF(G1511="","",IF(C1511&lt;(G1511*(1-'inputs and tables'!$K$14)),0,IF(C1511&gt;(G1511*(1+'inputs and tables'!$K$14)),1,K1510)))</f>
        <v>1</v>
      </c>
      <c r="N1511" s="13">
        <f t="shared" si="71"/>
        <v>14174.637446471625</v>
      </c>
      <c r="O1511" s="10">
        <f ca="1">(O1510+(IF(J1510&lt;&gt;J1509,(-O1510*'inputs and tables'!$K$22-'inputs and tables'!$K$21)-O1510*'inputs and tables'!$K$22,0)*('inputs and tables'!$K$15+'inputs and tables'!$K$16)))*(IF(AND(J1510=0,'inputs and tables'!$K$16=1),(data!C1510/data!C1511-1)*'inputs and tables'!$K$18+1,1)*IF(AND(J1510=1,'inputs and tables'!$K$15=1),(data!C1511/data!C1510-1)*'inputs and tables'!$K$17+1,1))</f>
        <v>288152.3079327601</v>
      </c>
      <c r="P1511" s="10">
        <f ca="1">(P1510+(IF(K1510&lt;&gt;K1509,(-P1510*'inputs and tables'!$K$22-'inputs and tables'!$K$21)-P1510*'inputs and tables'!$K$22,0)*('inputs and tables'!$K$15+'inputs and tables'!$K$16)))*(IF(AND(K1510=0,'inputs and tables'!$K$16=1),data!C1510/data!C1511,1)*IF(AND(K1510=1,'inputs and tables'!$K$15=1),data!C1511/data!C1510,1))</f>
        <v>11778.367548006361</v>
      </c>
      <c r="R1511" s="36">
        <f ca="1">1-O1511/MAX($O$202:O1511)</f>
        <v>0.65448746631012034</v>
      </c>
      <c r="S1511" s="36">
        <f>1-N1511/MAX($N$202:N1511)</f>
        <v>0.79954259565262353</v>
      </c>
    </row>
    <row r="1512" spans="1:19" x14ac:dyDescent="0.4">
      <c r="A1512" s="17">
        <f t="shared" si="69"/>
        <v>1510</v>
      </c>
      <c r="B1512">
        <v>1550707200</v>
      </c>
      <c r="C1512">
        <v>3897.71</v>
      </c>
      <c r="D1512" s="14">
        <f t="shared" si="70"/>
        <v>43517</v>
      </c>
      <c r="F1512">
        <f ca="1">IF(A1512&lt;$F$2,"",AVERAGE(INDIRECT("C"&amp;A1512-$F$2+3):C1512))</f>
        <v>3584.9995454545442</v>
      </c>
      <c r="G1512" s="2">
        <f ca="1">IF(A1512&lt;$G$2,"",IF(A1512=$G$2,AVERAGE(INDIRECT("C"&amp;A1512-$G$2+3):C1512),G1511+(2/($G$2+3))*(C1512-G1511)))</f>
        <v>3675.7261371620611</v>
      </c>
      <c r="J1512">
        <f ca="1">IF(F1512="","",IF(C1512&lt;(F1512*(1-'inputs and tables'!$K$14)),0,IF(C1512&gt;(F1512*(1+'inputs and tables'!$K$14)),1,J1511)))</f>
        <v>1</v>
      </c>
      <c r="K1512">
        <f ca="1">IF(G1512="","",IF(C1512&lt;(G1512*(1-'inputs and tables'!$K$14)),0,IF(C1512&gt;(G1512*(1+'inputs and tables'!$K$14)),1,K1511)))</f>
        <v>1</v>
      </c>
      <c r="N1512" s="13">
        <f t="shared" si="71"/>
        <v>14026.089459858218</v>
      </c>
      <c r="O1512" s="10">
        <f ca="1">(O1511+(IF(J1511&lt;&gt;J1510,(-O1511*'inputs and tables'!$K$22-'inputs and tables'!$K$21)-O1511*'inputs and tables'!$K$22,0)*('inputs and tables'!$K$15+'inputs and tables'!$K$16)))*(IF(AND(J1511=0,'inputs and tables'!$K$16=1),(data!C1511/data!C1512-1)*'inputs and tables'!$K$18+1,1)*IF(AND(J1511=1,'inputs and tables'!$K$15=1),(data!C1512/data!C1511-1)*'inputs and tables'!$K$17+1,1))</f>
        <v>281357.7777712734</v>
      </c>
      <c r="P1512" s="10">
        <f ca="1">(P1511+(IF(K1511&lt;&gt;K1510,(-P1511*'inputs and tables'!$K$22-'inputs and tables'!$K$21)-P1511*'inputs and tables'!$K$22,0)*('inputs and tables'!$K$15+'inputs and tables'!$K$16)))*(IF(AND(K1511=0,'inputs and tables'!$K$16=1),data!C1511/data!C1512,1)*IF(AND(K1511=1,'inputs and tables'!$K$15=1),data!C1512/data!C1511,1))</f>
        <v>11654.932095674241</v>
      </c>
      <c r="R1512" s="36">
        <f ca="1">1-O1512/MAX($O$202:O1512)</f>
        <v>0.66263453043800991</v>
      </c>
      <c r="S1512" s="36">
        <f>1-N1512/MAX($N$202:N1512)</f>
        <v>0.8016433579423119</v>
      </c>
    </row>
    <row r="1513" spans="1:19" x14ac:dyDescent="0.4">
      <c r="A1513" s="17">
        <f t="shared" si="69"/>
        <v>1511</v>
      </c>
      <c r="B1513">
        <v>1550793600</v>
      </c>
      <c r="C1513">
        <v>3942.02</v>
      </c>
      <c r="D1513" s="14">
        <f t="shared" si="70"/>
        <v>43518</v>
      </c>
      <c r="F1513">
        <f ca="1">IF(A1513&lt;$F$2,"",AVERAGE(INDIRECT("C"&amp;A1513-$F$2+3):C1513))</f>
        <v>3583.5881818181806</v>
      </c>
      <c r="G1513" s="2">
        <f ca="1">IF(A1513&lt;$G$2,"",IF(A1513=$G$2,AVERAGE(INDIRECT("C"&amp;A1513-$G$2+3):C1513),G1512+(2/($G$2+3))*(C1513-G1512)))</f>
        <v>3687.0577908998457</v>
      </c>
      <c r="J1513">
        <f ca="1">IF(F1513="","",IF(C1513&lt;(F1513*(1-'inputs and tables'!$K$14)),0,IF(C1513&gt;(F1513*(1+'inputs and tables'!$K$14)),1,J1512)))</f>
        <v>1</v>
      </c>
      <c r="K1513">
        <f ca="1">IF(G1513="","",IF(C1513&lt;(G1513*(1-'inputs and tables'!$K$14)),0,IF(C1513&gt;(G1513*(1+'inputs and tables'!$K$14)),1,K1512)))</f>
        <v>1</v>
      </c>
      <c r="N1513" s="13">
        <f t="shared" si="71"/>
        <v>14185.541041419267</v>
      </c>
      <c r="O1513" s="10">
        <f ca="1">(O1512+(IF(J1512&lt;&gt;J1511,(-O1512*'inputs and tables'!$K$22-'inputs and tables'!$K$21)-O1512*'inputs and tables'!$K$22,0)*('inputs and tables'!$K$15+'inputs and tables'!$K$16)))*(IF(AND(J1512=0,'inputs and tables'!$K$16=1),(data!C1512/data!C1513-1)*'inputs and tables'!$K$18+1,1)*IF(AND(J1512=1,'inputs and tables'!$K$15=1),(data!C1513/data!C1512-1)*'inputs and tables'!$K$17+1,1))</f>
        <v>288554.48225912685</v>
      </c>
      <c r="P1513" s="10">
        <f ca="1">(P1512+(IF(K1512&lt;&gt;K1511,(-P1512*'inputs and tables'!$K$22-'inputs and tables'!$K$21)-P1512*'inputs and tables'!$K$22,0)*('inputs and tables'!$K$15+'inputs and tables'!$K$16)))*(IF(AND(K1512=0,'inputs and tables'!$K$16=1),data!C1512/data!C1513,1)*IF(AND(K1512=1,'inputs and tables'!$K$15=1),data!C1513/data!C1512,1))</f>
        <v>11787.427853737136</v>
      </c>
      <c r="R1513" s="36">
        <f ca="1">1-O1513/MAX($O$202:O1513)</f>
        <v>0.65400523428676827</v>
      </c>
      <c r="S1513" s="36">
        <f>1-N1513/MAX($N$202:N1513)</f>
        <v>0.79938839725781352</v>
      </c>
    </row>
    <row r="1514" spans="1:19" x14ac:dyDescent="0.4">
      <c r="A1514" s="17">
        <f t="shared" si="69"/>
        <v>1512</v>
      </c>
      <c r="B1514">
        <v>1550880000</v>
      </c>
      <c r="C1514">
        <v>4110</v>
      </c>
      <c r="D1514" s="14">
        <f t="shared" si="70"/>
        <v>43519</v>
      </c>
      <c r="F1514">
        <f ca="1">IF(A1514&lt;$F$2,"",AVERAGE(INDIRECT("C"&amp;A1514-$F$2+3):C1514))</f>
        <v>3594.5854545454536</v>
      </c>
      <c r="G1514" s="2">
        <f ca="1">IF(A1514&lt;$G$2,"",IF(A1514=$G$2,AVERAGE(INDIRECT("C"&amp;A1514-$G$2+3):C1514),G1513+(2/($G$2+3))*(C1514-G1513)))</f>
        <v>3705.0553317126182</v>
      </c>
      <c r="J1514">
        <f ca="1">IF(F1514="","",IF(C1514&lt;(F1514*(1-'inputs and tables'!$K$14)),0,IF(C1514&gt;(F1514*(1+'inputs and tables'!$K$14)),1,J1513)))</f>
        <v>1</v>
      </c>
      <c r="K1514">
        <f ca="1">IF(G1514="","",IF(C1514&lt;(G1514*(1-'inputs and tables'!$K$14)),0,IF(C1514&gt;(G1514*(1+'inputs and tables'!$K$14)),1,K1513)))</f>
        <v>1</v>
      </c>
      <c r="N1514" s="13">
        <f t="shared" si="71"/>
        <v>14790.024829968694</v>
      </c>
      <c r="O1514" s="10">
        <f ca="1">(O1513+(IF(J1513&lt;&gt;J1512,(-O1513*'inputs and tables'!$K$22-'inputs and tables'!$K$21)-O1513*'inputs and tables'!$K$22,0)*('inputs and tables'!$K$15+'inputs and tables'!$K$16)))*(IF(AND(J1513=0,'inputs and tables'!$K$16=1),(data!C1513/data!C1514-1)*'inputs and tables'!$K$18+1,1)*IF(AND(J1513=1,'inputs and tables'!$K$15=1),(data!C1514/data!C1513-1)*'inputs and tables'!$K$17+1,1))</f>
        <v>316220.65577987221</v>
      </c>
      <c r="P1514" s="10">
        <f ca="1">(P1513+(IF(K1513&lt;&gt;K1512,(-P1513*'inputs and tables'!$K$22-'inputs and tables'!$K$21)-P1513*'inputs and tables'!$K$22,0)*('inputs and tables'!$K$15+'inputs and tables'!$K$16)))*(IF(AND(K1513=0,'inputs and tables'!$K$16=1),data!C1513/data!C1514,1)*IF(AND(K1513=1,'inputs and tables'!$K$15=1),data!C1514/data!C1513,1))</f>
        <v>12289.7216348115</v>
      </c>
      <c r="R1514" s="36">
        <f ca="1">1-O1514/MAX($O$202:O1514)</f>
        <v>0.62083177203260798</v>
      </c>
      <c r="S1514" s="36">
        <f>1-N1514/MAX($N$202:N1514)</f>
        <v>0.79083980109933827</v>
      </c>
    </row>
    <row r="1515" spans="1:19" x14ac:dyDescent="0.4">
      <c r="A1515" s="17">
        <f t="shared" si="69"/>
        <v>1513</v>
      </c>
      <c r="B1515">
        <v>1550966400</v>
      </c>
      <c r="C1515">
        <v>3734.22</v>
      </c>
      <c r="D1515" s="14">
        <f t="shared" si="70"/>
        <v>43520</v>
      </c>
      <c r="F1515">
        <f ca="1">IF(A1515&lt;$F$2,"",AVERAGE(INDIRECT("C"&amp;A1515-$F$2+3):C1515))</f>
        <v>3596.8247727272715</v>
      </c>
      <c r="G1515" s="2">
        <f ca="1">IF(A1515&lt;$G$2,"",IF(A1515=$G$2,AVERAGE(INDIRECT("C"&amp;A1515-$G$2+3):C1515),G1514+(2/($G$2+3))*(C1515-G1514)))</f>
        <v>3706.2963814269747</v>
      </c>
      <c r="J1515">
        <f ca="1">IF(F1515="","",IF(C1515&lt;(F1515*(1-'inputs and tables'!$K$14)),0,IF(C1515&gt;(F1515*(1+'inputs and tables'!$K$14)),1,J1514)))</f>
        <v>1</v>
      </c>
      <c r="K1515">
        <f ca="1">IF(G1515="","",IF(C1515&lt;(G1515*(1-'inputs and tables'!$K$14)),0,IF(C1515&gt;(G1515*(1+'inputs and tables'!$K$14)),1,K1514)))</f>
        <v>1</v>
      </c>
      <c r="N1515" s="13">
        <f t="shared" si="71"/>
        <v>13437.76314368995</v>
      </c>
      <c r="O1515" s="10">
        <f ca="1">(O1514+(IF(J1514&lt;&gt;J1513,(-O1514*'inputs and tables'!$K$22-'inputs and tables'!$K$21)-O1514*'inputs and tables'!$K$22,0)*('inputs and tables'!$K$15+'inputs and tables'!$K$16)))*(IF(AND(J1514=0,'inputs and tables'!$K$16=1),(data!C1514/data!C1515-1)*'inputs and tables'!$K$18+1,1)*IF(AND(J1514=1,'inputs and tables'!$K$15=1),(data!C1515/data!C1514-1)*'inputs and tables'!$K$17+1,1))</f>
        <v>251168.06561803253</v>
      </c>
      <c r="P1515" s="10">
        <f ca="1">(P1514+(IF(K1514&lt;&gt;K1513,(-P1514*'inputs and tables'!$K$22-'inputs and tables'!$K$21)-P1514*'inputs and tables'!$K$22,0)*('inputs and tables'!$K$15+'inputs and tables'!$K$16)))*(IF(AND(K1514=0,'inputs and tables'!$K$16=1),data!C1514/data!C1515,1)*IF(AND(K1514=1,'inputs and tables'!$K$15=1),data!C1515/data!C1514,1))</f>
        <v>11166.064312200924</v>
      </c>
      <c r="R1515" s="36">
        <f ca="1">1-O1515/MAX($O$202:O1515)</f>
        <v>0.69883387241887807</v>
      </c>
      <c r="S1515" s="36">
        <f>1-N1515/MAX($N$202:N1515)</f>
        <v>0.80996345548933601</v>
      </c>
    </row>
    <row r="1516" spans="1:19" x14ac:dyDescent="0.4">
      <c r="A1516" s="17">
        <f t="shared" si="69"/>
        <v>1514</v>
      </c>
      <c r="B1516">
        <v>1551052800</v>
      </c>
      <c r="C1516">
        <v>3818.79</v>
      </c>
      <c r="D1516" s="14">
        <f t="shared" si="70"/>
        <v>43521</v>
      </c>
      <c r="F1516">
        <f ca="1">IF(A1516&lt;$F$2,"",AVERAGE(INDIRECT("C"&amp;A1516-$F$2+3):C1516))</f>
        <v>3601.3561363636359</v>
      </c>
      <c r="G1516" s="2">
        <f ca="1">IF(A1516&lt;$G$2,"",IF(A1516=$G$2,AVERAGE(INDIRECT("C"&amp;A1516-$G$2+3):C1516),G1515+(2/($G$2+3))*(C1516-G1515)))</f>
        <v>3711.0833439194439</v>
      </c>
      <c r="J1516">
        <f ca="1">IF(F1516="","",IF(C1516&lt;(F1516*(1-'inputs and tables'!$K$14)),0,IF(C1516&gt;(F1516*(1+'inputs and tables'!$K$14)),1,J1515)))</f>
        <v>1</v>
      </c>
      <c r="K1516">
        <f ca="1">IF(G1516="","",IF(C1516&lt;(G1516*(1-'inputs and tables'!$K$14)),0,IF(C1516&gt;(G1516*(1+'inputs and tables'!$K$14)),1,K1515)))</f>
        <v>1</v>
      </c>
      <c r="N1516" s="13">
        <f t="shared" si="71"/>
        <v>13742.092194753321</v>
      </c>
      <c r="O1516" s="10">
        <f ca="1">(O1515+(IF(J1515&lt;&gt;J1514,(-O1515*'inputs and tables'!$K$22-'inputs and tables'!$K$21)-O1515*'inputs and tables'!$K$22,0)*('inputs and tables'!$K$15+'inputs and tables'!$K$16)))*(IF(AND(J1515=0,'inputs and tables'!$K$16=1),(data!C1515/data!C1516-1)*'inputs and tables'!$K$18+1,1)*IF(AND(J1515=1,'inputs and tables'!$K$15=1),(data!C1516/data!C1515-1)*'inputs and tables'!$K$17+1,1))</f>
        <v>263966.69222438231</v>
      </c>
      <c r="P1516" s="10">
        <f ca="1">(P1515+(IF(K1515&lt;&gt;K1514,(-P1515*'inputs and tables'!$K$22-'inputs and tables'!$K$21)-P1515*'inputs and tables'!$K$22,0)*('inputs and tables'!$K$15+'inputs and tables'!$K$16)))*(IF(AND(K1515=0,'inputs and tables'!$K$16=1),data!C1515/data!C1516,1)*IF(AND(K1515=1,'inputs and tables'!$K$15=1),data!C1516/data!C1515,1))</f>
        <v>11418.945518686573</v>
      </c>
      <c r="R1516" s="36">
        <f ca="1">1-O1516/MAX($O$202:O1516)</f>
        <v>0.68348752333621698</v>
      </c>
      <c r="S1516" s="36">
        <f>1-N1516/MAX($N$202:N1516)</f>
        <v>0.80565964088567932</v>
      </c>
    </row>
    <row r="1517" spans="1:19" x14ac:dyDescent="0.4">
      <c r="A1517" s="17">
        <f t="shared" si="69"/>
        <v>1515</v>
      </c>
      <c r="B1517">
        <v>1551139200</v>
      </c>
      <c r="C1517">
        <v>3799.48</v>
      </c>
      <c r="D1517" s="14">
        <f t="shared" si="70"/>
        <v>43522</v>
      </c>
      <c r="F1517">
        <f ca="1">IF(A1517&lt;$F$2,"",AVERAGE(INDIRECT("C"&amp;A1517-$F$2+3):C1517))</f>
        <v>3607.8388636363629</v>
      </c>
      <c r="G1517" s="2">
        <f ca="1">IF(A1517&lt;$G$2,"",IF(A1517=$G$2,AVERAGE(INDIRECT("C"&amp;A1517-$G$2+3):C1517),G1516+(2/($G$2+3))*(C1517-G1516)))</f>
        <v>3714.8449037526589</v>
      </c>
      <c r="J1517">
        <f ca="1">IF(F1517="","",IF(C1517&lt;(F1517*(1-'inputs and tables'!$K$14)),0,IF(C1517&gt;(F1517*(1+'inputs and tables'!$K$14)),1,J1516)))</f>
        <v>1</v>
      </c>
      <c r="K1517">
        <f ca="1">IF(G1517="","",IF(C1517&lt;(G1517*(1-'inputs and tables'!$K$14)),0,IF(C1517&gt;(G1517*(1+'inputs and tables'!$K$14)),1,K1516)))</f>
        <v>1</v>
      </c>
      <c r="N1517" s="13">
        <f t="shared" si="71"/>
        <v>13672.604267875779</v>
      </c>
      <c r="O1517" s="10">
        <f ca="1">(O1516+(IF(J1516&lt;&gt;J1515,(-O1516*'inputs and tables'!$K$22-'inputs and tables'!$K$21)-O1516*'inputs and tables'!$K$22,0)*('inputs and tables'!$K$15+'inputs and tables'!$K$16)))*(IF(AND(J1516=0,'inputs and tables'!$K$16=1),(data!C1516/data!C1517-1)*'inputs and tables'!$K$18+1,1)*IF(AND(J1516=1,'inputs and tables'!$K$15=1),(data!C1517/data!C1516-1)*'inputs and tables'!$K$17+1,1))</f>
        <v>260963.46532255769</v>
      </c>
      <c r="P1517" s="10">
        <f ca="1">(P1516+(IF(K1516&lt;&gt;K1515,(-P1516*'inputs and tables'!$K$22-'inputs and tables'!$K$21)-P1516*'inputs and tables'!$K$22,0)*('inputs and tables'!$K$15+'inputs and tables'!$K$16)))*(IF(AND(K1516=0,'inputs and tables'!$K$16=1),data!C1516/data!C1517,1)*IF(AND(K1516=1,'inputs and tables'!$K$15=1),data!C1517/data!C1516,1))</f>
        <v>11361.204758402337</v>
      </c>
      <c r="R1517" s="36">
        <f ca="1">1-O1517/MAX($O$202:O1517)</f>
        <v>0.68708857912348198</v>
      </c>
      <c r="S1517" s="36">
        <f>1-N1517/MAX($N$202:N1517)</f>
        <v>0.80664233758659698</v>
      </c>
    </row>
    <row r="1518" spans="1:19" x14ac:dyDescent="0.4">
      <c r="A1518" s="17">
        <f t="shared" si="69"/>
        <v>1516</v>
      </c>
      <c r="B1518">
        <v>1551225600</v>
      </c>
      <c r="C1518">
        <v>3799.91</v>
      </c>
      <c r="D1518" s="14">
        <f t="shared" si="70"/>
        <v>43523</v>
      </c>
      <c r="F1518">
        <f ca="1">IF(A1518&lt;$F$2,"",AVERAGE(INDIRECT("C"&amp;A1518-$F$2+3):C1518))</f>
        <v>3610.9234090909085</v>
      </c>
      <c r="G1518" s="2">
        <f ca="1">IF(A1518&lt;$G$2,"",IF(A1518=$G$2,AVERAGE(INDIRECT("C"&amp;A1518-$G$2+3):C1518),G1517+(2/($G$2+3))*(C1518-G1517)))</f>
        <v>3718.464695082333</v>
      </c>
      <c r="J1518">
        <f ca="1">IF(F1518="","",IF(C1518&lt;(F1518*(1-'inputs and tables'!$K$14)),0,IF(C1518&gt;(F1518*(1+'inputs and tables'!$K$14)),1,J1517)))</f>
        <v>1</v>
      </c>
      <c r="K1518">
        <f ca="1">IF(G1518="","",IF(C1518&lt;(G1518*(1-'inputs and tables'!$K$14)),0,IF(C1518&gt;(G1518*(1+'inputs and tables'!$K$14)),1,K1517)))</f>
        <v>1</v>
      </c>
      <c r="N1518" s="13">
        <f t="shared" si="71"/>
        <v>13674.151642736335</v>
      </c>
      <c r="O1518" s="10">
        <f ca="1">(O1517+(IF(J1517&lt;&gt;J1516,(-O1517*'inputs and tables'!$K$22-'inputs and tables'!$K$21)-O1517*'inputs and tables'!$K$22,0)*('inputs and tables'!$K$15+'inputs and tables'!$K$16)))*(IF(AND(J1517=0,'inputs and tables'!$K$16=1),(data!C1517/data!C1518-1)*'inputs and tables'!$K$18+1,1)*IF(AND(J1517=1,'inputs and tables'!$K$15=1),(data!C1518/data!C1517-1)*'inputs and tables'!$K$17+1,1))</f>
        <v>261029.91708772018</v>
      </c>
      <c r="P1518" s="10">
        <f ca="1">(P1517+(IF(K1517&lt;&gt;K1516,(-P1517*'inputs and tables'!$K$22-'inputs and tables'!$K$21)-P1517*'inputs and tables'!$K$22,0)*('inputs and tables'!$K$15+'inputs and tables'!$K$16)))*(IF(AND(K1517=0,'inputs and tables'!$K$16=1),data!C1517/data!C1518,1)*IF(AND(K1517=1,'inputs and tables'!$K$15=1),data!C1518/data!C1517,1))</f>
        <v>11362.490544364129</v>
      </c>
      <c r="R1518" s="36">
        <f ca="1">1-O1518/MAX($O$202:O1518)</f>
        <v>0.6870088993252732</v>
      </c>
      <c r="S1518" s="36">
        <f>1-N1518/MAX($N$202:N1518)</f>
        <v>0.80662045464607945</v>
      </c>
    </row>
    <row r="1519" spans="1:19" x14ac:dyDescent="0.4">
      <c r="A1519" s="17">
        <f t="shared" si="69"/>
        <v>1517</v>
      </c>
      <c r="B1519">
        <v>1551312000</v>
      </c>
      <c r="C1519">
        <v>3792.14</v>
      </c>
      <c r="D1519" s="14">
        <f t="shared" si="70"/>
        <v>43524</v>
      </c>
      <c r="F1519">
        <f ca="1">IF(A1519&lt;$F$2,"",AVERAGE(INDIRECT("C"&amp;A1519-$F$2+3):C1519))</f>
        <v>3615.7275000000004</v>
      </c>
      <c r="G1519" s="2">
        <f ca="1">IF(A1519&lt;$G$2,"",IF(A1519=$G$2,AVERAGE(INDIRECT("C"&amp;A1519-$G$2+3):C1519),G1518+(2/($G$2+3))*(C1519-G1518)))</f>
        <v>3721.5998144405316</v>
      </c>
      <c r="J1519">
        <f ca="1">IF(F1519="","",IF(C1519&lt;(F1519*(1-'inputs and tables'!$K$14)),0,IF(C1519&gt;(F1519*(1+'inputs and tables'!$K$14)),1,J1518)))</f>
        <v>1</v>
      </c>
      <c r="K1519">
        <f ca="1">IF(G1519="","",IF(C1519&lt;(G1519*(1-'inputs and tables'!$K$14)),0,IF(C1519&gt;(G1519*(1+'inputs and tables'!$K$14)),1,K1518)))</f>
        <v>1</v>
      </c>
      <c r="N1519" s="13">
        <f t="shared" si="71"/>
        <v>13646.1909388607</v>
      </c>
      <c r="O1519" s="10">
        <f ca="1">(O1518+(IF(J1518&lt;&gt;J1517,(-O1518*'inputs and tables'!$K$22-'inputs and tables'!$K$21)-O1518*'inputs and tables'!$K$22,0)*('inputs and tables'!$K$15+'inputs and tables'!$K$16)))*(IF(AND(J1518=0,'inputs and tables'!$K$16=1),(data!C1518/data!C1519-1)*'inputs and tables'!$K$18+1,1)*IF(AND(J1518=1,'inputs and tables'!$K$15=1),(data!C1519/data!C1518-1)*'inputs and tables'!$K$17+1,1))</f>
        <v>259828.97929564459</v>
      </c>
      <c r="P1519" s="10">
        <f ca="1">(P1518+(IF(K1518&lt;&gt;K1517,(-P1518*'inputs and tables'!$K$22-'inputs and tables'!$K$21)-P1518*'inputs and tables'!$K$22,0)*('inputs and tables'!$K$15+'inputs and tables'!$K$16)))*(IF(AND(K1518=0,'inputs and tables'!$K$16=1),data!C1518/data!C1519,1)*IF(AND(K1518=1,'inputs and tables'!$K$15=1),data!C1519/data!C1518,1))</f>
        <v>11339.256691054523</v>
      </c>
      <c r="R1519" s="36">
        <f ca="1">1-O1519/MAX($O$202:O1519)</f>
        <v>0.68844889840881618</v>
      </c>
      <c r="S1519" s="36">
        <f>1-N1519/MAX($N$202:N1519)</f>
        <v>0.80701587429217636</v>
      </c>
    </row>
    <row r="1520" spans="1:19" x14ac:dyDescent="0.4">
      <c r="A1520" s="17">
        <f t="shared" si="69"/>
        <v>1518</v>
      </c>
      <c r="B1520">
        <v>1551398400</v>
      </c>
      <c r="C1520">
        <v>3806.17</v>
      </c>
      <c r="D1520" s="14">
        <f t="shared" si="70"/>
        <v>43525</v>
      </c>
      <c r="F1520">
        <f ca="1">IF(A1520&lt;$F$2,"",AVERAGE(INDIRECT("C"&amp;A1520-$F$2+3):C1520))</f>
        <v>3620.1925000000006</v>
      </c>
      <c r="G1520" s="2">
        <f ca="1">IF(A1520&lt;$G$2,"",IF(A1520=$G$2,AVERAGE(INDIRECT("C"&amp;A1520-$G$2+3):C1520),G1519+(2/($G$2+3))*(C1520-G1519)))</f>
        <v>3725.1985457409346</v>
      </c>
      <c r="J1520">
        <f ca="1">IF(F1520="","",IF(C1520&lt;(F1520*(1-'inputs and tables'!$K$14)),0,IF(C1520&gt;(F1520*(1+'inputs and tables'!$K$14)),1,J1519)))</f>
        <v>1</v>
      </c>
      <c r="K1520">
        <f ca="1">IF(G1520="","",IF(C1520&lt;(G1520*(1-'inputs and tables'!$K$14)),0,IF(C1520&gt;(G1520*(1+'inputs and tables'!$K$14)),1,K1519)))</f>
        <v>1</v>
      </c>
      <c r="N1520" s="13">
        <f t="shared" si="71"/>
        <v>13696.678541869085</v>
      </c>
      <c r="O1520" s="10">
        <f ca="1">(O1519+(IF(J1519&lt;&gt;J1518,(-O1519*'inputs and tables'!$K$22-'inputs and tables'!$K$21)-O1519*'inputs and tables'!$K$22,0)*('inputs and tables'!$K$15+'inputs and tables'!$K$16)))*(IF(AND(J1519=0,'inputs and tables'!$K$16=1),(data!C1519/data!C1520-1)*'inputs and tables'!$K$18+1,1)*IF(AND(J1519=1,'inputs and tables'!$K$15=1),(data!C1520/data!C1519-1)*'inputs and tables'!$K$17+1,1))</f>
        <v>261991.9140248253</v>
      </c>
      <c r="P1520" s="10">
        <f ca="1">(P1519+(IF(K1519&lt;&gt;K1518,(-P1519*'inputs and tables'!$K$22-'inputs and tables'!$K$21)-P1519*'inputs and tables'!$K$22,0)*('inputs and tables'!$K$15+'inputs and tables'!$K$16)))*(IF(AND(K1519=0,'inputs and tables'!$K$16=1),data!C1519/data!C1520,1)*IF(AND(K1519=1,'inputs and tables'!$K$15=1),data!C1520/data!C1519,1))</f>
        <v>11381.209195807905</v>
      </c>
      <c r="R1520" s="36">
        <f ca="1">1-O1520/MAX($O$202:O1520)</f>
        <v>0.68585540518349219</v>
      </c>
      <c r="S1520" s="36">
        <f>1-N1520/MAX($N$202:N1520)</f>
        <v>0.80630187974459089</v>
      </c>
    </row>
    <row r="1521" spans="1:19" x14ac:dyDescent="0.4">
      <c r="A1521" s="17">
        <f t="shared" si="69"/>
        <v>1519</v>
      </c>
      <c r="B1521">
        <v>1551484800</v>
      </c>
      <c r="C1521">
        <v>3809.7</v>
      </c>
      <c r="D1521" s="14">
        <f t="shared" si="70"/>
        <v>43526</v>
      </c>
      <c r="F1521">
        <f ca="1">IF(A1521&lt;$F$2,"",AVERAGE(INDIRECT("C"&amp;A1521-$F$2+3):C1521))</f>
        <v>3624.0345454545463</v>
      </c>
      <c r="G1521" s="2">
        <f ca="1">IF(A1521&lt;$G$2,"",IF(A1521=$G$2,AVERAGE(INDIRECT("C"&amp;A1521-$G$2+3):C1521),G1520+(2/($G$2+3))*(C1521-G1520)))</f>
        <v>3728.7943523051504</v>
      </c>
      <c r="J1521">
        <f ca="1">IF(F1521="","",IF(C1521&lt;(F1521*(1-'inputs and tables'!$K$14)),0,IF(C1521&gt;(F1521*(1+'inputs and tables'!$K$14)),1,J1520)))</f>
        <v>1</v>
      </c>
      <c r="K1521">
        <f ca="1">IF(G1521="","",IF(C1521&lt;(G1521*(1-'inputs and tables'!$K$14)),0,IF(C1521&gt;(G1521*(1+'inputs and tables'!$K$14)),1,K1520)))</f>
        <v>1</v>
      </c>
      <c r="N1521" s="13">
        <f t="shared" si="71"/>
        <v>13709.381409910395</v>
      </c>
      <c r="O1521" s="10">
        <f ca="1">(O1520+(IF(J1520&lt;&gt;J1519,(-O1520*'inputs and tables'!$K$22-'inputs and tables'!$K$21)-O1520*'inputs and tables'!$K$22,0)*('inputs and tables'!$K$15+'inputs and tables'!$K$16)))*(IF(AND(J1520=0,'inputs and tables'!$K$16=1),(data!C1520/data!C1521-1)*'inputs and tables'!$K$18+1,1)*IF(AND(J1520=1,'inputs and tables'!$K$15=1),(data!C1521/data!C1520-1)*'inputs and tables'!$K$17+1,1))</f>
        <v>262538.6239135433</v>
      </c>
      <c r="P1521" s="10">
        <f ca="1">(P1520+(IF(K1520&lt;&gt;K1519,(-P1520*'inputs and tables'!$K$22-'inputs and tables'!$K$21)-P1520*'inputs and tables'!$K$22,0)*('inputs and tables'!$K$15+'inputs and tables'!$K$16)))*(IF(AND(K1520=0,'inputs and tables'!$K$16=1),data!C1520/data!C1521,1)*IF(AND(K1520=1,'inputs and tables'!$K$15=1),data!C1521/data!C1520,1))</f>
        <v>11391.764601494251</v>
      </c>
      <c r="R1521" s="36">
        <f ca="1">1-O1521/MAX($O$202:O1521)</f>
        <v>0.68519986603407701</v>
      </c>
      <c r="S1521" s="36">
        <f>1-N1521/MAX($N$202:N1521)</f>
        <v>0.80612223607010924</v>
      </c>
    </row>
    <row r="1522" spans="1:19" x14ac:dyDescent="0.4">
      <c r="A1522" s="17">
        <f t="shared" si="69"/>
        <v>1520</v>
      </c>
      <c r="B1522">
        <v>1551571200</v>
      </c>
      <c r="C1522">
        <v>3786.93</v>
      </c>
      <c r="D1522" s="14">
        <f t="shared" si="70"/>
        <v>43527</v>
      </c>
      <c r="F1522">
        <f ca="1">IF(A1522&lt;$F$2,"",AVERAGE(INDIRECT("C"&amp;A1522-$F$2+3):C1522))</f>
        <v>3628.104545454546</v>
      </c>
      <c r="G1522" s="2">
        <f ca="1">IF(A1522&lt;$G$2,"",IF(A1522=$G$2,AVERAGE(INDIRECT("C"&amp;A1522-$G$2+3):C1522),G1521+(2/($G$2+3))*(C1522-G1521)))</f>
        <v>3731.2682096538674</v>
      </c>
      <c r="J1522">
        <f ca="1">IF(F1522="","",IF(C1522&lt;(F1522*(1-'inputs and tables'!$K$14)),0,IF(C1522&gt;(F1522*(1+'inputs and tables'!$K$14)),1,J1521)))</f>
        <v>1</v>
      </c>
      <c r="K1522">
        <f ca="1">IF(G1522="","",IF(C1522&lt;(G1522*(1-'inputs and tables'!$K$14)),0,IF(C1522&gt;(G1522*(1+'inputs and tables'!$K$14)),1,K1521)))</f>
        <v>1</v>
      </c>
      <c r="N1522" s="13">
        <f t="shared" si="71"/>
        <v>13627.442513224656</v>
      </c>
      <c r="O1522" s="10">
        <f ca="1">(O1521+(IF(J1521&lt;&gt;J1520,(-O1521*'inputs and tables'!$K$22-'inputs and tables'!$K$21)-O1521*'inputs and tables'!$K$22,0)*('inputs and tables'!$K$15+'inputs and tables'!$K$16)))*(IF(AND(J1521=0,'inputs and tables'!$K$16=1),(data!C1521/data!C1522-1)*'inputs and tables'!$K$18+1,1)*IF(AND(J1521=1,'inputs and tables'!$K$15=1),(data!C1522/data!C1521-1)*'inputs and tables'!$K$17+1,1))</f>
        <v>259008.02831555641</v>
      </c>
      <c r="P1522" s="10">
        <f ca="1">(P1521+(IF(K1521&lt;&gt;K1520,(-P1521*'inputs and tables'!$K$22-'inputs and tables'!$K$21)-P1521*'inputs and tables'!$K$22,0)*('inputs and tables'!$K$15+'inputs and tables'!$K$16)))*(IF(AND(K1521=0,'inputs and tables'!$K$16=1),data!C1521/data!C1522,1)*IF(AND(K1521=1,'inputs and tables'!$K$15=1),data!C1522/data!C1521,1))</f>
        <v>11323.677749517448</v>
      </c>
      <c r="R1522" s="36">
        <f ca="1">1-O1522/MAX($O$202:O1522)</f>
        <v>0.68943326967830343</v>
      </c>
      <c r="S1522" s="36">
        <f>1-N1522/MAX($N$202:N1522)</f>
        <v>0.80728101410635456</v>
      </c>
    </row>
    <row r="1523" spans="1:19" x14ac:dyDescent="0.4">
      <c r="A1523" s="17">
        <f t="shared" si="69"/>
        <v>1521</v>
      </c>
      <c r="B1523">
        <v>1551657600</v>
      </c>
      <c r="C1523">
        <v>3700.72</v>
      </c>
      <c r="D1523" s="14">
        <f t="shared" si="70"/>
        <v>43528</v>
      </c>
      <c r="F1523">
        <f ca="1">IF(A1523&lt;$F$2,"",AVERAGE(INDIRECT("C"&amp;A1523-$F$2+3):C1523))</f>
        <v>3628.5152272727282</v>
      </c>
      <c r="G1523" s="2">
        <f ca="1">IF(A1523&lt;$G$2,"",IF(A1523=$G$2,AVERAGE(INDIRECT("C"&amp;A1523-$G$2+3):C1523),G1522+(2/($G$2+3))*(C1523-G1522)))</f>
        <v>3729.9682858388092</v>
      </c>
      <c r="J1523">
        <f ca="1">IF(F1523="","",IF(C1523&lt;(F1523*(1-'inputs and tables'!$K$14)),0,IF(C1523&gt;(F1523*(1+'inputs and tables'!$K$14)),1,J1522)))</f>
        <v>1</v>
      </c>
      <c r="K1523">
        <f ca="1">IF(G1523="","",IF(C1523&lt;(G1523*(1-'inputs and tables'!$K$14)),0,IF(C1523&gt;(G1523*(1+'inputs and tables'!$K$14)),1,K1522)))</f>
        <v>0</v>
      </c>
      <c r="N1523" s="13">
        <f t="shared" si="71"/>
        <v>13317.211846414048</v>
      </c>
      <c r="O1523" s="10">
        <f ca="1">(O1522+(IF(J1522&lt;&gt;J1521,(-O1522*'inputs and tables'!$K$22-'inputs and tables'!$K$21)-O1522*'inputs and tables'!$K$22,0)*('inputs and tables'!$K$15+'inputs and tables'!$K$16)))*(IF(AND(J1522=0,'inputs and tables'!$K$16=1),(data!C1522/data!C1523-1)*'inputs and tables'!$K$18+1,1)*IF(AND(J1522=1,'inputs and tables'!$K$15=1),(data!C1523/data!C1522-1)*'inputs and tables'!$K$17+1,1))</f>
        <v>245741.23046810762</v>
      </c>
      <c r="P1523" s="10">
        <f ca="1">(P1522+(IF(K1522&lt;&gt;K1521,(-P1522*'inputs and tables'!$K$22-'inputs and tables'!$K$21)-P1522*'inputs and tables'!$K$22,0)*('inputs and tables'!$K$15+'inputs and tables'!$K$16)))*(IF(AND(K1522=0,'inputs and tables'!$K$16=1),data!C1522/data!C1523,1)*IF(AND(K1522=1,'inputs and tables'!$K$15=1),data!C1523/data!C1522,1))</f>
        <v>11065.892615177521</v>
      </c>
      <c r="R1523" s="36">
        <f ca="1">1-O1523/MAX($O$202:O1523)</f>
        <v>0.70534098518857835</v>
      </c>
      <c r="S1523" s="36">
        <f>1-N1523/MAX($N$202:N1523)</f>
        <v>0.81166828922733414</v>
      </c>
    </row>
    <row r="1524" spans="1:19" x14ac:dyDescent="0.4">
      <c r="A1524" s="17">
        <f t="shared" si="69"/>
        <v>1522</v>
      </c>
      <c r="B1524">
        <v>1551744000</v>
      </c>
      <c r="C1524">
        <v>3844.59</v>
      </c>
      <c r="D1524" s="14">
        <f t="shared" si="70"/>
        <v>43529</v>
      </c>
      <c r="F1524">
        <f ca="1">IF(A1524&lt;$F$2,"",AVERAGE(INDIRECT("C"&amp;A1524-$F$2+3):C1524))</f>
        <v>3635.5243181818191</v>
      </c>
      <c r="G1524" s="2">
        <f ca="1">IF(A1524&lt;$G$2,"",IF(A1524=$G$2,AVERAGE(INDIRECT("C"&amp;A1524-$G$2+3):C1524),G1523+(2/($G$2+3))*(C1524-G1523)))</f>
        <v>3734.8458055903493</v>
      </c>
      <c r="J1524">
        <f ca="1">IF(F1524="","",IF(C1524&lt;(F1524*(1-'inputs and tables'!$K$14)),0,IF(C1524&gt;(F1524*(1+'inputs and tables'!$K$14)),1,J1523)))</f>
        <v>1</v>
      </c>
      <c r="K1524">
        <f ca="1">IF(G1524="","",IF(C1524&lt;(G1524*(1-'inputs and tables'!$K$14)),0,IF(C1524&gt;(G1524*(1+'inputs and tables'!$K$14)),1,K1523)))</f>
        <v>1</v>
      </c>
      <c r="N1524" s="13">
        <f t="shared" si="71"/>
        <v>13834.934686386699</v>
      </c>
      <c r="O1524" s="10">
        <f ca="1">(O1523+(IF(J1523&lt;&gt;J1522,(-O1523*'inputs and tables'!$K$22-'inputs and tables'!$K$21)-O1523*'inputs and tables'!$K$22,0)*('inputs and tables'!$K$15+'inputs and tables'!$K$16)))*(IF(AND(J1523=0,'inputs and tables'!$K$16=1),(data!C1523/data!C1524-1)*'inputs and tables'!$K$18+1,1)*IF(AND(J1523=1,'inputs and tables'!$K$15=1),(data!C1524/data!C1523-1)*'inputs and tables'!$K$17+1,1))</f>
        <v>267236.58255141979</v>
      </c>
      <c r="P1524" s="10">
        <f ca="1">(P1523+(IF(K1523&lt;&gt;K1522,(-P1523*'inputs and tables'!$K$22-'inputs and tables'!$K$21)-P1523*'inputs and tables'!$K$22,0)*('inputs and tables'!$K$15+'inputs and tables'!$K$16)))*(IF(AND(K1523=0,'inputs and tables'!$K$16=1),data!C1523/data!C1524,1)*IF(AND(K1523=1,'inputs and tables'!$K$15=1),data!C1524/data!C1523,1))</f>
        <v>10630.487666721829</v>
      </c>
      <c r="R1524" s="36">
        <f ca="1">1-O1524/MAX($O$202:O1524)</f>
        <v>0.67956672152175979</v>
      </c>
      <c r="S1524" s="36">
        <f>1-N1524/MAX($N$202:N1524)</f>
        <v>0.80434666445462411</v>
      </c>
    </row>
    <row r="1525" spans="1:19" x14ac:dyDescent="0.4">
      <c r="A1525" s="17">
        <f t="shared" si="69"/>
        <v>1523</v>
      </c>
      <c r="B1525">
        <v>1551830400</v>
      </c>
      <c r="C1525">
        <v>3851.89</v>
      </c>
      <c r="D1525" s="14">
        <f t="shared" si="70"/>
        <v>43530</v>
      </c>
      <c r="F1525">
        <f ca="1">IF(A1525&lt;$F$2,"",AVERAGE(INDIRECT("C"&amp;A1525-$F$2+3):C1525))</f>
        <v>3642.8</v>
      </c>
      <c r="G1525" s="2">
        <f ca="1">IF(A1525&lt;$G$2,"",IF(A1525=$G$2,AVERAGE(INDIRECT("C"&amp;A1525-$G$2+3):C1525),G1524+(2/($G$2+3))*(C1525-G1524)))</f>
        <v>3739.8264096077814</v>
      </c>
      <c r="J1525">
        <f ca="1">IF(F1525="","",IF(C1525&lt;(F1525*(1-'inputs and tables'!$K$14)),0,IF(C1525&gt;(F1525*(1+'inputs and tables'!$K$14)),1,J1524)))</f>
        <v>1</v>
      </c>
      <c r="K1525">
        <f ca="1">IF(G1525="","",IF(C1525&lt;(G1525*(1-'inputs and tables'!$K$14)),0,IF(C1525&gt;(G1525*(1+'inputs and tables'!$K$14)),1,K1524)))</f>
        <v>1</v>
      </c>
      <c r="N1525" s="13">
        <f t="shared" si="71"/>
        <v>13861.204073554283</v>
      </c>
      <c r="O1525" s="10">
        <f ca="1">(O1524+(IF(J1524&lt;&gt;J1523,(-O1524*'inputs and tables'!$K$22-'inputs and tables'!$K$21)-O1524*'inputs and tables'!$K$22,0)*('inputs and tables'!$K$15+'inputs and tables'!$K$16)))*(IF(AND(J1524=0,'inputs and tables'!$K$16=1),(data!C1524/data!C1525-1)*'inputs and tables'!$K$18+1,1)*IF(AND(J1524=1,'inputs and tables'!$K$15=1),(data!C1525/data!C1524-1)*'inputs and tables'!$K$17+1,1))</f>
        <v>268378.28059162881</v>
      </c>
      <c r="P1525" s="10">
        <f ca="1">(P1524+(IF(K1524&lt;&gt;K1523,(-P1524*'inputs and tables'!$K$22-'inputs and tables'!$K$21)-P1524*'inputs and tables'!$K$22,0)*('inputs and tables'!$K$15+'inputs and tables'!$K$16)))*(IF(AND(K1524=0,'inputs and tables'!$K$16=1),data!C1524/data!C1525,1)*IF(AND(K1524=1,'inputs and tables'!$K$15=1),data!C1525/data!C1524,1))</f>
        <v>10629.371194403566</v>
      </c>
      <c r="R1525" s="36">
        <f ca="1">1-O1525/MAX($O$202:O1525)</f>
        <v>0.67819775458406162</v>
      </c>
      <c r="S1525" s="36">
        <f>1-N1525/MAX($N$202:N1525)</f>
        <v>0.8039751633714185</v>
      </c>
    </row>
    <row r="1526" spans="1:19" x14ac:dyDescent="0.4">
      <c r="A1526" s="17">
        <f t="shared" si="69"/>
        <v>1524</v>
      </c>
      <c r="B1526">
        <v>1551916800</v>
      </c>
      <c r="C1526">
        <v>3857.05</v>
      </c>
      <c r="D1526" s="14">
        <f t="shared" si="70"/>
        <v>43531</v>
      </c>
      <c r="F1526">
        <f ca="1">IF(A1526&lt;$F$2,"",AVERAGE(INDIRECT("C"&amp;A1526-$F$2+3):C1526))</f>
        <v>3649.1640909090916</v>
      </c>
      <c r="G1526" s="2">
        <f ca="1">IF(A1526&lt;$G$2,"",IF(A1526=$G$2,AVERAGE(INDIRECT("C"&amp;A1526-$G$2+3):C1526),G1525+(2/($G$2+3))*(C1526-G1525)))</f>
        <v>3744.8146474968121</v>
      </c>
      <c r="J1526">
        <f ca="1">IF(F1526="","",IF(C1526&lt;(F1526*(1-'inputs and tables'!$K$14)),0,IF(C1526&gt;(F1526*(1+'inputs and tables'!$K$14)),1,J1525)))</f>
        <v>1</v>
      </c>
      <c r="K1526">
        <f ca="1">IF(G1526="","",IF(C1526&lt;(G1526*(1-'inputs and tables'!$K$14)),0,IF(C1526&gt;(G1526*(1+'inputs and tables'!$K$14)),1,K1525)))</f>
        <v>1</v>
      </c>
      <c r="N1526" s="13">
        <f t="shared" si="71"/>
        <v>13879.77257188096</v>
      </c>
      <c r="O1526" s="10">
        <f ca="1">(O1525+(IF(J1525&lt;&gt;J1524,(-O1525*'inputs and tables'!$K$22-'inputs and tables'!$K$21)-O1525*'inputs and tables'!$K$22,0)*('inputs and tables'!$K$15+'inputs and tables'!$K$16)))*(IF(AND(J1525=0,'inputs and tables'!$K$16=1),(data!C1525/data!C1526-1)*'inputs and tables'!$K$18+1,1)*IF(AND(J1525=1,'inputs and tables'!$K$15=1),(data!C1526/data!C1525-1)*'inputs and tables'!$K$17+1,1))</f>
        <v>269187.20084575569</v>
      </c>
      <c r="P1526" s="10">
        <f ca="1">(P1525+(IF(K1525&lt;&gt;K1524,(-P1525*'inputs and tables'!$K$22-'inputs and tables'!$K$21)-P1525*'inputs and tables'!$K$22,0)*('inputs and tables'!$K$15+'inputs and tables'!$K$16)))*(IF(AND(K1525=0,'inputs and tables'!$K$16=1),data!C1525/data!C1526,1)*IF(AND(K1525=1,'inputs and tables'!$K$15=1),data!C1526/data!C1525,1))</f>
        <v>10643.610322562243</v>
      </c>
      <c r="R1526" s="36">
        <f ca="1">1-O1526/MAX($O$202:O1526)</f>
        <v>0.67722780890303769</v>
      </c>
      <c r="S1526" s="36">
        <f>1-N1526/MAX($N$202:N1526)</f>
        <v>0.80371256808520752</v>
      </c>
    </row>
    <row r="1527" spans="1:19" x14ac:dyDescent="0.4">
      <c r="A1527" s="17">
        <f t="shared" si="69"/>
        <v>1525</v>
      </c>
      <c r="B1527">
        <v>1552003200</v>
      </c>
      <c r="C1527">
        <v>3843.12</v>
      </c>
      <c r="D1527" s="14">
        <f t="shared" si="70"/>
        <v>43532</v>
      </c>
      <c r="F1527">
        <f ca="1">IF(A1527&lt;$F$2,"",AVERAGE(INDIRECT("C"&amp;A1527-$F$2+3):C1527))</f>
        <v>3655.7574999999997</v>
      </c>
      <c r="G1527" s="2">
        <f ca="1">IF(A1527&lt;$G$2,"",IF(A1527=$G$2,AVERAGE(INDIRECT("C"&amp;A1527-$G$2+3):C1527),G1526+(2/($G$2+3))*(C1527-G1526)))</f>
        <v>3748.9978539863096</v>
      </c>
      <c r="J1527">
        <f ca="1">IF(F1527="","",IF(C1527&lt;(F1527*(1-'inputs and tables'!$K$14)),0,IF(C1527&gt;(F1527*(1+'inputs and tables'!$K$14)),1,J1526)))</f>
        <v>1</v>
      </c>
      <c r="K1527">
        <f ca="1">IF(G1527="","",IF(C1527&lt;(G1527*(1-'inputs and tables'!$K$14)),0,IF(C1527&gt;(G1527*(1+'inputs and tables'!$K$14)),1,K1526)))</f>
        <v>1</v>
      </c>
      <c r="N1527" s="13">
        <f t="shared" si="71"/>
        <v>13829.64482349131</v>
      </c>
      <c r="O1527" s="10">
        <f ca="1">(O1526+(IF(J1526&lt;&gt;J1525,(-O1526*'inputs and tables'!$K$22-'inputs and tables'!$K$21)-O1526*'inputs and tables'!$K$22,0)*('inputs and tables'!$K$15+'inputs and tables'!$K$16)))*(IF(AND(J1526=0,'inputs and tables'!$K$16=1),(data!C1526/data!C1527-1)*'inputs and tables'!$K$18+1,1)*IF(AND(J1526=1,'inputs and tables'!$K$15=1),(data!C1527/data!C1526-1)*'inputs and tables'!$K$17+1,1))</f>
        <v>266999.77785603347</v>
      </c>
      <c r="P1527" s="10">
        <f ca="1">(P1526+(IF(K1526&lt;&gt;K1525,(-P1526*'inputs and tables'!$K$22-'inputs and tables'!$K$21)-P1526*'inputs and tables'!$K$22,0)*('inputs and tables'!$K$15+'inputs and tables'!$K$16)))*(IF(AND(K1526=0,'inputs and tables'!$K$16=1),data!C1526/data!C1527,1)*IF(AND(K1526=1,'inputs and tables'!$K$15=1),data!C1527/data!C1526,1))</f>
        <v>10605.17019557574</v>
      </c>
      <c r="R1527" s="36">
        <f ca="1">1-O1527/MAX($O$202:O1527)</f>
        <v>0.67985066507536029</v>
      </c>
      <c r="S1527" s="36">
        <f>1-N1527/MAX($N$202:N1527)</f>
        <v>0.80442147357685867</v>
      </c>
    </row>
    <row r="1528" spans="1:19" x14ac:dyDescent="0.4">
      <c r="A1528" s="17">
        <f t="shared" si="69"/>
        <v>1526</v>
      </c>
      <c r="B1528">
        <v>1552089600</v>
      </c>
      <c r="C1528">
        <v>3917</v>
      </c>
      <c r="D1528" s="14">
        <f t="shared" si="70"/>
        <v>43533</v>
      </c>
      <c r="F1528">
        <f ca="1">IF(A1528&lt;$F$2,"",AVERAGE(INDIRECT("C"&amp;A1528-$F$2+3):C1528))</f>
        <v>3663.6672727272726</v>
      </c>
      <c r="G1528" s="2">
        <f ca="1">IF(A1528&lt;$G$2,"",IF(A1528=$G$2,AVERAGE(INDIRECT("C"&amp;A1528-$G$2+3):C1528),G1527+(2/($G$2+3))*(C1528-G1527)))</f>
        <v>3756.1468814762538</v>
      </c>
      <c r="J1528">
        <f ca="1">IF(F1528="","",IF(C1528&lt;(F1528*(1-'inputs and tables'!$K$14)),0,IF(C1528&gt;(F1528*(1+'inputs and tables'!$K$14)),1,J1527)))</f>
        <v>1</v>
      </c>
      <c r="K1528">
        <f ca="1">IF(G1528="","",IF(C1528&lt;(G1528*(1-'inputs and tables'!$K$14)),0,IF(C1528&gt;(G1528*(1+'inputs and tables'!$K$14)),1,K1527)))</f>
        <v>1</v>
      </c>
      <c r="N1528" s="13">
        <f t="shared" si="71"/>
        <v>14095.505415812013</v>
      </c>
      <c r="O1528" s="10">
        <f ca="1">(O1527+(IF(J1527&lt;&gt;J1526,(-O1527*'inputs and tables'!$K$22-'inputs and tables'!$K$21)-O1527*'inputs and tables'!$K$22,0)*('inputs and tables'!$K$15+'inputs and tables'!$K$16)))*(IF(AND(J1527=0,'inputs and tables'!$K$16=1),(data!C1527/data!C1528-1)*'inputs and tables'!$K$18+1,1)*IF(AND(J1527=1,'inputs and tables'!$K$15=1),(data!C1528/data!C1527-1)*'inputs and tables'!$K$17+1,1))</f>
        <v>278548.56453795038</v>
      </c>
      <c r="P1528" s="10">
        <f ca="1">(P1527+(IF(K1527&lt;&gt;K1526,(-P1527*'inputs and tables'!$K$22-'inputs and tables'!$K$21)-P1527*'inputs and tables'!$K$22,0)*('inputs and tables'!$K$15+'inputs and tables'!$K$16)))*(IF(AND(K1527=0,'inputs and tables'!$K$16=1),data!C1527/data!C1528,1)*IF(AND(K1527=1,'inputs and tables'!$K$15=1),data!C1528/data!C1527,1))</f>
        <v>10809.043604173217</v>
      </c>
      <c r="R1528" s="36">
        <f ca="1">1-O1528/MAX($O$202:O1528)</f>
        <v>0.66600295177353175</v>
      </c>
      <c r="S1528" s="36">
        <f>1-N1528/MAX($N$202:N1528)</f>
        <v>0.80066167905258101</v>
      </c>
    </row>
    <row r="1529" spans="1:19" x14ac:dyDescent="0.4">
      <c r="A1529" s="17">
        <f t="shared" si="69"/>
        <v>1527</v>
      </c>
      <c r="B1529">
        <v>1552176000</v>
      </c>
      <c r="C1529">
        <v>3900.93</v>
      </c>
      <c r="D1529" s="14">
        <f t="shared" si="70"/>
        <v>43534</v>
      </c>
      <c r="F1529">
        <f ca="1">IF(A1529&lt;$F$2,"",AVERAGE(INDIRECT("C"&amp;A1529-$F$2+3):C1529))</f>
        <v>3671.3663636363631</v>
      </c>
      <c r="G1529" s="2">
        <f ca="1">IF(A1529&lt;$G$2,"",IF(A1529=$G$2,AVERAGE(INDIRECT("C"&amp;A1529-$G$2+3):C1529),G1528+(2/($G$2+3))*(C1529-G1528)))</f>
        <v>3762.3078652432218</v>
      </c>
      <c r="J1529">
        <f ca="1">IF(F1529="","",IF(C1529&lt;(F1529*(1-'inputs and tables'!$K$14)),0,IF(C1529&gt;(F1529*(1+'inputs and tables'!$K$14)),1,J1528)))</f>
        <v>1</v>
      </c>
      <c r="K1529">
        <f ca="1">IF(G1529="","",IF(C1529&lt;(G1529*(1-'inputs and tables'!$K$14)),0,IF(C1529&gt;(G1529*(1+'inputs and tables'!$K$14)),1,K1528)))</f>
        <v>1</v>
      </c>
      <c r="N1529" s="13">
        <f t="shared" si="71"/>
        <v>14037.676778581454</v>
      </c>
      <c r="O1529" s="10">
        <f ca="1">(O1528+(IF(J1528&lt;&gt;J1527,(-O1528*'inputs and tables'!$K$22-'inputs and tables'!$K$21)-O1528*'inputs and tables'!$K$22,0)*('inputs and tables'!$K$15+'inputs and tables'!$K$16)))*(IF(AND(J1528=0,'inputs and tables'!$K$16=1),(data!C1528/data!C1529-1)*'inputs and tables'!$K$18+1,1)*IF(AND(J1528=1,'inputs and tables'!$K$15=1),(data!C1529/data!C1528-1)*'inputs and tables'!$K$17+1,1))</f>
        <v>275977.30599256337</v>
      </c>
      <c r="P1529" s="10">
        <f ca="1">(P1528+(IF(K1528&lt;&gt;K1527,(-P1528*'inputs and tables'!$K$22-'inputs and tables'!$K$21)-P1528*'inputs and tables'!$K$22,0)*('inputs and tables'!$K$15+'inputs and tables'!$K$16)))*(IF(AND(K1528=0,'inputs and tables'!$K$16=1),data!C1528/data!C1529,1)*IF(AND(K1528=1,'inputs and tables'!$K$15=1),data!C1529/data!C1528,1))</f>
        <v>10764.698102330209</v>
      </c>
      <c r="R1529" s="36">
        <f ca="1">1-O1529/MAX($O$202:O1529)</f>
        <v>0.66908605064288296</v>
      </c>
      <c r="S1529" s="36">
        <f>1-N1529/MAX($N$202:N1529)</f>
        <v>0.80147949034122667</v>
      </c>
    </row>
    <row r="1530" spans="1:19" x14ac:dyDescent="0.4">
      <c r="A1530" s="17">
        <f t="shared" si="69"/>
        <v>1528</v>
      </c>
      <c r="B1530">
        <v>1552262400</v>
      </c>
      <c r="C1530">
        <v>3849.68</v>
      </c>
      <c r="D1530" s="14">
        <f t="shared" si="70"/>
        <v>43535</v>
      </c>
      <c r="F1530">
        <f ca="1">IF(A1530&lt;$F$2,"",AVERAGE(INDIRECT("C"&amp;A1530-$F$2+3):C1530))</f>
        <v>3678.0393181818172</v>
      </c>
      <c r="G1530" s="2">
        <f ca="1">IF(A1530&lt;$G$2,"",IF(A1530=$G$2,AVERAGE(INDIRECT("C"&amp;A1530-$G$2+3):C1530),G1529+(2/($G$2+3))*(C1530-G1529)))</f>
        <v>3766.0258284243614</v>
      </c>
      <c r="J1530">
        <f ca="1">IF(F1530="","",IF(C1530&lt;(F1530*(1-'inputs and tables'!$K$14)),0,IF(C1530&gt;(F1530*(1+'inputs and tables'!$K$14)),1,J1529)))</f>
        <v>1</v>
      </c>
      <c r="K1530">
        <f ca="1">IF(G1530="","",IF(C1530&lt;(G1530*(1-'inputs and tables'!$K$14)),0,IF(C1530&gt;(G1530*(1+'inputs and tables'!$K$14)),1,K1529)))</f>
        <v>1</v>
      </c>
      <c r="N1530" s="13">
        <f t="shared" si="71"/>
        <v>13853.251286480263</v>
      </c>
      <c r="O1530" s="10">
        <f ca="1">(O1529+(IF(J1529&lt;&gt;J1528,(-O1529*'inputs and tables'!$K$22-'inputs and tables'!$K$21)-O1529*'inputs and tables'!$K$22,0)*('inputs and tables'!$K$15+'inputs and tables'!$K$16)))*(IF(AND(J1529=0,'inputs and tables'!$K$16=1),(data!C1529/data!C1530-1)*'inputs and tables'!$K$18+1,1)*IF(AND(J1529=1,'inputs and tables'!$K$15=1),(data!C1530/data!C1529-1)*'inputs and tables'!$K$17+1,1))</f>
        <v>267819.34543001355</v>
      </c>
      <c r="P1530" s="10">
        <f ca="1">(P1529+(IF(K1529&lt;&gt;K1528,(-P1529*'inputs and tables'!$K$22-'inputs and tables'!$K$21)-P1529*'inputs and tables'!$K$22,0)*('inputs and tables'!$K$15+'inputs and tables'!$K$16)))*(IF(AND(K1529=0,'inputs and tables'!$K$16=1),data!C1529/data!C1530,1)*IF(AND(K1529=1,'inputs and tables'!$K$15=1),data!C1530/data!C1529,1))</f>
        <v>10623.272653079794</v>
      </c>
      <c r="R1530" s="36">
        <f ca="1">1-O1530/MAX($O$202:O1530)</f>
        <v>0.67886795259581278</v>
      </c>
      <c r="S1530" s="36">
        <f>1-N1530/MAX($N$202:N1530)</f>
        <v>0.80408763150756712</v>
      </c>
    </row>
    <row r="1531" spans="1:19" x14ac:dyDescent="0.4">
      <c r="A1531" s="17">
        <f t="shared" si="69"/>
        <v>1529</v>
      </c>
      <c r="B1531">
        <v>1552348800</v>
      </c>
      <c r="C1531">
        <v>3860</v>
      </c>
      <c r="D1531" s="14">
        <f t="shared" si="70"/>
        <v>43536</v>
      </c>
      <c r="F1531">
        <f ca="1">IF(A1531&lt;$F$2,"",AVERAGE(INDIRECT("C"&amp;A1531-$F$2+3):C1531))</f>
        <v>3685.5161363636357</v>
      </c>
      <c r="G1531" s="2">
        <f ca="1">IF(A1531&lt;$G$2,"",IF(A1531=$G$2,AVERAGE(INDIRECT("C"&amp;A1531-$G$2+3):C1531),G1530+(2/($G$2+3))*(C1531-G1530)))</f>
        <v>3770.0247293424736</v>
      </c>
      <c r="J1531">
        <f ca="1">IF(F1531="","",IF(C1531&lt;(F1531*(1-'inputs and tables'!$K$14)),0,IF(C1531&gt;(F1531*(1+'inputs and tables'!$K$14)),1,J1530)))</f>
        <v>1</v>
      </c>
      <c r="K1531">
        <f ca="1">IF(G1531="","",IF(C1531&lt;(G1531*(1-'inputs and tables'!$K$14)),0,IF(C1531&gt;(G1531*(1+'inputs and tables'!$K$14)),1,K1530)))</f>
        <v>1</v>
      </c>
      <c r="N1531" s="13">
        <f t="shared" si="71"/>
        <v>13890.388283133616</v>
      </c>
      <c r="O1531" s="10">
        <f ca="1">(O1530+(IF(J1530&lt;&gt;J1529,(-O1530*'inputs and tables'!$K$22-'inputs and tables'!$K$21)-O1530*'inputs and tables'!$K$22,0)*('inputs and tables'!$K$15+'inputs and tables'!$K$16)))*(IF(AND(J1530=0,'inputs and tables'!$K$16=1),(data!C1530/data!C1531-1)*'inputs and tables'!$K$18+1,1)*IF(AND(J1530=1,'inputs and tables'!$K$15=1),(data!C1531/data!C1530-1)*'inputs and tables'!$K$17+1,1))</f>
        <v>269434.74338539818</v>
      </c>
      <c r="P1531" s="10">
        <f ca="1">(P1530+(IF(K1530&lt;&gt;K1529,(-P1530*'inputs and tables'!$K$22-'inputs and tables'!$K$21)-P1530*'inputs and tables'!$K$22,0)*('inputs and tables'!$K$15+'inputs and tables'!$K$16)))*(IF(AND(K1530=0,'inputs and tables'!$K$16=1),data!C1530/data!C1531,1)*IF(AND(K1530=1,'inputs and tables'!$K$15=1),data!C1531/data!C1530,1))</f>
        <v>10651.750909397146</v>
      </c>
      <c r="R1531" s="36">
        <f ca="1">1-O1531/MAX($O$202:O1531)</f>
        <v>0.67693099000652612</v>
      </c>
      <c r="S1531" s="36">
        <f>1-N1531/MAX($N$202:N1531)</f>
        <v>0.80356244093514495</v>
      </c>
    </row>
    <row r="1532" spans="1:19" x14ac:dyDescent="0.4">
      <c r="A1532" s="17">
        <f t="shared" si="69"/>
        <v>1530</v>
      </c>
      <c r="B1532">
        <v>1552435200</v>
      </c>
      <c r="C1532">
        <v>3851.02</v>
      </c>
      <c r="D1532" s="14">
        <f t="shared" si="70"/>
        <v>43537</v>
      </c>
      <c r="F1532">
        <f ca="1">IF(A1532&lt;$F$2,"",AVERAGE(INDIRECT("C"&amp;A1532-$F$2+3):C1532))</f>
        <v>3695.0859090909084</v>
      </c>
      <c r="G1532" s="2">
        <f ca="1">IF(A1532&lt;$G$2,"",IF(A1532=$G$2,AVERAGE(INDIRECT("C"&amp;A1532-$G$2+3):C1532),G1531+(2/($G$2+3))*(C1532-G1531)))</f>
        <v>3773.4713366044962</v>
      </c>
      <c r="J1532">
        <f ca="1">IF(F1532="","",IF(C1532&lt;(F1532*(1-'inputs and tables'!$K$14)),0,IF(C1532&gt;(F1532*(1+'inputs and tables'!$K$14)),1,J1531)))</f>
        <v>1</v>
      </c>
      <c r="K1532">
        <f ca="1">IF(G1532="","",IF(C1532&lt;(G1532*(1-'inputs and tables'!$K$14)),0,IF(C1532&gt;(G1532*(1+'inputs and tables'!$K$14)),1,K1531)))</f>
        <v>1</v>
      </c>
      <c r="N1532" s="13">
        <f t="shared" si="71"/>
        <v>13858.0733383713</v>
      </c>
      <c r="O1532" s="10">
        <f ca="1">(O1531+(IF(J1531&lt;&gt;J1530,(-O1531*'inputs and tables'!$K$22-'inputs and tables'!$K$21)-O1531*'inputs and tables'!$K$22,0)*('inputs and tables'!$K$15+'inputs and tables'!$K$16)))*(IF(AND(J1531=0,'inputs and tables'!$K$16=1),(data!C1531/data!C1532-1)*'inputs and tables'!$K$18+1,1)*IF(AND(J1531=1,'inputs and tables'!$K$15=1),(data!C1532/data!C1531-1)*'inputs and tables'!$K$17+1,1))</f>
        <v>268024.3990874443</v>
      </c>
      <c r="P1532" s="10">
        <f ca="1">(P1531+(IF(K1531&lt;&gt;K1530,(-P1531*'inputs and tables'!$K$22-'inputs and tables'!$K$21)-P1531*'inputs and tables'!$K$22,0)*('inputs and tables'!$K$15+'inputs and tables'!$K$16)))*(IF(AND(K1531=0,'inputs and tables'!$K$16=1),data!C1531/data!C1532,1)*IF(AND(K1531=1,'inputs and tables'!$K$15=1),data!C1532/data!C1531,1))</f>
        <v>10626.970411167513</v>
      </c>
      <c r="R1532" s="36">
        <f ca="1">1-O1532/MAX($O$202:O1532)</f>
        <v>0.678622080510909</v>
      </c>
      <c r="S1532" s="36">
        <f>1-N1532/MAX($N$202:N1532)</f>
        <v>0.80401943815804711</v>
      </c>
    </row>
    <row r="1533" spans="1:19" x14ac:dyDescent="0.4">
      <c r="A1533" s="17">
        <f t="shared" si="69"/>
        <v>1531</v>
      </c>
      <c r="B1533">
        <v>1552521600</v>
      </c>
      <c r="C1533">
        <v>3853.95</v>
      </c>
      <c r="D1533" s="14">
        <f t="shared" si="70"/>
        <v>43538</v>
      </c>
      <c r="F1533">
        <f ca="1">IF(A1533&lt;$F$2,"",AVERAGE(INDIRECT("C"&amp;A1533-$F$2+3):C1533))</f>
        <v>3705.4615909090903</v>
      </c>
      <c r="G1533" s="2">
        <f ca="1">IF(A1533&lt;$G$2,"",IF(A1533=$G$2,AVERAGE(INDIRECT("C"&amp;A1533-$G$2+3):C1533),G1532+(2/($G$2+3))*(C1533-G1532)))</f>
        <v>3776.8959605787727</v>
      </c>
      <c r="J1533">
        <f ca="1">IF(F1533="","",IF(C1533&lt;(F1533*(1-'inputs and tables'!$K$14)),0,IF(C1533&gt;(F1533*(1+'inputs and tables'!$K$14)),1,J1532)))</f>
        <v>1</v>
      </c>
      <c r="K1533">
        <f ca="1">IF(G1533="","",IF(C1533&lt;(G1533*(1-'inputs and tables'!$K$14)),0,IF(C1533&gt;(G1533*(1+'inputs and tables'!$K$14)),1,K1532)))</f>
        <v>1</v>
      </c>
      <c r="N1533" s="13">
        <f t="shared" si="71"/>
        <v>13868.617078700205</v>
      </c>
      <c r="O1533" s="10">
        <f ca="1">(O1532+(IF(J1532&lt;&gt;J1531,(-O1532*'inputs and tables'!$K$22-'inputs and tables'!$K$21)-O1532*'inputs and tables'!$K$22,0)*('inputs and tables'!$K$15+'inputs and tables'!$K$16)))*(IF(AND(J1532=0,'inputs and tables'!$K$16=1),(data!C1532/data!C1533-1)*'inputs and tables'!$K$18+1,1)*IF(AND(J1532=1,'inputs and tables'!$K$15=1),(data!C1533/data!C1532-1)*'inputs and tables'!$K$17+1,1))</f>
        <v>268483.22580114193</v>
      </c>
      <c r="P1533" s="10">
        <f ca="1">(P1532+(IF(K1532&lt;&gt;K1531,(-P1532*'inputs and tables'!$K$22-'inputs and tables'!$K$21)-P1532*'inputs and tables'!$K$22,0)*('inputs and tables'!$K$15+'inputs and tables'!$K$16)))*(IF(AND(K1532=0,'inputs and tables'!$K$16=1),data!C1532/data!C1533,1)*IF(AND(K1532=1,'inputs and tables'!$K$15=1),data!C1533/data!C1532,1))</f>
        <v>10635.055807583194</v>
      </c>
      <c r="R1533" s="36">
        <f ca="1">1-O1533/MAX($O$202:O1533)</f>
        <v>0.67807191875266526</v>
      </c>
      <c r="S1533" s="36">
        <f>1-N1533/MAX($N$202:N1533)</f>
        <v>0.80387032881917153</v>
      </c>
    </row>
    <row r="1534" spans="1:19" x14ac:dyDescent="0.4">
      <c r="A1534" s="17">
        <f t="shared" si="69"/>
        <v>1532</v>
      </c>
      <c r="B1534">
        <v>1552608000</v>
      </c>
      <c r="C1534">
        <v>3902.8</v>
      </c>
      <c r="D1534" s="14">
        <f t="shared" si="70"/>
        <v>43539</v>
      </c>
      <c r="F1534">
        <f ca="1">IF(A1534&lt;$F$2,"",AVERAGE(INDIRECT("C"&amp;A1534-$F$2+3):C1534))</f>
        <v>3716.0354545454538</v>
      </c>
      <c r="G1534" s="2">
        <f ca="1">IF(A1534&lt;$G$2,"",IF(A1534=$G$2,AVERAGE(INDIRECT("C"&amp;A1534-$G$2+3):C1534),G1533+(2/($G$2+3))*(C1534-G1533)))</f>
        <v>3782.2535792775484</v>
      </c>
      <c r="J1534">
        <f ca="1">IF(F1534="","",IF(C1534&lt;(F1534*(1-'inputs and tables'!$K$14)),0,IF(C1534&gt;(F1534*(1+'inputs and tables'!$K$14)),1,J1533)))</f>
        <v>1</v>
      </c>
      <c r="K1534">
        <f ca="1">IF(G1534="","",IF(C1534&lt;(G1534*(1-'inputs and tables'!$K$14)),0,IF(C1534&gt;(G1534*(1+'inputs and tables'!$K$14)),1,K1533)))</f>
        <v>1</v>
      </c>
      <c r="N1534" s="13">
        <f t="shared" si="71"/>
        <v>14044.40605995178</v>
      </c>
      <c r="O1534" s="10">
        <f ca="1">(O1533+(IF(J1533&lt;&gt;J1532,(-O1533*'inputs and tables'!$K$22-'inputs and tables'!$K$21)-O1533*'inputs and tables'!$K$22,0)*('inputs and tables'!$K$15+'inputs and tables'!$K$16)))*(IF(AND(J1533=0,'inputs and tables'!$K$16=1),(data!C1533/data!C1534-1)*'inputs and tables'!$K$18+1,1)*IF(AND(J1533=1,'inputs and tables'!$K$15=1),(data!C1534/data!C1533-1)*'inputs and tables'!$K$17+1,1))</f>
        <v>276140.21734381065</v>
      </c>
      <c r="P1534" s="10">
        <f ca="1">(P1533+(IF(K1533&lt;&gt;K1532,(-P1533*'inputs and tables'!$K$22-'inputs and tables'!$K$21)-P1533*'inputs and tables'!$K$22,0)*('inputs and tables'!$K$15+'inputs and tables'!$K$16)))*(IF(AND(K1533=0,'inputs and tables'!$K$16=1),data!C1533/data!C1534,1)*IF(AND(K1533=1,'inputs and tables'!$K$15=1),data!C1534/data!C1533,1))</f>
        <v>10769.85840652725</v>
      </c>
      <c r="R1534" s="36">
        <f ca="1">1-O1534/MAX($O$202:O1534)</f>
        <v>0.66889070980338006</v>
      </c>
      <c r="S1534" s="36">
        <f>1-N1534/MAX($N$202:N1534)</f>
        <v>0.8013843249952548</v>
      </c>
    </row>
    <row r="1535" spans="1:19" x14ac:dyDescent="0.4">
      <c r="A1535" s="17">
        <f t="shared" si="69"/>
        <v>1533</v>
      </c>
      <c r="B1535">
        <v>1552694400</v>
      </c>
      <c r="C1535">
        <v>3990</v>
      </c>
      <c r="D1535" s="14">
        <f t="shared" si="70"/>
        <v>43540</v>
      </c>
      <c r="F1535">
        <f ca="1">IF(A1535&lt;$F$2,"",AVERAGE(INDIRECT("C"&amp;A1535-$F$2+3):C1535))</f>
        <v>3729.1831818181813</v>
      </c>
      <c r="G1535" s="2">
        <f ca="1">IF(A1535&lt;$G$2,"",IF(A1535=$G$2,AVERAGE(INDIRECT("C"&amp;A1535-$G$2+3):C1535),G1534+(2/($G$2+3))*(C1535-G1534)))</f>
        <v>3791.0938524997805</v>
      </c>
      <c r="J1535">
        <f ca="1">IF(F1535="","",IF(C1535&lt;(F1535*(1-'inputs and tables'!$K$14)),0,IF(C1535&gt;(F1535*(1+'inputs and tables'!$K$14)),1,J1534)))</f>
        <v>1</v>
      </c>
      <c r="K1535">
        <f ca="1">IF(G1535="","",IF(C1535&lt;(G1535*(1-'inputs and tables'!$K$14)),0,IF(C1535&gt;(G1535*(1+'inputs and tables'!$K$14)),1,K1534)))</f>
        <v>1</v>
      </c>
      <c r="N1535" s="13">
        <f t="shared" si="71"/>
        <v>14358.199287487856</v>
      </c>
      <c r="O1535" s="10">
        <f ca="1">(O1534+(IF(J1534&lt;&gt;J1533,(-O1534*'inputs and tables'!$K$22-'inputs and tables'!$K$21)-O1534*'inputs and tables'!$K$22,0)*('inputs and tables'!$K$15+'inputs and tables'!$K$16)))*(IF(AND(J1534=0,'inputs and tables'!$K$16=1),(data!C1534/data!C1535-1)*'inputs and tables'!$K$18+1,1)*IF(AND(J1534=1,'inputs and tables'!$K$15=1),(data!C1535/data!C1534-1)*'inputs and tables'!$K$17+1,1))</f>
        <v>290022.22786006972</v>
      </c>
      <c r="P1535" s="10">
        <f ca="1">(P1534+(IF(K1534&lt;&gt;K1533,(-P1534*'inputs and tables'!$K$22-'inputs and tables'!$K$21)-P1534*'inputs and tables'!$K$22,0)*('inputs and tables'!$K$15+'inputs and tables'!$K$16)))*(IF(AND(K1534=0,'inputs and tables'!$K$16=1),data!C1534/data!C1535,1)*IF(AND(K1534=1,'inputs and tables'!$K$15=1),data!C1535/data!C1534,1))</f>
        <v>11010.488634325031</v>
      </c>
      <c r="R1535" s="36">
        <f ca="1">1-O1535/MAX($O$202:O1535)</f>
        <v>0.65224531605105429</v>
      </c>
      <c r="S1535" s="36">
        <f>1-N1535/MAX($N$202:N1535)</f>
        <v>0.79694666822052551</v>
      </c>
    </row>
    <row r="1536" spans="1:19" x14ac:dyDescent="0.4">
      <c r="A1536" s="17">
        <f t="shared" si="69"/>
        <v>1534</v>
      </c>
      <c r="B1536">
        <v>1552780800</v>
      </c>
      <c r="C1536">
        <v>3967.01</v>
      </c>
      <c r="D1536" s="14">
        <f t="shared" si="70"/>
        <v>43541</v>
      </c>
      <c r="F1536">
        <f ca="1">IF(A1536&lt;$F$2,"",AVERAGE(INDIRECT("C"&amp;A1536-$F$2+3):C1536))</f>
        <v>3741.2174999999993</v>
      </c>
      <c r="G1536" s="2">
        <f ca="1">IF(A1536&lt;$G$2,"",IF(A1536=$G$2,AVERAGE(INDIRECT("C"&amp;A1536-$G$2+3):C1536),G1535+(2/($G$2+3))*(C1536-G1535)))</f>
        <v>3798.579646010428</v>
      </c>
      <c r="J1536">
        <f ca="1">IF(F1536="","",IF(C1536&lt;(F1536*(1-'inputs and tables'!$K$14)),0,IF(C1536&gt;(F1536*(1+'inputs and tables'!$K$14)),1,J1535)))</f>
        <v>1</v>
      </c>
      <c r="K1536">
        <f ca="1">IF(G1536="","",IF(C1536&lt;(G1536*(1-'inputs and tables'!$K$14)),0,IF(C1536&gt;(G1536*(1+'inputs and tables'!$K$14)),1,K1535)))</f>
        <v>1</v>
      </c>
      <c r="N1536" s="13">
        <f t="shared" si="71"/>
        <v>14275.468710640902</v>
      </c>
      <c r="O1536" s="10">
        <f ca="1">(O1535+(IF(J1535&lt;&gt;J1534,(-O1535*'inputs and tables'!$K$22-'inputs and tables'!$K$21)-O1535*'inputs and tables'!$K$22,0)*('inputs and tables'!$K$15+'inputs and tables'!$K$16)))*(IF(AND(J1535=0,'inputs and tables'!$K$16=1),(data!C1535/data!C1536-1)*'inputs and tables'!$K$18+1,1)*IF(AND(J1535=1,'inputs and tables'!$K$15=1),(data!C1536/data!C1535-1)*'inputs and tables'!$K$17+1,1))</f>
        <v>286262.29683459812</v>
      </c>
      <c r="P1536" s="10">
        <f ca="1">(P1535+(IF(K1535&lt;&gt;K1534,(-P1535*'inputs and tables'!$K$22-'inputs and tables'!$K$21)-P1535*'inputs and tables'!$K$22,0)*('inputs and tables'!$K$15+'inputs and tables'!$K$16)))*(IF(AND(K1535=0,'inputs and tables'!$K$16=1),data!C1535/data!C1536,1)*IF(AND(K1535=1,'inputs and tables'!$K$15=1),data!C1536/data!C1535,1))</f>
        <v>10947.047247432016</v>
      </c>
      <c r="R1536" s="36">
        <f ca="1">1-O1536/MAX($O$202:O1536)</f>
        <v>0.65675370713224956</v>
      </c>
      <c r="S1536" s="36">
        <f>1-N1536/MAX($N$202:N1536)</f>
        <v>0.79811664217982625</v>
      </c>
    </row>
    <row r="1537" spans="1:19" x14ac:dyDescent="0.4">
      <c r="A1537" s="17">
        <f t="shared" si="69"/>
        <v>1535</v>
      </c>
      <c r="B1537">
        <v>1552867200</v>
      </c>
      <c r="C1537">
        <v>3970.5</v>
      </c>
      <c r="D1537" s="14">
        <f t="shared" si="70"/>
        <v>43542</v>
      </c>
      <c r="F1537">
        <f ca="1">IF(A1537&lt;$F$2,"",AVERAGE(INDIRECT("C"&amp;A1537-$F$2+3):C1537))</f>
        <v>3752.6281818181815</v>
      </c>
      <c r="G1537" s="2">
        <f ca="1">IF(A1537&lt;$G$2,"",IF(A1537=$G$2,AVERAGE(INDIRECT("C"&amp;A1537-$G$2+3):C1537),G1536+(2/($G$2+3))*(C1537-G1536)))</f>
        <v>3805.8954057546653</v>
      </c>
      <c r="J1537">
        <f ca="1">IF(F1537="","",IF(C1537&lt;(F1537*(1-'inputs and tables'!$K$14)),0,IF(C1537&gt;(F1537*(1+'inputs and tables'!$K$14)),1,J1536)))</f>
        <v>1</v>
      </c>
      <c r="K1537">
        <f ca="1">IF(G1537="","",IF(C1537&lt;(G1537*(1-'inputs and tables'!$K$14)),0,IF(C1537&gt;(G1537*(1+'inputs and tables'!$K$14)),1,K1536)))</f>
        <v>1</v>
      </c>
      <c r="N1537" s="13">
        <f t="shared" si="71"/>
        <v>14288.02763683472</v>
      </c>
      <c r="O1537" s="10">
        <f ca="1">(O1536+(IF(J1536&lt;&gt;J1535,(-O1536*'inputs and tables'!$K$22-'inputs and tables'!$K$21)-O1536*'inputs and tables'!$K$22,0)*('inputs and tables'!$K$15+'inputs and tables'!$K$16)))*(IF(AND(J1536=0,'inputs and tables'!$K$16=1),(data!C1536/data!C1537-1)*'inputs and tables'!$K$18+1,1)*IF(AND(J1536=1,'inputs and tables'!$K$15=1),(data!C1537/data!C1536-1)*'inputs and tables'!$K$17+1,1))</f>
        <v>286828.93888639373</v>
      </c>
      <c r="P1537" s="10">
        <f ca="1">(P1536+(IF(K1536&lt;&gt;K1535,(-P1536*'inputs and tables'!$K$22-'inputs and tables'!$K$21)-P1536*'inputs and tables'!$K$22,0)*('inputs and tables'!$K$15+'inputs and tables'!$K$16)))*(IF(AND(K1536=0,'inputs and tables'!$K$16=1),data!C1536/data!C1537,1)*IF(AND(K1536=1,'inputs and tables'!$K$15=1),data!C1537/data!C1536,1))</f>
        <v>10956.67797558585</v>
      </c>
      <c r="R1537" s="36">
        <f ca="1">1-O1537/MAX($O$202:O1537)</f>
        <v>0.65607426807997982</v>
      </c>
      <c r="S1537" s="36">
        <f>1-N1537/MAX($N$202:N1537)</f>
        <v>0.79793903412771838</v>
      </c>
    </row>
    <row r="1538" spans="1:19" x14ac:dyDescent="0.4">
      <c r="A1538" s="17">
        <f t="shared" si="69"/>
        <v>1536</v>
      </c>
      <c r="B1538">
        <v>1552953600</v>
      </c>
      <c r="C1538">
        <v>4000.85</v>
      </c>
      <c r="D1538" s="14">
        <f t="shared" si="70"/>
        <v>43543</v>
      </c>
      <c r="F1538">
        <f ca="1">IF(A1538&lt;$F$2,"",AVERAGE(INDIRECT("C"&amp;A1538-$F$2+3):C1538))</f>
        <v>3765.9479545454542</v>
      </c>
      <c r="G1538" s="2">
        <f ca="1">IF(A1538&lt;$G$2,"",IF(A1538=$G$2,AVERAGE(INDIRECT("C"&amp;A1538-$G$2+3):C1538),G1537+(2/($G$2+3))*(C1538-G1537)))</f>
        <v>3814.1913459353177</v>
      </c>
      <c r="J1538">
        <f ca="1">IF(F1538="","",IF(C1538&lt;(F1538*(1-'inputs and tables'!$K$14)),0,IF(C1538&gt;(F1538*(1+'inputs and tables'!$K$14)),1,J1537)))</f>
        <v>1</v>
      </c>
      <c r="K1538">
        <f ca="1">IF(G1538="","",IF(C1538&lt;(G1538*(1-'inputs and tables'!$K$14)),0,IF(C1538&gt;(G1538*(1+'inputs and tables'!$K$14)),1,K1537)))</f>
        <v>1</v>
      </c>
      <c r="N1538" s="13">
        <f t="shared" si="71"/>
        <v>14397.2435136205</v>
      </c>
      <c r="O1538" s="10">
        <f ca="1">(O1537+(IF(J1537&lt;&gt;J1536,(-O1537*'inputs and tables'!$K$22-'inputs and tables'!$K$21)-O1537*'inputs and tables'!$K$22,0)*('inputs and tables'!$K$15+'inputs and tables'!$K$16)))*(IF(AND(J1537=0,'inputs and tables'!$K$16=1),(data!C1537/data!C1538-1)*'inputs and tables'!$K$18+1,1)*IF(AND(J1537=1,'inputs and tables'!$K$15=1),(data!C1538/data!C1537-1)*'inputs and tables'!$K$17+1,1))</f>
        <v>291762.02821121551</v>
      </c>
      <c r="P1538" s="10">
        <f ca="1">(P1537+(IF(K1537&lt;&gt;K1536,(-P1537*'inputs and tables'!$K$22-'inputs and tables'!$K$21)-P1537*'inputs and tables'!$K$22,0)*('inputs and tables'!$K$15+'inputs and tables'!$K$16)))*(IF(AND(K1537=0,'inputs and tables'!$K$16=1),data!C1537/data!C1538,1)*IF(AND(K1537=1,'inputs and tables'!$K$15=1),data!C1538/data!C1537,1))</f>
        <v>11040.429436751707</v>
      </c>
      <c r="R1538" s="36">
        <f ca="1">1-O1538/MAX($O$202:O1538)</f>
        <v>0.65015918725426802</v>
      </c>
      <c r="S1538" s="36">
        <f>1-N1538/MAX($N$202:N1538)</f>
        <v>0.79639450565165149</v>
      </c>
    </row>
    <row r="1539" spans="1:19" x14ac:dyDescent="0.4">
      <c r="A1539" s="17">
        <f t="shared" si="69"/>
        <v>1537</v>
      </c>
      <c r="B1539">
        <v>1553040000</v>
      </c>
      <c r="C1539">
        <v>4031.85</v>
      </c>
      <c r="D1539" s="14">
        <f t="shared" si="70"/>
        <v>43544</v>
      </c>
      <c r="F1539">
        <f ca="1">IF(A1539&lt;$F$2,"",AVERAGE(INDIRECT("C"&amp;A1539-$F$2+3):C1539))</f>
        <v>3780.0906818181811</v>
      </c>
      <c r="G1539" s="2">
        <f ca="1">IF(A1539&lt;$G$2,"",IF(A1539=$G$2,AVERAGE(INDIRECT("C"&amp;A1539-$G$2+3):C1539),G1538+(2/($G$2+3))*(C1539-G1538)))</f>
        <v>3823.4534163210487</v>
      </c>
      <c r="J1539">
        <f ca="1">IF(F1539="","",IF(C1539&lt;(F1539*(1-'inputs and tables'!$K$14)),0,IF(C1539&gt;(F1539*(1+'inputs and tables'!$K$14)),1,J1538)))</f>
        <v>1</v>
      </c>
      <c r="K1539">
        <f ca="1">IF(G1539="","",IF(C1539&lt;(G1539*(1-'inputs and tables'!$K$14)),0,IF(C1539&gt;(G1539*(1+'inputs and tables'!$K$14)),1,K1538)))</f>
        <v>1</v>
      </c>
      <c r="N1539" s="13">
        <f t="shared" si="71"/>
        <v>14508.79844542805</v>
      </c>
      <c r="O1539" s="10">
        <f ca="1">(O1538+(IF(J1538&lt;&gt;J1537,(-O1538*'inputs and tables'!$K$22-'inputs and tables'!$K$21)-O1538*'inputs and tables'!$K$22,0)*('inputs and tables'!$K$15+'inputs and tables'!$K$16)))*(IF(AND(J1538=0,'inputs and tables'!$K$16=1),(data!C1538/data!C1539-1)*'inputs and tables'!$K$18+1,1)*IF(AND(J1538=1,'inputs and tables'!$K$15=1),(data!C1539/data!C1538-1)*'inputs and tables'!$K$17+1,1))</f>
        <v>296848.54769275873</v>
      </c>
      <c r="P1539" s="10">
        <f ca="1">(P1538+(IF(K1538&lt;&gt;K1537,(-P1538*'inputs and tables'!$K$22-'inputs and tables'!$K$21)-P1538*'inputs and tables'!$K$22,0)*('inputs and tables'!$K$15+'inputs and tables'!$K$16)))*(IF(AND(K1538=0,'inputs and tables'!$K$16=1),data!C1538/data!C1539,1)*IF(AND(K1538=1,'inputs and tables'!$K$15=1),data!C1539/data!C1538,1))</f>
        <v>11125.974586542201</v>
      </c>
      <c r="R1539" s="36">
        <f ca="1">1-O1539/MAX($O$202:O1539)</f>
        <v>0.64406013413080321</v>
      </c>
      <c r="S1539" s="36">
        <f>1-N1539/MAX($N$202:N1539)</f>
        <v>0.79481689831201141</v>
      </c>
    </row>
    <row r="1540" spans="1:19" x14ac:dyDescent="0.4">
      <c r="A1540" s="17">
        <f t="shared" si="69"/>
        <v>1538</v>
      </c>
      <c r="B1540">
        <v>1553126400</v>
      </c>
      <c r="C1540">
        <v>3972.76</v>
      </c>
      <c r="D1540" s="14">
        <f t="shared" si="70"/>
        <v>43545</v>
      </c>
      <c r="F1540">
        <f ca="1">IF(A1540&lt;$F$2,"",AVERAGE(INDIRECT("C"&amp;A1540-$F$2+3):C1540))</f>
        <v>3792.4625000000001</v>
      </c>
      <c r="G1540" s="2">
        <f ca="1">IF(A1540&lt;$G$2,"",IF(A1540=$G$2,AVERAGE(INDIRECT("C"&amp;A1540-$G$2+3):C1540),G1539+(2/($G$2+3))*(C1540-G1539)))</f>
        <v>3829.8068879669618</v>
      </c>
      <c r="J1540">
        <f ca="1">IF(F1540="","",IF(C1540&lt;(F1540*(1-'inputs and tables'!$K$14)),0,IF(C1540&gt;(F1540*(1+'inputs and tables'!$K$14)),1,J1539)))</f>
        <v>1</v>
      </c>
      <c r="K1540">
        <f ca="1">IF(G1540="","",IF(C1540&lt;(G1540*(1-'inputs and tables'!$K$14)),0,IF(C1540&gt;(G1540*(1+'inputs and tables'!$K$14)),1,K1539)))</f>
        <v>1</v>
      </c>
      <c r="N1540" s="13">
        <f t="shared" si="71"/>
        <v>14296.160351218112</v>
      </c>
      <c r="O1540" s="10">
        <f ca="1">(O1539+(IF(J1539&lt;&gt;J1538,(-O1539*'inputs and tables'!$K$22-'inputs and tables'!$K$21)-O1539*'inputs and tables'!$K$22,0)*('inputs and tables'!$K$15+'inputs and tables'!$K$16)))*(IF(AND(J1539=0,'inputs and tables'!$K$16=1),(data!C1539/data!C1540-1)*'inputs and tables'!$K$18+1,1)*IF(AND(J1539=1,'inputs and tables'!$K$15=1),(data!C1540/data!C1539-1)*'inputs and tables'!$K$17+1,1))</f>
        <v>287059.80145043292</v>
      </c>
      <c r="P1540" s="10">
        <f ca="1">(P1539+(IF(K1539&lt;&gt;K1538,(-P1539*'inputs and tables'!$K$22-'inputs and tables'!$K$21)-P1539*'inputs and tables'!$K$22,0)*('inputs and tables'!$K$15+'inputs and tables'!$K$16)))*(IF(AND(K1539=0,'inputs and tables'!$K$16=1),data!C1539/data!C1540,1)*IF(AND(K1539=1,'inputs and tables'!$K$15=1),data!C1540/data!C1539,1))</f>
        <v>10962.914492957674</v>
      </c>
      <c r="R1540" s="36">
        <f ca="1">1-O1540/MAX($O$202:O1540)</f>
        <v>0.65579744951132923</v>
      </c>
      <c r="S1540" s="36">
        <f>1-N1540/MAX($N$202:N1540)</f>
        <v>0.79782402146360265</v>
      </c>
    </row>
    <row r="1541" spans="1:19" x14ac:dyDescent="0.4">
      <c r="A1541" s="17">
        <f t="shared" ref="A1541:A1604" si="72">A1540+1</f>
        <v>1539</v>
      </c>
      <c r="B1541">
        <v>1553212800</v>
      </c>
      <c r="C1541">
        <v>3983.78</v>
      </c>
      <c r="D1541" s="14">
        <f t="shared" si="70"/>
        <v>43546</v>
      </c>
      <c r="F1541">
        <f ca="1">IF(A1541&lt;$F$2,"",AVERAGE(INDIRECT("C"&amp;A1541-$F$2+3):C1541))</f>
        <v>3806.4720454545454</v>
      </c>
      <c r="G1541" s="2">
        <f ca="1">IF(A1541&lt;$G$2,"",IF(A1541=$G$2,AVERAGE(INDIRECT("C"&amp;A1541-$G$2+3):C1541),G1540+(2/($G$2+3))*(C1541-G1540)))</f>
        <v>3836.3589352875165</v>
      </c>
      <c r="J1541">
        <f ca="1">IF(F1541="","",IF(C1541&lt;(F1541*(1-'inputs and tables'!$K$14)),0,IF(C1541&gt;(F1541*(1+'inputs and tables'!$K$14)),1,J1540)))</f>
        <v>1</v>
      </c>
      <c r="K1541">
        <f ca="1">IF(G1541="","",IF(C1541&lt;(G1541*(1-'inputs and tables'!$K$14)),0,IF(C1541&gt;(G1541*(1+'inputs and tables'!$K$14)),1,K1540)))</f>
        <v>1</v>
      </c>
      <c r="N1541" s="13">
        <f t="shared" si="71"/>
        <v>14335.816330202602</v>
      </c>
      <c r="O1541" s="10">
        <f ca="1">(O1540+(IF(J1540&lt;&gt;J1539,(-O1540*'inputs and tables'!$K$22-'inputs and tables'!$K$21)-O1540*'inputs and tables'!$K$22,0)*('inputs and tables'!$K$15+'inputs and tables'!$K$16)))*(IF(AND(J1540=0,'inputs and tables'!$K$16=1),(data!C1540/data!C1541-1)*'inputs and tables'!$K$18+1,1)*IF(AND(J1540=1,'inputs and tables'!$K$15=1),(data!C1541/data!C1540-1)*'inputs and tables'!$K$17+1,1))</f>
        <v>288851.41427802976</v>
      </c>
      <c r="P1541" s="10">
        <f ca="1">(P1540+(IF(K1540&lt;&gt;K1539,(-P1540*'inputs and tables'!$K$22-'inputs and tables'!$K$21)-P1540*'inputs and tables'!$K$22,0)*('inputs and tables'!$K$15+'inputs and tables'!$K$16)))*(IF(AND(K1540=0,'inputs and tables'!$K$16=1),data!C1540/data!C1541,1)*IF(AND(K1540=1,'inputs and tables'!$K$15=1),data!C1541/data!C1540,1))</f>
        <v>10993.324413947716</v>
      </c>
      <c r="R1541" s="36">
        <f ca="1">1-O1541/MAX($O$202:O1541)</f>
        <v>0.65364919433372815</v>
      </c>
      <c r="S1541" s="36">
        <f>1-N1541/MAX($N$202:N1541)</f>
        <v>0.7972632074996403</v>
      </c>
    </row>
    <row r="1542" spans="1:19" x14ac:dyDescent="0.4">
      <c r="A1542" s="17">
        <f t="shared" si="72"/>
        <v>1540</v>
      </c>
      <c r="B1542">
        <v>1553299200</v>
      </c>
      <c r="C1542">
        <v>3983.43</v>
      </c>
      <c r="D1542" s="14">
        <f t="shared" si="70"/>
        <v>43547</v>
      </c>
      <c r="F1542">
        <f ca="1">IF(A1542&lt;$F$2,"",AVERAGE(INDIRECT("C"&amp;A1542-$F$2+3):C1542))</f>
        <v>3820.6636363636358</v>
      </c>
      <c r="G1542" s="2">
        <f ca="1">IF(A1542&lt;$G$2,"",IF(A1542=$G$2,AVERAGE(INDIRECT("C"&amp;A1542-$G$2+3):C1542),G1541+(2/($G$2+3))*(C1542-G1541)))</f>
        <v>3842.617278466771</v>
      </c>
      <c r="J1542">
        <f ca="1">IF(F1542="","",IF(C1542&lt;(F1542*(1-'inputs and tables'!$K$14)),0,IF(C1542&gt;(F1542*(1+'inputs and tables'!$K$14)),1,J1541)))</f>
        <v>1</v>
      </c>
      <c r="K1542">
        <f ca="1">IF(G1542="","",IF(C1542&lt;(G1542*(1-'inputs and tables'!$K$14)),0,IF(C1542&gt;(G1542*(1+'inputs and tables'!$K$14)),1,K1541)))</f>
        <v>1</v>
      </c>
      <c r="N1542" s="13">
        <f t="shared" si="71"/>
        <v>14334.556839037032</v>
      </c>
      <c r="O1542" s="10">
        <f ca="1">(O1541+(IF(J1541&lt;&gt;J1540,(-O1541*'inputs and tables'!$K$22-'inputs and tables'!$K$21)-O1541*'inputs and tables'!$K$22,0)*('inputs and tables'!$K$15+'inputs and tables'!$K$16)))*(IF(AND(J1541=0,'inputs and tables'!$K$16=1),(data!C1541/data!C1542-1)*'inputs and tables'!$K$18+1,1)*IF(AND(J1541=1,'inputs and tables'!$K$15=1),(data!C1542/data!C1541-1)*'inputs and tables'!$K$17+1,1))</f>
        <v>288794.31511875283</v>
      </c>
      <c r="P1542" s="10">
        <f ca="1">(P1541+(IF(K1541&lt;&gt;K1540,(-P1541*'inputs and tables'!$K$22-'inputs and tables'!$K$21)-P1541*'inputs and tables'!$K$22,0)*('inputs and tables'!$K$15+'inputs and tables'!$K$16)))*(IF(AND(K1541=0,'inputs and tables'!$K$16=1),data!C1541/data!C1542,1)*IF(AND(K1541=1,'inputs and tables'!$K$15=1),data!C1542/data!C1541,1))</f>
        <v>10992.35858161137</v>
      </c>
      <c r="R1542" s="36">
        <f ca="1">1-O1542/MAX($O$202:O1542)</f>
        <v>0.65371765977596197</v>
      </c>
      <c r="S1542" s="36">
        <f>1-N1542/MAX($N$202:N1542)</f>
        <v>0.7972810191954105</v>
      </c>
    </row>
    <row r="1543" spans="1:19" x14ac:dyDescent="0.4">
      <c r="A1543" s="17">
        <f t="shared" si="72"/>
        <v>1541</v>
      </c>
      <c r="B1543">
        <v>1553385600</v>
      </c>
      <c r="C1543">
        <v>3969.52</v>
      </c>
      <c r="D1543" s="14">
        <f t="shared" si="70"/>
        <v>43548</v>
      </c>
      <c r="F1543">
        <f ca="1">IF(A1543&lt;$F$2,"",AVERAGE(INDIRECT("C"&amp;A1543-$F$2+3):C1543))</f>
        <v>3828.5620454545451</v>
      </c>
      <c r="G1543" s="2">
        <f ca="1">IF(A1543&lt;$G$2,"",IF(A1543=$G$2,AVERAGE(INDIRECT("C"&amp;A1543-$G$2+3):C1543),G1542+(2/($G$2+3))*(C1543-G1542)))</f>
        <v>3848.0173942766955</v>
      </c>
      <c r="J1543">
        <f ca="1">IF(F1543="","",IF(C1543&lt;(F1543*(1-'inputs and tables'!$K$14)),0,IF(C1543&gt;(F1543*(1+'inputs and tables'!$K$14)),1,J1542)))</f>
        <v>1</v>
      </c>
      <c r="K1543">
        <f ca="1">IF(G1543="","",IF(C1543&lt;(G1543*(1-'inputs and tables'!$K$14)),0,IF(C1543&gt;(G1543*(1+'inputs and tables'!$K$14)),1,K1542)))</f>
        <v>1</v>
      </c>
      <c r="N1543" s="13">
        <f t="shared" si="71"/>
        <v>14284.501061571129</v>
      </c>
      <c r="O1543" s="10">
        <f ca="1">(O1542+(IF(J1542&lt;&gt;J1541,(-O1542*'inputs and tables'!$K$22-'inputs and tables'!$K$21)-O1542*'inputs and tables'!$K$22,0)*('inputs and tables'!$K$15+'inputs and tables'!$K$16)))*(IF(AND(J1542=0,'inputs and tables'!$K$16=1),(data!C1542/data!C1543-1)*'inputs and tables'!$K$18+1,1)*IF(AND(J1542=1,'inputs and tables'!$K$15=1),(data!C1543/data!C1542-1)*'inputs and tables'!$K$17+1,1))</f>
        <v>286525.28062400105</v>
      </c>
      <c r="P1543" s="10">
        <f ca="1">(P1542+(IF(K1542&lt;&gt;K1541,(-P1542*'inputs and tables'!$K$22-'inputs and tables'!$K$21)-P1542*'inputs and tables'!$K$22,0)*('inputs and tables'!$K$15+'inputs and tables'!$K$16)))*(IF(AND(K1542=0,'inputs and tables'!$K$16=1),data!C1542/data!C1543,1)*IF(AND(K1542=1,'inputs and tables'!$K$15=1),data!C1543/data!C1542,1))</f>
        <v>10953.973645044087</v>
      </c>
      <c r="R1543" s="36">
        <f ca="1">1-O1543/MAX($O$202:O1543)</f>
        <v>0.65643837321718268</v>
      </c>
      <c r="S1543" s="36">
        <f>1-N1543/MAX($N$202:N1543)</f>
        <v>0.79798890687587476</v>
      </c>
    </row>
    <row r="1544" spans="1:19" x14ac:dyDescent="0.4">
      <c r="A1544" s="17">
        <f t="shared" si="72"/>
        <v>1542</v>
      </c>
      <c r="B1544">
        <v>1553472000</v>
      </c>
      <c r="C1544">
        <v>3907.53</v>
      </c>
      <c r="D1544" s="14">
        <f t="shared" si="70"/>
        <v>43549</v>
      </c>
      <c r="F1544">
        <f ca="1">IF(A1544&lt;$F$2,"",AVERAGE(INDIRECT("C"&amp;A1544-$F$2+3):C1544))</f>
        <v>3835.0120454545454</v>
      </c>
      <c r="G1544" s="2">
        <f ca="1">IF(A1544&lt;$G$2,"",IF(A1544=$G$2,AVERAGE(INDIRECT("C"&amp;A1544-$G$2+3):C1544),G1543+(2/($G$2+3))*(C1544-G1543)))</f>
        <v>3850.5498455840702</v>
      </c>
      <c r="J1544">
        <f ca="1">IF(F1544="","",IF(C1544&lt;(F1544*(1-'inputs and tables'!$K$14)),0,IF(C1544&gt;(F1544*(1+'inputs and tables'!$K$14)),1,J1543)))</f>
        <v>1</v>
      </c>
      <c r="K1544">
        <f ca="1">IF(G1544="","",IF(C1544&lt;(G1544*(1-'inputs and tables'!$K$14)),0,IF(C1544&gt;(G1544*(1+'inputs and tables'!$K$14)),1,K1543)))</f>
        <v>1</v>
      </c>
      <c r="N1544" s="13">
        <f t="shared" si="71"/>
        <v>14061.427183417904</v>
      </c>
      <c r="O1544" s="10">
        <f ca="1">(O1543+(IF(J1543&lt;&gt;J1542,(-O1543*'inputs and tables'!$K$22-'inputs and tables'!$K$21)-O1543*'inputs and tables'!$K$22,0)*('inputs and tables'!$K$15+'inputs and tables'!$K$16)))*(IF(AND(J1543=0,'inputs and tables'!$K$16=1),(data!C1543/data!C1544-1)*'inputs and tables'!$K$18+1,1)*IF(AND(J1543=1,'inputs and tables'!$K$15=1),(data!C1544/data!C1543-1)*'inputs and tables'!$K$17+1,1))</f>
        <v>276457.60749772034</v>
      </c>
      <c r="P1544" s="10">
        <f ca="1">(P1543+(IF(K1543&lt;&gt;K1542,(-P1543*'inputs and tables'!$K$22-'inputs and tables'!$K$21)-P1543*'inputs and tables'!$K$22,0)*('inputs and tables'!$K$15+'inputs and tables'!$K$16)))*(IF(AND(K1543=0,'inputs and tables'!$K$16=1),data!C1543/data!C1544,1)*IF(AND(K1543=1,'inputs and tables'!$K$15=1),data!C1544/data!C1543,1))</f>
        <v>10782.910940672708</v>
      </c>
      <c r="R1544" s="36">
        <f ca="1">1-O1544/MAX($O$202:O1544)</f>
        <v>0.66851013927443903</v>
      </c>
      <c r="S1544" s="36">
        <f>1-N1544/MAX($N$202:N1544)</f>
        <v>0.80114361264956135</v>
      </c>
    </row>
    <row r="1545" spans="1:19" x14ac:dyDescent="0.4">
      <c r="A1545" s="17">
        <f t="shared" si="72"/>
        <v>1543</v>
      </c>
      <c r="B1545">
        <v>1553558400</v>
      </c>
      <c r="C1545">
        <v>3921.45</v>
      </c>
      <c r="D1545" s="14">
        <f t="shared" si="70"/>
        <v>43550</v>
      </c>
      <c r="F1545">
        <f ca="1">IF(A1545&lt;$F$2,"",AVERAGE(INDIRECT("C"&amp;A1545-$F$2+3):C1545))</f>
        <v>3841.207727272727</v>
      </c>
      <c r="G1545" s="2">
        <f ca="1">IF(A1545&lt;$G$2,"",IF(A1545=$G$2,AVERAGE(INDIRECT("C"&amp;A1545-$G$2+3):C1545),G1544+(2/($G$2+3))*(C1545-G1544)))</f>
        <v>3853.5668734315568</v>
      </c>
      <c r="J1545">
        <f ca="1">IF(F1545="","",IF(C1545&lt;(F1545*(1-'inputs and tables'!$K$14)),0,IF(C1545&gt;(F1545*(1+'inputs and tables'!$K$14)),1,J1544)))</f>
        <v>1</v>
      </c>
      <c r="K1545">
        <f ca="1">IF(G1545="","",IF(C1545&lt;(G1545*(1-'inputs and tables'!$K$14)),0,IF(C1545&gt;(G1545*(1+'inputs and tables'!$K$14)),1,K1544)))</f>
        <v>1</v>
      </c>
      <c r="N1545" s="13">
        <f t="shared" si="71"/>
        <v>14111.518946345681</v>
      </c>
      <c r="O1545" s="10">
        <f ca="1">(O1544+(IF(J1544&lt;&gt;J1543,(-O1544*'inputs and tables'!$K$22-'inputs and tables'!$K$21)-O1544*'inputs and tables'!$K$22,0)*('inputs and tables'!$K$15+'inputs and tables'!$K$16)))*(IF(AND(J1544=0,'inputs and tables'!$K$16=1),(data!C1544/data!C1545-1)*'inputs and tables'!$K$18+1,1)*IF(AND(J1544=1,'inputs and tables'!$K$15=1),(data!C1545/data!C1544-1)*'inputs and tables'!$K$17+1,1))</f>
        <v>278673.49637556094</v>
      </c>
      <c r="P1545" s="10">
        <f ca="1">(P1544+(IF(K1544&lt;&gt;K1543,(-P1544*'inputs and tables'!$K$22-'inputs and tables'!$K$21)-P1544*'inputs and tables'!$K$22,0)*('inputs and tables'!$K$15+'inputs and tables'!$K$16)))*(IF(AND(K1544=0,'inputs and tables'!$K$16=1),data!C1544/data!C1545,1)*IF(AND(K1544=1,'inputs and tables'!$K$15=1),data!C1545/data!C1544,1))</f>
        <v>10821.323472449601</v>
      </c>
      <c r="R1545" s="36">
        <f ca="1">1-O1545/MAX($O$202:O1545)</f>
        <v>0.66585315073233575</v>
      </c>
      <c r="S1545" s="36">
        <f>1-N1545/MAX($N$202:N1545)</f>
        <v>0.80043521606350365</v>
      </c>
    </row>
    <row r="1546" spans="1:19" x14ac:dyDescent="0.4">
      <c r="A1546" s="17">
        <f t="shared" si="72"/>
        <v>1544</v>
      </c>
      <c r="B1546">
        <v>1553644800</v>
      </c>
      <c r="C1546">
        <v>4026.53</v>
      </c>
      <c r="D1546" s="14">
        <f t="shared" si="70"/>
        <v>43551</v>
      </c>
      <c r="F1546">
        <f ca="1">IF(A1546&lt;$F$2,"",AVERAGE(INDIRECT("C"&amp;A1546-$F$2+3):C1546))</f>
        <v>3851.1206818181818</v>
      </c>
      <c r="G1546" s="2">
        <f ca="1">IF(A1546&lt;$G$2,"",IF(A1546=$G$2,AVERAGE(INDIRECT("C"&amp;A1546-$G$2+3):C1546),G1545+(2/($G$2+3))*(C1546-G1545)))</f>
        <v>3860.9270064770226</v>
      </c>
      <c r="J1546">
        <f ca="1">IF(F1546="","",IF(C1546&lt;(F1546*(1-'inputs and tables'!$K$14)),0,IF(C1546&gt;(F1546*(1+'inputs and tables'!$K$14)),1,J1545)))</f>
        <v>1</v>
      </c>
      <c r="K1546">
        <f ca="1">IF(G1546="","",IF(C1546&lt;(G1546*(1-'inputs and tables'!$K$14)),0,IF(C1546&gt;(G1546*(1+'inputs and tables'!$K$14)),1,K1545)))</f>
        <v>1</v>
      </c>
      <c r="N1546" s="13">
        <f t="shared" si="71"/>
        <v>14489.654179711402</v>
      </c>
      <c r="O1546" s="10">
        <f ca="1">(O1545+(IF(J1545&lt;&gt;J1544,(-O1545*'inputs and tables'!$K$22-'inputs and tables'!$K$21)-O1545*'inputs and tables'!$K$22,0)*('inputs and tables'!$K$15+'inputs and tables'!$K$16)))*(IF(AND(J1545=0,'inputs and tables'!$K$16=1),(data!C1545/data!C1546-1)*'inputs and tables'!$K$18+1,1)*IF(AND(J1545=1,'inputs and tables'!$K$15=1),(data!C1546/data!C1545-1)*'inputs and tables'!$K$17+1,1))</f>
        <v>295475.13218580309</v>
      </c>
      <c r="P1546" s="10">
        <f ca="1">(P1545+(IF(K1545&lt;&gt;K1544,(-P1545*'inputs and tables'!$K$22-'inputs and tables'!$K$21)-P1545*'inputs and tables'!$K$22,0)*('inputs and tables'!$K$15+'inputs and tables'!$K$16)))*(IF(AND(K1545=0,'inputs and tables'!$K$16=1),data!C1545/data!C1546,1)*IF(AND(K1545=1,'inputs and tables'!$K$15=1),data!C1546/data!C1545,1))</f>
        <v>11111.293935029771</v>
      </c>
      <c r="R1546" s="36">
        <f ca="1">1-O1546/MAX($O$202:O1546)</f>
        <v>0.64570694471865364</v>
      </c>
      <c r="S1546" s="36">
        <f>1-N1546/MAX($N$202:N1546)</f>
        <v>0.79508763608771738</v>
      </c>
    </row>
    <row r="1547" spans="1:19" x14ac:dyDescent="0.4">
      <c r="A1547" s="17">
        <f t="shared" si="72"/>
        <v>1545</v>
      </c>
      <c r="B1547">
        <v>1553731200</v>
      </c>
      <c r="C1547">
        <v>4011.17</v>
      </c>
      <c r="D1547" s="14">
        <f t="shared" si="70"/>
        <v>43552</v>
      </c>
      <c r="F1547">
        <f ca="1">IF(A1547&lt;$F$2,"",AVERAGE(INDIRECT("C"&amp;A1547-$F$2+3):C1547))</f>
        <v>3860.7368181818179</v>
      </c>
      <c r="G1547" s="2">
        <f ca="1">IF(A1547&lt;$G$2,"",IF(A1547=$G$2,AVERAGE(INDIRECT("C"&amp;A1547-$G$2+3):C1547),G1546+(2/($G$2+3))*(C1547-G1546)))</f>
        <v>3867.3203253503407</v>
      </c>
      <c r="J1547">
        <f ca="1">IF(F1547="","",IF(C1547&lt;(F1547*(1-'inputs and tables'!$K$14)),0,IF(C1547&gt;(F1547*(1+'inputs and tables'!$K$14)),1,J1546)))</f>
        <v>1</v>
      </c>
      <c r="K1547">
        <f ca="1">IF(G1547="","",IF(C1547&lt;(G1547*(1-'inputs and tables'!$K$14)),0,IF(C1547&gt;(G1547*(1+'inputs and tables'!$K$14)),1,K1546)))</f>
        <v>1</v>
      </c>
      <c r="N1547" s="13">
        <f t="shared" si="71"/>
        <v>14434.380510273855</v>
      </c>
      <c r="O1547" s="10">
        <f ca="1">(O1546+(IF(J1546&lt;&gt;J1545,(-O1546*'inputs and tables'!$K$22-'inputs and tables'!$K$21)-O1546*'inputs and tables'!$K$22,0)*('inputs and tables'!$K$15+'inputs and tables'!$K$16)))*(IF(AND(J1546=0,'inputs and tables'!$K$16=1),(data!C1546/data!C1547-1)*'inputs and tables'!$K$18+1,1)*IF(AND(J1546=1,'inputs and tables'!$K$15=1),(data!C1547/data!C1546-1)*'inputs and tables'!$K$17+1,1))</f>
        <v>292939.04762457008</v>
      </c>
      <c r="P1547" s="10">
        <f ca="1">(P1546+(IF(K1546&lt;&gt;K1545,(-P1546*'inputs and tables'!$K$22-'inputs and tables'!$K$21)-P1546*'inputs and tables'!$K$22,0)*('inputs and tables'!$K$15+'inputs and tables'!$K$16)))*(IF(AND(K1546=0,'inputs and tables'!$K$16=1),data!C1546/data!C1547,1)*IF(AND(K1546=1,'inputs and tables'!$K$15=1),data!C1547/data!C1546,1))</f>
        <v>11068.907693069061</v>
      </c>
      <c r="R1547" s="36">
        <f ca="1">1-O1547/MAX($O$202:O1547)</f>
        <v>0.6487478677939873</v>
      </c>
      <c r="S1547" s="36">
        <f>1-N1547/MAX($N$202:N1547)</f>
        <v>0.79586931507922931</v>
      </c>
    </row>
    <row r="1548" spans="1:19" x14ac:dyDescent="0.4">
      <c r="A1548" s="17">
        <f t="shared" si="72"/>
        <v>1546</v>
      </c>
      <c r="B1548">
        <v>1553817600</v>
      </c>
      <c r="C1548">
        <v>4091.01</v>
      </c>
      <c r="D1548" s="14">
        <f t="shared" si="70"/>
        <v>43553</v>
      </c>
      <c r="F1548">
        <f ca="1">IF(A1548&lt;$F$2,"",AVERAGE(INDIRECT("C"&amp;A1548-$F$2+3):C1548))</f>
        <v>3872.4261363636365</v>
      </c>
      <c r="G1548" s="2">
        <f ca="1">IF(A1548&lt;$G$2,"",IF(A1548=$G$2,AVERAGE(INDIRECT("C"&amp;A1548-$G$2+3):C1548),G1547+(2/($G$2+3))*(C1548-G1547)))</f>
        <v>3876.8390349099009</v>
      </c>
      <c r="J1548">
        <f ca="1">IF(F1548="","",IF(C1548&lt;(F1548*(1-'inputs and tables'!$K$14)),0,IF(C1548&gt;(F1548*(1+'inputs and tables'!$K$14)),1,J1547)))</f>
        <v>1</v>
      </c>
      <c r="K1548">
        <f ca="1">IF(G1548="","",IF(C1548&lt;(G1548*(1-'inputs and tables'!$K$14)),0,IF(C1548&gt;(G1548*(1+'inputs and tables'!$K$14)),1,K1547)))</f>
        <v>1</v>
      </c>
      <c r="N1548" s="13">
        <f t="shared" si="71"/>
        <v>14721.688437871106</v>
      </c>
      <c r="O1548" s="10">
        <f ca="1">(O1547+(IF(J1547&lt;&gt;J1546,(-O1547*'inputs and tables'!$K$22-'inputs and tables'!$K$21)-O1547*'inputs and tables'!$K$22,0)*('inputs and tables'!$K$15+'inputs and tables'!$K$16)))*(IF(AND(J1547=0,'inputs and tables'!$K$16=1),(data!C1547/data!C1548-1)*'inputs and tables'!$K$18+1,1)*IF(AND(J1547=1,'inputs and tables'!$K$15=1),(data!C1548/data!C1547-1)*'inputs and tables'!$K$17+1,1))</f>
        <v>306058.30472792842</v>
      </c>
      <c r="P1548" s="10">
        <f ca="1">(P1547+(IF(K1547&lt;&gt;K1546,(-P1547*'inputs and tables'!$K$22-'inputs and tables'!$K$21)-P1547*'inputs and tables'!$K$22,0)*('inputs and tables'!$K$15+'inputs and tables'!$K$16)))*(IF(AND(K1547=0,'inputs and tables'!$K$16=1),data!C1547/data!C1548,1)*IF(AND(K1547=1,'inputs and tables'!$K$15=1),data!C1548/data!C1547,1))</f>
        <v>11289.227846594</v>
      </c>
      <c r="R1548" s="36">
        <f ca="1">1-O1548/MAX($O$202:O1548)</f>
        <v>0.6330170628095344</v>
      </c>
      <c r="S1548" s="36">
        <f>1-N1548/MAX($N$202:N1548)</f>
        <v>0.79180621282126606</v>
      </c>
    </row>
    <row r="1549" spans="1:19" x14ac:dyDescent="0.4">
      <c r="A1549" s="17">
        <f t="shared" si="72"/>
        <v>1547</v>
      </c>
      <c r="B1549">
        <v>1553904000</v>
      </c>
      <c r="C1549">
        <v>4094.14</v>
      </c>
      <c r="D1549" s="14">
        <f t="shared" si="70"/>
        <v>43554</v>
      </c>
      <c r="F1549">
        <f ca="1">IF(A1549&lt;$F$2,"",AVERAGE(INDIRECT("C"&amp;A1549-$F$2+3):C1549))</f>
        <v>3884.5315909090914</v>
      </c>
      <c r="G1549" s="2">
        <f ca="1">IF(A1549&lt;$G$2,"",IF(A1549=$G$2,AVERAGE(INDIRECT("C"&amp;A1549-$G$2+3):C1549),G1548+(2/($G$2+3))*(C1549-G1548)))</f>
        <v>3886.0858844882027</v>
      </c>
      <c r="J1549">
        <f ca="1">IF(F1549="","",IF(C1549&lt;(F1549*(1-'inputs and tables'!$K$14)),0,IF(C1549&gt;(F1549*(1+'inputs and tables'!$K$14)),1,J1548)))</f>
        <v>1</v>
      </c>
      <c r="K1549">
        <f ca="1">IF(G1549="","",IF(C1549&lt;(G1549*(1-'inputs and tables'!$K$14)),0,IF(C1549&gt;(G1549*(1+'inputs and tables'!$K$14)),1,K1548)))</f>
        <v>1</v>
      </c>
      <c r="N1549" s="13">
        <f t="shared" si="71"/>
        <v>14732.951887437479</v>
      </c>
      <c r="O1549" s="10">
        <f ca="1">(O1548+(IF(J1548&lt;&gt;J1547,(-O1548*'inputs and tables'!$K$22-'inputs and tables'!$K$21)-O1548*'inputs and tables'!$K$22,0)*('inputs and tables'!$K$15+'inputs and tables'!$K$16)))*(IF(AND(J1548=0,'inputs and tables'!$K$16=1),(data!C1548/data!C1549-1)*'inputs and tables'!$K$18+1,1)*IF(AND(J1548=1,'inputs and tables'!$K$15=1),(data!C1549/data!C1548-1)*'inputs and tables'!$K$17+1,1))</f>
        <v>306585.17110348021</v>
      </c>
      <c r="P1549" s="10">
        <f ca="1">(P1548+(IF(K1548&lt;&gt;K1547,(-P1548*'inputs and tables'!$K$22-'inputs and tables'!$K$21)-P1548*'inputs and tables'!$K$22,0)*('inputs and tables'!$K$15+'inputs and tables'!$K$16)))*(IF(AND(K1548=0,'inputs and tables'!$K$16=1),data!C1548/data!C1549,1)*IF(AND(K1548=1,'inputs and tables'!$K$15=1),data!C1549/data!C1548,1))</f>
        <v>11297.865147201877</v>
      </c>
      <c r="R1549" s="36">
        <f ca="1">1-O1549/MAX($O$202:O1549)</f>
        <v>0.63238531726621783</v>
      </c>
      <c r="S1549" s="36">
        <f>1-N1549/MAX($N$202:N1549)</f>
        <v>0.79164692537052184</v>
      </c>
    </row>
    <row r="1550" spans="1:19" x14ac:dyDescent="0.4">
      <c r="A1550" s="17">
        <f t="shared" si="72"/>
        <v>1548</v>
      </c>
      <c r="B1550">
        <v>1553990400</v>
      </c>
      <c r="C1550">
        <v>4094.99</v>
      </c>
      <c r="D1550" s="14">
        <f t="shared" si="70"/>
        <v>43555</v>
      </c>
      <c r="F1550">
        <f ca="1">IF(A1550&lt;$F$2,"",AVERAGE(INDIRECT("C"&amp;A1550-$F$2+3):C1550))</f>
        <v>3896.5406818181818</v>
      </c>
      <c r="G1550" s="2">
        <f ca="1">IF(A1550&lt;$G$2,"",IF(A1550=$G$2,AVERAGE(INDIRECT("C"&amp;A1550-$G$2+3):C1550),G1549+(2/($G$2+3))*(C1550-G1549)))</f>
        <v>3894.975421318492</v>
      </c>
      <c r="J1550">
        <f ca="1">IF(F1550="","",IF(C1550&lt;(F1550*(1-'inputs and tables'!$K$14)),0,IF(C1550&gt;(F1550*(1+'inputs and tables'!$K$14)),1,J1549)))</f>
        <v>1</v>
      </c>
      <c r="K1550">
        <f ca="1">IF(G1550="","",IF(C1550&lt;(G1550*(1-'inputs and tables'!$K$14)),0,IF(C1550&gt;(G1550*(1+'inputs and tables'!$K$14)),1,K1549)))</f>
        <v>1</v>
      </c>
      <c r="N1550" s="13">
        <f t="shared" si="71"/>
        <v>14736.010651696717</v>
      </c>
      <c r="O1550" s="10">
        <f ca="1">(O1549+(IF(J1549&lt;&gt;J1548,(-O1549*'inputs and tables'!$K$22-'inputs and tables'!$K$21)-O1549*'inputs and tables'!$K$22,0)*('inputs and tables'!$K$15+'inputs and tables'!$K$16)))*(IF(AND(J1549=0,'inputs and tables'!$K$16=1),(data!C1549/data!C1550-1)*'inputs and tables'!$K$18+1,1)*IF(AND(J1549=1,'inputs and tables'!$K$15=1),(data!C1550/data!C1549-1)*'inputs and tables'!$K$17+1,1))</f>
        <v>306728.38656258403</v>
      </c>
      <c r="P1550" s="10">
        <f ca="1">(P1549+(IF(K1549&lt;&gt;K1548,(-P1549*'inputs and tables'!$K$22-'inputs and tables'!$K$21)-P1549*'inputs and tables'!$K$22,0)*('inputs and tables'!$K$15+'inputs and tables'!$K$16)))*(IF(AND(K1549=0,'inputs and tables'!$K$16=1),data!C1549/data!C1550,1)*IF(AND(K1549=1,'inputs and tables'!$K$15=1),data!C1550/data!C1549,1))</f>
        <v>11300.210740018712</v>
      </c>
      <c r="R1550" s="36">
        <f ca="1">1-O1550/MAX($O$202:O1550)</f>
        <v>0.63221359302602864</v>
      </c>
      <c r="S1550" s="36">
        <f>1-N1550/MAX($N$202:N1550)</f>
        <v>0.79160366839508012</v>
      </c>
    </row>
    <row r="1551" spans="1:19" x14ac:dyDescent="0.4">
      <c r="A1551" s="17">
        <f t="shared" si="72"/>
        <v>1549</v>
      </c>
      <c r="B1551">
        <v>1554076800</v>
      </c>
      <c r="C1551">
        <v>4137</v>
      </c>
      <c r="D1551" s="14">
        <f t="shared" si="70"/>
        <v>43556</v>
      </c>
      <c r="F1551">
        <f ca="1">IF(A1551&lt;$F$2,"",AVERAGE(INDIRECT("C"&amp;A1551-$F$2+3):C1551))</f>
        <v>3909.1459090909093</v>
      </c>
      <c r="G1551" s="2">
        <f ca="1">IF(A1551&lt;$G$2,"",IF(A1551=$G$2,AVERAGE(INDIRECT("C"&amp;A1551-$G$2+3):C1551),G1550+(2/($G$2+3))*(C1551-G1550)))</f>
        <v>3905.2743395602583</v>
      </c>
      <c r="J1551">
        <f ca="1">IF(F1551="","",IF(C1551&lt;(F1551*(1-'inputs and tables'!$K$14)),0,IF(C1551&gt;(F1551*(1+'inputs and tables'!$K$14)),1,J1550)))</f>
        <v>1</v>
      </c>
      <c r="K1551">
        <f ca="1">IF(G1551="","",IF(C1551&lt;(G1551*(1-'inputs and tables'!$K$14)),0,IF(C1551&gt;(G1551*(1+'inputs and tables'!$K$14)),1,K1550)))</f>
        <v>1</v>
      </c>
      <c r="N1551" s="13">
        <f t="shared" si="71"/>
        <v>14887.185577026883</v>
      </c>
      <c r="O1551" s="10">
        <f ca="1">(O1550+(IF(J1550&lt;&gt;J1549,(-O1550*'inputs and tables'!$K$22-'inputs and tables'!$K$21)-O1550*'inputs and tables'!$K$22,0)*('inputs and tables'!$K$15+'inputs and tables'!$K$16)))*(IF(AND(J1550=0,'inputs and tables'!$K$16=1),(data!C1550/data!C1551-1)*'inputs and tables'!$K$18+1,1)*IF(AND(J1550=1,'inputs and tables'!$K$15=1),(data!C1551/data!C1550-1)*'inputs and tables'!$K$17+1,1))</f>
        <v>313808.43655510218</v>
      </c>
      <c r="P1551" s="10">
        <f ca="1">(P1550+(IF(K1550&lt;&gt;K1549,(-P1550*'inputs and tables'!$K$22-'inputs and tables'!$K$21)-P1550*'inputs and tables'!$K$22,0)*('inputs and tables'!$K$15+'inputs and tables'!$K$16)))*(IF(AND(K1550=0,'inputs and tables'!$K$16=1),data!C1550/data!C1551,1)*IF(AND(K1550=1,'inputs and tables'!$K$15=1),data!C1551/data!C1550,1))</f>
        <v>11416.138215589637</v>
      </c>
      <c r="R1551" s="36">
        <f ca="1">1-O1551/MAX($O$202:O1551)</f>
        <v>0.62372417286793369</v>
      </c>
      <c r="S1551" s="36">
        <f>1-N1551/MAX($N$202:N1551)</f>
        <v>0.78946575599707114</v>
      </c>
    </row>
    <row r="1552" spans="1:19" x14ac:dyDescent="0.4">
      <c r="A1552" s="17">
        <f t="shared" si="72"/>
        <v>1550</v>
      </c>
      <c r="B1552">
        <v>1554163200</v>
      </c>
      <c r="C1552">
        <v>4901.93</v>
      </c>
      <c r="D1552" s="14">
        <f t="shared" si="70"/>
        <v>43557</v>
      </c>
      <c r="F1552">
        <f ca="1">IF(A1552&lt;$F$2,"",AVERAGE(INDIRECT("C"&amp;A1552-$F$2+3):C1552))</f>
        <v>3938.1652272727279</v>
      </c>
      <c r="G1552" s="2">
        <f ca="1">IF(A1552&lt;$G$2,"",IF(A1552=$G$2,AVERAGE(INDIRECT("C"&amp;A1552-$G$2+3):C1552),G1551+(2/($G$2+3))*(C1552-G1551)))</f>
        <v>3947.6852187279069</v>
      </c>
      <c r="J1552">
        <f ca="1">IF(F1552="","",IF(C1552&lt;(F1552*(1-'inputs and tables'!$K$14)),0,IF(C1552&gt;(F1552*(1+'inputs and tables'!$K$14)),1,J1551)))</f>
        <v>1</v>
      </c>
      <c r="K1552">
        <f ca="1">IF(G1552="","",IF(C1552&lt;(G1552*(1-'inputs and tables'!$K$14)),0,IF(C1552&gt;(G1552*(1+'inputs and tables'!$K$14)),1,K1551)))</f>
        <v>1</v>
      </c>
      <c r="N1552" s="13">
        <f t="shared" si="71"/>
        <v>17639.821512109109</v>
      </c>
      <c r="O1552" s="10">
        <f ca="1">(O1551+(IF(J1551&lt;&gt;J1550,(-O1551*'inputs and tables'!$K$22-'inputs and tables'!$K$21)-O1551*'inputs and tables'!$K$22,0)*('inputs and tables'!$K$15+'inputs and tables'!$K$16)))*(IF(AND(J1551=0,'inputs and tables'!$K$16=1),(data!C1551/data!C1552-1)*'inputs and tables'!$K$18+1,1)*IF(AND(J1551=1,'inputs and tables'!$K$15=1),(data!C1552/data!C1551-1)*'inputs and tables'!$K$17+1,1))</f>
        <v>444360.36949967855</v>
      </c>
      <c r="P1552" s="10">
        <f ca="1">(P1551+(IF(K1551&lt;&gt;K1550,(-P1551*'inputs and tables'!$K$22-'inputs and tables'!$K$21)-P1551*'inputs and tables'!$K$22,0)*('inputs and tables'!$K$15+'inputs and tables'!$K$16)))*(IF(AND(K1551=0,'inputs and tables'!$K$16=1),data!C1551/data!C1552,1)*IF(AND(K1551=1,'inputs and tables'!$K$15=1),data!C1552/data!C1551,1))</f>
        <v>13526.978584274912</v>
      </c>
      <c r="R1552" s="36">
        <f ca="1">1-O1552/MAX($O$202:O1552)</f>
        <v>0.46718428792514999</v>
      </c>
      <c r="S1552" s="36">
        <f>1-N1552/MAX($N$202:N1552)</f>
        <v>0.75053804043865679</v>
      </c>
    </row>
    <row r="1553" spans="1:19" x14ac:dyDescent="0.4">
      <c r="A1553" s="17">
        <f t="shared" si="72"/>
        <v>1551</v>
      </c>
      <c r="B1553">
        <v>1554249600</v>
      </c>
      <c r="C1553">
        <v>4975.97</v>
      </c>
      <c r="D1553" s="14">
        <f t="shared" si="70"/>
        <v>43558</v>
      </c>
      <c r="F1553">
        <f ca="1">IF(A1553&lt;$F$2,"",AVERAGE(INDIRECT("C"&amp;A1553-$F$2+3):C1553))</f>
        <v>3963.3690909090915</v>
      </c>
      <c r="G1553" s="2">
        <f ca="1">IF(A1553&lt;$G$2,"",IF(A1553=$G$2,AVERAGE(INDIRECT("C"&amp;A1553-$G$2+3):C1553),G1552+(2/($G$2+3))*(C1553-G1552)))</f>
        <v>3991.4420179309745</v>
      </c>
      <c r="J1553">
        <f ca="1">IF(F1553="","",IF(C1553&lt;(F1553*(1-'inputs and tables'!$K$14)),0,IF(C1553&gt;(F1553*(1+'inputs and tables'!$K$14)),1,J1552)))</f>
        <v>1</v>
      </c>
      <c r="K1553">
        <f ca="1">IF(G1553="","",IF(C1553&lt;(G1553*(1-'inputs and tables'!$K$14)),0,IF(C1553&gt;(G1553*(1+'inputs and tables'!$K$14)),1,K1552)))</f>
        <v>1</v>
      </c>
      <c r="N1553" s="13">
        <f t="shared" si="71"/>
        <v>17906.257871819784</v>
      </c>
      <c r="O1553" s="10">
        <f ca="1">(O1552+(IF(J1552&lt;&gt;J1551,(-O1552*'inputs and tables'!$K$22-'inputs and tables'!$K$21)-O1552*'inputs and tables'!$K$22,0)*('inputs and tables'!$K$15+'inputs and tables'!$K$16)))*(IF(AND(J1552=0,'inputs and tables'!$K$16=1),(data!C1552/data!C1553-1)*'inputs and tables'!$K$18+1,1)*IF(AND(J1552=1,'inputs and tables'!$K$15=1),(data!C1553/data!C1552-1)*'inputs and tables'!$K$17+1,1))</f>
        <v>459461.76710326556</v>
      </c>
      <c r="P1553" s="10">
        <f ca="1">(P1552+(IF(K1552&lt;&gt;K1551,(-P1552*'inputs and tables'!$K$22-'inputs and tables'!$K$21)-P1552*'inputs and tables'!$K$22,0)*('inputs and tables'!$K$15+'inputs and tables'!$K$16)))*(IF(AND(K1552=0,'inputs and tables'!$K$16=1),data!C1552/data!C1553,1)*IF(AND(K1552=1,'inputs and tables'!$K$15=1),data!C1553/data!C1552,1))</f>
        <v>13731.293516226146</v>
      </c>
      <c r="R1553" s="36">
        <f ca="1">1-O1553/MAX($O$202:O1553)</f>
        <v>0.44907677323714967</v>
      </c>
      <c r="S1553" s="36">
        <f>1-N1553/MAX($N$202:N1553)</f>
        <v>0.74677010342488437</v>
      </c>
    </row>
    <row r="1554" spans="1:19" x14ac:dyDescent="0.4">
      <c r="A1554" s="17">
        <f t="shared" si="72"/>
        <v>1552</v>
      </c>
      <c r="B1554">
        <v>1554336000</v>
      </c>
      <c r="C1554">
        <v>4906.49</v>
      </c>
      <c r="D1554" s="14">
        <f t="shared" ref="D1554:D1617" si="73">(B1554/86400)+DATE(1970,1,1)</f>
        <v>43559</v>
      </c>
      <c r="F1554">
        <f ca="1">IF(A1554&lt;$F$2,"",AVERAGE(INDIRECT("C"&amp;A1554-$F$2+3):C1554))</f>
        <v>3986.5163636363636</v>
      </c>
      <c r="G1554" s="2">
        <f ca="1">IF(A1554&lt;$G$2,"",IF(A1554=$G$2,AVERAGE(INDIRECT("C"&amp;A1554-$G$2+3):C1554),G1553+(2/($G$2+3))*(C1554-G1553)))</f>
        <v>4030.3802299339118</v>
      </c>
      <c r="J1554">
        <f ca="1">IF(F1554="","",IF(C1554&lt;(F1554*(1-'inputs and tables'!$K$14)),0,IF(C1554&gt;(F1554*(1+'inputs and tables'!$K$14)),1,J1553)))</f>
        <v>1</v>
      </c>
      <c r="K1554">
        <f ca="1">IF(G1554="","",IF(C1554&lt;(G1554*(1-'inputs and tables'!$K$14)),0,IF(C1554&gt;(G1554*(1+'inputs and tables'!$K$14)),1,K1553)))</f>
        <v>1</v>
      </c>
      <c r="N1554" s="13">
        <f t="shared" ref="N1554:N1617" si="74">(C1554/C1553)*N1553</f>
        <v>17656.230882723379</v>
      </c>
      <c r="O1554" s="10">
        <f ca="1">(O1553+(IF(J1553&lt;&gt;J1552,(-O1553*'inputs and tables'!$K$22-'inputs and tables'!$K$21)-O1553*'inputs and tables'!$K$22,0)*('inputs and tables'!$K$15+'inputs and tables'!$K$16)))*(IF(AND(J1553=0,'inputs and tables'!$K$16=1),(data!C1553/data!C1554-1)*'inputs and tables'!$K$18+1,1)*IF(AND(J1553=1,'inputs and tables'!$K$15=1),(data!C1554/data!C1553-1)*'inputs and tables'!$K$17+1,1))</f>
        <v>445026.86133589683</v>
      </c>
      <c r="P1554" s="10">
        <f ca="1">(P1553+(IF(K1553&lt;&gt;K1552,(-P1553*'inputs and tables'!$K$22-'inputs and tables'!$K$21)-P1553*'inputs and tables'!$K$22,0)*('inputs and tables'!$K$15+'inputs and tables'!$K$16)))*(IF(AND(K1553=0,'inputs and tables'!$K$16=1),data!C1553/data!C1554,1)*IF(AND(K1553=1,'inputs and tables'!$K$15=1),data!C1554/data!C1553,1))</f>
        <v>13539.561999856996</v>
      </c>
      <c r="R1554" s="36">
        <f ca="1">1-O1554/MAX($O$202:O1554)</f>
        <v>0.46638512277298627</v>
      </c>
      <c r="S1554" s="36">
        <f>1-N1554/MAX($N$202:N1554)</f>
        <v>0.75030597948805167</v>
      </c>
    </row>
    <row r="1555" spans="1:19" x14ac:dyDescent="0.4">
      <c r="A1555" s="17">
        <f t="shared" si="72"/>
        <v>1553</v>
      </c>
      <c r="B1555">
        <v>1554422400</v>
      </c>
      <c r="C1555">
        <v>5040.66</v>
      </c>
      <c r="D1555" s="14">
        <f t="shared" si="73"/>
        <v>43560</v>
      </c>
      <c r="F1555">
        <f ca="1">IF(A1555&lt;$F$2,"",AVERAGE(INDIRECT("C"&amp;A1555-$F$2+3):C1555))</f>
        <v>4011.5543181818184</v>
      </c>
      <c r="G1555" s="2">
        <f ca="1">IF(A1555&lt;$G$2,"",IF(A1555=$G$2,AVERAGE(INDIRECT("C"&amp;A1555-$G$2+3):C1555),G1554+(2/($G$2+3))*(C1555-G1554)))</f>
        <v>4073.3708584473625</v>
      </c>
      <c r="J1555">
        <f ca="1">IF(F1555="","",IF(C1555&lt;(F1555*(1-'inputs and tables'!$K$14)),0,IF(C1555&gt;(F1555*(1+'inputs and tables'!$K$14)),1,J1554)))</f>
        <v>1</v>
      </c>
      <c r="K1555">
        <f ca="1">IF(G1555="","",IF(C1555&lt;(G1555*(1-'inputs and tables'!$K$14)),0,IF(C1555&gt;(G1555*(1+'inputs and tables'!$K$14)),1,K1554)))</f>
        <v>1</v>
      </c>
      <c r="N1555" s="13">
        <f t="shared" si="74"/>
        <v>18139.04782467883</v>
      </c>
      <c r="O1555" s="10">
        <f ca="1">(O1554+(IF(J1554&lt;&gt;J1553,(-O1554*'inputs and tables'!$K$22-'inputs and tables'!$K$21)-O1554*'inputs and tables'!$K$22,0)*('inputs and tables'!$K$15+'inputs and tables'!$K$16)))*(IF(AND(J1554=0,'inputs and tables'!$K$16=1),(data!C1554/data!C1555-1)*'inputs and tables'!$K$18+1,1)*IF(AND(J1554=1,'inputs and tables'!$K$15=1),(data!C1555/data!C1554-1)*'inputs and tables'!$K$17+1,1))</f>
        <v>472408.10973693995</v>
      </c>
      <c r="P1555" s="10">
        <f ca="1">(P1554+(IF(K1554&lt;&gt;K1553,(-P1554*'inputs and tables'!$K$22-'inputs and tables'!$K$21)-P1554*'inputs and tables'!$K$22,0)*('inputs and tables'!$K$15+'inputs and tables'!$K$16)))*(IF(AND(K1554=0,'inputs and tables'!$K$16=1),data!C1554/data!C1555,1)*IF(AND(K1554=1,'inputs and tables'!$K$15=1),data!C1555/data!C1554,1))</f>
        <v>13909.806927192183</v>
      </c>
      <c r="R1555" s="36">
        <f ca="1">1-O1555/MAX($O$202:O1555)</f>
        <v>0.43355330345317022</v>
      </c>
      <c r="S1555" s="36">
        <f>1-N1555/MAX($N$202:N1555)</f>
        <v>0.74347799314097096</v>
      </c>
    </row>
    <row r="1556" spans="1:19" x14ac:dyDescent="0.4">
      <c r="A1556" s="17">
        <f t="shared" si="72"/>
        <v>1554</v>
      </c>
      <c r="B1556">
        <v>1554508800</v>
      </c>
      <c r="C1556">
        <v>5049.22</v>
      </c>
      <c r="D1556" s="14">
        <f t="shared" si="73"/>
        <v>43561</v>
      </c>
      <c r="F1556">
        <f ca="1">IF(A1556&lt;$F$2,"",AVERAGE(INDIRECT("C"&amp;A1556-$F$2+3):C1556))</f>
        <v>4037.7250000000004</v>
      </c>
      <c r="G1556" s="2">
        <f ca="1">IF(A1556&lt;$G$2,"",IF(A1556=$G$2,AVERAGE(INDIRECT("C"&amp;A1556-$G$2+3):C1556),G1555+(2/($G$2+3))*(C1556-G1555)))</f>
        <v>4114.8963538325816</v>
      </c>
      <c r="J1556">
        <f ca="1">IF(F1556="","",IF(C1556&lt;(F1556*(1-'inputs and tables'!$K$14)),0,IF(C1556&gt;(F1556*(1+'inputs and tables'!$K$14)),1,J1555)))</f>
        <v>1</v>
      </c>
      <c r="K1556">
        <f ca="1">IF(G1556="","",IF(C1556&lt;(G1556*(1-'inputs and tables'!$K$14)),0,IF(C1556&gt;(G1556*(1+'inputs and tables'!$K$14)),1,K1555)))</f>
        <v>1</v>
      </c>
      <c r="N1556" s="13">
        <f t="shared" si="74"/>
        <v>18169.851380042466</v>
      </c>
      <c r="O1556" s="10">
        <f ca="1">(O1555+(IF(J1555&lt;&gt;J1554,(-O1555*'inputs and tables'!$K$22-'inputs and tables'!$K$21)-O1555*'inputs and tables'!$K$22,0)*('inputs and tables'!$K$15+'inputs and tables'!$K$16)))*(IF(AND(J1555=0,'inputs and tables'!$K$16=1),(data!C1555/data!C1556-1)*'inputs and tables'!$K$18+1,1)*IF(AND(J1555=1,'inputs and tables'!$K$15=1),(data!C1556/data!C1555-1)*'inputs and tables'!$K$17+1,1))</f>
        <v>474213.14721090847</v>
      </c>
      <c r="P1556" s="10">
        <f ca="1">(P1555+(IF(K1555&lt;&gt;K1554,(-P1555*'inputs and tables'!$K$22-'inputs and tables'!$K$21)-P1555*'inputs and tables'!$K$22,0)*('inputs and tables'!$K$15+'inputs and tables'!$K$16)))*(IF(AND(K1555=0,'inputs and tables'!$K$16=1),data!C1555/data!C1556,1)*IF(AND(K1555=1,'inputs and tables'!$K$15=1),data!C1556/data!C1555,1))</f>
        <v>13933.428426618206</v>
      </c>
      <c r="R1556" s="36">
        <f ca="1">1-O1556/MAX($O$202:O1556)</f>
        <v>0.43138895128986365</v>
      </c>
      <c r="S1556" s="36">
        <f>1-N1556/MAX($N$202:N1556)</f>
        <v>0.74304236995299289</v>
      </c>
    </row>
    <row r="1557" spans="1:19" x14ac:dyDescent="0.4">
      <c r="A1557" s="17">
        <f t="shared" si="72"/>
        <v>1555</v>
      </c>
      <c r="B1557">
        <v>1554595200</v>
      </c>
      <c r="C1557">
        <v>5194.79</v>
      </c>
      <c r="D1557" s="14">
        <f t="shared" si="73"/>
        <v>43562</v>
      </c>
      <c r="F1557">
        <f ca="1">IF(A1557&lt;$F$2,"",AVERAGE(INDIRECT("C"&amp;A1557-$F$2+3):C1557))</f>
        <v>4066.1970454545458</v>
      </c>
      <c r="G1557" s="2">
        <f ca="1">IF(A1557&lt;$G$2,"",IF(A1557=$G$2,AVERAGE(INDIRECT("C"&amp;A1557-$G$2+3):C1557),G1556+(2/($G$2+3))*(C1557-G1556)))</f>
        <v>4160.8492749460884</v>
      </c>
      <c r="J1557">
        <f ca="1">IF(F1557="","",IF(C1557&lt;(F1557*(1-'inputs and tables'!$K$14)),0,IF(C1557&gt;(F1557*(1+'inputs and tables'!$K$14)),1,J1556)))</f>
        <v>1</v>
      </c>
      <c r="K1557">
        <f ca="1">IF(G1557="","",IF(C1557&lt;(G1557*(1-'inputs and tables'!$K$14)),0,IF(C1557&gt;(G1557*(1+'inputs and tables'!$K$14)),1,K1556)))</f>
        <v>1</v>
      </c>
      <c r="N1557" s="13">
        <f t="shared" si="74"/>
        <v>18693.691748533598</v>
      </c>
      <c r="O1557" s="10">
        <f ca="1">(O1556+(IF(J1556&lt;&gt;J1555,(-O1556*'inputs and tables'!$K$22-'inputs and tables'!$K$21)-O1556*'inputs and tables'!$K$22,0)*('inputs and tables'!$K$15+'inputs and tables'!$K$16)))*(IF(AND(J1556=0,'inputs and tables'!$K$16=1),(data!C1556/data!C1557-1)*'inputs and tables'!$K$18+1,1)*IF(AND(J1556=1,'inputs and tables'!$K$15=1),(data!C1557/data!C1556-1)*'inputs and tables'!$K$17+1,1))</f>
        <v>504974.37719075824</v>
      </c>
      <c r="P1557" s="10">
        <f ca="1">(P1556+(IF(K1556&lt;&gt;K1555,(-P1556*'inputs and tables'!$K$22-'inputs and tables'!$K$21)-P1556*'inputs and tables'!$K$22,0)*('inputs and tables'!$K$15+'inputs and tables'!$K$16)))*(IF(AND(K1556=0,'inputs and tables'!$K$16=1),data!C1556/data!C1557,1)*IF(AND(K1556=1,'inputs and tables'!$K$15=1),data!C1557/data!C1556,1))</f>
        <v>14335.131892908606</v>
      </c>
      <c r="R1557" s="36">
        <f ca="1">1-O1557/MAX($O$202:O1557)</f>
        <v>0.39450432389956325</v>
      </c>
      <c r="S1557" s="36">
        <f>1-N1557/MAX($N$202:N1557)</f>
        <v>0.7356342312293993</v>
      </c>
    </row>
    <row r="1558" spans="1:19" x14ac:dyDescent="0.4">
      <c r="A1558" s="17">
        <f t="shared" si="72"/>
        <v>1556</v>
      </c>
      <c r="B1558">
        <v>1554681600</v>
      </c>
      <c r="C1558">
        <v>5285.54</v>
      </c>
      <c r="D1558" s="14">
        <f t="shared" si="73"/>
        <v>43563</v>
      </c>
      <c r="F1558">
        <f ca="1">IF(A1558&lt;$F$2,"",AVERAGE(INDIRECT("C"&amp;A1558-$F$2+3):C1558))</f>
        <v>4092.9138636363637</v>
      </c>
      <c r="G1558" s="2">
        <f ca="1">IF(A1558&lt;$G$2,"",IF(A1558=$G$2,AVERAGE(INDIRECT("C"&amp;A1558-$G$2+3):C1558),G1557+(2/($G$2+3))*(C1558-G1557)))</f>
        <v>4208.7084547356162</v>
      </c>
      <c r="J1558">
        <f ca="1">IF(F1558="","",IF(C1558&lt;(F1558*(1-'inputs and tables'!$K$14)),0,IF(C1558&gt;(F1558*(1+'inputs and tables'!$K$14)),1,J1557)))</f>
        <v>1</v>
      </c>
      <c r="K1558">
        <f ca="1">IF(G1558="","",IF(C1558&lt;(G1558*(1-'inputs and tables'!$K$14)),0,IF(C1558&gt;(G1558*(1+'inputs and tables'!$K$14)),1,K1557)))</f>
        <v>1</v>
      </c>
      <c r="N1558" s="13">
        <f t="shared" si="74"/>
        <v>19020.259815034729</v>
      </c>
      <c r="O1558" s="10">
        <f ca="1">(O1557+(IF(J1557&lt;&gt;J1556,(-O1557*'inputs and tables'!$K$22-'inputs and tables'!$K$21)-O1557*'inputs and tables'!$K$22,0)*('inputs and tables'!$K$15+'inputs and tables'!$K$16)))*(IF(AND(J1557=0,'inputs and tables'!$K$16=1),(data!C1557/data!C1558-1)*'inputs and tables'!$K$18+1,1)*IF(AND(J1557=1,'inputs and tables'!$K$15=1),(data!C1558/data!C1557-1)*'inputs and tables'!$K$17+1,1))</f>
        <v>524823.0054592035</v>
      </c>
      <c r="P1558" s="10">
        <f ca="1">(P1557+(IF(K1557&lt;&gt;K1556,(-P1557*'inputs and tables'!$K$22-'inputs and tables'!$K$21)-P1557*'inputs and tables'!$K$22,0)*('inputs and tables'!$K$15+'inputs and tables'!$K$16)))*(IF(AND(K1557=0,'inputs and tables'!$K$16=1),data!C1557/data!C1558,1)*IF(AND(K1557=1,'inputs and tables'!$K$15=1),data!C1558/data!C1557,1))</f>
        <v>14585.558420117877</v>
      </c>
      <c r="R1558" s="36">
        <f ca="1">1-O1558/MAX($O$202:O1558)</f>
        <v>0.3707045844753023</v>
      </c>
      <c r="S1558" s="36">
        <f>1-N1558/MAX($N$202:N1558)</f>
        <v>0.73101591296900148</v>
      </c>
    </row>
    <row r="1559" spans="1:19" x14ac:dyDescent="0.4">
      <c r="A1559" s="17">
        <f t="shared" si="72"/>
        <v>1557</v>
      </c>
      <c r="B1559">
        <v>1554768000</v>
      </c>
      <c r="C1559">
        <v>5187.21</v>
      </c>
      <c r="D1559" s="14">
        <f t="shared" si="73"/>
        <v>43564</v>
      </c>
      <c r="F1559">
        <f ca="1">IF(A1559&lt;$F$2,"",AVERAGE(INDIRECT("C"&amp;A1559-$F$2+3):C1559))</f>
        <v>4125.9363636363632</v>
      </c>
      <c r="G1559" s="2">
        <f ca="1">IF(A1559&lt;$G$2,"",IF(A1559=$G$2,AVERAGE(INDIRECT("C"&amp;A1559-$G$2+3):C1559),G1558+(2/($G$2+3))*(C1559-G1558)))</f>
        <v>4250.3468183638879</v>
      </c>
      <c r="J1559">
        <f ca="1">IF(F1559="","",IF(C1559&lt;(F1559*(1-'inputs and tables'!$K$14)),0,IF(C1559&gt;(F1559*(1+'inputs and tables'!$K$14)),1,J1558)))</f>
        <v>1</v>
      </c>
      <c r="K1559">
        <f ca="1">IF(G1559="","",IF(C1559&lt;(G1559*(1-'inputs and tables'!$K$14)),0,IF(C1559&gt;(G1559*(1+'inputs and tables'!$K$14)),1,K1558)))</f>
        <v>1</v>
      </c>
      <c r="N1559" s="13">
        <f t="shared" si="74"/>
        <v>18666.414768433558</v>
      </c>
      <c r="O1559" s="10">
        <f ca="1">(O1558+(IF(J1558&lt;&gt;J1557,(-O1558*'inputs and tables'!$K$22-'inputs and tables'!$K$21)-O1558*'inputs and tables'!$K$22,0)*('inputs and tables'!$K$15+'inputs and tables'!$K$16)))*(IF(AND(J1558=0,'inputs and tables'!$K$16=1),(data!C1558/data!C1559-1)*'inputs and tables'!$K$18+1,1)*IF(AND(J1558=1,'inputs and tables'!$K$15=1),(data!C1559/data!C1558-1)*'inputs and tables'!$K$17+1,1))</f>
        <v>502854.92768752691</v>
      </c>
      <c r="P1559" s="10">
        <f ca="1">(P1558+(IF(K1558&lt;&gt;K1557,(-P1558*'inputs and tables'!$K$22-'inputs and tables'!$K$21)-P1558*'inputs and tables'!$K$22,0)*('inputs and tables'!$K$15+'inputs and tables'!$K$16)))*(IF(AND(K1558=0,'inputs and tables'!$K$16=1),data!C1558/data!C1559,1)*IF(AND(K1558=1,'inputs and tables'!$K$15=1),data!C1559/data!C1558,1))</f>
        <v>14314.214724024348</v>
      </c>
      <c r="R1559" s="36">
        <f ca="1">1-O1559/MAX($O$202:O1559)</f>
        <v>0.397045675635188</v>
      </c>
      <c r="S1559" s="36">
        <f>1-N1559/MAX($N$202:N1559)</f>
        <v>0.736019981669221</v>
      </c>
    </row>
    <row r="1560" spans="1:19" x14ac:dyDescent="0.4">
      <c r="A1560" s="17">
        <f t="shared" si="72"/>
        <v>1558</v>
      </c>
      <c r="B1560">
        <v>1554854400</v>
      </c>
      <c r="C1560">
        <v>5318.58</v>
      </c>
      <c r="D1560" s="14">
        <f t="shared" si="73"/>
        <v>43565</v>
      </c>
      <c r="F1560">
        <f ca="1">IF(A1560&lt;$F$2,"",AVERAGE(INDIRECT("C"&amp;A1560-$F$2+3):C1560))</f>
        <v>4160.0224999999991</v>
      </c>
      <c r="G1560" s="2">
        <f ca="1">IF(A1560&lt;$G$2,"",IF(A1560=$G$2,AVERAGE(INDIRECT("C"&amp;A1560-$G$2+3):C1560),G1559+(2/($G$2+3))*(C1560-G1559)))</f>
        <v>4295.8035494973392</v>
      </c>
      <c r="J1560">
        <f ca="1">IF(F1560="","",IF(C1560&lt;(F1560*(1-'inputs and tables'!$K$14)),0,IF(C1560&gt;(F1560*(1+'inputs and tables'!$K$14)),1,J1559)))</f>
        <v>1</v>
      </c>
      <c r="K1560">
        <f ca="1">IF(G1560="","",IF(C1560&lt;(G1560*(1-'inputs and tables'!$K$14)),0,IF(C1560&gt;(G1560*(1+'inputs and tables'!$K$14)),1,K1559)))</f>
        <v>1</v>
      </c>
      <c r="N1560" s="13">
        <f t="shared" si="74"/>
        <v>19139.155781064455</v>
      </c>
      <c r="O1560" s="10">
        <f ca="1">(O1559+(IF(J1559&lt;&gt;J1558,(-O1559*'inputs and tables'!$K$22-'inputs and tables'!$K$21)-O1559*'inputs and tables'!$K$22,0)*('inputs and tables'!$K$15+'inputs and tables'!$K$16)))*(IF(AND(J1559=0,'inputs and tables'!$K$16=1),(data!C1559/data!C1560-1)*'inputs and tables'!$K$18+1,1)*IF(AND(J1559=1,'inputs and tables'!$K$15=1),(data!C1560/data!C1559-1)*'inputs and tables'!$K$17+1,1))</f>
        <v>531509.08216810483</v>
      </c>
      <c r="P1560" s="10">
        <f ca="1">(P1559+(IF(K1559&lt;&gt;K1558,(-P1559*'inputs and tables'!$K$22-'inputs and tables'!$K$21)-P1559*'inputs and tables'!$K$22,0)*('inputs and tables'!$K$15+'inputs and tables'!$K$16)))*(IF(AND(K1559=0,'inputs and tables'!$K$16=1),data!C1559/data!C1560,1)*IF(AND(K1559=1,'inputs and tables'!$K$15=1),data!C1560/data!C1559,1))</f>
        <v>14676.732992668778</v>
      </c>
      <c r="R1560" s="36">
        <f ca="1">1-O1560/MAX($O$202:O1560)</f>
        <v>0.36268756278038516</v>
      </c>
      <c r="S1560" s="36">
        <f>1-N1560/MAX($N$202:N1560)</f>
        <v>0.72933448888830132</v>
      </c>
    </row>
    <row r="1561" spans="1:19" x14ac:dyDescent="0.4">
      <c r="A1561" s="17">
        <f t="shared" si="72"/>
        <v>1559</v>
      </c>
      <c r="B1561">
        <v>1554940800</v>
      </c>
      <c r="C1561">
        <v>5041.3</v>
      </c>
      <c r="D1561" s="14">
        <f t="shared" si="73"/>
        <v>43566</v>
      </c>
      <c r="F1561">
        <f ca="1">IF(A1561&lt;$F$2,"",AVERAGE(INDIRECT("C"&amp;A1561-$F$2+3):C1561))</f>
        <v>4188.2456818181809</v>
      </c>
      <c r="G1561" s="2">
        <f ca="1">IF(A1561&lt;$G$2,"",IF(A1561=$G$2,AVERAGE(INDIRECT("C"&amp;A1561-$G$2+3):C1561),G1560+(2/($G$2+3))*(C1561-G1560)))</f>
        <v>4327.5268027102184</v>
      </c>
      <c r="J1561">
        <f ca="1">IF(F1561="","",IF(C1561&lt;(F1561*(1-'inputs and tables'!$K$14)),0,IF(C1561&gt;(F1561*(1+'inputs and tables'!$K$14)),1,J1560)))</f>
        <v>1</v>
      </c>
      <c r="K1561">
        <f ca="1">IF(G1561="","",IF(C1561&lt;(G1561*(1-'inputs and tables'!$K$14)),0,IF(C1561&gt;(G1561*(1+'inputs and tables'!$K$14)),1,K1560)))</f>
        <v>1</v>
      </c>
      <c r="N1561" s="13">
        <f t="shared" si="74"/>
        <v>18141.350894238734</v>
      </c>
      <c r="O1561" s="10">
        <f ca="1">(O1560+(IF(J1560&lt;&gt;J1559,(-O1560*'inputs and tables'!$K$22-'inputs and tables'!$K$21)-O1560*'inputs and tables'!$K$22,0)*('inputs and tables'!$K$15+'inputs and tables'!$K$16)))*(IF(AND(J1560=0,'inputs and tables'!$K$16=1),(data!C1560/data!C1561-1)*'inputs and tables'!$K$18+1,1)*IF(AND(J1560=1,'inputs and tables'!$K$15=1),(data!C1561/data!C1560-1)*'inputs and tables'!$K$17+1,1))</f>
        <v>469162.01092295343</v>
      </c>
      <c r="P1561" s="10">
        <f ca="1">(P1560+(IF(K1560&lt;&gt;K1559,(-P1560*'inputs and tables'!$K$22-'inputs and tables'!$K$21)-P1560*'inputs and tables'!$K$22,0)*('inputs and tables'!$K$15+'inputs and tables'!$K$16)))*(IF(AND(K1560=0,'inputs and tables'!$K$16=1),data!C1560/data!C1561,1)*IF(AND(K1560=1,'inputs and tables'!$K$15=1),data!C1561/data!C1560,1))</f>
        <v>13911.573020607213</v>
      </c>
      <c r="R1561" s="36">
        <f ca="1">1-O1561/MAX($O$202:O1561)</f>
        <v>0.43744557776419157</v>
      </c>
      <c r="S1561" s="36">
        <f>1-N1561/MAX($N$202:N1561)</f>
        <v>0.74344542318299123</v>
      </c>
    </row>
    <row r="1562" spans="1:19" x14ac:dyDescent="0.4">
      <c r="A1562" s="17">
        <f t="shared" si="72"/>
        <v>1560</v>
      </c>
      <c r="B1562">
        <v>1555027200</v>
      </c>
      <c r="C1562">
        <v>5078.1899999999996</v>
      </c>
      <c r="D1562" s="14">
        <f t="shared" si="73"/>
        <v>43567</v>
      </c>
      <c r="F1562">
        <f ca="1">IF(A1562&lt;$F$2,"",AVERAGE(INDIRECT("C"&amp;A1562-$F$2+3):C1562))</f>
        <v>4217.2974999999997</v>
      </c>
      <c r="G1562" s="2">
        <f ca="1">IF(A1562&lt;$G$2,"",IF(A1562=$G$2,AVERAGE(INDIRECT("C"&amp;A1562-$G$2+3):C1562),G1561+(2/($G$2+3))*(C1562-G1561)))</f>
        <v>4359.4699174885072</v>
      </c>
      <c r="J1562">
        <f ca="1">IF(F1562="","",IF(C1562&lt;(F1562*(1-'inputs and tables'!$K$14)),0,IF(C1562&gt;(F1562*(1+'inputs and tables'!$K$14)),1,J1561)))</f>
        <v>1</v>
      </c>
      <c r="K1562">
        <f ca="1">IF(G1562="","",IF(C1562&lt;(G1562*(1-'inputs and tables'!$K$14)),0,IF(C1562&gt;(G1562*(1+'inputs and tables'!$K$14)),1,K1561)))</f>
        <v>1</v>
      </c>
      <c r="N1562" s="13">
        <f t="shared" si="74"/>
        <v>18274.101263089717</v>
      </c>
      <c r="O1562" s="10">
        <f ca="1">(O1561+(IF(J1561&lt;&gt;J1560,(-O1561*'inputs and tables'!$K$22-'inputs and tables'!$K$21)-O1561*'inputs and tables'!$K$22,0)*('inputs and tables'!$K$15+'inputs and tables'!$K$16)))*(IF(AND(J1561=0,'inputs and tables'!$K$16=1),(data!C1561/data!C1562-1)*'inputs and tables'!$K$18+1,1)*IF(AND(J1561=1,'inputs and tables'!$K$15=1),(data!C1562/data!C1561-1)*'inputs and tables'!$K$17+1,1))</f>
        <v>476886.53035477293</v>
      </c>
      <c r="P1562" s="10">
        <f ca="1">(P1561+(IF(K1561&lt;&gt;K1560,(-P1561*'inputs and tables'!$K$22-'inputs and tables'!$K$21)-P1561*'inputs and tables'!$K$22,0)*('inputs and tables'!$K$15+'inputs and tables'!$K$16)))*(IF(AND(K1561=0,'inputs and tables'!$K$16=1),data!C1561/data!C1562,1)*IF(AND(K1561=1,'inputs and tables'!$K$15=1),data!C1562/data!C1561,1))</f>
        <v>14013.3717488579</v>
      </c>
      <c r="R1562" s="36">
        <f ca="1">1-O1562/MAX($O$202:O1562)</f>
        <v>0.4281833986771254</v>
      </c>
      <c r="S1562" s="36">
        <f>1-N1562/MAX($N$202:N1562)</f>
        <v>0.74156807044881956</v>
      </c>
    </row>
    <row r="1563" spans="1:19" x14ac:dyDescent="0.4">
      <c r="A1563" s="17">
        <f t="shared" si="72"/>
        <v>1561</v>
      </c>
      <c r="B1563">
        <v>1555113600</v>
      </c>
      <c r="C1563">
        <v>5066.22</v>
      </c>
      <c r="D1563" s="14">
        <f t="shared" si="73"/>
        <v>43568</v>
      </c>
      <c r="F1563">
        <f ca="1">IF(A1563&lt;$F$2,"",AVERAGE(INDIRECT("C"&amp;A1563-$F$2+3):C1563))</f>
        <v>4246.2538636363633</v>
      </c>
      <c r="G1563" s="2">
        <f ca="1">IF(A1563&lt;$G$2,"",IF(A1563=$G$2,AVERAGE(INDIRECT("C"&amp;A1563-$G$2+3):C1563),G1562+(2/($G$2+3))*(C1563-G1562)))</f>
        <v>4389.5443890847409</v>
      </c>
      <c r="J1563">
        <f ca="1">IF(F1563="","",IF(C1563&lt;(F1563*(1-'inputs and tables'!$K$14)),0,IF(C1563&gt;(F1563*(1+'inputs and tables'!$K$14)),1,J1562)))</f>
        <v>1</v>
      </c>
      <c r="K1563">
        <f ca="1">IF(G1563="","",IF(C1563&lt;(G1563*(1-'inputs and tables'!$K$14)),0,IF(C1563&gt;(G1563*(1+'inputs and tables'!$K$14)),1,K1562)))</f>
        <v>1</v>
      </c>
      <c r="N1563" s="13">
        <f t="shared" si="74"/>
        <v>18231.026665227255</v>
      </c>
      <c r="O1563" s="10">
        <f ca="1">(O1562+(IF(J1562&lt;&gt;J1561,(-O1562*'inputs and tables'!$K$22-'inputs and tables'!$K$21)-O1562*'inputs and tables'!$K$22,0)*('inputs and tables'!$K$15+'inputs and tables'!$K$16)))*(IF(AND(J1562=0,'inputs and tables'!$K$16=1),(data!C1562/data!C1563-1)*'inputs and tables'!$K$18+1,1)*IF(AND(J1562=1,'inputs and tables'!$K$15=1),(data!C1563/data!C1562-1)*'inputs and tables'!$K$17+1,1))</f>
        <v>474357.33265268232</v>
      </c>
      <c r="P1563" s="10">
        <f ca="1">(P1562+(IF(K1562&lt;&gt;K1561,(-P1562*'inputs and tables'!$K$22-'inputs and tables'!$K$21)-P1562*'inputs and tables'!$K$22,0)*('inputs and tables'!$K$15+'inputs and tables'!$K$16)))*(IF(AND(K1562=0,'inputs and tables'!$K$16=1),data!C1562/data!C1563,1)*IF(AND(K1562=1,'inputs and tables'!$K$15=1),data!C1563/data!C1562,1))</f>
        <v>13980.340282954927</v>
      </c>
      <c r="R1563" s="36">
        <f ca="1">1-O1563/MAX($O$202:O1563)</f>
        <v>0.43121606398014245</v>
      </c>
      <c r="S1563" s="36">
        <f>1-N1563/MAX($N$202:N1563)</f>
        <v>0.74217723044415795</v>
      </c>
    </row>
    <row r="1564" spans="1:19" x14ac:dyDescent="0.4">
      <c r="A1564" s="17">
        <f t="shared" si="72"/>
        <v>1562</v>
      </c>
      <c r="B1564">
        <v>1555200000</v>
      </c>
      <c r="C1564">
        <v>5164.2700000000004</v>
      </c>
      <c r="D1564" s="14">
        <f t="shared" si="73"/>
        <v>43569</v>
      </c>
      <c r="F1564">
        <f ca="1">IF(A1564&lt;$F$2,"",AVERAGE(INDIRECT("C"&amp;A1564-$F$2+3):C1564))</f>
        <v>4277.119772727272</v>
      </c>
      <c r="G1564" s="2">
        <f ca="1">IF(A1564&lt;$G$2,"",IF(A1564=$G$2,AVERAGE(INDIRECT("C"&amp;A1564-$G$2+3):C1564),G1563+(2/($G$2+3))*(C1564-G1563)))</f>
        <v>4422.5114363577304</v>
      </c>
      <c r="J1564">
        <f ca="1">IF(F1564="","",IF(C1564&lt;(F1564*(1-'inputs and tables'!$K$14)),0,IF(C1564&gt;(F1564*(1+'inputs and tables'!$K$14)),1,J1563)))</f>
        <v>1</v>
      </c>
      <c r="K1564">
        <f ca="1">IF(G1564="","",IF(C1564&lt;(G1564*(1-'inputs and tables'!$K$14)),0,IF(C1564&gt;(G1564*(1+'inputs and tables'!$K$14)),1,K1563)))</f>
        <v>1</v>
      </c>
      <c r="N1564" s="13">
        <f t="shared" si="74"/>
        <v>18583.864118895974</v>
      </c>
      <c r="O1564" s="10">
        <f ca="1">(O1563+(IF(J1563&lt;&gt;J1562,(-O1563*'inputs and tables'!$K$22-'inputs and tables'!$K$21)-O1563*'inputs and tables'!$K$22,0)*('inputs and tables'!$K$15+'inputs and tables'!$K$16)))*(IF(AND(J1563=0,'inputs and tables'!$K$16=1),(data!C1563/data!C1564-1)*'inputs and tables'!$K$18+1,1)*IF(AND(J1563=1,'inputs and tables'!$K$15=1),(data!C1564/data!C1563-1)*'inputs and tables'!$K$17+1,1))</f>
        <v>495013.59255648433</v>
      </c>
      <c r="P1564" s="10">
        <f ca="1">(P1563+(IF(K1563&lt;&gt;K1562,(-P1563*'inputs and tables'!$K$22-'inputs and tables'!$K$21)-P1563*'inputs and tables'!$K$22,0)*('inputs and tables'!$K$15+'inputs and tables'!$K$16)))*(IF(AND(K1563=0,'inputs and tables'!$K$16=1),data!C1563/data!C1564,1)*IF(AND(K1563=1,'inputs and tables'!$K$15=1),data!C1564/data!C1563,1))</f>
        <v>14250.91131317938</v>
      </c>
      <c r="R1564" s="36">
        <f ca="1">1-O1564/MAX($O$202:O1564)</f>
        <v>0.40644792400888552</v>
      </c>
      <c r="S1564" s="36">
        <f>1-N1564/MAX($N$202:N1564)</f>
        <v>0.73718741110055452</v>
      </c>
    </row>
    <row r="1565" spans="1:19" x14ac:dyDescent="0.4">
      <c r="A1565" s="17">
        <f t="shared" si="72"/>
        <v>1563</v>
      </c>
      <c r="B1565">
        <v>1555286400</v>
      </c>
      <c r="C1565">
        <v>5029.99</v>
      </c>
      <c r="D1565" s="14">
        <f t="shared" si="73"/>
        <v>43570</v>
      </c>
      <c r="F1565">
        <f ca="1">IF(A1565&lt;$F$2,"",AVERAGE(INDIRECT("C"&amp;A1565-$F$2+3):C1565))</f>
        <v>4304.8536363636349</v>
      </c>
      <c r="G1565" s="2">
        <f ca="1">IF(A1565&lt;$G$2,"",IF(A1565=$G$2,AVERAGE(INDIRECT("C"&amp;A1565-$G$2+3):C1565),G1564+(2/($G$2+3))*(C1565-G1564)))</f>
        <v>4448.3615880020825</v>
      </c>
      <c r="J1565">
        <f ca="1">IF(F1565="","",IF(C1565&lt;(F1565*(1-'inputs and tables'!$K$14)),0,IF(C1565&gt;(F1565*(1+'inputs and tables'!$K$14)),1,J1564)))</f>
        <v>1</v>
      </c>
      <c r="K1565">
        <f ca="1">IF(G1565="","",IF(C1565&lt;(G1565*(1-'inputs and tables'!$K$14)),0,IF(C1565&gt;(G1565*(1+'inputs and tables'!$K$14)),1,K1564)))</f>
        <v>1</v>
      </c>
      <c r="N1565" s="13">
        <f t="shared" si="74"/>
        <v>18100.651336859912</v>
      </c>
      <c r="O1565" s="10">
        <f ca="1">(O1564+(IF(J1564&lt;&gt;J1563,(-O1564*'inputs and tables'!$K$22-'inputs and tables'!$K$21)-O1564*'inputs and tables'!$K$22,0)*('inputs and tables'!$K$15+'inputs and tables'!$K$16)))*(IF(AND(J1564=0,'inputs and tables'!$K$16=1),(data!C1564/data!C1565-1)*'inputs and tables'!$K$18+1,1)*IF(AND(J1564=1,'inputs and tables'!$K$15=1),(data!C1565/data!C1564-1)*'inputs and tables'!$K$17+1,1))</f>
        <v>466053.36067103071</v>
      </c>
      <c r="P1565" s="10">
        <f ca="1">(P1564+(IF(K1564&lt;&gt;K1563,(-P1564*'inputs and tables'!$K$22-'inputs and tables'!$K$21)-P1564*'inputs and tables'!$K$22,0)*('inputs and tables'!$K$15+'inputs and tables'!$K$16)))*(IF(AND(K1564=0,'inputs and tables'!$K$16=1),data!C1564/data!C1565,1)*IF(AND(K1564=1,'inputs and tables'!$K$15=1),data!C1565/data!C1564,1))</f>
        <v>13880.362838538484</v>
      </c>
      <c r="R1565" s="36">
        <f ca="1">1-O1565/MAX($O$202:O1565)</f>
        <v>0.44117304270314373</v>
      </c>
      <c r="S1565" s="36">
        <f>1-N1565/MAX($N$202:N1565)</f>
        <v>0.74402099540916311</v>
      </c>
    </row>
    <row r="1566" spans="1:19" x14ac:dyDescent="0.4">
      <c r="A1566" s="17">
        <f t="shared" si="72"/>
        <v>1564</v>
      </c>
      <c r="B1566">
        <v>1555372800</v>
      </c>
      <c r="C1566">
        <v>5202.8999999999996</v>
      </c>
      <c r="D1566" s="14">
        <f t="shared" si="73"/>
        <v>43571</v>
      </c>
      <c r="F1566">
        <f ca="1">IF(A1566&lt;$F$2,"",AVERAGE(INDIRECT("C"&amp;A1566-$F$2+3):C1566))</f>
        <v>4337.034772727271</v>
      </c>
      <c r="G1566" s="2">
        <f ca="1">IF(A1566&lt;$G$2,"",IF(A1566=$G$2,AVERAGE(INDIRECT("C"&amp;A1566-$G$2+3):C1566),G1565+(2/($G$2+3))*(C1566-G1565)))</f>
        <v>4480.4696055339091</v>
      </c>
      <c r="J1566">
        <f ca="1">IF(F1566="","",IF(C1566&lt;(F1566*(1-'inputs and tables'!$K$14)),0,IF(C1566&gt;(F1566*(1+'inputs and tables'!$K$14)),1,J1565)))</f>
        <v>1</v>
      </c>
      <c r="K1566">
        <f ca="1">IF(G1566="","",IF(C1566&lt;(G1566*(1-'inputs and tables'!$K$14)),0,IF(C1566&gt;(G1566*(1+'inputs and tables'!$K$14)),1,K1565)))</f>
        <v>1</v>
      </c>
      <c r="N1566" s="13">
        <f t="shared" si="74"/>
        <v>18722.875958112923</v>
      </c>
      <c r="O1566" s="10">
        <f ca="1">(O1565+(IF(J1565&lt;&gt;J1564,(-O1565*'inputs and tables'!$K$22-'inputs and tables'!$K$21)-O1565*'inputs and tables'!$K$22,0)*('inputs and tables'!$K$15+'inputs and tables'!$K$16)))*(IF(AND(J1565=0,'inputs and tables'!$K$16=1),(data!C1565/data!C1566-1)*'inputs and tables'!$K$18+1,1)*IF(AND(J1565=1,'inputs and tables'!$K$15=1),(data!C1566/data!C1565-1)*'inputs and tables'!$K$17+1,1))</f>
        <v>502100.52872418036</v>
      </c>
      <c r="P1566" s="10">
        <f ca="1">(P1565+(IF(K1565&lt;&gt;K1564,(-P1565*'inputs and tables'!$K$22-'inputs and tables'!$K$21)-P1565*'inputs and tables'!$K$22,0)*('inputs and tables'!$K$15+'inputs and tables'!$K$16)))*(IF(AND(K1565=0,'inputs and tables'!$K$16=1),data!C1565/data!C1566,1)*IF(AND(K1565=1,'inputs and tables'!$K$15=1),data!C1566/data!C1565,1))</f>
        <v>14357.511607902177</v>
      </c>
      <c r="R1566" s="36">
        <f ca="1">1-O1566/MAX($O$202:O1566)</f>
        <v>0.39795024689858982</v>
      </c>
      <c r="S1566" s="36">
        <f>1-N1566/MAX($N$202:N1566)</f>
        <v>0.73522150879312576</v>
      </c>
    </row>
    <row r="1567" spans="1:19" x14ac:dyDescent="0.4">
      <c r="A1567" s="17">
        <f t="shared" si="72"/>
        <v>1565</v>
      </c>
      <c r="B1567">
        <v>1555459200</v>
      </c>
      <c r="C1567">
        <v>5227</v>
      </c>
      <c r="D1567" s="14">
        <f t="shared" si="73"/>
        <v>43572</v>
      </c>
      <c r="F1567">
        <f ca="1">IF(A1567&lt;$F$2,"",AVERAGE(INDIRECT("C"&amp;A1567-$F$2+3):C1567))</f>
        <v>4371.7229545454529</v>
      </c>
      <c r="G1567" s="2">
        <f ca="1">IF(A1567&lt;$G$2,"",IF(A1567=$G$2,AVERAGE(INDIRECT("C"&amp;A1567-$G$2+3):C1567),G1566+(2/($G$2+3))*(C1567-G1566)))</f>
        <v>4512.2368563622531</v>
      </c>
      <c r="J1567">
        <f ca="1">IF(F1567="","",IF(C1567&lt;(F1567*(1-'inputs and tables'!$K$14)),0,IF(C1567&gt;(F1567*(1+'inputs and tables'!$K$14)),1,J1566)))</f>
        <v>1</v>
      </c>
      <c r="K1567">
        <f ca="1">IF(G1567="","",IF(C1567&lt;(G1567*(1-'inputs and tables'!$K$14)),0,IF(C1567&gt;(G1567*(1+'inputs and tables'!$K$14)),1,K1566)))</f>
        <v>1</v>
      </c>
      <c r="N1567" s="13">
        <f t="shared" si="74"/>
        <v>18809.600921227826</v>
      </c>
      <c r="O1567" s="10">
        <f ca="1">(O1566+(IF(J1566&lt;&gt;J1565,(-O1566*'inputs and tables'!$K$22-'inputs and tables'!$K$21)-O1566*'inputs and tables'!$K$22,0)*('inputs and tables'!$K$15+'inputs and tables'!$K$16)))*(IF(AND(J1566=0,'inputs and tables'!$K$16=1),(data!C1566/data!C1567-1)*'inputs and tables'!$K$18+1,1)*IF(AND(J1566=1,'inputs and tables'!$K$15=1),(data!C1567/data!C1566-1)*'inputs and tables'!$K$17+1,1))</f>
        <v>507333.4567393391</v>
      </c>
      <c r="P1567" s="10">
        <f ca="1">(P1566+(IF(K1566&lt;&gt;K1565,(-P1566*'inputs and tables'!$K$22-'inputs and tables'!$K$21)-P1566*'inputs and tables'!$K$22,0)*('inputs and tables'!$K$15+'inputs and tables'!$K$16)))*(IF(AND(K1566=0,'inputs and tables'!$K$16=1),data!C1566/data!C1567,1)*IF(AND(K1566=1,'inputs and tables'!$K$15=1),data!C1567/data!C1566,1))</f>
        <v>14424.016063061887</v>
      </c>
      <c r="R1567" s="36">
        <f ca="1">1-O1567/MAX($O$202:O1567)</f>
        <v>0.39167564084006001</v>
      </c>
      <c r="S1567" s="36">
        <f>1-N1567/MAX($N$202:N1567)</f>
        <v>0.73399504631295409</v>
      </c>
    </row>
    <row r="1568" spans="1:19" x14ac:dyDescent="0.4">
      <c r="A1568" s="17">
        <f t="shared" si="72"/>
        <v>1566</v>
      </c>
      <c r="B1568">
        <v>1555545600</v>
      </c>
      <c r="C1568">
        <v>5280.49</v>
      </c>
      <c r="D1568" s="14">
        <f t="shared" si="73"/>
        <v>43573</v>
      </c>
      <c r="F1568">
        <f ca="1">IF(A1568&lt;$F$2,"",AVERAGE(INDIRECT("C"&amp;A1568-$F$2+3):C1568))</f>
        <v>4404.3570454545443</v>
      </c>
      <c r="G1568" s="2">
        <f ca="1">IF(A1568&lt;$G$2,"",IF(A1568=$G$2,AVERAGE(INDIRECT("C"&amp;A1568-$G$2+3):C1568),G1567+(2/($G$2+3))*(C1568-G1567)))</f>
        <v>4544.9284794957739</v>
      </c>
      <c r="J1568">
        <f ca="1">IF(F1568="","",IF(C1568&lt;(F1568*(1-'inputs and tables'!$K$14)),0,IF(C1568&gt;(F1568*(1+'inputs and tables'!$K$14)),1,J1567)))</f>
        <v>1</v>
      </c>
      <c r="K1568">
        <f ca="1">IF(G1568="","",IF(C1568&lt;(G1568*(1-'inputs and tables'!$K$14)),0,IF(C1568&gt;(G1568*(1+'inputs and tables'!$K$14)),1,K1567)))</f>
        <v>1</v>
      </c>
      <c r="N1568" s="13">
        <f t="shared" si="74"/>
        <v>19002.087156788657</v>
      </c>
      <c r="O1568" s="10">
        <f ca="1">(O1567+(IF(J1567&lt;&gt;J1566,(-O1567*'inputs and tables'!$K$22-'inputs and tables'!$K$21)-O1567*'inputs and tables'!$K$22,0)*('inputs and tables'!$K$15+'inputs and tables'!$K$16)))*(IF(AND(J1567=0,'inputs and tables'!$K$16=1),(data!C1567/data!C1568-1)*'inputs and tables'!$K$18+1,1)*IF(AND(J1567=1,'inputs and tables'!$K$15=1),(data!C1568/data!C1567-1)*'inputs and tables'!$K$17+1,1))</f>
        <v>519014.88965539442</v>
      </c>
      <c r="P1568" s="10">
        <f ca="1">(P1567+(IF(K1567&lt;&gt;K1566,(-P1567*'inputs and tables'!$K$22-'inputs and tables'!$K$21)-P1567*'inputs and tables'!$K$22,0)*('inputs and tables'!$K$15+'inputs and tables'!$K$16)))*(IF(AND(K1567=0,'inputs and tables'!$K$16=1),data!C1567/data!C1568,1)*IF(AND(K1567=1,'inputs and tables'!$K$15=1),data!C1568/data!C1567,1))</f>
        <v>14571.622839264905</v>
      </c>
      <c r="R1568" s="36">
        <f ca="1">1-O1568/MAX($O$202:O1568)</f>
        <v>0.37766887645593983</v>
      </c>
      <c r="S1568" s="36">
        <f>1-N1568/MAX($N$202:N1568)</f>
        <v>0.73127291029368491</v>
      </c>
    </row>
    <row r="1569" spans="1:19" x14ac:dyDescent="0.4">
      <c r="A1569" s="17">
        <f t="shared" si="72"/>
        <v>1567</v>
      </c>
      <c r="B1569">
        <v>1555632000</v>
      </c>
      <c r="C1569">
        <v>5290.36</v>
      </c>
      <c r="D1569" s="14">
        <f t="shared" si="73"/>
        <v>43574</v>
      </c>
      <c r="F1569">
        <f ca="1">IF(A1569&lt;$F$2,"",AVERAGE(INDIRECT("C"&amp;A1569-$F$2+3):C1569))</f>
        <v>4437.0495454545444</v>
      </c>
      <c r="G1569" s="2">
        <f ca="1">IF(A1569&lt;$G$2,"",IF(A1569=$G$2,AVERAGE(INDIRECT("C"&amp;A1569-$G$2+3):C1569),G1568+(2/($G$2+3))*(C1569-G1568)))</f>
        <v>4576.6489697299967</v>
      </c>
      <c r="J1569">
        <f ca="1">IF(F1569="","",IF(C1569&lt;(F1569*(1-'inputs and tables'!$K$14)),0,IF(C1569&gt;(F1569*(1+'inputs and tables'!$K$14)),1,J1568)))</f>
        <v>1</v>
      </c>
      <c r="K1569">
        <f ca="1">IF(G1569="","",IF(C1569&lt;(G1569*(1-'inputs and tables'!$K$14)),0,IF(C1569&gt;(G1569*(1+'inputs and tables'!$K$14)),1,K1568)))</f>
        <v>1</v>
      </c>
      <c r="N1569" s="13">
        <f t="shared" si="74"/>
        <v>19037.604807657703</v>
      </c>
      <c r="O1569" s="10">
        <f ca="1">(O1568+(IF(J1568&lt;&gt;J1567,(-O1568*'inputs and tables'!$K$22-'inputs and tables'!$K$21)-O1568*'inputs and tables'!$K$22,0)*('inputs and tables'!$K$15+'inputs and tables'!$K$16)))*(IF(AND(J1568=0,'inputs and tables'!$K$16=1),(data!C1568/data!C1569-1)*'inputs and tables'!$K$18+1,1)*IF(AND(J1568=1,'inputs and tables'!$K$15=1),(data!C1569/data!C1568-1)*'inputs and tables'!$K$17+1,1))</f>
        <v>521197.64602119039</v>
      </c>
      <c r="P1569" s="10">
        <f ca="1">(P1568+(IF(K1568&lt;&gt;K1567,(-P1568*'inputs and tables'!$K$22-'inputs and tables'!$K$21)-P1568*'inputs and tables'!$K$22,0)*('inputs and tables'!$K$15+'inputs and tables'!$K$16)))*(IF(AND(K1568=0,'inputs and tables'!$K$16=1),data!C1568/data!C1569,1)*IF(AND(K1568=1,'inputs and tables'!$K$15=1),data!C1569/data!C1568,1))</f>
        <v>14598.859311149812</v>
      </c>
      <c r="R1569" s="36">
        <f ca="1">1-O1569/MAX($O$202:O1569)</f>
        <v>0.375051615855862</v>
      </c>
      <c r="S1569" s="36">
        <f>1-N1569/MAX($N$202:N1569)</f>
        <v>0.73077062047296737</v>
      </c>
    </row>
    <row r="1570" spans="1:19" x14ac:dyDescent="0.4">
      <c r="A1570" s="17">
        <f t="shared" si="72"/>
        <v>1568</v>
      </c>
      <c r="B1570">
        <v>1555718400</v>
      </c>
      <c r="C1570">
        <v>5319.89</v>
      </c>
      <c r="D1570" s="14">
        <f t="shared" si="73"/>
        <v>43575</v>
      </c>
      <c r="F1570">
        <f ca="1">IF(A1570&lt;$F$2,"",AVERAGE(INDIRECT("C"&amp;A1570-$F$2+3):C1570))</f>
        <v>4470.2959090909071</v>
      </c>
      <c r="G1570" s="2">
        <f ca="1">IF(A1570&lt;$G$2,"",IF(A1570=$G$2,AVERAGE(INDIRECT("C"&amp;A1570-$G$2+3):C1570),G1569+(2/($G$2+3))*(C1570-G1569)))</f>
        <v>4608.2762476138269</v>
      </c>
      <c r="J1570">
        <f ca="1">IF(F1570="","",IF(C1570&lt;(F1570*(1-'inputs and tables'!$K$14)),0,IF(C1570&gt;(F1570*(1+'inputs and tables'!$K$14)),1,J1569)))</f>
        <v>1</v>
      </c>
      <c r="K1570">
        <f ca="1">IF(G1570="","",IF(C1570&lt;(G1570*(1-'inputs and tables'!$K$14)),0,IF(C1570&gt;(G1570*(1+'inputs and tables'!$K$14)),1,K1569)))</f>
        <v>1</v>
      </c>
      <c r="N1570" s="13">
        <f t="shared" si="74"/>
        <v>19143.869876569865</v>
      </c>
      <c r="O1570" s="10">
        <f ca="1">(O1569+(IF(J1569&lt;&gt;J1568,(-O1569*'inputs and tables'!$K$22-'inputs and tables'!$K$21)-O1569*'inputs and tables'!$K$22,0)*('inputs and tables'!$K$15+'inputs and tables'!$K$16)))*(IF(AND(J1569=0,'inputs and tables'!$K$16=1),(data!C1569/data!C1570-1)*'inputs and tables'!$K$18+1,1)*IF(AND(J1569=1,'inputs and tables'!$K$15=1),(data!C1570/data!C1569-1)*'inputs and tables'!$K$17+1,1))</f>
        <v>527743.4528463902</v>
      </c>
      <c r="P1570" s="10">
        <f ca="1">(P1569+(IF(K1569&lt;&gt;K1568,(-P1569*'inputs and tables'!$K$22-'inputs and tables'!$K$21)-P1569*'inputs and tables'!$K$22,0)*('inputs and tables'!$K$15+'inputs and tables'!$K$16)))*(IF(AND(K1569=0,'inputs and tables'!$K$16=1),data!C1569/data!C1570,1)*IF(AND(K1569=1,'inputs and tables'!$K$15=1),data!C1570/data!C1569,1))</f>
        <v>14680.347965127663</v>
      </c>
      <c r="R1570" s="36">
        <f ca="1">1-O1570/MAX($O$202:O1570)</f>
        <v>0.36720278647307936</v>
      </c>
      <c r="S1570" s="36">
        <f>1-N1570/MAX($N$202:N1570)</f>
        <v>0.72926782225556175</v>
      </c>
    </row>
    <row r="1571" spans="1:19" x14ac:dyDescent="0.4">
      <c r="A1571" s="17">
        <f t="shared" si="72"/>
        <v>1569</v>
      </c>
      <c r="B1571">
        <v>1555804800</v>
      </c>
      <c r="C1571">
        <v>5297.64</v>
      </c>
      <c r="D1571" s="14">
        <f t="shared" si="73"/>
        <v>43576</v>
      </c>
      <c r="F1571">
        <f ca="1">IF(A1571&lt;$F$2,"",AVERAGE(INDIRECT("C"&amp;A1571-$F$2+3):C1571))</f>
        <v>4503.3531818181809</v>
      </c>
      <c r="G1571" s="2">
        <f ca="1">IF(A1571&lt;$G$2,"",IF(A1571=$G$2,AVERAGE(INDIRECT("C"&amp;A1571-$G$2+3):C1571),G1570+(2/($G$2+3))*(C1571-G1570)))</f>
        <v>4637.6108753749404</v>
      </c>
      <c r="J1571">
        <f ca="1">IF(F1571="","",IF(C1571&lt;(F1571*(1-'inputs and tables'!$K$14)),0,IF(C1571&gt;(F1571*(1+'inputs and tables'!$K$14)),1,J1570)))</f>
        <v>1</v>
      </c>
      <c r="K1571">
        <f ca="1">IF(G1571="","",IF(C1571&lt;(G1571*(1-'inputs and tables'!$K$14)),0,IF(C1571&gt;(G1571*(1+'inputs and tables'!$K$14)),1,K1570)))</f>
        <v>1</v>
      </c>
      <c r="N1571" s="13">
        <f t="shared" si="74"/>
        <v>19063.802223901544</v>
      </c>
      <c r="O1571" s="10">
        <f ca="1">(O1570+(IF(J1570&lt;&gt;J1569,(-O1570*'inputs and tables'!$K$22-'inputs and tables'!$K$21)-O1570*'inputs and tables'!$K$22,0)*('inputs and tables'!$K$15+'inputs and tables'!$K$16)))*(IF(AND(J1570=0,'inputs and tables'!$K$16=1),(data!C1570/data!C1571-1)*'inputs and tables'!$K$18+1,1)*IF(AND(J1570=1,'inputs and tables'!$K$15=1),(data!C1571/data!C1570-1)*'inputs and tables'!$K$17+1,1))</f>
        <v>522777.1553086362</v>
      </c>
      <c r="P1571" s="10">
        <f ca="1">(P1570+(IF(K1570&lt;&gt;K1569,(-P1570*'inputs and tables'!$K$22-'inputs and tables'!$K$21)-P1570*'inputs and tables'!$K$22,0)*('inputs and tables'!$K$15+'inputs and tables'!$K$16)))*(IF(AND(K1570=0,'inputs and tables'!$K$16=1),data!C1570/data!C1571,1)*IF(AND(K1570=1,'inputs and tables'!$K$15=1),data!C1571/data!C1570,1))</f>
        <v>14618.948623745775</v>
      </c>
      <c r="R1571" s="36">
        <f ca="1">1-O1571/MAX($O$202:O1571)</f>
        <v>0.37315768601088772</v>
      </c>
      <c r="S1571" s="36">
        <f>1-N1571/MAX($N$202:N1571)</f>
        <v>0.73040013720094854</v>
      </c>
    </row>
    <row r="1572" spans="1:19" x14ac:dyDescent="0.4">
      <c r="A1572" s="17">
        <f t="shared" si="72"/>
        <v>1570</v>
      </c>
      <c r="B1572">
        <v>1555891200</v>
      </c>
      <c r="C1572">
        <v>5387.6</v>
      </c>
      <c r="D1572" s="14">
        <f t="shared" si="73"/>
        <v>43577</v>
      </c>
      <c r="F1572">
        <f ca="1">IF(A1572&lt;$F$2,"",AVERAGE(INDIRECT("C"&amp;A1572-$F$2+3):C1572))</f>
        <v>4536.7759090909085</v>
      </c>
      <c r="G1572" s="2">
        <f ca="1">IF(A1572&lt;$G$2,"",IF(A1572=$G$2,AVERAGE(INDIRECT("C"&amp;A1572-$G$2+3):C1572),G1571+(2/($G$2+3))*(C1572-G1571)))</f>
        <v>4669.5253062100492</v>
      </c>
      <c r="J1572">
        <f ca="1">IF(F1572="","",IF(C1572&lt;(F1572*(1-'inputs and tables'!$K$14)),0,IF(C1572&gt;(F1572*(1+'inputs and tables'!$K$14)),1,J1571)))</f>
        <v>1</v>
      </c>
      <c r="K1572">
        <f ca="1">IF(G1572="","",IF(C1572&lt;(G1572*(1-'inputs and tables'!$K$14)),0,IF(C1572&gt;(G1572*(1+'inputs and tables'!$K$14)),1,K1571)))</f>
        <v>1</v>
      </c>
      <c r="N1572" s="13">
        <f t="shared" si="74"/>
        <v>19387.52743891468</v>
      </c>
      <c r="O1572" s="10">
        <f ca="1">(O1571+(IF(J1571&lt;&gt;J1570,(-O1571*'inputs and tables'!$K$22-'inputs and tables'!$K$21)-O1571*'inputs and tables'!$K$22,0)*('inputs and tables'!$K$15+'inputs and tables'!$K$16)))*(IF(AND(J1571=0,'inputs and tables'!$K$16=1),(data!C1571/data!C1572-1)*'inputs and tables'!$K$18+1,1)*IF(AND(J1571=1,'inputs and tables'!$K$15=1),(data!C1572/data!C1571-1)*'inputs and tables'!$K$17+1,1))</f>
        <v>542751.20488656545</v>
      </c>
      <c r="P1572" s="10">
        <f ca="1">(P1571+(IF(K1571&lt;&gt;K1570,(-P1571*'inputs and tables'!$K$22-'inputs and tables'!$K$21)-P1571*'inputs and tables'!$K$22,0)*('inputs and tables'!$K$15+'inputs and tables'!$K$16)))*(IF(AND(K1571=0,'inputs and tables'!$K$16=1),data!C1571/data!C1572,1)*IF(AND(K1571=1,'inputs and tables'!$K$15=1),data!C1572/data!C1571,1))</f>
        <v>14867.19512939587</v>
      </c>
      <c r="R1572" s="36">
        <f ca="1">1-O1572/MAX($O$202:O1572)</f>
        <v>0.34920755863822051</v>
      </c>
      <c r="S1572" s="36">
        <f>1-N1572/MAX($N$202:N1572)</f>
        <v>0.72582202248243188</v>
      </c>
    </row>
    <row r="1573" spans="1:19" x14ac:dyDescent="0.4">
      <c r="A1573" s="17">
        <f t="shared" si="72"/>
        <v>1571</v>
      </c>
      <c r="B1573">
        <v>1555977600</v>
      </c>
      <c r="C1573">
        <v>5532.75</v>
      </c>
      <c r="D1573" s="14">
        <f t="shared" si="73"/>
        <v>43578</v>
      </c>
      <c r="F1573">
        <f ca="1">IF(A1573&lt;$F$2,"",AVERAGE(INDIRECT("C"&amp;A1573-$F$2+3):C1573))</f>
        <v>4573.8627272727263</v>
      </c>
      <c r="G1573" s="2">
        <f ca="1">IF(A1573&lt;$G$2,"",IF(A1573=$G$2,AVERAGE(INDIRECT("C"&amp;A1573-$G$2+3):C1573),G1572+(2/($G$2+3))*(C1573-G1572)))</f>
        <v>4706.2582719032389</v>
      </c>
      <c r="J1573">
        <f ca="1">IF(F1573="","",IF(C1573&lt;(F1573*(1-'inputs and tables'!$K$14)),0,IF(C1573&gt;(F1573*(1+'inputs and tables'!$K$14)),1,J1572)))</f>
        <v>1</v>
      </c>
      <c r="K1573">
        <f ca="1">IF(G1573="","",IF(C1573&lt;(G1573*(1-'inputs and tables'!$K$14)),0,IF(C1573&gt;(G1573*(1+'inputs and tables'!$K$14)),1,K1572)))</f>
        <v>1</v>
      </c>
      <c r="N1573" s="13">
        <f t="shared" si="74"/>
        <v>19909.856418007126</v>
      </c>
      <c r="O1573" s="10">
        <f ca="1">(O1572+(IF(J1572&lt;&gt;J1571,(-O1572*'inputs and tables'!$K$22-'inputs and tables'!$K$21)-O1572*'inputs and tables'!$K$22,0)*('inputs and tables'!$K$15+'inputs and tables'!$K$16)))*(IF(AND(J1572=0,'inputs and tables'!$K$16=1),(data!C1572/data!C1573-1)*'inputs and tables'!$K$18+1,1)*IF(AND(J1572=1,'inputs and tables'!$K$15=1),(data!C1573/data!C1572-1)*'inputs and tables'!$K$17+1,1))</f>
        <v>575651.89519874356</v>
      </c>
      <c r="P1573" s="10">
        <f ca="1">(P1572+(IF(K1572&lt;&gt;K1571,(-P1572*'inputs and tables'!$K$22-'inputs and tables'!$K$21)-P1572*'inputs and tables'!$K$22,0)*('inputs and tables'!$K$15+'inputs and tables'!$K$16)))*(IF(AND(K1572=0,'inputs and tables'!$K$16=1),data!C1572/data!C1573,1)*IF(AND(K1572=1,'inputs and tables'!$K$15=1),data!C1573/data!C1572,1))</f>
        <v>15267.739596882655</v>
      </c>
      <c r="R1573" s="36">
        <f ca="1">1-O1573/MAX($O$202:O1573)</f>
        <v>0.30975758528399244</v>
      </c>
      <c r="S1573" s="36">
        <f>1-N1573/MAX($N$202:N1573)</f>
        <v>0.71843525779376249</v>
      </c>
    </row>
    <row r="1574" spans="1:19" x14ac:dyDescent="0.4">
      <c r="A1574" s="17">
        <f t="shared" si="72"/>
        <v>1572</v>
      </c>
      <c r="B1574">
        <v>1556064000</v>
      </c>
      <c r="C1574">
        <v>5441.9</v>
      </c>
      <c r="D1574" s="14">
        <f t="shared" si="73"/>
        <v>43579</v>
      </c>
      <c r="F1574">
        <f ca="1">IF(A1574&lt;$F$2,"",AVERAGE(INDIRECT("C"&amp;A1574-$F$2+3):C1574))</f>
        <v>4610.0495454545453</v>
      </c>
      <c r="G1574" s="2">
        <f ca="1">IF(A1574&lt;$G$2,"",IF(A1574=$G$2,AVERAGE(INDIRECT("C"&amp;A1574-$G$2+3):C1574),G1573+(2/($G$2+3))*(C1574-G1573)))</f>
        <v>4737.5621752265051</v>
      </c>
      <c r="J1574">
        <f ca="1">IF(F1574="","",IF(C1574&lt;(F1574*(1-'inputs and tables'!$K$14)),0,IF(C1574&gt;(F1574*(1+'inputs and tables'!$K$14)),1,J1573)))</f>
        <v>1</v>
      </c>
      <c r="K1574">
        <f ca="1">IF(G1574="","",IF(C1574&lt;(G1574*(1-'inputs and tables'!$K$14)),0,IF(C1574&gt;(G1574*(1+'inputs and tables'!$K$14)),1,K1573)))</f>
        <v>1</v>
      </c>
      <c r="N1574" s="13">
        <f t="shared" si="74"/>
        <v>19582.928496887256</v>
      </c>
      <c r="O1574" s="10">
        <f ca="1">(O1573+(IF(J1573&lt;&gt;J1572,(-O1573*'inputs and tables'!$K$22-'inputs and tables'!$K$21)-O1573*'inputs and tables'!$K$22,0)*('inputs and tables'!$K$15+'inputs and tables'!$K$16)))*(IF(AND(J1573=0,'inputs and tables'!$K$16=1),(data!C1573/data!C1574-1)*'inputs and tables'!$K$18+1,1)*IF(AND(J1573=1,'inputs and tables'!$K$15=1),(data!C1574/data!C1573-1)*'inputs and tables'!$K$17+1,1))</f>
        <v>554383.91037613025</v>
      </c>
      <c r="P1574" s="10">
        <f ca="1">(P1573+(IF(K1573&lt;&gt;K1572,(-P1573*'inputs and tables'!$K$22-'inputs and tables'!$K$21)-P1573*'inputs and tables'!$K$22,0)*('inputs and tables'!$K$15+'inputs and tables'!$K$16)))*(IF(AND(K1573=0,'inputs and tables'!$K$16=1),data!C1573/data!C1574,1)*IF(AND(K1573=1,'inputs and tables'!$K$15=1),data!C1574/data!C1573,1))</f>
        <v>15017.037117577283</v>
      </c>
      <c r="R1574" s="36">
        <f ca="1">1-O1574/MAX($O$202:O1574)</f>
        <v>0.33525922146819309</v>
      </c>
      <c r="S1574" s="36">
        <f>1-N1574/MAX($N$202:N1574)</f>
        <v>0.72305866511009476</v>
      </c>
    </row>
    <row r="1575" spans="1:19" x14ac:dyDescent="0.4">
      <c r="A1575" s="17">
        <f t="shared" si="72"/>
        <v>1573</v>
      </c>
      <c r="B1575">
        <v>1556150400</v>
      </c>
      <c r="C1575">
        <v>5134.8100000000004</v>
      </c>
      <c r="D1575" s="14">
        <f t="shared" si="73"/>
        <v>43580</v>
      </c>
      <c r="F1575">
        <f ca="1">IF(A1575&lt;$F$2,"",AVERAGE(INDIRECT("C"&amp;A1575-$F$2+3):C1575))</f>
        <v>4639.0225</v>
      </c>
      <c r="G1575" s="2">
        <f ca="1">IF(A1575&lt;$G$2,"",IF(A1575=$G$2,AVERAGE(INDIRECT("C"&amp;A1575-$G$2+3):C1575),G1574+(2/($G$2+3))*(C1575-G1574)))</f>
        <v>4754.4663379828244</v>
      </c>
      <c r="J1575">
        <f ca="1">IF(F1575="","",IF(C1575&lt;(F1575*(1-'inputs and tables'!$K$14)),0,IF(C1575&gt;(F1575*(1+'inputs and tables'!$K$14)),1,J1574)))</f>
        <v>1</v>
      </c>
      <c r="K1575">
        <f ca="1">IF(G1575="","",IF(C1575&lt;(G1575*(1-'inputs and tables'!$K$14)),0,IF(C1575&gt;(G1575*(1+'inputs and tables'!$K$14)),1,K1574)))</f>
        <v>1</v>
      </c>
      <c r="N1575" s="13">
        <f t="shared" si="74"/>
        <v>18477.850948216921</v>
      </c>
      <c r="O1575" s="10">
        <f ca="1">(O1574+(IF(J1574&lt;&gt;J1573,(-O1574*'inputs and tables'!$K$22-'inputs and tables'!$K$21)-O1574*'inputs and tables'!$K$22,0)*('inputs and tables'!$K$15+'inputs and tables'!$K$16)))*(IF(AND(J1574=0,'inputs and tables'!$K$16=1),(data!C1574/data!C1575-1)*'inputs and tables'!$K$18+1,1)*IF(AND(J1574=1,'inputs and tables'!$K$15=1),(data!C1575/data!C1574-1)*'inputs and tables'!$K$17+1,1))</f>
        <v>483994.34995896672</v>
      </c>
      <c r="P1575" s="10">
        <f ca="1">(P1574+(IF(K1574&lt;&gt;K1573,(-P1574*'inputs and tables'!$K$22-'inputs and tables'!$K$21)-P1574*'inputs and tables'!$K$22,0)*('inputs and tables'!$K$15+'inputs and tables'!$K$16)))*(IF(AND(K1574=0,'inputs and tables'!$K$16=1),data!C1574/data!C1575,1)*IF(AND(K1574=1,'inputs and tables'!$K$15=1),data!C1575/data!C1574,1))</f>
        <v>14169.615825668796</v>
      </c>
      <c r="R1575" s="36">
        <f ca="1">1-O1575/MAX($O$202:O1575)</f>
        <v>0.41966068102799714</v>
      </c>
      <c r="S1575" s="36">
        <f>1-N1575/MAX($N$202:N1575)</f>
        <v>0.73868664697880615</v>
      </c>
    </row>
    <row r="1576" spans="1:19" x14ac:dyDescent="0.4">
      <c r="A1576" s="17">
        <f t="shared" si="72"/>
        <v>1574</v>
      </c>
      <c r="B1576">
        <v>1556236800</v>
      </c>
      <c r="C1576">
        <v>5159.51</v>
      </c>
      <c r="D1576" s="14">
        <f t="shared" si="73"/>
        <v>43581</v>
      </c>
      <c r="F1576">
        <f ca="1">IF(A1576&lt;$F$2,"",AVERAGE(INDIRECT("C"&amp;A1576-$F$2+3):C1576))</f>
        <v>4668.7609090909091</v>
      </c>
      <c r="G1576" s="2">
        <f ca="1">IF(A1576&lt;$G$2,"",IF(A1576=$G$2,AVERAGE(INDIRECT("C"&amp;A1576-$G$2+3):C1576),G1575+(2/($G$2+3))*(C1576-G1575)))</f>
        <v>4771.7022384941938</v>
      </c>
      <c r="J1576">
        <f ca="1">IF(F1576="","",IF(C1576&lt;(F1576*(1-'inputs and tables'!$K$14)),0,IF(C1576&gt;(F1576*(1+'inputs and tables'!$K$14)),1,J1575)))</f>
        <v>1</v>
      </c>
      <c r="K1576">
        <f ca="1">IF(G1576="","",IF(C1576&lt;(G1576*(1-'inputs and tables'!$K$14)),0,IF(C1576&gt;(G1576*(1+'inputs and tables'!$K$14)),1,K1575)))</f>
        <v>1</v>
      </c>
      <c r="N1576" s="13">
        <f t="shared" si="74"/>
        <v>18566.735039044226</v>
      </c>
      <c r="O1576" s="10">
        <f ca="1">(O1575+(IF(J1575&lt;&gt;J1574,(-O1575*'inputs and tables'!$K$22-'inputs and tables'!$K$21)-O1575*'inputs and tables'!$K$22,0)*('inputs and tables'!$K$15+'inputs and tables'!$K$16)))*(IF(AND(J1575=0,'inputs and tables'!$K$16=1),(data!C1575/data!C1576-1)*'inputs and tables'!$K$18+1,1)*IF(AND(J1575=1,'inputs and tables'!$K$15=1),(data!C1576/data!C1575-1)*'inputs and tables'!$K$17+1,1))</f>
        <v>489232.7104823296</v>
      </c>
      <c r="P1576" s="10">
        <f ca="1">(P1575+(IF(K1575&lt;&gt;K1574,(-P1575*'inputs and tables'!$K$22-'inputs and tables'!$K$21)-P1575*'inputs and tables'!$K$22,0)*('inputs and tables'!$K$15+'inputs and tables'!$K$16)))*(IF(AND(K1575=0,'inputs and tables'!$K$16=1),data!C1575/data!C1576,1)*IF(AND(K1575=1,'inputs and tables'!$K$15=1),data!C1576/data!C1575,1))</f>
        <v>14237.775993405092</v>
      </c>
      <c r="R1576" s="36">
        <f ca="1">1-O1576/MAX($O$202:O1576)</f>
        <v>0.41337956105435281</v>
      </c>
      <c r="S1576" s="36">
        <f>1-N1576/MAX($N$202:N1576)</f>
        <v>0.73742965016302842</v>
      </c>
    </row>
    <row r="1577" spans="1:19" x14ac:dyDescent="0.4">
      <c r="A1577" s="17">
        <f t="shared" si="72"/>
        <v>1575</v>
      </c>
      <c r="B1577">
        <v>1556323200</v>
      </c>
      <c r="C1577">
        <v>5170.6000000000004</v>
      </c>
      <c r="D1577" s="14">
        <f t="shared" si="73"/>
        <v>43582</v>
      </c>
      <c r="F1577">
        <f ca="1">IF(A1577&lt;$F$2,"",AVERAGE(INDIRECT("C"&amp;A1577-$F$2+3):C1577))</f>
        <v>4698.6847727272725</v>
      </c>
      <c r="G1577" s="2">
        <f ca="1">IF(A1577&lt;$G$2,"",IF(A1577=$G$2,AVERAGE(INDIRECT("C"&amp;A1577-$G$2+3):C1577),G1576+(2/($G$2+3))*(C1577-G1576)))</f>
        <v>4788.6766113242284</v>
      </c>
      <c r="J1577">
        <f ca="1">IF(F1577="","",IF(C1577&lt;(F1577*(1-'inputs and tables'!$K$14)),0,IF(C1577&gt;(F1577*(1+'inputs and tables'!$K$14)),1,J1576)))</f>
        <v>1</v>
      </c>
      <c r="K1577">
        <f ca="1">IF(G1577="","",IF(C1577&lt;(G1577*(1-'inputs and tables'!$K$14)),0,IF(C1577&gt;(G1577*(1+'inputs and tables'!$K$14)),1,K1576)))</f>
        <v>1</v>
      </c>
      <c r="N1577" s="13">
        <f t="shared" si="74"/>
        <v>18606.64291626183</v>
      </c>
      <c r="O1577" s="10">
        <f ca="1">(O1576+(IF(J1576&lt;&gt;J1575,(-O1576*'inputs and tables'!$K$22-'inputs and tables'!$K$21)-O1576*'inputs and tables'!$K$22,0)*('inputs and tables'!$K$15+'inputs and tables'!$K$16)))*(IF(AND(J1576=0,'inputs and tables'!$K$16=1),(data!C1576/data!C1577-1)*'inputs and tables'!$K$18+1,1)*IF(AND(J1576=1,'inputs and tables'!$K$15=1),(data!C1577/data!C1576-1)*'inputs and tables'!$K$17+1,1))</f>
        <v>491598.7450880016</v>
      </c>
      <c r="P1577" s="10">
        <f ca="1">(P1576+(IF(K1576&lt;&gt;K1575,(-P1576*'inputs and tables'!$K$22-'inputs and tables'!$K$21)-P1576*'inputs and tables'!$K$22,0)*('inputs and tables'!$K$15+'inputs and tables'!$K$16)))*(IF(AND(K1576=0,'inputs and tables'!$K$16=1),data!C1576/data!C1577,1)*IF(AND(K1576=1,'inputs and tables'!$K$15=1),data!C1577/data!C1576,1))</f>
        <v>14268.379080862402</v>
      </c>
      <c r="R1577" s="36">
        <f ca="1">1-O1577/MAX($O$202:O1577)</f>
        <v>0.41054253844895194</v>
      </c>
      <c r="S1577" s="36">
        <f>1-N1577/MAX($N$202:N1577)</f>
        <v>0.73686527385991207</v>
      </c>
    </row>
    <row r="1578" spans="1:19" x14ac:dyDescent="0.4">
      <c r="A1578" s="17">
        <f t="shared" si="72"/>
        <v>1576</v>
      </c>
      <c r="B1578">
        <v>1556409600</v>
      </c>
      <c r="C1578">
        <v>5155</v>
      </c>
      <c r="D1578" s="14">
        <f t="shared" si="73"/>
        <v>43583</v>
      </c>
      <c r="F1578">
        <f ca="1">IF(A1578&lt;$F$2,"",AVERAGE(INDIRECT("C"&amp;A1578-$F$2+3):C1578))</f>
        <v>4727.1438636363637</v>
      </c>
      <c r="G1578" s="2">
        <f ca="1">IF(A1578&lt;$G$2,"",IF(A1578=$G$2,AVERAGE(INDIRECT("C"&amp;A1578-$G$2+3):C1578),G1577+(2/($G$2+3))*(C1578-G1577)))</f>
        <v>4804.2648406295802</v>
      </c>
      <c r="J1578">
        <f ca="1">IF(F1578="","",IF(C1578&lt;(F1578*(1-'inputs and tables'!$K$14)),0,IF(C1578&gt;(F1578*(1+'inputs and tables'!$K$14)),1,J1577)))</f>
        <v>1</v>
      </c>
      <c r="K1578">
        <f ca="1">IF(G1578="","",IF(C1578&lt;(G1578*(1-'inputs and tables'!$K$14)),0,IF(C1578&gt;(G1578*(1+'inputs and tables'!$K$14)),1,K1577)))</f>
        <v>1</v>
      </c>
      <c r="N1578" s="13">
        <f t="shared" si="74"/>
        <v>18550.50559573932</v>
      </c>
      <c r="O1578" s="10">
        <f ca="1">(O1577+(IF(J1577&lt;&gt;J1576,(-O1577*'inputs and tables'!$K$22-'inputs and tables'!$K$21)-O1577*'inputs and tables'!$K$22,0)*('inputs and tables'!$K$15+'inputs and tables'!$K$16)))*(IF(AND(J1577=0,'inputs and tables'!$K$16=1),(data!C1577/data!C1578-1)*'inputs and tables'!$K$18+1,1)*IF(AND(J1577=1,'inputs and tables'!$K$15=1),(data!C1578/data!C1577-1)*'inputs and tables'!$K$17+1,1))</f>
        <v>488261.58577330137</v>
      </c>
      <c r="P1578" s="10">
        <f ca="1">(P1577+(IF(K1577&lt;&gt;K1576,(-P1577*'inputs and tables'!$K$22-'inputs and tables'!$K$21)-P1577*'inputs and tables'!$K$22,0)*('inputs and tables'!$K$15+'inputs and tables'!$K$16)))*(IF(AND(K1577=0,'inputs and tables'!$K$16=1),data!C1577/data!C1578,1)*IF(AND(K1577=1,'inputs and tables'!$K$15=1),data!C1578/data!C1577,1))</f>
        <v>14225.330553871056</v>
      </c>
      <c r="R1578" s="36">
        <f ca="1">1-O1578/MAX($O$202:O1578)</f>
        <v>0.41454399996220803</v>
      </c>
      <c r="S1578" s="36">
        <f>1-N1578/MAX($N$202:N1578)</f>
        <v>0.73765916658566644</v>
      </c>
    </row>
    <row r="1579" spans="1:19" x14ac:dyDescent="0.4">
      <c r="A1579" s="17">
        <f t="shared" si="72"/>
        <v>1577</v>
      </c>
      <c r="B1579">
        <v>1556496000</v>
      </c>
      <c r="C1579">
        <v>5148.25</v>
      </c>
      <c r="D1579" s="14">
        <f t="shared" si="73"/>
        <v>43584</v>
      </c>
      <c r="F1579">
        <f ca="1">IF(A1579&lt;$F$2,"",AVERAGE(INDIRECT("C"&amp;A1579-$F$2+3):C1579))</f>
        <v>4753.4677272727276</v>
      </c>
      <c r="G1579" s="2">
        <f ca="1">IF(A1579&lt;$G$2,"",IF(A1579=$G$2,AVERAGE(INDIRECT("C"&amp;A1579-$G$2+3):C1579),G1578+(2/($G$2+3))*(C1579-G1578)))</f>
        <v>4818.902506985768</v>
      </c>
      <c r="J1579">
        <f ca="1">IF(F1579="","",IF(C1579&lt;(F1579*(1-'inputs and tables'!$K$14)),0,IF(C1579&gt;(F1579*(1+'inputs and tables'!$K$14)),1,J1578)))</f>
        <v>1</v>
      </c>
      <c r="K1579">
        <f ca="1">IF(G1579="","",IF(C1579&lt;(G1579*(1-'inputs and tables'!$K$14)),0,IF(C1579&gt;(G1579*(1+'inputs and tables'!$K$14)),1,K1578)))</f>
        <v>1</v>
      </c>
      <c r="N1579" s="13">
        <f t="shared" si="74"/>
        <v>18526.215408974771</v>
      </c>
      <c r="O1579" s="10">
        <f ca="1">(O1578+(IF(J1578&lt;&gt;J1577,(-O1578*'inputs and tables'!$K$22-'inputs and tables'!$K$21)-O1578*'inputs and tables'!$K$22,0)*('inputs and tables'!$K$15+'inputs and tables'!$K$16)))*(IF(AND(J1578=0,'inputs and tables'!$K$16=1),(data!C1578/data!C1579-1)*'inputs and tables'!$K$18+1,1)*IF(AND(J1578=1,'inputs and tables'!$K$15=1),(data!C1579/data!C1578-1)*'inputs and tables'!$K$17+1,1))</f>
        <v>486823.08473859093</v>
      </c>
      <c r="P1579" s="10">
        <f ca="1">(P1578+(IF(K1578&lt;&gt;K1577,(-P1578*'inputs and tables'!$K$22-'inputs and tables'!$K$21)-P1578*'inputs and tables'!$K$22,0)*('inputs and tables'!$K$15+'inputs and tables'!$K$16)))*(IF(AND(K1578=0,'inputs and tables'!$K$16=1),data!C1578/data!C1579,1)*IF(AND(K1578=1,'inputs and tables'!$K$15=1),data!C1579/data!C1578,1))</f>
        <v>14206.703787384415</v>
      </c>
      <c r="R1579" s="36">
        <f ca="1">1-O1579/MAX($O$202:O1579)</f>
        <v>0.41626885214466669</v>
      </c>
      <c r="S1579" s="36">
        <f>1-N1579/MAX($N$202:N1579)</f>
        <v>0.73800267786123319</v>
      </c>
    </row>
    <row r="1580" spans="1:19" x14ac:dyDescent="0.4">
      <c r="A1580" s="17">
        <f t="shared" si="72"/>
        <v>1578</v>
      </c>
      <c r="B1580">
        <v>1556582400</v>
      </c>
      <c r="C1580">
        <v>5270.69</v>
      </c>
      <c r="D1580" s="14">
        <f t="shared" si="73"/>
        <v>43585</v>
      </c>
      <c r="F1580">
        <f ca="1">IF(A1580&lt;$F$2,"",AVERAGE(INDIRECT("C"&amp;A1580-$F$2+3):C1580))</f>
        <v>4783.096818181818</v>
      </c>
      <c r="G1580" s="2">
        <f ca="1">IF(A1580&lt;$G$2,"",IF(A1580=$G$2,AVERAGE(INDIRECT("C"&amp;A1580-$G$2+3):C1580),G1579+(2/($G$2+3))*(C1580-G1579)))</f>
        <v>4838.1275066885009</v>
      </c>
      <c r="J1580">
        <f ca="1">IF(F1580="","",IF(C1580&lt;(F1580*(1-'inputs and tables'!$K$14)),0,IF(C1580&gt;(F1580*(1+'inputs and tables'!$K$14)),1,J1579)))</f>
        <v>1</v>
      </c>
      <c r="K1580">
        <f ca="1">IF(G1580="","",IF(C1580&lt;(G1580*(1-'inputs and tables'!$K$14)),0,IF(C1580&gt;(G1580*(1+'inputs and tables'!$K$14)),1,K1579)))</f>
        <v>1</v>
      </c>
      <c r="N1580" s="13">
        <f t="shared" si="74"/>
        <v>18966.821404152721</v>
      </c>
      <c r="O1580" s="10">
        <f ca="1">(O1579+(IF(J1579&lt;&gt;J1578,(-O1579*'inputs and tables'!$K$22-'inputs and tables'!$K$21)-O1579*'inputs and tables'!$K$22,0)*('inputs and tables'!$K$15+'inputs and tables'!$K$16)))*(IF(AND(J1579=0,'inputs and tables'!$K$16=1),(data!C1579/data!C1580-1)*'inputs and tables'!$K$18+1,1)*IF(AND(J1579=1,'inputs and tables'!$K$15=1),(data!C1580/data!C1579-1)*'inputs and tables'!$K$17+1,1))</f>
        <v>512873.66340408591</v>
      </c>
      <c r="P1580" s="10">
        <f ca="1">(P1579+(IF(K1579&lt;&gt;K1578,(-P1579*'inputs and tables'!$K$22-'inputs and tables'!$K$21)-P1579*'inputs and tables'!$K$22,0)*('inputs and tables'!$K$15+'inputs and tables'!$K$16)))*(IF(AND(K1579=0,'inputs and tables'!$K$16=1),data!C1579/data!C1580,1)*IF(AND(K1579=1,'inputs and tables'!$K$15=1),data!C1580/data!C1579,1))</f>
        <v>14544.579533847262</v>
      </c>
      <c r="R1580" s="36">
        <f ca="1">1-O1580/MAX($O$202:O1580)</f>
        <v>0.38503258857497491</v>
      </c>
      <c r="S1580" s="36">
        <f>1-N1580/MAX($N$202:N1580)</f>
        <v>0.73177163777524856</v>
      </c>
    </row>
    <row r="1581" spans="1:19" x14ac:dyDescent="0.4">
      <c r="A1581" s="17">
        <f t="shared" si="72"/>
        <v>1579</v>
      </c>
      <c r="B1581">
        <v>1556668800</v>
      </c>
      <c r="C1581">
        <v>5321.15</v>
      </c>
      <c r="D1581" s="14">
        <f t="shared" si="73"/>
        <v>43586</v>
      </c>
      <c r="F1581">
        <f ca="1">IF(A1581&lt;$F$2,"",AVERAGE(INDIRECT("C"&amp;A1581-$F$2+3):C1581))</f>
        <v>4813.7934090909102</v>
      </c>
      <c r="G1581" s="2">
        <f ca="1">IF(A1581&lt;$G$2,"",IF(A1581=$G$2,AVERAGE(INDIRECT("C"&amp;A1581-$G$2+3):C1581),G1580+(2/($G$2+3))*(C1581-G1580)))</f>
        <v>4858.681655340054</v>
      </c>
      <c r="J1581">
        <f ca="1">IF(F1581="","",IF(C1581&lt;(F1581*(1-'inputs and tables'!$K$14)),0,IF(C1581&gt;(F1581*(1+'inputs and tables'!$K$14)),1,J1580)))</f>
        <v>1</v>
      </c>
      <c r="K1581">
        <f ca="1">IF(G1581="","",IF(C1581&lt;(G1581*(1-'inputs and tables'!$K$14)),0,IF(C1581&gt;(G1581*(1+'inputs and tables'!$K$14)),1,K1580)))</f>
        <v>1</v>
      </c>
      <c r="N1581" s="13">
        <f t="shared" si="74"/>
        <v>19148.404044765914</v>
      </c>
      <c r="O1581" s="10">
        <f ca="1">(O1580+(IF(J1580&lt;&gt;J1579,(-O1580*'inputs and tables'!$K$22-'inputs and tables'!$K$21)-O1580*'inputs and tables'!$K$22,0)*('inputs and tables'!$K$15+'inputs and tables'!$K$16)))*(IF(AND(J1580=0,'inputs and tables'!$K$16=1),(data!C1580/data!C1581-1)*'inputs and tables'!$K$18+1,1)*IF(AND(J1580=1,'inputs and tables'!$K$15=1),(data!C1581/data!C1580-1)*'inputs and tables'!$K$17+1,1))</f>
        <v>523921.38417206553</v>
      </c>
      <c r="P1581" s="10">
        <f ca="1">(P1580+(IF(K1580&lt;&gt;K1579,(-P1580*'inputs and tables'!$K$22-'inputs and tables'!$K$21)-P1580*'inputs and tables'!$K$22,0)*('inputs and tables'!$K$15+'inputs and tables'!$K$16)))*(IF(AND(K1580=0,'inputs and tables'!$K$16=1),data!C1580/data!C1581,1)*IF(AND(K1580=1,'inputs and tables'!$K$15=1),data!C1581/data!C1580,1))</f>
        <v>14683.824961538499</v>
      </c>
      <c r="R1581" s="36">
        <f ca="1">1-O1581/MAX($O$202:O1581)</f>
        <v>0.37178568445878901</v>
      </c>
      <c r="S1581" s="36">
        <f>1-N1581/MAX($N$202:N1581)</f>
        <v>0.72920370015078928</v>
      </c>
    </row>
    <row r="1582" spans="1:19" x14ac:dyDescent="0.4">
      <c r="A1582" s="17">
        <f t="shared" si="72"/>
        <v>1580</v>
      </c>
      <c r="B1582">
        <v>1556755200</v>
      </c>
      <c r="C1582">
        <v>5390.01</v>
      </c>
      <c r="D1582" s="14">
        <f t="shared" si="73"/>
        <v>43587</v>
      </c>
      <c r="F1582">
        <f ca="1">IF(A1582&lt;$F$2,"",AVERAGE(INDIRECT("C"&amp;A1582-$F$2+3):C1582))</f>
        <v>4845.3652272727277</v>
      </c>
      <c r="G1582" s="2">
        <f ca="1">IF(A1582&lt;$G$2,"",IF(A1582=$G$2,AVERAGE(INDIRECT("C"&amp;A1582-$G$2+3):C1582),G1581+(2/($G$2+3))*(C1582-G1581)))</f>
        <v>4881.2913721340947</v>
      </c>
      <c r="J1582">
        <f ca="1">IF(F1582="","",IF(C1582&lt;(F1582*(1-'inputs and tables'!$K$14)),0,IF(C1582&gt;(F1582*(1+'inputs and tables'!$K$14)),1,J1581)))</f>
        <v>1</v>
      </c>
      <c r="K1582">
        <f ca="1">IF(G1582="","",IF(C1582&lt;(G1582*(1-'inputs and tables'!$K$14)),0,IF(C1582&gt;(G1582*(1+'inputs and tables'!$K$14)),1,K1581)))</f>
        <v>1</v>
      </c>
      <c r="N1582" s="13">
        <f t="shared" si="74"/>
        <v>19396.19993522617</v>
      </c>
      <c r="O1582" s="10">
        <f ca="1">(O1581+(IF(J1581&lt;&gt;J1580,(-O1581*'inputs and tables'!$K$22-'inputs and tables'!$K$21)-O1581*'inputs and tables'!$K$22,0)*('inputs and tables'!$K$15+'inputs and tables'!$K$16)))*(IF(AND(J1581=0,'inputs and tables'!$K$16=1),(data!C1581/data!C1582-1)*'inputs and tables'!$K$18+1,1)*IF(AND(J1581=1,'inputs and tables'!$K$15=1),(data!C1582/data!C1581-1)*'inputs and tables'!$K$17+1,1))</f>
        <v>539176.31208364479</v>
      </c>
      <c r="P1582" s="10">
        <f ca="1">(P1581+(IF(K1581&lt;&gt;K1580,(-P1581*'inputs and tables'!$K$22-'inputs and tables'!$K$21)-P1581*'inputs and tables'!$K$22,0)*('inputs and tables'!$K$15+'inputs and tables'!$K$16)))*(IF(AND(K1581=0,'inputs and tables'!$K$16=1),data!C1581/data!C1582,1)*IF(AND(K1581=1,'inputs and tables'!$K$15=1),data!C1582/data!C1581,1))</f>
        <v>14873.84557491184</v>
      </c>
      <c r="R1582" s="36">
        <f ca="1">1-O1582/MAX($O$202:O1582)</f>
        <v>0.35349407738543481</v>
      </c>
      <c r="S1582" s="36">
        <f>1-N1582/MAX($N$202:N1582)</f>
        <v>0.72569937623441461</v>
      </c>
    </row>
    <row r="1583" spans="1:19" x14ac:dyDescent="0.4">
      <c r="A1583" s="17">
        <f t="shared" si="72"/>
        <v>1581</v>
      </c>
      <c r="B1583">
        <v>1556841600</v>
      </c>
      <c r="C1583">
        <v>5657.4</v>
      </c>
      <c r="D1583" s="14">
        <f t="shared" si="73"/>
        <v>43588</v>
      </c>
      <c r="F1583">
        <f ca="1">IF(A1583&lt;$F$2,"",AVERAGE(INDIRECT("C"&amp;A1583-$F$2+3):C1583))</f>
        <v>4882.3095454545464</v>
      </c>
      <c r="G1583" s="2">
        <f ca="1">IF(A1583&lt;$G$2,"",IF(A1583=$G$2,AVERAGE(INDIRECT("C"&amp;A1583-$G$2+3):C1583),G1582+(2/($G$2+3))*(C1583-G1582)))</f>
        <v>4914.317271192218</v>
      </c>
      <c r="J1583">
        <f ca="1">IF(F1583="","",IF(C1583&lt;(F1583*(1-'inputs and tables'!$K$14)),0,IF(C1583&gt;(F1583*(1+'inputs and tables'!$K$14)),1,J1582)))</f>
        <v>1</v>
      </c>
      <c r="K1583">
        <f ca="1">IF(G1583="","",IF(C1583&lt;(G1583*(1-'inputs and tables'!$K$14)),0,IF(C1583&gt;(G1583*(1+'inputs and tables'!$K$14)),1,K1582)))</f>
        <v>1</v>
      </c>
      <c r="N1583" s="13">
        <f t="shared" si="74"/>
        <v>20358.415200259096</v>
      </c>
      <c r="O1583" s="10">
        <f ca="1">(O1582+(IF(J1582&lt;&gt;J1581,(-O1582*'inputs and tables'!$K$22-'inputs and tables'!$K$21)-O1582*'inputs and tables'!$K$22,0)*('inputs and tables'!$K$15+'inputs and tables'!$K$16)))*(IF(AND(J1582=0,'inputs and tables'!$K$16=1),(data!C1582/data!C1583-1)*'inputs and tables'!$K$18+1,1)*IF(AND(J1582=1,'inputs and tables'!$K$15=1),(data!C1583/data!C1582-1)*'inputs and tables'!$K$17+1,1))</f>
        <v>599358.63024225738</v>
      </c>
      <c r="P1583" s="10">
        <f ca="1">(P1582+(IF(K1582&lt;&gt;K1581,(-P1582*'inputs and tables'!$K$22-'inputs and tables'!$K$21)-P1582*'inputs and tables'!$K$22,0)*('inputs and tables'!$K$15+'inputs and tables'!$K$16)))*(IF(AND(K1582=0,'inputs and tables'!$K$16=1),data!C1582/data!C1583,1)*IF(AND(K1582=1,'inputs and tables'!$K$15=1),data!C1583/data!C1582,1))</f>
        <v>15611.713884669276</v>
      </c>
      <c r="R1583" s="36">
        <f ca="1">1-O1583/MAX($O$202:O1583)</f>
        <v>0.28133173595048477</v>
      </c>
      <c r="S1583" s="36">
        <f>1-N1583/MAX($N$202:N1583)</f>
        <v>0.71209174957162924</v>
      </c>
    </row>
    <row r="1584" spans="1:19" x14ac:dyDescent="0.4">
      <c r="A1584" s="17">
        <f t="shared" si="72"/>
        <v>1582</v>
      </c>
      <c r="B1584">
        <v>1556928000</v>
      </c>
      <c r="C1584">
        <v>5770.01</v>
      </c>
      <c r="D1584" s="14">
        <f t="shared" si="73"/>
        <v>43589</v>
      </c>
      <c r="F1584">
        <f ca="1">IF(A1584&lt;$F$2,"",AVERAGE(INDIRECT("C"&amp;A1584-$F$2+3):C1584))</f>
        <v>4923.1561363636365</v>
      </c>
      <c r="G1584" s="2">
        <f ca="1">IF(A1584&lt;$G$2,"",IF(A1584=$G$2,AVERAGE(INDIRECT("C"&amp;A1584-$G$2+3):C1584),G1583+(2/($G$2+3))*(C1584-G1583)))</f>
        <v>4950.72972773723</v>
      </c>
      <c r="J1584">
        <f ca="1">IF(F1584="","",IF(C1584&lt;(F1584*(1-'inputs and tables'!$K$14)),0,IF(C1584&gt;(F1584*(1+'inputs and tables'!$K$14)),1,J1583)))</f>
        <v>1</v>
      </c>
      <c r="K1584">
        <f ca="1">IF(G1584="","",IF(C1584&lt;(G1584*(1-'inputs and tables'!$K$14)),0,IF(C1584&gt;(G1584*(1+'inputs and tables'!$K$14)),1,K1583)))</f>
        <v>1</v>
      </c>
      <c r="N1584" s="13">
        <f t="shared" si="74"/>
        <v>20763.647486415492</v>
      </c>
      <c r="O1584" s="10">
        <f ca="1">(O1583+(IF(J1583&lt;&gt;J1582,(-O1583*'inputs and tables'!$K$22-'inputs and tables'!$K$21)-O1583*'inputs and tables'!$K$22,0)*('inputs and tables'!$K$15+'inputs and tables'!$K$16)))*(IF(AND(J1583=0,'inputs and tables'!$K$16=1),(data!C1583/data!C1584-1)*'inputs and tables'!$K$18+1,1)*IF(AND(J1583=1,'inputs and tables'!$K$15=1),(data!C1584/data!C1583-1)*'inputs and tables'!$K$17+1,1))</f>
        <v>626201.52530731505</v>
      </c>
      <c r="P1584" s="10">
        <f ca="1">(P1583+(IF(K1583&lt;&gt;K1582,(-P1583*'inputs and tables'!$K$22-'inputs and tables'!$K$21)-P1583*'inputs and tables'!$K$22,0)*('inputs and tables'!$K$15+'inputs and tables'!$K$16)))*(IF(AND(K1583=0,'inputs and tables'!$K$16=1),data!C1583/data!C1584,1)*IF(AND(K1583=1,'inputs and tables'!$K$15=1),data!C1584/data!C1583,1))</f>
        <v>15922.463540085655</v>
      </c>
      <c r="R1584" s="36">
        <f ca="1">1-O1584/MAX($O$202:O1584)</f>
        <v>0.24914543575377135</v>
      </c>
      <c r="S1584" s="36">
        <f>1-N1584/MAX($N$202:N1584)</f>
        <v>0.70636096368398849</v>
      </c>
    </row>
    <row r="1585" spans="1:19" x14ac:dyDescent="0.4">
      <c r="A1585" s="17">
        <f t="shared" si="72"/>
        <v>1583</v>
      </c>
      <c r="B1585">
        <v>1557014400</v>
      </c>
      <c r="C1585">
        <v>5715.86</v>
      </c>
      <c r="D1585" s="14">
        <f t="shared" si="73"/>
        <v>43590</v>
      </c>
      <c r="F1585">
        <f ca="1">IF(A1585&lt;$F$2,"",AVERAGE(INDIRECT("C"&amp;A1585-$F$2+3):C1585))</f>
        <v>4962.5215909090921</v>
      </c>
      <c r="G1585" s="2">
        <f ca="1">IF(A1585&lt;$G$2,"",IF(A1585=$G$2,AVERAGE(INDIRECT("C"&amp;A1585-$G$2+3):C1585),G1584+(2/($G$2+3))*(C1585-G1584)))</f>
        <v>4983.2884627271351</v>
      </c>
      <c r="J1585">
        <f ca="1">IF(F1585="","",IF(C1585&lt;(F1585*(1-'inputs and tables'!$K$14)),0,IF(C1585&gt;(F1585*(1+'inputs and tables'!$K$14)),1,J1584)))</f>
        <v>1</v>
      </c>
      <c r="K1585">
        <f ca="1">IF(G1585="","",IF(C1585&lt;(G1585*(1-'inputs and tables'!$K$14)),0,IF(C1585&gt;(G1585*(1+'inputs and tables'!$K$14)),1,K1584)))</f>
        <v>1</v>
      </c>
      <c r="N1585" s="13">
        <f t="shared" si="74"/>
        <v>20568.786210371014</v>
      </c>
      <c r="O1585" s="10">
        <f ca="1">(O1584+(IF(J1584&lt;&gt;J1583,(-O1584*'inputs and tables'!$K$22-'inputs and tables'!$K$21)-O1584*'inputs and tables'!$K$22,0)*('inputs and tables'!$K$15+'inputs and tables'!$K$16)))*(IF(AND(J1584=0,'inputs and tables'!$K$16=1),(data!C1584/data!C1585-1)*'inputs and tables'!$K$18+1,1)*IF(AND(J1584=1,'inputs and tables'!$K$15=1),(data!C1585/data!C1584-1)*'inputs and tables'!$K$17+1,1))</f>
        <v>612978.87433450378</v>
      </c>
      <c r="P1585" s="10">
        <f ca="1">(P1584+(IF(K1584&lt;&gt;K1583,(-P1584*'inputs and tables'!$K$22-'inputs and tables'!$K$21)-P1584*'inputs and tables'!$K$22,0)*('inputs and tables'!$K$15+'inputs and tables'!$K$16)))*(IF(AND(K1584=0,'inputs and tables'!$K$16=1),data!C1584/data!C1585,1)*IF(AND(K1584=1,'inputs and tables'!$K$15=1),data!C1585/data!C1584,1))</f>
        <v>15773.035480048386</v>
      </c>
      <c r="R1585" s="36">
        <f ca="1">1-O1585/MAX($O$202:O1585)</f>
        <v>0.26500021641643068</v>
      </c>
      <c r="S1585" s="36">
        <f>1-N1585/MAX($N$202:N1585)</f>
        <v>0.70911668747242418</v>
      </c>
    </row>
    <row r="1586" spans="1:19" x14ac:dyDescent="0.4">
      <c r="A1586" s="17">
        <f t="shared" si="72"/>
        <v>1584</v>
      </c>
      <c r="B1586">
        <v>1557100800</v>
      </c>
      <c r="C1586">
        <v>5687.9</v>
      </c>
      <c r="D1586" s="14">
        <f t="shared" si="73"/>
        <v>43591</v>
      </c>
      <c r="F1586">
        <f ca="1">IF(A1586&lt;$F$2,"",AVERAGE(INDIRECT("C"&amp;A1586-$F$2+3):C1586))</f>
        <v>5001.2595454545462</v>
      </c>
      <c r="G1586" s="2">
        <f ca="1">IF(A1586&lt;$G$2,"",IF(A1586=$G$2,AVERAGE(INDIRECT("C"&amp;A1586-$G$2+3):C1586),G1585+(2/($G$2+3))*(C1586-G1585)))</f>
        <v>5013.271932398321</v>
      </c>
      <c r="J1586">
        <f ca="1">IF(F1586="","",IF(C1586&lt;(F1586*(1-'inputs and tables'!$K$14)),0,IF(C1586&gt;(F1586*(1+'inputs and tables'!$K$14)),1,J1585)))</f>
        <v>1</v>
      </c>
      <c r="K1586">
        <f ca="1">IF(G1586="","",IF(C1586&lt;(G1586*(1-'inputs and tables'!$K$14)),0,IF(C1586&gt;(G1586*(1+'inputs and tables'!$K$14)),1,K1585)))</f>
        <v>1</v>
      </c>
      <c r="N1586" s="13">
        <f t="shared" si="74"/>
        <v>20468.170858972979</v>
      </c>
      <c r="O1586" s="10">
        <f ca="1">(O1585+(IF(J1585&lt;&gt;J1584,(-O1585*'inputs and tables'!$K$22-'inputs and tables'!$K$21)-O1585*'inputs and tables'!$K$22,0)*('inputs and tables'!$K$15+'inputs and tables'!$K$16)))*(IF(AND(J1585=0,'inputs and tables'!$K$16=1),(data!C1585/data!C1586-1)*'inputs and tables'!$K$18+1,1)*IF(AND(J1585=1,'inputs and tables'!$K$15=1),(data!C1586/data!C1585-1)*'inputs and tables'!$K$17+1,1))</f>
        <v>606232.29534474842</v>
      </c>
      <c r="P1586" s="10">
        <f ca="1">(P1585+(IF(K1585&lt;&gt;K1584,(-P1585*'inputs and tables'!$K$22-'inputs and tables'!$K$21)-P1585*'inputs and tables'!$K$22,0)*('inputs and tables'!$K$15+'inputs and tables'!$K$16)))*(IF(AND(K1585=0,'inputs and tables'!$K$16=1),data!C1585/data!C1586,1)*IF(AND(K1585=1,'inputs and tables'!$K$15=1),data!C1586/data!C1585,1))</f>
        <v>15695.879273979281</v>
      </c>
      <c r="R1586" s="36">
        <f ca="1">1-O1586/MAX($O$202:O1586)</f>
        <v>0.27308978410794893</v>
      </c>
      <c r="S1586" s="36">
        <f>1-N1586/MAX($N$202:N1586)</f>
        <v>0.71053958751166091</v>
      </c>
    </row>
    <row r="1587" spans="1:19" x14ac:dyDescent="0.4">
      <c r="A1587" s="17">
        <f t="shared" si="72"/>
        <v>1585</v>
      </c>
      <c r="B1587">
        <v>1557187200</v>
      </c>
      <c r="C1587">
        <v>5748.45</v>
      </c>
      <c r="D1587" s="14">
        <f t="shared" si="73"/>
        <v>43592</v>
      </c>
      <c r="F1587">
        <f ca="1">IF(A1587&lt;$F$2,"",AVERAGE(INDIRECT("C"&amp;A1587-$F$2+3):C1587))</f>
        <v>5041.6897727272735</v>
      </c>
      <c r="G1587" s="2">
        <f ca="1">IF(A1587&lt;$G$2,"",IF(A1587=$G$2,AVERAGE(INDIRECT("C"&amp;A1587-$G$2+3):C1587),G1586+(2/($G$2+3))*(C1587-G1586)))</f>
        <v>5044.5561054877544</v>
      </c>
      <c r="J1587">
        <f ca="1">IF(F1587="","",IF(C1587&lt;(F1587*(1-'inputs and tables'!$K$14)),0,IF(C1587&gt;(F1587*(1+'inputs and tables'!$K$14)),1,J1586)))</f>
        <v>1</v>
      </c>
      <c r="K1587">
        <f ca="1">IF(G1587="","",IF(C1587&lt;(G1587*(1-'inputs and tables'!$K$14)),0,IF(C1587&gt;(G1587*(1+'inputs and tables'!$K$14)),1,K1586)))</f>
        <v>1</v>
      </c>
      <c r="N1587" s="13">
        <f t="shared" si="74"/>
        <v>20686.062830616433</v>
      </c>
      <c r="O1587" s="10">
        <f ca="1">(O1586+(IF(J1586&lt;&gt;J1585,(-O1586*'inputs and tables'!$K$22-'inputs and tables'!$K$21)-O1586*'inputs and tables'!$K$22,0)*('inputs and tables'!$K$15+'inputs and tables'!$K$16)))*(IF(AND(J1586=0,'inputs and tables'!$K$16=1),(data!C1586/data!C1587-1)*'inputs and tables'!$K$18+1,1)*IF(AND(J1586=1,'inputs and tables'!$K$15=1),(data!C1587/data!C1586-1)*'inputs and tables'!$K$17+1,1))</f>
        <v>620752.86925375345</v>
      </c>
      <c r="P1587" s="10">
        <f ca="1">(P1586+(IF(K1586&lt;&gt;K1585,(-P1586*'inputs and tables'!$K$22-'inputs and tables'!$K$21)-P1586*'inputs and tables'!$K$22,0)*('inputs and tables'!$K$15+'inputs and tables'!$K$16)))*(IF(AND(K1586=0,'inputs and tables'!$K$16=1),data!C1586/data!C1587,1)*IF(AND(K1586=1,'inputs and tables'!$K$15=1),data!C1587/data!C1586,1))</f>
        <v>15862.968268166844</v>
      </c>
      <c r="R1587" s="36">
        <f ca="1">1-O1587/MAX($O$202:O1587)</f>
        <v>0.25567871314369273</v>
      </c>
      <c r="S1587" s="36">
        <f>1-N1587/MAX($N$202:N1587)</f>
        <v>0.70745816414342855</v>
      </c>
    </row>
    <row r="1588" spans="1:19" x14ac:dyDescent="0.4">
      <c r="A1588" s="17">
        <f t="shared" si="72"/>
        <v>1586</v>
      </c>
      <c r="B1588">
        <v>1557273600</v>
      </c>
      <c r="C1588">
        <v>5948.41</v>
      </c>
      <c r="D1588" s="14">
        <f t="shared" si="73"/>
        <v>43593</v>
      </c>
      <c r="F1588">
        <f ca="1">IF(A1588&lt;$F$2,"",AVERAGE(INDIRECT("C"&amp;A1588-$F$2+3):C1588))</f>
        <v>5088.07340909091</v>
      </c>
      <c r="G1588" s="2">
        <f ca="1">IF(A1588&lt;$G$2,"",IF(A1588=$G$2,AVERAGE(INDIRECT("C"&amp;A1588-$G$2+3):C1588),G1587+(2/($G$2+3))*(C1588-G1587)))</f>
        <v>5083.0179733393397</v>
      </c>
      <c r="J1588">
        <f ca="1">IF(F1588="","",IF(C1588&lt;(F1588*(1-'inputs and tables'!$K$14)),0,IF(C1588&gt;(F1588*(1+'inputs and tables'!$K$14)),1,J1587)))</f>
        <v>1</v>
      </c>
      <c r="K1588">
        <f ca="1">IF(G1588="","",IF(C1588&lt;(G1588*(1-'inputs and tables'!$K$14)),0,IF(C1588&gt;(G1588*(1+'inputs and tables'!$K$14)),1,K1587)))</f>
        <v>1</v>
      </c>
      <c r="N1588" s="13">
        <f t="shared" si="74"/>
        <v>21405.628126237003</v>
      </c>
      <c r="O1588" s="10">
        <f ca="1">(O1587+(IF(J1587&lt;&gt;J1586,(-O1587*'inputs and tables'!$K$22-'inputs and tables'!$K$21)-O1587*'inputs and tables'!$K$22,0)*('inputs and tables'!$K$15+'inputs and tables'!$K$16)))*(IF(AND(J1587=0,'inputs and tables'!$K$16=1),(data!C1587/data!C1588-1)*'inputs and tables'!$K$18+1,1)*IF(AND(J1587=1,'inputs and tables'!$K$15=1),(data!C1588/data!C1587-1)*'inputs and tables'!$K$17+1,1))</f>
        <v>669336.90902203124</v>
      </c>
      <c r="P1588" s="10">
        <f ca="1">(P1587+(IF(K1587&lt;&gt;K1586,(-P1587*'inputs and tables'!$K$22-'inputs and tables'!$K$21)-P1587*'inputs and tables'!$K$22,0)*('inputs and tables'!$K$15+'inputs and tables'!$K$16)))*(IF(AND(K1587=0,'inputs and tables'!$K$16=1),data!C1587/data!C1588,1)*IF(AND(K1587=1,'inputs and tables'!$K$15=1),data!C1588/data!C1587,1))</f>
        <v>16414.76207952515</v>
      </c>
      <c r="R1588" s="36">
        <f ca="1">1-O1588/MAX($O$202:O1588)</f>
        <v>0.19742342864621576</v>
      </c>
      <c r="S1588" s="36">
        <f>1-N1588/MAX($N$202:N1588)</f>
        <v>0.69728208789715684</v>
      </c>
    </row>
    <row r="1589" spans="1:19" x14ac:dyDescent="0.4">
      <c r="A1589" s="17">
        <f t="shared" si="72"/>
        <v>1587</v>
      </c>
      <c r="B1589">
        <v>1557360000</v>
      </c>
      <c r="C1589">
        <v>6153.09</v>
      </c>
      <c r="D1589" s="14">
        <f t="shared" si="73"/>
        <v>43594</v>
      </c>
      <c r="F1589">
        <f ca="1">IF(A1589&lt;$F$2,"",AVERAGE(INDIRECT("C"&amp;A1589-$F$2+3):C1589))</f>
        <v>5138.7925000000005</v>
      </c>
      <c r="G1589" s="2">
        <f ca="1">IF(A1589&lt;$G$2,"",IF(A1589=$G$2,AVERAGE(INDIRECT("C"&amp;A1589-$G$2+3):C1589),G1588+(2/($G$2+3))*(C1589-G1588)))</f>
        <v>5128.5529531972397</v>
      </c>
      <c r="J1589">
        <f ca="1">IF(F1589="","",IF(C1589&lt;(F1589*(1-'inputs and tables'!$K$14)),0,IF(C1589&gt;(F1589*(1+'inputs and tables'!$K$14)),1,J1588)))</f>
        <v>1</v>
      </c>
      <c r="K1589">
        <f ca="1">IF(G1589="","",IF(C1589&lt;(G1589*(1-'inputs and tables'!$K$14)),0,IF(C1589&gt;(G1589*(1+'inputs and tables'!$K$14)),1,K1588)))</f>
        <v>1</v>
      </c>
      <c r="N1589" s="13">
        <f t="shared" si="74"/>
        <v>22142.178559861819</v>
      </c>
      <c r="O1589" s="10">
        <f ca="1">(O1588+(IF(J1588&lt;&gt;J1587,(-O1588*'inputs and tables'!$K$22-'inputs and tables'!$K$21)-O1588*'inputs and tables'!$K$22,0)*('inputs and tables'!$K$15+'inputs and tables'!$K$16)))*(IF(AND(J1588=0,'inputs and tables'!$K$16=1),(data!C1588/data!C1589-1)*'inputs and tables'!$K$18+1,1)*IF(AND(J1588=1,'inputs and tables'!$K$15=1),(data!C1589/data!C1588-1)*'inputs and tables'!$K$17+1,1))</f>
        <v>721157.43361800152</v>
      </c>
      <c r="P1589" s="10">
        <f ca="1">(P1588+(IF(K1588&lt;&gt;K1587,(-P1588*'inputs and tables'!$K$22-'inputs and tables'!$K$21)-P1588*'inputs and tables'!$K$22,0)*('inputs and tables'!$K$15+'inputs and tables'!$K$16)))*(IF(AND(K1588=0,'inputs and tables'!$K$16=1),data!C1588/data!C1589,1)*IF(AND(K1588=1,'inputs and tables'!$K$15=1),data!C1589/data!C1588,1))</f>
        <v>16979.580829819297</v>
      </c>
      <c r="R1589" s="36">
        <f ca="1">1-O1589/MAX($O$202:O1589)</f>
        <v>0.13528739760505393</v>
      </c>
      <c r="S1589" s="36">
        <f>1-N1589/MAX($N$202:N1589)</f>
        <v>0.68686580821078524</v>
      </c>
    </row>
    <row r="1590" spans="1:19" x14ac:dyDescent="0.4">
      <c r="A1590" s="17">
        <f t="shared" si="72"/>
        <v>1588</v>
      </c>
      <c r="B1590">
        <v>1557446400</v>
      </c>
      <c r="C1590">
        <v>6343.14</v>
      </c>
      <c r="D1590" s="14">
        <f t="shared" si="73"/>
        <v>43595</v>
      </c>
      <c r="F1590">
        <f ca="1">IF(A1590&lt;$F$2,"",AVERAGE(INDIRECT("C"&amp;A1590-$F$2+3):C1590))</f>
        <v>5191.442727272728</v>
      </c>
      <c r="G1590" s="2">
        <f ca="1">IF(A1590&lt;$G$2,"",IF(A1590=$G$2,AVERAGE(INDIRECT("C"&amp;A1590-$G$2+3):C1590),G1589+(2/($G$2+3))*(C1590-G1589)))</f>
        <v>5180.2375083803363</v>
      </c>
      <c r="J1590">
        <f ca="1">IF(F1590="","",IF(C1590&lt;(F1590*(1-'inputs and tables'!$K$14)),0,IF(C1590&gt;(F1590*(1+'inputs and tables'!$K$14)),1,J1589)))</f>
        <v>1</v>
      </c>
      <c r="K1590">
        <f ca="1">IF(G1590="","",IF(C1590&lt;(G1590*(1-'inputs and tables'!$K$14)),0,IF(C1590&gt;(G1590*(1+'inputs and tables'!$K$14)),1,K1589)))</f>
        <v>1</v>
      </c>
      <c r="N1590" s="13">
        <f t="shared" si="74"/>
        <v>22826.082262765845</v>
      </c>
      <c r="O1590" s="10">
        <f ca="1">(O1589+(IF(J1589&lt;&gt;J1588,(-O1589*'inputs and tables'!$K$22-'inputs and tables'!$K$21)-O1589*'inputs and tables'!$K$22,0)*('inputs and tables'!$K$15+'inputs and tables'!$K$16)))*(IF(AND(J1589=0,'inputs and tables'!$K$16=1),(data!C1589/data!C1590-1)*'inputs and tables'!$K$18+1,1)*IF(AND(J1589=1,'inputs and tables'!$K$15=1),(data!C1590/data!C1589-1)*'inputs and tables'!$K$17+1,1))</f>
        <v>771274.68090074509</v>
      </c>
      <c r="P1590" s="10">
        <f ca="1">(P1589+(IF(K1589&lt;&gt;K1588,(-P1589*'inputs and tables'!$K$22-'inputs and tables'!$K$21)-P1589*'inputs and tables'!$K$22,0)*('inputs and tables'!$K$15+'inputs and tables'!$K$16)))*(IF(AND(K1589=0,'inputs and tables'!$K$16=1),data!C1589/data!C1590,1)*IF(AND(K1589=1,'inputs and tables'!$K$15=1),data!C1590/data!C1589,1))</f>
        <v>17504.027788454252</v>
      </c>
      <c r="R1590" s="36">
        <f ca="1">1-O1590/MAX($O$202:O1590)</f>
        <v>7.5193701967316118E-2</v>
      </c>
      <c r="S1590" s="36">
        <f>1-N1590/MAX($N$202:N1590)</f>
        <v>0.67719405740760497</v>
      </c>
    </row>
    <row r="1591" spans="1:19" x14ac:dyDescent="0.4">
      <c r="A1591" s="17">
        <f t="shared" si="72"/>
        <v>1589</v>
      </c>
      <c r="B1591">
        <v>1557532800</v>
      </c>
      <c r="C1591">
        <v>7219.95</v>
      </c>
      <c r="D1591" s="14">
        <f t="shared" si="73"/>
        <v>43596</v>
      </c>
      <c r="F1591">
        <f ca="1">IF(A1591&lt;$F$2,"",AVERAGE(INDIRECT("C"&amp;A1591-$F$2+3):C1591))</f>
        <v>5264.3695454545468</v>
      </c>
      <c r="G1591" s="2">
        <f ca="1">IF(A1591&lt;$G$2,"",IF(A1591=$G$2,AVERAGE(INDIRECT("C"&amp;A1591-$G$2+3):C1591),G1590+(2/($G$2+3))*(C1591-G1590)))</f>
        <v>5267.0337846194707</v>
      </c>
      <c r="J1591">
        <f ca="1">IF(F1591="","",IF(C1591&lt;(F1591*(1-'inputs and tables'!$K$14)),0,IF(C1591&gt;(F1591*(1+'inputs and tables'!$K$14)),1,J1590)))</f>
        <v>1</v>
      </c>
      <c r="K1591">
        <f ca="1">IF(G1591="","",IF(C1591&lt;(G1591*(1-'inputs and tables'!$K$14)),0,IF(C1591&gt;(G1591*(1+'inputs and tables'!$K$14)),1,K1590)))</f>
        <v>1</v>
      </c>
      <c r="N1591" s="13">
        <f t="shared" si="74"/>
        <v>25981.323545287702</v>
      </c>
      <c r="O1591" s="10">
        <f ca="1">(O1590+(IF(J1590&lt;&gt;J1589,(-O1590*'inputs and tables'!$K$22-'inputs and tables'!$K$21)-O1590*'inputs and tables'!$K$22,0)*('inputs and tables'!$K$15+'inputs and tables'!$K$16)))*(IF(AND(J1590=0,'inputs and tables'!$K$16=1),(data!C1590/data!C1591-1)*'inputs and tables'!$K$18+1,1)*IF(AND(J1590=1,'inputs and tables'!$K$15=1),(data!C1591/data!C1590-1)*'inputs and tables'!$K$17+1,1))</f>
        <v>1011153.9905425485</v>
      </c>
      <c r="P1591" s="10">
        <f ca="1">(P1590+(IF(K1590&lt;&gt;K1589,(-P1590*'inputs and tables'!$K$22-'inputs and tables'!$K$21)-P1590*'inputs and tables'!$K$22,0)*('inputs and tables'!$K$15+'inputs and tables'!$K$16)))*(IF(AND(K1590=0,'inputs and tables'!$K$16=1),data!C1590/data!C1591,1)*IF(AND(K1590=1,'inputs and tables'!$K$15=1),data!C1591/data!C1590,1))</f>
        <v>19923.60336225438</v>
      </c>
      <c r="R1591" s="36">
        <f ca="1">1-O1591/MAX($O$202:O1591)</f>
        <v>0</v>
      </c>
      <c r="S1591" s="36">
        <f>1-N1591/MAX($N$202:N1591)</f>
        <v>0.63257270606987048</v>
      </c>
    </row>
    <row r="1592" spans="1:19" x14ac:dyDescent="0.4">
      <c r="A1592" s="17">
        <f t="shared" si="72"/>
        <v>1590</v>
      </c>
      <c r="B1592">
        <v>1557619200</v>
      </c>
      <c r="C1592">
        <v>6979.76</v>
      </c>
      <c r="D1592" s="14">
        <f t="shared" si="73"/>
        <v>43597</v>
      </c>
      <c r="F1592">
        <f ca="1">IF(A1592&lt;$F$2,"",AVERAGE(INDIRECT("C"&amp;A1592-$F$2+3):C1592))</f>
        <v>5330.0229545454558</v>
      </c>
      <c r="G1592" s="2">
        <f ca="1">IF(A1592&lt;$G$2,"",IF(A1592=$G$2,AVERAGE(INDIRECT("C"&amp;A1592-$G$2+3):C1592),G1591+(2/($G$2+3))*(C1592-G1591)))</f>
        <v>5339.9157512314077</v>
      </c>
      <c r="J1592">
        <f ca="1">IF(F1592="","",IF(C1592&lt;(F1592*(1-'inputs and tables'!$K$14)),0,IF(C1592&gt;(F1592*(1+'inputs and tables'!$K$14)),1,J1591)))</f>
        <v>1</v>
      </c>
      <c r="K1592">
        <f ca="1">IF(G1592="","",IF(C1592&lt;(G1592*(1-'inputs and tables'!$K$14)),0,IF(C1592&gt;(G1592*(1+'inputs and tables'!$K$14)),1,K1591)))</f>
        <v>1</v>
      </c>
      <c r="N1592" s="13">
        <f t="shared" si="74"/>
        <v>25116.988736550433</v>
      </c>
      <c r="O1592" s="10">
        <f ca="1">(O1591+(IF(J1591&lt;&gt;J1590,(-O1591*'inputs and tables'!$K$22-'inputs and tables'!$K$21)-O1591*'inputs and tables'!$K$22,0)*('inputs and tables'!$K$15+'inputs and tables'!$K$16)))*(IF(AND(J1591=0,'inputs and tables'!$K$16=1),(data!C1591/data!C1592-1)*'inputs and tables'!$K$18+1,1)*IF(AND(J1591=1,'inputs and tables'!$K$15=1),(data!C1592/data!C1591-1)*'inputs and tables'!$K$17+1,1))</f>
        <v>935467.11968832754</v>
      </c>
      <c r="P1592" s="10">
        <f ca="1">(P1591+(IF(K1591&lt;&gt;K1590,(-P1591*'inputs and tables'!$K$22-'inputs and tables'!$K$21)-P1591*'inputs and tables'!$K$22,0)*('inputs and tables'!$K$15+'inputs and tables'!$K$16)))*(IF(AND(K1591=0,'inputs and tables'!$K$16=1),data!C1591/data!C1592,1)*IF(AND(K1591=1,'inputs and tables'!$K$15=1),data!C1592/data!C1591,1))</f>
        <v>19260.794022635702</v>
      </c>
      <c r="R1592" s="36">
        <f ca="1">1-O1592/MAX($O$202:O1592)</f>
        <v>7.4851972659090382E-2</v>
      </c>
      <c r="S1592" s="36">
        <f>1-N1592/MAX($N$202:N1592)</f>
        <v>0.64479610951852007</v>
      </c>
    </row>
    <row r="1593" spans="1:19" x14ac:dyDescent="0.4">
      <c r="A1593" s="17">
        <f t="shared" si="72"/>
        <v>1591</v>
      </c>
      <c r="B1593">
        <v>1557705600</v>
      </c>
      <c r="C1593">
        <v>7824.93</v>
      </c>
      <c r="D1593" s="14">
        <f t="shared" si="73"/>
        <v>43598</v>
      </c>
      <c r="F1593">
        <f ca="1">IF(A1593&lt;$F$2,"",AVERAGE(INDIRECT("C"&amp;A1593-$F$2+3):C1593))</f>
        <v>5414.8136363636377</v>
      </c>
      <c r="G1593" s="2">
        <f ca="1">IF(A1593&lt;$G$2,"",IF(A1593=$G$2,AVERAGE(INDIRECT("C"&amp;A1593-$G$2+3):C1593),G1592+(2/($G$2+3))*(C1593-G1592)))</f>
        <v>5445.6610384130499</v>
      </c>
      <c r="J1593">
        <f ca="1">IF(F1593="","",IF(C1593&lt;(F1593*(1-'inputs and tables'!$K$14)),0,IF(C1593&gt;(F1593*(1+'inputs and tables'!$K$14)),1,J1592)))</f>
        <v>1</v>
      </c>
      <c r="K1593">
        <f ca="1">IF(G1593="","",IF(C1593&lt;(G1593*(1-'inputs and tables'!$K$14)),0,IF(C1593&gt;(G1593*(1+'inputs and tables'!$K$14)),1,K1592)))</f>
        <v>1</v>
      </c>
      <c r="N1593" s="13">
        <f t="shared" si="74"/>
        <v>28158.372017704845</v>
      </c>
      <c r="O1593" s="10">
        <f ca="1">(O1592+(IF(J1592&lt;&gt;J1591,(-O1592*'inputs and tables'!$K$22-'inputs and tables'!$K$21)-O1592*'inputs and tables'!$K$22,0)*('inputs and tables'!$K$15+'inputs and tables'!$K$16)))*(IF(AND(J1592=0,'inputs and tables'!$K$16=1),(data!C1592/data!C1593-1)*'inputs and tables'!$K$18+1,1)*IF(AND(J1592=1,'inputs and tables'!$K$15=1),(data!C1593/data!C1592-1)*'inputs and tables'!$K$17+1,1))</f>
        <v>1190334.7193594787</v>
      </c>
      <c r="P1593" s="10">
        <f ca="1">(P1592+(IF(K1592&lt;&gt;K1591,(-P1592*'inputs and tables'!$K$22-'inputs and tables'!$K$21)-P1592*'inputs and tables'!$K$22,0)*('inputs and tables'!$K$15+'inputs and tables'!$K$16)))*(IF(AND(K1592=0,'inputs and tables'!$K$16=1),data!C1592/data!C1593,1)*IF(AND(K1592=1,'inputs and tables'!$K$15=1),data!C1593/data!C1592,1))</f>
        <v>21593.05835323031</v>
      </c>
      <c r="R1593" s="36">
        <f ca="1">1-O1593/MAX($O$202:O1593)</f>
        <v>0</v>
      </c>
      <c r="S1593" s="36">
        <f>1-N1593/MAX($N$202:N1593)</f>
        <v>0.60178493547840517</v>
      </c>
    </row>
    <row r="1594" spans="1:19" x14ac:dyDescent="0.4">
      <c r="A1594" s="17">
        <f t="shared" si="72"/>
        <v>1592</v>
      </c>
      <c r="B1594">
        <v>1557792000</v>
      </c>
      <c r="C1594">
        <v>7990.92</v>
      </c>
      <c r="D1594" s="14">
        <f t="shared" si="73"/>
        <v>43599</v>
      </c>
      <c r="F1594">
        <f ca="1">IF(A1594&lt;$F$2,"",AVERAGE(INDIRECT("C"&amp;A1594-$F$2+3):C1594))</f>
        <v>5503.3575000000019</v>
      </c>
      <c r="G1594" s="2">
        <f ca="1">IF(A1594&lt;$G$2,"",IF(A1594=$G$2,AVERAGE(INDIRECT("C"&amp;A1594-$G$2+3):C1594),G1593+(2/($G$2+3))*(C1594-G1593)))</f>
        <v>5553.9699303954731</v>
      </c>
      <c r="J1594">
        <f ca="1">IF(F1594="","",IF(C1594&lt;(F1594*(1-'inputs and tables'!$K$14)),0,IF(C1594&gt;(F1594*(1+'inputs and tables'!$K$14)),1,J1593)))</f>
        <v>1</v>
      </c>
      <c r="K1594">
        <f ca="1">IF(G1594="","",IF(C1594&lt;(G1594*(1-'inputs and tables'!$K$14)),0,IF(C1594&gt;(G1594*(1+'inputs and tables'!$K$14)),1,K1593)))</f>
        <v>1</v>
      </c>
      <c r="N1594" s="13">
        <f t="shared" si="74"/>
        <v>28755.69469934146</v>
      </c>
      <c r="O1594" s="10">
        <f ca="1">(O1593+(IF(J1593&lt;&gt;J1592,(-O1593*'inputs and tables'!$K$22-'inputs and tables'!$K$21)-O1593*'inputs and tables'!$K$22,0)*('inputs and tables'!$K$15+'inputs and tables'!$K$16)))*(IF(AND(J1593=0,'inputs and tables'!$K$16=1),(data!C1593/data!C1594-1)*'inputs and tables'!$K$18+1,1)*IF(AND(J1593=1,'inputs and tables'!$K$15=1),(data!C1594/data!C1593-1)*'inputs and tables'!$K$17+1,1))</f>
        <v>1247148.4205874228</v>
      </c>
      <c r="P1594" s="10">
        <f ca="1">(P1593+(IF(K1593&lt;&gt;K1592,(-P1593*'inputs and tables'!$K$22-'inputs and tables'!$K$21)-P1593*'inputs and tables'!$K$22,0)*('inputs and tables'!$K$15+'inputs and tables'!$K$16)))*(IF(AND(K1593=0,'inputs and tables'!$K$16=1),data!C1593/data!C1594,1)*IF(AND(K1593=1,'inputs and tables'!$K$15=1),data!C1594/data!C1593,1))</f>
        <v>22051.111237543995</v>
      </c>
      <c r="R1594" s="36">
        <f ca="1">1-O1594/MAX($O$202:O1594)</f>
        <v>0</v>
      </c>
      <c r="S1594" s="36">
        <f>1-N1594/MAX($N$202:N1594)</f>
        <v>0.59333761153302311</v>
      </c>
    </row>
    <row r="1595" spans="1:19" x14ac:dyDescent="0.4">
      <c r="A1595" s="17">
        <f t="shared" si="72"/>
        <v>1593</v>
      </c>
      <c r="B1595">
        <v>1557878400</v>
      </c>
      <c r="C1595">
        <v>8203.32</v>
      </c>
      <c r="D1595" s="14">
        <f t="shared" si="73"/>
        <v>43600</v>
      </c>
      <c r="F1595">
        <f ca="1">IF(A1595&lt;$F$2,"",AVERAGE(INDIRECT("C"&amp;A1595-$F$2+3):C1595))</f>
        <v>5595.7738636363647</v>
      </c>
      <c r="G1595" s="2">
        <f ca="1">IF(A1595&lt;$G$2,"",IF(A1595=$G$2,AVERAGE(INDIRECT("C"&amp;A1595-$G$2+3):C1595),G1594+(2/($G$2+3))*(C1595-G1594)))</f>
        <v>5666.708231229708</v>
      </c>
      <c r="J1595">
        <f ca="1">IF(F1595="","",IF(C1595&lt;(F1595*(1-'inputs and tables'!$K$14)),0,IF(C1595&gt;(F1595*(1+'inputs and tables'!$K$14)),1,J1594)))</f>
        <v>1</v>
      </c>
      <c r="K1595">
        <f ca="1">IF(G1595="","",IF(C1595&lt;(G1595*(1-'inputs and tables'!$K$14)),0,IF(C1595&gt;(G1595*(1+'inputs and tables'!$K$14)),1,K1594)))</f>
        <v>1</v>
      </c>
      <c r="N1595" s="13">
        <f t="shared" si="74"/>
        <v>29520.025909532542</v>
      </c>
      <c r="O1595" s="10">
        <f ca="1">(O1594+(IF(J1594&lt;&gt;J1593,(-O1594*'inputs and tables'!$K$22-'inputs and tables'!$K$21)-O1594*'inputs and tables'!$K$22,0)*('inputs and tables'!$K$15+'inputs and tables'!$K$16)))*(IF(AND(J1594=0,'inputs and tables'!$K$16=1),(data!C1594/data!C1595-1)*'inputs and tables'!$K$18+1,1)*IF(AND(J1594=1,'inputs and tables'!$K$15=1),(data!C1595/data!C1594-1)*'inputs and tables'!$K$17+1,1))</f>
        <v>1321734.6046812104</v>
      </c>
      <c r="P1595" s="10">
        <f ca="1">(P1594+(IF(K1594&lt;&gt;K1593,(-P1594*'inputs and tables'!$K$22-'inputs and tables'!$K$21)-P1594*'inputs and tables'!$K$22,0)*('inputs and tables'!$K$15+'inputs and tables'!$K$16)))*(IF(AND(K1594=0,'inputs and tables'!$K$16=1),data!C1594/data!C1595,1)*IF(AND(K1594=1,'inputs and tables'!$K$15=1),data!C1595/data!C1594,1))</f>
        <v>22637.233489656934</v>
      </c>
      <c r="R1595" s="36">
        <f ca="1">1-O1595/MAX($O$202:O1595)</f>
        <v>0</v>
      </c>
      <c r="S1595" s="36">
        <f>1-N1595/MAX($N$202:N1595)</f>
        <v>0.58252845672852172</v>
      </c>
    </row>
    <row r="1596" spans="1:19" x14ac:dyDescent="0.4">
      <c r="A1596" s="17">
        <f t="shared" si="72"/>
        <v>1594</v>
      </c>
      <c r="B1596">
        <v>1557964800</v>
      </c>
      <c r="C1596">
        <v>7878.96</v>
      </c>
      <c r="D1596" s="14">
        <f t="shared" si="73"/>
        <v>43601</v>
      </c>
      <c r="F1596">
        <f ca="1">IF(A1596&lt;$F$2,"",AVERAGE(INDIRECT("C"&amp;A1596-$F$2+3):C1596))</f>
        <v>5663.4336363636376</v>
      </c>
      <c r="G1596" s="2">
        <f ca="1">IF(A1596&lt;$G$2,"",IF(A1596=$G$2,AVERAGE(INDIRECT("C"&amp;A1596-$G$2+3):C1596),G1595+(2/($G$2+3))*(C1596-G1595)))</f>
        <v>5760.8466043688695</v>
      </c>
      <c r="J1596">
        <f ca="1">IF(F1596="","",IF(C1596&lt;(F1596*(1-'inputs and tables'!$K$14)),0,IF(C1596&gt;(F1596*(1+'inputs and tables'!$K$14)),1,J1595)))</f>
        <v>1</v>
      </c>
      <c r="K1596">
        <f ca="1">IF(G1596="","",IF(C1596&lt;(G1596*(1-'inputs and tables'!$K$14)),0,IF(C1596&gt;(G1596*(1+'inputs and tables'!$K$14)),1,K1595)))</f>
        <v>1</v>
      </c>
      <c r="N1596" s="13">
        <f t="shared" si="74"/>
        <v>28352.801468206839</v>
      </c>
      <c r="O1596" s="10">
        <f ca="1">(O1595+(IF(J1595&lt;&gt;J1594,(-O1595*'inputs and tables'!$K$22-'inputs and tables'!$K$21)-O1595*'inputs and tables'!$K$22,0)*('inputs and tables'!$K$15+'inputs and tables'!$K$16)))*(IF(AND(J1595=0,'inputs and tables'!$K$16=1),(data!C1595/data!C1596-1)*'inputs and tables'!$K$18+1,1)*IF(AND(J1595=1,'inputs and tables'!$K$15=1),(data!C1596/data!C1595-1)*'inputs and tables'!$K$17+1,1))</f>
        <v>1204146.2219480739</v>
      </c>
      <c r="P1596" s="10">
        <f ca="1">(P1595+(IF(K1595&lt;&gt;K1594,(-P1595*'inputs and tables'!$K$22-'inputs and tables'!$K$21)-P1595*'inputs and tables'!$K$22,0)*('inputs and tables'!$K$15+'inputs and tables'!$K$16)))*(IF(AND(K1595=0,'inputs and tables'!$K$16=1),data!C1595/data!C1596,1)*IF(AND(K1595=1,'inputs and tables'!$K$15=1),data!C1596/data!C1595,1))</f>
        <v>21742.155270752257</v>
      </c>
      <c r="R1596" s="36">
        <f ca="1">1-O1596/MAX($O$202:O1596)</f>
        <v>8.8965199455829924E-2</v>
      </c>
      <c r="S1596" s="36">
        <f>1-N1596/MAX($N$202:N1596)</f>
        <v>0.59903531855709069</v>
      </c>
    </row>
    <row r="1597" spans="1:19" x14ac:dyDescent="0.4">
      <c r="A1597" s="17">
        <f t="shared" si="72"/>
        <v>1595</v>
      </c>
      <c r="B1597">
        <v>1558051200</v>
      </c>
      <c r="C1597">
        <v>7363.69</v>
      </c>
      <c r="D1597" s="14">
        <f t="shared" si="73"/>
        <v>43602</v>
      </c>
      <c r="F1597">
        <f ca="1">IF(A1597&lt;$F$2,"",AVERAGE(INDIRECT("C"&amp;A1597-$F$2+3):C1597))</f>
        <v>5717.7000000000007</v>
      </c>
      <c r="G1597" s="2">
        <f ca="1">IF(A1597&lt;$G$2,"",IF(A1597=$G$2,AVERAGE(INDIRECT("C"&amp;A1597-$G$2+3):C1597),G1596+(2/($G$2+3))*(C1597-G1596)))</f>
        <v>5829.0527063106201</v>
      </c>
      <c r="J1597">
        <f ca="1">IF(F1597="","",IF(C1597&lt;(F1597*(1-'inputs and tables'!$K$14)),0,IF(C1597&gt;(F1597*(1+'inputs and tables'!$K$14)),1,J1596)))</f>
        <v>1</v>
      </c>
      <c r="K1597">
        <f ca="1">IF(G1597="","",IF(C1597&lt;(G1597*(1-'inputs and tables'!$K$14)),0,IF(C1597&gt;(G1597*(1+'inputs and tables'!$K$14)),1,K1596)))</f>
        <v>1</v>
      </c>
      <c r="N1597" s="13">
        <f t="shared" si="74"/>
        <v>26498.578574255993</v>
      </c>
      <c r="O1597" s="10">
        <f ca="1">(O1596+(IF(J1596&lt;&gt;J1595,(-O1596*'inputs and tables'!$K$22-'inputs and tables'!$K$21)-O1596*'inputs and tables'!$K$22,0)*('inputs and tables'!$K$15+'inputs and tables'!$K$16)))*(IF(AND(J1596=0,'inputs and tables'!$K$16=1),(data!C1596/data!C1597-1)*'inputs and tables'!$K$18+1,1)*IF(AND(J1596=1,'inputs and tables'!$K$15=1),(data!C1597/data!C1596-1)*'inputs and tables'!$K$17+1,1))</f>
        <v>1026960.9140505639</v>
      </c>
      <c r="P1597" s="10">
        <f ca="1">(P1596+(IF(K1596&lt;&gt;K1595,(-P1596*'inputs and tables'!$K$22-'inputs and tables'!$K$21)-P1596*'inputs and tables'!$K$22,0)*('inputs and tables'!$K$15+'inputs and tables'!$K$16)))*(IF(AND(K1596=0,'inputs and tables'!$K$16=1),data!C1596/data!C1597,1)*IF(AND(K1596=1,'inputs and tables'!$K$15=1),data!C1597/data!C1596,1))</f>
        <v>20320.256905186176</v>
      </c>
      <c r="R1597" s="36">
        <f ca="1">1-O1597/MAX($O$202:O1597)</f>
        <v>0.22302033221090023</v>
      </c>
      <c r="S1597" s="36">
        <f>1-N1597/MAX($N$202:N1597)</f>
        <v>0.62525769706987511</v>
      </c>
    </row>
    <row r="1598" spans="1:19" x14ac:dyDescent="0.4">
      <c r="A1598" s="17">
        <f t="shared" si="72"/>
        <v>1596</v>
      </c>
      <c r="B1598">
        <v>1558137600</v>
      </c>
      <c r="C1598">
        <v>7262.4</v>
      </c>
      <c r="D1598" s="14">
        <f t="shared" si="73"/>
        <v>43603</v>
      </c>
      <c r="F1598">
        <f ca="1">IF(A1598&lt;$F$2,"",AVERAGE(INDIRECT("C"&amp;A1598-$F$2+3):C1598))</f>
        <v>5771.2434090909101</v>
      </c>
      <c r="G1598" s="2">
        <f ca="1">IF(A1598&lt;$G$2,"",IF(A1598=$G$2,AVERAGE(INDIRECT("C"&amp;A1598-$G$2+3):C1598),G1597+(2/($G$2+3))*(C1598-G1597)))</f>
        <v>5890.0462081697424</v>
      </c>
      <c r="J1598">
        <f ca="1">IF(F1598="","",IF(C1598&lt;(F1598*(1-'inputs and tables'!$K$14)),0,IF(C1598&gt;(F1598*(1+'inputs and tables'!$K$14)),1,J1597)))</f>
        <v>1</v>
      </c>
      <c r="K1598">
        <f ca="1">IF(G1598="","",IF(C1598&lt;(G1598*(1-'inputs and tables'!$K$14)),0,IF(C1598&gt;(G1598*(1+'inputs and tables'!$K$14)),1,K1597)))</f>
        <v>1</v>
      </c>
      <c r="N1598" s="13">
        <f t="shared" si="74"/>
        <v>26134.081830940293</v>
      </c>
      <c r="O1598" s="10">
        <f ca="1">(O1597+(IF(J1597&lt;&gt;J1596,(-O1597*'inputs and tables'!$K$22-'inputs and tables'!$K$21)-O1597*'inputs and tables'!$K$22,0)*('inputs and tables'!$K$15+'inputs and tables'!$K$16)))*(IF(AND(J1597=0,'inputs and tables'!$K$16=1),(data!C1597/data!C1598-1)*'inputs and tables'!$K$18+1,1)*IF(AND(J1597=1,'inputs and tables'!$K$15=1),(data!C1598/data!C1597-1)*'inputs and tables'!$K$17+1,1))</f>
        <v>995176.99054014892</v>
      </c>
      <c r="P1598" s="10">
        <f ca="1">(P1597+(IF(K1597&lt;&gt;K1596,(-P1597*'inputs and tables'!$K$22-'inputs and tables'!$K$21)-P1597*'inputs and tables'!$K$22,0)*('inputs and tables'!$K$15+'inputs and tables'!$K$16)))*(IF(AND(K1597=0,'inputs and tables'!$K$16=1),data!C1597/data!C1598,1)*IF(AND(K1597=1,'inputs and tables'!$K$15=1),data!C1598/data!C1597,1))</f>
        <v>20040.745027048135</v>
      </c>
      <c r="R1598" s="36">
        <f ca="1">1-O1598/MAX($O$202:O1598)</f>
        <v>0.24706746194318185</v>
      </c>
      <c r="S1598" s="36">
        <f>1-N1598/MAX($N$202:N1598)</f>
        <v>0.63041240182575065</v>
      </c>
    </row>
    <row r="1599" spans="1:19" x14ac:dyDescent="0.4">
      <c r="A1599" s="17">
        <f t="shared" si="72"/>
        <v>1597</v>
      </c>
      <c r="B1599">
        <v>1558224000</v>
      </c>
      <c r="C1599">
        <v>8200</v>
      </c>
      <c r="D1599" s="14">
        <f t="shared" si="73"/>
        <v>43604</v>
      </c>
      <c r="F1599">
        <f ca="1">IF(A1599&lt;$F$2,"",AVERAGE(INDIRECT("C"&amp;A1599-$F$2+3):C1599))</f>
        <v>5843.0465909090917</v>
      </c>
      <c r="G1599" s="2">
        <f ca="1">IF(A1599&lt;$G$2,"",IF(A1599=$G$2,AVERAGE(INDIRECT("C"&amp;A1599-$G$2+3):C1599),G1598+(2/($G$2+3))*(C1599-G1598)))</f>
        <v>5988.3421142050729</v>
      </c>
      <c r="J1599">
        <f ca="1">IF(F1599="","",IF(C1599&lt;(F1599*(1-'inputs and tables'!$K$14)),0,IF(C1599&gt;(F1599*(1+'inputs and tables'!$K$14)),1,J1598)))</f>
        <v>1</v>
      </c>
      <c r="K1599">
        <f ca="1">IF(G1599="","",IF(C1599&lt;(G1599*(1-'inputs and tables'!$K$14)),0,IF(C1599&gt;(G1599*(1+'inputs and tables'!$K$14)),1,K1598)))</f>
        <v>1</v>
      </c>
      <c r="N1599" s="13">
        <f t="shared" si="74"/>
        <v>29508.078736190571</v>
      </c>
      <c r="O1599" s="10">
        <f ca="1">(O1598+(IF(J1598&lt;&gt;J1597,(-O1598*'inputs and tables'!$K$22-'inputs and tables'!$K$21)-O1598*'inputs and tables'!$K$22,0)*('inputs and tables'!$K$15+'inputs and tables'!$K$16)))*(IF(AND(J1598=0,'inputs and tables'!$K$16=1),(data!C1598/data!C1599-1)*'inputs and tables'!$K$18+1,1)*IF(AND(J1598=1,'inputs and tables'!$K$15=1),(data!C1599/data!C1598-1)*'inputs and tables'!$K$17+1,1))</f>
        <v>1284258.4758953345</v>
      </c>
      <c r="P1599" s="10">
        <f ca="1">(P1598+(IF(K1598&lt;&gt;K1597,(-P1598*'inputs and tables'!$K$22-'inputs and tables'!$K$21)-P1598*'inputs and tables'!$K$22,0)*('inputs and tables'!$K$15+'inputs and tables'!$K$16)))*(IF(AND(K1598=0,'inputs and tables'!$K$16=1),data!C1598/data!C1599,1)*IF(AND(K1598=1,'inputs and tables'!$K$15=1),data!C1599/data!C1598,1))</f>
        <v>22628.071880066469</v>
      </c>
      <c r="R1599" s="36">
        <f ca="1">1-O1599/MAX($O$202:O1599)</f>
        <v>2.8353747154039821E-2</v>
      </c>
      <c r="S1599" s="36">
        <f>1-N1599/MAX($N$202:N1599)</f>
        <v>0.58269741338554126</v>
      </c>
    </row>
    <row r="1600" spans="1:19" x14ac:dyDescent="0.4">
      <c r="A1600" s="17">
        <f t="shared" si="72"/>
        <v>1598</v>
      </c>
      <c r="B1600">
        <v>1558310400</v>
      </c>
      <c r="C1600">
        <v>7999.54</v>
      </c>
      <c r="D1600" s="14">
        <f t="shared" si="73"/>
        <v>43605</v>
      </c>
      <c r="F1600">
        <f ca="1">IF(A1600&lt;$F$2,"",AVERAGE(INDIRECT("C"&amp;A1600-$F$2+3):C1600))</f>
        <v>5910.0993181818185</v>
      </c>
      <c r="G1600" s="2">
        <f ca="1">IF(A1600&lt;$G$2,"",IF(A1600=$G$2,AVERAGE(INDIRECT("C"&amp;A1600-$G$2+3):C1600),G1599+(2/($G$2+3))*(C1600-G1599)))</f>
        <v>6073.9250029623036</v>
      </c>
      <c r="J1600">
        <f ca="1">IF(F1600="","",IF(C1600&lt;(F1600*(1-'inputs and tables'!$K$14)),0,IF(C1600&gt;(F1600*(1+'inputs and tables'!$K$14)),1,J1599)))</f>
        <v>1</v>
      </c>
      <c r="K1600">
        <f ca="1">IF(G1600="","",IF(C1600&lt;(G1600*(1-'inputs and tables'!$K$14)),0,IF(C1600&gt;(G1600*(1+'inputs and tables'!$K$14)),1,K1599)))</f>
        <v>1</v>
      </c>
      <c r="N1600" s="13">
        <f t="shared" si="74"/>
        <v>28786.714167476333</v>
      </c>
      <c r="O1600" s="10">
        <f ca="1">(O1599+(IF(J1599&lt;&gt;J1598,(-O1599*'inputs and tables'!$K$22-'inputs and tables'!$K$21)-O1599*'inputs and tables'!$K$22,0)*('inputs and tables'!$K$15+'inputs and tables'!$K$16)))*(IF(AND(J1599=0,'inputs and tables'!$K$16=1),(data!C1599/data!C1600-1)*'inputs and tables'!$K$18+1,1)*IF(AND(J1599=1,'inputs and tables'!$K$15=1),(data!C1600/data!C1599-1)*'inputs and tables'!$K$17+1,1))</f>
        <v>1213618.7781300354</v>
      </c>
      <c r="P1600" s="10">
        <f ca="1">(P1599+(IF(K1599&lt;&gt;K1598,(-P1599*'inputs and tables'!$K$22-'inputs and tables'!$K$21)-P1599*'inputs and tables'!$K$22,0)*('inputs and tables'!$K$15+'inputs and tables'!$K$16)))*(IF(AND(K1599=0,'inputs and tables'!$K$16=1),data!C1599/data!C1600,1)*IF(AND(K1599=1,'inputs and tables'!$K$15=1),data!C1600/data!C1599,1))</f>
        <v>22074.898308227675</v>
      </c>
      <c r="R1600" s="36">
        <f ca="1">1-O1600/MAX($O$202:O1600)</f>
        <v>8.1798438331159185E-2</v>
      </c>
      <c r="S1600" s="36">
        <f>1-N1600/MAX($N$202:N1600)</f>
        <v>0.59289893491148438</v>
      </c>
    </row>
    <row r="1601" spans="1:19" x14ac:dyDescent="0.4">
      <c r="A1601" s="17">
        <f t="shared" si="72"/>
        <v>1599</v>
      </c>
      <c r="B1601">
        <v>1558396800</v>
      </c>
      <c r="C1601">
        <v>7951.7</v>
      </c>
      <c r="D1601" s="14">
        <f t="shared" si="73"/>
        <v>43606</v>
      </c>
      <c r="F1601">
        <f ca="1">IF(A1601&lt;$F$2,"",AVERAGE(INDIRECT("C"&amp;A1601-$F$2+3):C1601))</f>
        <v>5972.7563636363639</v>
      </c>
      <c r="G1601" s="2">
        <f ca="1">IF(A1601&lt;$G$2,"",IF(A1601=$G$2,AVERAGE(INDIRECT("C"&amp;A1601-$G$2+3):C1601),G1600+(2/($G$2+3))*(C1601-G1600)))</f>
        <v>6153.8303219851841</v>
      </c>
      <c r="J1601">
        <f ca="1">IF(F1601="","",IF(C1601&lt;(F1601*(1-'inputs and tables'!$K$14)),0,IF(C1601&gt;(F1601*(1+'inputs and tables'!$K$14)),1,J1600)))</f>
        <v>1</v>
      </c>
      <c r="K1601">
        <f ca="1">IF(G1601="","",IF(C1601&lt;(G1601*(1-'inputs and tables'!$K$14)),0,IF(C1601&gt;(G1601*(1+'inputs and tables'!$K$14)),1,K1600)))</f>
        <v>1</v>
      </c>
      <c r="N1601" s="13">
        <f t="shared" si="74"/>
        <v>28614.559717873974</v>
      </c>
      <c r="O1601" s="10">
        <f ca="1">(O1600+(IF(J1600&lt;&gt;J1599,(-O1600*'inputs and tables'!$K$22-'inputs and tables'!$K$21)-O1600*'inputs and tables'!$K$22,0)*('inputs and tables'!$K$15+'inputs and tables'!$K$16)))*(IF(AND(J1600=0,'inputs and tables'!$K$16=1),(data!C1600/data!C1601-1)*'inputs and tables'!$K$18+1,1)*IF(AND(J1600=1,'inputs and tables'!$K$15=1),(data!C1601/data!C1600-1)*'inputs and tables'!$K$17+1,1))</f>
        <v>1197288.598484966</v>
      </c>
      <c r="P1601" s="10">
        <f ca="1">(P1600+(IF(K1600&lt;&gt;K1599,(-P1600*'inputs and tables'!$K$22-'inputs and tables'!$K$21)-P1600*'inputs and tables'!$K$22,0)*('inputs and tables'!$K$15+'inputs and tables'!$K$16)))*(IF(AND(K1600=0,'inputs and tables'!$K$16=1),data!C1600/data!C1601,1)*IF(AND(K1600=1,'inputs and tables'!$K$15=1),data!C1601/data!C1600,1))</f>
        <v>21942.882825454213</v>
      </c>
      <c r="R1601" s="36">
        <f ca="1">1-O1601/MAX($O$202:O1601)</f>
        <v>9.4153550762378302E-2</v>
      </c>
      <c r="S1601" s="36">
        <f>1-N1601/MAX($N$202:N1601)</f>
        <v>0.5953335392704644</v>
      </c>
    </row>
    <row r="1602" spans="1:19" x14ac:dyDescent="0.4">
      <c r="A1602" s="17">
        <f t="shared" si="72"/>
        <v>1600</v>
      </c>
      <c r="B1602">
        <v>1558483200</v>
      </c>
      <c r="C1602">
        <v>7626.48</v>
      </c>
      <c r="D1602" s="14">
        <f t="shared" si="73"/>
        <v>43607</v>
      </c>
      <c r="F1602">
        <f ca="1">IF(A1602&lt;$F$2,"",AVERAGE(INDIRECT("C"&amp;A1602-$F$2+3):C1602))</f>
        <v>6025.9595454545461</v>
      </c>
      <c r="G1602" s="2">
        <f ca="1">IF(A1602&lt;$G$2,"",IF(A1602=$G$2,AVERAGE(INDIRECT("C"&amp;A1602-$G$2+3):C1602),G1601+(2/($G$2+3))*(C1602-G1601)))</f>
        <v>6216.496265730495</v>
      </c>
      <c r="J1602">
        <f ca="1">IF(F1602="","",IF(C1602&lt;(F1602*(1-'inputs and tables'!$K$14)),0,IF(C1602&gt;(F1602*(1+'inputs and tables'!$K$14)),1,J1601)))</f>
        <v>1</v>
      </c>
      <c r="K1602">
        <f ca="1">IF(G1602="","",IF(C1602&lt;(G1602*(1-'inputs and tables'!$K$14)),0,IF(C1602&gt;(G1602*(1+'inputs and tables'!$K$14)),1,K1601)))</f>
        <v>1</v>
      </c>
      <c r="N1602" s="13">
        <f t="shared" si="74"/>
        <v>27444.240526827154</v>
      </c>
      <c r="O1602" s="10">
        <f ca="1">(O1601+(IF(J1601&lt;&gt;J1600,(-O1601*'inputs and tables'!$K$22-'inputs and tables'!$K$21)-O1601*'inputs and tables'!$K$22,0)*('inputs and tables'!$K$15+'inputs and tables'!$K$16)))*(IF(AND(J1601=0,'inputs and tables'!$K$16=1),(data!C1601/data!C1602-1)*'inputs and tables'!$K$18+1,1)*IF(AND(J1601=1,'inputs and tables'!$K$15=1),(data!C1602/data!C1601-1)*'inputs and tables'!$K$17+1,1))</f>
        <v>1087109.6498955595</v>
      </c>
      <c r="P1602" s="10">
        <f ca="1">(P1601+(IF(K1601&lt;&gt;K1600,(-P1601*'inputs and tables'!$K$22-'inputs and tables'!$K$21)-P1601*'inputs and tables'!$K$22,0)*('inputs and tables'!$K$15+'inputs and tables'!$K$16)))*(IF(AND(K1601=0,'inputs and tables'!$K$16=1),data!C1601/data!C1602,1)*IF(AND(K1601=1,'inputs and tables'!$K$15=1),data!C1602/data!C1601,1))</f>
        <v>21045.431418523087</v>
      </c>
      <c r="R1602" s="36">
        <f ca="1">1-O1602/MAX($O$202:O1602)</f>
        <v>0.17751290913824569</v>
      </c>
      <c r="S1602" s="36">
        <f>1-N1602/MAX($N$202:N1602)</f>
        <v>0.61188416698006853</v>
      </c>
    </row>
    <row r="1603" spans="1:19" x14ac:dyDescent="0.4">
      <c r="A1603" s="17">
        <f t="shared" si="72"/>
        <v>1601</v>
      </c>
      <c r="B1603">
        <v>1558569600</v>
      </c>
      <c r="C1603">
        <v>7881.98</v>
      </c>
      <c r="D1603" s="14">
        <f t="shared" si="73"/>
        <v>43608</v>
      </c>
      <c r="F1603">
        <f ca="1">IF(A1603&lt;$F$2,"",AVERAGE(INDIRECT("C"&amp;A1603-$F$2+3):C1603))</f>
        <v>6087.204318181819</v>
      </c>
      <c r="G1603" s="2">
        <f ca="1">IF(A1603&lt;$G$2,"",IF(A1603=$G$2,AVERAGE(INDIRECT("C"&amp;A1603-$G$2+3):C1603),G1602+(2/($G$2+3))*(C1603-G1602)))</f>
        <v>6287.3679139972828</v>
      </c>
      <c r="J1603">
        <f ca="1">IF(F1603="","",IF(C1603&lt;(F1603*(1-'inputs and tables'!$K$14)),0,IF(C1603&gt;(F1603*(1+'inputs and tables'!$K$14)),1,J1602)))</f>
        <v>1</v>
      </c>
      <c r="K1603">
        <f ca="1">IF(G1603="","",IF(C1603&lt;(G1603*(1-'inputs and tables'!$K$14)),0,IF(C1603&gt;(G1603*(1+'inputs and tables'!$K$14)),1,K1602)))</f>
        <v>1</v>
      </c>
      <c r="N1603" s="13">
        <f t="shared" si="74"/>
        <v>28363.669077692604</v>
      </c>
      <c r="O1603" s="10">
        <f ca="1">(O1602+(IF(J1602&lt;&gt;J1601,(-O1602*'inputs and tables'!$K$22-'inputs and tables'!$K$21)-O1602*'inputs and tables'!$K$22,0)*('inputs and tables'!$K$15+'inputs and tables'!$K$16)))*(IF(AND(J1602=0,'inputs and tables'!$K$16=1),(data!C1602/data!C1603-1)*'inputs and tables'!$K$18+1,1)*IF(AND(J1602=1,'inputs and tables'!$K$15=1),(data!C1603/data!C1602-1)*'inputs and tables'!$K$17+1,1))</f>
        <v>1169054.6835131275</v>
      </c>
      <c r="P1603" s="10">
        <f ca="1">(P1602+(IF(K1602&lt;&gt;K1601,(-P1602*'inputs and tables'!$K$22-'inputs and tables'!$K$21)-P1602*'inputs and tables'!$K$22,0)*('inputs and tables'!$K$15+'inputs and tables'!$K$16)))*(IF(AND(K1602=0,'inputs and tables'!$K$16=1),data!C1602/data!C1603,1)*IF(AND(K1602=1,'inputs and tables'!$K$15=1),data!C1603/data!C1602,1))</f>
        <v>21750.489024054426</v>
      </c>
      <c r="R1603" s="36">
        <f ca="1">1-O1603/MAX($O$202:O1603)</f>
        <v>0.11551480957473137</v>
      </c>
      <c r="S1603" s="36">
        <f>1-N1603/MAX($N$202:N1603)</f>
        <v>0.59888162906787423</v>
      </c>
    </row>
    <row r="1604" spans="1:19" x14ac:dyDescent="0.4">
      <c r="A1604" s="17">
        <f t="shared" si="72"/>
        <v>1602</v>
      </c>
      <c r="B1604">
        <v>1558656000</v>
      </c>
      <c r="C1604">
        <v>8001.7</v>
      </c>
      <c r="D1604" s="14">
        <f t="shared" si="73"/>
        <v>43609</v>
      </c>
      <c r="F1604">
        <f ca="1">IF(A1604&lt;$F$2,"",AVERAGE(INDIRECT("C"&amp;A1604-$F$2+3):C1604))</f>
        <v>6148.1843181818194</v>
      </c>
      <c r="G1604" s="2">
        <f ca="1">IF(A1604&lt;$G$2,"",IF(A1604=$G$2,AVERAGE(INDIRECT("C"&amp;A1604-$G$2+3):C1604),G1603+(2/($G$2+3))*(C1604-G1603)))</f>
        <v>6360.3182155293134</v>
      </c>
      <c r="J1604">
        <f ca="1">IF(F1604="","",IF(C1604&lt;(F1604*(1-'inputs and tables'!$K$14)),0,IF(C1604&gt;(F1604*(1+'inputs and tables'!$K$14)),1,J1603)))</f>
        <v>1</v>
      </c>
      <c r="K1604">
        <f ca="1">IF(G1604="","",IF(C1604&lt;(G1604*(1-'inputs and tables'!$K$14)),0,IF(C1604&gt;(G1604*(1+'inputs and tables'!$K$14)),1,K1603)))</f>
        <v>1</v>
      </c>
      <c r="N1604" s="13">
        <f t="shared" si="74"/>
        <v>28794.48702724099</v>
      </c>
      <c r="O1604" s="10">
        <f ca="1">(O1603+(IF(J1603&lt;&gt;J1602,(-O1603*'inputs and tables'!$K$22-'inputs and tables'!$K$21)-O1603*'inputs and tables'!$K$22,0)*('inputs and tables'!$K$15+'inputs and tables'!$K$16)))*(IF(AND(J1603=0,'inputs and tables'!$K$16=1),(data!C1603/data!C1604-1)*'inputs and tables'!$K$18+1,1)*IF(AND(J1603=1,'inputs and tables'!$K$15=1),(data!C1604/data!C1603-1)*'inputs and tables'!$K$17+1,1))</f>
        <v>1209007.6217466595</v>
      </c>
      <c r="P1604" s="10">
        <f ca="1">(P1603+(IF(K1603&lt;&gt;K1602,(-P1603*'inputs and tables'!$K$22-'inputs and tables'!$K$21)-P1603*'inputs and tables'!$K$22,0)*('inputs and tables'!$K$15+'inputs and tables'!$K$16)))*(IF(AND(K1603=0,'inputs and tables'!$K$16=1),data!C1603/data!C1604,1)*IF(AND(K1603=1,'inputs and tables'!$K$15=1),data!C1604/data!C1603,1))</f>
        <v>22080.858873503399</v>
      </c>
      <c r="R1604" s="36">
        <f ca="1">1-O1604/MAX($O$202:O1604)</f>
        <v>8.5287154119521258E-2</v>
      </c>
      <c r="S1604" s="36">
        <f>1-N1604/MAX($N$202:N1604)</f>
        <v>0.59278901130330297</v>
      </c>
    </row>
    <row r="1605" spans="1:19" x14ac:dyDescent="0.4">
      <c r="A1605" s="17">
        <f t="shared" ref="A1605:A1668" si="75">A1604+1</f>
        <v>1603</v>
      </c>
      <c r="B1605">
        <v>1558742400</v>
      </c>
      <c r="C1605">
        <v>8063.81</v>
      </c>
      <c r="D1605" s="14">
        <f t="shared" si="73"/>
        <v>43610</v>
      </c>
      <c r="F1605">
        <f ca="1">IF(A1605&lt;$F$2,"",AVERAGE(INDIRECT("C"&amp;A1605-$F$2+3):C1605))</f>
        <v>6216.8777272727284</v>
      </c>
      <c r="G1605" s="2">
        <f ca="1">IF(A1605&lt;$G$2,"",IF(A1605=$G$2,AVERAGE(INDIRECT("C"&amp;A1605-$G$2+3):C1605),G1604+(2/($G$2+3))*(C1605-G1604)))</f>
        <v>6432.8072276344492</v>
      </c>
      <c r="J1605">
        <f ca="1">IF(F1605="","",IF(C1605&lt;(F1605*(1-'inputs and tables'!$K$14)),0,IF(C1605&gt;(F1605*(1+'inputs and tables'!$K$14)),1,J1604)))</f>
        <v>1</v>
      </c>
      <c r="K1605">
        <f ca="1">IF(G1605="","",IF(C1605&lt;(G1605*(1-'inputs and tables'!$K$14)),0,IF(C1605&gt;(G1605*(1+'inputs and tables'!$K$14)),1,K1604)))</f>
        <v>1</v>
      </c>
      <c r="N1605" s="13">
        <f t="shared" si="74"/>
        <v>29017.992730936698</v>
      </c>
      <c r="O1605" s="10">
        <f ca="1">(O1604+(IF(J1604&lt;&gt;J1603,(-O1604*'inputs and tables'!$K$22-'inputs and tables'!$K$21)-O1604*'inputs and tables'!$K$22,0)*('inputs and tables'!$K$15+'inputs and tables'!$K$16)))*(IF(AND(J1604=0,'inputs and tables'!$K$16=1),(data!C1604/data!C1605-1)*'inputs and tables'!$K$18+1,1)*IF(AND(J1604=1,'inputs and tables'!$K$15=1),(data!C1605/data!C1604-1)*'inputs and tables'!$K$17+1,1))</f>
        <v>1230122.608889397</v>
      </c>
      <c r="P1605" s="10">
        <f ca="1">(P1604+(IF(K1604&lt;&gt;K1603,(-P1604*'inputs and tables'!$K$22-'inputs and tables'!$K$21)-P1604*'inputs and tables'!$K$22,0)*('inputs and tables'!$K$15+'inputs and tables'!$K$16)))*(IF(AND(K1604=0,'inputs and tables'!$K$16=1),data!C1604/data!C1605,1)*IF(AND(K1604=1,'inputs and tables'!$K$15=1),data!C1605/data!C1604,1))</f>
        <v>22252.252720390097</v>
      </c>
      <c r="R1605" s="36">
        <f ca="1">1-O1605/MAX($O$202:O1605)</f>
        <v>6.9311944672818204E-2</v>
      </c>
      <c r="S1605" s="36">
        <f>1-N1605/MAX($N$202:N1605)</f>
        <v>0.58962819866249516</v>
      </c>
    </row>
    <row r="1606" spans="1:19" x14ac:dyDescent="0.4">
      <c r="A1606" s="17">
        <f t="shared" si="75"/>
        <v>1604</v>
      </c>
      <c r="B1606">
        <v>1558828800</v>
      </c>
      <c r="C1606">
        <v>8731.7199999999993</v>
      </c>
      <c r="D1606" s="14">
        <f t="shared" si="73"/>
        <v>43611</v>
      </c>
      <c r="F1606">
        <f ca="1">IF(A1606&lt;$F$2,"",AVERAGE(INDIRECT("C"&amp;A1606-$F$2+3):C1606))</f>
        <v>6299.9125000000022</v>
      </c>
      <c r="G1606" s="2">
        <f ca="1">IF(A1606&lt;$G$2,"",IF(A1606=$G$2,AVERAGE(INDIRECT("C"&amp;A1606-$G$2+3):C1606),G1605+(2/($G$2+3))*(C1606-G1605)))</f>
        <v>6530.6333030542601</v>
      </c>
      <c r="J1606">
        <f ca="1">IF(F1606="","",IF(C1606&lt;(F1606*(1-'inputs and tables'!$K$14)),0,IF(C1606&gt;(F1606*(1+'inputs and tables'!$K$14)),1,J1605)))</f>
        <v>1</v>
      </c>
      <c r="K1606">
        <f ca="1">IF(G1606="","",IF(C1606&lt;(G1606*(1-'inputs and tables'!$K$14)),0,IF(C1606&gt;(G1606*(1+'inputs and tables'!$K$14)),1,K1605)))</f>
        <v>1</v>
      </c>
      <c r="N1606" s="13">
        <f t="shared" si="74"/>
        <v>31421.497714923164</v>
      </c>
      <c r="O1606" s="10">
        <f ca="1">(O1605+(IF(J1605&lt;&gt;J1604,(-O1605*'inputs and tables'!$K$22-'inputs and tables'!$K$21)-O1605*'inputs and tables'!$K$22,0)*('inputs and tables'!$K$15+'inputs and tables'!$K$16)))*(IF(AND(J1605=0,'inputs and tables'!$K$16=1),(data!C1605/data!C1606-1)*'inputs and tables'!$K$18+1,1)*IF(AND(J1605=1,'inputs and tables'!$K$15=1),(data!C1606/data!C1605-1)*'inputs and tables'!$K$17+1,1))</f>
        <v>1459372.2044692114</v>
      </c>
      <c r="P1606" s="10">
        <f ca="1">(P1605+(IF(K1605&lt;&gt;K1604,(-P1605*'inputs and tables'!$K$22-'inputs and tables'!$K$21)-P1605*'inputs and tables'!$K$22,0)*('inputs and tables'!$K$15+'inputs and tables'!$K$16)))*(IF(AND(K1605=0,'inputs and tables'!$K$16=1),data!C1605/data!C1606,1)*IF(AND(K1605=1,'inputs and tables'!$K$15=1),data!C1606/data!C1605,1))</f>
        <v>24095.364365440728</v>
      </c>
      <c r="R1606" s="36">
        <f ca="1">1-O1606/MAX($O$202:O1606)</f>
        <v>0</v>
      </c>
      <c r="S1606" s="36">
        <f>1-N1606/MAX($N$202:N1606)</f>
        <v>0.55563788517156076</v>
      </c>
    </row>
    <row r="1607" spans="1:19" x14ac:dyDescent="0.4">
      <c r="A1607" s="17">
        <f t="shared" si="75"/>
        <v>1605</v>
      </c>
      <c r="B1607">
        <v>1558915200</v>
      </c>
      <c r="C1607">
        <v>8772.2900000000009</v>
      </c>
      <c r="D1607" s="14">
        <f t="shared" si="73"/>
        <v>43612</v>
      </c>
      <c r="F1607">
        <f ca="1">IF(A1607&lt;$F$2,"",AVERAGE(INDIRECT("C"&amp;A1607-$F$2+3):C1607))</f>
        <v>6384.1413636363641</v>
      </c>
      <c r="G1607" s="2">
        <f ca="1">IF(A1607&lt;$G$2,"",IF(A1607=$G$2,AVERAGE(INDIRECT("C"&amp;A1607-$G$2+3):C1607),G1606+(2/($G$2+3))*(C1607-G1606)))</f>
        <v>6626.0229497328019</v>
      </c>
      <c r="J1607">
        <f ca="1">IF(F1607="","",IF(C1607&lt;(F1607*(1-'inputs and tables'!$K$14)),0,IF(C1607&gt;(F1607*(1+'inputs and tables'!$K$14)),1,J1606)))</f>
        <v>1</v>
      </c>
      <c r="K1607">
        <f ca="1">IF(G1607="","",IF(C1607&lt;(G1607*(1-'inputs and tables'!$K$14)),0,IF(C1607&gt;(G1607*(1+'inputs and tables'!$K$14)),1,K1606)))</f>
        <v>1</v>
      </c>
      <c r="N1607" s="13">
        <f t="shared" si="74"/>
        <v>31567.490733743569</v>
      </c>
      <c r="O1607" s="10">
        <f ca="1">(O1606+(IF(J1606&lt;&gt;J1605,(-O1606*'inputs and tables'!$K$22-'inputs and tables'!$K$21)-O1606*'inputs and tables'!$K$22,0)*('inputs and tables'!$K$15+'inputs and tables'!$K$16)))*(IF(AND(J1606=0,'inputs and tables'!$K$16=1),(data!C1606/data!C1607-1)*'inputs and tables'!$K$18+1,1)*IF(AND(J1606=1,'inputs and tables'!$K$15=1),(data!C1607/data!C1606-1)*'inputs and tables'!$K$17+1,1))</f>
        <v>1474628.6651956739</v>
      </c>
      <c r="P1607" s="10">
        <f ca="1">(P1606+(IF(K1606&lt;&gt;K1605,(-P1606*'inputs and tables'!$K$22-'inputs and tables'!$K$21)-P1606*'inputs and tables'!$K$22,0)*('inputs and tables'!$K$15+'inputs and tables'!$K$16)))*(IF(AND(K1606=0,'inputs and tables'!$K$16=1),data!C1606/data!C1607,1)*IF(AND(K1606=1,'inputs and tables'!$K$15=1),data!C1607/data!C1606,1))</f>
        <v>24207.318130827844</v>
      </c>
      <c r="R1607" s="36">
        <f ca="1">1-O1607/MAX($O$202:O1607)</f>
        <v>0</v>
      </c>
      <c r="S1607" s="36">
        <f>1-N1607/MAX($N$202:N1607)</f>
        <v>0.55357325517900591</v>
      </c>
    </row>
    <row r="1608" spans="1:19" x14ac:dyDescent="0.4">
      <c r="A1608" s="17">
        <f t="shared" si="75"/>
        <v>1606</v>
      </c>
      <c r="B1608">
        <v>1559001600</v>
      </c>
      <c r="C1608">
        <v>8715.36</v>
      </c>
      <c r="D1608" s="14">
        <f t="shared" si="73"/>
        <v>43613</v>
      </c>
      <c r="F1608">
        <f ca="1">IF(A1608&lt;$F$2,"",AVERAGE(INDIRECT("C"&amp;A1608-$F$2+3):C1608))</f>
        <v>6464.8479545454547</v>
      </c>
      <c r="G1608" s="2">
        <f ca="1">IF(A1608&lt;$G$2,"",IF(A1608=$G$2,AVERAGE(INDIRECT("C"&amp;A1608-$G$2+3):C1608),G1607+(2/($G$2+3))*(C1608-G1607)))</f>
        <v>6714.9309093186403</v>
      </c>
      <c r="J1608">
        <f ca="1">IF(F1608="","",IF(C1608&lt;(F1608*(1-'inputs and tables'!$K$14)),0,IF(C1608&gt;(F1608*(1+'inputs and tables'!$K$14)),1,J1607)))</f>
        <v>1</v>
      </c>
      <c r="K1608">
        <f ca="1">IF(G1608="","",IF(C1608&lt;(G1608*(1-'inputs and tables'!$K$14)),0,IF(C1608&gt;(G1608*(1+'inputs and tables'!$K$14)),1,K1607)))</f>
        <v>1</v>
      </c>
      <c r="N1608" s="13">
        <f t="shared" si="74"/>
        <v>31362.625499298287</v>
      </c>
      <c r="O1608" s="10">
        <f ca="1">(O1607+(IF(J1607&lt;&gt;J1606,(-O1607*'inputs and tables'!$K$22-'inputs and tables'!$K$21)-O1607*'inputs and tables'!$K$22,0)*('inputs and tables'!$K$15+'inputs and tables'!$K$16)))*(IF(AND(J1607=0,'inputs and tables'!$K$16=1),(data!C1607/data!C1608-1)*'inputs and tables'!$K$18+1,1)*IF(AND(J1607=1,'inputs and tables'!$K$15=1),(data!C1608/data!C1607-1)*'inputs and tables'!$K$17+1,1))</f>
        <v>1453096.2178761512</v>
      </c>
      <c r="P1608" s="10">
        <f ca="1">(P1607+(IF(K1607&lt;&gt;K1606,(-P1607*'inputs and tables'!$K$22-'inputs and tables'!$K$21)-P1607*'inputs and tables'!$K$22,0)*('inputs and tables'!$K$15+'inputs and tables'!$K$16)))*(IF(AND(K1607=0,'inputs and tables'!$K$16=1),data!C1607/data!C1608,1)*IF(AND(K1607=1,'inputs and tables'!$K$15=1),data!C1608/data!C1607,1))</f>
        <v>24050.218602519042</v>
      </c>
      <c r="R1608" s="36">
        <f ca="1">1-O1608/MAX($O$202:O1608)</f>
        <v>1.4601945444119968E-2</v>
      </c>
      <c r="S1608" s="36">
        <f>1-N1608/MAX($N$202:N1608)</f>
        <v>0.55647045472241574</v>
      </c>
    </row>
    <row r="1609" spans="1:19" x14ac:dyDescent="0.4">
      <c r="A1609" s="17">
        <f t="shared" si="75"/>
        <v>1607</v>
      </c>
      <c r="B1609">
        <v>1559088000</v>
      </c>
      <c r="C1609">
        <v>8662.44</v>
      </c>
      <c r="D1609" s="14">
        <f t="shared" si="73"/>
        <v>43614</v>
      </c>
      <c r="F1609">
        <f ca="1">IF(A1609&lt;$F$2,"",AVERAGE(INDIRECT("C"&amp;A1609-$F$2+3):C1609))</f>
        <v>6547.4036363636369</v>
      </c>
      <c r="G1609" s="2">
        <f ca="1">IF(A1609&lt;$G$2,"",IF(A1609=$G$2,AVERAGE(INDIRECT("C"&amp;A1609-$G$2+3):C1609),G1608+(2/($G$2+3))*(C1609-G1608)))</f>
        <v>6797.803636581677</v>
      </c>
      <c r="J1609">
        <f ca="1">IF(F1609="","",IF(C1609&lt;(F1609*(1-'inputs and tables'!$K$14)),0,IF(C1609&gt;(F1609*(1+'inputs and tables'!$K$14)),1,J1608)))</f>
        <v>1</v>
      </c>
      <c r="K1609">
        <f ca="1">IF(G1609="","",IF(C1609&lt;(G1609*(1-'inputs and tables'!$K$14)),0,IF(C1609&gt;(G1609*(1+'inputs and tables'!$K$14)),1,K1608)))</f>
        <v>1</v>
      </c>
      <c r="N1609" s="13">
        <f t="shared" si="74"/>
        <v>31172.190435064236</v>
      </c>
      <c r="O1609" s="10">
        <f ca="1">(O1608+(IF(J1608&lt;&gt;J1607,(-O1608*'inputs and tables'!$K$22-'inputs and tables'!$K$21)-O1608*'inputs and tables'!$K$22,0)*('inputs and tables'!$K$15+'inputs and tables'!$K$16)))*(IF(AND(J1608=0,'inputs and tables'!$K$16=1),(data!C1608/data!C1609-1)*'inputs and tables'!$K$18+1,1)*IF(AND(J1608=1,'inputs and tables'!$K$15=1),(data!C1609/data!C1608-1)*'inputs and tables'!$K$17+1,1))</f>
        <v>1433243.8920212798</v>
      </c>
      <c r="P1609" s="10">
        <f ca="1">(P1608+(IF(K1608&lt;&gt;K1607,(-P1608*'inputs and tables'!$K$22-'inputs and tables'!$K$21)-P1608*'inputs and tables'!$K$22,0)*('inputs and tables'!$K$15+'inputs and tables'!$K$16)))*(IF(AND(K1608=0,'inputs and tables'!$K$16=1),data!C1608/data!C1609,1)*IF(AND(K1608=1,'inputs and tables'!$K$15=1),data!C1609/data!C1608,1))</f>
        <v>23904.184753263784</v>
      </c>
      <c r="R1609" s="36">
        <f ca="1">1-O1609/MAX($O$202:O1609)</f>
        <v>2.8064538653805871E-2</v>
      </c>
      <c r="S1609" s="36">
        <f>1-N1609/MAX($N$202:N1609)</f>
        <v>0.55916358312285941</v>
      </c>
    </row>
    <row r="1610" spans="1:19" x14ac:dyDescent="0.4">
      <c r="A1610" s="17">
        <f t="shared" si="75"/>
        <v>1608</v>
      </c>
      <c r="B1610">
        <v>1559174400</v>
      </c>
      <c r="C1610">
        <v>8279.69</v>
      </c>
      <c r="D1610" s="14">
        <f t="shared" si="73"/>
        <v>43615</v>
      </c>
      <c r="F1610">
        <f ca="1">IF(A1610&lt;$F$2,"",AVERAGE(INDIRECT("C"&amp;A1610-$F$2+3):C1610))</f>
        <v>6617.3306818181827</v>
      </c>
      <c r="G1610" s="2">
        <f ca="1">IF(A1610&lt;$G$2,"",IF(A1610=$G$2,AVERAGE(INDIRECT("C"&amp;A1610-$G$2+3):C1610),G1609+(2/($G$2+3))*(C1610-G1609)))</f>
        <v>6860.8626307696904</v>
      </c>
      <c r="J1610">
        <f ca="1">IF(F1610="","",IF(C1610&lt;(F1610*(1-'inputs and tables'!$K$14)),0,IF(C1610&gt;(F1610*(1+'inputs and tables'!$K$14)),1,J1609)))</f>
        <v>1</v>
      </c>
      <c r="K1610">
        <f ca="1">IF(G1610="","",IF(C1610&lt;(G1610*(1-'inputs and tables'!$K$14)),0,IF(C1610&gt;(G1610*(1+'inputs and tables'!$K$14)),1,K1609)))</f>
        <v>1</v>
      </c>
      <c r="N1610" s="13">
        <f t="shared" si="74"/>
        <v>29794.846881859728</v>
      </c>
      <c r="O1610" s="10">
        <f ca="1">(O1609+(IF(J1609&lt;&gt;J1608,(-O1609*'inputs and tables'!$K$22-'inputs and tables'!$K$21)-O1609*'inputs and tables'!$K$22,0)*('inputs and tables'!$K$15+'inputs and tables'!$K$16)))*(IF(AND(J1609=0,'inputs and tables'!$K$16=1),(data!C1609/data!C1610-1)*'inputs and tables'!$K$18+1,1)*IF(AND(J1609=1,'inputs and tables'!$K$15=1),(data!C1610/data!C1609-1)*'inputs and tables'!$K$17+1,1))</f>
        <v>1290756.1259576676</v>
      </c>
      <c r="P1610" s="10">
        <f ca="1">(P1609+(IF(K1609&lt;&gt;K1608,(-P1609*'inputs and tables'!$K$22-'inputs and tables'!$K$21)-P1609*'inputs and tables'!$K$22,0)*('inputs and tables'!$K$15+'inputs and tables'!$K$16)))*(IF(AND(K1609=0,'inputs and tables'!$K$16=1),data!C1609/data!C1610,1)*IF(AND(K1609=1,'inputs and tables'!$K$15=1),data!C1610/data!C1609,1))</f>
        <v>22847.978105447266</v>
      </c>
      <c r="R1610" s="36">
        <f ca="1">1-O1610/MAX($O$202:O1610)</f>
        <v>0.12469073983015755</v>
      </c>
      <c r="S1610" s="36">
        <f>1-N1610/MAX($N$202:N1610)</f>
        <v>0.57864194471147945</v>
      </c>
    </row>
    <row r="1611" spans="1:19" x14ac:dyDescent="0.4">
      <c r="A1611" s="17">
        <f t="shared" si="75"/>
        <v>1609</v>
      </c>
      <c r="B1611">
        <v>1559260800</v>
      </c>
      <c r="C1611">
        <v>8554.06</v>
      </c>
      <c r="D1611" s="14">
        <f t="shared" si="73"/>
        <v>43616</v>
      </c>
      <c r="F1611">
        <f ca="1">IF(A1611&lt;$F$2,"",AVERAGE(INDIRECT("C"&amp;A1611-$F$2+3):C1611))</f>
        <v>6692.9456818181825</v>
      </c>
      <c r="G1611" s="2">
        <f ca="1">IF(A1611&lt;$G$2,"",IF(A1611=$G$2,AVERAGE(INDIRECT("C"&amp;A1611-$G$2+3):C1611),G1610+(2/($G$2+3))*(C1611-G1610)))</f>
        <v>6932.9135826518313</v>
      </c>
      <c r="J1611">
        <f ca="1">IF(F1611="","",IF(C1611&lt;(F1611*(1-'inputs and tables'!$K$14)),0,IF(C1611&gt;(F1611*(1+'inputs and tables'!$K$14)),1,J1610)))</f>
        <v>1</v>
      </c>
      <c r="K1611">
        <f ca="1">IF(G1611="","",IF(C1611&lt;(G1611*(1-'inputs and tables'!$K$14)),0,IF(C1611&gt;(G1611*(1+'inputs and tables'!$K$14)),1,K1610)))</f>
        <v>1</v>
      </c>
      <c r="N1611" s="13">
        <f t="shared" si="74"/>
        <v>30782.179999280288</v>
      </c>
      <c r="O1611" s="10">
        <f ca="1">(O1610+(IF(J1610&lt;&gt;J1609,(-O1610*'inputs and tables'!$K$22-'inputs and tables'!$K$21)-O1610*'inputs and tables'!$K$22,0)*('inputs and tables'!$K$15+'inputs and tables'!$K$16)))*(IF(AND(J1610=0,'inputs and tables'!$K$16=1),(data!C1610/data!C1611-1)*'inputs and tables'!$K$18+1,1)*IF(AND(J1610=1,'inputs and tables'!$K$15=1),(data!C1611/data!C1610-1)*'inputs and tables'!$K$17+1,1))</f>
        <v>1386994.7177561237</v>
      </c>
      <c r="P1611" s="10">
        <f ca="1">(P1610+(IF(K1610&lt;&gt;K1609,(-P1610*'inputs and tables'!$K$22-'inputs and tables'!$K$21)-P1610*'inputs and tables'!$K$22,0)*('inputs and tables'!$K$15+'inputs and tables'!$K$16)))*(IF(AND(K1610=0,'inputs and tables'!$K$16=1),data!C1610/data!C1611,1)*IF(AND(K1610=1,'inputs and tables'!$K$15=1),data!C1611/data!C1610,1))</f>
        <v>23605.107871512366</v>
      </c>
      <c r="R1611" s="36">
        <f ca="1">1-O1611/MAX($O$202:O1611)</f>
        <v>5.9427806815298578E-2</v>
      </c>
      <c r="S1611" s="36">
        <f>1-N1611/MAX($N$202:N1611)</f>
        <v>0.56467910194447835</v>
      </c>
    </row>
    <row r="1612" spans="1:19" x14ac:dyDescent="0.4">
      <c r="A1612" s="17">
        <f t="shared" si="75"/>
        <v>1610</v>
      </c>
      <c r="B1612">
        <v>1559347200</v>
      </c>
      <c r="C1612">
        <v>8558.9500000000007</v>
      </c>
      <c r="D1612" s="14">
        <f t="shared" si="73"/>
        <v>43617</v>
      </c>
      <c r="F1612">
        <f ca="1">IF(A1612&lt;$F$2,"",AVERAGE(INDIRECT("C"&amp;A1612-$F$2+3):C1612))</f>
        <v>6767.4561363636376</v>
      </c>
      <c r="G1612" s="2">
        <f ca="1">IF(A1612&lt;$G$2,"",IF(A1612=$G$2,AVERAGE(INDIRECT("C"&amp;A1612-$G$2+3):C1612),G1611+(2/($G$2+3))*(C1612-G1611)))</f>
        <v>7002.1066216879235</v>
      </c>
      <c r="J1612">
        <f ca="1">IF(F1612="","",IF(C1612&lt;(F1612*(1-'inputs and tables'!$K$14)),0,IF(C1612&gt;(F1612*(1+'inputs and tables'!$K$14)),1,J1611)))</f>
        <v>1</v>
      </c>
      <c r="K1612">
        <f ca="1">IF(G1612="","",IF(C1612&lt;(G1612*(1-'inputs and tables'!$K$14)),0,IF(C1612&gt;(G1612*(1+'inputs and tables'!$K$14)),1,K1611)))</f>
        <v>1</v>
      </c>
      <c r="N1612" s="13">
        <f t="shared" si="74"/>
        <v>30799.776890136385</v>
      </c>
      <c r="O1612" s="10">
        <f ca="1">(O1611+(IF(J1611&lt;&gt;J1610,(-O1611*'inputs and tables'!$K$22-'inputs and tables'!$K$21)-O1611*'inputs and tables'!$K$22,0)*('inputs and tables'!$K$15+'inputs and tables'!$K$16)))*(IF(AND(J1611=0,'inputs and tables'!$K$16=1),(data!C1611/data!C1612-1)*'inputs and tables'!$K$18+1,1)*IF(AND(J1611=1,'inputs and tables'!$K$15=1),(data!C1612/data!C1611-1)*'inputs and tables'!$K$17+1,1))</f>
        <v>1388778.7138213976</v>
      </c>
      <c r="P1612" s="10">
        <f ca="1">(P1611+(IF(K1611&lt;&gt;K1610,(-P1611*'inputs and tables'!$K$22-'inputs and tables'!$K$21)-P1611*'inputs and tables'!$K$22,0)*('inputs and tables'!$K$15+'inputs and tables'!$K$16)))*(IF(AND(K1611=0,'inputs and tables'!$K$16=1),data!C1611/data!C1612,1)*IF(AND(K1611=1,'inputs and tables'!$K$15=1),data!C1612/data!C1611,1))</f>
        <v>23618.60192901158</v>
      </c>
      <c r="R1612" s="36">
        <f ca="1">1-O1612/MAX($O$202:O1612)</f>
        <v>5.8218013389075507E-2</v>
      </c>
      <c r="S1612" s="36">
        <f>1-N1612/MAX($N$202:N1612)</f>
        <v>0.56443024710928991</v>
      </c>
    </row>
    <row r="1613" spans="1:19" x14ac:dyDescent="0.4">
      <c r="A1613" s="17">
        <f t="shared" si="75"/>
        <v>1611</v>
      </c>
      <c r="B1613">
        <v>1559433600</v>
      </c>
      <c r="C1613">
        <v>8736.5499999999993</v>
      </c>
      <c r="D1613" s="14">
        <f t="shared" si="73"/>
        <v>43618</v>
      </c>
      <c r="F1613">
        <f ca="1">IF(A1613&lt;$F$2,"",AVERAGE(INDIRECT("C"&amp;A1613-$F$2+3):C1613))</f>
        <v>6845.7786363636378</v>
      </c>
      <c r="G1613" s="2">
        <f ca="1">IF(A1613&lt;$G$2,"",IF(A1613=$G$2,AVERAGE(INDIRECT("C"&amp;A1613-$G$2+3):C1613),G1612+(2/($G$2+3))*(C1613-G1612)))</f>
        <v>7075.9127228926927</v>
      </c>
      <c r="J1613">
        <f ca="1">IF(F1613="","",IF(C1613&lt;(F1613*(1-'inputs and tables'!$K$14)),0,IF(C1613&gt;(F1613*(1+'inputs and tables'!$K$14)),1,J1612)))</f>
        <v>1</v>
      </c>
      <c r="K1613">
        <f ca="1">IF(G1613="","",IF(C1613&lt;(G1613*(1-'inputs and tables'!$K$14)),0,IF(C1613&gt;(G1613*(1+'inputs and tables'!$K$14)),1,K1612)))</f>
        <v>1</v>
      </c>
      <c r="N1613" s="13">
        <f t="shared" si="74"/>
        <v>31438.878693008017</v>
      </c>
      <c r="O1613" s="10">
        <f ca="1">(O1612+(IF(J1612&lt;&gt;J1611,(-O1612*'inputs and tables'!$K$22-'inputs and tables'!$K$21)-O1612*'inputs and tables'!$K$22,0)*('inputs and tables'!$K$15+'inputs and tables'!$K$16)))*(IF(AND(J1612=0,'inputs and tables'!$K$16=1),(data!C1612/data!C1613-1)*'inputs and tables'!$K$18+1,1)*IF(AND(J1612=1,'inputs and tables'!$K$15=1),(data!C1613/data!C1612-1)*'inputs and tables'!$K$17+1,1))</f>
        <v>1453617.9726140094</v>
      </c>
      <c r="P1613" s="10">
        <f ca="1">(P1612+(IF(K1612&lt;&gt;K1611,(-P1612*'inputs and tables'!$K$22-'inputs and tables'!$K$21)-P1612*'inputs and tables'!$K$22,0)*('inputs and tables'!$K$15+'inputs and tables'!$K$16)))*(IF(AND(K1612=0,'inputs and tables'!$K$16=1),data!C1612/data!C1613,1)*IF(AND(K1612=1,'inputs and tables'!$K$15=1),data!C1613/data!C1612,1))</f>
        <v>24108.692851682285</v>
      </c>
      <c r="R1613" s="36">
        <f ca="1">1-O1613/MAX($O$202:O1613)</f>
        <v>1.4248124343138602E-2</v>
      </c>
      <c r="S1613" s="36">
        <f>1-N1613/MAX($N$202:N1613)</f>
        <v>0.55539208376993299</v>
      </c>
    </row>
    <row r="1614" spans="1:19" x14ac:dyDescent="0.4">
      <c r="A1614" s="17">
        <f t="shared" si="75"/>
        <v>1612</v>
      </c>
      <c r="B1614">
        <v>1559520000</v>
      </c>
      <c r="C1614">
        <v>8107.96</v>
      </c>
      <c r="D1614" s="14">
        <f t="shared" si="73"/>
        <v>43619</v>
      </c>
      <c r="F1614">
        <f ca="1">IF(A1614&lt;$F$2,"",AVERAGE(INDIRECT("C"&amp;A1614-$F$2+3):C1614))</f>
        <v>6909.1438636363655</v>
      </c>
      <c r="G1614" s="2">
        <f ca="1">IF(A1614&lt;$G$2,"",IF(A1614=$G$2,AVERAGE(INDIRECT("C"&amp;A1614-$G$2+3):C1614),G1613+(2/($G$2+3))*(C1614-G1613)))</f>
        <v>7119.8296283015143</v>
      </c>
      <c r="J1614">
        <f ca="1">IF(F1614="","",IF(C1614&lt;(F1614*(1-'inputs and tables'!$K$14)),0,IF(C1614&gt;(F1614*(1+'inputs and tables'!$K$14)),1,J1613)))</f>
        <v>1</v>
      </c>
      <c r="K1614">
        <f ca="1">IF(G1614="","",IF(C1614&lt;(G1614*(1-'inputs and tables'!$K$14)),0,IF(C1614&gt;(G1614*(1+'inputs and tables'!$K$14)),1,K1613)))</f>
        <v>1</v>
      </c>
      <c r="N1614" s="13">
        <f t="shared" si="74"/>
        <v>29176.868545107773</v>
      </c>
      <c r="O1614" s="10">
        <f ca="1">(O1613+(IF(J1613&lt;&gt;J1612,(-O1613*'inputs and tables'!$K$22-'inputs and tables'!$K$21)-O1613*'inputs and tables'!$K$22,0)*('inputs and tables'!$K$15+'inputs and tables'!$K$16)))*(IF(AND(J1613=0,'inputs and tables'!$K$16=1),(data!C1613/data!C1614-1)*'inputs and tables'!$K$18+1,1)*IF(AND(J1613=1,'inputs and tables'!$K$15=1),(data!C1614/data!C1613-1)*'inputs and tables'!$K$17+1,1))</f>
        <v>1218297.1797195331</v>
      </c>
      <c r="P1614" s="10">
        <f ca="1">(P1613+(IF(K1613&lt;&gt;K1612,(-P1613*'inputs and tables'!$K$22-'inputs and tables'!$K$21)-P1613*'inputs and tables'!$K$22,0)*('inputs and tables'!$K$15+'inputs and tables'!$K$16)))*(IF(AND(K1613=0,'inputs and tables'!$K$16=1),data!C1613/data!C1614,1)*IF(AND(K1613=1,'inputs and tables'!$K$15=1),data!C1614/data!C1613,1))</f>
        <v>22374.085570817533</v>
      </c>
      <c r="R1614" s="36">
        <f ca="1">1-O1614/MAX($O$202:O1614)</f>
        <v>0.17382781952236581</v>
      </c>
      <c r="S1614" s="36">
        <f>1-N1614/MAX($N$202:N1614)</f>
        <v>0.58738138046749178</v>
      </c>
    </row>
    <row r="1615" spans="1:19" x14ac:dyDescent="0.4">
      <c r="A1615" s="17">
        <f t="shared" si="75"/>
        <v>1613</v>
      </c>
      <c r="B1615">
        <v>1559606400</v>
      </c>
      <c r="C1615">
        <v>7670.96</v>
      </c>
      <c r="D1615" s="14">
        <f t="shared" si="73"/>
        <v>43620</v>
      </c>
      <c r="F1615">
        <f ca="1">IF(A1615&lt;$F$2,"",AVERAGE(INDIRECT("C"&amp;A1615-$F$2+3):C1615))</f>
        <v>6963.0829545454562</v>
      </c>
      <c r="G1615" s="2">
        <f ca="1">IF(A1615&lt;$G$2,"",IF(A1615=$G$2,AVERAGE(INDIRECT("C"&amp;A1615-$G$2+3):C1615),G1614+(2/($G$2+3))*(C1615-G1614)))</f>
        <v>7143.2819845440026</v>
      </c>
      <c r="J1615">
        <f ca="1">IF(F1615="","",IF(C1615&lt;(F1615*(1-'inputs and tables'!$K$14)),0,IF(C1615&gt;(F1615*(1+'inputs and tables'!$K$14)),1,J1614)))</f>
        <v>1</v>
      </c>
      <c r="K1615">
        <f ca="1">IF(G1615="","",IF(C1615&lt;(G1615*(1-'inputs and tables'!$K$14)),0,IF(C1615&gt;(G1615*(1+'inputs and tables'!$K$14)),1,K1614)))</f>
        <v>1</v>
      </c>
      <c r="N1615" s="13">
        <f t="shared" si="74"/>
        <v>27604.303861240056</v>
      </c>
      <c r="O1615" s="10">
        <f ca="1">(O1614+(IF(J1614&lt;&gt;J1613,(-O1614*'inputs and tables'!$K$22-'inputs and tables'!$K$21)-O1614*'inputs and tables'!$K$22,0)*('inputs and tables'!$K$15+'inputs and tables'!$K$16)))*(IF(AND(J1614=0,'inputs and tables'!$K$16=1),(data!C1614/data!C1615-1)*'inputs and tables'!$K$18+1,1)*IF(AND(J1614=1,'inputs and tables'!$K$15=1),(data!C1615/data!C1614-1)*'inputs and tables'!$K$17+1,1))</f>
        <v>1070554.6277139445</v>
      </c>
      <c r="P1615" s="10">
        <f ca="1">(P1614+(IF(K1614&lt;&gt;K1613,(-P1614*'inputs and tables'!$K$22-'inputs and tables'!$K$21)-P1614*'inputs and tables'!$K$22,0)*('inputs and tables'!$K$15+'inputs and tables'!$K$16)))*(IF(AND(K1614=0,'inputs and tables'!$K$16=1),data!C1614/data!C1615,1)*IF(AND(K1614=1,'inputs and tables'!$K$15=1),data!C1615/data!C1614,1))</f>
        <v>21168.174910867649</v>
      </c>
      <c r="R1615" s="36">
        <f ca="1">1-O1615/MAX($O$202:O1615)</f>
        <v>0.27401748454965191</v>
      </c>
      <c r="S1615" s="36">
        <f>1-N1615/MAX($N$202:N1615)</f>
        <v>0.60962055490048184</v>
      </c>
    </row>
    <row r="1616" spans="1:19" x14ac:dyDescent="0.4">
      <c r="A1616" s="17">
        <f t="shared" si="75"/>
        <v>1614</v>
      </c>
      <c r="B1616">
        <v>1559692800</v>
      </c>
      <c r="C1616">
        <v>7789.48</v>
      </c>
      <c r="D1616" s="14">
        <f t="shared" si="73"/>
        <v>43621</v>
      </c>
      <c r="F1616">
        <f ca="1">IF(A1616&lt;$F$2,"",AVERAGE(INDIRECT("C"&amp;A1616-$F$2+3):C1616))</f>
        <v>7017.6711363636368</v>
      </c>
      <c r="G1616" s="2">
        <f ca="1">IF(A1616&lt;$G$2,"",IF(A1616=$G$2,AVERAGE(INDIRECT("C"&amp;A1616-$G$2+3):C1616),G1615+(2/($G$2+3))*(C1616-G1615)))</f>
        <v>7170.779772435747</v>
      </c>
      <c r="J1616">
        <f ca="1">IF(F1616="","",IF(C1616&lt;(F1616*(1-'inputs and tables'!$K$14)),0,IF(C1616&gt;(F1616*(1+'inputs and tables'!$K$14)),1,J1615)))</f>
        <v>1</v>
      </c>
      <c r="K1616">
        <f ca="1">IF(G1616="","",IF(C1616&lt;(G1616*(1-'inputs and tables'!$K$14)),0,IF(C1616&gt;(G1616*(1+'inputs and tables'!$K$14)),1,K1615)))</f>
        <v>1</v>
      </c>
      <c r="N1616" s="13">
        <f t="shared" si="74"/>
        <v>28030.803555363629</v>
      </c>
      <c r="O1616" s="10">
        <f ca="1">(O1615+(IF(J1615&lt;&gt;J1614,(-O1615*'inputs and tables'!$K$22-'inputs and tables'!$K$21)-O1615*'inputs and tables'!$K$22,0)*('inputs and tables'!$K$15+'inputs and tables'!$K$16)))*(IF(AND(J1615=0,'inputs and tables'!$K$16=1),(data!C1615/data!C1616-1)*'inputs and tables'!$K$18+1,1)*IF(AND(J1615=1,'inputs and tables'!$K$15=1),(data!C1616/data!C1615-1)*'inputs and tables'!$K$17+1,1))</f>
        <v>1107770.9347436356</v>
      </c>
      <c r="P1616" s="10">
        <f ca="1">(P1615+(IF(K1615&lt;&gt;K1614,(-P1615*'inputs and tables'!$K$22-'inputs and tables'!$K$21)-P1615*'inputs and tables'!$K$22,0)*('inputs and tables'!$K$15+'inputs and tables'!$K$16)))*(IF(AND(K1615=0,'inputs and tables'!$K$16=1),data!C1615/data!C1616,1)*IF(AND(K1615=1,'inputs and tables'!$K$15=1),data!C1616/data!C1615,1))</f>
        <v>21495.233335163437</v>
      </c>
      <c r="R1616" s="36">
        <f ca="1">1-O1616/MAX($O$202:O1616)</f>
        <v>0.24877973628931094</v>
      </c>
      <c r="S1616" s="36">
        <f>1-N1616/MAX($N$202:N1616)</f>
        <v>0.6035890058071226</v>
      </c>
    </row>
    <row r="1617" spans="1:19" x14ac:dyDescent="0.4">
      <c r="A1617" s="17">
        <f t="shared" si="75"/>
        <v>1615</v>
      </c>
      <c r="B1617">
        <v>1559779200</v>
      </c>
      <c r="C1617">
        <v>7805</v>
      </c>
      <c r="D1617" s="14">
        <f t="shared" si="73"/>
        <v>43622</v>
      </c>
      <c r="F1617">
        <f ca="1">IF(A1617&lt;$F$2,"",AVERAGE(INDIRECT("C"&amp;A1617-$F$2+3):C1617))</f>
        <v>7069.3131818181837</v>
      </c>
      <c r="G1617" s="2">
        <f ca="1">IF(A1617&lt;$G$2,"",IF(A1617=$G$2,AVERAGE(INDIRECT("C"&amp;A1617-$G$2+3):C1617),G1616+(2/($G$2+3))*(C1617-G1616)))</f>
        <v>7197.7678672257152</v>
      </c>
      <c r="J1617">
        <f ca="1">IF(F1617="","",IF(C1617&lt;(F1617*(1-'inputs and tables'!$K$14)),0,IF(C1617&gt;(F1617*(1+'inputs and tables'!$K$14)),1,J1616)))</f>
        <v>1</v>
      </c>
      <c r="K1617">
        <f ca="1">IF(G1617="","",IF(C1617&lt;(G1617*(1-'inputs and tables'!$K$14)),0,IF(C1617&gt;(G1617*(1+'inputs and tables'!$K$14)),1,K1616)))</f>
        <v>1</v>
      </c>
      <c r="N1617" s="13">
        <f t="shared" si="74"/>
        <v>28086.652992191153</v>
      </c>
      <c r="O1617" s="10">
        <f ca="1">(O1616+(IF(J1616&lt;&gt;J1615,(-O1616*'inputs and tables'!$K$22-'inputs and tables'!$K$21)-O1616*'inputs and tables'!$K$22,0)*('inputs and tables'!$K$15+'inputs and tables'!$K$16)))*(IF(AND(J1616=0,'inputs and tables'!$K$16=1),(data!C1616/data!C1617-1)*'inputs and tables'!$K$18+1,1)*IF(AND(J1616=1,'inputs and tables'!$K$15=1),(data!C1617/data!C1616-1)*'inputs and tables'!$K$17+1,1))</f>
        <v>1112737.0378777664</v>
      </c>
      <c r="P1617" s="10">
        <f ca="1">(P1616+(IF(K1616&lt;&gt;K1615,(-P1616*'inputs and tables'!$K$22-'inputs and tables'!$K$21)-P1616*'inputs and tables'!$K$22,0)*('inputs and tables'!$K$15+'inputs and tables'!$K$16)))*(IF(AND(K1616=0,'inputs and tables'!$K$16=1),data!C1616/data!C1617,1)*IF(AND(K1616=1,'inputs and tables'!$K$15=1),data!C1617/data!C1616,1))</f>
        <v>21538.061100477906</v>
      </c>
      <c r="R1617" s="36">
        <f ca="1">1-O1617/MAX($O$202:O1617)</f>
        <v>0.24541203888091156</v>
      </c>
      <c r="S1617" s="36">
        <f>1-N1617/MAX($N$202:N1617)</f>
        <v>0.60279918432611568</v>
      </c>
    </row>
    <row r="1618" spans="1:19" x14ac:dyDescent="0.4">
      <c r="A1618" s="17">
        <f t="shared" si="75"/>
        <v>1616</v>
      </c>
      <c r="B1618">
        <v>1559865600</v>
      </c>
      <c r="C1618">
        <v>7998.13</v>
      </c>
      <c r="D1618" s="14">
        <f t="shared" ref="D1618:D1681" si="76">(B1618/86400)+DATE(1970,1,1)</f>
        <v>43623</v>
      </c>
      <c r="F1618">
        <f ca="1">IF(A1618&lt;$F$2,"",AVERAGE(INDIRECT("C"&amp;A1618-$F$2+3):C1618))</f>
        <v>7127.4093181818198</v>
      </c>
      <c r="G1618" s="2">
        <f ca="1">IF(A1618&lt;$G$2,"",IF(A1618=$G$2,AVERAGE(INDIRECT("C"&amp;A1618-$G$2+3):C1618),G1617+(2/($G$2+3))*(C1618-G1617)))</f>
        <v>7231.8258303224929</v>
      </c>
      <c r="J1618">
        <f ca="1">IF(F1618="","",IF(C1618&lt;(F1618*(1-'inputs and tables'!$K$14)),0,IF(C1618&gt;(F1618*(1+'inputs and tables'!$K$14)),1,J1617)))</f>
        <v>1</v>
      </c>
      <c r="K1618">
        <f ca="1">IF(G1618="","",IF(C1618&lt;(G1618*(1-'inputs and tables'!$K$14)),0,IF(C1618&gt;(G1618*(1+'inputs and tables'!$K$14)),1,K1617)))</f>
        <v>1</v>
      </c>
      <c r="N1618" s="13">
        <f t="shared" ref="N1618:N1681" si="77">(C1618/C1617)*N1617</f>
        <v>28781.640217352189</v>
      </c>
      <c r="O1618" s="10">
        <f ca="1">(O1617+(IF(J1617&lt;&gt;J1616,(-O1617*'inputs and tables'!$K$22-'inputs and tables'!$K$21)-O1617*'inputs and tables'!$K$22,0)*('inputs and tables'!$K$15+'inputs and tables'!$K$16)))*(IF(AND(J1617=0,'inputs and tables'!$K$16=1),(data!C1617/data!C1618-1)*'inputs and tables'!$K$18+1,1)*IF(AND(J1617=1,'inputs and tables'!$K$15=1),(data!C1618/data!C1617-1)*'inputs and tables'!$K$17+1,1))</f>
        <v>1174688.5477153065</v>
      </c>
      <c r="P1618" s="10">
        <f ca="1">(P1617+(IF(K1617&lt;&gt;K1616,(-P1617*'inputs and tables'!$K$22-'inputs and tables'!$K$21)-P1617*'inputs and tables'!$K$22,0)*('inputs and tables'!$K$15+'inputs and tables'!$K$16)))*(IF(AND(K1617=0,'inputs and tables'!$K$16=1),data!C1617/data!C1618,1)*IF(AND(K1617=1,'inputs and tables'!$K$15=1),data!C1618/data!C1617,1))</f>
        <v>22071.007383672692</v>
      </c>
      <c r="R1618" s="36">
        <f ca="1">1-O1618/MAX($O$202:O1618)</f>
        <v>0.20340043874066915</v>
      </c>
      <c r="S1618" s="36">
        <f>1-N1618/MAX($N$202:N1618)</f>
        <v>0.59297069060015839</v>
      </c>
    </row>
    <row r="1619" spans="1:19" x14ac:dyDescent="0.4">
      <c r="A1619" s="17">
        <f t="shared" si="75"/>
        <v>1617</v>
      </c>
      <c r="B1619">
        <v>1559952000</v>
      </c>
      <c r="C1619">
        <v>7930.14</v>
      </c>
      <c r="D1619" s="14">
        <f t="shared" si="76"/>
        <v>43624</v>
      </c>
      <c r="F1619">
        <f ca="1">IF(A1619&lt;$F$2,"",AVERAGE(INDIRECT("C"&amp;A1619-$F$2+3):C1619))</f>
        <v>7190.9395454545474</v>
      </c>
      <c r="G1619" s="2">
        <f ca="1">IF(A1619&lt;$G$2,"",IF(A1619=$G$2,AVERAGE(INDIRECT("C"&amp;A1619-$G$2+3):C1619),G1618+(2/($G$2+3))*(C1619-G1618)))</f>
        <v>7261.5413269045148</v>
      </c>
      <c r="J1619">
        <f ca="1">IF(F1619="","",IF(C1619&lt;(F1619*(1-'inputs and tables'!$K$14)),0,IF(C1619&gt;(F1619*(1+'inputs and tables'!$K$14)),1,J1618)))</f>
        <v>1</v>
      </c>
      <c r="K1619">
        <f ca="1">IF(G1619="","",IF(C1619&lt;(G1619*(1-'inputs and tables'!$K$14)),0,IF(C1619&gt;(G1619*(1+'inputs and tables'!$K$14)),1,K1618)))</f>
        <v>1</v>
      </c>
      <c r="N1619" s="13">
        <f t="shared" si="77"/>
        <v>28536.975062074922</v>
      </c>
      <c r="O1619" s="10">
        <f ca="1">(O1618+(IF(J1618&lt;&gt;J1617,(-O1618*'inputs and tables'!$K$22-'inputs and tables'!$K$21)-O1618*'inputs and tables'!$K$22,0)*('inputs and tables'!$K$15+'inputs and tables'!$K$16)))*(IF(AND(J1618=0,'inputs and tables'!$K$16=1),(data!C1618/data!C1619-1)*'inputs and tables'!$K$18+1,1)*IF(AND(J1618=1,'inputs and tables'!$K$15=1),(data!C1619/data!C1618-1)*'inputs and tables'!$K$17+1,1))</f>
        <v>1152220.6811879911</v>
      </c>
      <c r="P1619" s="10">
        <f ca="1">(P1618+(IF(K1618&lt;&gt;K1617,(-P1618*'inputs and tables'!$K$22-'inputs and tables'!$K$21)-P1618*'inputs and tables'!$K$22,0)*('inputs and tables'!$K$15+'inputs and tables'!$K$16)))*(IF(AND(K1618=0,'inputs and tables'!$K$16=1),data!C1618/data!C1619,1)*IF(AND(K1618=1,'inputs and tables'!$K$15=1),data!C1619/data!C1618,1))</f>
        <v>21883.387553535409</v>
      </c>
      <c r="R1619" s="36">
        <f ca="1">1-O1619/MAX($O$202:O1619)</f>
        <v>0.21863672639572718</v>
      </c>
      <c r="S1619" s="36">
        <f>1-N1619/MAX($N$202:N1619)</f>
        <v>0.59643073972990424</v>
      </c>
    </row>
    <row r="1620" spans="1:19" x14ac:dyDescent="0.4">
      <c r="A1620" s="17">
        <f t="shared" si="75"/>
        <v>1618</v>
      </c>
      <c r="B1620">
        <v>1560038400</v>
      </c>
      <c r="C1620">
        <v>7634.58</v>
      </c>
      <c r="D1620" s="14">
        <f t="shared" si="76"/>
        <v>43625</v>
      </c>
      <c r="F1620">
        <f ca="1">IF(A1620&lt;$F$2,"",AVERAGE(INDIRECT("C"&amp;A1620-$F$2+3):C1620))</f>
        <v>7247.1911363636382</v>
      </c>
      <c r="G1620" s="2">
        <f ca="1">IF(A1620&lt;$G$2,"",IF(A1620=$G$2,AVERAGE(INDIRECT("C"&amp;A1620-$G$2+3):C1620),G1619+(2/($G$2+3))*(C1620-G1619)))</f>
        <v>7277.415312993684</v>
      </c>
      <c r="J1620">
        <f ca="1">IF(F1620="","",IF(C1620&lt;(F1620*(1-'inputs and tables'!$K$14)),0,IF(C1620&gt;(F1620*(1+'inputs and tables'!$K$14)),1,J1619)))</f>
        <v>1</v>
      </c>
      <c r="K1620">
        <f ca="1">IF(G1620="","",IF(C1620&lt;(G1620*(1-'inputs and tables'!$K$14)),0,IF(C1620&gt;(G1620*(1+'inputs and tables'!$K$14)),1,K1619)))</f>
        <v>1</v>
      </c>
      <c r="N1620" s="13">
        <f t="shared" si="77"/>
        <v>27473.388750944618</v>
      </c>
      <c r="O1620" s="10">
        <f ca="1">(O1619+(IF(J1619&lt;&gt;J1618,(-O1619*'inputs and tables'!$K$22-'inputs and tables'!$K$21)-O1619*'inputs and tables'!$K$22,0)*('inputs and tables'!$K$15+'inputs and tables'!$K$16)))*(IF(AND(J1619=0,'inputs and tables'!$K$16=1),(data!C1619/data!C1620-1)*'inputs and tables'!$K$18+1,1)*IF(AND(J1619=1,'inputs and tables'!$K$15=1),(data!C1620/data!C1619-1)*'inputs and tables'!$K$17+1,1))</f>
        <v>1055597.131641977</v>
      </c>
      <c r="P1620" s="10">
        <f ca="1">(P1619+(IF(K1619&lt;&gt;K1618,(-P1619*'inputs and tables'!$K$22-'inputs and tables'!$K$21)-P1619*'inputs and tables'!$K$22,0)*('inputs and tables'!$K$15+'inputs and tables'!$K$16)))*(IF(AND(K1619=0,'inputs and tables'!$K$16=1),data!C1619/data!C1620,1)*IF(AND(K1619=1,'inputs and tables'!$K$15=1),data!C1620/data!C1619,1))</f>
        <v>21067.78353830706</v>
      </c>
      <c r="R1620" s="36">
        <f ca="1">1-O1620/MAX($O$202:O1620)</f>
        <v>0.28416071343499494</v>
      </c>
      <c r="S1620" s="36">
        <f>1-N1620/MAX($N$202:N1620)</f>
        <v>0.61147195344938843</v>
      </c>
    </row>
    <row r="1621" spans="1:19" x14ac:dyDescent="0.4">
      <c r="A1621" s="17">
        <f t="shared" si="75"/>
        <v>1619</v>
      </c>
      <c r="B1621">
        <v>1560124800</v>
      </c>
      <c r="C1621">
        <v>8015.69</v>
      </c>
      <c r="D1621" s="14">
        <f t="shared" si="76"/>
        <v>43626</v>
      </c>
      <c r="F1621">
        <f ca="1">IF(A1621&lt;$F$2,"",AVERAGE(INDIRECT("C"&amp;A1621-$F$2+3):C1621))</f>
        <v>7311.8522727272757</v>
      </c>
      <c r="G1621" s="2">
        <f ca="1">IF(A1621&lt;$G$2,"",IF(A1621=$G$2,AVERAGE(INDIRECT("C"&amp;A1621-$G$2+3):C1621),G1620+(2/($G$2+3))*(C1621-G1620)))</f>
        <v>7308.831257121612</v>
      </c>
      <c r="J1621">
        <f ca="1">IF(F1621="","",IF(C1621&lt;(F1621*(1-'inputs and tables'!$K$14)),0,IF(C1621&gt;(F1621*(1+'inputs and tables'!$K$14)),1,J1620)))</f>
        <v>1</v>
      </c>
      <c r="K1621">
        <f ca="1">IF(G1621="","",IF(C1621&lt;(G1621*(1-'inputs and tables'!$K$14)),0,IF(C1621&gt;(G1621*(1+'inputs and tables'!$K$14)),1,K1620)))</f>
        <v>1</v>
      </c>
      <c r="N1621" s="13">
        <f t="shared" si="77"/>
        <v>28844.830688401886</v>
      </c>
      <c r="O1621" s="10">
        <f ca="1">(O1620+(IF(J1620&lt;&gt;J1619,(-O1620*'inputs and tables'!$K$22-'inputs and tables'!$K$21)-O1620*'inputs and tables'!$K$22,0)*('inputs and tables'!$K$15+'inputs and tables'!$K$16)))*(IF(AND(J1620=0,'inputs and tables'!$K$16=1),(data!C1620/data!C1621-1)*'inputs and tables'!$K$18+1,1)*IF(AND(J1620=1,'inputs and tables'!$K$15=1),(data!C1621/data!C1620-1)*'inputs and tables'!$K$17+1,1))</f>
        <v>1174159.2400212418</v>
      </c>
      <c r="P1621" s="10">
        <f ca="1">(P1620+(IF(K1620&lt;&gt;K1619,(-P1620*'inputs and tables'!$K$22-'inputs and tables'!$K$21)-P1620*'inputs and tables'!$K$22,0)*('inputs and tables'!$K$15+'inputs and tables'!$K$16)))*(IF(AND(K1620=0,'inputs and tables'!$K$16=1),data!C1620/data!C1621,1)*IF(AND(K1620=1,'inputs and tables'!$K$15=1),data!C1621/data!C1620,1))</f>
        <v>22119.464571747565</v>
      </c>
      <c r="R1621" s="36">
        <f ca="1">1-O1621/MAX($O$202:O1621)</f>
        <v>0.20375938177938624</v>
      </c>
      <c r="S1621" s="36">
        <f>1-N1621/MAX($N$202:N1621)</f>
        <v>0.59207705237809116</v>
      </c>
    </row>
    <row r="1622" spans="1:19" x14ac:dyDescent="0.4">
      <c r="A1622" s="17">
        <f t="shared" si="75"/>
        <v>1620</v>
      </c>
      <c r="B1622">
        <v>1560211200</v>
      </c>
      <c r="C1622">
        <v>7918.17</v>
      </c>
      <c r="D1622" s="14">
        <f t="shared" si="76"/>
        <v>43627</v>
      </c>
      <c r="F1622">
        <f ca="1">IF(A1622&lt;$F$2,"",AVERAGE(INDIRECT("C"&amp;A1622-$F$2+3):C1622))</f>
        <v>7374.6515909090922</v>
      </c>
      <c r="G1622" s="2">
        <f ca="1">IF(A1622&lt;$G$2,"",IF(A1622=$G$2,AVERAGE(INDIRECT("C"&amp;A1622-$G$2+3):C1622),G1621+(2/($G$2+3))*(C1622-G1621)))</f>
        <v>7334.760565329203</v>
      </c>
      <c r="J1622">
        <f ca="1">IF(F1622="","",IF(C1622&lt;(F1622*(1-'inputs and tables'!$K$14)),0,IF(C1622&gt;(F1622*(1+'inputs and tables'!$K$14)),1,J1621)))</f>
        <v>1</v>
      </c>
      <c r="K1622">
        <f ca="1">IF(G1622="","",IF(C1622&lt;(G1622*(1-'inputs and tables'!$K$14)),0,IF(C1622&gt;(G1622*(1+'inputs and tables'!$K$14)),1,K1621)))</f>
        <v>1</v>
      </c>
      <c r="N1622" s="13">
        <f t="shared" si="77"/>
        <v>28493.90046421246</v>
      </c>
      <c r="O1622" s="10">
        <f ca="1">(O1621+(IF(J1621&lt;&gt;J1620,(-O1621*'inputs and tables'!$K$22-'inputs and tables'!$K$21)-O1621*'inputs and tables'!$K$22,0)*('inputs and tables'!$K$15+'inputs and tables'!$K$16)))*(IF(AND(J1621=0,'inputs and tables'!$K$16=1),(data!C1621/data!C1622-1)*'inputs and tables'!$K$18+1,1)*IF(AND(J1621=1,'inputs and tables'!$K$15=1),(data!C1622/data!C1621-1)*'inputs and tables'!$K$17+1,1))</f>
        <v>1142018.0244246481</v>
      </c>
      <c r="P1622" s="10">
        <f ca="1">(P1621+(IF(K1621&lt;&gt;K1620,(-P1621*'inputs and tables'!$K$22-'inputs and tables'!$K$21)-P1621*'inputs and tables'!$K$22,0)*('inputs and tables'!$K$15+'inputs and tables'!$K$16)))*(IF(AND(K1621=0,'inputs and tables'!$K$16=1),data!C1621/data!C1622,1)*IF(AND(K1621=1,'inputs and tables'!$K$15=1),data!C1622/data!C1621,1))</f>
        <v>21850.356087632434</v>
      </c>
      <c r="R1622" s="36">
        <f ca="1">1-O1622/MAX($O$202:O1622)</f>
        <v>0.22555552365238363</v>
      </c>
      <c r="S1622" s="36">
        <f>1-N1622/MAX($N$202:N1622)</f>
        <v>0.59703989972524263</v>
      </c>
    </row>
    <row r="1623" spans="1:19" x14ac:dyDescent="0.4">
      <c r="A1623" s="17">
        <f t="shared" si="75"/>
        <v>1621</v>
      </c>
      <c r="B1623">
        <v>1560297600</v>
      </c>
      <c r="C1623">
        <v>8176.02</v>
      </c>
      <c r="D1623" s="14">
        <f t="shared" si="76"/>
        <v>43628</v>
      </c>
      <c r="F1623">
        <f ca="1">IF(A1623&lt;$F$2,"",AVERAGE(INDIRECT("C"&amp;A1623-$F$2+3):C1623))</f>
        <v>7443.4645454545471</v>
      </c>
      <c r="G1623" s="2">
        <f ca="1">IF(A1623&lt;$G$2,"",IF(A1623=$G$2,AVERAGE(INDIRECT("C"&amp;A1623-$G$2+3):C1623),G1622+(2/($G$2+3))*(C1623-G1622)))</f>
        <v>7370.5588391449819</v>
      </c>
      <c r="J1623">
        <f ca="1">IF(F1623="","",IF(C1623&lt;(F1623*(1-'inputs and tables'!$K$14)),0,IF(C1623&gt;(F1623*(1+'inputs and tables'!$K$14)),1,J1622)))</f>
        <v>1</v>
      </c>
      <c r="K1623">
        <f ca="1">IF(G1623="","",IF(C1623&lt;(G1623*(1-'inputs and tables'!$K$14)),0,IF(C1623&gt;(G1623*(1+'inputs and tables'!$K$14)),1,K1622)))</f>
        <v>1</v>
      </c>
      <c r="N1623" s="13">
        <f t="shared" si="77"/>
        <v>29421.78559861816</v>
      </c>
      <c r="O1623" s="10">
        <f ca="1">(O1622+(IF(J1622&lt;&gt;J1621,(-O1622*'inputs and tables'!$K$22-'inputs and tables'!$K$21)-O1622*'inputs and tables'!$K$22,0)*('inputs and tables'!$K$15+'inputs and tables'!$K$16)))*(IF(AND(J1622=0,'inputs and tables'!$K$16=1),(data!C1622/data!C1623-1)*'inputs and tables'!$K$18+1,1)*IF(AND(J1622=1,'inputs and tables'!$K$15=1),(data!C1623/data!C1622-1)*'inputs and tables'!$K$17+1,1))</f>
        <v>1225693.4231714881</v>
      </c>
      <c r="P1623" s="10">
        <f ca="1">(P1622+(IF(K1622&lt;&gt;K1621,(-P1622*'inputs and tables'!$K$22-'inputs and tables'!$K$21)-P1622*'inputs and tables'!$K$22,0)*('inputs and tables'!$K$15+'inputs and tables'!$K$16)))*(IF(AND(K1622=0,'inputs and tables'!$K$16=1),data!C1622/data!C1623,1)*IF(AND(K1622=1,'inputs and tables'!$K$15=1),data!C1623/data!C1622,1))</f>
        <v>22561.898567422086</v>
      </c>
      <c r="R1623" s="36">
        <f ca="1">1-O1623/MAX($O$202:O1623)</f>
        <v>0.16881215447629572</v>
      </c>
      <c r="S1623" s="36">
        <f>1-N1623/MAX($N$202:N1623)</f>
        <v>0.58391776899859171</v>
      </c>
    </row>
    <row r="1624" spans="1:19" x14ac:dyDescent="0.4">
      <c r="A1624" s="17">
        <f t="shared" si="75"/>
        <v>1622</v>
      </c>
      <c r="B1624">
        <v>1560384000</v>
      </c>
      <c r="C1624">
        <v>8239.0400000000009</v>
      </c>
      <c r="D1624" s="14">
        <f t="shared" si="76"/>
        <v>43629</v>
      </c>
      <c r="F1624">
        <f ca="1">IF(A1624&lt;$F$2,"",AVERAGE(INDIRECT("C"&amp;A1624-$F$2+3):C1624))</f>
        <v>7510.9270454545467</v>
      </c>
      <c r="G1624" s="2">
        <f ca="1">IF(A1624&lt;$G$2,"",IF(A1624=$G$2,AVERAGE(INDIRECT("C"&amp;A1624-$G$2+3):C1624),G1623+(2/($G$2+3))*(C1624-G1623)))</f>
        <v>7407.5154842877482</v>
      </c>
      <c r="J1624">
        <f ca="1">IF(F1624="","",IF(C1624&lt;(F1624*(1-'inputs and tables'!$K$14)),0,IF(C1624&gt;(F1624*(1+'inputs and tables'!$K$14)),1,J1623)))</f>
        <v>1</v>
      </c>
      <c r="K1624">
        <f ca="1">IF(G1624="","",IF(C1624&lt;(G1624*(1-'inputs and tables'!$K$14)),0,IF(C1624&gt;(G1624*(1+'inputs and tables'!$K$14)),1,K1623)))</f>
        <v>1</v>
      </c>
      <c r="N1624" s="13">
        <f t="shared" si="77"/>
        <v>29648.565979344348</v>
      </c>
      <c r="O1624" s="10">
        <f ca="1">(O1623+(IF(J1623&lt;&gt;J1622,(-O1623*'inputs and tables'!$K$22-'inputs and tables'!$K$21)-O1623*'inputs and tables'!$K$22,0)*('inputs and tables'!$K$15+'inputs and tables'!$K$16)))*(IF(AND(J1623=0,'inputs and tables'!$K$16=1),(data!C1623/data!C1624-1)*'inputs and tables'!$K$18+1,1)*IF(AND(J1623=1,'inputs and tables'!$K$15=1),(data!C1624/data!C1623-1)*'inputs and tables'!$K$17+1,1))</f>
        <v>1246950.3671293797</v>
      </c>
      <c r="P1624" s="10">
        <f ca="1">(P1623+(IF(K1623&lt;&gt;K1622,(-P1623*'inputs and tables'!$K$22-'inputs and tables'!$K$21)-P1623*'inputs and tables'!$K$22,0)*('inputs and tables'!$K$15+'inputs and tables'!$K$16)))*(IF(AND(K1623=0,'inputs and tables'!$K$16=1),data!C1623/data!C1624,1)*IF(AND(K1623=1,'inputs and tables'!$K$15=1),data!C1624/data!C1623,1))</f>
        <v>22735.803578383278</v>
      </c>
      <c r="R1624" s="36">
        <f ca="1">1-O1624/MAX($O$202:O1624)</f>
        <v>0.15439703800690918</v>
      </c>
      <c r="S1624" s="36">
        <f>1-N1624/MAX($N$202:N1624)</f>
        <v>0.58071064594878152</v>
      </c>
    </row>
    <row r="1625" spans="1:19" x14ac:dyDescent="0.4">
      <c r="A1625" s="17">
        <f t="shared" si="75"/>
        <v>1623</v>
      </c>
      <c r="B1625">
        <v>1560470400</v>
      </c>
      <c r="C1625">
        <v>8697.4599999999991</v>
      </c>
      <c r="D1625" s="14">
        <f t="shared" si="76"/>
        <v>43630</v>
      </c>
      <c r="F1625">
        <f ca="1">IF(A1625&lt;$F$2,"",AVERAGE(INDIRECT("C"&amp;A1625-$F$2+3):C1625))</f>
        <v>7587.6613636363645</v>
      </c>
      <c r="G1625" s="2">
        <f ca="1">IF(A1625&lt;$G$2,"",IF(A1625=$G$2,AVERAGE(INDIRECT("C"&amp;A1625-$G$2+3):C1625),G1624+(2/($G$2+3))*(C1625-G1624)))</f>
        <v>7462.4067402755036</v>
      </c>
      <c r="J1625">
        <f ca="1">IF(F1625="","",IF(C1625&lt;(F1625*(1-'inputs and tables'!$K$14)),0,IF(C1625&gt;(F1625*(1+'inputs and tables'!$K$14)),1,J1624)))</f>
        <v>1</v>
      </c>
      <c r="K1625">
        <f ca="1">IF(G1625="","",IF(C1625&lt;(G1625*(1-'inputs and tables'!$K$14)),0,IF(C1625&gt;(G1625*(1+'inputs and tables'!$K$14)),1,K1624)))</f>
        <v>1</v>
      </c>
      <c r="N1625" s="13">
        <f t="shared" si="77"/>
        <v>31298.211522544887</v>
      </c>
      <c r="O1625" s="10">
        <f ca="1">(O1624+(IF(J1624&lt;&gt;J1623,(-O1624*'inputs and tables'!$K$22-'inputs and tables'!$K$21)-O1624*'inputs and tables'!$K$22,0)*('inputs and tables'!$K$15+'inputs and tables'!$K$16)))*(IF(AND(J1624=0,'inputs and tables'!$K$16=1),(data!C1624/data!C1625-1)*'inputs and tables'!$K$18+1,1)*IF(AND(J1624=1,'inputs and tables'!$K$15=1),(data!C1625/data!C1624-1)*'inputs and tables'!$K$17+1,1))</f>
        <v>1403056.020387982</v>
      </c>
      <c r="P1625" s="10">
        <f ca="1">(P1624+(IF(K1624&lt;&gt;K1623,(-P1624*'inputs and tables'!$K$22-'inputs and tables'!$K$21)-P1624*'inputs and tables'!$K$22,0)*('inputs and tables'!$K$15+'inputs and tables'!$K$16)))*(IF(AND(K1624=0,'inputs and tables'!$K$16=1),data!C1624/data!C1625,1)*IF(AND(K1624=1,'inputs and tables'!$K$15=1),data!C1625/data!C1624,1))</f>
        <v>24000.823177317427</v>
      </c>
      <c r="R1625" s="36">
        <f ca="1">1-O1625/MAX($O$202:O1625)</f>
        <v>4.8536046054817983E-2</v>
      </c>
      <c r="S1625" s="36">
        <f>1-N1625/MAX($N$202:N1625)</f>
        <v>0.55738139573465961</v>
      </c>
    </row>
    <row r="1626" spans="1:19" x14ac:dyDescent="0.4">
      <c r="A1626" s="17">
        <f t="shared" si="75"/>
        <v>1624</v>
      </c>
      <c r="B1626">
        <v>1560556800</v>
      </c>
      <c r="C1626">
        <v>8860.23</v>
      </c>
      <c r="D1626" s="14">
        <f t="shared" si="76"/>
        <v>43631</v>
      </c>
      <c r="F1626">
        <f ca="1">IF(A1626&lt;$F$2,"",AVERAGE(INDIRECT("C"&amp;A1626-$F$2+3):C1626))</f>
        <v>7666.53</v>
      </c>
      <c r="G1626" s="2">
        <f ca="1">IF(A1626&lt;$G$2,"",IF(A1626=$G$2,AVERAGE(INDIRECT("C"&amp;A1626-$G$2+3):C1626),G1625+(2/($G$2+3))*(C1626-G1625)))</f>
        <v>7521.8885811148439</v>
      </c>
      <c r="J1626">
        <f ca="1">IF(F1626="","",IF(C1626&lt;(F1626*(1-'inputs and tables'!$K$14)),0,IF(C1626&gt;(F1626*(1+'inputs and tables'!$K$14)),1,J1625)))</f>
        <v>1</v>
      </c>
      <c r="K1626">
        <f ca="1">IF(G1626="","",IF(C1626&lt;(G1626*(1-'inputs and tables'!$K$14)),0,IF(C1626&gt;(G1626*(1+'inputs and tables'!$K$14)),1,K1625)))</f>
        <v>1</v>
      </c>
      <c r="N1626" s="13">
        <f t="shared" si="77"/>
        <v>31883.94688545827</v>
      </c>
      <c r="O1626" s="10">
        <f ca="1">(O1625+(IF(J1625&lt;&gt;J1624,(-O1625*'inputs and tables'!$K$22-'inputs and tables'!$K$21)-O1625*'inputs and tables'!$K$22,0)*('inputs and tables'!$K$15+'inputs and tables'!$K$16)))*(IF(AND(J1625=0,'inputs and tables'!$K$16=1),(data!C1625/data!C1626-1)*'inputs and tables'!$K$18+1,1)*IF(AND(J1625=1,'inputs and tables'!$K$15=1),(data!C1626/data!C1625-1)*'inputs and tables'!$K$17+1,1))</f>
        <v>1462135.879793687</v>
      </c>
      <c r="P1626" s="10">
        <f ca="1">(P1625+(IF(K1625&lt;&gt;K1624,(-P1625*'inputs and tables'!$K$22-'inputs and tables'!$K$21)-P1625*'inputs and tables'!$K$22,0)*('inputs and tables'!$K$15+'inputs and tables'!$K$16)))*(IF(AND(K1625=0,'inputs and tables'!$K$16=1),data!C1625/data!C1626,1)*IF(AND(K1625=1,'inputs and tables'!$K$15=1),data!C1626/data!C1625,1))</f>
        <v>24449.990404136748</v>
      </c>
      <c r="R1626" s="36">
        <f ca="1">1-O1626/MAX($O$202:O1626)</f>
        <v>8.4718178188467608E-3</v>
      </c>
      <c r="S1626" s="36">
        <f>1-N1626/MAX($N$202:N1626)</f>
        <v>0.54909793939036267</v>
      </c>
    </row>
    <row r="1627" spans="1:19" x14ac:dyDescent="0.4">
      <c r="A1627" s="17">
        <f t="shared" si="75"/>
        <v>1625</v>
      </c>
      <c r="B1627">
        <v>1560643200</v>
      </c>
      <c r="C1627">
        <v>8975</v>
      </c>
      <c r="D1627" s="14">
        <f t="shared" si="76"/>
        <v>43632</v>
      </c>
      <c r="F1627">
        <f ca="1">IF(A1627&lt;$F$2,"",AVERAGE(INDIRECT("C"&amp;A1627-$F$2+3):C1627))</f>
        <v>7741.9299999999994</v>
      </c>
      <c r="G1627" s="2">
        <f ca="1">IF(A1627&lt;$G$2,"",IF(A1627=$G$2,AVERAGE(INDIRECT("C"&amp;A1627-$G$2+3):C1627),G1626+(2/($G$2+3))*(C1627-G1626)))</f>
        <v>7583.7231095780417</v>
      </c>
      <c r="J1627">
        <f ca="1">IF(F1627="","",IF(C1627&lt;(F1627*(1-'inputs and tables'!$K$14)),0,IF(C1627&gt;(F1627*(1+'inputs and tables'!$K$14)),1,J1626)))</f>
        <v>1</v>
      </c>
      <c r="K1627">
        <f ca="1">IF(G1627="","",IF(C1627&lt;(G1627*(1-'inputs and tables'!$K$14)),0,IF(C1627&gt;(G1627*(1+'inputs and tables'!$K$14)),1,K1626)))</f>
        <v>1</v>
      </c>
      <c r="N1627" s="13">
        <f t="shared" si="77"/>
        <v>32296.952031379318</v>
      </c>
      <c r="O1627" s="10">
        <f ca="1">(O1626+(IF(J1626&lt;&gt;J1625,(-O1626*'inputs and tables'!$K$22-'inputs and tables'!$K$21)-O1626*'inputs and tables'!$K$22,0)*('inputs and tables'!$K$15+'inputs and tables'!$K$16)))*(IF(AND(J1626=0,'inputs and tables'!$K$16=1),(data!C1626/data!C1627-1)*'inputs and tables'!$K$18+1,1)*IF(AND(J1626=1,'inputs and tables'!$K$15=1),(data!C1627/data!C1626-1)*'inputs and tables'!$K$17+1,1))</f>
        <v>1504750.0109820224</v>
      </c>
      <c r="P1627" s="10">
        <f ca="1">(P1626+(IF(K1626&lt;&gt;K1625,(-P1626*'inputs and tables'!$K$22-'inputs and tables'!$K$21)-P1626*'inputs and tables'!$K$22,0)*('inputs and tables'!$K$15+'inputs and tables'!$K$16)))*(IF(AND(K1626=0,'inputs and tables'!$K$16=1),data!C1626/data!C1627,1)*IF(AND(K1626=1,'inputs and tables'!$K$15=1),data!C1627/data!C1626,1))</f>
        <v>24766.700624828849</v>
      </c>
      <c r="R1627" s="36">
        <f ca="1">1-O1627/MAX($O$202:O1627)</f>
        <v>0</v>
      </c>
      <c r="S1627" s="36">
        <f>1-N1627/MAX($N$202:N1627)</f>
        <v>0.54325722989454051</v>
      </c>
    </row>
    <row r="1628" spans="1:19" x14ac:dyDescent="0.4">
      <c r="A1628" s="17">
        <f t="shared" si="75"/>
        <v>1626</v>
      </c>
      <c r="B1628">
        <v>1560729600</v>
      </c>
      <c r="C1628">
        <v>9333.14</v>
      </c>
      <c r="D1628" s="14">
        <f t="shared" si="76"/>
        <v>43633</v>
      </c>
      <c r="F1628">
        <f ca="1">IF(A1628&lt;$F$2,"",AVERAGE(INDIRECT("C"&amp;A1628-$F$2+3):C1628))</f>
        <v>7822.9102272727287</v>
      </c>
      <c r="G1628" s="2">
        <f ca="1">IF(A1628&lt;$G$2,"",IF(A1628=$G$2,AVERAGE(INDIRECT("C"&amp;A1628-$G$2+3):C1628),G1627+(2/($G$2+3))*(C1628-G1627)))</f>
        <v>7658.1663815108914</v>
      </c>
      <c r="J1628">
        <f ca="1">IF(F1628="","",IF(C1628&lt;(F1628*(1-'inputs and tables'!$K$14)),0,IF(C1628&gt;(F1628*(1+'inputs and tables'!$K$14)),1,J1627)))</f>
        <v>1</v>
      </c>
      <c r="K1628">
        <f ca="1">IF(G1628="","",IF(C1628&lt;(G1628*(1-'inputs and tables'!$K$14)),0,IF(C1628&gt;(G1628*(1+'inputs and tables'!$K$14)),1,K1627)))</f>
        <v>1</v>
      </c>
      <c r="N1628" s="13">
        <f t="shared" si="77"/>
        <v>33585.73536291338</v>
      </c>
      <c r="O1628" s="10">
        <f ca="1">(O1627+(IF(J1627&lt;&gt;J1626,(-O1627*'inputs and tables'!$K$22-'inputs and tables'!$K$21)-O1627*'inputs and tables'!$K$22,0)*('inputs and tables'!$K$15+'inputs and tables'!$K$16)))*(IF(AND(J1627=0,'inputs and tables'!$K$16=1),(data!C1627/data!C1628-1)*'inputs and tables'!$K$18+1,1)*IF(AND(J1627=1,'inputs and tables'!$K$15=1),(data!C1628/data!C1627-1)*'inputs and tables'!$K$17+1,1))</f>
        <v>1639853.0895446383</v>
      </c>
      <c r="P1628" s="10">
        <f ca="1">(P1627+(IF(K1627&lt;&gt;K1626,(-P1627*'inputs and tables'!$K$22-'inputs and tables'!$K$21)-P1627*'inputs and tables'!$K$22,0)*('inputs and tables'!$K$15+'inputs and tables'!$K$16)))*(IF(AND(K1627=0,'inputs and tables'!$K$16=1),data!C1627/data!C1628,1)*IF(AND(K1627=1,'inputs and tables'!$K$15=1),data!C1628/data!C1627,1))</f>
        <v>25754.995461795559</v>
      </c>
      <c r="R1628" s="36">
        <f ca="1">1-O1628/MAX($O$202:O1628)</f>
        <v>0</v>
      </c>
      <c r="S1628" s="36">
        <f>1-N1628/MAX($N$202:N1628)</f>
        <v>0.52503128497135731</v>
      </c>
    </row>
    <row r="1629" spans="1:19" x14ac:dyDescent="0.4">
      <c r="A1629" s="17">
        <f t="shared" si="75"/>
        <v>1627</v>
      </c>
      <c r="B1629">
        <v>1560816000</v>
      </c>
      <c r="C1629">
        <v>9078.48</v>
      </c>
      <c r="D1629" s="14">
        <f t="shared" si="76"/>
        <v>43634</v>
      </c>
      <c r="F1629">
        <f ca="1">IF(A1629&lt;$F$2,"",AVERAGE(INDIRECT("C"&amp;A1629-$F$2+3):C1629))</f>
        <v>7899.3334090909084</v>
      </c>
      <c r="G1629" s="2">
        <f ca="1">IF(A1629&lt;$G$2,"",IF(A1629=$G$2,AVERAGE(INDIRECT("C"&amp;A1629-$G$2+3):C1629),G1628+(2/($G$2+3))*(C1629-G1628)))</f>
        <v>7718.6052588934062</v>
      </c>
      <c r="J1629">
        <f ca="1">IF(F1629="","",IF(C1629&lt;(F1629*(1-'inputs and tables'!$K$14)),0,IF(C1629&gt;(F1629*(1+'inputs and tables'!$K$14)),1,J1628)))</f>
        <v>1</v>
      </c>
      <c r="K1629">
        <f ca="1">IF(G1629="","",IF(C1629&lt;(G1629*(1-'inputs and tables'!$K$14)),0,IF(C1629&gt;(G1629*(1+'inputs and tables'!$K$14)),1,K1628)))</f>
        <v>1</v>
      </c>
      <c r="N1629" s="13">
        <f t="shared" si="77"/>
        <v>32669.329590845296</v>
      </c>
      <c r="O1629" s="10">
        <f ca="1">(O1628+(IF(J1628&lt;&gt;J1627,(-O1628*'inputs and tables'!$K$22-'inputs and tables'!$K$21)-O1628*'inputs and tables'!$K$22,0)*('inputs and tables'!$K$15+'inputs and tables'!$K$16)))*(IF(AND(J1628=0,'inputs and tables'!$K$16=1),(data!C1628/data!C1629-1)*'inputs and tables'!$K$18+1,1)*IF(AND(J1628=1,'inputs and tables'!$K$15=1),(data!C1629/data!C1628-1)*'inputs and tables'!$K$17+1,1))</f>
        <v>1539178.3731562914</v>
      </c>
      <c r="P1629" s="10">
        <f ca="1">(P1628+(IF(K1628&lt;&gt;K1627,(-P1628*'inputs and tables'!$K$22-'inputs and tables'!$K$21)-P1628*'inputs and tables'!$K$22,0)*('inputs and tables'!$K$15+'inputs and tables'!$K$16)))*(IF(AND(K1628=0,'inputs and tables'!$K$16=1),data!C1628/data!C1629,1)*IF(AND(K1628=1,'inputs and tables'!$K$15=1),data!C1629/data!C1628,1))</f>
        <v>25052.255853871447</v>
      </c>
      <c r="R1629" s="36">
        <f ca="1">1-O1629/MAX($O$202:O1629)</f>
        <v>6.1392521702235303E-2</v>
      </c>
      <c r="S1629" s="36">
        <f>1-N1629/MAX($N$202:N1629)</f>
        <v>0.53799107481370334</v>
      </c>
    </row>
    <row r="1630" spans="1:19" x14ac:dyDescent="0.4">
      <c r="A1630" s="17">
        <f t="shared" si="75"/>
        <v>1628</v>
      </c>
      <c r="B1630">
        <v>1560902400</v>
      </c>
      <c r="C1630">
        <v>9277.5400000000009</v>
      </c>
      <c r="D1630" s="14">
        <f t="shared" si="76"/>
        <v>43635</v>
      </c>
      <c r="F1630">
        <f ca="1">IF(A1630&lt;$F$2,"",AVERAGE(INDIRECT("C"&amp;A1630-$F$2+3):C1630))</f>
        <v>7980.9161363636349</v>
      </c>
      <c r="G1630" s="2">
        <f ca="1">IF(A1630&lt;$G$2,"",IF(A1630=$G$2,AVERAGE(INDIRECT("C"&amp;A1630-$G$2+3):C1630),G1629+(2/($G$2+3))*(C1630-G1629)))</f>
        <v>7784.9429074511336</v>
      </c>
      <c r="J1630">
        <f ca="1">IF(F1630="","",IF(C1630&lt;(F1630*(1-'inputs and tables'!$K$14)),0,IF(C1630&gt;(F1630*(1+'inputs and tables'!$K$14)),1,J1629)))</f>
        <v>1</v>
      </c>
      <c r="K1630">
        <f ca="1">IF(G1630="","",IF(C1630&lt;(G1630*(1-'inputs and tables'!$K$14)),0,IF(C1630&gt;(G1630*(1+'inputs and tables'!$K$14)),1,K1629)))</f>
        <v>1</v>
      </c>
      <c r="N1630" s="13">
        <f t="shared" si="77"/>
        <v>33385.656194897259</v>
      </c>
      <c r="O1630" s="10">
        <f ca="1">(O1629+(IF(J1629&lt;&gt;J1628,(-O1629*'inputs and tables'!$K$22-'inputs and tables'!$K$21)-O1629*'inputs and tables'!$K$22,0)*('inputs and tables'!$K$15+'inputs and tables'!$K$16)))*(IF(AND(J1629=0,'inputs and tables'!$K$16=1),(data!C1629/data!C1630-1)*'inputs and tables'!$K$18+1,1)*IF(AND(J1629=1,'inputs and tables'!$K$15=1),(data!C1630/data!C1629-1)*'inputs and tables'!$K$17+1,1))</f>
        <v>1615113.4311903575</v>
      </c>
      <c r="P1630" s="10">
        <f ca="1">(P1629+(IF(K1629&lt;&gt;K1628,(-P1629*'inputs and tables'!$K$22-'inputs and tables'!$K$21)-P1629*'inputs and tables'!$K$22,0)*('inputs and tables'!$K$15+'inputs and tables'!$K$16)))*(IF(AND(K1629=0,'inputs and tables'!$K$16=1),data!C1629/data!C1630,1)*IF(AND(K1629=1,'inputs and tables'!$K$15=1),data!C1630/data!C1629,1))</f>
        <v>25601.56609636487</v>
      </c>
      <c r="R1630" s="36">
        <f ca="1">1-O1630/MAX($O$202:O1630)</f>
        <v>1.5086508975722057E-2</v>
      </c>
      <c r="S1630" s="36">
        <f>1-N1630/MAX($N$202:N1630)</f>
        <v>0.52786080007084069</v>
      </c>
    </row>
    <row r="1631" spans="1:19" x14ac:dyDescent="0.4">
      <c r="A1631" s="17">
        <f t="shared" si="75"/>
        <v>1629</v>
      </c>
      <c r="B1631">
        <v>1560988800</v>
      </c>
      <c r="C1631">
        <v>9531.2099999999991</v>
      </c>
      <c r="D1631" s="14">
        <f t="shared" si="76"/>
        <v>43636</v>
      </c>
      <c r="F1631">
        <f ca="1">IF(A1631&lt;$F$2,"",AVERAGE(INDIRECT("C"&amp;A1631-$F$2+3):C1631))</f>
        <v>8066.8879545454538</v>
      </c>
      <c r="G1631" s="2">
        <f ca="1">IF(A1631&lt;$G$2,"",IF(A1631=$G$2,AVERAGE(INDIRECT("C"&amp;A1631-$G$2+3):C1631),G1630+(2/($G$2+3))*(C1631-G1630)))</f>
        <v>7859.2521454319367</v>
      </c>
      <c r="J1631">
        <f ca="1">IF(F1631="","",IF(C1631&lt;(F1631*(1-'inputs and tables'!$K$14)),0,IF(C1631&gt;(F1631*(1+'inputs and tables'!$K$14)),1,J1630)))</f>
        <v>1</v>
      </c>
      <c r="K1631">
        <f ca="1">IF(G1631="","",IF(C1631&lt;(G1631*(1-'inputs and tables'!$K$14)),0,IF(C1631&gt;(G1631*(1+'inputs and tables'!$K$14)),1,K1630)))</f>
        <v>1</v>
      </c>
      <c r="N1631" s="13">
        <f t="shared" si="77"/>
        <v>34298.499406239869</v>
      </c>
      <c r="O1631" s="10">
        <f ca="1">(O1630+(IF(J1630&lt;&gt;J1629,(-O1630*'inputs and tables'!$K$22-'inputs and tables'!$K$21)-O1630*'inputs and tables'!$K$22,0)*('inputs and tables'!$K$15+'inputs and tables'!$K$16)))*(IF(AND(J1630=0,'inputs and tables'!$K$16=1),(data!C1630/data!C1631-1)*'inputs and tables'!$K$18+1,1)*IF(AND(J1630=1,'inputs and tables'!$K$15=1),(data!C1631/data!C1630-1)*'inputs and tables'!$K$17+1,1))</f>
        <v>1714475.7733847992</v>
      </c>
      <c r="P1631" s="10">
        <f ca="1">(P1630+(IF(K1630&lt;&gt;K1629,(-P1630*'inputs and tables'!$K$22-'inputs and tables'!$K$21)-P1630*'inputs and tables'!$K$22,0)*('inputs and tables'!$K$15+'inputs and tables'!$K$16)))*(IF(AND(K1630=0,'inputs and tables'!$K$16=1),data!C1630/data!C1631,1)*IF(AND(K1630=1,'inputs and tables'!$K$15=1),data!C1631/data!C1630,1))</f>
        <v>26301.5737785376</v>
      </c>
      <c r="R1631" s="36">
        <f ca="1">1-O1631/MAX($O$202:O1631)</f>
        <v>0</v>
      </c>
      <c r="S1631" s="36">
        <f>1-N1631/MAX($N$202:N1631)</f>
        <v>0.51495139188224448</v>
      </c>
    </row>
    <row r="1632" spans="1:19" x14ac:dyDescent="0.4">
      <c r="A1632" s="17">
        <f t="shared" si="75"/>
        <v>1630</v>
      </c>
      <c r="B1632">
        <v>1561075200</v>
      </c>
      <c r="C1632">
        <v>10236.200000000001</v>
      </c>
      <c r="D1632" s="14">
        <f t="shared" si="76"/>
        <v>43637</v>
      </c>
      <c r="F1632">
        <f ca="1">IF(A1632&lt;$F$2,"",AVERAGE(INDIRECT("C"&amp;A1632-$F$2+3):C1632))</f>
        <v>8164.3377272727266</v>
      </c>
      <c r="G1632" s="2">
        <f ca="1">IF(A1632&lt;$G$2,"",IF(A1632=$G$2,AVERAGE(INDIRECT("C"&amp;A1632-$G$2+3):C1632),G1631+(2/($G$2+3))*(C1632-G1631)))</f>
        <v>7960.3988626475993</v>
      </c>
      <c r="J1632">
        <f ca="1">IF(F1632="","",IF(C1632&lt;(F1632*(1-'inputs and tables'!$K$14)),0,IF(C1632&gt;(F1632*(1+'inputs and tables'!$K$14)),1,J1631)))</f>
        <v>1</v>
      </c>
      <c r="K1632">
        <f ca="1">IF(G1632="","",IF(C1632&lt;(G1632*(1-'inputs and tables'!$K$14)),0,IF(C1632&gt;(G1632*(1+'inputs and tables'!$K$14)),1,K1631)))</f>
        <v>1</v>
      </c>
      <c r="N1632" s="13">
        <f t="shared" si="77"/>
        <v>36835.438482852922</v>
      </c>
      <c r="O1632" s="10">
        <f ca="1">(O1631+(IF(J1631&lt;&gt;J1630,(-O1631*'inputs and tables'!$K$22-'inputs and tables'!$K$21)-O1631*'inputs and tables'!$K$22,0)*('inputs and tables'!$K$15+'inputs and tables'!$K$16)))*(IF(AND(J1631=0,'inputs and tables'!$K$16=1),(data!C1631/data!C1632-1)*'inputs and tables'!$K$18+1,1)*IF(AND(J1631=1,'inputs and tables'!$K$15=1),(data!C1632/data!C1631-1)*'inputs and tables'!$K$17+1,1))</f>
        <v>1999806.6620995316</v>
      </c>
      <c r="P1632" s="10">
        <f ca="1">(P1631+(IF(K1631&lt;&gt;K1630,(-P1631*'inputs and tables'!$K$22-'inputs and tables'!$K$21)-P1631*'inputs and tables'!$K$22,0)*('inputs and tables'!$K$15+'inputs and tables'!$K$16)))*(IF(AND(K1631=0,'inputs and tables'!$K$16=1),data!C1631/data!C1632,1)*IF(AND(K1631=1,'inputs and tables'!$K$15=1),data!C1632/data!C1631,1))</f>
        <v>28247.008460821515</v>
      </c>
      <c r="R1632" s="36">
        <f ca="1">1-O1632/MAX($O$202:O1632)</f>
        <v>0</v>
      </c>
      <c r="S1632" s="36">
        <f>1-N1632/MAX($N$202:N1632)</f>
        <v>0.47907405645086298</v>
      </c>
    </row>
    <row r="1633" spans="1:19" x14ac:dyDescent="0.4">
      <c r="A1633" s="17">
        <f t="shared" si="75"/>
        <v>1631</v>
      </c>
      <c r="B1633">
        <v>1561161600</v>
      </c>
      <c r="C1633">
        <v>10666.86</v>
      </c>
      <c r="D1633" s="14">
        <f t="shared" si="76"/>
        <v>43638</v>
      </c>
      <c r="F1633">
        <f ca="1">IF(A1633&lt;$F$2,"",AVERAGE(INDIRECT("C"&amp;A1633-$F$2+3):C1633))</f>
        <v>8266.9234090909085</v>
      </c>
      <c r="G1633" s="2">
        <f ca="1">IF(A1633&lt;$G$2,"",IF(A1633=$G$2,AVERAGE(INDIRECT("C"&amp;A1633-$G$2+3):C1633),G1632+(2/($G$2+3))*(C1633-G1632)))</f>
        <v>8075.5674216838715</v>
      </c>
      <c r="J1633">
        <f ca="1">IF(F1633="","",IF(C1633&lt;(F1633*(1-'inputs and tables'!$K$14)),0,IF(C1633&gt;(F1633*(1+'inputs and tables'!$K$14)),1,J1632)))</f>
        <v>1</v>
      </c>
      <c r="K1633">
        <f ca="1">IF(G1633="","",IF(C1633&lt;(G1633*(1-'inputs and tables'!$K$14)),0,IF(C1633&gt;(G1633*(1+'inputs and tables'!$K$14)),1,K1632)))</f>
        <v>1</v>
      </c>
      <c r="N1633" s="13">
        <f t="shared" si="77"/>
        <v>38385.188383892899</v>
      </c>
      <c r="O1633" s="10">
        <f ca="1">(O1632+(IF(J1632&lt;&gt;J1631,(-O1632*'inputs and tables'!$K$22-'inputs and tables'!$K$21)-O1632*'inputs and tables'!$K$22,0)*('inputs and tables'!$K$15+'inputs and tables'!$K$16)))*(IF(AND(J1632=0,'inputs and tables'!$K$16=1),(data!C1632/data!C1633-1)*'inputs and tables'!$K$18+1,1)*IF(AND(J1632=1,'inputs and tables'!$K$15=1),(data!C1633/data!C1632-1)*'inputs and tables'!$K$17+1,1))</f>
        <v>2189113.5004257183</v>
      </c>
      <c r="P1633" s="10">
        <f ca="1">(P1632+(IF(K1632&lt;&gt;K1631,(-P1632*'inputs and tables'!$K$22-'inputs and tables'!$K$21)-P1632*'inputs and tables'!$K$22,0)*('inputs and tables'!$K$15+'inputs and tables'!$K$16)))*(IF(AND(K1632=0,'inputs and tables'!$K$16=1),data!C1632/data!C1633,1)*IF(AND(K1632=1,'inputs and tables'!$K$15=1),data!C1633/data!C1632,1))</f>
        <v>29435.423757878762</v>
      </c>
      <c r="R1633" s="36">
        <f ca="1">1-O1633/MAX($O$202:O1633)</f>
        <v>0</v>
      </c>
      <c r="S1633" s="36">
        <f>1-N1633/MAX($N$202:N1633)</f>
        <v>0.45715752816410904</v>
      </c>
    </row>
    <row r="1634" spans="1:19" x14ac:dyDescent="0.4">
      <c r="A1634" s="17">
        <f t="shared" si="75"/>
        <v>1632</v>
      </c>
      <c r="B1634">
        <v>1561248000</v>
      </c>
      <c r="C1634">
        <v>10833.02</v>
      </c>
      <c r="D1634" s="14">
        <f t="shared" si="76"/>
        <v>43639</v>
      </c>
      <c r="F1634">
        <f ca="1">IF(A1634&lt;$F$2,"",AVERAGE(INDIRECT("C"&amp;A1634-$F$2+3):C1634))</f>
        <v>8368.9661363636351</v>
      </c>
      <c r="G1634" s="2">
        <f ca="1">IF(A1634&lt;$G$2,"",IF(A1634=$G$2,AVERAGE(INDIRECT("C"&amp;A1634-$G$2+3):C1634),G1633+(2/($G$2+3))*(C1634-G1633)))</f>
        <v>8192.9058292717928</v>
      </c>
      <c r="J1634">
        <f ca="1">IF(F1634="","",IF(C1634&lt;(F1634*(1-'inputs and tables'!$K$14)),0,IF(C1634&gt;(F1634*(1+'inputs and tables'!$K$14)),1,J1633)))</f>
        <v>1</v>
      </c>
      <c r="K1634">
        <f ca="1">IF(G1634="","",IF(C1634&lt;(G1634*(1-'inputs and tables'!$K$14)),0,IF(C1634&gt;(G1634*(1+'inputs and tables'!$K$14)),1,K1633)))</f>
        <v>1</v>
      </c>
      <c r="N1634" s="13">
        <f t="shared" si="77"/>
        <v>38983.122818381366</v>
      </c>
      <c r="O1634" s="10">
        <f ca="1">(O1633+(IF(J1633&lt;&gt;J1632,(-O1633*'inputs and tables'!$K$22-'inputs and tables'!$K$21)-O1633*'inputs and tables'!$K$22,0)*('inputs and tables'!$K$15+'inputs and tables'!$K$16)))*(IF(AND(J1633=0,'inputs and tables'!$K$16=1),(data!C1633/data!C1634-1)*'inputs and tables'!$K$18+1,1)*IF(AND(J1633=1,'inputs and tables'!$K$15=1),(data!C1634/data!C1633-1)*'inputs and tables'!$K$17+1,1))</f>
        <v>2265839.1697669453</v>
      </c>
      <c r="P1634" s="10">
        <f ca="1">(P1633+(IF(K1633&lt;&gt;K1632,(-P1633*'inputs and tables'!$K$22-'inputs and tables'!$K$21)-P1633*'inputs and tables'!$K$22,0)*('inputs and tables'!$K$15+'inputs and tables'!$K$16)))*(IF(AND(K1633=0,'inputs and tables'!$K$16=1),data!C1633/data!C1634,1)*IF(AND(K1633=1,'inputs and tables'!$K$15=1),data!C1634/data!C1633,1))</f>
        <v>29893.945760755814</v>
      </c>
      <c r="R1634" s="36">
        <f ca="1">1-O1634/MAX($O$202:O1634)</f>
        <v>0</v>
      </c>
      <c r="S1634" s="36">
        <f>1-N1634/MAX($N$202:N1634)</f>
        <v>0.44870155282363855</v>
      </c>
    </row>
    <row r="1635" spans="1:19" x14ac:dyDescent="0.4">
      <c r="A1635" s="17">
        <f t="shared" si="75"/>
        <v>1633</v>
      </c>
      <c r="B1635">
        <v>1561334400</v>
      </c>
      <c r="C1635">
        <v>11032.32</v>
      </c>
      <c r="D1635" s="14">
        <f t="shared" si="76"/>
        <v>43640</v>
      </c>
      <c r="F1635">
        <f ca="1">IF(A1635&lt;$F$2,"",AVERAGE(INDIRECT("C"&amp;A1635-$F$2+3):C1635))</f>
        <v>8455.6109090909085</v>
      </c>
      <c r="G1635" s="2">
        <f ca="1">IF(A1635&lt;$G$2,"",IF(A1635=$G$2,AVERAGE(INDIRECT("C"&amp;A1635-$G$2+3):C1635),G1634+(2/($G$2+3))*(C1635-G1634)))</f>
        <v>8313.7319641963968</v>
      </c>
      <c r="J1635">
        <f ca="1">IF(F1635="","",IF(C1635&lt;(F1635*(1-'inputs and tables'!$K$14)),0,IF(C1635&gt;(F1635*(1+'inputs and tables'!$K$14)),1,J1634)))</f>
        <v>1</v>
      </c>
      <c r="K1635">
        <f ca="1">IF(G1635="","",IF(C1635&lt;(G1635*(1-'inputs and tables'!$K$14)),0,IF(C1635&gt;(G1635*(1+'inputs and tables'!$K$14)),1,K1634)))</f>
        <v>1</v>
      </c>
      <c r="N1635" s="13">
        <f t="shared" si="77"/>
        <v>39700.313073518293</v>
      </c>
      <c r="O1635" s="10">
        <f ca="1">(O1634+(IF(J1634&lt;&gt;J1633,(-O1634*'inputs and tables'!$K$22-'inputs and tables'!$K$21)-O1634*'inputs and tables'!$K$22,0)*('inputs and tables'!$K$15+'inputs and tables'!$K$16)))*(IF(AND(J1634=0,'inputs and tables'!$K$16=1),(data!C1634/data!C1635-1)*'inputs and tables'!$K$18+1,1)*IF(AND(J1634=1,'inputs and tables'!$K$15=1),(data!C1635/data!C1634-1)*'inputs and tables'!$K$17+1,1))</f>
        <v>2359631.937591868</v>
      </c>
      <c r="P1635" s="10">
        <f ca="1">(P1634+(IF(K1634&lt;&gt;K1633,(-P1634*'inputs and tables'!$K$22-'inputs and tables'!$K$21)-P1634*'inputs and tables'!$K$22,0)*('inputs and tables'!$K$15+'inputs and tables'!$K$16)))*(IF(AND(K1634=0,'inputs and tables'!$K$16=1),data!C1634/data!C1635,1)*IF(AND(K1634=1,'inputs and tables'!$K$15=1),data!C1635/data!C1634,1))</f>
        <v>30443.91828827987</v>
      </c>
      <c r="R1635" s="36">
        <f ca="1">1-O1635/MAX($O$202:O1635)</f>
        <v>0</v>
      </c>
      <c r="S1635" s="36">
        <f>1-N1635/MAX($N$202:N1635)</f>
        <v>0.43855906434653336</v>
      </c>
    </row>
    <row r="1636" spans="1:19" x14ac:dyDescent="0.4">
      <c r="A1636" s="17">
        <f t="shared" si="75"/>
        <v>1634</v>
      </c>
      <c r="B1636">
        <v>1561420800</v>
      </c>
      <c r="C1636">
        <v>11755.53</v>
      </c>
      <c r="D1636" s="14">
        <f t="shared" si="76"/>
        <v>43641</v>
      </c>
      <c r="F1636">
        <f ca="1">IF(A1636&lt;$F$2,"",AVERAGE(INDIRECT("C"&amp;A1636-$F$2+3):C1636))</f>
        <v>8564.1511363636364</v>
      </c>
      <c r="G1636" s="2">
        <f ca="1">IF(A1636&lt;$G$2,"",IF(A1636=$G$2,AVERAGE(INDIRECT("C"&amp;A1636-$G$2+3):C1636),G1635+(2/($G$2+3))*(C1636-G1635)))</f>
        <v>8460.1914550816564</v>
      </c>
      <c r="J1636">
        <f ca="1">IF(F1636="","",IF(C1636&lt;(F1636*(1-'inputs and tables'!$K$14)),0,IF(C1636&gt;(F1636*(1+'inputs and tables'!$K$14)),1,J1635)))</f>
        <v>1</v>
      </c>
      <c r="K1636">
        <f ca="1">IF(G1636="","",IF(C1636&lt;(G1636*(1-'inputs and tables'!$K$14)),0,IF(C1636&gt;(G1636*(1+'inputs and tables'!$K$14)),1,K1635)))</f>
        <v>1</v>
      </c>
      <c r="N1636" s="13">
        <f t="shared" si="77"/>
        <v>42302.817661664689</v>
      </c>
      <c r="O1636" s="10">
        <f ca="1">(O1635+(IF(J1635&lt;&gt;J1634,(-O1635*'inputs and tables'!$K$22-'inputs and tables'!$K$21)-O1635*'inputs and tables'!$K$22,0)*('inputs and tables'!$K$15+'inputs and tables'!$K$16)))*(IF(AND(J1635=0,'inputs and tables'!$K$16=1),(data!C1635/data!C1636-1)*'inputs and tables'!$K$18+1,1)*IF(AND(J1635=1,'inputs and tables'!$K$15=1),(data!C1636/data!C1635-1)*'inputs and tables'!$K$17+1,1))</f>
        <v>2707668.0877912901</v>
      </c>
      <c r="P1636" s="10">
        <f ca="1">(P1635+(IF(K1635&lt;&gt;K1634,(-P1635*'inputs and tables'!$K$22-'inputs and tables'!$K$21)-P1635*'inputs and tables'!$K$22,0)*('inputs and tables'!$K$15+'inputs and tables'!$K$16)))*(IF(AND(K1635=0,'inputs and tables'!$K$16=1),data!C1635/data!C1636,1)*IF(AND(K1635=1,'inputs and tables'!$K$15=1),data!C1636/data!C1635,1))</f>
        <v>32439.631442472906</v>
      </c>
      <c r="R1636" s="36">
        <f ca="1">1-O1636/MAX($O$202:O1636)</f>
        <v>0</v>
      </c>
      <c r="S1636" s="36">
        <f>1-N1636/MAX($N$202:N1636)</f>
        <v>0.40175450292391834</v>
      </c>
    </row>
    <row r="1637" spans="1:19" x14ac:dyDescent="0.4">
      <c r="A1637" s="17">
        <f t="shared" si="75"/>
        <v>1635</v>
      </c>
      <c r="B1637">
        <v>1561507200</v>
      </c>
      <c r="C1637">
        <v>12927.44</v>
      </c>
      <c r="D1637" s="14">
        <f t="shared" si="76"/>
        <v>43642</v>
      </c>
      <c r="F1637">
        <f ca="1">IF(A1637&lt;$F$2,"",AVERAGE(INDIRECT("C"&amp;A1637-$F$2+3):C1637))</f>
        <v>8680.1172727272733</v>
      </c>
      <c r="G1637" s="2">
        <f ca="1">IF(A1637&lt;$G$2,"",IF(A1637=$G$2,AVERAGE(INDIRECT("C"&amp;A1637-$G$2+3):C1637),G1636+(2/($G$2+3))*(C1637-G1636)))</f>
        <v>8650.2871378441396</v>
      </c>
      <c r="J1637">
        <f ca="1">IF(F1637="","",IF(C1637&lt;(F1637*(1-'inputs and tables'!$K$14)),0,IF(C1637&gt;(F1637*(1+'inputs and tables'!$K$14)),1,J1636)))</f>
        <v>1</v>
      </c>
      <c r="K1637">
        <f ca="1">IF(G1637="","",IF(C1637&lt;(G1637*(1-'inputs and tables'!$K$14)),0,IF(C1637&gt;(G1637*(1+'inputs and tables'!$K$14)),1,K1636)))</f>
        <v>1</v>
      </c>
      <c r="N1637" s="13">
        <f t="shared" si="77"/>
        <v>46519.98992407068</v>
      </c>
      <c r="O1637" s="10">
        <f ca="1">(O1636+(IF(J1636&lt;&gt;J1635,(-O1636*'inputs and tables'!$K$22-'inputs and tables'!$K$21)-O1636*'inputs and tables'!$K$22,0)*('inputs and tables'!$K$15+'inputs and tables'!$K$16)))*(IF(AND(J1636=0,'inputs and tables'!$K$16=1),(data!C1636/data!C1637-1)*'inputs and tables'!$K$18+1,1)*IF(AND(J1636=1,'inputs and tables'!$K$15=1),(data!C1637/data!C1636-1)*'inputs and tables'!$K$17+1,1))</f>
        <v>3315005.4383588829</v>
      </c>
      <c r="P1637" s="10">
        <f ca="1">(P1636+(IF(K1636&lt;&gt;K1635,(-P1636*'inputs and tables'!$K$22-'inputs and tables'!$K$21)-P1636*'inputs and tables'!$K$22,0)*('inputs and tables'!$K$15+'inputs and tables'!$K$16)))*(IF(AND(K1636=0,'inputs and tables'!$K$16=1),data!C1636/data!C1637,1)*IF(AND(K1636=1,'inputs and tables'!$K$15=1),data!C1637/data!C1636,1))</f>
        <v>35673.541651859334</v>
      </c>
      <c r="R1637" s="36">
        <f ca="1">1-O1637/MAX($O$202:O1637)</f>
        <v>0</v>
      </c>
      <c r="S1637" s="36">
        <f>1-N1637/MAX($N$202:N1637)</f>
        <v>0.34211534752399753</v>
      </c>
    </row>
    <row r="1638" spans="1:19" x14ac:dyDescent="0.4">
      <c r="A1638" s="17">
        <f t="shared" si="75"/>
        <v>1636</v>
      </c>
      <c r="B1638">
        <v>1561593600</v>
      </c>
      <c r="C1638">
        <v>11159.29</v>
      </c>
      <c r="D1638" s="14">
        <f t="shared" si="76"/>
        <v>43643</v>
      </c>
      <c r="F1638">
        <f ca="1">IF(A1638&lt;$F$2,"",AVERAGE(INDIRECT("C"&amp;A1638-$F$2+3):C1638))</f>
        <v>8752.1256818181828</v>
      </c>
      <c r="G1638" s="2">
        <f ca="1">IF(A1638&lt;$G$2,"",IF(A1638=$G$2,AVERAGE(INDIRECT("C"&amp;A1638-$G$2+3):C1638),G1637+(2/($G$2+3))*(C1638-G1637)))</f>
        <v>8757.0532170848146</v>
      </c>
      <c r="J1638">
        <f ca="1">IF(F1638="","",IF(C1638&lt;(F1638*(1-'inputs and tables'!$K$14)),0,IF(C1638&gt;(F1638*(1+'inputs and tables'!$K$14)),1,J1637)))</f>
        <v>1</v>
      </c>
      <c r="K1638">
        <f ca="1">IF(G1638="","",IF(C1638&lt;(G1638*(1-'inputs and tables'!$K$14)),0,IF(C1638&gt;(G1638*(1+'inputs and tables'!$K$14)),1,K1637)))</f>
        <v>1</v>
      </c>
      <c r="N1638" s="13">
        <f t="shared" si="77"/>
        <v>40157.220482924902</v>
      </c>
      <c r="O1638" s="10">
        <f ca="1">(O1637+(IF(J1637&lt;&gt;J1636,(-O1637*'inputs and tables'!$K$22-'inputs and tables'!$K$21)-O1637*'inputs and tables'!$K$22,0)*('inputs and tables'!$K$15+'inputs and tables'!$K$16)))*(IF(AND(J1637=0,'inputs and tables'!$K$16=1),(data!C1637/data!C1638-1)*'inputs and tables'!$K$18+1,1)*IF(AND(J1637=1,'inputs and tables'!$K$15=1),(data!C1638/data!C1637-1)*'inputs and tables'!$K$17+1,1))</f>
        <v>2294833.583132552</v>
      </c>
      <c r="P1638" s="10">
        <f ca="1">(P1637+(IF(K1637&lt;&gt;K1636,(-P1637*'inputs and tables'!$K$22-'inputs and tables'!$K$21)-P1637*'inputs and tables'!$K$22,0)*('inputs and tables'!$K$15+'inputs and tables'!$K$16)))*(IF(AND(K1637=0,'inputs and tables'!$K$16=1),data!C1637/data!C1638,1)*IF(AND(K1637=1,'inputs and tables'!$K$15=1),data!C1638/data!C1637,1))</f>
        <v>30794.294664695979</v>
      </c>
      <c r="R1638" s="36">
        <f ca="1">1-O1638/MAX($O$202:O1638)</f>
        <v>0.30774364452668113</v>
      </c>
      <c r="S1638" s="36">
        <f>1-N1638/MAX($N$202:N1638)</f>
        <v>0.43209749002672371</v>
      </c>
    </row>
    <row r="1639" spans="1:19" x14ac:dyDescent="0.4">
      <c r="A1639" s="17">
        <f t="shared" si="75"/>
        <v>1637</v>
      </c>
      <c r="B1639">
        <v>1561680000</v>
      </c>
      <c r="C1639">
        <v>12360.45</v>
      </c>
      <c r="D1639" s="14">
        <f t="shared" si="76"/>
        <v>43644</v>
      </c>
      <c r="F1639">
        <f ca="1">IF(A1639&lt;$F$2,"",AVERAGE(INDIRECT("C"&amp;A1639-$F$2+3):C1639))</f>
        <v>8846.6059090909093</v>
      </c>
      <c r="G1639" s="2">
        <f ca="1">IF(A1639&lt;$G$2,"",IF(A1639=$G$2,AVERAGE(INDIRECT("C"&amp;A1639-$G$2+3):C1639),G1638+(2/($G$2+3))*(C1639-G1638)))</f>
        <v>8910.3892504003543</v>
      </c>
      <c r="J1639">
        <f ca="1">IF(F1639="","",IF(C1639&lt;(F1639*(1-'inputs and tables'!$K$14)),0,IF(C1639&gt;(F1639*(1+'inputs and tables'!$K$14)),1,J1638)))</f>
        <v>1</v>
      </c>
      <c r="K1639">
        <f ca="1">IF(G1639="","",IF(C1639&lt;(G1639*(1-'inputs and tables'!$K$14)),0,IF(C1639&gt;(G1639*(1+'inputs and tables'!$K$14)),1,K1638)))</f>
        <v>1</v>
      </c>
      <c r="N1639" s="13">
        <f t="shared" si="77"/>
        <v>44479.650221310592</v>
      </c>
      <c r="O1639" s="10">
        <f ca="1">(O1638+(IF(J1638&lt;&gt;J1637,(-O1638*'inputs and tables'!$K$22-'inputs and tables'!$K$21)-O1638*'inputs and tables'!$K$22,0)*('inputs and tables'!$K$15+'inputs and tables'!$K$16)))*(IF(AND(J1638=0,'inputs and tables'!$K$16=1),(data!C1638/data!C1639-1)*'inputs and tables'!$K$18+1,1)*IF(AND(J1638=1,'inputs and tables'!$K$15=1),(data!C1639/data!C1638-1)*'inputs and tables'!$K$17+1,1))</f>
        <v>2850607.309786296</v>
      </c>
      <c r="P1639" s="10">
        <f ca="1">(P1638+(IF(K1638&lt;&gt;K1637,(-P1638*'inputs and tables'!$K$22-'inputs and tables'!$K$21)-P1638*'inputs and tables'!$K$22,0)*('inputs and tables'!$K$15+'inputs and tables'!$K$16)))*(IF(AND(K1638=0,'inputs and tables'!$K$16=1),data!C1638/data!C1639,1)*IF(AND(K1638=1,'inputs and tables'!$K$15=1),data!C1639/data!C1638,1))</f>
        <v>34108.920862191175</v>
      </c>
      <c r="R1639" s="36">
        <f ca="1">1-O1639/MAX($O$202:O1639)</f>
        <v>0.14008970338295745</v>
      </c>
      <c r="S1639" s="36">
        <f>1-N1639/MAX($N$202:N1639)</f>
        <v>0.37096978576601358</v>
      </c>
    </row>
    <row r="1640" spans="1:19" x14ac:dyDescent="0.4">
      <c r="A1640" s="17">
        <f t="shared" si="75"/>
        <v>1638</v>
      </c>
      <c r="B1640">
        <v>1561766400</v>
      </c>
      <c r="C1640">
        <v>11865.29</v>
      </c>
      <c r="D1640" s="14">
        <f t="shared" si="76"/>
        <v>43645</v>
      </c>
      <c r="F1640">
        <f ca="1">IF(A1640&lt;$F$2,"",AVERAGE(INDIRECT("C"&amp;A1640-$F$2+3):C1640))</f>
        <v>8937.2043181818171</v>
      </c>
      <c r="G1640" s="2">
        <f ca="1">IF(A1640&lt;$G$2,"",IF(A1640=$G$2,AVERAGE(INDIRECT("C"&amp;A1640-$G$2+3):C1640),G1639+(2/($G$2+3))*(C1640-G1639)))</f>
        <v>9036.1297078301268</v>
      </c>
      <c r="J1640">
        <f ca="1">IF(F1640="","",IF(C1640&lt;(F1640*(1-'inputs and tables'!$K$14)),0,IF(C1640&gt;(F1640*(1+'inputs and tables'!$K$14)),1,J1639)))</f>
        <v>1</v>
      </c>
      <c r="K1640">
        <f ca="1">IF(G1640="","",IF(C1640&lt;(G1640*(1-'inputs and tables'!$K$14)),0,IF(C1640&gt;(G1640*(1+'inputs and tables'!$K$14)),1,K1639)))</f>
        <v>1</v>
      </c>
      <c r="N1640" s="13">
        <f t="shared" si="77"/>
        <v>42697.794091187163</v>
      </c>
      <c r="O1640" s="10">
        <f ca="1">(O1639+(IF(J1639&lt;&gt;J1638,(-O1639*'inputs and tables'!$K$22-'inputs and tables'!$K$21)-O1639*'inputs and tables'!$K$22,0)*('inputs and tables'!$K$15+'inputs and tables'!$K$16)))*(IF(AND(J1639=0,'inputs and tables'!$K$16=1),(data!C1639/data!C1640-1)*'inputs and tables'!$K$18+1,1)*IF(AND(J1639=1,'inputs and tables'!$K$15=1),(data!C1640/data!C1639-1)*'inputs and tables'!$K$17+1,1))</f>
        <v>2593667.6263681347</v>
      </c>
      <c r="P1640" s="10">
        <f ca="1">(P1639+(IF(K1639&lt;&gt;K1638,(-P1639*'inputs and tables'!$K$22-'inputs and tables'!$K$21)-P1639*'inputs and tables'!$K$22,0)*('inputs and tables'!$K$15+'inputs and tables'!$K$16)))*(IF(AND(K1639=0,'inputs and tables'!$K$16=1),data!C1639/data!C1640,1)*IF(AND(K1639=1,'inputs and tables'!$K$15=1),data!C1640/data!C1639,1))</f>
        <v>32742.516463150478</v>
      </c>
      <c r="R1640" s="36">
        <f ca="1">1-O1640/MAX($O$202:O1640)</f>
        <v>0.21759777635473554</v>
      </c>
      <c r="S1640" s="36">
        <f>1-N1640/MAX($N$202:N1640)</f>
        <v>0.39616875513040573</v>
      </c>
    </row>
    <row r="1641" spans="1:19" x14ac:dyDescent="0.4">
      <c r="A1641" s="17">
        <f t="shared" si="75"/>
        <v>1639</v>
      </c>
      <c r="B1641">
        <v>1561852800</v>
      </c>
      <c r="C1641">
        <v>10761.26</v>
      </c>
      <c r="D1641" s="14">
        <f t="shared" si="76"/>
        <v>43646</v>
      </c>
      <c r="F1641">
        <f ca="1">IF(A1641&lt;$F$2,"",AVERAGE(INDIRECT("C"&amp;A1641-$F$2+3):C1641))</f>
        <v>9014.4218181818178</v>
      </c>
      <c r="G1641" s="2">
        <f ca="1">IF(A1641&lt;$G$2,"",IF(A1641=$G$2,AVERAGE(INDIRECT("C"&amp;A1641-$G$2+3):C1641),G1640+(2/($G$2+3))*(C1641-G1640)))</f>
        <v>9109.5395074969292</v>
      </c>
      <c r="J1641">
        <f ca="1">IF(F1641="","",IF(C1641&lt;(F1641*(1-'inputs and tables'!$K$14)),0,IF(C1641&gt;(F1641*(1+'inputs and tables'!$K$14)),1,J1640)))</f>
        <v>1</v>
      </c>
      <c r="K1641">
        <f ca="1">IF(G1641="","",IF(C1641&lt;(G1641*(1-'inputs and tables'!$K$14)),0,IF(C1641&gt;(G1641*(1+'inputs and tables'!$K$14)),1,K1640)))</f>
        <v>1</v>
      </c>
      <c r="N1641" s="13">
        <f t="shared" si="77"/>
        <v>38724.891143977839</v>
      </c>
      <c r="O1641" s="10">
        <f ca="1">(O1640+(IF(J1640&lt;&gt;J1639,(-O1640*'inputs and tables'!$K$22-'inputs and tables'!$K$21)-O1640*'inputs and tables'!$K$22,0)*('inputs and tables'!$K$15+'inputs and tables'!$K$16)))*(IF(AND(J1640=0,'inputs and tables'!$K$16=1),(data!C1640/data!C1641-1)*'inputs and tables'!$K$18+1,1)*IF(AND(J1640=1,'inputs and tables'!$K$15=1),(data!C1641/data!C1640-1)*'inputs and tables'!$K$17+1,1))</f>
        <v>2050668.2174650887</v>
      </c>
      <c r="P1641" s="10">
        <f ca="1">(P1640+(IF(K1640&lt;&gt;K1639,(-P1640*'inputs and tables'!$K$22-'inputs and tables'!$K$21)-P1640*'inputs and tables'!$K$22,0)*('inputs and tables'!$K$15+'inputs and tables'!$K$16)))*(IF(AND(K1640=0,'inputs and tables'!$K$16=1),data!C1640/data!C1641,1)*IF(AND(K1640=1,'inputs and tables'!$K$15=1),data!C1641/data!C1640,1))</f>
        <v>29695.922536595626</v>
      </c>
      <c r="R1641" s="36">
        <f ca="1">1-O1641/MAX($O$202:O1641)</f>
        <v>0.38139823430266029</v>
      </c>
      <c r="S1641" s="36">
        <f>1-N1641/MAX($N$202:N1641)</f>
        <v>0.45235345936210825</v>
      </c>
    </row>
    <row r="1642" spans="1:19" x14ac:dyDescent="0.4">
      <c r="A1642" s="17">
        <f t="shared" si="75"/>
        <v>1640</v>
      </c>
      <c r="B1642">
        <v>1561939200</v>
      </c>
      <c r="C1642">
        <v>10577.63</v>
      </c>
      <c r="D1642" s="14">
        <f t="shared" si="76"/>
        <v>43647</v>
      </c>
      <c r="F1642">
        <f ca="1">IF(A1642&lt;$F$2,"",AVERAGE(INDIRECT("C"&amp;A1642-$F$2+3):C1642))</f>
        <v>9089.7679545454575</v>
      </c>
      <c r="G1642" s="2">
        <f ca="1">IF(A1642&lt;$G$2,"",IF(A1642=$G$2,AVERAGE(INDIRECT("C"&amp;A1642-$G$2+3):C1642),G1641+(2/($G$2+3))*(C1642-G1641)))</f>
        <v>9172.0114433481231</v>
      </c>
      <c r="J1642">
        <f ca="1">IF(F1642="","",IF(C1642&lt;(F1642*(1-'inputs and tables'!$K$14)),0,IF(C1642&gt;(F1642*(1+'inputs and tables'!$K$14)),1,J1641)))</f>
        <v>1</v>
      </c>
      <c r="K1642">
        <f ca="1">IF(G1642="","",IF(C1642&lt;(G1642*(1-'inputs and tables'!$K$14)),0,IF(C1642&gt;(G1642*(1+'inputs and tables'!$K$14)),1,K1641)))</f>
        <v>1</v>
      </c>
      <c r="N1642" s="13">
        <f t="shared" si="77"/>
        <v>38064.09010759653</v>
      </c>
      <c r="O1642" s="10">
        <f ca="1">(O1641+(IF(J1641&lt;&gt;J1640,(-O1641*'inputs and tables'!$K$22-'inputs and tables'!$K$21)-O1641*'inputs and tables'!$K$22,0)*('inputs and tables'!$K$15+'inputs and tables'!$K$16)))*(IF(AND(J1641=0,'inputs and tables'!$K$16=1),(data!C1641/data!C1642-1)*'inputs and tables'!$K$18+1,1)*IF(AND(J1641=1,'inputs and tables'!$K$15=1),(data!C1642/data!C1641-1)*'inputs and tables'!$K$17+1,1))</f>
        <v>1971934.9222246138</v>
      </c>
      <c r="P1642" s="10">
        <f ca="1">(P1641+(IF(K1641&lt;&gt;K1640,(-P1641*'inputs and tables'!$K$22-'inputs and tables'!$K$21)-P1641*'inputs and tables'!$K$22,0)*('inputs and tables'!$K$15+'inputs and tables'!$K$16)))*(IF(AND(K1641=0,'inputs and tables'!$K$16=1),data!C1641/data!C1642,1)*IF(AND(K1641=1,'inputs and tables'!$K$15=1),data!C1642/data!C1641,1))</f>
        <v>29189.191702530185</v>
      </c>
      <c r="R1642" s="36">
        <f ca="1">1-O1642/MAX($O$202:O1642)</f>
        <v>0.40514881230456312</v>
      </c>
      <c r="S1642" s="36">
        <f>1-N1642/MAX($N$202:N1642)</f>
        <v>0.46169849277430508</v>
      </c>
    </row>
    <row r="1643" spans="1:19" x14ac:dyDescent="0.4">
      <c r="A1643" s="17">
        <f t="shared" si="75"/>
        <v>1641</v>
      </c>
      <c r="B1643">
        <v>1562025600</v>
      </c>
      <c r="C1643">
        <v>10829.18</v>
      </c>
      <c r="D1643" s="14">
        <f t="shared" si="76"/>
        <v>43648</v>
      </c>
      <c r="F1643">
        <f ca="1">IF(A1643&lt;$F$2,"",AVERAGE(INDIRECT("C"&amp;A1643-$F$2+3):C1643))</f>
        <v>9149.522045454547</v>
      </c>
      <c r="G1643" s="2">
        <f ca="1">IF(A1643&lt;$G$2,"",IF(A1643=$G$2,AVERAGE(INDIRECT("C"&amp;A1643-$G$2+3):C1643),G1642+(2/($G$2+3))*(C1643-G1642)))</f>
        <v>9242.5292542694788</v>
      </c>
      <c r="J1643">
        <f ca="1">IF(F1643="","",IF(C1643&lt;(F1643*(1-'inputs and tables'!$K$14)),0,IF(C1643&gt;(F1643*(1+'inputs and tables'!$K$14)),1,J1642)))</f>
        <v>1</v>
      </c>
      <c r="K1643">
        <f ca="1">IF(G1643="","",IF(C1643&lt;(G1643*(1-'inputs and tables'!$K$14)),0,IF(C1643&gt;(G1643*(1+'inputs and tables'!$K$14)),1,K1642)))</f>
        <v>1</v>
      </c>
      <c r="N1643" s="13">
        <f t="shared" si="77"/>
        <v>38969.304401021989</v>
      </c>
      <c r="O1643" s="10">
        <f ca="1">(O1642+(IF(J1642&lt;&gt;J1641,(-O1642*'inputs and tables'!$K$22-'inputs and tables'!$K$21)-O1642*'inputs and tables'!$K$22,0)*('inputs and tables'!$K$15+'inputs and tables'!$K$16)))*(IF(AND(J1642=0,'inputs and tables'!$K$16=1),(data!C1642/data!C1643-1)*'inputs and tables'!$K$18+1,1)*IF(AND(J1642=1,'inputs and tables'!$K$15=1),(data!C1643/data!C1642-1)*'inputs and tables'!$K$17+1,1))</f>
        <v>2077449.1552609948</v>
      </c>
      <c r="P1643" s="10">
        <f ca="1">(P1642+(IF(K1642&lt;&gt;K1641,(-P1642*'inputs and tables'!$K$22-'inputs and tables'!$K$21)-P1642*'inputs and tables'!$K$22,0)*('inputs and tables'!$K$15+'inputs and tables'!$K$16)))*(IF(AND(K1642=0,'inputs and tables'!$K$16=1),data!C1642/data!C1643,1)*IF(AND(K1642=1,'inputs and tables'!$K$15=1),data!C1643/data!C1642,1))</f>
        <v>29883.349200265642</v>
      </c>
      <c r="R1643" s="36">
        <f ca="1">1-O1643/MAX($O$202:O1643)</f>
        <v>0.37331953328877465</v>
      </c>
      <c r="S1643" s="36">
        <f>1-N1643/MAX($N$202:N1643)</f>
        <v>0.44889697257151639</v>
      </c>
    </row>
    <row r="1644" spans="1:19" x14ac:dyDescent="0.4">
      <c r="A1644" s="17">
        <f t="shared" si="75"/>
        <v>1642</v>
      </c>
      <c r="B1644">
        <v>1562112000</v>
      </c>
      <c r="C1644">
        <v>11976.42</v>
      </c>
      <c r="D1644" s="14">
        <f t="shared" si="76"/>
        <v>43649</v>
      </c>
      <c r="F1644">
        <f ca="1">IF(A1644&lt;$F$2,"",AVERAGE(INDIRECT("C"&amp;A1644-$F$2+3):C1644))</f>
        <v>9239.9056818181834</v>
      </c>
      <c r="G1644" s="2">
        <f ca="1">IF(A1644&lt;$G$2,"",IF(A1644=$G$2,AVERAGE(INDIRECT("C"&amp;A1644-$G$2+3):C1644),G1643+(2/($G$2+3))*(C1644-G1643)))</f>
        <v>9358.8650306835443</v>
      </c>
      <c r="J1644">
        <f ca="1">IF(F1644="","",IF(C1644&lt;(F1644*(1-'inputs and tables'!$K$14)),0,IF(C1644&gt;(F1644*(1+'inputs and tables'!$K$14)),1,J1643)))</f>
        <v>1</v>
      </c>
      <c r="K1644">
        <f ca="1">IF(G1644="","",IF(C1644&lt;(G1644*(1-'inputs and tables'!$K$14)),0,IF(C1644&gt;(G1644*(1+'inputs and tables'!$K$14)),1,K1643)))</f>
        <v>1</v>
      </c>
      <c r="N1644" s="13">
        <f t="shared" si="77"/>
        <v>43097.700528986294</v>
      </c>
      <c r="O1644" s="10">
        <f ca="1">(O1643+(IF(J1643&lt;&gt;J1642,(-O1643*'inputs and tables'!$K$22-'inputs and tables'!$K$21)-O1643*'inputs and tables'!$K$22,0)*('inputs and tables'!$K$15+'inputs and tables'!$K$16)))*(IF(AND(J1643=0,'inputs and tables'!$K$16=1),(data!C1643/data!C1644-1)*'inputs and tables'!$K$18+1,1)*IF(AND(J1643=1,'inputs and tables'!$K$15=1),(data!C1644/data!C1643-1)*'inputs and tables'!$K$17+1,1))</f>
        <v>2572638.8861532374</v>
      </c>
      <c r="P1644" s="10">
        <f ca="1">(P1643+(IF(K1643&lt;&gt;K1642,(-P1643*'inputs and tables'!$K$22-'inputs and tables'!$K$21)-P1643*'inputs and tables'!$K$22,0)*('inputs and tables'!$K$15+'inputs and tables'!$K$16)))*(IF(AND(K1643=0,'inputs and tables'!$K$16=1),data!C1643/data!C1644,1)*IF(AND(K1643=1,'inputs and tables'!$K$15=1),data!C1644/data!C1643,1))</f>
        <v>33049.182027544601</v>
      </c>
      <c r="R1644" s="36">
        <f ca="1">1-O1644/MAX($O$202:O1644)</f>
        <v>0.22394127732507108</v>
      </c>
      <c r="S1644" s="36">
        <f>1-N1644/MAX($N$202:N1644)</f>
        <v>0.39051328727059298</v>
      </c>
    </row>
    <row r="1645" spans="1:19" x14ac:dyDescent="0.4">
      <c r="A1645" s="17">
        <f t="shared" si="75"/>
        <v>1643</v>
      </c>
      <c r="B1645">
        <v>1562198400</v>
      </c>
      <c r="C1645">
        <v>11136</v>
      </c>
      <c r="D1645" s="14">
        <f t="shared" si="76"/>
        <v>43650</v>
      </c>
      <c r="F1645">
        <f ca="1">IF(A1645&lt;$F$2,"",AVERAGE(INDIRECT("C"&amp;A1645-$F$2+3):C1645))</f>
        <v>9312.2761363636382</v>
      </c>
      <c r="G1645" s="2">
        <f ca="1">IF(A1645&lt;$G$2,"",IF(A1645=$G$2,AVERAGE(INDIRECT("C"&amp;A1645-$G$2+3):C1645),G1644+(2/($G$2+3))*(C1645-G1644)))</f>
        <v>9434.487795335308</v>
      </c>
      <c r="J1645">
        <f ca="1">IF(F1645="","",IF(C1645&lt;(F1645*(1-'inputs and tables'!$K$14)),0,IF(C1645&gt;(F1645*(1+'inputs and tables'!$K$14)),1,J1644)))</f>
        <v>1</v>
      </c>
      <c r="K1645">
        <f ca="1">IF(G1645="","",IF(C1645&lt;(G1645*(1-'inputs and tables'!$K$14)),0,IF(C1645&gt;(G1645*(1+'inputs and tables'!$K$14)),1,K1644)))</f>
        <v>1</v>
      </c>
      <c r="N1645" s="13">
        <f t="shared" si="77"/>
        <v>40073.410342221745</v>
      </c>
      <c r="O1645" s="10">
        <f ca="1">(O1644+(IF(J1644&lt;&gt;J1643,(-O1644*'inputs and tables'!$K$22-'inputs and tables'!$K$21)-O1644*'inputs and tables'!$K$22,0)*('inputs and tables'!$K$15+'inputs and tables'!$K$16)))*(IF(AND(J1644=0,'inputs and tables'!$K$16=1),(data!C1644/data!C1645-1)*'inputs and tables'!$K$18+1,1)*IF(AND(J1644=1,'inputs and tables'!$K$15=1),(data!C1645/data!C1644-1)*'inputs and tables'!$K$17+1,1))</f>
        <v>2166447.5001984169</v>
      </c>
      <c r="P1645" s="10">
        <f ca="1">(P1644+(IF(K1644&lt;&gt;K1643,(-P1644*'inputs and tables'!$K$22-'inputs and tables'!$K$21)-P1644*'inputs and tables'!$K$22,0)*('inputs and tables'!$K$15+'inputs and tables'!$K$16)))*(IF(AND(K1644=0,'inputs and tables'!$K$16=1),data!C1644/data!C1645,1)*IF(AND(K1644=1,'inputs and tables'!$K$15=1),data!C1645/data!C1644,1))</f>
        <v>30730.025421514667</v>
      </c>
      <c r="R1645" s="36">
        <f ca="1">1-O1645/MAX($O$202:O1645)</f>
        <v>0.34647241445524379</v>
      </c>
      <c r="S1645" s="36">
        <f>1-N1645/MAX($N$202:N1645)</f>
        <v>0.43328273115382754</v>
      </c>
    </row>
    <row r="1646" spans="1:19" x14ac:dyDescent="0.4">
      <c r="A1646" s="17">
        <f t="shared" si="75"/>
        <v>1644</v>
      </c>
      <c r="B1646">
        <v>1562284800</v>
      </c>
      <c r="C1646">
        <v>11004.51</v>
      </c>
      <c r="D1646" s="14">
        <f t="shared" si="76"/>
        <v>43651</v>
      </c>
      <c r="F1646">
        <f ca="1">IF(A1646&lt;$F$2,"",AVERAGE(INDIRECT("C"&amp;A1646-$F$2+3):C1646))</f>
        <v>9389.0495454545471</v>
      </c>
      <c r="G1646" s="2">
        <f ca="1">IF(A1646&lt;$G$2,"",IF(A1646=$G$2,AVERAGE(INDIRECT("C"&amp;A1646-$G$2+3):C1646),G1645+(2/($G$2+3))*(C1646-G1645)))</f>
        <v>9501.2972508529547</v>
      </c>
      <c r="J1646">
        <f ca="1">IF(F1646="","",IF(C1646&lt;(F1646*(1-'inputs and tables'!$K$14)),0,IF(C1646&gt;(F1646*(1+'inputs and tables'!$K$14)),1,J1645)))</f>
        <v>1</v>
      </c>
      <c r="K1646">
        <f ca="1">IF(G1646="","",IF(C1646&lt;(G1646*(1-'inputs and tables'!$K$14)),0,IF(C1646&gt;(G1646*(1+'inputs and tables'!$K$14)),1,K1645)))</f>
        <v>1</v>
      </c>
      <c r="N1646" s="13">
        <f t="shared" si="77"/>
        <v>39600.237504048368</v>
      </c>
      <c r="O1646" s="10">
        <f ca="1">(O1645+(IF(J1645&lt;&gt;J1644,(-O1645*'inputs and tables'!$K$22-'inputs and tables'!$K$21)-O1645*'inputs and tables'!$K$22,0)*('inputs and tables'!$K$15+'inputs and tables'!$K$16)))*(IF(AND(J1645=0,'inputs and tables'!$K$16=1),(data!C1645/data!C1646-1)*'inputs and tables'!$K$18+1,1)*IF(AND(J1645=1,'inputs and tables'!$K$15=1),(data!C1646/data!C1645-1)*'inputs and tables'!$K$17+1,1))</f>
        <v>2108891.0248883911</v>
      </c>
      <c r="P1646" s="10">
        <f ca="1">(P1645+(IF(K1645&lt;&gt;K1644,(-P1645*'inputs and tables'!$K$22-'inputs and tables'!$K$21)-P1645*'inputs and tables'!$K$22,0)*('inputs and tables'!$K$15+'inputs and tables'!$K$16)))*(IF(AND(K1645=0,'inputs and tables'!$K$16=1),data!C1645/data!C1646,1)*IF(AND(K1645=1,'inputs and tables'!$K$15=1),data!C1646/data!C1645,1))</f>
        <v>30367.17601035492</v>
      </c>
      <c r="R1646" s="36">
        <f ca="1">1-O1646/MAX($O$202:O1646)</f>
        <v>0.36383482196264127</v>
      </c>
      <c r="S1646" s="36">
        <f>1-N1646/MAX($N$202:N1646)</f>
        <v>0.43997433080186843</v>
      </c>
    </row>
    <row r="1647" spans="1:19" x14ac:dyDescent="0.4">
      <c r="A1647" s="17">
        <f t="shared" si="75"/>
        <v>1645</v>
      </c>
      <c r="B1647">
        <v>1562371200</v>
      </c>
      <c r="C1647">
        <v>11237.77</v>
      </c>
      <c r="D1647" s="14">
        <f t="shared" si="76"/>
        <v>43652</v>
      </c>
      <c r="F1647">
        <f ca="1">IF(A1647&lt;$F$2,"",AVERAGE(INDIRECT("C"&amp;A1647-$F$2+3):C1647))</f>
        <v>9465.3175000000028</v>
      </c>
      <c r="G1647" s="2">
        <f ca="1">IF(A1647&lt;$G$2,"",IF(A1647=$G$2,AVERAGE(INDIRECT("C"&amp;A1647-$G$2+3):C1647),G1646+(2/($G$2+3))*(C1647-G1646)))</f>
        <v>9575.1897082634678</v>
      </c>
      <c r="J1647">
        <f ca="1">IF(F1647="","",IF(C1647&lt;(F1647*(1-'inputs and tables'!$K$14)),0,IF(C1647&gt;(F1647*(1+'inputs and tables'!$K$14)),1,J1646)))</f>
        <v>1</v>
      </c>
      <c r="K1647">
        <f ca="1">IF(G1647="","",IF(C1647&lt;(G1647*(1-'inputs and tables'!$K$14)),0,IF(C1647&gt;(G1647*(1+'inputs and tables'!$K$14)),1,K1646)))</f>
        <v>1</v>
      </c>
      <c r="N1647" s="13">
        <f t="shared" si="77"/>
        <v>40439.634387707374</v>
      </c>
      <c r="O1647" s="10">
        <f ca="1">(O1646+(IF(J1646&lt;&gt;J1645,(-O1646*'inputs and tables'!$K$22-'inputs and tables'!$K$21)-O1646*'inputs and tables'!$K$22,0)*('inputs and tables'!$K$15+'inputs and tables'!$K$16)))*(IF(AND(J1646=0,'inputs and tables'!$K$16=1),(data!C1646/data!C1647-1)*'inputs and tables'!$K$18+1,1)*IF(AND(J1646=1,'inputs and tables'!$K$15=1),(data!C1647/data!C1646-1)*'inputs and tables'!$K$17+1,1))</f>
        <v>2209469.7713339212</v>
      </c>
      <c r="P1647" s="10">
        <f ca="1">(P1646+(IF(K1646&lt;&gt;K1645,(-P1646*'inputs and tables'!$K$22-'inputs and tables'!$K$21)-P1646*'inputs and tables'!$K$22,0)*('inputs and tables'!$K$15+'inputs and tables'!$K$16)))*(IF(AND(K1646=0,'inputs and tables'!$K$16=1),data!C1646/data!C1647,1)*IF(AND(K1646=1,'inputs and tables'!$K$15=1),data!C1647/data!C1646,1))</f>
        <v>31010.861869713983</v>
      </c>
      <c r="R1647" s="36">
        <f ca="1">1-O1647/MAX($O$202:O1647)</f>
        <v>0.33349437507175406</v>
      </c>
      <c r="S1647" s="36">
        <f>1-N1647/MAX($N$202:N1647)</f>
        <v>0.42810359892946726</v>
      </c>
    </row>
    <row r="1648" spans="1:19" x14ac:dyDescent="0.4">
      <c r="A1648" s="17">
        <f t="shared" si="75"/>
        <v>1646</v>
      </c>
      <c r="B1648">
        <v>1562457600</v>
      </c>
      <c r="C1648">
        <v>11474.42</v>
      </c>
      <c r="D1648" s="14">
        <f t="shared" si="76"/>
        <v>43653</v>
      </c>
      <c r="F1648">
        <f ca="1">IF(A1648&lt;$F$2,"",AVERAGE(INDIRECT("C"&amp;A1648-$F$2+3):C1648))</f>
        <v>9544.2429545454561</v>
      </c>
      <c r="G1648" s="2">
        <f ca="1">IF(A1648&lt;$G$2,"",IF(A1648=$G$2,AVERAGE(INDIRECT("C"&amp;A1648-$G$2+3):C1648),G1647+(2/($G$2+3))*(C1648-G1647)))</f>
        <v>9656.0080185501283</v>
      </c>
      <c r="J1648">
        <f ca="1">IF(F1648="","",IF(C1648&lt;(F1648*(1-'inputs and tables'!$K$14)),0,IF(C1648&gt;(F1648*(1+'inputs and tables'!$K$14)),1,J1647)))</f>
        <v>1</v>
      </c>
      <c r="K1648">
        <f ca="1">IF(G1648="","",IF(C1648&lt;(G1648*(1-'inputs and tables'!$K$14)),0,IF(C1648&gt;(G1648*(1+'inputs and tables'!$K$14)),1,K1647)))</f>
        <v>1</v>
      </c>
      <c r="N1648" s="13">
        <f t="shared" si="77"/>
        <v>41291.230342941453</v>
      </c>
      <c r="O1648" s="10">
        <f ca="1">(O1647+(IF(J1647&lt;&gt;J1646,(-O1647*'inputs and tables'!$K$22-'inputs and tables'!$K$21)-O1647*'inputs and tables'!$K$22,0)*('inputs and tables'!$K$15+'inputs and tables'!$K$16)))*(IF(AND(J1647=0,'inputs and tables'!$K$16=1),(data!C1647/data!C1648-1)*'inputs and tables'!$K$18+1,1)*IF(AND(J1647=1,'inputs and tables'!$K$15=1),(data!C1648/data!C1647-1)*'inputs and tables'!$K$17+1,1))</f>
        <v>2314157.7831119592</v>
      </c>
      <c r="P1648" s="10">
        <f ca="1">(P1647+(IF(K1647&lt;&gt;K1646,(-P1647*'inputs and tables'!$K$22-'inputs and tables'!$K$21)-P1647*'inputs and tables'!$K$22,0)*('inputs and tables'!$K$15+'inputs and tables'!$K$16)))*(IF(AND(K1647=0,'inputs and tables'!$K$16=1),data!C1647/data!C1648,1)*IF(AND(K1647=1,'inputs and tables'!$K$15=1),data!C1648/data!C1647,1))</f>
        <v>31663.902505130776</v>
      </c>
      <c r="R1648" s="36">
        <f ca="1">1-O1648/MAX($O$202:O1648)</f>
        <v>0.30191433282908897</v>
      </c>
      <c r="S1648" s="36">
        <f>1-N1648/MAX($N$202:N1648)</f>
        <v>0.41606034806089276</v>
      </c>
    </row>
    <row r="1649" spans="1:19" x14ac:dyDescent="0.4">
      <c r="A1649" s="17">
        <f t="shared" si="75"/>
        <v>1647</v>
      </c>
      <c r="B1649">
        <v>1562544000</v>
      </c>
      <c r="C1649">
        <v>12293.53</v>
      </c>
      <c r="D1649" s="14">
        <f t="shared" si="76"/>
        <v>43654</v>
      </c>
      <c r="F1649">
        <f ca="1">IF(A1649&lt;$F$2,"",AVERAGE(INDIRECT("C"&amp;A1649-$F$2+3):C1649))</f>
        <v>9640.3729545454571</v>
      </c>
      <c r="G1649" s="2">
        <f ca="1">IF(A1649&lt;$G$2,"",IF(A1649=$G$2,AVERAGE(INDIRECT("C"&amp;A1649-$G$2+3):C1649),G1648+(2/($G$2+3))*(C1649-G1648)))</f>
        <v>9768.2429964841649</v>
      </c>
      <c r="J1649">
        <f ca="1">IF(F1649="","",IF(C1649&lt;(F1649*(1-'inputs and tables'!$K$14)),0,IF(C1649&gt;(F1649*(1+'inputs and tables'!$K$14)),1,J1648)))</f>
        <v>1</v>
      </c>
      <c r="K1649">
        <f ca="1">IF(G1649="","",IF(C1649&lt;(G1649*(1-'inputs and tables'!$K$14)),0,IF(C1649&gt;(G1649*(1+'inputs and tables'!$K$14)),1,K1648)))</f>
        <v>1</v>
      </c>
      <c r="N1649" s="13">
        <f t="shared" si="77"/>
        <v>44238.835510453784</v>
      </c>
      <c r="O1649" s="10">
        <f ca="1">(O1648+(IF(J1648&lt;&gt;J1647,(-O1648*'inputs and tables'!$K$22-'inputs and tables'!$K$21)-O1648*'inputs and tables'!$K$22,0)*('inputs and tables'!$K$15+'inputs and tables'!$K$16)))*(IF(AND(J1648=0,'inputs and tables'!$K$16=1),(data!C1648/data!C1649-1)*'inputs and tables'!$K$18+1,1)*IF(AND(J1648=1,'inputs and tables'!$K$15=1),(data!C1649/data!C1648-1)*'inputs and tables'!$K$17+1,1))</f>
        <v>2685852.9981102678</v>
      </c>
      <c r="P1649" s="10">
        <f ca="1">(P1648+(IF(K1648&lt;&gt;K1647,(-P1648*'inputs and tables'!$K$22-'inputs and tables'!$K$21)-P1648*'inputs and tables'!$K$22,0)*('inputs and tables'!$K$15+'inputs and tables'!$K$16)))*(IF(AND(K1648=0,'inputs and tables'!$K$16=1),data!C1648/data!C1649,1)*IF(AND(K1648=1,'inputs and tables'!$K$15=1),data!C1649/data!C1648,1))</f>
        <v>33924.253719482149</v>
      </c>
      <c r="R1649" s="36">
        <f ca="1">1-O1649/MAX($O$202:O1649)</f>
        <v>0.18978926338053959</v>
      </c>
      <c r="S1649" s="36">
        <f>1-N1649/MAX($N$202:N1649)</f>
        <v>0.37437538199726228</v>
      </c>
    </row>
    <row r="1650" spans="1:19" x14ac:dyDescent="0.4">
      <c r="A1650" s="17">
        <f t="shared" si="75"/>
        <v>1648</v>
      </c>
      <c r="B1650">
        <v>1562630400</v>
      </c>
      <c r="C1650">
        <v>12571.11</v>
      </c>
      <c r="D1650" s="14">
        <f t="shared" si="76"/>
        <v>43655</v>
      </c>
      <c r="F1650">
        <f ca="1">IF(A1650&lt;$F$2,"",AVERAGE(INDIRECT("C"&amp;A1650-$F$2+3):C1650))</f>
        <v>9727.6318181818187</v>
      </c>
      <c r="G1650" s="2">
        <f ca="1">IF(A1650&lt;$G$2,"",IF(A1650=$G$2,AVERAGE(INDIRECT("C"&amp;A1650-$G$2+3):C1650),G1649+(2/($G$2+3))*(C1650-G1649)))</f>
        <v>9887.5139328039877</v>
      </c>
      <c r="J1650">
        <f ca="1">IF(F1650="","",IF(C1650&lt;(F1650*(1-'inputs and tables'!$K$14)),0,IF(C1650&gt;(F1650*(1+'inputs and tables'!$K$14)),1,J1649)))</f>
        <v>1</v>
      </c>
      <c r="K1650">
        <f ca="1">IF(G1650="","",IF(C1650&lt;(G1650*(1-'inputs and tables'!$K$14)),0,IF(C1650&gt;(G1650*(1+'inputs and tables'!$K$14)),1,K1649)))</f>
        <v>1</v>
      </c>
      <c r="N1650" s="13">
        <f t="shared" si="77"/>
        <v>45237.719961135714</v>
      </c>
      <c r="O1650" s="10">
        <f ca="1">(O1649+(IF(J1649&lt;&gt;J1648,(-O1649*'inputs and tables'!$K$22-'inputs and tables'!$K$21)-O1649*'inputs and tables'!$K$22,0)*('inputs and tables'!$K$15+'inputs and tables'!$K$16)))*(IF(AND(J1649=0,'inputs and tables'!$K$16=1),(data!C1649/data!C1650-1)*'inputs and tables'!$K$18+1,1)*IF(AND(J1649=1,'inputs and tables'!$K$15=1),(data!C1650/data!C1649-1)*'inputs and tables'!$K$17+1,1))</f>
        <v>2822303.8726137476</v>
      </c>
      <c r="P1650" s="10">
        <f ca="1">(P1649+(IF(K1649&lt;&gt;K1648,(-P1649*'inputs and tables'!$K$22-'inputs and tables'!$K$21)-P1649*'inputs and tables'!$K$22,0)*('inputs and tables'!$K$15+'inputs and tables'!$K$16)))*(IF(AND(K1649=0,'inputs and tables'!$K$16=1),data!C1649/data!C1650,1)*IF(AND(K1649=1,'inputs and tables'!$K$15=1),data!C1650/data!C1649,1))</f>
        <v>34690.241547832011</v>
      </c>
      <c r="R1650" s="36">
        <f ca="1">1-O1650/MAX($O$202:O1650)</f>
        <v>0.14862767947344624</v>
      </c>
      <c r="S1650" s="36">
        <f>1-N1650/MAX($N$202:N1650)</f>
        <v>0.36024918053476929</v>
      </c>
    </row>
    <row r="1651" spans="1:19" x14ac:dyDescent="0.4">
      <c r="A1651" s="17">
        <f t="shared" si="75"/>
        <v>1649</v>
      </c>
      <c r="B1651">
        <v>1562716800</v>
      </c>
      <c r="C1651">
        <v>12097.96</v>
      </c>
      <c r="D1651" s="14">
        <f t="shared" si="76"/>
        <v>43656</v>
      </c>
      <c r="F1651">
        <f ca="1">IF(A1651&lt;$F$2,"",AVERAGE(INDIRECT("C"&amp;A1651-$F$2+3):C1651))</f>
        <v>9803.2152272727271</v>
      </c>
      <c r="G1651" s="2">
        <f ca="1">IF(A1651&lt;$G$2,"",IF(A1651=$G$2,AVERAGE(INDIRECT("C"&amp;A1651-$G$2+3):C1651),G1650+(2/($G$2+3))*(C1651-G1650)))</f>
        <v>9981.5754675782864</v>
      </c>
      <c r="J1651">
        <f ca="1">IF(F1651="","",IF(C1651&lt;(F1651*(1-'inputs and tables'!$K$14)),0,IF(C1651&gt;(F1651*(1+'inputs and tables'!$K$14)),1,J1650)))</f>
        <v>1</v>
      </c>
      <c r="K1651">
        <f ca="1">IF(G1651="","",IF(C1651&lt;(G1651*(1-'inputs and tables'!$K$14)),0,IF(C1651&gt;(G1651*(1+'inputs and tables'!$K$14)),1,K1650)))</f>
        <v>1</v>
      </c>
      <c r="N1651" s="13">
        <f t="shared" si="77"/>
        <v>43535.06783259564</v>
      </c>
      <c r="O1651" s="10">
        <f ca="1">(O1650+(IF(J1650&lt;&gt;J1649,(-O1650*'inputs and tables'!$K$22-'inputs and tables'!$K$21)-O1650*'inputs and tables'!$K$22,0)*('inputs and tables'!$K$15+'inputs and tables'!$K$16)))*(IF(AND(J1650=0,'inputs and tables'!$K$16=1),(data!C1650/data!C1651-1)*'inputs and tables'!$K$18+1,1)*IF(AND(J1650=1,'inputs and tables'!$K$15=1),(data!C1651/data!C1650-1)*'inputs and tables'!$K$17+1,1))</f>
        <v>2583296.3844932714</v>
      </c>
      <c r="P1651" s="10">
        <f ca="1">(P1650+(IF(K1650&lt;&gt;K1649,(-P1650*'inputs and tables'!$K$22-'inputs and tables'!$K$21)-P1650*'inputs and tables'!$K$22,0)*('inputs and tables'!$K$15+'inputs and tables'!$K$16)))*(IF(AND(K1650=0,'inputs and tables'!$K$16=1),data!C1650/data!C1651,1)*IF(AND(K1650=1,'inputs and tables'!$K$15=1),data!C1651/data!C1650,1))</f>
        <v>33384.574205142562</v>
      </c>
      <c r="R1651" s="36">
        <f ca="1">1-O1651/MAX($O$202:O1651)</f>
        <v>0.22072635097330318</v>
      </c>
      <c r="S1651" s="36">
        <f>1-N1651/MAX($N$202:N1651)</f>
        <v>0.38432804868801707</v>
      </c>
    </row>
    <row r="1652" spans="1:19" x14ac:dyDescent="0.4">
      <c r="A1652" s="17">
        <f t="shared" si="75"/>
        <v>1650</v>
      </c>
      <c r="B1652">
        <v>1562803200</v>
      </c>
      <c r="C1652">
        <v>11349</v>
      </c>
      <c r="D1652" s="14">
        <f t="shared" si="76"/>
        <v>43657</v>
      </c>
      <c r="F1652">
        <f ca="1">IF(A1652&lt;$F$2,"",AVERAGE(INDIRECT("C"&amp;A1652-$F$2+3):C1652))</f>
        <v>9863.0706818181825</v>
      </c>
      <c r="G1652" s="2">
        <f ca="1">IF(A1652&lt;$G$2,"",IF(A1652=$G$2,AVERAGE(INDIRECT("C"&amp;A1652-$G$2+3):C1652),G1651+(2/($G$2+3))*(C1652-G1651)))</f>
        <v>10039.763745553679</v>
      </c>
      <c r="J1652">
        <f ca="1">IF(F1652="","",IF(C1652&lt;(F1652*(1-'inputs and tables'!$K$14)),0,IF(C1652&gt;(F1652*(1+'inputs and tables'!$K$14)),1,J1651)))</f>
        <v>1</v>
      </c>
      <c r="K1652">
        <f ca="1">IF(G1652="","",IF(C1652&lt;(G1652*(1-'inputs and tables'!$K$14)),0,IF(C1652&gt;(G1652*(1+'inputs and tables'!$K$14)),1,K1651)))</f>
        <v>1</v>
      </c>
      <c r="N1652" s="13">
        <f t="shared" si="77"/>
        <v>40839.90068012524</v>
      </c>
      <c r="O1652" s="10">
        <f ca="1">(O1651+(IF(J1651&lt;&gt;J1650,(-O1651*'inputs and tables'!$K$22-'inputs and tables'!$K$21)-O1651*'inputs and tables'!$K$22,0)*('inputs and tables'!$K$15+'inputs and tables'!$K$16)))*(IF(AND(J1651=0,'inputs and tables'!$K$16=1),(data!C1651/data!C1652-1)*'inputs and tables'!$K$18+1,1)*IF(AND(J1651=1,'inputs and tables'!$K$15=1),(data!C1652/data!C1651-1)*'inputs and tables'!$K$17+1,1))</f>
        <v>2223461.5251208916</v>
      </c>
      <c r="P1652" s="10">
        <f ca="1">(P1651+(IF(K1651&lt;&gt;K1650,(-P1651*'inputs and tables'!$K$22-'inputs and tables'!$K$21)-P1651*'inputs and tables'!$K$22,0)*('inputs and tables'!$K$15+'inputs and tables'!$K$16)))*(IF(AND(K1651=0,'inputs and tables'!$K$16=1),data!C1651/data!C1652,1)*IF(AND(K1651=1,'inputs and tables'!$K$15=1),data!C1652/data!C1651,1))</f>
        <v>31317.803386204199</v>
      </c>
      <c r="R1652" s="36">
        <f ca="1">1-O1652/MAX($O$202:O1652)</f>
        <v>0.32927364178876517</v>
      </c>
      <c r="S1652" s="36">
        <f>1-N1652/MAX($N$202:N1652)</f>
        <v>0.42244304201372018</v>
      </c>
    </row>
    <row r="1653" spans="1:19" x14ac:dyDescent="0.4">
      <c r="A1653" s="17">
        <f t="shared" si="75"/>
        <v>1651</v>
      </c>
      <c r="B1653">
        <v>1562889600</v>
      </c>
      <c r="C1653">
        <v>11802</v>
      </c>
      <c r="D1653" s="14">
        <f t="shared" si="76"/>
        <v>43658</v>
      </c>
      <c r="F1653">
        <f ca="1">IF(A1653&lt;$F$2,"",AVERAGE(INDIRECT("C"&amp;A1653-$F$2+3):C1653))</f>
        <v>9934.4243181818183</v>
      </c>
      <c r="G1653" s="2">
        <f ca="1">IF(A1653&lt;$G$2,"",IF(A1653=$G$2,AVERAGE(INDIRECT("C"&amp;A1653-$G$2+3):C1653),G1652+(2/($G$2+3))*(C1653-G1652)))</f>
        <v>10114.752522338629</v>
      </c>
      <c r="J1653">
        <f ca="1">IF(F1653="","",IF(C1653&lt;(F1653*(1-'inputs and tables'!$K$14)),0,IF(C1653&gt;(F1653*(1+'inputs and tables'!$K$14)),1,J1652)))</f>
        <v>1</v>
      </c>
      <c r="K1653">
        <f ca="1">IF(G1653="","",IF(C1653&lt;(G1653*(1-'inputs and tables'!$K$14)),0,IF(C1653&gt;(G1653*(1+'inputs and tables'!$K$14)),1,K1652)))</f>
        <v>1</v>
      </c>
      <c r="N1653" s="13">
        <f t="shared" si="77"/>
        <v>42470.042102990403</v>
      </c>
      <c r="O1653" s="10">
        <f ca="1">(O1652+(IF(J1652&lt;&gt;J1651,(-O1652*'inputs and tables'!$K$22-'inputs and tables'!$K$21)-O1652*'inputs and tables'!$K$22,0)*('inputs and tables'!$K$15+'inputs and tables'!$K$16)))*(IF(AND(J1652=0,'inputs and tables'!$K$16=1),(data!C1652/data!C1653-1)*'inputs and tables'!$K$18+1,1)*IF(AND(J1652=1,'inputs and tables'!$K$15=1),(data!C1653/data!C1652-1)*'inputs and tables'!$K$17+1,1))</f>
        <v>2423149.8817584342</v>
      </c>
      <c r="P1653" s="10">
        <f ca="1">(P1652+(IF(K1652&lt;&gt;K1651,(-P1652*'inputs and tables'!$K$22-'inputs and tables'!$K$21)-P1652*'inputs and tables'!$K$22,0)*('inputs and tables'!$K$15+'inputs and tables'!$K$16)))*(IF(AND(K1652=0,'inputs and tables'!$K$16=1),data!C1652/data!C1653,1)*IF(AND(K1652=1,'inputs and tables'!$K$15=1),data!C1653/data!C1652,1))</f>
        <v>32567.866381529824</v>
      </c>
      <c r="R1653" s="36">
        <f ca="1">1-O1653/MAX($O$202:O1653)</f>
        <v>0.2690359256369631</v>
      </c>
      <c r="S1653" s="36">
        <f>1-N1653/MAX($N$202:N1653)</f>
        <v>0.39938961863123845</v>
      </c>
    </row>
    <row r="1654" spans="1:19" x14ac:dyDescent="0.4">
      <c r="A1654" s="17">
        <f t="shared" si="75"/>
        <v>1652</v>
      </c>
      <c r="B1654">
        <v>1562976000</v>
      </c>
      <c r="C1654">
        <v>11370.08</v>
      </c>
      <c r="D1654" s="14">
        <f t="shared" si="76"/>
        <v>43659</v>
      </c>
      <c r="F1654">
        <f ca="1">IF(A1654&lt;$F$2,"",AVERAGE(INDIRECT("C"&amp;A1654-$F$2+3):C1654))</f>
        <v>10004.660454545456</v>
      </c>
      <c r="G1654" s="2">
        <f ca="1">IF(A1654&lt;$G$2,"",IF(A1654=$G$2,AVERAGE(INDIRECT("C"&amp;A1654-$G$2+3):C1654),G1653+(2/($G$2+3))*(C1654-G1653)))</f>
        <v>10168.170712877411</v>
      </c>
      <c r="J1654">
        <f ca="1">IF(F1654="","",IF(C1654&lt;(F1654*(1-'inputs and tables'!$K$14)),0,IF(C1654&gt;(F1654*(1+'inputs and tables'!$K$14)),1,J1653)))</f>
        <v>1</v>
      </c>
      <c r="K1654">
        <f ca="1">IF(G1654="","",IF(C1654&lt;(G1654*(1-'inputs and tables'!$K$14)),0,IF(C1654&gt;(G1654*(1+'inputs and tables'!$K$14)),1,K1653)))</f>
        <v>1</v>
      </c>
      <c r="N1654" s="13">
        <f t="shared" si="77"/>
        <v>40915.758033754377</v>
      </c>
      <c r="O1654" s="10">
        <f ca="1">(O1653+(IF(J1653&lt;&gt;J1652,(-O1653*'inputs and tables'!$K$22-'inputs and tables'!$K$21)-O1653*'inputs and tables'!$K$22,0)*('inputs and tables'!$K$15+'inputs and tables'!$K$16)))*(IF(AND(J1653=0,'inputs and tables'!$K$16=1),(data!C1653/data!C1654-1)*'inputs and tables'!$K$18+1,1)*IF(AND(J1653=1,'inputs and tables'!$K$15=1),(data!C1654/data!C1653-1)*'inputs and tables'!$K$17+1,1))</f>
        <v>2223618.8261669683</v>
      </c>
      <c r="P1654" s="10">
        <f ca="1">(P1653+(IF(K1653&lt;&gt;K1652,(-P1653*'inputs and tables'!$K$22-'inputs and tables'!$K$21)-P1653*'inputs and tables'!$K$22,0)*('inputs and tables'!$K$15+'inputs and tables'!$K$16)))*(IF(AND(K1653=0,'inputs and tables'!$K$16=1),data!C1653/data!C1654,1)*IF(AND(K1653=1,'inputs and tables'!$K$15=1),data!C1654/data!C1653,1))</f>
        <v>31375.974088061739</v>
      </c>
      <c r="R1654" s="36">
        <f ca="1">1-O1654/MAX($O$202:O1654)</f>
        <v>0.3292261905706596</v>
      </c>
      <c r="S1654" s="36">
        <f>1-N1654/MAX($N$202:N1654)</f>
        <v>0.42137026902276487</v>
      </c>
    </row>
    <row r="1655" spans="1:19" x14ac:dyDescent="0.4">
      <c r="A1655" s="17">
        <f t="shared" si="75"/>
        <v>1653</v>
      </c>
      <c r="B1655">
        <v>1563062400</v>
      </c>
      <c r="C1655">
        <v>10185.030000000001</v>
      </c>
      <c r="D1655" s="14">
        <f t="shared" si="76"/>
        <v>43660</v>
      </c>
      <c r="F1655">
        <f ca="1">IF(A1655&lt;$F$2,"",AVERAGE(INDIRECT("C"&amp;A1655-$F$2+3):C1655))</f>
        <v>10041.727954545458</v>
      </c>
      <c r="G1655" s="2">
        <f ca="1">IF(A1655&lt;$G$2,"",IF(A1655=$G$2,AVERAGE(INDIRECT("C"&amp;A1655-$G$2+3):C1655),G1654+(2/($G$2+3))*(C1655-G1654)))</f>
        <v>10168.888129350713</v>
      </c>
      <c r="J1655">
        <f ca="1">IF(F1655="","",IF(C1655&lt;(F1655*(1-'inputs and tables'!$K$14)),0,IF(C1655&gt;(F1655*(1+'inputs and tables'!$K$14)),1,J1654)))</f>
        <v>1</v>
      </c>
      <c r="K1655">
        <f ca="1">IF(G1655="","",IF(C1655&lt;(G1655*(1-'inputs and tables'!$K$14)),0,IF(C1655&gt;(G1655*(1+'inputs and tables'!$K$14)),1,K1654)))</f>
        <v>1</v>
      </c>
      <c r="N1655" s="13">
        <f t="shared" si="77"/>
        <v>36651.300874446737</v>
      </c>
      <c r="O1655" s="10">
        <f ca="1">(O1654+(IF(J1654&lt;&gt;J1653,(-O1654*'inputs and tables'!$K$22-'inputs and tables'!$K$21)-O1654*'inputs and tables'!$K$22,0)*('inputs and tables'!$K$15+'inputs and tables'!$K$16)))*(IF(AND(J1654=0,'inputs and tables'!$K$16=1),(data!C1654/data!C1655-1)*'inputs and tables'!$K$18+1,1)*IF(AND(J1654=1,'inputs and tables'!$K$15=1),(data!C1655/data!C1654-1)*'inputs and tables'!$K$17+1,1))</f>
        <v>1702164.8124409767</v>
      </c>
      <c r="P1655" s="10">
        <f ca="1">(P1654+(IF(K1654&lt;&gt;K1653,(-P1654*'inputs and tables'!$K$22-'inputs and tables'!$K$21)-P1654*'inputs and tables'!$K$22,0)*('inputs and tables'!$K$15+'inputs and tables'!$K$16)))*(IF(AND(K1654=0,'inputs and tables'!$K$16=1),data!C1654/data!C1655,1)*IF(AND(K1654=1,'inputs and tables'!$K$15=1),data!C1655/data!C1654,1))</f>
        <v>28105.803773247986</v>
      </c>
      <c r="R1655" s="36">
        <f ca="1">1-O1655/MAX($O$202:O1655)</f>
        <v>0.48652729412002249</v>
      </c>
      <c r="S1655" s="36">
        <f>1-N1655/MAX($N$202:N1655)</f>
        <v>0.48167812637245566</v>
      </c>
    </row>
    <row r="1656" spans="1:19" x14ac:dyDescent="0.4">
      <c r="A1656" s="17">
        <f t="shared" si="75"/>
        <v>1654</v>
      </c>
      <c r="B1656">
        <v>1563148800</v>
      </c>
      <c r="C1656">
        <v>10854.47</v>
      </c>
      <c r="D1656" s="14">
        <f t="shared" si="76"/>
        <v>43661</v>
      </c>
      <c r="F1656">
        <f ca="1">IF(A1656&lt;$F$2,"",AVERAGE(INDIRECT("C"&amp;A1656-$F$2+3):C1656))</f>
        <v>10093.898863636367</v>
      </c>
      <c r="G1656" s="2">
        <f ca="1">IF(A1656&lt;$G$2,"",IF(A1656=$G$2,AVERAGE(INDIRECT("C"&amp;A1656-$G$2+3):C1656),G1655+(2/($G$2+3))*(C1656-G1655)))</f>
        <v>10198.061825974088</v>
      </c>
      <c r="J1656">
        <f ca="1">IF(F1656="","",IF(C1656&lt;(F1656*(1-'inputs and tables'!$K$14)),0,IF(C1656&gt;(F1656*(1+'inputs and tables'!$K$14)),1,J1655)))</f>
        <v>1</v>
      </c>
      <c r="K1656">
        <f ca="1">IF(G1656="","",IF(C1656&lt;(G1656*(1-'inputs and tables'!$K$14)),0,IF(C1656&gt;(G1656*(1+'inputs and tables'!$K$14)),1,K1655)))</f>
        <v>1</v>
      </c>
      <c r="N1656" s="13">
        <f t="shared" si="77"/>
        <v>39060.311634099831</v>
      </c>
      <c r="O1656" s="10">
        <f ca="1">(O1655+(IF(J1655&lt;&gt;J1654,(-O1655*'inputs and tables'!$K$22-'inputs and tables'!$K$21)-O1655*'inputs and tables'!$K$22,0)*('inputs and tables'!$K$15+'inputs and tables'!$K$16)))*(IF(AND(J1655=0,'inputs and tables'!$K$16=1),(data!C1655/data!C1656-1)*'inputs and tables'!$K$18+1,1)*IF(AND(J1655=1,'inputs and tables'!$K$15=1),(data!C1656/data!C1655-1)*'inputs and tables'!$K$17+1,1))</f>
        <v>1953893.9410828257</v>
      </c>
      <c r="P1656" s="10">
        <f ca="1">(P1655+(IF(K1655&lt;&gt;K1654,(-P1655*'inputs and tables'!$K$22-'inputs and tables'!$K$21)-P1655*'inputs and tables'!$K$22,0)*('inputs and tables'!$K$15+'inputs and tables'!$K$16)))*(IF(AND(K1655=0,'inputs and tables'!$K$16=1),data!C1655/data!C1656,1)*IF(AND(K1655=1,'inputs and tables'!$K$15=1),data!C1656/data!C1655,1))</f>
        <v>29953.137485368919</v>
      </c>
      <c r="R1656" s="36">
        <f ca="1">1-O1656/MAX($O$202:O1656)</f>
        <v>0.41059102996521335</v>
      </c>
      <c r="S1656" s="36">
        <f>1-N1656/MAX($N$202:N1656)</f>
        <v>0.44760995032572604</v>
      </c>
    </row>
    <row r="1657" spans="1:19" x14ac:dyDescent="0.4">
      <c r="A1657" s="17">
        <f t="shared" si="75"/>
        <v>1655</v>
      </c>
      <c r="B1657">
        <v>1563235200</v>
      </c>
      <c r="C1657">
        <v>9422.7199999999993</v>
      </c>
      <c r="D1657" s="14">
        <f t="shared" si="76"/>
        <v>43662</v>
      </c>
      <c r="F1657">
        <f ca="1">IF(A1657&lt;$F$2,"",AVERAGE(INDIRECT("C"&amp;A1657-$F$2+3):C1657))</f>
        <v>10109.493636363639</v>
      </c>
      <c r="G1657" s="2">
        <f ca="1">IF(A1657&lt;$G$2,"",IF(A1657=$G$2,AVERAGE(INDIRECT("C"&amp;A1657-$G$2+3):C1657),G1656+(2/($G$2+3))*(C1657-G1656)))</f>
        <v>10165.068556783701</v>
      </c>
      <c r="J1657">
        <f ca="1">IF(F1657="","",IF(C1657&lt;(F1657*(1-'inputs and tables'!$K$14)),0,IF(C1657&gt;(F1657*(1+'inputs and tables'!$K$14)),1,J1656)))</f>
        <v>0</v>
      </c>
      <c r="K1657">
        <f ca="1">IF(G1657="","",IF(C1657&lt;(G1657*(1-'inputs and tables'!$K$14)),0,IF(C1657&gt;(G1657*(1+'inputs and tables'!$K$14)),1,K1656)))</f>
        <v>0</v>
      </c>
      <c r="N1657" s="13">
        <f t="shared" si="77"/>
        <v>33908.093130375339</v>
      </c>
      <c r="O1657" s="10">
        <f ca="1">(O1656+(IF(J1656&lt;&gt;J1655,(-O1656*'inputs and tables'!$K$22-'inputs and tables'!$K$21)-O1656*'inputs and tables'!$K$22,0)*('inputs and tables'!$K$15+'inputs and tables'!$K$16)))*(IF(AND(J1656=0,'inputs and tables'!$K$16=1),(data!C1656/data!C1657-1)*'inputs and tables'!$K$18+1,1)*IF(AND(J1656=1,'inputs and tables'!$K$15=1),(data!C1657/data!C1656-1)*'inputs and tables'!$K$17+1,1))</f>
        <v>1374008.6760420634</v>
      </c>
      <c r="P1657" s="10">
        <f ca="1">(P1656+(IF(K1656&lt;&gt;K1655,(-P1656*'inputs and tables'!$K$22-'inputs and tables'!$K$21)-P1656*'inputs and tables'!$K$22,0)*('inputs and tables'!$K$15+'inputs and tables'!$K$16)))*(IF(AND(K1656=0,'inputs and tables'!$K$16=1),data!C1656/data!C1657,1)*IF(AND(K1656=1,'inputs and tables'!$K$15=1),data!C1657/data!C1656,1))</f>
        <v>26002.193349480483</v>
      </c>
      <c r="R1657" s="36">
        <f ca="1">1-O1657/MAX($O$202:O1657)</f>
        <v>0.58551842475339155</v>
      </c>
      <c r="S1657" s="36">
        <f>1-N1657/MAX($N$202:N1657)</f>
        <v>0.52047250866539085</v>
      </c>
    </row>
    <row r="1658" spans="1:19" x14ac:dyDescent="0.4">
      <c r="A1658" s="17">
        <f t="shared" si="75"/>
        <v>1656</v>
      </c>
      <c r="B1658">
        <v>1563321600</v>
      </c>
      <c r="C1658">
        <v>9696.31</v>
      </c>
      <c r="D1658" s="14">
        <f t="shared" si="76"/>
        <v>43663</v>
      </c>
      <c r="F1658">
        <f ca="1">IF(A1658&lt;$F$2,"",AVERAGE(INDIRECT("C"&amp;A1658-$F$2+3):C1658))</f>
        <v>10145.592500000001</v>
      </c>
      <c r="G1658" s="2">
        <f ca="1">IF(A1658&lt;$G$2,"",IF(A1658=$G$2,AVERAGE(INDIRECT("C"&amp;A1658-$G$2+3):C1658),G1657+(2/($G$2+3))*(C1658-G1657)))</f>
        <v>10145.121384154607</v>
      </c>
      <c r="J1658">
        <f ca="1">IF(F1658="","",IF(C1658&lt;(F1658*(1-'inputs and tables'!$K$14)),0,IF(C1658&gt;(F1658*(1+'inputs and tables'!$K$14)),1,J1657)))</f>
        <v>0</v>
      </c>
      <c r="K1658">
        <f ca="1">IF(G1658="","",IF(C1658&lt;(G1658*(1-'inputs and tables'!$K$14)),0,IF(C1658&gt;(G1658*(1+'inputs and tables'!$K$14)),1,K1657)))</f>
        <v>0</v>
      </c>
      <c r="N1658" s="13">
        <f t="shared" si="77"/>
        <v>34892.619381769771</v>
      </c>
      <c r="O1658" s="10">
        <f ca="1">(O1657+(IF(J1657&lt;&gt;J1656,(-O1657*'inputs and tables'!$K$22-'inputs and tables'!$K$21)-O1657*'inputs and tables'!$K$22,0)*('inputs and tables'!$K$15+'inputs and tables'!$K$16)))*(IF(AND(J1657=0,'inputs and tables'!$K$16=1),(data!C1657/data!C1658-1)*'inputs and tables'!$K$18+1,1)*IF(AND(J1657=1,'inputs and tables'!$K$15=1),(data!C1658/data!C1657-1)*'inputs and tables'!$K$17+1,1))</f>
        <v>1332569.3210975351</v>
      </c>
      <c r="P1658" s="10">
        <f ca="1">(P1657+(IF(K1657&lt;&gt;K1656,(-P1657*'inputs and tables'!$K$22-'inputs and tables'!$K$21)-P1657*'inputs and tables'!$K$22,0)*('inputs and tables'!$K$15+'inputs and tables'!$K$16)))*(IF(AND(K1657=0,'inputs and tables'!$K$16=1),data!C1657/data!C1658,1)*IF(AND(K1657=1,'inputs and tables'!$K$15=1),data!C1658/data!C1657,1))</f>
        <v>25217.981329328446</v>
      </c>
      <c r="R1658" s="36">
        <f ca="1">1-O1658/MAX($O$202:O1658)</f>
        <v>0.59801896380681874</v>
      </c>
      <c r="S1658" s="36">
        <f>1-N1658/MAX($N$202:N1658)</f>
        <v>0.50654936053467758</v>
      </c>
    </row>
    <row r="1659" spans="1:19" x14ac:dyDescent="0.4">
      <c r="A1659" s="17">
        <f t="shared" si="75"/>
        <v>1657</v>
      </c>
      <c r="B1659">
        <v>1563408000</v>
      </c>
      <c r="C1659">
        <v>10649.07</v>
      </c>
      <c r="D1659" s="14">
        <f t="shared" si="76"/>
        <v>43664</v>
      </c>
      <c r="F1659">
        <f ca="1">IF(A1659&lt;$F$2,"",AVERAGE(INDIRECT("C"&amp;A1659-$F$2+3):C1659))</f>
        <v>10213.276818181819</v>
      </c>
      <c r="G1659" s="2">
        <f ca="1">IF(A1659&lt;$G$2,"",IF(A1659=$G$2,AVERAGE(INDIRECT("C"&amp;A1659-$G$2+3):C1659),G1658+(2/($G$2+3))*(C1659-G1658)))</f>
        <v>10166.566006105475</v>
      </c>
      <c r="J1659">
        <f ca="1">IF(F1659="","",IF(C1659&lt;(F1659*(1-'inputs and tables'!$K$14)),0,IF(C1659&gt;(F1659*(1+'inputs and tables'!$K$14)),1,J1658)))</f>
        <v>1</v>
      </c>
      <c r="K1659">
        <f ca="1">IF(G1659="","",IF(C1659&lt;(G1659*(1-'inputs and tables'!$K$14)),0,IF(C1659&gt;(G1659*(1+'inputs and tables'!$K$14)),1,K1658)))</f>
        <v>1</v>
      </c>
      <c r="N1659" s="13">
        <f t="shared" si="77"/>
        <v>38321.170247220136</v>
      </c>
      <c r="O1659" s="10">
        <f ca="1">(O1658+(IF(J1658&lt;&gt;J1657,(-O1658*'inputs and tables'!$K$22-'inputs and tables'!$K$21)-O1658*'inputs and tables'!$K$22,0)*('inputs and tables'!$K$15+'inputs and tables'!$K$16)))*(IF(AND(J1658=0,'inputs and tables'!$K$16=1),(data!C1658/data!C1659-1)*'inputs and tables'!$K$18+1,1)*IF(AND(J1658=1,'inputs and tables'!$K$15=1),(data!C1659/data!C1658-1)*'inputs and tables'!$K$17+1,1))</f>
        <v>1213345.8822086097</v>
      </c>
      <c r="P1659" s="10">
        <f ca="1">(P1658+(IF(K1658&lt;&gt;K1657,(-P1658*'inputs and tables'!$K$22-'inputs and tables'!$K$21)-P1658*'inputs and tables'!$K$22,0)*('inputs and tables'!$K$15+'inputs and tables'!$K$16)))*(IF(AND(K1658=0,'inputs and tables'!$K$16=1),data!C1658/data!C1659,1)*IF(AND(K1658=1,'inputs and tables'!$K$15=1),data!C1659/data!C1658,1))</f>
        <v>22961.757650516025</v>
      </c>
      <c r="R1659" s="36">
        <f ca="1">1-O1659/MAX($O$202:O1659)</f>
        <v>0.63398374308270056</v>
      </c>
      <c r="S1659" s="36">
        <f>1-N1659/MAX($N$202:N1659)</f>
        <v>0.45806287121482481</v>
      </c>
    </row>
    <row r="1660" spans="1:19" x14ac:dyDescent="0.4">
      <c r="A1660" s="17">
        <f t="shared" si="75"/>
        <v>1658</v>
      </c>
      <c r="B1660">
        <v>1563494400</v>
      </c>
      <c r="C1660">
        <v>10538.06</v>
      </c>
      <c r="D1660" s="14">
        <f t="shared" si="76"/>
        <v>43665</v>
      </c>
      <c r="F1660">
        <f ca="1">IF(A1660&lt;$F$2,"",AVERAGE(INDIRECT("C"&amp;A1660-$F$2+3):C1660))</f>
        <v>10275.744545454547</v>
      </c>
      <c r="G1660" s="2">
        <f ca="1">IF(A1660&lt;$G$2,"",IF(A1660=$G$2,AVERAGE(INDIRECT("C"&amp;A1660-$G$2+3):C1660),G1659+(2/($G$2+3))*(C1660-G1659)))</f>
        <v>10182.374261164816</v>
      </c>
      <c r="J1660">
        <f ca="1">IF(F1660="","",IF(C1660&lt;(F1660*(1-'inputs and tables'!$K$14)),0,IF(C1660&gt;(F1660*(1+'inputs and tables'!$K$14)),1,J1659)))</f>
        <v>1</v>
      </c>
      <c r="K1660">
        <f ca="1">IF(G1660="","",IF(C1660&lt;(G1660*(1-'inputs and tables'!$K$14)),0,IF(C1660&gt;(G1660*(1+'inputs and tables'!$K$14)),1,K1659)))</f>
        <v>1</v>
      </c>
      <c r="N1660" s="13">
        <f t="shared" si="77"/>
        <v>37921.695634963486</v>
      </c>
      <c r="O1660" s="10">
        <f ca="1">(O1659+(IF(J1659&lt;&gt;J1658,(-O1659*'inputs and tables'!$K$22-'inputs and tables'!$K$21)-O1659*'inputs and tables'!$K$22,0)*('inputs and tables'!$K$15+'inputs and tables'!$K$16)))*(IF(AND(J1659=0,'inputs and tables'!$K$16=1),(data!C1659/data!C1660-1)*'inputs and tables'!$K$18+1,1)*IF(AND(J1659=1,'inputs and tables'!$K$15=1),(data!C1660/data!C1659-1)*'inputs and tables'!$K$17+1,1))</f>
        <v>1182517.2442183511</v>
      </c>
      <c r="P1660" s="10">
        <f ca="1">(P1659+(IF(K1659&lt;&gt;K1658,(-P1659*'inputs and tables'!$K$22-'inputs and tables'!$K$21)-P1659*'inputs and tables'!$K$22,0)*('inputs and tables'!$K$15+'inputs and tables'!$K$16)))*(IF(AND(K1659=0,'inputs and tables'!$K$16=1),data!C1659/data!C1660,1)*IF(AND(K1659=1,'inputs and tables'!$K$15=1),data!C1660/data!C1659,1))</f>
        <v>22676.950669583704</v>
      </c>
      <c r="R1660" s="36">
        <f ca="1">1-O1660/MAX($O$202:O1660)</f>
        <v>0.64328346779311329</v>
      </c>
      <c r="S1660" s="36">
        <f>1-N1660/MAX($N$202:N1660)</f>
        <v>0.46371223220751634</v>
      </c>
    </row>
    <row r="1661" spans="1:19" x14ac:dyDescent="0.4">
      <c r="A1661" s="17">
        <f t="shared" si="75"/>
        <v>1659</v>
      </c>
      <c r="B1661">
        <v>1563580800</v>
      </c>
      <c r="C1661">
        <v>10761.03</v>
      </c>
      <c r="D1661" s="14">
        <f t="shared" si="76"/>
        <v>43666</v>
      </c>
      <c r="F1661">
        <f ca="1">IF(A1661&lt;$F$2,"",AVERAGE(INDIRECT("C"&amp;A1661-$F$2+3):C1661))</f>
        <v>10342.927045454548</v>
      </c>
      <c r="G1661" s="2">
        <f ca="1">IF(A1661&lt;$G$2,"",IF(A1661=$G$2,AVERAGE(INDIRECT("C"&amp;A1661-$G$2+3):C1661),G1660+(2/($G$2+3))*(C1661-G1660)))</f>
        <v>10206.997909625887</v>
      </c>
      <c r="J1661">
        <f ca="1">IF(F1661="","",IF(C1661&lt;(F1661*(1-'inputs and tables'!$K$14)),0,IF(C1661&gt;(F1661*(1+'inputs and tables'!$K$14)),1,J1660)))</f>
        <v>1</v>
      </c>
      <c r="K1661">
        <f ca="1">IF(G1661="","",IF(C1661&lt;(G1661*(1-'inputs and tables'!$K$14)),0,IF(C1661&gt;(G1661*(1+'inputs and tables'!$K$14)),1,K1660)))</f>
        <v>1</v>
      </c>
      <c r="N1661" s="13">
        <f t="shared" si="77"/>
        <v>38724.063478354758</v>
      </c>
      <c r="O1661" s="10">
        <f ca="1">(O1660+(IF(J1660&lt;&gt;J1659,(-O1660*'inputs and tables'!$K$22-'inputs and tables'!$K$21)-O1660*'inputs and tables'!$K$22,0)*('inputs and tables'!$K$15+'inputs and tables'!$K$16)))*(IF(AND(J1660=0,'inputs and tables'!$K$16=1),(data!C1660/data!C1661-1)*'inputs and tables'!$K$18+1,1)*IF(AND(J1660=1,'inputs and tables'!$K$15=1),(data!C1661/data!C1660-1)*'inputs and tables'!$K$17+1,1))</f>
        <v>1238813.0147275887</v>
      </c>
      <c r="P1661" s="10">
        <f ca="1">(P1660+(IF(K1660&lt;&gt;K1659,(-P1660*'inputs and tables'!$K$22-'inputs and tables'!$K$21)-P1660*'inputs and tables'!$K$22,0)*('inputs and tables'!$K$15+'inputs and tables'!$K$16)))*(IF(AND(K1660=0,'inputs and tables'!$K$16=1),data!C1660/data!C1661,1)*IF(AND(K1660=1,'inputs and tables'!$K$15=1),data!C1661/data!C1660,1))</f>
        <v>23156.761914803137</v>
      </c>
      <c r="R1661" s="36">
        <f ca="1">1-O1661/MAX($O$202:O1661)</f>
        <v>0.62630136276914472</v>
      </c>
      <c r="S1661" s="36">
        <f>1-N1661/MAX($N$202:N1661)</f>
        <v>0.45236516419075712</v>
      </c>
    </row>
    <row r="1662" spans="1:19" x14ac:dyDescent="0.4">
      <c r="A1662" s="17">
        <f t="shared" si="75"/>
        <v>1660</v>
      </c>
      <c r="B1662">
        <v>1563667200</v>
      </c>
      <c r="C1662">
        <v>10590.7</v>
      </c>
      <c r="D1662" s="14">
        <f t="shared" si="76"/>
        <v>43667</v>
      </c>
      <c r="F1662">
        <f ca="1">IF(A1662&lt;$F$2,"",AVERAGE(INDIRECT("C"&amp;A1662-$F$2+3):C1662))</f>
        <v>10401.849090909092</v>
      </c>
      <c r="G1662" s="2">
        <f ca="1">IF(A1662&lt;$G$2,"",IF(A1662=$G$2,AVERAGE(INDIRECT("C"&amp;A1662-$G$2+3):C1662),G1661+(2/($G$2+3))*(C1662-G1661)))</f>
        <v>10223.325658152446</v>
      </c>
      <c r="J1662">
        <f ca="1">IF(F1662="","",IF(C1662&lt;(F1662*(1-'inputs and tables'!$K$14)),0,IF(C1662&gt;(F1662*(1+'inputs and tables'!$K$14)),1,J1661)))</f>
        <v>1</v>
      </c>
      <c r="K1662">
        <f ca="1">IF(G1662="","",IF(C1662&lt;(G1662*(1-'inputs and tables'!$K$14)),0,IF(C1662&gt;(G1662*(1+'inputs and tables'!$K$14)),1,K1661)))</f>
        <v>1</v>
      </c>
      <c r="N1662" s="13">
        <f t="shared" si="77"/>
        <v>38111.123106265084</v>
      </c>
      <c r="O1662" s="10">
        <f ca="1">(O1661+(IF(J1661&lt;&gt;J1660,(-O1661*'inputs and tables'!$K$22-'inputs and tables'!$K$21)-O1661*'inputs and tables'!$K$22,0)*('inputs and tables'!$K$15+'inputs and tables'!$K$16)))*(IF(AND(J1661=0,'inputs and tables'!$K$16=1),(data!C1661/data!C1662-1)*'inputs and tables'!$K$18+1,1)*IF(AND(J1661=1,'inputs and tables'!$K$15=1),(data!C1662/data!C1661-1)*'inputs and tables'!$K$17+1,1))</f>
        <v>1194694.0226983186</v>
      </c>
      <c r="P1662" s="10">
        <f ca="1">(P1661+(IF(K1661&lt;&gt;K1660,(-P1661*'inputs and tables'!$K$22-'inputs and tables'!$K$21)-P1661*'inputs and tables'!$K$22,0)*('inputs and tables'!$K$15+'inputs and tables'!$K$16)))*(IF(AND(K1661=0,'inputs and tables'!$K$16=1),data!C1661/data!C1662,1)*IF(AND(K1661=1,'inputs and tables'!$K$15=1),data!C1662/data!C1661,1))</f>
        <v>22790.227181887385</v>
      </c>
      <c r="R1662" s="36">
        <f ca="1">1-O1662/MAX($O$202:O1662)</f>
        <v>0.63961023747527834</v>
      </c>
      <c r="S1662" s="36">
        <f>1-N1662/MAX($N$202:N1662)</f>
        <v>0.46103335316368887</v>
      </c>
    </row>
    <row r="1663" spans="1:19" x14ac:dyDescent="0.4">
      <c r="A1663" s="17">
        <f t="shared" si="75"/>
        <v>1661</v>
      </c>
      <c r="B1663">
        <v>1563753600</v>
      </c>
      <c r="C1663">
        <v>10323.39</v>
      </c>
      <c r="D1663" s="14">
        <f t="shared" si="76"/>
        <v>43668</v>
      </c>
      <c r="F1663">
        <f ca="1">IF(A1663&lt;$F$2,"",AVERAGE(INDIRECT("C"&amp;A1663-$F$2+3):C1663))</f>
        <v>10456.241136363638</v>
      </c>
      <c r="G1663" s="2">
        <f ca="1">IF(A1663&lt;$G$2,"",IF(A1663=$G$2,AVERAGE(INDIRECT("C"&amp;A1663-$G$2+3):C1663),G1662+(2/($G$2+3))*(C1663-G1662)))</f>
        <v>10227.583715252342</v>
      </c>
      <c r="J1663">
        <f ca="1">IF(F1663="","",IF(C1663&lt;(F1663*(1-'inputs and tables'!$K$14)),0,IF(C1663&gt;(F1663*(1+'inputs and tables'!$K$14)),1,J1662)))</f>
        <v>0</v>
      </c>
      <c r="K1663">
        <f ca="1">IF(G1663="","",IF(C1663&lt;(G1663*(1-'inputs and tables'!$K$14)),0,IF(C1663&gt;(G1663*(1+'inputs and tables'!$K$14)),1,K1662)))</f>
        <v>1</v>
      </c>
      <c r="N1663" s="13">
        <f t="shared" si="77"/>
        <v>37149.195724927136</v>
      </c>
      <c r="O1663" s="10">
        <f ca="1">(O1662+(IF(J1662&lt;&gt;J1661,(-O1662*'inputs and tables'!$K$22-'inputs and tables'!$K$21)-O1662*'inputs and tables'!$K$22,0)*('inputs and tables'!$K$15+'inputs and tables'!$K$16)))*(IF(AND(J1662=0,'inputs and tables'!$K$16=1),(data!C1662/data!C1663-1)*'inputs and tables'!$K$18+1,1)*IF(AND(J1662=1,'inputs and tables'!$K$15=1),(data!C1663/data!C1662-1)*'inputs and tables'!$K$17+1,1))</f>
        <v>1126847.1633578734</v>
      </c>
      <c r="P1663" s="10">
        <f ca="1">(P1662+(IF(K1662&lt;&gt;K1661,(-P1662*'inputs and tables'!$K$22-'inputs and tables'!$K$21)-P1662*'inputs and tables'!$K$22,0)*('inputs and tables'!$K$15+'inputs and tables'!$K$16)))*(IF(AND(K1662=0,'inputs and tables'!$K$16=1),data!C1662/data!C1663,1)*IF(AND(K1662=1,'inputs and tables'!$K$15=1),data!C1663/data!C1662,1))</f>
        <v>22215.000272618843</v>
      </c>
      <c r="R1663" s="36">
        <f ca="1">1-O1663/MAX($O$202:O1663)</f>
        <v>0.66007682813463886</v>
      </c>
      <c r="S1663" s="36">
        <f>1-N1663/MAX($N$202:N1663)</f>
        <v>0.47463690858172691</v>
      </c>
    </row>
    <row r="1664" spans="1:19" x14ac:dyDescent="0.4">
      <c r="A1664" s="17">
        <f t="shared" si="75"/>
        <v>1662</v>
      </c>
      <c r="B1664">
        <v>1563840000</v>
      </c>
      <c r="C1664">
        <v>9840.1200000000008</v>
      </c>
      <c r="D1664" s="14">
        <f t="shared" si="76"/>
        <v>43669</v>
      </c>
      <c r="F1664">
        <f ca="1">IF(A1664&lt;$F$2,"",AVERAGE(INDIRECT("C"&amp;A1664-$F$2+3):C1664))</f>
        <v>10506.367045454548</v>
      </c>
      <c r="G1664" s="2">
        <f ca="1">IF(A1664&lt;$G$2,"",IF(A1664=$G$2,AVERAGE(INDIRECT("C"&amp;A1664-$G$2+3):C1664),G1663+(2/($G$2+3))*(C1664-G1663)))</f>
        <v>10211.095897582029</v>
      </c>
      <c r="J1664">
        <f ca="1">IF(F1664="","",IF(C1664&lt;(F1664*(1-'inputs and tables'!$K$14)),0,IF(C1664&gt;(F1664*(1+'inputs and tables'!$K$14)),1,J1663)))</f>
        <v>0</v>
      </c>
      <c r="K1664">
        <f ca="1">IF(G1664="","",IF(C1664&lt;(G1664*(1-'inputs and tables'!$K$14)),0,IF(C1664&gt;(G1664*(1+'inputs and tables'!$K$14)),1,K1663)))</f>
        <v>0</v>
      </c>
      <c r="N1664" s="13">
        <f t="shared" si="77"/>
        <v>35410.126308971187</v>
      </c>
      <c r="O1664" s="10">
        <f ca="1">(O1663+(IF(J1663&lt;&gt;J1662,(-O1663*'inputs and tables'!$K$22-'inputs and tables'!$K$21)-O1663*'inputs and tables'!$K$22,0)*('inputs and tables'!$K$15+'inputs and tables'!$K$16)))*(IF(AND(J1663=0,'inputs and tables'!$K$16=1),(data!C1663/data!C1664-1)*'inputs and tables'!$K$18+1,1)*IF(AND(J1663=1,'inputs and tables'!$K$15=1),(data!C1664/data!C1663-1)*'inputs and tables'!$K$17+1,1))</f>
        <v>1179824.7350907875</v>
      </c>
      <c r="P1664" s="10">
        <f ca="1">(P1663+(IF(K1663&lt;&gt;K1662,(-P1663*'inputs and tables'!$K$22-'inputs and tables'!$K$21)-P1663*'inputs and tables'!$K$22,0)*('inputs and tables'!$K$15+'inputs and tables'!$K$16)))*(IF(AND(K1663=0,'inputs and tables'!$K$16=1),data!C1663/data!C1664,1)*IF(AND(K1663=1,'inputs and tables'!$K$15=1),data!C1664/data!C1663,1))</f>
        <v>21175.04700322299</v>
      </c>
      <c r="R1664" s="36">
        <f ca="1">1-O1664/MAX($O$202:O1664)</f>
        <v>0.6440956864086268</v>
      </c>
      <c r="S1664" s="36">
        <f>1-N1664/MAX($N$202:N1664)</f>
        <v>0.49923078919552799</v>
      </c>
    </row>
    <row r="1665" spans="1:19" x14ac:dyDescent="0.4">
      <c r="A1665" s="17">
        <f t="shared" si="75"/>
        <v>1663</v>
      </c>
      <c r="B1665">
        <v>1563926400</v>
      </c>
      <c r="C1665">
        <v>9772.6</v>
      </c>
      <c r="D1665" s="14">
        <f t="shared" si="76"/>
        <v>43670</v>
      </c>
      <c r="F1665">
        <f ca="1">IF(A1665&lt;$F$2,"",AVERAGE(INDIRECT("C"&amp;A1665-$F$2+3):C1665))</f>
        <v>10546.29681818182</v>
      </c>
      <c r="G1665" s="2">
        <f ca="1">IF(A1665&lt;$G$2,"",IF(A1665=$G$2,AVERAGE(INDIRECT("C"&amp;A1665-$G$2+3):C1665),G1664+(2/($G$2+3))*(C1665-G1664)))</f>
        <v>10192.436497684921</v>
      </c>
      <c r="J1665">
        <f ca="1">IF(F1665="","",IF(C1665&lt;(F1665*(1-'inputs and tables'!$K$14)),0,IF(C1665&gt;(F1665*(1+'inputs and tables'!$K$14)),1,J1664)))</f>
        <v>0</v>
      </c>
      <c r="K1665">
        <f ca="1">IF(G1665="","",IF(C1665&lt;(G1665*(1-'inputs and tables'!$K$14)),0,IF(C1665&gt;(G1665*(1+'inputs and tables'!$K$14)),1,K1664)))</f>
        <v>0</v>
      </c>
      <c r="N1665" s="13">
        <f t="shared" si="77"/>
        <v>35167.152470401968</v>
      </c>
      <c r="O1665" s="10">
        <f ca="1">(O1664+(IF(J1664&lt;&gt;J1663,(-O1664*'inputs and tables'!$K$22-'inputs and tables'!$K$21)-O1664*'inputs and tables'!$K$22,0)*('inputs and tables'!$K$15+'inputs and tables'!$K$16)))*(IF(AND(J1664=0,'inputs and tables'!$K$16=1),(data!C1664/data!C1665-1)*'inputs and tables'!$K$18+1,1)*IF(AND(J1664=1,'inputs and tables'!$K$15=1),(data!C1665/data!C1664-1)*'inputs and tables'!$K$17+1,1))</f>
        <v>1187976.2777829401</v>
      </c>
      <c r="P1665" s="10">
        <f ca="1">(P1664+(IF(K1664&lt;&gt;K1663,(-P1664*'inputs and tables'!$K$22-'inputs and tables'!$K$21)-P1664*'inputs and tables'!$K$22,0)*('inputs and tables'!$K$15+'inputs and tables'!$K$16)))*(IF(AND(K1664=0,'inputs and tables'!$K$16=1),data!C1664/data!C1665,1)*IF(AND(K1664=1,'inputs and tables'!$K$15=1),data!C1665/data!C1664,1))</f>
        <v>21278.705105122473</v>
      </c>
      <c r="R1665" s="36">
        <f ca="1">1-O1665/MAX($O$202:O1665)</f>
        <v>0.64163670320521216</v>
      </c>
      <c r="S1665" s="36">
        <f>1-N1665/MAX($N$202:N1665)</f>
        <v>0.50266691976238276</v>
      </c>
    </row>
    <row r="1666" spans="1:19" x14ac:dyDescent="0.4">
      <c r="A1666" s="17">
        <f t="shared" si="75"/>
        <v>1664</v>
      </c>
      <c r="B1666">
        <v>1564012800</v>
      </c>
      <c r="C1666">
        <v>9883.33</v>
      </c>
      <c r="D1666" s="14">
        <f t="shared" si="76"/>
        <v>43671</v>
      </c>
      <c r="F1666">
        <f ca="1">IF(A1666&lt;$F$2,"",AVERAGE(INDIRECT("C"&amp;A1666-$F$2+3):C1666))</f>
        <v>10590.959545454547</v>
      </c>
      <c r="G1666" s="2">
        <f ca="1">IF(A1666&lt;$G$2,"",IF(A1666=$G$2,AVERAGE(INDIRECT("C"&amp;A1666-$G$2+3):C1666),G1665+(2/($G$2+3))*(C1666-G1665)))</f>
        <v>10179.283029698328</v>
      </c>
      <c r="J1666">
        <f ca="1">IF(F1666="","",IF(C1666&lt;(F1666*(1-'inputs and tables'!$K$14)),0,IF(C1666&gt;(F1666*(1+'inputs and tables'!$K$14)),1,J1665)))</f>
        <v>0</v>
      </c>
      <c r="K1666">
        <f ca="1">IF(G1666="","",IF(C1666&lt;(G1666*(1-'inputs and tables'!$K$14)),0,IF(C1666&gt;(G1666*(1+'inputs and tables'!$K$14)),1,K1665)))</f>
        <v>0</v>
      </c>
      <c r="N1666" s="13">
        <f t="shared" si="77"/>
        <v>35565.619489726159</v>
      </c>
      <c r="O1666" s="10">
        <f ca="1">(O1665+(IF(J1665&lt;&gt;J1664,(-O1665*'inputs and tables'!$K$22-'inputs and tables'!$K$21)-O1665*'inputs and tables'!$K$22,0)*('inputs and tables'!$K$15+'inputs and tables'!$K$16)))*(IF(AND(J1665=0,'inputs and tables'!$K$16=1),(data!C1665/data!C1666-1)*'inputs and tables'!$K$18+1,1)*IF(AND(J1665=1,'inputs and tables'!$K$15=1),(data!C1666/data!C1665-1)*'inputs and tables'!$K$17+1,1))</f>
        <v>1174666.5316509274</v>
      </c>
      <c r="P1666" s="10">
        <f ca="1">(P1665+(IF(K1665&lt;&gt;K1664,(-P1665*'inputs and tables'!$K$22-'inputs and tables'!$K$21)-P1665*'inputs and tables'!$K$22,0)*('inputs and tables'!$K$15+'inputs and tables'!$K$16)))*(IF(AND(K1665=0,'inputs and tables'!$K$16=1),data!C1665/data!C1666,1)*IF(AND(K1665=1,'inputs and tables'!$K$15=1),data!C1666/data!C1665,1))</f>
        <v>21040.304584620761</v>
      </c>
      <c r="R1666" s="36">
        <f ca="1">1-O1666/MAX($O$202:O1666)</f>
        <v>0.64565170299314667</v>
      </c>
      <c r="S1666" s="36">
        <f>1-N1666/MAX($N$202:N1666)</f>
        <v>0.49703180812630721</v>
      </c>
    </row>
    <row r="1667" spans="1:19" x14ac:dyDescent="0.4">
      <c r="A1667" s="17">
        <f t="shared" si="75"/>
        <v>1665</v>
      </c>
      <c r="B1667">
        <v>1564099200</v>
      </c>
      <c r="C1667">
        <v>9843</v>
      </c>
      <c r="D1667" s="14">
        <f t="shared" si="76"/>
        <v>43672</v>
      </c>
      <c r="F1667">
        <f ca="1">IF(A1667&lt;$F$2,"",AVERAGE(INDIRECT("C"&amp;A1667-$F$2+3):C1667))</f>
        <v>10628.845454545457</v>
      </c>
      <c r="G1667" s="2">
        <f ca="1">IF(A1667&lt;$G$2,"",IF(A1667=$G$2,AVERAGE(INDIRECT("C"&amp;A1667-$G$2+3):C1667),G1666+(2/($G$2+3))*(C1667-G1666)))</f>
        <v>10164.973113540953</v>
      </c>
      <c r="J1667">
        <f ca="1">IF(F1667="","",IF(C1667&lt;(F1667*(1-'inputs and tables'!$K$14)),0,IF(C1667&gt;(F1667*(1+'inputs and tables'!$K$14)),1,J1666)))</f>
        <v>0</v>
      </c>
      <c r="K1667">
        <f ca="1">IF(G1667="","",IF(C1667&lt;(G1667*(1-'inputs and tables'!$K$14)),0,IF(C1667&gt;(G1667*(1+'inputs and tables'!$K$14)),1,K1666)))</f>
        <v>0</v>
      </c>
      <c r="N1667" s="13">
        <f t="shared" si="77"/>
        <v>35420.490121990726</v>
      </c>
      <c r="O1667" s="10">
        <f ca="1">(O1666+(IF(J1666&lt;&gt;J1665,(-O1666*'inputs and tables'!$K$22-'inputs and tables'!$K$21)-O1666*'inputs and tables'!$K$22,0)*('inputs and tables'!$K$15+'inputs and tables'!$K$16)))*(IF(AND(J1666=0,'inputs and tables'!$K$16=1),(data!C1666/data!C1667-1)*'inputs and tables'!$K$18+1,1)*IF(AND(J1666=1,'inputs and tables'!$K$15=1),(data!C1667/data!C1666-1)*'inputs and tables'!$K$17+1,1))</f>
        <v>1179479.5257809164</v>
      </c>
      <c r="P1667" s="10">
        <f ca="1">(P1666+(IF(K1666&lt;&gt;K1665,(-P1666*'inputs and tables'!$K$22-'inputs and tables'!$K$21)-P1666*'inputs and tables'!$K$22,0)*('inputs and tables'!$K$15+'inputs and tables'!$K$16)))*(IF(AND(K1666=0,'inputs and tables'!$K$16=1),data!C1666/data!C1667,1)*IF(AND(K1666=1,'inputs and tables'!$K$15=1),data!C1667/data!C1666,1))</f>
        <v>21126.5136147841</v>
      </c>
      <c r="R1667" s="36">
        <f ca="1">1-O1667/MAX($O$202:O1667)</f>
        <v>0.64419982177621216</v>
      </c>
      <c r="S1667" s="36">
        <f>1-N1667/MAX($N$202:N1667)</f>
        <v>0.49908422438461952</v>
      </c>
    </row>
    <row r="1668" spans="1:19" x14ac:dyDescent="0.4">
      <c r="A1668" s="17">
        <f t="shared" si="75"/>
        <v>1666</v>
      </c>
      <c r="B1668">
        <v>1564185600</v>
      </c>
      <c r="C1668">
        <v>9479.98</v>
      </c>
      <c r="D1668" s="14">
        <f t="shared" si="76"/>
        <v>43673</v>
      </c>
      <c r="F1668">
        <f ca="1">IF(A1668&lt;$F$2,"",AVERAGE(INDIRECT("C"&amp;A1668-$F$2+3):C1668))</f>
        <v>10657.048636363637</v>
      </c>
      <c r="G1668" s="2">
        <f ca="1">IF(A1668&lt;$G$2,"",IF(A1668=$G$2,AVERAGE(INDIRECT("C"&amp;A1668-$G$2+3):C1668),G1667+(2/($G$2+3))*(C1668-G1667)))</f>
        <v>10135.824470411551</v>
      </c>
      <c r="J1668">
        <f ca="1">IF(F1668="","",IF(C1668&lt;(F1668*(1-'inputs and tables'!$K$14)),0,IF(C1668&gt;(F1668*(1+'inputs and tables'!$K$14)),1,J1667)))</f>
        <v>0</v>
      </c>
      <c r="K1668">
        <f ca="1">IF(G1668="","",IF(C1668&lt;(G1668*(1-'inputs and tables'!$K$14)),0,IF(C1668&gt;(G1668*(1+'inputs and tables'!$K$14)),1,K1667)))</f>
        <v>0</v>
      </c>
      <c r="N1668" s="13">
        <f t="shared" si="77"/>
        <v>34114.14588506244</v>
      </c>
      <c r="O1668" s="10">
        <f ca="1">(O1667+(IF(J1667&lt;&gt;J1666,(-O1667*'inputs and tables'!$K$22-'inputs and tables'!$K$21)-O1667*'inputs and tables'!$K$22,0)*('inputs and tables'!$K$15+'inputs and tables'!$K$16)))*(IF(AND(J1667=0,'inputs and tables'!$K$16=1),(data!C1667/data!C1668-1)*'inputs and tables'!$K$18+1,1)*IF(AND(J1667=1,'inputs and tables'!$K$15=1),(data!C1668/data!C1667-1)*'inputs and tables'!$K$17+1,1))</f>
        <v>1224645.7241746883</v>
      </c>
      <c r="P1668" s="10">
        <f ca="1">(P1667+(IF(K1667&lt;&gt;K1666,(-P1667*'inputs and tables'!$K$22-'inputs and tables'!$K$21)-P1667*'inputs and tables'!$K$22,0)*('inputs and tables'!$K$15+'inputs and tables'!$K$16)))*(IF(AND(K1667=0,'inputs and tables'!$K$16=1),data!C1667/data!C1668,1)*IF(AND(K1667=1,'inputs and tables'!$K$15=1),data!C1668/data!C1667,1))</f>
        <v>21935.518166738741</v>
      </c>
      <c r="R1668" s="36">
        <f ca="1">1-O1668/MAX($O$202:O1668)</f>
        <v>0.63057504823251276</v>
      </c>
      <c r="S1668" s="36">
        <f>1-N1668/MAX($N$202:N1668)</f>
        <v>0.51755851523739782</v>
      </c>
    </row>
    <row r="1669" spans="1:19" x14ac:dyDescent="0.4">
      <c r="A1669" s="17">
        <f t="shared" ref="A1669:A1732" si="78">A1668+1</f>
        <v>1667</v>
      </c>
      <c r="B1669">
        <v>1564272000</v>
      </c>
      <c r="C1669">
        <v>9533</v>
      </c>
      <c r="D1669" s="14">
        <f t="shared" si="76"/>
        <v>43674</v>
      </c>
      <c r="F1669">
        <f ca="1">IF(A1669&lt;$F$2,"",AVERAGE(INDIRECT("C"&amp;A1669-$F$2+3):C1669))</f>
        <v>10676.038181818185</v>
      </c>
      <c r="G1669" s="2">
        <f ca="1">IF(A1669&lt;$G$2,"",IF(A1669=$G$2,AVERAGE(INDIRECT("C"&amp;A1669-$G$2+3):C1669),G1668+(2/($G$2+3))*(C1669-G1668)))</f>
        <v>10110.172365287655</v>
      </c>
      <c r="J1669">
        <f ca="1">IF(F1669="","",IF(C1669&lt;(F1669*(1-'inputs and tables'!$K$14)),0,IF(C1669&gt;(F1669*(1+'inputs and tables'!$K$14)),1,J1668)))</f>
        <v>0</v>
      </c>
      <c r="K1669">
        <f ca="1">IF(G1669="","",IF(C1669&lt;(G1669*(1-'inputs and tables'!$K$14)),0,IF(C1669&gt;(G1669*(1+'inputs and tables'!$K$14)),1,K1668)))</f>
        <v>0</v>
      </c>
      <c r="N1669" s="13">
        <f t="shared" si="77"/>
        <v>34304.940803915226</v>
      </c>
      <c r="O1669" s="10">
        <f ca="1">(O1668+(IF(J1668&lt;&gt;J1667,(-O1668*'inputs and tables'!$K$22-'inputs and tables'!$K$21)-O1668*'inputs and tables'!$K$22,0)*('inputs and tables'!$K$15+'inputs and tables'!$K$16)))*(IF(AND(J1668=0,'inputs and tables'!$K$16=1),(data!C1668/data!C1669-1)*'inputs and tables'!$K$18+1,1)*IF(AND(J1668=1,'inputs and tables'!$K$15=1),(data!C1669/data!C1668-1)*'inputs and tables'!$K$17+1,1))</f>
        <v>1217834.5717257487</v>
      </c>
      <c r="P1669" s="10">
        <f ca="1">(P1668+(IF(K1668&lt;&gt;K1667,(-P1668*'inputs and tables'!$K$22-'inputs and tables'!$K$21)-P1668*'inputs and tables'!$K$22,0)*('inputs and tables'!$K$15+'inputs and tables'!$K$16)))*(IF(AND(K1668=0,'inputs and tables'!$K$16=1),data!C1668/data!C1669,1)*IF(AND(K1668=1,'inputs and tables'!$K$15=1),data!C1669/data!C1668,1))</f>
        <v>21813.518673064085</v>
      </c>
      <c r="R1669" s="36">
        <f ca="1">1-O1669/MAX($O$202:O1669)</f>
        <v>0.63262969115108114</v>
      </c>
      <c r="S1669" s="36">
        <f>1-N1669/MAX($N$202:N1669)</f>
        <v>0.51486029778101983</v>
      </c>
    </row>
    <row r="1670" spans="1:19" x14ac:dyDescent="0.4">
      <c r="A1670" s="17">
        <f t="shared" si="78"/>
        <v>1668</v>
      </c>
      <c r="B1670">
        <v>1564358400</v>
      </c>
      <c r="C1670">
        <v>9495.01</v>
      </c>
      <c r="D1670" s="14">
        <f t="shared" si="76"/>
        <v>43675</v>
      </c>
      <c r="F1670">
        <f ca="1">IF(A1670&lt;$F$2,"",AVERAGE(INDIRECT("C"&amp;A1670-$F$2+3):C1670))</f>
        <v>10690.465000000004</v>
      </c>
      <c r="G1670" s="2">
        <f ca="1">IF(A1670&lt;$G$2,"",IF(A1670=$G$2,AVERAGE(INDIRECT("C"&amp;A1670-$G$2+3):C1670),G1669+(2/($G$2+3))*(C1670-G1669)))</f>
        <v>10083.995243360521</v>
      </c>
      <c r="J1670">
        <f ca="1">IF(F1670="","",IF(C1670&lt;(F1670*(1-'inputs and tables'!$K$14)),0,IF(C1670&gt;(F1670*(1+'inputs and tables'!$K$14)),1,J1669)))</f>
        <v>0</v>
      </c>
      <c r="K1670">
        <f ca="1">IF(G1670="","",IF(C1670&lt;(G1670*(1-'inputs and tables'!$K$14)),0,IF(C1670&gt;(G1670*(1+'inputs and tables'!$K$14)),1,K1669)))</f>
        <v>0</v>
      </c>
      <c r="N1670" s="13">
        <f t="shared" si="77"/>
        <v>34168.232034258166</v>
      </c>
      <c r="O1670" s="10">
        <f ca="1">(O1669+(IF(J1669&lt;&gt;J1668,(-O1669*'inputs and tables'!$K$22-'inputs and tables'!$K$21)-O1669*'inputs and tables'!$K$22,0)*('inputs and tables'!$K$15+'inputs and tables'!$K$16)))*(IF(AND(J1669=0,'inputs and tables'!$K$16=1),(data!C1669/data!C1670-1)*'inputs and tables'!$K$18+1,1)*IF(AND(J1669=1,'inputs and tables'!$K$15=1),(data!C1670/data!C1669-1)*'inputs and tables'!$K$17+1,1))</f>
        <v>1222707.1874870656</v>
      </c>
      <c r="P1670" s="10">
        <f ca="1">(P1669+(IF(K1669&lt;&gt;K1668,(-P1669*'inputs and tables'!$K$22-'inputs and tables'!$K$21)-P1669*'inputs and tables'!$K$22,0)*('inputs and tables'!$K$15+'inputs and tables'!$K$16)))*(IF(AND(K1669=0,'inputs and tables'!$K$16=1),data!C1669/data!C1670,1)*IF(AND(K1669=1,'inputs and tables'!$K$15=1),data!C1670/data!C1669,1))</f>
        <v>21900.795629527503</v>
      </c>
      <c r="R1670" s="36">
        <f ca="1">1-O1670/MAX($O$202:O1670)</f>
        <v>0.63115982455450348</v>
      </c>
      <c r="S1670" s="36">
        <f>1-N1670/MAX($N$202:N1670)</f>
        <v>0.51679363013046897</v>
      </c>
    </row>
    <row r="1671" spans="1:19" x14ac:dyDescent="0.4">
      <c r="A1671" s="17">
        <f t="shared" si="78"/>
        <v>1669</v>
      </c>
      <c r="B1671">
        <v>1564444800</v>
      </c>
      <c r="C1671">
        <v>9589.01</v>
      </c>
      <c r="D1671" s="14">
        <f t="shared" si="76"/>
        <v>43676</v>
      </c>
      <c r="F1671">
        <f ca="1">IF(A1671&lt;$F$2,"",AVERAGE(INDIRECT("C"&amp;A1671-$F$2+3):C1671))</f>
        <v>10704.419772727275</v>
      </c>
      <c r="G1671" s="2">
        <f ca="1">IF(A1671&lt;$G$2,"",IF(A1671=$G$2,AVERAGE(INDIRECT("C"&amp;A1671-$G$2+3):C1671),G1670+(2/($G$2+3))*(C1671-G1670)))</f>
        <v>10062.932041515392</v>
      </c>
      <c r="J1671">
        <f ca="1">IF(F1671="","",IF(C1671&lt;(F1671*(1-'inputs and tables'!$K$14)),0,IF(C1671&gt;(F1671*(1+'inputs and tables'!$K$14)),1,J1670)))</f>
        <v>0</v>
      </c>
      <c r="K1671">
        <f ca="1">IF(G1671="","",IF(C1671&lt;(G1671*(1-'inputs and tables'!$K$14)),0,IF(C1671&gt;(G1671*(1+'inputs and tables'!$K$14)),1,K1670)))</f>
        <v>0</v>
      </c>
      <c r="N1671" s="13">
        <f t="shared" si="77"/>
        <v>34506.495375868159</v>
      </c>
      <c r="O1671" s="10">
        <f ca="1">(O1670+(IF(J1670&lt;&gt;J1669,(-O1670*'inputs and tables'!$K$22-'inputs and tables'!$K$21)-O1670*'inputs and tables'!$K$22,0)*('inputs and tables'!$K$15+'inputs and tables'!$K$16)))*(IF(AND(J1670=0,'inputs and tables'!$K$16=1),(data!C1670/data!C1671-1)*'inputs and tables'!$K$18+1,1)*IF(AND(J1670=1,'inputs and tables'!$K$15=1),(data!C1671/data!C1670-1)*'inputs and tables'!$K$17+1,1))</f>
        <v>1210721.124731496</v>
      </c>
      <c r="P1671" s="10">
        <f ca="1">(P1670+(IF(K1670&lt;&gt;K1669,(-P1670*'inputs and tables'!$K$22-'inputs and tables'!$K$21)-P1670*'inputs and tables'!$K$22,0)*('inputs and tables'!$K$15+'inputs and tables'!$K$16)))*(IF(AND(K1670=0,'inputs and tables'!$K$16=1),data!C1670/data!C1671,1)*IF(AND(K1670=1,'inputs and tables'!$K$15=1),data!C1671/data!C1670,1))</f>
        <v>21686.104562443874</v>
      </c>
      <c r="R1671" s="36">
        <f ca="1">1-O1671/MAX($O$202:O1671)</f>
        <v>0.63477552382813829</v>
      </c>
      <c r="S1671" s="36">
        <f>1-N1671/MAX($N$202:N1671)</f>
        <v>0.51200991755220571</v>
      </c>
    </row>
    <row r="1672" spans="1:19" x14ac:dyDescent="0.4">
      <c r="A1672" s="17">
        <f t="shared" si="78"/>
        <v>1670</v>
      </c>
      <c r="B1672">
        <v>1564531200</v>
      </c>
      <c r="C1672">
        <v>10087.299999999999</v>
      </c>
      <c r="D1672" s="14">
        <f t="shared" si="76"/>
        <v>43677</v>
      </c>
      <c r="F1672">
        <f ca="1">IF(A1672&lt;$F$2,"",AVERAGE(INDIRECT("C"&amp;A1672-$F$2+3):C1672))</f>
        <v>10721.559772727274</v>
      </c>
      <c r="G1672" s="2">
        <f ca="1">IF(A1672&lt;$G$2,"",IF(A1672=$G$2,AVERAGE(INDIRECT("C"&amp;A1672-$G$2+3):C1672),G1671+(2/($G$2+3))*(C1672-G1671)))</f>
        <v>10063.968975918993</v>
      </c>
      <c r="J1672">
        <f ca="1">IF(F1672="","",IF(C1672&lt;(F1672*(1-'inputs and tables'!$K$14)),0,IF(C1672&gt;(F1672*(1+'inputs and tables'!$K$14)),1,J1671)))</f>
        <v>0</v>
      </c>
      <c r="K1672">
        <f ca="1">IF(G1672="","",IF(C1672&lt;(G1672*(1-'inputs and tables'!$K$14)),0,IF(C1672&gt;(G1672*(1+'inputs and tables'!$K$14)),1,K1671)))</f>
        <v>1</v>
      </c>
      <c r="N1672" s="13">
        <f t="shared" si="77"/>
        <v>36299.614955557961</v>
      </c>
      <c r="O1672" s="10">
        <f ca="1">(O1671+(IF(J1671&lt;&gt;J1670,(-O1671*'inputs and tables'!$K$22-'inputs and tables'!$K$21)-O1671*'inputs and tables'!$K$22,0)*('inputs and tables'!$K$15+'inputs and tables'!$K$16)))*(IF(AND(J1671=0,'inputs and tables'!$K$16=1),(data!C1671/data!C1672-1)*'inputs and tables'!$K$18+1,1)*IF(AND(J1671=1,'inputs and tables'!$K$15=1),(data!C1672/data!C1671-1)*'inputs and tables'!$K$17+1,1))</f>
        <v>1150914.2161194335</v>
      </c>
      <c r="P1672" s="10">
        <f ca="1">(P1671+(IF(K1671&lt;&gt;K1670,(-P1671*'inputs and tables'!$K$22-'inputs and tables'!$K$21)-P1671*'inputs and tables'!$K$22,0)*('inputs and tables'!$K$15+'inputs and tables'!$K$16)))*(IF(AND(K1671=0,'inputs and tables'!$K$16=1),data!C1671/data!C1672,1)*IF(AND(K1671=1,'inputs and tables'!$K$15=1),data!C1672/data!C1671,1))</f>
        <v>20614.859626492715</v>
      </c>
      <c r="R1672" s="36">
        <f ca="1">1-O1672/MAX($O$202:O1672)</f>
        <v>0.65281679396302839</v>
      </c>
      <c r="S1672" s="36">
        <f>1-N1672/MAX($N$202:N1672)</f>
        <v>0.48665166073706934</v>
      </c>
    </row>
    <row r="1673" spans="1:19" x14ac:dyDescent="0.4">
      <c r="A1673" s="17">
        <f t="shared" si="78"/>
        <v>1671</v>
      </c>
      <c r="B1673">
        <v>1564617600</v>
      </c>
      <c r="C1673">
        <v>10405.94</v>
      </c>
      <c r="D1673" s="14">
        <f t="shared" si="76"/>
        <v>43678</v>
      </c>
      <c r="F1673">
        <f ca="1">IF(A1673&lt;$F$2,"",AVERAGE(INDIRECT("C"&amp;A1673-$F$2+3):C1673))</f>
        <v>10751.72931818182</v>
      </c>
      <c r="G1673" s="2">
        <f ca="1">IF(A1673&lt;$G$2,"",IF(A1673=$G$2,AVERAGE(INDIRECT("C"&amp;A1673-$G$2+3):C1673),G1672+(2/($G$2+3))*(C1673-G1672)))</f>
        <v>10078.520934390526</v>
      </c>
      <c r="J1673">
        <f ca="1">IF(F1673="","",IF(C1673&lt;(F1673*(1-'inputs and tables'!$K$14)),0,IF(C1673&gt;(F1673*(1+'inputs and tables'!$K$14)),1,J1672)))</f>
        <v>0</v>
      </c>
      <c r="K1673">
        <f ca="1">IF(G1673="","",IF(C1673&lt;(G1673*(1-'inputs and tables'!$K$14)),0,IF(C1673&gt;(G1673*(1+'inputs and tables'!$K$14)),1,K1672)))</f>
        <v>1</v>
      </c>
      <c r="N1673" s="13">
        <f t="shared" si="77"/>
        <v>37446.25571269208</v>
      </c>
      <c r="O1673" s="10">
        <f ca="1">(O1672+(IF(J1672&lt;&gt;J1671,(-O1672*'inputs and tables'!$K$22-'inputs and tables'!$K$21)-O1672*'inputs and tables'!$K$22,0)*('inputs and tables'!$K$15+'inputs and tables'!$K$16)))*(IF(AND(J1672=0,'inputs and tables'!$K$16=1),(data!C1672/data!C1673-1)*'inputs and tables'!$K$18+1,1)*IF(AND(J1672=1,'inputs and tables'!$K$15=1),(data!C1673/data!C1672-1)*'inputs and tables'!$K$17+1,1))</f>
        <v>1115672.103842763</v>
      </c>
      <c r="P1673" s="10">
        <f ca="1">(P1672+(IF(K1672&lt;&gt;K1671,(-P1672*'inputs and tables'!$K$22-'inputs and tables'!$K$21)-P1672*'inputs and tables'!$K$22,0)*('inputs and tables'!$K$15+'inputs and tables'!$K$16)))*(IF(AND(K1672=0,'inputs and tables'!$K$16=1),data!C1672/data!C1673,1)*IF(AND(K1672=1,'inputs and tables'!$K$15=1),data!C1673/data!C1672,1))</f>
        <v>21223.514557606319</v>
      </c>
      <c r="R1673" s="36">
        <f ca="1">1-O1673/MAX($O$202:O1673)</f>
        <v>0.66344788128158116</v>
      </c>
      <c r="S1673" s="36">
        <f>1-N1673/MAX($N$202:N1673)</f>
        <v>0.47043589290794352</v>
      </c>
    </row>
    <row r="1674" spans="1:19" x14ac:dyDescent="0.4">
      <c r="A1674" s="17">
        <f t="shared" si="78"/>
        <v>1672</v>
      </c>
      <c r="B1674">
        <v>1564704000</v>
      </c>
      <c r="C1674">
        <v>10533.01</v>
      </c>
      <c r="D1674" s="14">
        <f t="shared" si="76"/>
        <v>43679</v>
      </c>
      <c r="F1674">
        <f ca="1">IF(A1674&lt;$F$2,"",AVERAGE(INDIRECT("C"&amp;A1674-$F$2+3):C1674))</f>
        <v>10780.262727272728</v>
      </c>
      <c r="G1674" s="2">
        <f ca="1">IF(A1674&lt;$G$2,"",IF(A1674=$G$2,AVERAGE(INDIRECT("C"&amp;A1674-$G$2+3):C1674),G1673+(2/($G$2+3))*(C1674-G1673)))</f>
        <v>10097.860894629228</v>
      </c>
      <c r="J1674">
        <f ca="1">IF(F1674="","",IF(C1674&lt;(F1674*(1-'inputs and tables'!$K$14)),0,IF(C1674&gt;(F1674*(1+'inputs and tables'!$K$14)),1,J1673)))</f>
        <v>0</v>
      </c>
      <c r="K1674">
        <f ca="1">IF(G1674="","",IF(C1674&lt;(G1674*(1-'inputs and tables'!$K$14)),0,IF(C1674&gt;(G1674*(1+'inputs and tables'!$K$14)),1,K1673)))</f>
        <v>1</v>
      </c>
      <c r="N1674" s="13">
        <f t="shared" si="77"/>
        <v>37903.522976717417</v>
      </c>
      <c r="O1674" s="10">
        <f ca="1">(O1673+(IF(J1673&lt;&gt;J1672,(-O1673*'inputs and tables'!$K$22-'inputs and tables'!$K$21)-O1673*'inputs and tables'!$K$22,0)*('inputs and tables'!$K$15+'inputs and tables'!$K$16)))*(IF(AND(J1673=0,'inputs and tables'!$K$16=1),(data!C1673/data!C1674-1)*'inputs and tables'!$K$18+1,1)*IF(AND(J1673=1,'inputs and tables'!$K$15=1),(data!C1674/data!C1673-1)*'inputs and tables'!$K$17+1,1))</f>
        <v>1102212.660223579</v>
      </c>
      <c r="P1674" s="10">
        <f ca="1">(P1673+(IF(K1673&lt;&gt;K1672,(-P1673*'inputs and tables'!$K$22-'inputs and tables'!$K$21)-P1673*'inputs and tables'!$K$22,0)*('inputs and tables'!$K$15+'inputs and tables'!$K$16)))*(IF(AND(K1673=0,'inputs and tables'!$K$16=1),data!C1673/data!C1674,1)*IF(AND(K1673=1,'inputs and tables'!$K$15=1),data!C1674/data!C1673,1))</f>
        <v>21482.681148499119</v>
      </c>
      <c r="R1674" s="36">
        <f ca="1">1-O1674/MAX($O$202:O1674)</f>
        <v>0.66750803860845631</v>
      </c>
      <c r="S1674" s="36">
        <f>1-N1674/MAX($N$202:N1674)</f>
        <v>0.46396922953219966</v>
      </c>
    </row>
    <row r="1675" spans="1:19" x14ac:dyDescent="0.4">
      <c r="A1675" s="17">
        <f t="shared" si="78"/>
        <v>1673</v>
      </c>
      <c r="B1675">
        <v>1564790400</v>
      </c>
      <c r="C1675">
        <v>10820.76</v>
      </c>
      <c r="D1675" s="14">
        <f t="shared" si="76"/>
        <v>43680</v>
      </c>
      <c r="F1675">
        <f ca="1">IF(A1675&lt;$F$2,"",AVERAGE(INDIRECT("C"&amp;A1675-$F$2+3):C1675))</f>
        <v>10809.570681818182</v>
      </c>
      <c r="G1675" s="2">
        <f ca="1">IF(A1675&lt;$G$2,"",IF(A1675=$G$2,AVERAGE(INDIRECT("C"&amp;A1675-$G$2+3):C1675),G1674+(2/($G$2+3))*(C1675-G1674)))</f>
        <v>10128.622558687559</v>
      </c>
      <c r="J1675">
        <f ca="1">IF(F1675="","",IF(C1675&lt;(F1675*(1-'inputs and tables'!$K$14)),0,IF(C1675&gt;(F1675*(1+'inputs and tables'!$K$14)),1,J1674)))</f>
        <v>1</v>
      </c>
      <c r="K1675">
        <f ca="1">IF(G1675="","",IF(C1675&lt;(G1675*(1-'inputs and tables'!$K$14)),0,IF(C1675&gt;(G1675*(1+'inputs and tables'!$K$14)),1,K1674)))</f>
        <v>1</v>
      </c>
      <c r="N1675" s="13">
        <f t="shared" si="77"/>
        <v>38939.004642124586</v>
      </c>
      <c r="O1675" s="10">
        <f ca="1">(O1674+(IF(J1674&lt;&gt;J1673,(-O1674*'inputs and tables'!$K$22-'inputs and tables'!$K$21)-O1674*'inputs and tables'!$K$22,0)*('inputs and tables'!$K$15+'inputs and tables'!$K$16)))*(IF(AND(J1674=0,'inputs and tables'!$K$16=1),(data!C1674/data!C1675-1)*'inputs and tables'!$K$18+1,1)*IF(AND(J1674=1,'inputs and tables'!$K$15=1),(data!C1675/data!C1674-1)*'inputs and tables'!$K$17+1,1))</f>
        <v>1072902.178059726</v>
      </c>
      <c r="P1675" s="10">
        <f ca="1">(P1674+(IF(K1674&lt;&gt;K1673,(-P1674*'inputs and tables'!$K$22-'inputs and tables'!$K$21)-P1674*'inputs and tables'!$K$22,0)*('inputs and tables'!$K$15+'inputs and tables'!$K$16)))*(IF(AND(K1674=0,'inputs and tables'!$K$16=1),data!C1674/data!C1675,1)*IF(AND(K1674=1,'inputs and tables'!$K$15=1),data!C1675/data!C1674,1))</f>
        <v>22069.563862982501</v>
      </c>
      <c r="R1675" s="36">
        <f ca="1">1-O1675/MAX($O$202:O1675)</f>
        <v>0.67634979851168087</v>
      </c>
      <c r="S1675" s="36">
        <f>1-N1675/MAX($N$202:N1675)</f>
        <v>0.44932547108118626</v>
      </c>
    </row>
    <row r="1676" spans="1:19" x14ac:dyDescent="0.4">
      <c r="A1676" s="17">
        <f t="shared" si="78"/>
        <v>1674</v>
      </c>
      <c r="B1676">
        <v>1564876800</v>
      </c>
      <c r="C1676">
        <v>10977.51</v>
      </c>
      <c r="D1676" s="14">
        <f t="shared" si="76"/>
        <v>43681</v>
      </c>
      <c r="F1676">
        <f ca="1">IF(A1676&lt;$F$2,"",AVERAGE(INDIRECT("C"&amp;A1676-$F$2+3):C1676))</f>
        <v>10826.418636363638</v>
      </c>
      <c r="G1676" s="2">
        <f ca="1">IF(A1676&lt;$G$2,"",IF(A1676=$G$2,AVERAGE(INDIRECT("C"&amp;A1676-$G$2+3):C1676),G1675+(2/($G$2+3))*(C1676-G1675)))</f>
        <v>10164.745428530641</v>
      </c>
      <c r="J1676">
        <f ca="1">IF(F1676="","",IF(C1676&lt;(F1676*(1-'inputs and tables'!$K$14)),0,IF(C1676&gt;(F1676*(1+'inputs and tables'!$K$14)),1,J1675)))</f>
        <v>1</v>
      </c>
      <c r="K1676">
        <f ca="1">IF(G1676="","",IF(C1676&lt;(G1676*(1-'inputs and tables'!$K$14)),0,IF(C1676&gt;(G1676*(1+'inputs and tables'!$K$14)),1,K1675)))</f>
        <v>1</v>
      </c>
      <c r="N1676" s="13">
        <f t="shared" si="77"/>
        <v>39503.07675699018</v>
      </c>
      <c r="O1676" s="10">
        <f ca="1">(O1675+(IF(J1675&lt;&gt;J1674,(-O1675*'inputs and tables'!$K$22-'inputs and tables'!$K$21)-O1675*'inputs and tables'!$K$22,0)*('inputs and tables'!$K$15+'inputs and tables'!$K$16)))*(IF(AND(J1675=0,'inputs and tables'!$K$16=1),(data!C1675/data!C1676-1)*'inputs and tables'!$K$18+1,1)*IF(AND(J1675=1,'inputs and tables'!$K$15=1),(data!C1676/data!C1675-1)*'inputs and tables'!$K$17+1,1))</f>
        <v>1105656.1763561552</v>
      </c>
      <c r="P1676" s="10">
        <f ca="1">(P1675+(IF(K1675&lt;&gt;K1674,(-P1675*'inputs and tables'!$K$22-'inputs and tables'!$K$21)-P1675*'inputs and tables'!$K$22,0)*('inputs and tables'!$K$15+'inputs and tables'!$K$16)))*(IF(AND(K1675=0,'inputs and tables'!$K$16=1),data!C1675/data!C1676,1)*IF(AND(K1675=1,'inputs and tables'!$K$15=1),data!C1676/data!C1675,1))</f>
        <v>22389.264524999078</v>
      </c>
      <c r="R1676" s="36">
        <f ca="1">1-O1676/MAX($O$202:O1676)</f>
        <v>0.66646927224845876</v>
      </c>
      <c r="S1676" s="36">
        <f>1-N1676/MAX($N$202:N1676)</f>
        <v>0.44134837590413556</v>
      </c>
    </row>
    <row r="1677" spans="1:19" x14ac:dyDescent="0.4">
      <c r="A1677" s="17">
        <f t="shared" si="78"/>
        <v>1675</v>
      </c>
      <c r="B1677">
        <v>1564963200</v>
      </c>
      <c r="C1677">
        <v>11819.49</v>
      </c>
      <c r="D1677" s="14">
        <f t="shared" si="76"/>
        <v>43682</v>
      </c>
      <c r="F1677">
        <f ca="1">IF(A1677&lt;$F$2,"",AVERAGE(INDIRECT("C"&amp;A1677-$F$2+3):C1677))</f>
        <v>10852.614772727275</v>
      </c>
      <c r="G1677" s="2">
        <f ca="1">IF(A1677&lt;$G$2,"",IF(A1677=$G$2,AVERAGE(INDIRECT("C"&amp;A1677-$G$2+3):C1677),G1676+(2/($G$2+3))*(C1677-G1676)))</f>
        <v>10235.160091146359</v>
      </c>
      <c r="J1677">
        <f ca="1">IF(F1677="","",IF(C1677&lt;(F1677*(1-'inputs and tables'!$K$14)),0,IF(C1677&gt;(F1677*(1+'inputs and tables'!$K$14)),1,J1676)))</f>
        <v>1</v>
      </c>
      <c r="K1677">
        <f ca="1">IF(G1677="","",IF(C1677&lt;(G1677*(1-'inputs and tables'!$K$14)),0,IF(C1677&gt;(G1677*(1+'inputs and tables'!$K$14)),1,K1676)))</f>
        <v>1</v>
      </c>
      <c r="N1677" s="13">
        <f t="shared" si="77"/>
        <v>42532.980675806975</v>
      </c>
      <c r="O1677" s="10">
        <f ca="1">(O1676+(IF(J1676&lt;&gt;J1675,(-O1676*'inputs and tables'!$K$22-'inputs and tables'!$K$21)-O1676*'inputs and tables'!$K$22,0)*('inputs and tables'!$K$15+'inputs and tables'!$K$16)))*(IF(AND(J1676=0,'inputs and tables'!$K$16=1),(data!C1676/data!C1677-1)*'inputs and tables'!$K$18+1,1)*IF(AND(J1676=1,'inputs and tables'!$K$15=1),(data!C1677/data!C1676-1)*'inputs and tables'!$K$17+1,1))</f>
        <v>1296465.9202396767</v>
      </c>
      <c r="P1677" s="10">
        <f ca="1">(P1676+(IF(K1676&lt;&gt;K1675,(-P1676*'inputs and tables'!$K$22-'inputs and tables'!$K$21)-P1676*'inputs and tables'!$K$22,0)*('inputs and tables'!$K$15+'inputs and tables'!$K$16)))*(IF(AND(K1676=0,'inputs and tables'!$K$16=1),data!C1676/data!C1677,1)*IF(AND(K1676=1,'inputs and tables'!$K$15=1),data!C1677/data!C1676,1))</f>
        <v>24106.531277182286</v>
      </c>
      <c r="R1677" s="36">
        <f ca="1">1-O1677/MAX($O$202:O1677)</f>
        <v>0.60890986625907273</v>
      </c>
      <c r="S1677" s="36">
        <f>1-N1677/MAX($N$202:N1677)</f>
        <v>0.39849954274832555</v>
      </c>
    </row>
    <row r="1678" spans="1:19" x14ac:dyDescent="0.4">
      <c r="A1678" s="17">
        <f t="shared" si="78"/>
        <v>1676</v>
      </c>
      <c r="B1678">
        <v>1565049600</v>
      </c>
      <c r="C1678">
        <v>11465.49</v>
      </c>
      <c r="D1678" s="14">
        <f t="shared" si="76"/>
        <v>43683</v>
      </c>
      <c r="F1678">
        <f ca="1">IF(A1678&lt;$F$2,"",AVERAGE(INDIRECT("C"&amp;A1678-$F$2+3):C1678))</f>
        <v>10866.989090909092</v>
      </c>
      <c r="G1678" s="2">
        <f ca="1">IF(A1678&lt;$G$2,"",IF(A1678=$G$2,AVERAGE(INDIRECT("C"&amp;A1678-$G$2+3):C1678),G1677+(2/($G$2+3))*(C1678-G1677)))</f>
        <v>10287.514555352896</v>
      </c>
      <c r="J1678">
        <f ca="1">IF(F1678="","",IF(C1678&lt;(F1678*(1-'inputs and tables'!$K$14)),0,IF(C1678&gt;(F1678*(1+'inputs and tables'!$K$14)),1,J1677)))</f>
        <v>1</v>
      </c>
      <c r="K1678">
        <f ca="1">IF(G1678="","",IF(C1678&lt;(G1678*(1-'inputs and tables'!$K$14)),0,IF(C1678&gt;(G1678*(1+'inputs and tables'!$K$14)),1,K1677)))</f>
        <v>1</v>
      </c>
      <c r="N1678" s="13">
        <f t="shared" si="77"/>
        <v>41259.095325488503</v>
      </c>
      <c r="O1678" s="10">
        <f ca="1">(O1677+(IF(J1677&lt;&gt;J1676,(-O1677*'inputs and tables'!$K$22-'inputs and tables'!$K$21)-O1677*'inputs and tables'!$K$22,0)*('inputs and tables'!$K$15+'inputs and tables'!$K$16)))*(IF(AND(J1677=0,'inputs and tables'!$K$16=1),(data!C1677/data!C1678-1)*'inputs and tables'!$K$18+1,1)*IF(AND(J1677=1,'inputs and tables'!$K$15=1),(data!C1678/data!C1677-1)*'inputs and tables'!$K$17+1,1))</f>
        <v>1209098.7744938871</v>
      </c>
      <c r="P1678" s="10">
        <f ca="1">(P1677+(IF(K1677&lt;&gt;K1676,(-P1677*'inputs and tables'!$K$22-'inputs and tables'!$K$21)-P1677*'inputs and tables'!$K$22,0)*('inputs and tables'!$K$15+'inputs and tables'!$K$16)))*(IF(AND(K1677=0,'inputs and tables'!$K$16=1),data!C1677/data!C1678,1)*IF(AND(K1677=1,'inputs and tables'!$K$15=1),data!C1678/data!C1677,1))</f>
        <v>23384.527868226185</v>
      </c>
      <c r="R1678" s="36">
        <f ca="1">1-O1678/MAX($O$202:O1678)</f>
        <v>0.6352649197786957</v>
      </c>
      <c r="S1678" s="36">
        <f>1-N1678/MAX($N$202:N1678)</f>
        <v>0.41651480075582781</v>
      </c>
    </row>
    <row r="1679" spans="1:19" x14ac:dyDescent="0.4">
      <c r="A1679" s="17">
        <f t="shared" si="78"/>
        <v>1677</v>
      </c>
      <c r="B1679">
        <v>1565136000</v>
      </c>
      <c r="C1679">
        <v>11975.03</v>
      </c>
      <c r="D1679" s="14">
        <f t="shared" si="76"/>
        <v>43684</v>
      </c>
      <c r="F1679">
        <f ca="1">IF(A1679&lt;$F$2,"",AVERAGE(INDIRECT("C"&amp;A1679-$F$2+3):C1679))</f>
        <v>10888.41431818182</v>
      </c>
      <c r="G1679" s="2">
        <f ca="1">IF(A1679&lt;$G$2,"",IF(A1679=$G$2,AVERAGE(INDIRECT("C"&amp;A1679-$G$2+3):C1679),G1678+(2/($G$2+3))*(C1679-G1678)))</f>
        <v>10359.32372321022</v>
      </c>
      <c r="J1679">
        <f ca="1">IF(F1679="","",IF(C1679&lt;(F1679*(1-'inputs and tables'!$K$14)),0,IF(C1679&gt;(F1679*(1+'inputs and tables'!$K$14)),1,J1678)))</f>
        <v>1</v>
      </c>
      <c r="K1679">
        <f ca="1">IF(G1679="","",IF(C1679&lt;(G1679*(1-'inputs and tables'!$K$14)),0,IF(C1679&gt;(G1679*(1+'inputs and tables'!$K$14)),1,K1678)))</f>
        <v>1</v>
      </c>
      <c r="N1679" s="13">
        <f t="shared" si="77"/>
        <v>43092.698549785884</v>
      </c>
      <c r="O1679" s="10">
        <f ca="1">(O1678+(IF(J1678&lt;&gt;J1677,(-O1678*'inputs and tables'!$K$22-'inputs and tables'!$K$21)-O1678*'inputs and tables'!$K$22,0)*('inputs and tables'!$K$15+'inputs and tables'!$K$16)))*(IF(AND(J1678=0,'inputs and tables'!$K$16=1),(data!C1678/data!C1679-1)*'inputs and tables'!$K$18+1,1)*IF(AND(J1678=1,'inputs and tables'!$K$15=1),(data!C1679/data!C1678-1)*'inputs and tables'!$K$17+1,1))</f>
        <v>1329999.7936827864</v>
      </c>
      <c r="P1679" s="10">
        <f ca="1">(P1678+(IF(K1678&lt;&gt;K1677,(-P1678*'inputs and tables'!$K$22-'inputs and tables'!$K$21)-P1678*'inputs and tables'!$K$22,0)*('inputs and tables'!$K$15+'inputs and tables'!$K$16)))*(IF(AND(K1678=0,'inputs and tables'!$K$16=1),data!C1678/data!C1679,1)*IF(AND(K1678=1,'inputs and tables'!$K$15=1),data!C1679/data!C1678,1))</f>
        <v>24423.764074439434</v>
      </c>
      <c r="R1679" s="36">
        <f ca="1">1-O1679/MAX($O$202:O1679)</f>
        <v>0.59879408392729139</v>
      </c>
      <c r="S1679" s="36">
        <f>1-N1679/MAX($N$202:N1679)</f>
        <v>0.39058402514808011</v>
      </c>
    </row>
    <row r="1680" spans="1:19" x14ac:dyDescent="0.4">
      <c r="A1680" s="17">
        <f t="shared" si="78"/>
        <v>1678</v>
      </c>
      <c r="B1680">
        <v>1565222400</v>
      </c>
      <c r="C1680">
        <v>11981</v>
      </c>
      <c r="D1680" s="14">
        <f t="shared" si="76"/>
        <v>43685</v>
      </c>
      <c r="F1680">
        <f ca="1">IF(A1680&lt;$F$2,"",AVERAGE(INDIRECT("C"&amp;A1680-$F$2+3):C1680))</f>
        <v>10893.538636363637</v>
      </c>
      <c r="G1680" s="2">
        <f ca="1">IF(A1680&lt;$G$2,"",IF(A1680=$G$2,AVERAGE(INDIRECT("C"&amp;A1680-$G$2+3):C1680),G1679+(2/($G$2+3))*(C1680-G1679)))</f>
        <v>10428.331224350211</v>
      </c>
      <c r="J1680">
        <f ca="1">IF(F1680="","",IF(C1680&lt;(F1680*(1-'inputs and tables'!$K$14)),0,IF(C1680&gt;(F1680*(1+'inputs and tables'!$K$14)),1,J1679)))</f>
        <v>1</v>
      </c>
      <c r="K1680">
        <f ca="1">IF(G1680="","",IF(C1680&lt;(G1680*(1-'inputs and tables'!$K$14)),0,IF(C1680&gt;(G1680*(1+'inputs and tables'!$K$14)),1,K1679)))</f>
        <v>1</v>
      </c>
      <c r="N1680" s="13">
        <f t="shared" si="77"/>
        <v>43114.181870524306</v>
      </c>
      <c r="O1680" s="10">
        <f ca="1">(O1679+(IF(J1679&lt;&gt;J1678,(-O1679*'inputs and tables'!$K$22-'inputs and tables'!$K$21)-O1679*'inputs and tables'!$K$22,0)*('inputs and tables'!$K$15+'inputs and tables'!$K$16)))*(IF(AND(J1679=0,'inputs and tables'!$K$16=1),(data!C1679/data!C1680-1)*'inputs and tables'!$K$18+1,1)*IF(AND(J1679=1,'inputs and tables'!$K$15=1),(data!C1680/data!C1679-1)*'inputs and tables'!$K$17+1,1))</f>
        <v>1331491.666540612</v>
      </c>
      <c r="P1680" s="10">
        <f ca="1">(P1679+(IF(K1679&lt;&gt;K1678,(-P1679*'inputs and tables'!$K$22-'inputs and tables'!$K$21)-P1679*'inputs and tables'!$K$22,0)*('inputs and tables'!$K$15+'inputs and tables'!$K$16)))*(IF(AND(K1679=0,'inputs and tables'!$K$16=1),data!C1679/data!C1680,1)*IF(AND(K1679=1,'inputs and tables'!$K$15=1),data!C1680/data!C1679,1))</f>
        <v>24435.940233624373</v>
      </c>
      <c r="R1680" s="36">
        <f ca="1">1-O1680/MAX($O$202:O1680)</f>
        <v>0.59834404760440563</v>
      </c>
      <c r="S1680" s="36">
        <f>1-N1680/MAX($N$202:N1680)</f>
        <v>0.39028020850880107</v>
      </c>
    </row>
    <row r="1681" spans="1:19" x14ac:dyDescent="0.4">
      <c r="A1681" s="17">
        <f t="shared" si="78"/>
        <v>1679</v>
      </c>
      <c r="B1681">
        <v>1565308800</v>
      </c>
      <c r="C1681">
        <v>11856.1</v>
      </c>
      <c r="D1681" s="14">
        <f t="shared" si="76"/>
        <v>43686</v>
      </c>
      <c r="F1681">
        <f ca="1">IF(A1681&lt;$F$2,"",AVERAGE(INDIRECT("C"&amp;A1681-$F$2+3):C1681))</f>
        <v>10869.19</v>
      </c>
      <c r="G1681" s="2">
        <f ca="1">IF(A1681&lt;$G$2,"",IF(A1681=$G$2,AVERAGE(INDIRECT("C"&amp;A1681-$G$2+3):C1681),G1680+(2/($G$2+3))*(C1681-G1680)))</f>
        <v>10489.087342462968</v>
      </c>
      <c r="J1681">
        <f ca="1">IF(F1681="","",IF(C1681&lt;(F1681*(1-'inputs and tables'!$K$14)),0,IF(C1681&gt;(F1681*(1+'inputs and tables'!$K$14)),1,J1680)))</f>
        <v>1</v>
      </c>
      <c r="K1681">
        <f ca="1">IF(G1681="","",IF(C1681&lt;(G1681*(1-'inputs and tables'!$K$14)),0,IF(C1681&gt;(G1681*(1+'inputs and tables'!$K$14)),1,K1680)))</f>
        <v>1</v>
      </c>
      <c r="N1681" s="13">
        <f t="shared" si="77"/>
        <v>42664.723451725506</v>
      </c>
      <c r="O1681" s="10">
        <f ca="1">(O1680+(IF(J1680&lt;&gt;J1679,(-O1680*'inputs and tables'!$K$22-'inputs and tables'!$K$21)-O1680*'inputs and tables'!$K$22,0)*('inputs and tables'!$K$15+'inputs and tables'!$K$16)))*(IF(AND(J1680=0,'inputs and tables'!$K$16=1),(data!C1680/data!C1681-1)*'inputs and tables'!$K$18+1,1)*IF(AND(J1680=1,'inputs and tables'!$K$15=1),(data!C1681/data!C1680-1)*'inputs and tables'!$K$17+1,1))</f>
        <v>1300260.3464847256</v>
      </c>
      <c r="P1681" s="10">
        <f ca="1">(P1680+(IF(K1680&lt;&gt;K1679,(-P1680*'inputs and tables'!$K$22-'inputs and tables'!$K$21)-P1680*'inputs and tables'!$K$22,0)*('inputs and tables'!$K$15+'inputs and tables'!$K$16)))*(IF(AND(K1680=0,'inputs and tables'!$K$16=1),data!C1680/data!C1681,1)*IF(AND(K1680=1,'inputs and tables'!$K$15=1),data!C1681/data!C1680,1))</f>
        <v>24181.199482837321</v>
      </c>
      <c r="R1681" s="36">
        <f ca="1">1-O1681/MAX($O$202:O1681)</f>
        <v>0.60776524483518535</v>
      </c>
      <c r="S1681" s="36">
        <f>1-N1681/MAX($N$202:N1681)</f>
        <v>0.39663643937076998</v>
      </c>
    </row>
    <row r="1682" spans="1:19" x14ac:dyDescent="0.4">
      <c r="A1682" s="17">
        <f t="shared" si="78"/>
        <v>1680</v>
      </c>
      <c r="B1682">
        <v>1565395200</v>
      </c>
      <c r="C1682">
        <v>11280.95</v>
      </c>
      <c r="D1682" s="14">
        <f t="shared" ref="D1682:D1745" si="79">(B1682/86400)+DATE(1970,1,1)</f>
        <v>43687</v>
      </c>
      <c r="F1682">
        <f ca="1">IF(A1682&lt;$F$2,"",AVERAGE(INDIRECT("C"&amp;A1682-$F$2+3):C1682))</f>
        <v>10871.955</v>
      </c>
      <c r="G1682" s="2">
        <f ca="1">IF(A1682&lt;$G$2,"",IF(A1682=$G$2,AVERAGE(INDIRECT("C"&amp;A1682-$G$2+3):C1682),G1681+(2/($G$2+3))*(C1682-G1681)))</f>
        <v>10522.783625762417</v>
      </c>
      <c r="J1682">
        <f ca="1">IF(F1682="","",IF(C1682&lt;(F1682*(1-'inputs and tables'!$K$14)),0,IF(C1682&gt;(F1682*(1+'inputs and tables'!$K$14)),1,J1681)))</f>
        <v>1</v>
      </c>
      <c r="K1682">
        <f ca="1">IF(G1682="","",IF(C1682&lt;(G1682*(1-'inputs and tables'!$K$14)),0,IF(C1682&gt;(G1682*(1+'inputs and tables'!$K$14)),1,K1681)))</f>
        <v>1</v>
      </c>
      <c r="N1682" s="13">
        <f t="shared" ref="N1682:N1745" si="80">(C1682/C1681)*N1681</f>
        <v>40595.019612076729</v>
      </c>
      <c r="O1682" s="10">
        <f ca="1">(O1681+(IF(J1681&lt;&gt;J1680,(-O1681*'inputs and tables'!$K$22-'inputs and tables'!$K$21)-O1681*'inputs and tables'!$K$22,0)*('inputs and tables'!$K$15+'inputs and tables'!$K$16)))*(IF(AND(J1681=0,'inputs and tables'!$K$16=1),(data!C1681/data!C1682-1)*'inputs and tables'!$K$18+1,1)*IF(AND(J1681=1,'inputs and tables'!$K$15=1),(data!C1682/data!C1681-1)*'inputs and tables'!$K$17+1,1))</f>
        <v>1158337.5673978799</v>
      </c>
      <c r="P1682" s="10">
        <f ca="1">(P1681+(IF(K1681&lt;&gt;K1680,(-P1681*'inputs and tables'!$K$22-'inputs and tables'!$K$21)-P1681*'inputs and tables'!$K$22,0)*('inputs and tables'!$K$15+'inputs and tables'!$K$16)))*(IF(AND(K1681=0,'inputs and tables'!$K$16=1),data!C1681/data!C1682,1)*IF(AND(K1681=1,'inputs and tables'!$K$15=1),data!C1682/data!C1681,1))</f>
        <v>23008.147899048901</v>
      </c>
      <c r="R1682" s="36">
        <f ca="1">1-O1682/MAX($O$202:O1682)</f>
        <v>0.65057747598407467</v>
      </c>
      <c r="S1682" s="36">
        <f>1-N1682/MAX($N$202:N1682)</f>
        <v>0.4259061445770268</v>
      </c>
    </row>
    <row r="1683" spans="1:19" x14ac:dyDescent="0.4">
      <c r="A1683" s="17">
        <f t="shared" si="78"/>
        <v>1681</v>
      </c>
      <c r="B1683">
        <v>1565481600</v>
      </c>
      <c r="C1683">
        <v>11540.76</v>
      </c>
      <c r="D1683" s="14">
        <f t="shared" si="79"/>
        <v>43688</v>
      </c>
      <c r="F1683">
        <f ca="1">IF(A1683&lt;$F$2,"",AVERAGE(INDIRECT("C"&amp;A1683-$F$2+3):C1683))</f>
        <v>10853.325681818182</v>
      </c>
      <c r="G1683" s="2">
        <f ca="1">IF(A1683&lt;$G$2,"",IF(A1683=$G$2,AVERAGE(INDIRECT("C"&amp;A1683-$G$2+3):C1683),G1682+(2/($G$2+3))*(C1683-G1682)))</f>
        <v>10566.101769346995</v>
      </c>
      <c r="J1683">
        <f ca="1">IF(F1683="","",IF(C1683&lt;(F1683*(1-'inputs and tables'!$K$14)),0,IF(C1683&gt;(F1683*(1+'inputs and tables'!$K$14)),1,J1682)))</f>
        <v>1</v>
      </c>
      <c r="K1683">
        <f ca="1">IF(G1683="","",IF(C1683&lt;(G1683*(1-'inputs and tables'!$K$14)),0,IF(C1683&gt;(G1683*(1+'inputs and tables'!$K$14)),1,K1682)))</f>
        <v>1</v>
      </c>
      <c r="N1683" s="13">
        <f t="shared" si="80"/>
        <v>41529.957897009612</v>
      </c>
      <c r="O1683" s="10">
        <f ca="1">(O1682+(IF(J1682&lt;&gt;J1681,(-O1682*'inputs and tables'!$K$22-'inputs and tables'!$K$21)-O1682*'inputs and tables'!$K$22,0)*('inputs and tables'!$K$15+'inputs and tables'!$K$16)))*(IF(AND(J1682=0,'inputs and tables'!$K$16=1),(data!C1682/data!C1683-1)*'inputs and tables'!$K$18+1,1)*IF(AND(J1682=1,'inputs and tables'!$K$15=1),(data!C1683/data!C1682-1)*'inputs and tables'!$K$17+1,1))</f>
        <v>1218361.9702733196</v>
      </c>
      <c r="P1683" s="10">
        <f ca="1">(P1682+(IF(K1682&lt;&gt;K1681,(-P1682*'inputs and tables'!$K$22-'inputs and tables'!$K$21)-P1682*'inputs and tables'!$K$22,0)*('inputs and tables'!$K$15+'inputs and tables'!$K$16)))*(IF(AND(K1682=0,'inputs and tables'!$K$16=1),data!C1682/data!C1683,1)*IF(AND(K1682=1,'inputs and tables'!$K$15=1),data!C1683/data!C1682,1))</f>
        <v>23538.045372723715</v>
      </c>
      <c r="R1683" s="36">
        <f ca="1">1-O1683/MAX($O$202:O1683)</f>
        <v>0.63247059682759421</v>
      </c>
      <c r="S1683" s="36">
        <f>1-N1683/MAX($N$202:N1683)</f>
        <v>0.41268426835406313</v>
      </c>
    </row>
    <row r="1684" spans="1:19" x14ac:dyDescent="0.4">
      <c r="A1684" s="17">
        <f t="shared" si="78"/>
        <v>1682</v>
      </c>
      <c r="B1684">
        <v>1565568000</v>
      </c>
      <c r="C1684">
        <v>11389.28</v>
      </c>
      <c r="D1684" s="14">
        <f t="shared" si="79"/>
        <v>43689</v>
      </c>
      <c r="F1684">
        <f ca="1">IF(A1684&lt;$F$2,"",AVERAGE(INDIRECT("C"&amp;A1684-$F$2+3):C1684))</f>
        <v>10842.507272727275</v>
      </c>
      <c r="G1684" s="2">
        <f ca="1">IF(A1684&lt;$G$2,"",IF(A1684=$G$2,AVERAGE(INDIRECT("C"&amp;A1684-$G$2+3):C1684),G1683+(2/($G$2+3))*(C1684-G1683)))</f>
        <v>10601.130630225845</v>
      </c>
      <c r="J1684">
        <f ca="1">IF(F1684="","",IF(C1684&lt;(F1684*(1-'inputs and tables'!$K$14)),0,IF(C1684&gt;(F1684*(1+'inputs and tables'!$K$14)),1,J1683)))</f>
        <v>1</v>
      </c>
      <c r="K1684">
        <f ca="1">IF(G1684="","",IF(C1684&lt;(G1684*(1-'inputs and tables'!$K$14)),0,IF(C1684&gt;(G1684*(1+'inputs and tables'!$K$14)),1,K1683)))</f>
        <v>1</v>
      </c>
      <c r="N1684" s="13">
        <f t="shared" si="80"/>
        <v>40984.850120551302</v>
      </c>
      <c r="O1684" s="10">
        <f ca="1">(O1683+(IF(J1683&lt;&gt;J1682,(-O1683*'inputs and tables'!$K$22-'inputs and tables'!$K$21)-O1683*'inputs and tables'!$K$22,0)*('inputs and tables'!$K$15+'inputs and tables'!$K$16)))*(IF(AND(J1683=0,'inputs and tables'!$K$16=1),(data!C1683/data!C1684-1)*'inputs and tables'!$K$18+1,1)*IF(AND(J1683=1,'inputs and tables'!$K$15=1),(data!C1684/data!C1683-1)*'inputs and tables'!$K$17+1,1))</f>
        <v>1182380.4309008471</v>
      </c>
      <c r="P1684" s="10">
        <f ca="1">(P1683+(IF(K1683&lt;&gt;K1682,(-P1683*'inputs and tables'!$K$22-'inputs and tables'!$K$21)-P1683*'inputs and tables'!$K$22,0)*('inputs and tables'!$K$15+'inputs and tables'!$K$16)))*(IF(AND(K1683=0,'inputs and tables'!$K$16=1),data!C1683/data!C1684,1)*IF(AND(K1683=1,'inputs and tables'!$K$15=1),data!C1684/data!C1683,1))</f>
        <v>23229.093179535383</v>
      </c>
      <c r="R1684" s="36">
        <f ca="1">1-O1684/MAX($O$202:O1684)</f>
        <v>0.64332473871107942</v>
      </c>
      <c r="S1684" s="36">
        <f>1-N1684/MAX($N$202:N1684)</f>
        <v>0.42039317028337508</v>
      </c>
    </row>
    <row r="1685" spans="1:19" x14ac:dyDescent="0.4">
      <c r="A1685" s="17">
        <f t="shared" si="78"/>
        <v>1683</v>
      </c>
      <c r="B1685">
        <v>1565654400</v>
      </c>
      <c r="C1685">
        <v>10854.92</v>
      </c>
      <c r="D1685" s="14">
        <f t="shared" si="79"/>
        <v>43690</v>
      </c>
      <c r="F1685">
        <f ca="1">IF(A1685&lt;$F$2,"",AVERAGE(INDIRECT("C"&amp;A1685-$F$2+3):C1685))</f>
        <v>10844.63590909091</v>
      </c>
      <c r="G1685" s="2">
        <f ca="1">IF(A1685&lt;$G$2,"",IF(A1685=$G$2,AVERAGE(INDIRECT("C"&amp;A1685-$G$2+3):C1685),G1684+(2/($G$2+3))*(C1685-G1684)))</f>
        <v>10611.930177875809</v>
      </c>
      <c r="J1685">
        <f ca="1">IF(F1685="","",IF(C1685&lt;(F1685*(1-'inputs and tables'!$K$14)),0,IF(C1685&gt;(F1685*(1+'inputs and tables'!$K$14)),1,J1684)))</f>
        <v>1</v>
      </c>
      <c r="K1685">
        <f ca="1">IF(G1685="","",IF(C1685&lt;(G1685*(1-'inputs and tables'!$K$14)),0,IF(C1685&gt;(G1685*(1+'inputs and tables'!$K$14)),1,K1684)))</f>
        <v>1</v>
      </c>
      <c r="N1685" s="13">
        <f t="shared" si="80"/>
        <v>39061.930979884128</v>
      </c>
      <c r="O1685" s="10">
        <f ca="1">(O1684+(IF(J1684&lt;&gt;J1683,(-O1684*'inputs and tables'!$K$22-'inputs and tables'!$K$21)-O1684*'inputs and tables'!$K$22,0)*('inputs and tables'!$K$15+'inputs and tables'!$K$16)))*(IF(AND(J1684=0,'inputs and tables'!$K$16=1),(data!C1684/data!C1685-1)*'inputs and tables'!$K$18+1,1)*IF(AND(J1684=1,'inputs and tables'!$K$15=1),(data!C1685/data!C1684-1)*'inputs and tables'!$K$17+1,1))</f>
        <v>1057562.3725269728</v>
      </c>
      <c r="P1685" s="10">
        <f ca="1">(P1684+(IF(K1684&lt;&gt;K1683,(-P1684*'inputs and tables'!$K$22-'inputs and tables'!$K$21)-P1684*'inputs and tables'!$K$22,0)*('inputs and tables'!$K$15+'inputs and tables'!$K$16)))*(IF(AND(K1684=0,'inputs and tables'!$K$16=1),data!C1684/data!C1685,1)*IF(AND(K1684=1,'inputs and tables'!$K$15=1),data!C1685/data!C1684,1))</f>
        <v>22139.235152389108</v>
      </c>
      <c r="R1685" s="36">
        <f ca="1">1-O1685/MAX($O$202:O1685)</f>
        <v>0.68097718323788736</v>
      </c>
      <c r="S1685" s="36">
        <f>1-N1685/MAX($N$202:N1685)</f>
        <v>0.44758704957402173</v>
      </c>
    </row>
    <row r="1686" spans="1:19" x14ac:dyDescent="0.4">
      <c r="A1686" s="17">
        <f t="shared" si="78"/>
        <v>1684</v>
      </c>
      <c r="B1686">
        <v>1565740800</v>
      </c>
      <c r="C1686">
        <v>10025.86</v>
      </c>
      <c r="D1686" s="14">
        <f t="shared" si="79"/>
        <v>43691</v>
      </c>
      <c r="F1686">
        <f ca="1">IF(A1686&lt;$F$2,"",AVERAGE(INDIRECT("C"&amp;A1686-$F$2+3):C1686))</f>
        <v>10832.095681818182</v>
      </c>
      <c r="G1686" s="2">
        <f ca="1">IF(A1686&lt;$G$2,"",IF(A1686=$G$2,AVERAGE(INDIRECT("C"&amp;A1686-$G$2+3):C1686),G1685+(2/($G$2+3))*(C1686-G1685)))</f>
        <v>10586.991021370455</v>
      </c>
      <c r="J1686">
        <f ca="1">IF(F1686="","",IF(C1686&lt;(F1686*(1-'inputs and tables'!$K$14)),0,IF(C1686&gt;(F1686*(1+'inputs and tables'!$K$14)),1,J1685)))</f>
        <v>0</v>
      </c>
      <c r="K1686">
        <f ca="1">IF(G1686="","",IF(C1686&lt;(G1686*(1-'inputs and tables'!$K$14)),0,IF(C1686&gt;(G1686*(1+'inputs and tables'!$K$14)),1,K1685)))</f>
        <v>0</v>
      </c>
      <c r="N1686" s="13">
        <f t="shared" si="80"/>
        <v>36078.520277807766</v>
      </c>
      <c r="O1686" s="10">
        <f ca="1">(O1685+(IF(J1685&lt;&gt;J1684,(-O1685*'inputs and tables'!$K$22-'inputs and tables'!$K$21)-O1685*'inputs and tables'!$K$22,0)*('inputs and tables'!$K$15+'inputs and tables'!$K$16)))*(IF(AND(J1685=0,'inputs and tables'!$K$16=1),(data!C1685/data!C1686-1)*'inputs and tables'!$K$18+1,1)*IF(AND(J1685=1,'inputs and tables'!$K$15=1),(data!C1686/data!C1685-1)*'inputs and tables'!$K$17+1,1))</f>
        <v>875823.4940943151</v>
      </c>
      <c r="P1686" s="10">
        <f ca="1">(P1685+(IF(K1685&lt;&gt;K1684,(-P1685*'inputs and tables'!$K$22-'inputs and tables'!$K$21)-P1685*'inputs and tables'!$K$22,0)*('inputs and tables'!$K$15+'inputs and tables'!$K$16)))*(IF(AND(K1685=0,'inputs and tables'!$K$16=1),data!C1685/data!C1686,1)*IF(AND(K1685=1,'inputs and tables'!$K$15=1),data!C1686/data!C1685,1))</f>
        <v>20448.319485075142</v>
      </c>
      <c r="R1686" s="36">
        <f ca="1">1-O1686/MAX($O$202:O1686)</f>
        <v>0.73580028437965472</v>
      </c>
      <c r="S1686" s="36">
        <f>1-N1686/MAX($N$202:N1686)</f>
        <v>0.4897783767031173</v>
      </c>
    </row>
    <row r="1687" spans="1:19" x14ac:dyDescent="0.4">
      <c r="A1687" s="17">
        <f t="shared" si="78"/>
        <v>1685</v>
      </c>
      <c r="B1687">
        <v>1565827200</v>
      </c>
      <c r="C1687">
        <v>10300.01</v>
      </c>
      <c r="D1687" s="14">
        <f t="shared" si="79"/>
        <v>43692</v>
      </c>
      <c r="F1687">
        <f ca="1">IF(A1687&lt;$F$2,"",AVERAGE(INDIRECT("C"&amp;A1687-$F$2+3):C1687))</f>
        <v>10820.069090909092</v>
      </c>
      <c r="G1687" s="2">
        <f ca="1">IF(A1687&lt;$G$2,"",IF(A1687=$G$2,AVERAGE(INDIRECT("C"&amp;A1687-$G$2+3):C1687),G1686+(2/($G$2+3))*(C1687-G1686)))</f>
        <v>10574.779063014266</v>
      </c>
      <c r="J1687">
        <f ca="1">IF(F1687="","",IF(C1687&lt;(F1687*(1-'inputs and tables'!$K$14)),0,IF(C1687&gt;(F1687*(1+'inputs and tables'!$K$14)),1,J1686)))</f>
        <v>0</v>
      </c>
      <c r="K1687">
        <f ca="1">IF(G1687="","",IF(C1687&lt;(G1687*(1-'inputs and tables'!$K$14)),0,IF(C1687&gt;(G1687*(1+'inputs and tables'!$K$14)),1,K1686)))</f>
        <v>0</v>
      </c>
      <c r="N1687" s="13">
        <f t="shared" si="80"/>
        <v>37065.06171506711</v>
      </c>
      <c r="O1687" s="10">
        <f ca="1">(O1686+(IF(J1686&lt;&gt;J1685,(-O1686*'inputs and tables'!$K$22-'inputs and tables'!$K$21)-O1686*'inputs and tables'!$K$22,0)*('inputs and tables'!$K$15+'inputs and tables'!$K$16)))*(IF(AND(J1686=0,'inputs and tables'!$K$16=1),(data!C1686/data!C1687-1)*'inputs and tables'!$K$18+1,1)*IF(AND(J1686=1,'inputs and tables'!$K$15=1),(data!C1687/data!C1686-1)*'inputs and tables'!$K$17+1,1))</f>
        <v>850807.13213166106</v>
      </c>
      <c r="P1687" s="10">
        <f ca="1">(P1686+(IF(K1686&lt;&gt;K1685,(-P1686*'inputs and tables'!$K$22-'inputs and tables'!$K$21)-P1686*'inputs and tables'!$K$22,0)*('inputs and tables'!$K$15+'inputs and tables'!$K$16)))*(IF(AND(K1686=0,'inputs and tables'!$K$16=1),data!C1686/data!C1687,1)*IF(AND(K1686=1,'inputs and tables'!$K$15=1),data!C1687/data!C1686,1))</f>
        <v>19864.24910420963</v>
      </c>
      <c r="R1687" s="36">
        <f ca="1">1-O1687/MAX($O$202:O1687)</f>
        <v>0.74334668586460628</v>
      </c>
      <c r="S1687" s="36">
        <f>1-N1687/MAX($N$202:N1687)</f>
        <v>0.47582672985917174</v>
      </c>
    </row>
    <row r="1688" spans="1:19" x14ac:dyDescent="0.4">
      <c r="A1688" s="17">
        <f t="shared" si="78"/>
        <v>1686</v>
      </c>
      <c r="B1688">
        <v>1565913600</v>
      </c>
      <c r="C1688">
        <v>10352.780000000001</v>
      </c>
      <c r="D1688" s="14">
        <f t="shared" si="79"/>
        <v>43693</v>
      </c>
      <c r="F1688">
        <f ca="1">IF(A1688&lt;$F$2,"",AVERAGE(INDIRECT("C"&amp;A1688-$F$2+3):C1688))</f>
        <v>10783.168181818182</v>
      </c>
      <c r="G1688" s="2">
        <f ca="1">IF(A1688&lt;$G$2,"",IF(A1688=$G$2,AVERAGE(INDIRECT("C"&amp;A1688-$G$2+3):C1688),G1687+(2/($G$2+3))*(C1688-G1687)))</f>
        <v>10565.332294375361</v>
      </c>
      <c r="J1688">
        <f ca="1">IF(F1688="","",IF(C1688&lt;(F1688*(1-'inputs and tables'!$K$14)),0,IF(C1688&gt;(F1688*(1+'inputs and tables'!$K$14)),1,J1687)))</f>
        <v>0</v>
      </c>
      <c r="K1688">
        <f ca="1">IF(G1688="","",IF(C1688&lt;(G1688*(1-'inputs and tables'!$K$14)),0,IF(C1688&gt;(G1688*(1+'inputs and tables'!$K$14)),1,K1687)))</f>
        <v>0</v>
      </c>
      <c r="N1688" s="13">
        <f t="shared" si="80"/>
        <v>37254.956997373054</v>
      </c>
      <c r="O1688" s="10">
        <f ca="1">(O1687+(IF(J1687&lt;&gt;J1686,(-O1687*'inputs and tables'!$K$22-'inputs and tables'!$K$21)-O1687*'inputs and tables'!$K$22,0)*('inputs and tables'!$K$15+'inputs and tables'!$K$16)))*(IF(AND(J1687=0,'inputs and tables'!$K$16=1),(data!C1687/data!C1688-1)*'inputs and tables'!$K$18+1,1)*IF(AND(J1687=1,'inputs and tables'!$K$15=1),(data!C1688/data!C1687-1)*'inputs and tables'!$K$17+1,1))</f>
        <v>846470.41364999826</v>
      </c>
      <c r="P1688" s="10">
        <f ca="1">(P1687+(IF(K1687&lt;&gt;K1686,(-P1687*'inputs and tables'!$K$22-'inputs and tables'!$K$21)-P1687*'inputs and tables'!$K$22,0)*('inputs and tables'!$K$15+'inputs and tables'!$K$16)))*(IF(AND(K1687=0,'inputs and tables'!$K$16=1),data!C1687/data!C1688,1)*IF(AND(K1687=1,'inputs and tables'!$K$15=1),data!C1688/data!C1687,1))</f>
        <v>19762.997418649891</v>
      </c>
      <c r="R1688" s="36">
        <f ca="1">1-O1688/MAX($O$202:O1688)</f>
        <v>0.74465489442181743</v>
      </c>
      <c r="S1688" s="36">
        <f>1-N1688/MAX($N$202:N1688)</f>
        <v>0.47314123504262973</v>
      </c>
    </row>
    <row r="1689" spans="1:19" x14ac:dyDescent="0.4">
      <c r="A1689" s="17">
        <f t="shared" si="78"/>
        <v>1687</v>
      </c>
      <c r="B1689">
        <v>1566000000</v>
      </c>
      <c r="C1689">
        <v>10217.790000000001</v>
      </c>
      <c r="D1689" s="14">
        <f t="shared" si="79"/>
        <v>43694</v>
      </c>
      <c r="F1689">
        <f ca="1">IF(A1689&lt;$F$2,"",AVERAGE(INDIRECT("C"&amp;A1689-$F$2+3):C1689))</f>
        <v>10762.299772727272</v>
      </c>
      <c r="G1689" s="2">
        <f ca="1">IF(A1689&lt;$G$2,"",IF(A1689=$G$2,AVERAGE(INDIRECT("C"&amp;A1689-$G$2+3):C1689),G1688+(2/($G$2+3))*(C1689-G1688)))</f>
        <v>10550.543260572154</v>
      </c>
      <c r="J1689">
        <f ca="1">IF(F1689="","",IF(C1689&lt;(F1689*(1-'inputs and tables'!$K$14)),0,IF(C1689&gt;(F1689*(1+'inputs and tables'!$K$14)),1,J1688)))</f>
        <v>0</v>
      </c>
      <c r="K1689">
        <f ca="1">IF(G1689="","",IF(C1689&lt;(G1689*(1-'inputs and tables'!$K$14)),0,IF(C1689&gt;(G1689*(1+'inputs and tables'!$K$14)),1,K1688)))</f>
        <v>0</v>
      </c>
      <c r="N1689" s="13">
        <f t="shared" si="80"/>
        <v>36769.189247543989</v>
      </c>
      <c r="O1689" s="10">
        <f ca="1">(O1688+(IF(J1688&lt;&gt;J1687,(-O1688*'inputs and tables'!$K$22-'inputs and tables'!$K$21)-O1688*'inputs and tables'!$K$22,0)*('inputs and tables'!$K$15+'inputs and tables'!$K$16)))*(IF(AND(J1688=0,'inputs and tables'!$K$16=1),(data!C1688/data!C1689-1)*'inputs and tables'!$K$18+1,1)*IF(AND(J1688=1,'inputs and tables'!$K$15=1),(data!C1689/data!C1688-1)*'inputs and tables'!$K$17+1,1))</f>
        <v>857653.36428204423</v>
      </c>
      <c r="P1689" s="10">
        <f ca="1">(P1688+(IF(K1688&lt;&gt;K1687,(-P1688*'inputs and tables'!$K$22-'inputs and tables'!$K$21)-P1688*'inputs and tables'!$K$22,0)*('inputs and tables'!$K$15+'inputs and tables'!$K$16)))*(IF(AND(K1688=0,'inputs and tables'!$K$16=1),data!C1688/data!C1689,1)*IF(AND(K1688=1,'inputs and tables'!$K$15=1),data!C1689/data!C1688,1))</f>
        <v>20024.091747418006</v>
      </c>
      <c r="R1689" s="36">
        <f ca="1">1-O1689/MAX($O$202:O1689)</f>
        <v>0.74128146085134883</v>
      </c>
      <c r="S1689" s="36">
        <f>1-N1689/MAX($N$202:N1689)</f>
        <v>0.48001095164837182</v>
      </c>
    </row>
    <row r="1690" spans="1:19" x14ac:dyDescent="0.4">
      <c r="A1690" s="17">
        <f t="shared" si="78"/>
        <v>1688</v>
      </c>
      <c r="B1690">
        <v>1566086400</v>
      </c>
      <c r="C1690">
        <v>10315.48</v>
      </c>
      <c r="D1690" s="14">
        <f t="shared" si="79"/>
        <v>43695</v>
      </c>
      <c r="F1690">
        <f ca="1">IF(A1690&lt;$F$2,"",AVERAGE(INDIRECT("C"&amp;A1690-$F$2+3):C1690))</f>
        <v>10746.640000000001</v>
      </c>
      <c r="G1690" s="2">
        <f ca="1">IF(A1690&lt;$G$2,"",IF(A1690=$G$2,AVERAGE(INDIRECT("C"&amp;A1690-$G$2+3):C1690),G1689+(2/($G$2+3))*(C1690-G1689)))</f>
        <v>10540.540568632914</v>
      </c>
      <c r="J1690">
        <f ca="1">IF(F1690="","",IF(C1690&lt;(F1690*(1-'inputs and tables'!$K$14)),0,IF(C1690&gt;(F1690*(1+'inputs and tables'!$K$14)),1,J1689)))</f>
        <v>0</v>
      </c>
      <c r="K1690">
        <f ca="1">IF(G1690="","",IF(C1690&lt;(G1690*(1-'inputs and tables'!$K$14)),0,IF(C1690&gt;(G1690*(1+'inputs and tables'!$K$14)),1,K1689)))</f>
        <v>0</v>
      </c>
      <c r="N1690" s="13">
        <f t="shared" si="80"/>
        <v>37120.731224585259</v>
      </c>
      <c r="O1690" s="10">
        <f ca="1">(O1689+(IF(J1689&lt;&gt;J1688,(-O1689*'inputs and tables'!$K$22-'inputs and tables'!$K$21)-O1689*'inputs and tables'!$K$22,0)*('inputs and tables'!$K$15+'inputs and tables'!$K$16)))*(IF(AND(J1689=0,'inputs and tables'!$K$16=1),(data!C1689/data!C1690-1)*'inputs and tables'!$K$18+1,1)*IF(AND(J1689=1,'inputs and tables'!$K$15=1),(data!C1690/data!C1689-1)*'inputs and tables'!$K$17+1,1))</f>
        <v>849531.18701480003</v>
      </c>
      <c r="P1690" s="10">
        <f ca="1">(P1689+(IF(K1689&lt;&gt;K1688,(-P1689*'inputs and tables'!$K$22-'inputs and tables'!$K$21)-P1689*'inputs and tables'!$K$22,0)*('inputs and tables'!$K$15+'inputs and tables'!$K$16)))*(IF(AND(K1689=0,'inputs and tables'!$K$16=1),data!C1689/data!C1690,1)*IF(AND(K1689=1,'inputs and tables'!$K$15=1),data!C1690/data!C1689,1))</f>
        <v>19834.458931222809</v>
      </c>
      <c r="R1690" s="36">
        <f ca="1">1-O1690/MAX($O$202:O1690)</f>
        <v>0.74373158572090714</v>
      </c>
      <c r="S1690" s="36">
        <f>1-N1690/MAX($N$202:N1690)</f>
        <v>0.47503945290613203</v>
      </c>
    </row>
    <row r="1691" spans="1:19" x14ac:dyDescent="0.4">
      <c r="A1691" s="17">
        <f t="shared" si="78"/>
        <v>1689</v>
      </c>
      <c r="B1691">
        <v>1566172800</v>
      </c>
      <c r="C1691">
        <v>10920</v>
      </c>
      <c r="D1691" s="14">
        <f t="shared" si="79"/>
        <v>43696</v>
      </c>
      <c r="F1691">
        <f ca="1">IF(A1691&lt;$F$2,"",AVERAGE(INDIRECT("C"&amp;A1691-$F$2+3):C1691))</f>
        <v>10739.417954545455</v>
      </c>
      <c r="G1691" s="2">
        <f ca="1">IF(A1691&lt;$G$2,"",IF(A1691=$G$2,AVERAGE(INDIRECT("C"&amp;A1691-$G$2+3):C1691),G1690+(2/($G$2+3))*(C1691-G1690)))</f>
        <v>10556.687778478323</v>
      </c>
      <c r="J1691">
        <f ca="1">IF(F1691="","",IF(C1691&lt;(F1691*(1-'inputs and tables'!$K$14)),0,IF(C1691&gt;(F1691*(1+'inputs and tables'!$K$14)),1,J1690)))</f>
        <v>1</v>
      </c>
      <c r="K1691">
        <f ca="1">IF(G1691="","",IF(C1691&lt;(G1691*(1-'inputs and tables'!$K$14)),0,IF(C1691&gt;(G1691*(1+'inputs and tables'!$K$14)),1,K1690)))</f>
        <v>1</v>
      </c>
      <c r="N1691" s="13">
        <f t="shared" si="80"/>
        <v>39296.12436575623</v>
      </c>
      <c r="O1691" s="10">
        <f ca="1">(O1690+(IF(J1690&lt;&gt;J1689,(-O1690*'inputs and tables'!$K$22-'inputs and tables'!$K$21)-O1690*'inputs and tables'!$K$22,0)*('inputs and tables'!$K$15+'inputs and tables'!$K$16)))*(IF(AND(J1690=0,'inputs and tables'!$K$16=1),(data!C1690/data!C1691-1)*'inputs and tables'!$K$18+1,1)*IF(AND(J1690=1,'inputs and tables'!$K$15=1),(data!C1691/data!C1690-1)*'inputs and tables'!$K$17+1,1))</f>
        <v>802502.01181569858</v>
      </c>
      <c r="P1691" s="10">
        <f ca="1">(P1690+(IF(K1690&lt;&gt;K1689,(-P1690*'inputs and tables'!$K$22-'inputs and tables'!$K$21)-P1690*'inputs and tables'!$K$22,0)*('inputs and tables'!$K$15+'inputs and tables'!$K$16)))*(IF(AND(K1690=0,'inputs and tables'!$K$16=1),data!C1690/data!C1691,1)*IF(AND(K1690=1,'inputs and tables'!$K$15=1),data!C1691/data!C1690,1))</f>
        <v>18736.443627825116</v>
      </c>
      <c r="R1691" s="36">
        <f ca="1">1-O1691/MAX($O$202:O1691)</f>
        <v>0.75791834229599853</v>
      </c>
      <c r="S1691" s="36">
        <f>1-N1691/MAX($N$202:N1691)</f>
        <v>0.44427509197196458</v>
      </c>
    </row>
    <row r="1692" spans="1:19" x14ac:dyDescent="0.4">
      <c r="A1692" s="17">
        <f t="shared" si="78"/>
        <v>1690</v>
      </c>
      <c r="B1692">
        <v>1566259200</v>
      </c>
      <c r="C1692">
        <v>10769.09</v>
      </c>
      <c r="D1692" s="14">
        <f t="shared" si="79"/>
        <v>43697</v>
      </c>
      <c r="F1692">
        <f ca="1">IF(A1692&lt;$F$2,"",AVERAGE(INDIRECT("C"&amp;A1692-$F$2+3):C1692))</f>
        <v>10723.387727272728</v>
      </c>
      <c r="G1692" s="2">
        <f ca="1">IF(A1692&lt;$G$2,"",IF(A1692=$G$2,AVERAGE(INDIRECT("C"&amp;A1692-$G$2+3):C1692),G1691+(2/($G$2+3))*(C1692-G1691)))</f>
        <v>10565.726170883501</v>
      </c>
      <c r="J1692">
        <f ca="1">IF(F1692="","",IF(C1692&lt;(F1692*(1-'inputs and tables'!$K$14)),0,IF(C1692&gt;(F1692*(1+'inputs and tables'!$K$14)),1,J1691)))</f>
        <v>1</v>
      </c>
      <c r="K1692">
        <f ca="1">IF(G1692="","",IF(C1692&lt;(G1692*(1-'inputs and tables'!$K$14)),0,IF(C1692&gt;(G1692*(1+'inputs and tables'!$K$14)),1,K1691)))</f>
        <v>1</v>
      </c>
      <c r="N1692" s="13">
        <f t="shared" si="80"/>
        <v>38753.067760624705</v>
      </c>
      <c r="O1692" s="10">
        <f ca="1">(O1691+(IF(J1691&lt;&gt;J1690,(-O1691*'inputs and tables'!$K$22-'inputs and tables'!$K$21)-O1691*'inputs and tables'!$K$22,0)*('inputs and tables'!$K$15+'inputs and tables'!$K$16)))*(IF(AND(J1691=0,'inputs and tables'!$K$16=1),(data!C1691/data!C1692-1)*'inputs and tables'!$K$18+1,1)*IF(AND(J1691=1,'inputs and tables'!$K$15=1),(data!C1692/data!C1691-1)*'inputs and tables'!$K$17+1,1))</f>
        <v>775993.84142271953</v>
      </c>
      <c r="P1692" s="10">
        <f ca="1">(P1691+(IF(K1691&lt;&gt;K1690,(-P1691*'inputs and tables'!$K$22-'inputs and tables'!$K$21)-P1691*'inputs and tables'!$K$22,0)*('inputs and tables'!$K$15+'inputs and tables'!$K$16)))*(IF(AND(K1691=0,'inputs and tables'!$K$16=1),data!C1691/data!C1692,1)*IF(AND(K1691=1,'inputs and tables'!$K$15=1),data!C1692/data!C1691,1))</f>
        <v>18440.558499318609</v>
      </c>
      <c r="R1692" s="36">
        <f ca="1">1-O1692/MAX($O$202:O1692)</f>
        <v>0.76591476066872433</v>
      </c>
      <c r="S1692" s="36">
        <f>1-N1692/MAX($N$202:N1692)</f>
        <v>0.4519549862824509</v>
      </c>
    </row>
    <row r="1693" spans="1:19" x14ac:dyDescent="0.4">
      <c r="A1693" s="17">
        <f t="shared" si="78"/>
        <v>1691</v>
      </c>
      <c r="B1693">
        <v>1566345600</v>
      </c>
      <c r="C1693">
        <v>10130</v>
      </c>
      <c r="D1693" s="14">
        <f t="shared" si="79"/>
        <v>43698</v>
      </c>
      <c r="F1693">
        <f ca="1">IF(A1693&lt;$F$2,"",AVERAGE(INDIRECT("C"&amp;A1693-$F$2+3):C1693))</f>
        <v>10674.216590909091</v>
      </c>
      <c r="G1693" s="2">
        <f ca="1">IF(A1693&lt;$G$2,"",IF(A1693=$G$2,AVERAGE(INDIRECT("C"&amp;A1693-$G$2+3):C1693),G1692+(2/($G$2+3))*(C1693-G1692)))</f>
        <v>10547.18463169697</v>
      </c>
      <c r="J1693">
        <f ca="1">IF(F1693="","",IF(C1693&lt;(F1693*(1-'inputs and tables'!$K$14)),0,IF(C1693&gt;(F1693*(1+'inputs and tables'!$K$14)),1,J1692)))</f>
        <v>0</v>
      </c>
      <c r="K1693">
        <f ca="1">IF(G1693="","",IF(C1693&lt;(G1693*(1-'inputs and tables'!$K$14)),0,IF(C1693&gt;(G1693*(1+'inputs and tables'!$K$14)),1,K1692)))</f>
        <v>0</v>
      </c>
      <c r="N1693" s="13">
        <f t="shared" si="80"/>
        <v>36453.272877757387</v>
      </c>
      <c r="O1693" s="10">
        <f ca="1">(O1692+(IF(J1692&lt;&gt;J1691,(-O1692*'inputs and tables'!$K$22-'inputs and tables'!$K$21)-O1692*'inputs and tables'!$K$22,0)*('inputs and tables'!$K$15+'inputs and tables'!$K$16)))*(IF(AND(J1692=0,'inputs and tables'!$K$16=1),(data!C1692/data!C1693-1)*'inputs and tables'!$K$18+1,1)*IF(AND(J1692=1,'inputs and tables'!$K$15=1),(data!C1693/data!C1692-1)*'inputs and tables'!$K$17+1,1))</f>
        <v>672378.56062755454</v>
      </c>
      <c r="P1693" s="10">
        <f ca="1">(P1692+(IF(K1692&lt;&gt;K1691,(-P1692*'inputs and tables'!$K$22-'inputs and tables'!$K$21)-P1692*'inputs and tables'!$K$22,0)*('inputs and tables'!$K$15+'inputs and tables'!$K$16)))*(IF(AND(K1692=0,'inputs and tables'!$K$16=1),data!C1692/data!C1693,1)*IF(AND(K1692=1,'inputs and tables'!$K$15=1),data!C1693/data!C1692,1))</f>
        <v>17346.206373806654</v>
      </c>
      <c r="R1693" s="36">
        <f ca="1">1-O1693/MAX($O$202:O1693)</f>
        <v>0.79717120435240663</v>
      </c>
      <c r="S1693" s="36">
        <f>1-N1693/MAX($N$202:N1693)</f>
        <v>0.48447863385311363</v>
      </c>
    </row>
    <row r="1694" spans="1:19" x14ac:dyDescent="0.4">
      <c r="A1694" s="17">
        <f t="shared" si="78"/>
        <v>1692</v>
      </c>
      <c r="B1694">
        <v>1566432000</v>
      </c>
      <c r="C1694">
        <v>10107.15</v>
      </c>
      <c r="D1694" s="14">
        <f t="shared" si="79"/>
        <v>43699</v>
      </c>
      <c r="F1694">
        <f ca="1">IF(A1694&lt;$F$2,"",AVERAGE(INDIRECT("C"&amp;A1694-$F$2+3):C1694))</f>
        <v>10618.217500000001</v>
      </c>
      <c r="G1694" s="2">
        <f ca="1">IF(A1694&lt;$G$2,"",IF(A1694=$G$2,AVERAGE(INDIRECT("C"&amp;A1694-$G$2+3):C1694),G1693+(2/($G$2+3))*(C1694-G1693)))</f>
        <v>10528.459753752417</v>
      </c>
      <c r="J1694">
        <f ca="1">IF(F1694="","",IF(C1694&lt;(F1694*(1-'inputs and tables'!$K$14)),0,IF(C1694&gt;(F1694*(1+'inputs and tables'!$K$14)),1,J1693)))</f>
        <v>0</v>
      </c>
      <c r="K1694">
        <f ca="1">IF(G1694="","",IF(C1694&lt;(G1694*(1-'inputs and tables'!$K$14)),0,IF(C1694&gt;(G1694*(1+'inputs and tables'!$K$14)),1,K1693)))</f>
        <v>0</v>
      </c>
      <c r="N1694" s="13">
        <f t="shared" si="80"/>
        <v>36371.04609737666</v>
      </c>
      <c r="O1694" s="10">
        <f ca="1">(O1693+(IF(J1693&lt;&gt;J1692,(-O1693*'inputs and tables'!$K$22-'inputs and tables'!$K$21)-O1693*'inputs and tables'!$K$22,0)*('inputs and tables'!$K$15+'inputs and tables'!$K$16)))*(IF(AND(J1693=0,'inputs and tables'!$K$16=1),(data!C1693/data!C1694-1)*'inputs and tables'!$K$18+1,1)*IF(AND(J1693=1,'inputs and tables'!$K$15=1),(data!C1694/data!C1693-1)*'inputs and tables'!$K$17+1,1))</f>
        <v>672550.86048181856</v>
      </c>
      <c r="P1694" s="10">
        <f ca="1">(P1693+(IF(K1693&lt;&gt;K1692,(-P1693*'inputs and tables'!$K$22-'inputs and tables'!$K$21)-P1693*'inputs and tables'!$K$22,0)*('inputs and tables'!$K$15+'inputs and tables'!$K$16)))*(IF(AND(K1693=0,'inputs and tables'!$K$16=1),data!C1693/data!C1694,1)*IF(AND(K1693=1,'inputs and tables'!$K$15=1),data!C1694/data!C1693,1))</f>
        <v>17350.651412666091</v>
      </c>
      <c r="R1694" s="36">
        <f ca="1">1-O1694/MAX($O$202:O1694)</f>
        <v>0.79711922861436701</v>
      </c>
      <c r="S1694" s="36">
        <f>1-N1694/MAX($N$202:N1694)</f>
        <v>0.48564148313410638</v>
      </c>
    </row>
    <row r="1695" spans="1:19" x14ac:dyDescent="0.4">
      <c r="A1695" s="17">
        <f t="shared" si="78"/>
        <v>1693</v>
      </c>
      <c r="B1695">
        <v>1566518400</v>
      </c>
      <c r="C1695">
        <v>10410.85</v>
      </c>
      <c r="D1695" s="14">
        <f t="shared" si="79"/>
        <v>43700</v>
      </c>
      <c r="F1695">
        <f ca="1">IF(A1695&lt;$F$2,"",AVERAGE(INDIRECT("C"&amp;A1695-$F$2+3):C1695))</f>
        <v>10579.874090909092</v>
      </c>
      <c r="G1695" s="2">
        <f ca="1">IF(A1695&lt;$G$2,"",IF(A1695=$G$2,AVERAGE(INDIRECT("C"&amp;A1695-$G$2+3):C1695),G1694+(2/($G$2+3))*(C1695-G1694)))</f>
        <v>10523.455083379973</v>
      </c>
      <c r="J1695">
        <f ca="1">IF(F1695="","",IF(C1695&lt;(F1695*(1-'inputs and tables'!$K$14)),0,IF(C1695&gt;(F1695*(1+'inputs and tables'!$K$14)),1,J1694)))</f>
        <v>0</v>
      </c>
      <c r="K1695">
        <f ca="1">IF(G1695="","",IF(C1695&lt;(G1695*(1-'inputs and tables'!$K$14)),0,IF(C1695&gt;(G1695*(1+'inputs and tables'!$K$14)),1,K1694)))</f>
        <v>0</v>
      </c>
      <c r="N1695" s="13">
        <f t="shared" si="80"/>
        <v>37463.924574471916</v>
      </c>
      <c r="O1695" s="10">
        <f ca="1">(O1694+(IF(J1694&lt;&gt;J1693,(-O1694*'inputs and tables'!$K$22-'inputs and tables'!$K$21)-O1694*'inputs and tables'!$K$22,0)*('inputs and tables'!$K$15+'inputs and tables'!$K$16)))*(IF(AND(J1694=0,'inputs and tables'!$K$16=1),(data!C1694/data!C1695-1)*'inputs and tables'!$K$18+1,1)*IF(AND(J1694=1,'inputs and tables'!$K$15=1),(data!C1695/data!C1694-1)*'inputs and tables'!$K$17+1,1))</f>
        <v>652931.55021144403</v>
      </c>
      <c r="P1695" s="10">
        <f ca="1">(P1694+(IF(K1694&lt;&gt;K1693,(-P1694*'inputs and tables'!$K$22-'inputs and tables'!$K$21)-P1694*'inputs and tables'!$K$22,0)*('inputs and tables'!$K$15+'inputs and tables'!$K$16)))*(IF(AND(K1694=0,'inputs and tables'!$K$16=1),data!C1694/data!C1695,1)*IF(AND(K1694=1,'inputs and tables'!$K$15=1),data!C1695/data!C1694,1))</f>
        <v>16844.50706959836</v>
      </c>
      <c r="R1695" s="36">
        <f ca="1">1-O1695/MAX($O$202:O1695)</f>
        <v>0.80303756287812234</v>
      </c>
      <c r="S1695" s="36">
        <f>1-N1695/MAX($N$202:N1695)</f>
        <v>0.47018602026156842</v>
      </c>
    </row>
    <row r="1696" spans="1:19" x14ac:dyDescent="0.4">
      <c r="A1696" s="17">
        <f t="shared" si="78"/>
        <v>1694</v>
      </c>
      <c r="B1696">
        <v>1566604800</v>
      </c>
      <c r="C1696">
        <v>10147.959999999999</v>
      </c>
      <c r="D1696" s="14">
        <f t="shared" si="79"/>
        <v>43701</v>
      </c>
      <c r="F1696">
        <f ca="1">IF(A1696&lt;$F$2,"",AVERAGE(INDIRECT("C"&amp;A1696-$F$2+3):C1696))</f>
        <v>10552.57772727273</v>
      </c>
      <c r="G1696" s="2">
        <f ca="1">IF(A1696&lt;$G$2,"",IF(A1696=$G$2,AVERAGE(INDIRECT("C"&amp;A1696-$G$2+3):C1696),G1695+(2/($G$2+3))*(C1696-G1695)))</f>
        <v>10507.476569193592</v>
      </c>
      <c r="J1696">
        <f ca="1">IF(F1696="","",IF(C1696&lt;(F1696*(1-'inputs and tables'!$K$14)),0,IF(C1696&gt;(F1696*(1+'inputs and tables'!$K$14)),1,J1695)))</f>
        <v>0</v>
      </c>
      <c r="K1696">
        <f ca="1">IF(G1696="","",IF(C1696&lt;(G1696*(1-'inputs and tables'!$K$14)),0,IF(C1696&gt;(G1696*(1+'inputs and tables'!$K$14)),1,K1695)))</f>
        <v>0</v>
      </c>
      <c r="N1696" s="13">
        <f t="shared" si="80"/>
        <v>36517.902767282016</v>
      </c>
      <c r="O1696" s="10">
        <f ca="1">(O1695+(IF(J1695&lt;&gt;J1694,(-O1695*'inputs and tables'!$K$22-'inputs and tables'!$K$21)-O1695*'inputs and tables'!$K$22,0)*('inputs and tables'!$K$15+'inputs and tables'!$K$16)))*(IF(AND(J1695=0,'inputs and tables'!$K$16=1),(data!C1695/data!C1696-1)*'inputs and tables'!$K$18+1,1)*IF(AND(J1695=1,'inputs and tables'!$K$15=1),(data!C1696/data!C1695-1)*'inputs and tables'!$K$17+1,1))</f>
        <v>669846.19859743363</v>
      </c>
      <c r="P1696" s="10">
        <f ca="1">(P1695+(IF(K1695&lt;&gt;K1694,(-P1695*'inputs and tables'!$K$22-'inputs and tables'!$K$21)-P1695*'inputs and tables'!$K$22,0)*('inputs and tables'!$K$15+'inputs and tables'!$K$16)))*(IF(AND(K1695=0,'inputs and tables'!$K$16=1),data!C1695/data!C1696,1)*IF(AND(K1695=1,'inputs and tables'!$K$15=1),data!C1696/data!C1695,1))</f>
        <v>17280.875804154541</v>
      </c>
      <c r="R1696" s="36">
        <f ca="1">1-O1696/MAX($O$202:O1696)</f>
        <v>0.79793511321385768</v>
      </c>
      <c r="S1696" s="36">
        <f>1-N1696/MAX($N$202:N1696)</f>
        <v>0.48356463940730932</v>
      </c>
    </row>
    <row r="1697" spans="1:19" x14ac:dyDescent="0.4">
      <c r="A1697" s="17">
        <f t="shared" si="78"/>
        <v>1695</v>
      </c>
      <c r="B1697">
        <v>1566691200</v>
      </c>
      <c r="C1697">
        <v>10138.719999999999</v>
      </c>
      <c r="D1697" s="14">
        <f t="shared" si="79"/>
        <v>43702</v>
      </c>
      <c r="F1697">
        <f ca="1">IF(A1697&lt;$F$2,"",AVERAGE(INDIRECT("C"&amp;A1697-$F$2+3):C1697))</f>
        <v>10514.775909090911</v>
      </c>
      <c r="G1697" s="2">
        <f ca="1">IF(A1697&lt;$G$2,"",IF(A1697=$G$2,AVERAGE(INDIRECT("C"&amp;A1697-$G$2+3):C1697),G1696+(2/($G$2+3))*(C1697-G1696)))</f>
        <v>10491.784800291736</v>
      </c>
      <c r="J1697">
        <f ca="1">IF(F1697="","",IF(C1697&lt;(F1697*(1-'inputs and tables'!$K$14)),0,IF(C1697&gt;(F1697*(1+'inputs and tables'!$K$14)),1,J1696)))</f>
        <v>0</v>
      </c>
      <c r="K1697">
        <f ca="1">IF(G1697="","",IF(C1697&lt;(G1697*(1-'inputs and tables'!$K$14)),0,IF(C1697&gt;(G1697*(1+'inputs and tables'!$K$14)),1,K1696)))</f>
        <v>0</v>
      </c>
      <c r="N1697" s="13">
        <f t="shared" si="80"/>
        <v>36484.652200510995</v>
      </c>
      <c r="O1697" s="10">
        <f ca="1">(O1696+(IF(J1696&lt;&gt;J1695,(-O1696*'inputs and tables'!$K$22-'inputs and tables'!$K$21)-O1696*'inputs and tables'!$K$22,0)*('inputs and tables'!$K$15+'inputs and tables'!$K$16)))*(IF(AND(J1696=0,'inputs and tables'!$K$16=1),(data!C1696/data!C1697-1)*'inputs and tables'!$K$18+1,1)*IF(AND(J1696=1,'inputs and tables'!$K$15=1),(data!C1697/data!C1696-1)*'inputs and tables'!$K$17+1,1))</f>
        <v>670456.66805265483</v>
      </c>
      <c r="P1697" s="10">
        <f ca="1">(P1696+(IF(K1696&lt;&gt;K1695,(-P1696*'inputs and tables'!$K$22-'inputs and tables'!$K$21)-P1696*'inputs and tables'!$K$22,0)*('inputs and tables'!$K$15+'inputs and tables'!$K$16)))*(IF(AND(K1696=0,'inputs and tables'!$K$16=1),data!C1696/data!C1697,1)*IF(AND(K1696=1,'inputs and tables'!$K$15=1),data!C1697/data!C1696,1))</f>
        <v>17296.624862460754</v>
      </c>
      <c r="R1697" s="36">
        <f ca="1">1-O1697/MAX($O$202:O1697)</f>
        <v>0.79775095983415056</v>
      </c>
      <c r="S1697" s="36">
        <f>1-N1697/MAX($N$202:N1697)</f>
        <v>0.48403486817564068</v>
      </c>
    </row>
    <row r="1698" spans="1:19" x14ac:dyDescent="0.4">
      <c r="A1698" s="17">
        <f t="shared" si="78"/>
        <v>1696</v>
      </c>
      <c r="B1698">
        <v>1566777600</v>
      </c>
      <c r="C1698">
        <v>10361.65</v>
      </c>
      <c r="D1698" s="14">
        <f t="shared" si="79"/>
        <v>43703</v>
      </c>
      <c r="F1698">
        <f ca="1">IF(A1698&lt;$F$2,"",AVERAGE(INDIRECT("C"&amp;A1698-$F$2+3):C1698))</f>
        <v>10491.857045454548</v>
      </c>
      <c r="G1698" s="2">
        <f ca="1">IF(A1698&lt;$G$2,"",IF(A1698=$G$2,AVERAGE(INDIRECT("C"&amp;A1698-$G$2+3):C1698),G1697+(2/($G$2+3))*(C1698-G1697)))</f>
        <v>10486.247149215493</v>
      </c>
      <c r="J1698">
        <f ca="1">IF(F1698="","",IF(C1698&lt;(F1698*(1-'inputs and tables'!$K$14)),0,IF(C1698&gt;(F1698*(1+'inputs and tables'!$K$14)),1,J1697)))</f>
        <v>0</v>
      </c>
      <c r="K1698">
        <f ca="1">IF(G1698="","",IF(C1698&lt;(G1698*(1-'inputs and tables'!$K$14)),0,IF(C1698&gt;(G1698*(1+'inputs and tables'!$K$14)),1,K1697)))</f>
        <v>0</v>
      </c>
      <c r="N1698" s="13">
        <f t="shared" si="80"/>
        <v>37286.876102054775</v>
      </c>
      <c r="O1698" s="10">
        <f ca="1">(O1697+(IF(J1697&lt;&gt;J1696,(-O1697*'inputs and tables'!$K$22-'inputs and tables'!$K$21)-O1697*'inputs and tables'!$K$22,0)*('inputs and tables'!$K$15+'inputs and tables'!$K$16)))*(IF(AND(J1697=0,'inputs and tables'!$K$16=1),(data!C1697/data!C1698-1)*'inputs and tables'!$K$18+1,1)*IF(AND(J1697=1,'inputs and tables'!$K$15=1),(data!C1698/data!C1697-1)*'inputs and tables'!$K$17+1,1))</f>
        <v>656031.85105835577</v>
      </c>
      <c r="P1698" s="10">
        <f ca="1">(P1697+(IF(K1697&lt;&gt;K1696,(-P1697*'inputs and tables'!$K$22-'inputs and tables'!$K$21)-P1697*'inputs and tables'!$K$22,0)*('inputs and tables'!$K$15+'inputs and tables'!$K$16)))*(IF(AND(K1697=0,'inputs and tables'!$K$16=1),data!C1697/data!C1698,1)*IF(AND(K1697=1,'inputs and tables'!$K$15=1),data!C1698/data!C1697,1))</f>
        <v>16924.489480490858</v>
      </c>
      <c r="R1698" s="36">
        <f ca="1">1-O1698/MAX($O$202:O1698)</f>
        <v>0.80210233037109924</v>
      </c>
      <c r="S1698" s="36">
        <f>1-N1698/MAX($N$202:N1698)</f>
        <v>0.47268983578125512</v>
      </c>
    </row>
    <row r="1699" spans="1:19" x14ac:dyDescent="0.4">
      <c r="A1699" s="17">
        <f t="shared" si="78"/>
        <v>1697</v>
      </c>
      <c r="B1699">
        <v>1566864000</v>
      </c>
      <c r="C1699">
        <v>10171.85</v>
      </c>
      <c r="D1699" s="14">
        <f t="shared" si="79"/>
        <v>43704</v>
      </c>
      <c r="F1699">
        <f ca="1">IF(A1699&lt;$F$2,"",AVERAGE(INDIRECT("C"&amp;A1699-$F$2+3):C1699))</f>
        <v>10491.557500000001</v>
      </c>
      <c r="G1699" s="2">
        <f ca="1">IF(A1699&lt;$G$2,"",IF(A1699=$G$2,AVERAGE(INDIRECT("C"&amp;A1699-$G$2+3):C1699),G1698+(2/($G$2+3))*(C1699-G1698)))</f>
        <v>10472.868547121216</v>
      </c>
      <c r="J1699">
        <f ca="1">IF(F1699="","",IF(C1699&lt;(F1699*(1-'inputs and tables'!$K$14)),0,IF(C1699&gt;(F1699*(1+'inputs and tables'!$K$14)),1,J1698)))</f>
        <v>0</v>
      </c>
      <c r="K1699">
        <f ca="1">IF(G1699="","",IF(C1699&lt;(G1699*(1-'inputs and tables'!$K$14)),0,IF(C1699&gt;(G1699*(1+'inputs and tables'!$K$14)),1,K1698)))</f>
        <v>0</v>
      </c>
      <c r="N1699" s="13">
        <f t="shared" si="80"/>
        <v>36603.872035697583</v>
      </c>
      <c r="O1699" s="10">
        <f ca="1">(O1698+(IF(J1698&lt;&gt;J1697,(-O1698*'inputs and tables'!$K$22-'inputs and tables'!$K$21)-O1698*'inputs and tables'!$K$22,0)*('inputs and tables'!$K$15+'inputs and tables'!$K$16)))*(IF(AND(J1698=0,'inputs and tables'!$K$16=1),(data!C1698/data!C1699-1)*'inputs and tables'!$K$18+1,1)*IF(AND(J1698=1,'inputs and tables'!$K$15=1),(data!C1699/data!C1698-1)*'inputs and tables'!$K$17+1,1))</f>
        <v>668272.97192927648</v>
      </c>
      <c r="P1699" s="10">
        <f ca="1">(P1698+(IF(K1698&lt;&gt;K1697,(-P1698*'inputs and tables'!$K$22-'inputs and tables'!$K$21)-P1698*'inputs and tables'!$K$22,0)*('inputs and tables'!$K$15+'inputs and tables'!$K$16)))*(IF(AND(K1698=0,'inputs and tables'!$K$16=1),data!C1698/data!C1699,1)*IF(AND(K1698=1,'inputs and tables'!$K$15=1),data!C1699/data!C1698,1))</f>
        <v>17240.289271423397</v>
      </c>
      <c r="R1699" s="36">
        <f ca="1">1-O1699/MAX($O$202:O1699)</f>
        <v>0.79840969061573852</v>
      </c>
      <c r="S1699" s="36">
        <f>1-N1699/MAX($N$202:N1699)</f>
        <v>0.48234886394459953</v>
      </c>
    </row>
    <row r="1700" spans="1:19" x14ac:dyDescent="0.4">
      <c r="A1700" s="17">
        <f t="shared" si="78"/>
        <v>1698</v>
      </c>
      <c r="B1700">
        <v>1566950400</v>
      </c>
      <c r="C1700">
        <v>9714.31</v>
      </c>
      <c r="D1700" s="14">
        <f t="shared" si="79"/>
        <v>43705</v>
      </c>
      <c r="F1700">
        <f ca="1">IF(A1700&lt;$F$2,"",AVERAGE(INDIRECT("C"&amp;A1700-$F$2+3):C1700))</f>
        <v>10465.644772727273</v>
      </c>
      <c r="G1700" s="2">
        <f ca="1">IF(A1700&lt;$G$2,"",IF(A1700=$G$2,AVERAGE(INDIRECT("C"&amp;A1700-$G$2+3):C1700),G1699+(2/($G$2+3))*(C1700-G1699)))</f>
        <v>10440.589460009674</v>
      </c>
      <c r="J1700">
        <f ca="1">IF(F1700="","",IF(C1700&lt;(F1700*(1-'inputs and tables'!$K$14)),0,IF(C1700&gt;(F1700*(1+'inputs and tables'!$K$14)),1,J1699)))</f>
        <v>0</v>
      </c>
      <c r="K1700">
        <f ca="1">IF(G1700="","",IF(C1700&lt;(G1700*(1-'inputs and tables'!$K$14)),0,IF(C1700&gt;(G1700*(1+'inputs and tables'!$K$14)),1,K1699)))</f>
        <v>0</v>
      </c>
      <c r="N1700" s="13">
        <f t="shared" si="80"/>
        <v>34957.393213141891</v>
      </c>
      <c r="O1700" s="10">
        <f ca="1">(O1699+(IF(J1699&lt;&gt;J1698,(-O1699*'inputs and tables'!$K$22-'inputs and tables'!$K$21)-O1699*'inputs and tables'!$K$22,0)*('inputs and tables'!$K$15+'inputs and tables'!$K$16)))*(IF(AND(J1699=0,'inputs and tables'!$K$16=1),(data!C1699/data!C1700-1)*'inputs and tables'!$K$18+1,1)*IF(AND(J1699=1,'inputs and tables'!$K$15=1),(data!C1700/data!C1699-1)*'inputs and tables'!$K$17+1,1))</f>
        <v>699748.35366781696</v>
      </c>
      <c r="P1700" s="10">
        <f ca="1">(P1699+(IF(K1699&lt;&gt;K1698,(-P1699*'inputs and tables'!$K$22-'inputs and tables'!$K$21)-P1699*'inputs and tables'!$K$22,0)*('inputs and tables'!$K$15+'inputs and tables'!$K$16)))*(IF(AND(K1699=0,'inputs and tables'!$K$16=1),data!C1699/data!C1700,1)*IF(AND(K1699=1,'inputs and tables'!$K$15=1),data!C1700/data!C1699,1))</f>
        <v>18052.299795407813</v>
      </c>
      <c r="R1700" s="36">
        <f ca="1">1-O1700/MAX($O$202:O1700)</f>
        <v>0.78891487007205863</v>
      </c>
      <c r="S1700" s="36">
        <f>1-N1700/MAX($N$202:N1700)</f>
        <v>0.5056333304664995</v>
      </c>
    </row>
    <row r="1701" spans="1:19" x14ac:dyDescent="0.4">
      <c r="A1701" s="17">
        <f t="shared" si="78"/>
        <v>1699</v>
      </c>
      <c r="B1701">
        <v>1567036800</v>
      </c>
      <c r="C1701">
        <v>9495</v>
      </c>
      <c r="D1701" s="14">
        <f t="shared" si="79"/>
        <v>43706</v>
      </c>
      <c r="F1701">
        <f ca="1">IF(A1701&lt;$F$2,"",AVERAGE(INDIRECT("C"&amp;A1701-$F$2+3):C1701))</f>
        <v>10467.2875</v>
      </c>
      <c r="G1701" s="2">
        <f ca="1">IF(A1701&lt;$G$2,"",IF(A1701=$G$2,AVERAGE(INDIRECT("C"&amp;A1701-$G$2+3):C1701),G1700+(2/($G$2+3))*(C1701-G1700)))</f>
        <v>10400.35161064756</v>
      </c>
      <c r="J1701">
        <f ca="1">IF(F1701="","",IF(C1701&lt;(F1701*(1-'inputs and tables'!$K$14)),0,IF(C1701&gt;(F1701*(1+'inputs and tables'!$K$14)),1,J1700)))</f>
        <v>0</v>
      </c>
      <c r="K1701">
        <f ca="1">IF(G1701="","",IF(C1701&lt;(G1701*(1-'inputs and tables'!$K$14)),0,IF(C1701&gt;(G1701*(1+'inputs and tables'!$K$14)),1,K1700)))</f>
        <v>0</v>
      </c>
      <c r="N1701" s="13">
        <f t="shared" si="80"/>
        <v>34168.196048796286</v>
      </c>
      <c r="O1701" s="10">
        <f ca="1">(O1700+(IF(J1700&lt;&gt;J1699,(-O1700*'inputs and tables'!$K$22-'inputs and tables'!$K$21)-O1700*'inputs and tables'!$K$22,0)*('inputs and tables'!$K$15+'inputs and tables'!$K$16)))*(IF(AND(J1700=0,'inputs and tables'!$K$16=1),(data!C1700/data!C1701-1)*'inputs and tables'!$K$18+1,1)*IF(AND(J1700=1,'inputs and tables'!$K$15=1),(data!C1701/data!C1700-1)*'inputs and tables'!$K$17+1,1))</f>
        <v>715910.73507307121</v>
      </c>
      <c r="P1701" s="10">
        <f ca="1">(P1700+(IF(K1700&lt;&gt;K1699,(-P1700*'inputs and tables'!$K$22-'inputs and tables'!$K$21)-P1700*'inputs and tables'!$K$22,0)*('inputs and tables'!$K$15+'inputs and tables'!$K$16)))*(IF(AND(K1700=0,'inputs and tables'!$K$16=1),data!C1700/data!C1701,1)*IF(AND(K1700=1,'inputs and tables'!$K$15=1),data!C1701/data!C1700,1))</f>
        <v>18469.261340234658</v>
      </c>
      <c r="R1701" s="36">
        <f ca="1">1-O1701/MAX($O$202:O1701)</f>
        <v>0.7840393482348289</v>
      </c>
      <c r="S1701" s="36">
        <f>1-N1701/MAX($N$202:N1701)</f>
        <v>0.51679413903606264</v>
      </c>
    </row>
    <row r="1702" spans="1:19" x14ac:dyDescent="0.4">
      <c r="A1702" s="17">
        <f t="shared" si="78"/>
        <v>1700</v>
      </c>
      <c r="B1702">
        <v>1567123200</v>
      </c>
      <c r="C1702">
        <v>9582.42</v>
      </c>
      <c r="D1702" s="14">
        <f t="shared" si="79"/>
        <v>43707</v>
      </c>
      <c r="F1702">
        <f ca="1">IF(A1702&lt;$F$2,"",AVERAGE(INDIRECT("C"&amp;A1702-$F$2+3):C1702))</f>
        <v>10464.699090909091</v>
      </c>
      <c r="G1702" s="2">
        <f ca="1">IF(A1702&lt;$G$2,"",IF(A1702=$G$2,AVERAGE(INDIRECT("C"&amp;A1702-$G$2+3):C1702),G1701+(2/($G$2+3))*(C1702-G1701)))</f>
        <v>10365.546010194472</v>
      </c>
      <c r="J1702">
        <f ca="1">IF(F1702="","",IF(C1702&lt;(F1702*(1-'inputs and tables'!$K$14)),0,IF(C1702&gt;(F1702*(1+'inputs and tables'!$K$14)),1,J1701)))</f>
        <v>0</v>
      </c>
      <c r="K1702">
        <f ca="1">IF(G1702="","",IF(C1702&lt;(G1702*(1-'inputs and tables'!$K$14)),0,IF(C1702&gt;(G1702*(1+'inputs and tables'!$K$14)),1,K1701)))</f>
        <v>0</v>
      </c>
      <c r="N1702" s="13">
        <f t="shared" si="80"/>
        <v>34482.780956493574</v>
      </c>
      <c r="O1702" s="10">
        <f ca="1">(O1701+(IF(J1701&lt;&gt;J1700,(-O1701*'inputs and tables'!$K$22-'inputs and tables'!$K$21)-O1701*'inputs and tables'!$K$22,0)*('inputs and tables'!$K$15+'inputs and tables'!$K$16)))*(IF(AND(J1701=0,'inputs and tables'!$K$16=1),(data!C1701/data!C1702-1)*'inputs and tables'!$K$18+1,1)*IF(AND(J1701=1,'inputs and tables'!$K$15=1),(data!C1702/data!C1701-1)*'inputs and tables'!$K$17+1,1))</f>
        <v>709379.51264073281</v>
      </c>
      <c r="P1702" s="10">
        <f ca="1">(P1701+(IF(K1701&lt;&gt;K1700,(-P1701*'inputs and tables'!$K$22-'inputs and tables'!$K$21)-P1701*'inputs and tables'!$K$22,0)*('inputs and tables'!$K$15+'inputs and tables'!$K$16)))*(IF(AND(K1701=0,'inputs and tables'!$K$16=1),data!C1701/data!C1702,1)*IF(AND(K1701=1,'inputs and tables'!$K$15=1),data!C1702/data!C1701,1))</f>
        <v>18300.767074030158</v>
      </c>
      <c r="R1702" s="36">
        <f ca="1">1-O1702/MAX($O$202:O1702)</f>
        <v>0.78600954784800714</v>
      </c>
      <c r="S1702" s="36">
        <f>1-N1702/MAX($N$202:N1702)</f>
        <v>0.51234528633827781</v>
      </c>
    </row>
    <row r="1703" spans="1:19" x14ac:dyDescent="0.4">
      <c r="A1703" s="17">
        <f t="shared" si="78"/>
        <v>1701</v>
      </c>
      <c r="B1703">
        <v>1567209600</v>
      </c>
      <c r="C1703">
        <v>9600.86</v>
      </c>
      <c r="D1703" s="14">
        <f t="shared" si="79"/>
        <v>43708</v>
      </c>
      <c r="F1703">
        <f ca="1">IF(A1703&lt;$F$2,"",AVERAGE(INDIRECT("C"&amp;A1703-$F$2+3):C1703))</f>
        <v>10440.876136363637</v>
      </c>
      <c r="G1703" s="2">
        <f ca="1">IF(A1703&lt;$G$2,"",IF(A1703=$G$2,AVERAGE(INDIRECT("C"&amp;A1703-$G$2+3):C1703),G1702+(2/($G$2+3))*(C1703-G1702)))</f>
        <v>10333.00617997343</v>
      </c>
      <c r="J1703">
        <f ca="1">IF(F1703="","",IF(C1703&lt;(F1703*(1-'inputs and tables'!$K$14)),0,IF(C1703&gt;(F1703*(1+'inputs and tables'!$K$14)),1,J1702)))</f>
        <v>0</v>
      </c>
      <c r="K1703">
        <f ca="1">IF(G1703="","",IF(C1703&lt;(G1703*(1-'inputs and tables'!$K$14)),0,IF(C1703&gt;(G1703*(1+'inputs and tables'!$K$14)),1,K1702)))</f>
        <v>0</v>
      </c>
      <c r="N1703" s="13">
        <f t="shared" si="80"/>
        <v>34549.138148188133</v>
      </c>
      <c r="O1703" s="10">
        <f ca="1">(O1702+(IF(J1702&lt;&gt;J1701,(-O1702*'inputs and tables'!$K$22-'inputs and tables'!$K$21)-O1702*'inputs and tables'!$K$22,0)*('inputs and tables'!$K$15+'inputs and tables'!$K$16)))*(IF(AND(J1702=0,'inputs and tables'!$K$16=1),(data!C1702/data!C1703-1)*'inputs and tables'!$K$18+1,1)*IF(AND(J1702=1,'inputs and tables'!$K$15=1),(data!C1703/data!C1702-1)*'inputs and tables'!$K$17+1,1))</f>
        <v>708017.03488216782</v>
      </c>
      <c r="P1703" s="10">
        <f ca="1">(P1702+(IF(K1702&lt;&gt;K1701,(-P1702*'inputs and tables'!$K$22-'inputs and tables'!$K$21)-P1702*'inputs and tables'!$K$22,0)*('inputs and tables'!$K$15+'inputs and tables'!$K$16)))*(IF(AND(K1702=0,'inputs and tables'!$K$16=1),data!C1702/data!C1703,1)*IF(AND(K1702=1,'inputs and tables'!$K$15=1),data!C1703/data!C1702,1))</f>
        <v>18265.61749942485</v>
      </c>
      <c r="R1703" s="36">
        <f ca="1">1-O1703/MAX($O$202:O1703)</f>
        <v>0.78642055102248132</v>
      </c>
      <c r="S1703" s="36">
        <f>1-N1703/MAX($N$202:N1703)</f>
        <v>0.51140686442398864</v>
      </c>
    </row>
    <row r="1704" spans="1:19" x14ac:dyDescent="0.4">
      <c r="A1704" s="17">
        <f t="shared" si="78"/>
        <v>1702</v>
      </c>
      <c r="B1704">
        <v>1567296000</v>
      </c>
      <c r="C1704">
        <v>9766.52</v>
      </c>
      <c r="D1704" s="14">
        <f t="shared" si="79"/>
        <v>43709</v>
      </c>
      <c r="F1704">
        <f ca="1">IF(A1704&lt;$F$2,"",AVERAGE(INDIRECT("C"&amp;A1704-$F$2+3):C1704))</f>
        <v>10423.341136363637</v>
      </c>
      <c r="G1704" s="2">
        <f ca="1">IF(A1704&lt;$G$2,"",IF(A1704=$G$2,AVERAGE(INDIRECT("C"&amp;A1704-$G$2+3):C1704),G1703+(2/($G$2+3))*(C1704-G1703)))</f>
        <v>10308.900385080944</v>
      </c>
      <c r="J1704">
        <f ca="1">IF(F1704="","",IF(C1704&lt;(F1704*(1-'inputs and tables'!$K$14)),0,IF(C1704&gt;(F1704*(1+'inputs and tables'!$K$14)),1,J1703)))</f>
        <v>0</v>
      </c>
      <c r="K1704">
        <f ca="1">IF(G1704="","",IF(C1704&lt;(G1704*(1-'inputs and tables'!$K$14)),0,IF(C1704&gt;(G1704*(1+'inputs and tables'!$K$14)),1,K1703)))</f>
        <v>0</v>
      </c>
      <c r="N1704" s="13">
        <f t="shared" si="80"/>
        <v>35145.273309582932</v>
      </c>
      <c r="O1704" s="10">
        <f ca="1">(O1703+(IF(J1703&lt;&gt;J1702,(-O1703*'inputs and tables'!$K$22-'inputs and tables'!$K$21)-O1703*'inputs and tables'!$K$22,0)*('inputs and tables'!$K$15+'inputs and tables'!$K$16)))*(IF(AND(J1703=0,'inputs and tables'!$K$16=1),(data!C1703/data!C1704-1)*'inputs and tables'!$K$18+1,1)*IF(AND(J1703=1,'inputs and tables'!$K$15=1),(data!C1704/data!C1703-1)*'inputs and tables'!$K$17+1,1))</f>
        <v>696007.62907553662</v>
      </c>
      <c r="P1704" s="10">
        <f ca="1">(P1703+(IF(K1703&lt;&gt;K1702,(-P1703*'inputs and tables'!$K$22-'inputs and tables'!$K$21)-P1703*'inputs and tables'!$K$22,0)*('inputs and tables'!$K$15+'inputs and tables'!$K$16)))*(IF(AND(K1703=0,'inputs and tables'!$K$16=1),data!C1703/data!C1704,1)*IF(AND(K1703=1,'inputs and tables'!$K$15=1),data!C1704/data!C1703,1))</f>
        <v>17955.795557222846</v>
      </c>
      <c r="R1704" s="36">
        <f ca="1">1-O1704/MAX($O$202:O1704)</f>
        <v>0.79004329192892664</v>
      </c>
      <c r="S1704" s="36">
        <f>1-N1704/MAX($N$202:N1704)</f>
        <v>0.50297633436318967</v>
      </c>
    </row>
    <row r="1705" spans="1:19" x14ac:dyDescent="0.4">
      <c r="A1705" s="17">
        <f t="shared" si="78"/>
        <v>1703</v>
      </c>
      <c r="B1705">
        <v>1567382400</v>
      </c>
      <c r="C1705">
        <v>10381.26</v>
      </c>
      <c r="D1705" s="14">
        <f t="shared" si="79"/>
        <v>43710</v>
      </c>
      <c r="F1705">
        <f ca="1">IF(A1705&lt;$F$2,"",AVERAGE(INDIRECT("C"&amp;A1705-$F$2+3):C1705))</f>
        <v>10414.710000000001</v>
      </c>
      <c r="G1705" s="2">
        <f ca="1">IF(A1705&lt;$G$2,"",IF(A1705=$G$2,AVERAGE(INDIRECT("C"&amp;A1705-$G$2+3):C1705),G1704+(2/($G$2+3))*(C1705-G1704)))</f>
        <v>10311.979517630691</v>
      </c>
      <c r="J1705">
        <f ca="1">IF(F1705="","",IF(C1705&lt;(F1705*(1-'inputs and tables'!$K$14)),0,IF(C1705&gt;(F1705*(1+'inputs and tables'!$K$14)),1,J1704)))</f>
        <v>0</v>
      </c>
      <c r="K1705">
        <f ca="1">IF(G1705="","",IF(C1705&lt;(G1705*(1-'inputs and tables'!$K$14)),0,IF(C1705&gt;(G1705*(1+'inputs and tables'!$K$14)),1,K1704)))</f>
        <v>1</v>
      </c>
      <c r="N1705" s="13">
        <f t="shared" si="80"/>
        <v>37357.443592788521</v>
      </c>
      <c r="O1705" s="10">
        <f ca="1">(O1704+(IF(J1704&lt;&gt;J1703,(-O1704*'inputs and tables'!$K$22-'inputs and tables'!$K$21)-O1704*'inputs and tables'!$K$22,0)*('inputs and tables'!$K$15+'inputs and tables'!$K$16)))*(IF(AND(J1704=0,'inputs and tables'!$K$16=1),(data!C1704/data!C1705-1)*'inputs and tables'!$K$18+1,1)*IF(AND(J1704=1,'inputs and tables'!$K$15=1),(data!C1705/data!C1704-1)*'inputs and tables'!$K$17+1,1))</f>
        <v>654792.61953932478</v>
      </c>
      <c r="P1705" s="10">
        <f ca="1">(P1704+(IF(K1704&lt;&gt;K1703,(-P1704*'inputs and tables'!$K$22-'inputs and tables'!$K$21)-P1704*'inputs and tables'!$K$22,0)*('inputs and tables'!$K$15+'inputs and tables'!$K$16)))*(IF(AND(K1704=0,'inputs and tables'!$K$16=1),data!C1704/data!C1705,1)*IF(AND(K1704=1,'inputs and tables'!$K$15=1),data!C1705/data!C1704,1))</f>
        <v>16892.519446148934</v>
      </c>
      <c r="R1705" s="36">
        <f ca="1">1-O1705/MAX($O$202:O1705)</f>
        <v>0.80247615525376492</v>
      </c>
      <c r="S1705" s="36">
        <f>1-N1705/MAX($N$202:N1705)</f>
        <v>0.47169187191253437</v>
      </c>
    </row>
    <row r="1706" spans="1:19" x14ac:dyDescent="0.4">
      <c r="A1706" s="17">
        <f t="shared" si="78"/>
        <v>1704</v>
      </c>
      <c r="B1706">
        <v>1567468800</v>
      </c>
      <c r="C1706">
        <v>10628.48</v>
      </c>
      <c r="D1706" s="14">
        <f t="shared" si="79"/>
        <v>43711</v>
      </c>
      <c r="F1706">
        <f ca="1">IF(A1706&lt;$F$2,"",AVERAGE(INDIRECT("C"&amp;A1706-$F$2+3):C1706))</f>
        <v>10415.568636363636</v>
      </c>
      <c r="G1706" s="2">
        <f ca="1">IF(A1706&lt;$G$2,"",IF(A1706=$G$2,AVERAGE(INDIRECT("C"&amp;A1706-$G$2+3):C1706),G1705+(2/($G$2+3))*(C1706-G1705)))</f>
        <v>10325.447623263428</v>
      </c>
      <c r="J1706">
        <f ca="1">IF(F1706="","",IF(C1706&lt;(F1706*(1-'inputs and tables'!$K$14)),0,IF(C1706&gt;(F1706*(1+'inputs and tables'!$K$14)),1,J1705)))</f>
        <v>1</v>
      </c>
      <c r="K1706">
        <f ca="1">IF(G1706="","",IF(C1706&lt;(G1706*(1-'inputs and tables'!$K$14)),0,IF(C1706&gt;(G1706*(1+'inputs and tables'!$K$14)),1,K1705)))</f>
        <v>1</v>
      </c>
      <c r="N1706" s="13">
        <f t="shared" si="80"/>
        <v>38247.076181222794</v>
      </c>
      <c r="O1706" s="10">
        <f ca="1">(O1705+(IF(J1705&lt;&gt;J1704,(-O1705*'inputs and tables'!$K$22-'inputs and tables'!$K$21)-O1705*'inputs and tables'!$K$22,0)*('inputs and tables'!$K$15+'inputs and tables'!$K$16)))*(IF(AND(J1705=0,'inputs and tables'!$K$16=1),(data!C1705/data!C1706-1)*'inputs and tables'!$K$18+1,1)*IF(AND(J1705=1,'inputs and tables'!$K$15=1),(data!C1706/data!C1705-1)*'inputs and tables'!$K$17+1,1))</f>
        <v>639562.04739706998</v>
      </c>
      <c r="P1706" s="10">
        <f ca="1">(P1705+(IF(K1705&lt;&gt;K1704,(-P1705*'inputs and tables'!$K$22-'inputs and tables'!$K$21)-P1705*'inputs and tables'!$K$22,0)*('inputs and tables'!$K$15+'inputs and tables'!$K$16)))*(IF(AND(K1705=0,'inputs and tables'!$K$16=1),data!C1705/data!C1706,1)*IF(AND(K1705=1,'inputs and tables'!$K$15=1),data!C1706/data!C1705,1))</f>
        <v>17260.209403563636</v>
      </c>
      <c r="R1706" s="36">
        <f ca="1">1-O1706/MAX($O$202:O1706)</f>
        <v>0.8070705887850097</v>
      </c>
      <c r="S1706" s="36">
        <f>1-N1706/MAX($N$202:N1706)</f>
        <v>0.45911070783170183</v>
      </c>
    </row>
    <row r="1707" spans="1:19" x14ac:dyDescent="0.4">
      <c r="A1707" s="17">
        <f t="shared" si="78"/>
        <v>1705</v>
      </c>
      <c r="B1707">
        <v>1567555200</v>
      </c>
      <c r="C1707">
        <v>10581.84</v>
      </c>
      <c r="D1707" s="14">
        <f t="shared" si="79"/>
        <v>43712</v>
      </c>
      <c r="F1707">
        <f ca="1">IF(A1707&lt;$F$2,"",AVERAGE(INDIRECT("C"&amp;A1707-$F$2+3):C1707))</f>
        <v>10421.442500000001</v>
      </c>
      <c r="G1707" s="2">
        <f ca="1">IF(A1707&lt;$G$2,"",IF(A1707=$G$2,AVERAGE(INDIRECT("C"&amp;A1707-$G$2+3):C1707),G1706+(2/($G$2+3))*(C1707-G1706)))</f>
        <v>10336.357937167111</v>
      </c>
      <c r="J1707">
        <f ca="1">IF(F1707="","",IF(C1707&lt;(F1707*(1-'inputs and tables'!$K$14)),0,IF(C1707&gt;(F1707*(1+'inputs and tables'!$K$14)),1,J1706)))</f>
        <v>1</v>
      </c>
      <c r="K1707">
        <f ca="1">IF(G1707="","",IF(C1707&lt;(G1707*(1-'inputs and tables'!$K$14)),0,IF(C1707&gt;(G1707*(1+'inputs and tables'!$K$14)),1,K1706)))</f>
        <v>1</v>
      </c>
      <c r="N1707" s="13">
        <f t="shared" si="80"/>
        <v>38079.239987045243</v>
      </c>
      <c r="O1707" s="10">
        <f ca="1">(O1706+(IF(J1706&lt;&gt;J1705,(-O1706*'inputs and tables'!$K$22-'inputs and tables'!$K$21)-O1706*'inputs and tables'!$K$22,0)*('inputs and tables'!$K$15+'inputs and tables'!$K$16)))*(IF(AND(J1706=0,'inputs and tables'!$K$16=1),(data!C1706/data!C1707-1)*'inputs and tables'!$K$18+1,1)*IF(AND(J1706=1,'inputs and tables'!$K$15=1),(data!C1707/data!C1706-1)*'inputs and tables'!$K$17+1,1))</f>
        <v>631980.8547119092</v>
      </c>
      <c r="P1707" s="10">
        <f ca="1">(P1706+(IF(K1706&lt;&gt;K1705,(-P1706*'inputs and tables'!$K$22-'inputs and tables'!$K$21)-P1706*'inputs and tables'!$K$22,0)*('inputs and tables'!$K$15+'inputs and tables'!$K$16)))*(IF(AND(K1706=0,'inputs and tables'!$K$16=1),data!C1706/data!C1707,1)*IF(AND(K1706=1,'inputs and tables'!$K$15=1),data!C1707/data!C1706,1))</f>
        <v>17184.467983663311</v>
      </c>
      <c r="R1707" s="36">
        <f ca="1">1-O1707/MAX($O$202:O1707)</f>
        <v>0.80935752098651892</v>
      </c>
      <c r="S1707" s="36">
        <f>1-N1707/MAX($N$202:N1707)</f>
        <v>0.46148424351946993</v>
      </c>
    </row>
    <row r="1708" spans="1:19" x14ac:dyDescent="0.4">
      <c r="A1708" s="17">
        <f t="shared" si="78"/>
        <v>1706</v>
      </c>
      <c r="B1708">
        <v>1567641600</v>
      </c>
      <c r="C1708">
        <v>10574.73</v>
      </c>
      <c r="D1708" s="14">
        <f t="shared" si="79"/>
        <v>43713</v>
      </c>
      <c r="F1708">
        <f ca="1">IF(A1708&lt;$F$2,"",AVERAGE(INDIRECT("C"&amp;A1708-$F$2+3):C1708))</f>
        <v>10438.138181818182</v>
      </c>
      <c r="G1708" s="2">
        <f ca="1">IF(A1708&lt;$G$2,"",IF(A1708=$G$2,AVERAGE(INDIRECT("C"&amp;A1708-$G$2+3):C1708),G1707+(2/($G$2+3))*(C1708-G1707)))</f>
        <v>10346.501429202553</v>
      </c>
      <c r="J1708">
        <f ca="1">IF(F1708="","",IF(C1708&lt;(F1708*(1-'inputs and tables'!$K$14)),0,IF(C1708&gt;(F1708*(1+'inputs and tables'!$K$14)),1,J1707)))</f>
        <v>1</v>
      </c>
      <c r="K1708">
        <f ca="1">IF(G1708="","",IF(C1708&lt;(G1708*(1-'inputs and tables'!$K$14)),0,IF(C1708&gt;(G1708*(1+'inputs and tables'!$K$14)),1,K1707)))</f>
        <v>1</v>
      </c>
      <c r="N1708" s="13">
        <f t="shared" si="80"/>
        <v>38053.654323653253</v>
      </c>
      <c r="O1708" s="10">
        <f ca="1">(O1707+(IF(J1707&lt;&gt;J1706,(-O1707*'inputs and tables'!$K$22-'inputs and tables'!$K$21)-O1707*'inputs and tables'!$K$22,0)*('inputs and tables'!$K$15+'inputs and tables'!$K$16)))*(IF(AND(J1707=0,'inputs and tables'!$K$16=1),(data!C1707/data!C1708-1)*'inputs and tables'!$K$18+1,1)*IF(AND(J1707=1,'inputs and tables'!$K$15=1),(data!C1708/data!C1707-1)*'inputs and tables'!$K$17+1,1))</f>
        <v>631025.4335636727</v>
      </c>
      <c r="P1708" s="10">
        <f ca="1">(P1707+(IF(K1707&lt;&gt;K1706,(-P1707*'inputs and tables'!$K$22-'inputs and tables'!$K$21)-P1707*'inputs and tables'!$K$22,0)*('inputs and tables'!$K$15+'inputs and tables'!$K$16)))*(IF(AND(K1707=0,'inputs and tables'!$K$16=1),data!C1707/data!C1708,1)*IF(AND(K1707=1,'inputs and tables'!$K$15=1),data!C1708/data!C1707,1))</f>
        <v>17172.921639420358</v>
      </c>
      <c r="R1708" s="36">
        <f ca="1">1-O1708/MAX($O$202:O1708)</f>
        <v>0.8096457320214635</v>
      </c>
      <c r="S1708" s="36">
        <f>1-N1708/MAX($N$202:N1708)</f>
        <v>0.46184607539640032</v>
      </c>
    </row>
    <row r="1709" spans="1:19" x14ac:dyDescent="0.4">
      <c r="A1709" s="17">
        <f t="shared" si="78"/>
        <v>1707</v>
      </c>
      <c r="B1709">
        <v>1567728000</v>
      </c>
      <c r="C1709">
        <v>10308.92</v>
      </c>
      <c r="D1709" s="14">
        <f t="shared" si="79"/>
        <v>43714</v>
      </c>
      <c r="F1709">
        <f ca="1">IF(A1709&lt;$F$2,"",AVERAGE(INDIRECT("C"&amp;A1709-$F$2+3):C1709))</f>
        <v>10450.327272727272</v>
      </c>
      <c r="G1709" s="2">
        <f ca="1">IF(A1709&lt;$G$2,"",IF(A1709=$G$2,AVERAGE(INDIRECT("C"&amp;A1709-$G$2+3):C1709),G1708+(2/($G$2+3))*(C1709-G1708)))</f>
        <v>10344.902219449254</v>
      </c>
      <c r="J1709">
        <f ca="1">IF(F1709="","",IF(C1709&lt;(F1709*(1-'inputs and tables'!$K$14)),0,IF(C1709&gt;(F1709*(1+'inputs and tables'!$K$14)),1,J1708)))</f>
        <v>0</v>
      </c>
      <c r="K1709">
        <f ca="1">IF(G1709="","",IF(C1709&lt;(G1709*(1-'inputs and tables'!$K$14)),0,IF(C1709&gt;(G1709*(1+'inputs and tables'!$K$14)),1,K1708)))</f>
        <v>0</v>
      </c>
      <c r="N1709" s="13">
        <f t="shared" si="80"/>
        <v>37097.124761596329</v>
      </c>
      <c r="O1709" s="10">
        <f ca="1">(O1708+(IF(J1708&lt;&gt;J1707,(-O1708*'inputs and tables'!$K$22-'inputs and tables'!$K$21)-O1708*'inputs and tables'!$K$22,0)*('inputs and tables'!$K$15+'inputs and tables'!$K$16)))*(IF(AND(J1708=0,'inputs and tables'!$K$16=1),(data!C1708/data!C1709-1)*'inputs and tables'!$K$18+1,1)*IF(AND(J1708=1,'inputs and tables'!$K$15=1),(data!C1709/data!C1708-1)*'inputs and tables'!$K$17+1,1))</f>
        <v>595336.67757510289</v>
      </c>
      <c r="P1709" s="10">
        <f ca="1">(P1708+(IF(K1708&lt;&gt;K1707,(-P1708*'inputs and tables'!$K$22-'inputs and tables'!$K$21)-P1708*'inputs and tables'!$K$22,0)*('inputs and tables'!$K$15+'inputs and tables'!$K$16)))*(IF(AND(K1708=0,'inputs and tables'!$K$16=1),data!C1708/data!C1709,1)*IF(AND(K1708=1,'inputs and tables'!$K$15=1),data!C1709/data!C1708,1))</f>
        <v>16741.257256407807</v>
      </c>
      <c r="R1709" s="36">
        <f ca="1">1-O1709/MAX($O$202:O1709)</f>
        <v>0.82041155327038362</v>
      </c>
      <c r="S1709" s="36">
        <f>1-N1709/MAX($N$202:N1709)</f>
        <v>0.47537329497542324</v>
      </c>
    </row>
    <row r="1710" spans="1:19" x14ac:dyDescent="0.4">
      <c r="A1710" s="17">
        <f t="shared" si="78"/>
        <v>1708</v>
      </c>
      <c r="B1710">
        <v>1567814400</v>
      </c>
      <c r="C1710">
        <v>10484.370000000001</v>
      </c>
      <c r="D1710" s="14">
        <f t="shared" si="79"/>
        <v>43715</v>
      </c>
      <c r="F1710">
        <f ca="1">IF(A1710&lt;$F$2,"",AVERAGE(INDIRECT("C"&amp;A1710-$F$2+3):C1710))</f>
        <v>10463.987272727274</v>
      </c>
      <c r="G1710" s="2">
        <f ca="1">IF(A1710&lt;$G$2,"",IF(A1710=$G$2,AVERAGE(INDIRECT("C"&amp;A1710-$G$2+3):C1710),G1709+(2/($G$2+3))*(C1710-G1709)))</f>
        <v>10350.837018621625</v>
      </c>
      <c r="J1710">
        <f ca="1">IF(F1710="","",IF(C1710&lt;(F1710*(1-'inputs and tables'!$K$14)),0,IF(C1710&gt;(F1710*(1+'inputs and tables'!$K$14)),1,J1709)))</f>
        <v>1</v>
      </c>
      <c r="K1710">
        <f ca="1">IF(G1710="","",IF(C1710&lt;(G1710*(1-'inputs and tables'!$K$14)),0,IF(C1710&gt;(G1710*(1+'inputs and tables'!$K$14)),1,K1709)))</f>
        <v>1</v>
      </c>
      <c r="N1710" s="13">
        <f t="shared" si="80"/>
        <v>37728.489690165188</v>
      </c>
      <c r="O1710" s="10">
        <f ca="1">(O1709+(IF(J1709&lt;&gt;J1708,(-O1709*'inputs and tables'!$K$22-'inputs and tables'!$K$21)-O1709*'inputs and tables'!$K$22,0)*('inputs and tables'!$K$15+'inputs and tables'!$K$16)))*(IF(AND(J1709=0,'inputs and tables'!$K$16=1),(data!C1709/data!C1710-1)*'inputs and tables'!$K$18+1,1)*IF(AND(J1709=1,'inputs and tables'!$K$15=1),(data!C1710/data!C1709-1)*'inputs and tables'!$K$17+1,1))</f>
        <v>584203.30700110306</v>
      </c>
      <c r="P1710" s="10">
        <f ca="1">(P1709+(IF(K1709&lt;&gt;K1708,(-P1709*'inputs and tables'!$K$22-'inputs and tables'!$K$21)-P1709*'inputs and tables'!$K$22,0)*('inputs and tables'!$K$15+'inputs and tables'!$K$16)))*(IF(AND(K1709=0,'inputs and tables'!$K$16=1),data!C1709/data!C1710,1)*IF(AND(K1709=1,'inputs and tables'!$K$15=1),data!C1710/data!C1709,1))</f>
        <v>16428.179584678535</v>
      </c>
      <c r="R1710" s="36">
        <f ca="1">1-O1710/MAX($O$202:O1710)</f>
        <v>0.82377003058845144</v>
      </c>
      <c r="S1710" s="36">
        <f>1-N1710/MAX($N$202:N1710)</f>
        <v>0.46644454633865418</v>
      </c>
    </row>
    <row r="1711" spans="1:19" x14ac:dyDescent="0.4">
      <c r="A1711" s="17">
        <f t="shared" si="78"/>
        <v>1709</v>
      </c>
      <c r="B1711">
        <v>1567900800</v>
      </c>
      <c r="C1711">
        <v>10398.969999999999</v>
      </c>
      <c r="D1711" s="14">
        <f t="shared" si="79"/>
        <v>43716</v>
      </c>
      <c r="F1711">
        <f ca="1">IF(A1711&lt;$F$2,"",AVERAGE(INDIRECT("C"&amp;A1711-$F$2+3):C1711))</f>
        <v>10476.622954545453</v>
      </c>
      <c r="G1711" s="2">
        <f ca="1">IF(A1711&lt;$G$2,"",IF(A1711=$G$2,AVERAGE(INDIRECT("C"&amp;A1711-$G$2+3):C1711),G1710+(2/($G$2+3))*(C1711-G1710)))</f>
        <v>10352.885230595173</v>
      </c>
      <c r="J1711">
        <f ca="1">IF(F1711="","",IF(C1711&lt;(F1711*(1-'inputs and tables'!$K$14)),0,IF(C1711&gt;(F1711*(1+'inputs and tables'!$K$14)),1,J1710)))</f>
        <v>0</v>
      </c>
      <c r="K1711">
        <f ca="1">IF(G1711="","",IF(C1711&lt;(G1711*(1-'inputs and tables'!$K$14)),0,IF(C1711&gt;(G1711*(1+'inputs and tables'!$K$14)),1,K1710)))</f>
        <v>1</v>
      </c>
      <c r="N1711" s="13">
        <f t="shared" si="80"/>
        <v>37421.173845766323</v>
      </c>
      <c r="O1711" s="10">
        <f ca="1">(O1710+(IF(J1710&lt;&gt;J1709,(-O1710*'inputs and tables'!$K$22-'inputs and tables'!$K$21)-O1710*'inputs and tables'!$K$22,0)*('inputs and tables'!$K$15+'inputs and tables'!$K$16)))*(IF(AND(J1710=0,'inputs and tables'!$K$16=1),(data!C1710/data!C1711-1)*'inputs and tables'!$K$18+1,1)*IF(AND(J1710=1,'inputs and tables'!$K$15=1),(data!C1711/data!C1710-1)*'inputs and tables'!$K$17+1,1))</f>
        <v>572349.4556622979</v>
      </c>
      <c r="P1711" s="10">
        <f ca="1">(P1710+(IF(K1710&lt;&gt;K1709,(-P1710*'inputs and tables'!$K$22-'inputs and tables'!$K$21)-P1710*'inputs and tables'!$K$22,0)*('inputs and tables'!$K$15+'inputs and tables'!$K$16)))*(IF(AND(K1710=0,'inputs and tables'!$K$16=1),data!C1710/data!C1711,1)*IF(AND(K1710=1,'inputs and tables'!$K$15=1),data!C1711/data!C1710,1))</f>
        <v>16261.775801728971</v>
      </c>
      <c r="R1711" s="36">
        <f ca="1">1-O1711/MAX($O$202:O1711)</f>
        <v>0.82734584714719395</v>
      </c>
      <c r="S1711" s="36">
        <f>1-N1711/MAX($N$202:N1711)</f>
        <v>0.4707906001065657</v>
      </c>
    </row>
    <row r="1712" spans="1:19" x14ac:dyDescent="0.4">
      <c r="A1712" s="17">
        <f t="shared" si="78"/>
        <v>1710</v>
      </c>
      <c r="B1712">
        <v>1567987200</v>
      </c>
      <c r="C1712">
        <v>10310</v>
      </c>
      <c r="D1712" s="14">
        <f t="shared" si="79"/>
        <v>43717</v>
      </c>
      <c r="F1712">
        <f ca="1">IF(A1712&lt;$F$2,"",AVERAGE(INDIRECT("C"&amp;A1712-$F$2+3):C1712))</f>
        <v>10495.487045454545</v>
      </c>
      <c r="G1712" s="2">
        <f ca="1">IF(A1712&lt;$G$2,"",IF(A1712=$G$2,AVERAGE(INDIRECT("C"&amp;A1712-$G$2+3):C1712),G1711+(2/($G$2+3))*(C1712-G1711)))</f>
        <v>10351.060327165591</v>
      </c>
      <c r="J1712">
        <f ca="1">IF(F1712="","",IF(C1712&lt;(F1712*(1-'inputs and tables'!$K$14)),0,IF(C1712&gt;(F1712*(1+'inputs and tables'!$K$14)),1,J1711)))</f>
        <v>0</v>
      </c>
      <c r="K1712">
        <f ca="1">IF(G1712="","",IF(C1712&lt;(G1712*(1-'inputs and tables'!$K$14)),0,IF(C1712&gt;(G1712*(1+'inputs and tables'!$K$14)),1,K1711)))</f>
        <v>0</v>
      </c>
      <c r="N1712" s="13">
        <f t="shared" si="80"/>
        <v>37101.011191478661</v>
      </c>
      <c r="O1712" s="10">
        <f ca="1">(O1711+(IF(J1711&lt;&gt;J1710,(-O1711*'inputs and tables'!$K$22-'inputs and tables'!$K$21)-O1711*'inputs and tables'!$K$22,0)*('inputs and tables'!$K$15+'inputs and tables'!$K$16)))*(IF(AND(J1711=0,'inputs and tables'!$K$16=1),(data!C1711/data!C1712-1)*'inputs and tables'!$K$18+1,1)*IF(AND(J1711=1,'inputs and tables'!$K$15=1),(data!C1712/data!C1711-1)*'inputs and tables'!$K$17+1,1))</f>
        <v>576133.96016592311</v>
      </c>
      <c r="P1712" s="10">
        <f ca="1">(P1711+(IF(K1711&lt;&gt;K1710,(-P1711*'inputs and tables'!$K$22-'inputs and tables'!$K$21)-P1711*'inputs and tables'!$K$22,0)*('inputs and tables'!$K$15+'inputs and tables'!$K$16)))*(IF(AND(K1711=0,'inputs and tables'!$K$16=1),data!C1711/data!C1712,1)*IF(AND(K1711=1,'inputs and tables'!$K$15=1),data!C1712/data!C1711,1))</f>
        <v>16122.645657774347</v>
      </c>
      <c r="R1712" s="36">
        <f ca="1">1-O1712/MAX($O$202:O1712)</f>
        <v>0.82620421870223471</v>
      </c>
      <c r="S1712" s="36">
        <f>1-N1712/MAX($N$202:N1712)</f>
        <v>0.47531833317133254</v>
      </c>
    </row>
    <row r="1713" spans="1:19" x14ac:dyDescent="0.4">
      <c r="A1713" s="17">
        <f t="shared" si="78"/>
        <v>1711</v>
      </c>
      <c r="B1713">
        <v>1568073600</v>
      </c>
      <c r="C1713">
        <v>10093.01</v>
      </c>
      <c r="D1713" s="14">
        <f t="shared" si="79"/>
        <v>43718</v>
      </c>
      <c r="F1713">
        <f ca="1">IF(A1713&lt;$F$2,"",AVERAGE(INDIRECT("C"&amp;A1713-$F$2+3):C1713))</f>
        <v>10508.214545454546</v>
      </c>
      <c r="G1713" s="2">
        <f ca="1">IF(A1713&lt;$G$2,"",IF(A1713=$G$2,AVERAGE(INDIRECT("C"&amp;A1713-$G$2+3):C1713),G1712+(2/($G$2+3))*(C1713-G1712)))</f>
        <v>10340.079462179821</v>
      </c>
      <c r="J1713">
        <f ca="1">IF(F1713="","",IF(C1713&lt;(F1713*(1-'inputs and tables'!$K$14)),0,IF(C1713&gt;(F1713*(1+'inputs and tables'!$K$14)),1,J1712)))</f>
        <v>0</v>
      </c>
      <c r="K1713">
        <f ca="1">IF(G1713="","",IF(C1713&lt;(G1713*(1-'inputs and tables'!$K$14)),0,IF(C1713&gt;(G1713*(1+'inputs and tables'!$K$14)),1,K1712)))</f>
        <v>0</v>
      </c>
      <c r="N1713" s="13">
        <f t="shared" si="80"/>
        <v>36320.162654287691</v>
      </c>
      <c r="O1713" s="10">
        <f ca="1">(O1712+(IF(J1712&lt;&gt;J1711,(-O1712*'inputs and tables'!$K$22-'inputs and tables'!$K$21)-O1712*'inputs and tables'!$K$22,0)*('inputs and tables'!$K$15+'inputs and tables'!$K$16)))*(IF(AND(J1712=0,'inputs and tables'!$K$16=1),(data!C1712/data!C1713-1)*'inputs and tables'!$K$18+1,1)*IF(AND(J1712=1,'inputs and tables'!$K$15=1),(data!C1713/data!C1712-1)*'inputs and tables'!$K$17+1,1))</f>
        <v>588520.2857532755</v>
      </c>
      <c r="P1713" s="10">
        <f ca="1">(P1712+(IF(K1712&lt;&gt;K1711,(-P1712*'inputs and tables'!$K$22-'inputs and tables'!$K$21)-P1712*'inputs and tables'!$K$22,0)*('inputs and tables'!$K$15+'inputs and tables'!$K$16)))*(IF(AND(K1712=0,'inputs and tables'!$K$16=1),data!C1712/data!C1713,1)*IF(AND(K1712=1,'inputs and tables'!$K$15=1),data!C1713/data!C1712,1))</f>
        <v>16436.328486565475</v>
      </c>
      <c r="R1713" s="36">
        <f ca="1">1-O1713/MAX($O$202:O1713)</f>
        <v>0.82246777669100091</v>
      </c>
      <c r="S1713" s="36">
        <f>1-N1713/MAX($N$202:N1713)</f>
        <v>0.48636107564321929</v>
      </c>
    </row>
    <row r="1714" spans="1:19" x14ac:dyDescent="0.4">
      <c r="A1714" s="17">
        <f t="shared" si="78"/>
        <v>1712</v>
      </c>
      <c r="B1714">
        <v>1568160000</v>
      </c>
      <c r="C1714">
        <v>10160.200000000001</v>
      </c>
      <c r="D1714" s="14">
        <f t="shared" si="79"/>
        <v>43719</v>
      </c>
      <c r="F1714">
        <f ca="1">IF(A1714&lt;$F$2,"",AVERAGE(INDIRECT("C"&amp;A1714-$F$2+3):C1714))</f>
        <v>10523.3325</v>
      </c>
      <c r="G1714" s="2">
        <f ca="1">IF(A1714&lt;$G$2,"",IF(A1714=$G$2,AVERAGE(INDIRECT("C"&amp;A1714-$G$2+3):C1714),G1713+(2/($G$2+3))*(C1714-G1713)))</f>
        <v>10332.42501698068</v>
      </c>
      <c r="J1714">
        <f ca="1">IF(F1714="","",IF(C1714&lt;(F1714*(1-'inputs and tables'!$K$14)),0,IF(C1714&gt;(F1714*(1+'inputs and tables'!$K$14)),1,J1713)))</f>
        <v>0</v>
      </c>
      <c r="K1714">
        <f ca="1">IF(G1714="","",IF(C1714&lt;(G1714*(1-'inputs and tables'!$K$14)),0,IF(C1714&gt;(G1714*(1+'inputs and tables'!$K$14)),1,K1713)))</f>
        <v>0</v>
      </c>
      <c r="N1714" s="13">
        <f t="shared" si="80"/>
        <v>36561.948972615093</v>
      </c>
      <c r="O1714" s="10">
        <f ca="1">(O1713+(IF(J1713&lt;&gt;J1712,(-O1713*'inputs and tables'!$K$22-'inputs and tables'!$K$21)-O1713*'inputs and tables'!$K$22,0)*('inputs and tables'!$K$15+'inputs and tables'!$K$16)))*(IF(AND(J1713=0,'inputs and tables'!$K$16=1),(data!C1713/data!C1714-1)*'inputs and tables'!$K$18+1,1)*IF(AND(J1713=1,'inputs and tables'!$K$15=1),(data!C1714/data!C1713-1)*'inputs and tables'!$K$17+1,1))</f>
        <v>584628.36649974086</v>
      </c>
      <c r="P1714" s="10">
        <f ca="1">(P1713+(IF(K1713&lt;&gt;K1712,(-P1713*'inputs and tables'!$K$22-'inputs and tables'!$K$21)-P1713*'inputs and tables'!$K$22,0)*('inputs and tables'!$K$15+'inputs and tables'!$K$16)))*(IF(AND(K1713=0,'inputs and tables'!$K$16=1),data!C1713/data!C1714,1)*IF(AND(K1713=1,'inputs and tables'!$K$15=1),data!C1714/data!C1713,1))</f>
        <v>16327.634079859668</v>
      </c>
      <c r="R1714" s="36">
        <f ca="1">1-O1714/MAX($O$202:O1714)</f>
        <v>0.82364180772229278</v>
      </c>
      <c r="S1714" s="36">
        <f>1-N1714/MAX($N$202:N1714)</f>
        <v>0.48294173896094772</v>
      </c>
    </row>
    <row r="1715" spans="1:19" x14ac:dyDescent="0.4">
      <c r="A1715" s="17">
        <f t="shared" si="78"/>
        <v>1713</v>
      </c>
      <c r="B1715">
        <v>1568246400</v>
      </c>
      <c r="C1715">
        <v>10423.719999999999</v>
      </c>
      <c r="D1715" s="14">
        <f t="shared" si="79"/>
        <v>43720</v>
      </c>
      <c r="F1715">
        <f ca="1">IF(A1715&lt;$F$2,"",AVERAGE(INDIRECT("C"&amp;A1715-$F$2+3):C1715))</f>
        <v>10542.303181818181</v>
      </c>
      <c r="G1715" s="2">
        <f ca="1">IF(A1715&lt;$G$2,"",IF(A1715=$G$2,AVERAGE(INDIRECT("C"&amp;A1715-$G$2+3):C1715),G1714+(2/($G$2+3))*(C1715-G1714)))</f>
        <v>10336.309909875119</v>
      </c>
      <c r="J1715">
        <f ca="1">IF(F1715="","",IF(C1715&lt;(F1715*(1-'inputs and tables'!$K$14)),0,IF(C1715&gt;(F1715*(1+'inputs and tables'!$K$14)),1,J1714)))</f>
        <v>0</v>
      </c>
      <c r="K1715">
        <f ca="1">IF(G1715="","",IF(C1715&lt;(G1715*(1-'inputs and tables'!$K$14)),0,IF(C1715&gt;(G1715*(1+'inputs and tables'!$K$14)),1,K1714)))</f>
        <v>1</v>
      </c>
      <c r="N1715" s="13">
        <f t="shared" si="80"/>
        <v>37510.237863903007</v>
      </c>
      <c r="O1715" s="10">
        <f ca="1">(O1714+(IF(J1714&lt;&gt;J1713,(-O1714*'inputs and tables'!$K$22-'inputs and tables'!$K$21)-O1714*'inputs and tables'!$K$22,0)*('inputs and tables'!$K$15+'inputs and tables'!$K$16)))*(IF(AND(J1714=0,'inputs and tables'!$K$16=1),(data!C1714/data!C1715-1)*'inputs and tables'!$K$18+1,1)*IF(AND(J1714=1,'inputs and tables'!$K$15=1),(data!C1715/data!C1714-1)*'inputs and tables'!$K$17+1,1))</f>
        <v>569848.49260251317</v>
      </c>
      <c r="P1715" s="10">
        <f ca="1">(P1714+(IF(K1714&lt;&gt;K1713,(-P1714*'inputs and tables'!$K$22-'inputs and tables'!$K$21)-P1714*'inputs and tables'!$K$22,0)*('inputs and tables'!$K$15+'inputs and tables'!$K$16)))*(IF(AND(K1714=0,'inputs and tables'!$K$16=1),data!C1714/data!C1715,1)*IF(AND(K1714=1,'inputs and tables'!$K$15=1),data!C1715/data!C1714,1))</f>
        <v>15914.858397787952</v>
      </c>
      <c r="R1715" s="36">
        <f ca="1">1-O1715/MAX($O$202:O1715)</f>
        <v>0.82810028423826032</v>
      </c>
      <c r="S1715" s="36">
        <f>1-N1715/MAX($N$202:N1715)</f>
        <v>0.46953105876282075</v>
      </c>
    </row>
    <row r="1716" spans="1:19" x14ac:dyDescent="0.4">
      <c r="A1716" s="17">
        <f t="shared" si="78"/>
        <v>1714</v>
      </c>
      <c r="B1716">
        <v>1568332800</v>
      </c>
      <c r="C1716">
        <v>10365.93</v>
      </c>
      <c r="D1716" s="14">
        <f t="shared" si="79"/>
        <v>43721</v>
      </c>
      <c r="F1716">
        <f ca="1">IF(A1716&lt;$F$2,"",AVERAGE(INDIRECT("C"&amp;A1716-$F$2+3):C1716))</f>
        <v>10548.635681818181</v>
      </c>
      <c r="G1716" s="2">
        <f ca="1">IF(A1716&lt;$G$2,"",IF(A1716=$G$2,AVERAGE(INDIRECT("C"&amp;A1716-$G$2+3):C1716),G1715+(2/($G$2+3))*(C1716-G1715)))</f>
        <v>10337.570339242135</v>
      </c>
      <c r="J1716">
        <f ca="1">IF(F1716="","",IF(C1716&lt;(F1716*(1-'inputs and tables'!$K$14)),0,IF(C1716&gt;(F1716*(1+'inputs and tables'!$K$14)),1,J1715)))</f>
        <v>0</v>
      </c>
      <c r="K1716">
        <f ca="1">IF(G1716="","",IF(C1716&lt;(G1716*(1-'inputs and tables'!$K$14)),0,IF(C1716&gt;(G1716*(1+'inputs and tables'!$K$14)),1,K1715)))</f>
        <v>1</v>
      </c>
      <c r="N1716" s="13">
        <f t="shared" si="80"/>
        <v>37302.277879736612</v>
      </c>
      <c r="O1716" s="10">
        <f ca="1">(O1715+(IF(J1715&lt;&gt;J1714,(-O1715*'inputs and tables'!$K$22-'inputs and tables'!$K$21)-O1715*'inputs and tables'!$K$22,0)*('inputs and tables'!$K$15+'inputs and tables'!$K$16)))*(IF(AND(J1715=0,'inputs and tables'!$K$16=1),(data!C1715/data!C1716-1)*'inputs and tables'!$K$18+1,1)*IF(AND(J1715=1,'inputs and tables'!$K$15=1),(data!C1716/data!C1715-1)*'inputs and tables'!$K$17+1,1))</f>
        <v>573025.39466412249</v>
      </c>
      <c r="P1716" s="10">
        <f ca="1">(P1715+(IF(K1715&lt;&gt;K1714,(-P1715*'inputs and tables'!$K$22-'inputs and tables'!$K$21)-P1715*'inputs and tables'!$K$22,0)*('inputs and tables'!$K$15+'inputs and tables'!$K$16)))*(IF(AND(K1715=0,'inputs and tables'!$K$16=1),data!C1715/data!C1716,1)*IF(AND(K1715=1,'inputs and tables'!$K$15=1),data!C1716/data!C1715,1))</f>
        <v>15794.971804227216</v>
      </c>
      <c r="R1716" s="36">
        <f ca="1">1-O1716/MAX($O$202:O1716)</f>
        <v>0.82714194431373156</v>
      </c>
      <c r="S1716" s="36">
        <f>1-N1716/MAX($N$202:N1716)</f>
        <v>0.47247202418726575</v>
      </c>
    </row>
    <row r="1717" spans="1:19" x14ac:dyDescent="0.4">
      <c r="A1717" s="17">
        <f t="shared" si="78"/>
        <v>1715</v>
      </c>
      <c r="B1717">
        <v>1568419200</v>
      </c>
      <c r="C1717">
        <v>10360.25</v>
      </c>
      <c r="D1717" s="14">
        <f t="shared" si="79"/>
        <v>43722</v>
      </c>
      <c r="F1717">
        <f ca="1">IF(A1717&lt;$F$2,"",AVERAGE(INDIRECT("C"&amp;A1717-$F$2+3):C1717))</f>
        <v>10547.597272727271</v>
      </c>
      <c r="G1717" s="2">
        <f ca="1">IF(A1717&lt;$G$2,"",IF(A1717=$G$2,AVERAGE(INDIRECT("C"&amp;A1717-$G$2+3):C1717),G1716+(2/($G$2+3))*(C1717-G1716)))</f>
        <v>10338.535431189277</v>
      </c>
      <c r="J1717">
        <f ca="1">IF(F1717="","",IF(C1717&lt;(F1717*(1-'inputs and tables'!$K$14)),0,IF(C1717&gt;(F1717*(1+'inputs and tables'!$K$14)),1,J1716)))</f>
        <v>0</v>
      </c>
      <c r="K1717">
        <f ca="1">IF(G1717="","",IF(C1717&lt;(G1717*(1-'inputs and tables'!$K$14)),0,IF(C1717&gt;(G1717*(1+'inputs and tables'!$K$14)),1,K1716)))</f>
        <v>1</v>
      </c>
      <c r="N1717" s="13">
        <f t="shared" si="80"/>
        <v>37281.838137392515</v>
      </c>
      <c r="O1717" s="10">
        <f ca="1">(O1716+(IF(J1716&lt;&gt;J1715,(-O1716*'inputs and tables'!$K$22-'inputs and tables'!$K$21)-O1716*'inputs and tables'!$K$22,0)*('inputs and tables'!$K$15+'inputs and tables'!$K$16)))*(IF(AND(J1716=0,'inputs and tables'!$K$16=1),(data!C1716/data!C1717-1)*'inputs and tables'!$K$18+1,1)*IF(AND(J1716=1,'inputs and tables'!$K$15=1),(data!C1717/data!C1716-1)*'inputs and tables'!$K$17+1,1))</f>
        <v>573339.55544612021</v>
      </c>
      <c r="P1717" s="10">
        <f ca="1">(P1716+(IF(K1716&lt;&gt;K1715,(-P1716*'inputs and tables'!$K$22-'inputs and tables'!$K$21)-P1716*'inputs and tables'!$K$22,0)*('inputs and tables'!$K$15+'inputs and tables'!$K$16)))*(IF(AND(K1716=0,'inputs and tables'!$K$16=1),data!C1716/data!C1717,1)*IF(AND(K1716=1,'inputs and tables'!$K$15=1),data!C1717/data!C1716,1))</f>
        <v>15786.316966711622</v>
      </c>
      <c r="R1717" s="36">
        <f ca="1">1-O1717/MAX($O$202:O1717)</f>
        <v>0.82704717500253755</v>
      </c>
      <c r="S1717" s="36">
        <f>1-N1717/MAX($N$202:N1717)</f>
        <v>0.47276108256433536</v>
      </c>
    </row>
    <row r="1718" spans="1:19" x14ac:dyDescent="0.4">
      <c r="A1718" s="17">
        <f t="shared" si="78"/>
        <v>1716</v>
      </c>
      <c r="B1718">
        <v>1568505600</v>
      </c>
      <c r="C1718">
        <v>10304.459999999999</v>
      </c>
      <c r="D1718" s="14">
        <f t="shared" si="79"/>
        <v>43723</v>
      </c>
      <c r="F1718">
        <f ca="1">IF(A1718&lt;$F$2,"",AVERAGE(INDIRECT("C"&amp;A1718-$F$2+3):C1718))</f>
        <v>10542.402954545452</v>
      </c>
      <c r="G1718" s="2">
        <f ca="1">IF(A1718&lt;$G$2,"",IF(A1718=$G$2,AVERAGE(INDIRECT("C"&amp;A1718-$G$2+3):C1718),G1717+(2/($G$2+3))*(C1718-G1717)))</f>
        <v>10337.085412840797</v>
      </c>
      <c r="J1718">
        <f ca="1">IF(F1718="","",IF(C1718&lt;(F1718*(1-'inputs and tables'!$K$14)),0,IF(C1718&gt;(F1718*(1+'inputs and tables'!$K$14)),1,J1717)))</f>
        <v>0</v>
      </c>
      <c r="K1718">
        <f ca="1">IF(G1718="","",IF(C1718&lt;(G1718*(1-'inputs and tables'!$K$14)),0,IF(C1718&gt;(G1718*(1+'inputs and tables'!$K$14)),1,K1717)))</f>
        <v>0</v>
      </c>
      <c r="N1718" s="13">
        <f t="shared" si="80"/>
        <v>37081.075245600798</v>
      </c>
      <c r="O1718" s="10">
        <f ca="1">(O1717+(IF(J1717&lt;&gt;J1716,(-O1717*'inputs and tables'!$K$22-'inputs and tables'!$K$21)-O1717*'inputs and tables'!$K$22,0)*('inputs and tables'!$K$15+'inputs and tables'!$K$16)))*(IF(AND(J1717=0,'inputs and tables'!$K$16=1),(data!C1717/data!C1718-1)*'inputs and tables'!$K$18+1,1)*IF(AND(J1717=1,'inputs and tables'!$K$15=1),(data!C1718/data!C1717-1)*'inputs and tables'!$K$17+1,1))</f>
        <v>576443.70780328778</v>
      </c>
      <c r="P1718" s="10">
        <f ca="1">(P1717+(IF(K1717&lt;&gt;K1716,(-P1717*'inputs and tables'!$K$22-'inputs and tables'!$K$21)-P1717*'inputs and tables'!$K$22,0)*('inputs and tables'!$K$15+'inputs and tables'!$K$16)))*(IF(AND(K1717=0,'inputs and tables'!$K$16=1),data!C1717/data!C1718,1)*IF(AND(K1717=1,'inputs and tables'!$K$15=1),data!C1718/data!C1717,1))</f>
        <v>15701.307567944907</v>
      </c>
      <c r="R1718" s="36">
        <f ca="1">1-O1718/MAX($O$202:O1718)</f>
        <v>0.82611078065420607</v>
      </c>
      <c r="S1718" s="36">
        <f>1-N1718/MAX($N$202:N1718)</f>
        <v>0.47560026687009405</v>
      </c>
    </row>
    <row r="1719" spans="1:19" x14ac:dyDescent="0.4">
      <c r="A1719" s="17">
        <f t="shared" si="78"/>
        <v>1717</v>
      </c>
      <c r="B1719">
        <v>1568592000</v>
      </c>
      <c r="C1719">
        <v>10262.540000000001</v>
      </c>
      <c r="D1719" s="14">
        <f t="shared" si="79"/>
        <v>43724</v>
      </c>
      <c r="F1719">
        <f ca="1">IF(A1719&lt;$F$2,"",AVERAGE(INDIRECT("C"&amp;A1719-$F$2+3):C1719))</f>
        <v>10529.716136363635</v>
      </c>
      <c r="G1719" s="2">
        <f ca="1">IF(A1719&lt;$G$2,"",IF(A1719=$G$2,AVERAGE(INDIRECT("C"&amp;A1719-$G$2+3):C1719),G1718+(2/($G$2+3))*(C1719-G1718)))</f>
        <v>10333.913267613529</v>
      </c>
      <c r="J1719">
        <f ca="1">IF(F1719="","",IF(C1719&lt;(F1719*(1-'inputs and tables'!$K$14)),0,IF(C1719&gt;(F1719*(1+'inputs and tables'!$K$14)),1,J1718)))</f>
        <v>0</v>
      </c>
      <c r="K1719">
        <f ca="1">IF(G1719="","",IF(C1719&lt;(G1719*(1-'inputs and tables'!$K$14)),0,IF(C1719&gt;(G1719*(1+'inputs and tables'!$K$14)),1,K1718)))</f>
        <v>0</v>
      </c>
      <c r="N1719" s="13">
        <f t="shared" si="80"/>
        <v>36930.224189427499</v>
      </c>
      <c r="O1719" s="10">
        <f ca="1">(O1718+(IF(J1718&lt;&gt;J1717,(-O1718*'inputs and tables'!$K$22-'inputs and tables'!$K$21)-O1718*'inputs and tables'!$K$22,0)*('inputs and tables'!$K$15+'inputs and tables'!$K$16)))*(IF(AND(J1718=0,'inputs and tables'!$K$16=1),(data!C1718/data!C1719-1)*'inputs and tables'!$K$18+1,1)*IF(AND(J1718=1,'inputs and tables'!$K$15=1),(data!C1719/data!C1718-1)*'inputs and tables'!$K$17+1,1))</f>
        <v>578798.34127912449</v>
      </c>
      <c r="P1719" s="10">
        <f ca="1">(P1718+(IF(K1718&lt;&gt;K1717,(-P1718*'inputs and tables'!$K$22-'inputs and tables'!$K$21)-P1718*'inputs and tables'!$K$22,0)*('inputs and tables'!$K$15+'inputs and tables'!$K$16)))*(IF(AND(K1718=0,'inputs and tables'!$K$16=1),data!C1718/data!C1719,1)*IF(AND(K1718=1,'inputs and tables'!$K$15=1),data!C1719/data!C1718,1))</f>
        <v>15733.912734081658</v>
      </c>
      <c r="R1719" s="36">
        <f ca="1">1-O1719/MAX($O$202:O1719)</f>
        <v>0.82540048514500697</v>
      </c>
      <c r="S1719" s="36">
        <f>1-N1719/MAX($N$202:N1719)</f>
        <v>0.47773359911776192</v>
      </c>
    </row>
    <row r="1720" spans="1:19" x14ac:dyDescent="0.4">
      <c r="A1720" s="17">
        <f t="shared" si="78"/>
        <v>1718</v>
      </c>
      <c r="B1720">
        <v>1568678400</v>
      </c>
      <c r="C1720">
        <v>10185.39</v>
      </c>
      <c r="D1720" s="14">
        <f t="shared" si="79"/>
        <v>43725</v>
      </c>
      <c r="F1720">
        <f ca="1">IF(A1720&lt;$F$2,"",AVERAGE(INDIRECT("C"&amp;A1720-$F$2+3):C1720))</f>
        <v>10511.713409090908</v>
      </c>
      <c r="G1720" s="2">
        <f ca="1">IF(A1720&lt;$G$2,"",IF(A1720=$G$2,AVERAGE(INDIRECT("C"&amp;A1720-$G$2+3):C1720),G1719+(2/($G$2+3))*(C1720-G1719)))</f>
        <v>10327.593128566145</v>
      </c>
      <c r="J1720">
        <f ca="1">IF(F1720="","",IF(C1720&lt;(F1720*(1-'inputs and tables'!$K$14)),0,IF(C1720&gt;(F1720*(1+'inputs and tables'!$K$14)),1,J1719)))</f>
        <v>0</v>
      </c>
      <c r="K1720">
        <f ca="1">IF(G1720="","",IF(C1720&lt;(G1720*(1-'inputs and tables'!$K$14)),0,IF(C1720&gt;(G1720*(1+'inputs and tables'!$K$14)),1,K1719)))</f>
        <v>0</v>
      </c>
      <c r="N1720" s="13">
        <f t="shared" si="80"/>
        <v>36652.596351074186</v>
      </c>
      <c r="O1720" s="10">
        <f ca="1">(O1719+(IF(J1719&lt;&gt;J1718,(-O1719*'inputs and tables'!$K$22-'inputs and tables'!$K$21)-O1719*'inputs and tables'!$K$22,0)*('inputs and tables'!$K$15+'inputs and tables'!$K$16)))*(IF(AND(J1719=0,'inputs and tables'!$K$16=1),(data!C1719/data!C1720-1)*'inputs and tables'!$K$18+1,1)*IF(AND(J1719=1,'inputs and tables'!$K$15=1),(data!C1720/data!C1719-1)*'inputs and tables'!$K$17+1,1))</f>
        <v>583182.49269892136</v>
      </c>
      <c r="P1720" s="10">
        <f ca="1">(P1719+(IF(K1719&lt;&gt;K1718,(-P1719*'inputs and tables'!$K$22-'inputs and tables'!$K$21)-P1719*'inputs and tables'!$K$22,0)*('inputs and tables'!$K$15+'inputs and tables'!$K$16)))*(IF(AND(K1719=0,'inputs and tables'!$K$16=1),data!C1719/data!C1720,1)*IF(AND(K1719=1,'inputs and tables'!$K$15=1),data!C1720/data!C1719,1))</f>
        <v>15853.090435419988</v>
      </c>
      <c r="R1720" s="36">
        <f ca="1">1-O1720/MAX($O$202:O1720)</f>
        <v>0.82407796803264666</v>
      </c>
      <c r="S1720" s="36">
        <f>1-N1720/MAX($N$202:N1720)</f>
        <v>0.48165980577109202</v>
      </c>
    </row>
    <row r="1721" spans="1:19" x14ac:dyDescent="0.4">
      <c r="A1721" s="17">
        <f t="shared" si="78"/>
        <v>1719</v>
      </c>
      <c r="B1721">
        <v>1568764800</v>
      </c>
      <c r="C1721">
        <v>10155.26</v>
      </c>
      <c r="D1721" s="14">
        <f t="shared" si="79"/>
        <v>43726</v>
      </c>
      <c r="F1721">
        <f ca="1">IF(A1721&lt;$F$2,"",AVERAGE(INDIRECT("C"&amp;A1721-$F$2+3):C1721))</f>
        <v>10473.89</v>
      </c>
      <c r="G1721" s="2">
        <f ca="1">IF(A1721&lt;$G$2,"",IF(A1721=$G$2,AVERAGE(INDIRECT("C"&amp;A1721-$G$2+3):C1721),G1720+(2/($G$2+3))*(C1721-G1720)))</f>
        <v>10320.259803946308</v>
      </c>
      <c r="J1721">
        <f ca="1">IF(F1721="","",IF(C1721&lt;(F1721*(1-'inputs and tables'!$K$14)),0,IF(C1721&gt;(F1721*(1+'inputs and tables'!$K$14)),1,J1720)))</f>
        <v>0</v>
      </c>
      <c r="K1721">
        <f ca="1">IF(G1721="","",IF(C1721&lt;(G1721*(1-'inputs and tables'!$K$14)),0,IF(C1721&gt;(G1721*(1+'inputs and tables'!$K$14)),1,K1720)))</f>
        <v>0</v>
      </c>
      <c r="N1721" s="13">
        <f t="shared" si="80"/>
        <v>36544.172154449625</v>
      </c>
      <c r="O1721" s="10">
        <f ca="1">(O1720+(IF(J1720&lt;&gt;J1719,(-O1720*'inputs and tables'!$K$22-'inputs and tables'!$K$21)-O1720*'inputs and tables'!$K$22,0)*('inputs and tables'!$K$15+'inputs and tables'!$K$16)))*(IF(AND(J1720=0,'inputs and tables'!$K$16=1),(data!C1720/data!C1721-1)*'inputs and tables'!$K$18+1,1)*IF(AND(J1720=1,'inputs and tables'!$K$15=1),(data!C1721/data!C1720-1)*'inputs and tables'!$K$17+1,1))</f>
        <v>584912.7574587618</v>
      </c>
      <c r="P1721" s="10">
        <f ca="1">(P1720+(IF(K1720&lt;&gt;K1719,(-P1720*'inputs and tables'!$K$22-'inputs and tables'!$K$21)-P1720*'inputs and tables'!$K$22,0)*('inputs and tables'!$K$15+'inputs and tables'!$K$16)))*(IF(AND(K1720=0,'inputs and tables'!$K$16=1),data!C1720/data!C1721,1)*IF(AND(K1720=1,'inputs and tables'!$K$15=1),data!C1721/data!C1720,1))</f>
        <v>15900.125530023099</v>
      </c>
      <c r="R1721" s="36">
        <f ca="1">1-O1721/MAX($O$202:O1721)</f>
        <v>0.82355601873512252</v>
      </c>
      <c r="S1721" s="36">
        <f>1-N1721/MAX($N$202:N1721)</f>
        <v>0.48319313832410338</v>
      </c>
    </row>
    <row r="1722" spans="1:19" x14ac:dyDescent="0.4">
      <c r="A1722" s="17">
        <f t="shared" si="78"/>
        <v>1720</v>
      </c>
      <c r="B1722">
        <v>1568851200</v>
      </c>
      <c r="C1722">
        <v>10275.01</v>
      </c>
      <c r="D1722" s="14">
        <f t="shared" si="79"/>
        <v>43727</v>
      </c>
      <c r="F1722">
        <f ca="1">IF(A1722&lt;$F$2,"",AVERAGE(INDIRECT("C"&amp;A1722-$F$2+3):C1722))</f>
        <v>10446.833636363635</v>
      </c>
      <c r="G1722" s="2">
        <f ca="1">IF(A1722&lt;$G$2,"",IF(A1722=$G$2,AVERAGE(INDIRECT("C"&amp;A1722-$G$2+3):C1722),G1721+(2/($G$2+3))*(C1722-G1721)))</f>
        <v>10318.334280374125</v>
      </c>
      <c r="J1722">
        <f ca="1">IF(F1722="","",IF(C1722&lt;(F1722*(1-'inputs and tables'!$K$14)),0,IF(C1722&gt;(F1722*(1+'inputs and tables'!$K$14)),1,J1721)))</f>
        <v>0</v>
      </c>
      <c r="K1722">
        <f ca="1">IF(G1722="","",IF(C1722&lt;(G1722*(1-'inputs and tables'!$K$14)),0,IF(C1722&gt;(G1722*(1+'inputs and tables'!$K$14)),1,K1721)))</f>
        <v>0</v>
      </c>
      <c r="N1722" s="13">
        <f t="shared" si="80"/>
        <v>36975.098060383629</v>
      </c>
      <c r="O1722" s="10">
        <f ca="1">(O1721+(IF(J1721&lt;&gt;J1720,(-O1721*'inputs and tables'!$K$22-'inputs and tables'!$K$21)-O1721*'inputs and tables'!$K$22,0)*('inputs and tables'!$K$15+'inputs and tables'!$K$16)))*(IF(AND(J1721=0,'inputs and tables'!$K$16=1),(data!C1721/data!C1722-1)*'inputs and tables'!$K$18+1,1)*IF(AND(J1721=1,'inputs and tables'!$K$15=1),(data!C1722/data!C1721-1)*'inputs and tables'!$K$17+1,1))</f>
        <v>578095.89764979936</v>
      </c>
      <c r="P1722" s="10">
        <f ca="1">(P1721+(IF(K1721&lt;&gt;K1720,(-P1721*'inputs and tables'!$K$22-'inputs and tables'!$K$21)-P1721*'inputs and tables'!$K$22,0)*('inputs and tables'!$K$15+'inputs and tables'!$K$16)))*(IF(AND(K1721=0,'inputs and tables'!$K$16=1),data!C1721/data!C1722,1)*IF(AND(K1721=1,'inputs and tables'!$K$15=1),data!C1722/data!C1721,1))</f>
        <v>15714.8176780385</v>
      </c>
      <c r="R1722" s="36">
        <f ca="1">1-O1722/MAX($O$202:O1722)</f>
        <v>0.82561238332809794</v>
      </c>
      <c r="S1722" s="36">
        <f>1-N1722/MAX($N$202:N1722)</f>
        <v>0.47709899384275201</v>
      </c>
    </row>
    <row r="1723" spans="1:19" x14ac:dyDescent="0.4">
      <c r="A1723" s="17">
        <f t="shared" si="78"/>
        <v>1721</v>
      </c>
      <c r="B1723">
        <v>1568937600</v>
      </c>
      <c r="C1723">
        <v>10168.85</v>
      </c>
      <c r="D1723" s="14">
        <f t="shared" si="79"/>
        <v>43728</v>
      </c>
      <c r="F1723">
        <f ca="1">IF(A1723&lt;$F$2,"",AVERAGE(INDIRECT("C"&amp;A1723-$F$2+3):C1723))</f>
        <v>10405.78409090909</v>
      </c>
      <c r="G1723" s="2">
        <f ca="1">IF(A1723&lt;$G$2,"",IF(A1723=$G$2,AVERAGE(INDIRECT("C"&amp;A1723-$G$2+3):C1723),G1722+(2/($G$2+3))*(C1723-G1722)))</f>
        <v>10311.973247166716</v>
      </c>
      <c r="J1723">
        <f ca="1">IF(F1723="","",IF(C1723&lt;(F1723*(1-'inputs and tables'!$K$14)),0,IF(C1723&gt;(F1723*(1+'inputs and tables'!$K$14)),1,J1722)))</f>
        <v>0</v>
      </c>
      <c r="K1723">
        <f ca="1">IF(G1723="","",IF(C1723&lt;(G1723*(1-'inputs and tables'!$K$14)),0,IF(C1723&gt;(G1723*(1+'inputs and tables'!$K$14)),1,K1722)))</f>
        <v>0</v>
      </c>
      <c r="N1723" s="13">
        <f t="shared" si="80"/>
        <v>36593.076397135585</v>
      </c>
      <c r="O1723" s="10">
        <f ca="1">(O1722+(IF(J1722&lt;&gt;J1721,(-O1722*'inputs and tables'!$K$22-'inputs and tables'!$K$21)-O1722*'inputs and tables'!$K$22,0)*('inputs and tables'!$K$15+'inputs and tables'!$K$16)))*(IF(AND(J1722=0,'inputs and tables'!$K$16=1),(data!C1722/data!C1723-1)*'inputs and tables'!$K$18+1,1)*IF(AND(J1722=1,'inputs and tables'!$K$15=1),(data!C1723/data!C1722-1)*'inputs and tables'!$K$17+1,1))</f>
        <v>584131.05998324929</v>
      </c>
      <c r="P1723" s="10">
        <f ca="1">(P1722+(IF(K1722&lt;&gt;K1721,(-P1722*'inputs and tables'!$K$22-'inputs and tables'!$K$21)-P1722*'inputs and tables'!$K$22,0)*('inputs and tables'!$K$15+'inputs and tables'!$K$16)))*(IF(AND(K1722=0,'inputs and tables'!$K$16=1),data!C1722/data!C1723,1)*IF(AND(K1722=1,'inputs and tables'!$K$15=1),data!C1723/data!C1722,1))</f>
        <v>15878.876056783447</v>
      </c>
      <c r="R1723" s="36">
        <f ca="1">1-O1723/MAX($O$202:O1723)</f>
        <v>0.82379182452490107</v>
      </c>
      <c r="S1723" s="36">
        <f>1-N1723/MAX($N$202:N1723)</f>
        <v>0.48250153562262887</v>
      </c>
    </row>
    <row r="1724" spans="1:19" x14ac:dyDescent="0.4">
      <c r="A1724" s="17">
        <f t="shared" si="78"/>
        <v>1722</v>
      </c>
      <c r="B1724">
        <v>1569024000</v>
      </c>
      <c r="C1724">
        <v>9973.99</v>
      </c>
      <c r="D1724" s="14">
        <f t="shared" si="79"/>
        <v>43729</v>
      </c>
      <c r="F1724">
        <f ca="1">IF(A1724&lt;$F$2,"",AVERAGE(INDIRECT("C"&amp;A1724-$F$2+3):C1724))</f>
        <v>10360.170227272725</v>
      </c>
      <c r="G1724" s="2">
        <f ca="1">IF(A1724&lt;$G$2,"",IF(A1724=$G$2,AVERAGE(INDIRECT("C"&amp;A1724-$G$2+3):C1724),G1723+(2/($G$2+3))*(C1724-G1723)))</f>
        <v>10297.590981329835</v>
      </c>
      <c r="J1724">
        <f ca="1">IF(F1724="","",IF(C1724&lt;(F1724*(1-'inputs and tables'!$K$14)),0,IF(C1724&gt;(F1724*(1+'inputs and tables'!$K$14)),1,J1723)))</f>
        <v>0</v>
      </c>
      <c r="K1724">
        <f ca="1">IF(G1724="","",IF(C1724&lt;(G1724*(1-'inputs and tables'!$K$14)),0,IF(C1724&gt;(G1724*(1+'inputs and tables'!$K$14)),1,K1723)))</f>
        <v>0</v>
      </c>
      <c r="N1724" s="13">
        <f t="shared" si="80"/>
        <v>35891.86368707045</v>
      </c>
      <c r="O1724" s="10">
        <f ca="1">(O1723+(IF(J1723&lt;&gt;J1722,(-O1723*'inputs and tables'!$K$22-'inputs and tables'!$K$21)-O1723*'inputs and tables'!$K$22,0)*('inputs and tables'!$K$15+'inputs and tables'!$K$16)))*(IF(AND(J1723=0,'inputs and tables'!$K$16=1),(data!C1723/data!C1724-1)*'inputs and tables'!$K$18+1,1)*IF(AND(J1723=1,'inputs and tables'!$K$15=1),(data!C1724/data!C1723-1)*'inputs and tables'!$K$17+1,1))</f>
        <v>595543.12058771506</v>
      </c>
      <c r="P1724" s="10">
        <f ca="1">(P1723+(IF(K1723&lt;&gt;K1722,(-P1723*'inputs and tables'!$K$22-'inputs and tables'!$K$21)-P1723*'inputs and tables'!$K$22,0)*('inputs and tables'!$K$15+'inputs and tables'!$K$16)))*(IF(AND(K1723=0,'inputs and tables'!$K$16=1),data!C1723/data!C1724,1)*IF(AND(K1723=1,'inputs and tables'!$K$15=1),data!C1724/data!C1723,1))</f>
        <v>16189.098724785403</v>
      </c>
      <c r="R1724" s="36">
        <f ca="1">1-O1724/MAX($O$202:O1724)</f>
        <v>0.82034927795396229</v>
      </c>
      <c r="S1724" s="36">
        <f>1-N1724/MAX($N$202:N1724)</f>
        <v>0.49241807001625004</v>
      </c>
    </row>
    <row r="1725" spans="1:19" x14ac:dyDescent="0.4">
      <c r="A1725" s="17">
        <f t="shared" si="78"/>
        <v>1723</v>
      </c>
      <c r="B1725">
        <v>1569110400</v>
      </c>
      <c r="C1725">
        <v>10026.799999999999</v>
      </c>
      <c r="D1725" s="14">
        <f t="shared" si="79"/>
        <v>43730</v>
      </c>
      <c r="F1725">
        <f ca="1">IF(A1725&lt;$F$2,"",AVERAGE(INDIRECT("C"&amp;A1725-$F$2+3):C1725))</f>
        <v>10318.595227272726</v>
      </c>
      <c r="G1725" s="2">
        <f ca="1">IF(A1725&lt;$G$2,"",IF(A1725=$G$2,AVERAGE(INDIRECT("C"&amp;A1725-$G$2+3):C1725),G1724+(2/($G$2+3))*(C1725-G1724)))</f>
        <v>10286.067960847715</v>
      </c>
      <c r="J1725">
        <f ca="1">IF(F1725="","",IF(C1725&lt;(F1725*(1-'inputs and tables'!$K$14)),0,IF(C1725&gt;(F1725*(1+'inputs and tables'!$K$14)),1,J1724)))</f>
        <v>0</v>
      </c>
      <c r="K1725">
        <f ca="1">IF(G1725="","",IF(C1725&lt;(G1725*(1-'inputs and tables'!$K$14)),0,IF(C1725&gt;(G1725*(1+'inputs and tables'!$K$14)),1,K1724)))</f>
        <v>0</v>
      </c>
      <c r="N1725" s="13">
        <f t="shared" si="80"/>
        <v>36081.902911223893</v>
      </c>
      <c r="O1725" s="10">
        <f ca="1">(O1724+(IF(J1724&lt;&gt;J1723,(-O1724*'inputs and tables'!$K$22-'inputs and tables'!$K$21)-O1724*'inputs and tables'!$K$22,0)*('inputs and tables'!$K$15+'inputs and tables'!$K$16)))*(IF(AND(J1724=0,'inputs and tables'!$K$16=1),(data!C1724/data!C1725-1)*'inputs and tables'!$K$18+1,1)*IF(AND(J1724=1,'inputs and tables'!$K$15=1),(data!C1725/data!C1724-1)*'inputs and tables'!$K$17+1,1))</f>
        <v>592406.46360859543</v>
      </c>
      <c r="P1725" s="10">
        <f ca="1">(P1724+(IF(K1724&lt;&gt;K1723,(-P1724*'inputs and tables'!$K$22-'inputs and tables'!$K$21)-P1724*'inputs and tables'!$K$22,0)*('inputs and tables'!$K$15+'inputs and tables'!$K$16)))*(IF(AND(K1724=0,'inputs and tables'!$K$16=1),data!C1724/data!C1725,1)*IF(AND(K1724=1,'inputs and tables'!$K$15=1),data!C1725/data!C1724,1))</f>
        <v>16103.832607613833</v>
      </c>
      <c r="R1725" s="36">
        <f ca="1">1-O1725/MAX($O$202:O1725)</f>
        <v>0.82129547760203059</v>
      </c>
      <c r="S1725" s="36">
        <f>1-N1725/MAX($N$202:N1725)</f>
        <v>0.48973053957733426</v>
      </c>
    </row>
    <row r="1726" spans="1:19" x14ac:dyDescent="0.4">
      <c r="A1726" s="17">
        <f t="shared" si="78"/>
        <v>1724</v>
      </c>
      <c r="B1726">
        <v>1569196800</v>
      </c>
      <c r="C1726">
        <v>9693.74</v>
      </c>
      <c r="D1726" s="14">
        <f t="shared" si="79"/>
        <v>43731</v>
      </c>
      <c r="F1726">
        <f ca="1">IF(A1726&lt;$F$2,"",AVERAGE(INDIRECT("C"&amp;A1726-$F$2+3):C1726))</f>
        <v>10282.52227272727</v>
      </c>
      <c r="G1726" s="2">
        <f ca="1">IF(A1726&lt;$G$2,"",IF(A1726=$G$2,AVERAGE(INDIRECT("C"&amp;A1726-$G$2+3):C1726),G1725+(2/($G$2+3))*(C1726-G1725)))</f>
        <v>10260.862515705259</v>
      </c>
      <c r="J1726">
        <f ca="1">IF(F1726="","",IF(C1726&lt;(F1726*(1-'inputs and tables'!$K$14)),0,IF(C1726&gt;(F1726*(1+'inputs and tables'!$K$14)),1,J1725)))</f>
        <v>0</v>
      </c>
      <c r="K1726">
        <f ca="1">IF(G1726="","",IF(C1726&lt;(G1726*(1-'inputs and tables'!$K$14)),0,IF(C1726&gt;(G1726*(1+'inputs and tables'!$K$14)),1,K1725)))</f>
        <v>0</v>
      </c>
      <c r="N1726" s="13">
        <f t="shared" si="80"/>
        <v>34883.371118068331</v>
      </c>
      <c r="O1726" s="10">
        <f ca="1">(O1725+(IF(J1725&lt;&gt;J1724,(-O1725*'inputs and tables'!$K$22-'inputs and tables'!$K$21)-O1725*'inputs and tables'!$K$22,0)*('inputs and tables'!$K$15+'inputs and tables'!$K$16)))*(IF(AND(J1725=0,'inputs and tables'!$K$16=1),(data!C1725/data!C1726-1)*'inputs and tables'!$K$18+1,1)*IF(AND(J1725=1,'inputs and tables'!$K$15=1),(data!C1726/data!C1725-1)*'inputs and tables'!$K$17+1,1))</f>
        <v>612760.51650969218</v>
      </c>
      <c r="P1726" s="10">
        <f ca="1">(P1725+(IF(K1725&lt;&gt;K1724,(-P1725*'inputs and tables'!$K$22-'inputs and tables'!$K$21)-P1725*'inputs and tables'!$K$22,0)*('inputs and tables'!$K$15+'inputs and tables'!$K$16)))*(IF(AND(K1725=0,'inputs and tables'!$K$16=1),data!C1725/data!C1726,1)*IF(AND(K1725=1,'inputs and tables'!$K$15=1),data!C1726/data!C1725,1))</f>
        <v>16657.132210067772</v>
      </c>
      <c r="R1726" s="36">
        <f ca="1">1-O1726/MAX($O$202:O1726)</f>
        <v>0.8151555018826625</v>
      </c>
      <c r="S1726" s="36">
        <f>1-N1726/MAX($N$202:N1726)</f>
        <v>0.5066801492721893</v>
      </c>
    </row>
    <row r="1727" spans="1:19" x14ac:dyDescent="0.4">
      <c r="A1727" s="17">
        <f t="shared" si="78"/>
        <v>1725</v>
      </c>
      <c r="B1727">
        <v>1569283200</v>
      </c>
      <c r="C1727">
        <v>8530.01</v>
      </c>
      <c r="D1727" s="14">
        <f t="shared" si="79"/>
        <v>43732</v>
      </c>
      <c r="F1727">
        <f ca="1">IF(A1727&lt;$F$2,"",AVERAGE(INDIRECT("C"&amp;A1727-$F$2+3):C1727))</f>
        <v>10214.096136363634</v>
      </c>
      <c r="G1727" s="2">
        <f ca="1">IF(A1727&lt;$G$2,"",IF(A1727=$G$2,AVERAGE(INDIRECT("C"&amp;A1727-$G$2+3):C1727),G1726+(2/($G$2+3))*(C1727-G1726)))</f>
        <v>10187.209217164609</v>
      </c>
      <c r="J1727">
        <f ca="1">IF(F1727="","",IF(C1727&lt;(F1727*(1-'inputs and tables'!$K$14)),0,IF(C1727&gt;(F1727*(1+'inputs and tables'!$K$14)),1,J1726)))</f>
        <v>0</v>
      </c>
      <c r="K1727">
        <f ca="1">IF(G1727="","",IF(C1727&lt;(G1727*(1-'inputs and tables'!$K$14)),0,IF(C1727&gt;(G1727*(1+'inputs and tables'!$K$14)),1,K1726)))</f>
        <v>0</v>
      </c>
      <c r="N1727" s="13">
        <f t="shared" si="80"/>
        <v>30695.634963474786</v>
      </c>
      <c r="O1727" s="10">
        <f ca="1">(O1726+(IF(J1726&lt;&gt;J1725,(-O1726*'inputs and tables'!$K$22-'inputs and tables'!$K$21)-O1726*'inputs and tables'!$K$22,0)*('inputs and tables'!$K$15+'inputs and tables'!$K$16)))*(IF(AND(J1726=0,'inputs and tables'!$K$16=1),(data!C1726/data!C1727-1)*'inputs and tables'!$K$18+1,1)*IF(AND(J1726=1,'inputs and tables'!$K$15=1),(data!C1727/data!C1726-1)*'inputs and tables'!$K$17+1,1))</f>
        <v>696358.04990974965</v>
      </c>
      <c r="P1727" s="10">
        <f ca="1">(P1726+(IF(K1726&lt;&gt;K1725,(-P1726*'inputs and tables'!$K$22-'inputs and tables'!$K$21)-P1726*'inputs and tables'!$K$22,0)*('inputs and tables'!$K$15+'inputs and tables'!$K$16)))*(IF(AND(K1726=0,'inputs and tables'!$K$16=1),data!C1726/data!C1727,1)*IF(AND(K1726=1,'inputs and tables'!$K$15=1),data!C1727/data!C1726,1))</f>
        <v>18929.627138775024</v>
      </c>
      <c r="R1727" s="36">
        <f ca="1">1-O1727/MAX($O$202:O1727)</f>
        <v>0.78993758446004647</v>
      </c>
      <c r="S1727" s="36">
        <f>1-N1727/MAX($N$202:N1727)</f>
        <v>0.56590301989668246</v>
      </c>
    </row>
    <row r="1728" spans="1:19" x14ac:dyDescent="0.4">
      <c r="A1728" s="17">
        <f t="shared" si="78"/>
        <v>1726</v>
      </c>
      <c r="B1728">
        <v>1569369600</v>
      </c>
      <c r="C1728">
        <v>8438.35</v>
      </c>
      <c r="D1728" s="14">
        <f t="shared" si="79"/>
        <v>43733</v>
      </c>
      <c r="F1728">
        <f ca="1">IF(A1728&lt;$F$2,"",AVERAGE(INDIRECT("C"&amp;A1728-$F$2+3):C1728))</f>
        <v>10147.029545454545</v>
      </c>
      <c r="G1728" s="2">
        <f ca="1">IF(A1728&lt;$G$2,"",IF(A1728=$G$2,AVERAGE(INDIRECT("C"&amp;A1728-$G$2+3):C1728),G1727+(2/($G$2+3))*(C1728-G1727)))</f>
        <v>10112.789676008668</v>
      </c>
      <c r="J1728">
        <f ca="1">IF(F1728="","",IF(C1728&lt;(F1728*(1-'inputs and tables'!$K$14)),0,IF(C1728&gt;(F1728*(1+'inputs and tables'!$K$14)),1,J1727)))</f>
        <v>0</v>
      </c>
      <c r="K1728">
        <f ca="1">IF(G1728="","",IF(C1728&lt;(G1728*(1-'inputs and tables'!$K$14)),0,IF(C1728&gt;(G1728*(1+'inputs and tables'!$K$14)),1,K1727)))</f>
        <v>0</v>
      </c>
      <c r="N1728" s="13">
        <f t="shared" si="80"/>
        <v>30365.79221994317</v>
      </c>
      <c r="O1728" s="10">
        <f ca="1">(O1727+(IF(J1727&lt;&gt;J1726,(-O1727*'inputs and tables'!$K$22-'inputs and tables'!$K$21)-O1727*'inputs and tables'!$K$22,0)*('inputs and tables'!$K$15+'inputs and tables'!$K$16)))*(IF(AND(J1727=0,'inputs and tables'!$K$16=1),(data!C1727/data!C1728-1)*'inputs and tables'!$K$18+1,1)*IF(AND(J1727=1,'inputs and tables'!$K$15=1),(data!C1728/data!C1727-1)*'inputs and tables'!$K$17+1,1))</f>
        <v>703922.10909842141</v>
      </c>
      <c r="P1728" s="10">
        <f ca="1">(P1727+(IF(K1727&lt;&gt;K1726,(-P1727*'inputs and tables'!$K$22-'inputs and tables'!$K$21)-P1727*'inputs and tables'!$K$22,0)*('inputs and tables'!$K$15+'inputs and tables'!$K$16)))*(IF(AND(K1727=0,'inputs and tables'!$K$16=1),data!C1727/data!C1728,1)*IF(AND(K1727=1,'inputs and tables'!$K$15=1),data!C1728/data!C1727,1))</f>
        <v>19135.246676189345</v>
      </c>
      <c r="R1728" s="36">
        <f ca="1">1-O1728/MAX($O$202:O1728)</f>
        <v>0.78765582072562057</v>
      </c>
      <c r="S1728" s="36">
        <f>1-N1728/MAX($N$202:N1728)</f>
        <v>0.57056764856608266</v>
      </c>
    </row>
    <row r="1729" spans="1:19" x14ac:dyDescent="0.4">
      <c r="A1729" s="17">
        <f t="shared" si="78"/>
        <v>1727</v>
      </c>
      <c r="B1729">
        <v>1569456000</v>
      </c>
      <c r="C1729">
        <v>8060</v>
      </c>
      <c r="D1729" s="14">
        <f t="shared" si="79"/>
        <v>43734</v>
      </c>
      <c r="F1729">
        <f ca="1">IF(A1729&lt;$F$2,"",AVERAGE(INDIRECT("C"&amp;A1729-$F$2+3):C1729))</f>
        <v>10083.508636363636</v>
      </c>
      <c r="G1729" s="2">
        <f ca="1">IF(A1729&lt;$G$2,"",IF(A1729=$G$2,AVERAGE(INDIRECT("C"&amp;A1729-$G$2+3):C1729),G1728+(2/($G$2+3))*(C1729-G1728)))</f>
        <v>10025.436923838086</v>
      </c>
      <c r="J1729">
        <f ca="1">IF(F1729="","",IF(C1729&lt;(F1729*(1-'inputs and tables'!$K$14)),0,IF(C1729&gt;(F1729*(1+'inputs and tables'!$K$14)),1,J1728)))</f>
        <v>0</v>
      </c>
      <c r="K1729">
        <f ca="1">IF(G1729="","",IF(C1729&lt;(G1729*(1-'inputs and tables'!$K$14)),0,IF(C1729&gt;(G1729*(1+'inputs and tables'!$K$14)),1,K1728)))</f>
        <v>0</v>
      </c>
      <c r="N1729" s="13">
        <f t="shared" si="80"/>
        <v>29004.282269962961</v>
      </c>
      <c r="O1729" s="10">
        <f ca="1">(O1728+(IF(J1728&lt;&gt;J1727,(-O1728*'inputs and tables'!$K$22-'inputs and tables'!$K$21)-O1728*'inputs and tables'!$K$22,0)*('inputs and tables'!$K$15+'inputs and tables'!$K$16)))*(IF(AND(J1728=0,'inputs and tables'!$K$16=1),(data!C1728/data!C1729-1)*'inputs and tables'!$K$18+1,1)*IF(AND(J1728=1,'inputs and tables'!$K$15=1),(data!C1729/data!C1728-1)*'inputs and tables'!$K$17+1,1))</f>
        <v>736965.4006588913</v>
      </c>
      <c r="P1729" s="10">
        <f ca="1">(P1728+(IF(K1728&lt;&gt;K1727,(-P1728*'inputs and tables'!$K$22-'inputs and tables'!$K$21)-P1728*'inputs and tables'!$K$22,0)*('inputs and tables'!$K$15+'inputs and tables'!$K$16)))*(IF(AND(K1728=0,'inputs and tables'!$K$16=1),data!C1728/data!C1729,1)*IF(AND(K1728=1,'inputs and tables'!$K$15=1),data!C1729/data!C1728,1))</f>
        <v>20033.487442930811</v>
      </c>
      <c r="R1729" s="36">
        <f ca="1">1-O1729/MAX($O$202:O1729)</f>
        <v>0.7776880266526105</v>
      </c>
      <c r="S1729" s="36">
        <f>1-N1729/MAX($N$202:N1729)</f>
        <v>0.58982209169359257</v>
      </c>
    </row>
    <row r="1730" spans="1:19" x14ac:dyDescent="0.4">
      <c r="A1730" s="17">
        <f t="shared" si="78"/>
        <v>1728</v>
      </c>
      <c r="B1730">
        <v>1569542400</v>
      </c>
      <c r="C1730">
        <v>8193.99</v>
      </c>
      <c r="D1730" s="14">
        <f t="shared" si="79"/>
        <v>43735</v>
      </c>
      <c r="F1730">
        <f ca="1">IF(A1730&lt;$F$2,"",AVERAGE(INDIRECT("C"&amp;A1730-$F$2+3):C1730))</f>
        <v>10041.875227272727</v>
      </c>
      <c r="G1730" s="2">
        <f ca="1">IF(A1730&lt;$G$2,"",IF(A1730=$G$2,AVERAGE(INDIRECT("C"&amp;A1730-$G$2+3):C1730),G1729+(2/($G$2+3))*(C1730-G1729)))</f>
        <v>9947.5030121854015</v>
      </c>
      <c r="J1730">
        <f ca="1">IF(F1730="","",IF(C1730&lt;(F1730*(1-'inputs and tables'!$K$14)),0,IF(C1730&gt;(F1730*(1+'inputs and tables'!$K$14)),1,J1729)))</f>
        <v>0</v>
      </c>
      <c r="K1730">
        <f ca="1">IF(G1730="","",IF(C1730&lt;(G1730*(1-'inputs and tables'!$K$14)),0,IF(C1730&gt;(G1730*(1+'inputs and tables'!$K$14)),1,K1729)))</f>
        <v>0</v>
      </c>
      <c r="N1730" s="13">
        <f t="shared" si="80"/>
        <v>29486.451473604691</v>
      </c>
      <c r="O1730" s="10">
        <f ca="1">(O1729+(IF(J1729&lt;&gt;J1728,(-O1729*'inputs and tables'!$K$22-'inputs and tables'!$K$21)-O1729*'inputs and tables'!$K$22,0)*('inputs and tables'!$K$15+'inputs and tables'!$K$16)))*(IF(AND(J1729=0,'inputs and tables'!$K$16=1),(data!C1729/data!C1730-1)*'inputs and tables'!$K$18+1,1)*IF(AND(J1729=1,'inputs and tables'!$K$15=1),(data!C1730/data!C1729-1)*'inputs and tables'!$K$17+1,1))</f>
        <v>724914.37374351989</v>
      </c>
      <c r="P1730" s="10">
        <f ca="1">(P1729+(IF(K1729&lt;&gt;K1728,(-P1729*'inputs and tables'!$K$22-'inputs and tables'!$K$21)-P1729*'inputs and tables'!$K$22,0)*('inputs and tables'!$K$15+'inputs and tables'!$K$16)))*(IF(AND(K1729=0,'inputs and tables'!$K$16=1),data!C1729/data!C1730,1)*IF(AND(K1729=1,'inputs and tables'!$K$15=1),data!C1730/data!C1729,1))</f>
        <v>19705.895270804864</v>
      </c>
      <c r="R1730" s="36">
        <f ca="1">1-O1730/MAX($O$202:O1730)</f>
        <v>0.78132332292571016</v>
      </c>
      <c r="S1730" s="36">
        <f>1-N1730/MAX($N$202:N1730)</f>
        <v>0.58300326564719351</v>
      </c>
    </row>
    <row r="1731" spans="1:19" x14ac:dyDescent="0.4">
      <c r="A1731" s="17">
        <f t="shared" si="78"/>
        <v>1729</v>
      </c>
      <c r="B1731">
        <v>1569628800</v>
      </c>
      <c r="C1731">
        <v>8217.4699999999993</v>
      </c>
      <c r="D1731" s="14">
        <f t="shared" si="79"/>
        <v>43736</v>
      </c>
      <c r="F1731">
        <f ca="1">IF(A1731&lt;$F$2,"",AVERAGE(INDIRECT("C"&amp;A1731-$F$2+3):C1731))</f>
        <v>9994.5447727272713</v>
      </c>
      <c r="G1731" s="2">
        <f ca="1">IF(A1731&lt;$G$2,"",IF(A1731=$G$2,AVERAGE(INDIRECT("C"&amp;A1731-$G$2+3):C1731),G1730+(2/($G$2+3))*(C1731-G1730)))</f>
        <v>9873.8845861349582</v>
      </c>
      <c r="J1731">
        <f ca="1">IF(F1731="","",IF(C1731&lt;(F1731*(1-'inputs and tables'!$K$14)),0,IF(C1731&gt;(F1731*(1+'inputs and tables'!$K$14)),1,J1730)))</f>
        <v>0</v>
      </c>
      <c r="K1731">
        <f ca="1">IF(G1731="","",IF(C1731&lt;(G1731*(1-'inputs and tables'!$K$14)),0,IF(C1731&gt;(G1731*(1+'inputs and tables'!$K$14)),1,K1730)))</f>
        <v>0</v>
      </c>
      <c r="N1731" s="13">
        <f t="shared" si="80"/>
        <v>29570.945338083442</v>
      </c>
      <c r="O1731" s="10">
        <f ca="1">(O1730+(IF(J1730&lt;&gt;J1729,(-O1730*'inputs and tables'!$K$22-'inputs and tables'!$K$21)-O1730*'inputs and tables'!$K$22,0)*('inputs and tables'!$K$15+'inputs and tables'!$K$16)))*(IF(AND(J1730=0,'inputs and tables'!$K$16=1),(data!C1730/data!C1731-1)*'inputs and tables'!$K$18+1,1)*IF(AND(J1730=1,'inputs and tables'!$K$15=1),(data!C1731/data!C1730-1)*'inputs and tables'!$K$17+1,1))</f>
        <v>722843.05623393389</v>
      </c>
      <c r="P1731" s="10">
        <f ca="1">(P1730+(IF(K1730&lt;&gt;K1729,(-P1730*'inputs and tables'!$K$22-'inputs and tables'!$K$21)-P1730*'inputs and tables'!$K$22,0)*('inputs and tables'!$K$15+'inputs and tables'!$K$16)))*(IF(AND(K1730=0,'inputs and tables'!$K$16=1),data!C1730/data!C1731,1)*IF(AND(K1730=1,'inputs and tables'!$K$15=1),data!C1731/data!C1730,1))</f>
        <v>19649.58908155702</v>
      </c>
      <c r="R1731" s="36">
        <f ca="1">1-O1731/MAX($O$202:O1731)</f>
        <v>0.78194815372858562</v>
      </c>
      <c r="S1731" s="36">
        <f>1-N1731/MAX($N$202:N1731)</f>
        <v>0.58180835531381458</v>
      </c>
    </row>
    <row r="1732" spans="1:19" x14ac:dyDescent="0.4">
      <c r="A1732" s="17">
        <f t="shared" si="78"/>
        <v>1730</v>
      </c>
      <c r="B1732">
        <v>1569715200</v>
      </c>
      <c r="C1732">
        <v>8052.4</v>
      </c>
      <c r="D1732" s="14">
        <f t="shared" si="79"/>
        <v>43737</v>
      </c>
      <c r="F1732">
        <f ca="1">IF(A1732&lt;$F$2,"",AVERAGE(INDIRECT("C"&amp;A1732-$F$2+3):C1732))</f>
        <v>9942.2634090909087</v>
      </c>
      <c r="G1732" s="2">
        <f ca="1">IF(A1732&lt;$G$2,"",IF(A1732=$G$2,AVERAGE(INDIRECT("C"&amp;A1732-$G$2+3):C1732),G1731+(2/($G$2+3))*(C1732-G1731)))</f>
        <v>9796.374603746237</v>
      </c>
      <c r="J1732">
        <f ca="1">IF(F1732="","",IF(C1732&lt;(F1732*(1-'inputs and tables'!$K$14)),0,IF(C1732&gt;(F1732*(1+'inputs and tables'!$K$14)),1,J1731)))</f>
        <v>0</v>
      </c>
      <c r="K1732">
        <f ca="1">IF(G1732="","",IF(C1732&lt;(G1732*(1-'inputs and tables'!$K$14)),0,IF(C1732&gt;(G1732*(1+'inputs and tables'!$K$14)),1,K1731)))</f>
        <v>0</v>
      </c>
      <c r="N1732" s="13">
        <f t="shared" si="80"/>
        <v>28976.933318939176</v>
      </c>
      <c r="O1732" s="10">
        <f ca="1">(O1731+(IF(J1731&lt;&gt;J1730,(-O1731*'inputs and tables'!$K$22-'inputs and tables'!$K$21)-O1731*'inputs and tables'!$K$22,0)*('inputs and tables'!$K$15+'inputs and tables'!$K$16)))*(IF(AND(J1731=0,'inputs and tables'!$K$16=1),(data!C1731/data!C1732-1)*'inputs and tables'!$K$18+1,1)*IF(AND(J1731=1,'inputs and tables'!$K$15=1),(data!C1732/data!C1731-1)*'inputs and tables'!$K$17+1,1))</f>
        <v>737660.96186362638</v>
      </c>
      <c r="P1732" s="10">
        <f ca="1">(P1731+(IF(K1731&lt;&gt;K1730,(-P1731*'inputs and tables'!$K$22-'inputs and tables'!$K$21)-P1731*'inputs and tables'!$K$22,0)*('inputs and tables'!$K$15+'inputs and tables'!$K$16)))*(IF(AND(K1731=0,'inputs and tables'!$K$16=1),data!C1731/data!C1732,1)*IF(AND(K1731=1,'inputs and tables'!$K$15=1),data!C1732/data!C1731,1))</f>
        <v>20052.395408824992</v>
      </c>
      <c r="R1732" s="36">
        <f ca="1">1-O1732/MAX($O$202:O1732)</f>
        <v>0.77747820461229444</v>
      </c>
      <c r="S1732" s="36">
        <f>1-N1732/MAX($N$202:N1732)</f>
        <v>0.59020885994460093</v>
      </c>
    </row>
    <row r="1733" spans="1:19" x14ac:dyDescent="0.4">
      <c r="A1733" s="17">
        <f t="shared" ref="A1733:A1796" si="81">A1732+1</f>
        <v>1731</v>
      </c>
      <c r="B1733">
        <v>1569801600</v>
      </c>
      <c r="C1733">
        <v>8304.9599999999991</v>
      </c>
      <c r="D1733" s="14">
        <f t="shared" si="79"/>
        <v>43738</v>
      </c>
      <c r="F1733">
        <f ca="1">IF(A1733&lt;$F$2,"",AVERAGE(INDIRECT("C"&amp;A1733-$F$2+3):C1733))</f>
        <v>9898.7900000000009</v>
      </c>
      <c r="G1733" s="2">
        <f ca="1">IF(A1733&lt;$G$2,"",IF(A1733=$G$2,AVERAGE(INDIRECT("C"&amp;A1733-$G$2+3):C1733),G1732+(2/($G$2+3))*(C1733-G1732)))</f>
        <v>9732.9101525229926</v>
      </c>
      <c r="J1733">
        <f ca="1">IF(F1733="","",IF(C1733&lt;(F1733*(1-'inputs and tables'!$K$14)),0,IF(C1733&gt;(F1733*(1+'inputs and tables'!$K$14)),1,J1732)))</f>
        <v>0</v>
      </c>
      <c r="K1733">
        <f ca="1">IF(G1733="","",IF(C1733&lt;(G1733*(1-'inputs and tables'!$K$14)),0,IF(C1733&gt;(G1733*(1+'inputs and tables'!$K$14)),1,K1732)))</f>
        <v>0</v>
      </c>
      <c r="N1733" s="13">
        <f t="shared" si="80"/>
        <v>29885.782144013847</v>
      </c>
      <c r="O1733" s="10">
        <f ca="1">(O1732+(IF(J1732&lt;&gt;J1731,(-O1732*'inputs and tables'!$K$22-'inputs and tables'!$K$21)-O1732*'inputs and tables'!$K$22,0)*('inputs and tables'!$K$15+'inputs and tables'!$K$16)))*(IF(AND(J1732=0,'inputs and tables'!$K$16=1),(data!C1732/data!C1733-1)*'inputs and tables'!$K$18+1,1)*IF(AND(J1732=1,'inputs and tables'!$K$15=1),(data!C1733/data!C1732-1)*'inputs and tables'!$K$17+1,1))</f>
        <v>715228.14430300274</v>
      </c>
      <c r="P1733" s="10">
        <f ca="1">(P1732+(IF(K1732&lt;&gt;K1731,(-P1732*'inputs and tables'!$K$22-'inputs and tables'!$K$21)-P1732*'inputs and tables'!$K$22,0)*('inputs and tables'!$K$15+'inputs and tables'!$K$16)))*(IF(AND(K1732=0,'inputs and tables'!$K$16=1),data!C1732/data!C1733,1)*IF(AND(K1732=1,'inputs and tables'!$K$15=1),data!C1733/data!C1732,1))</f>
        <v>19442.587175618231</v>
      </c>
      <c r="R1733" s="36">
        <f ca="1">1-O1733/MAX($O$202:O1733)</f>
        <v>0.78424525763158881</v>
      </c>
      <c r="S1733" s="36">
        <f>1-N1733/MAX($N$202:N1733)</f>
        <v>0.57735594027687565</v>
      </c>
    </row>
    <row r="1734" spans="1:19" x14ac:dyDescent="0.4">
      <c r="A1734" s="17">
        <f t="shared" si="81"/>
        <v>1732</v>
      </c>
      <c r="B1734">
        <v>1569888000</v>
      </c>
      <c r="C1734">
        <v>8321.52</v>
      </c>
      <c r="D1734" s="14">
        <f t="shared" si="79"/>
        <v>43739</v>
      </c>
      <c r="F1734">
        <f ca="1">IF(A1734&lt;$F$2,"",AVERAGE(INDIRECT("C"&amp;A1734-$F$2+3):C1734))</f>
        <v>9853.4727272727287</v>
      </c>
      <c r="G1734" s="2">
        <f ca="1">IF(A1734&lt;$G$2,"",IF(A1734=$G$2,AVERAGE(INDIRECT("C"&amp;A1734-$G$2+3):C1734),G1733+(2/($G$2+3))*(C1734-G1733)))</f>
        <v>9672.8509970964824</v>
      </c>
      <c r="J1734">
        <f ca="1">IF(F1734="","",IF(C1734&lt;(F1734*(1-'inputs and tables'!$K$14)),0,IF(C1734&gt;(F1734*(1+'inputs and tables'!$K$14)),1,J1733)))</f>
        <v>0</v>
      </c>
      <c r="K1734">
        <f ca="1">IF(G1734="","",IF(C1734&lt;(G1734*(1-'inputs and tables'!$K$14)),0,IF(C1734&gt;(G1734*(1+'inputs and tables'!$K$14)),1,K1733)))</f>
        <v>0</v>
      </c>
      <c r="N1734" s="13">
        <f t="shared" si="80"/>
        <v>29945.374068876205</v>
      </c>
      <c r="O1734" s="10">
        <f ca="1">(O1733+(IF(J1733&lt;&gt;J1732,(-O1733*'inputs and tables'!$K$22-'inputs and tables'!$K$21)-O1733*'inputs and tables'!$K$22,0)*('inputs and tables'!$K$15+'inputs and tables'!$K$16)))*(IF(AND(J1733=0,'inputs and tables'!$K$16=1),(data!C1733/data!C1734-1)*'inputs and tables'!$K$18+1,1)*IF(AND(J1733=1,'inputs and tables'!$K$15=1),(data!C1734/data!C1733-1)*'inputs and tables'!$K$17+1,1))</f>
        <v>713804.82523753657</v>
      </c>
      <c r="P1734" s="10">
        <f ca="1">(P1733+(IF(K1733&lt;&gt;K1732,(-P1733*'inputs and tables'!$K$22-'inputs and tables'!$K$21)-P1733*'inputs and tables'!$K$22,0)*('inputs and tables'!$K$15+'inputs and tables'!$K$16)))*(IF(AND(K1733=0,'inputs and tables'!$K$16=1),data!C1733/data!C1734,1)*IF(AND(K1733=1,'inputs and tables'!$K$15=1),data!C1734/data!C1733,1))</f>
        <v>19403.896017797513</v>
      </c>
      <c r="R1734" s="36">
        <f ca="1">1-O1734/MAX($O$202:O1734)</f>
        <v>0.78467461411136907</v>
      </c>
      <c r="S1734" s="36">
        <f>1-N1734/MAX($N$202:N1734)</f>
        <v>0.57651319261415179</v>
      </c>
    </row>
    <row r="1735" spans="1:19" x14ac:dyDescent="0.4">
      <c r="A1735" s="17">
        <f t="shared" si="81"/>
        <v>1733</v>
      </c>
      <c r="B1735">
        <v>1569974400</v>
      </c>
      <c r="C1735">
        <v>8381.7199999999993</v>
      </c>
      <c r="D1735" s="14">
        <f t="shared" si="79"/>
        <v>43740</v>
      </c>
      <c r="F1735">
        <f ca="1">IF(A1735&lt;$F$2,"",AVERAGE(INDIRECT("C"&amp;A1735-$F$2+3):C1735))</f>
        <v>9795.7845454545459</v>
      </c>
      <c r="G1735" s="2">
        <f ca="1">IF(A1735&lt;$G$2,"",IF(A1735=$G$2,AVERAGE(INDIRECT("C"&amp;A1735-$G$2+3):C1735),G1734+(2/($G$2+3))*(C1735-G1734)))</f>
        <v>9617.9092525391861</v>
      </c>
      <c r="J1735">
        <f ca="1">IF(F1735="","",IF(C1735&lt;(F1735*(1-'inputs and tables'!$K$14)),0,IF(C1735&gt;(F1735*(1+'inputs and tables'!$K$14)),1,J1734)))</f>
        <v>0</v>
      </c>
      <c r="K1735">
        <f ca="1">IF(G1735="","",IF(C1735&lt;(G1735*(1-'inputs and tables'!$K$14)),0,IF(C1735&gt;(G1735*(1+'inputs and tables'!$K$14)),1,K1734)))</f>
        <v>0</v>
      </c>
      <c r="N1735" s="13">
        <f t="shared" si="80"/>
        <v>30162.006549354086</v>
      </c>
      <c r="O1735" s="10">
        <f ca="1">(O1734+(IF(J1734&lt;&gt;J1733,(-O1734*'inputs and tables'!$K$22-'inputs and tables'!$K$21)-O1734*'inputs and tables'!$K$22,0)*('inputs and tables'!$K$15+'inputs and tables'!$K$16)))*(IF(AND(J1734=0,'inputs and tables'!$K$16=1),(data!C1734/data!C1735-1)*'inputs and tables'!$K$18+1,1)*IF(AND(J1734=1,'inputs and tables'!$K$15=1),(data!C1735/data!C1734-1)*'inputs and tables'!$K$17+1,1))</f>
        <v>708678.06718795979</v>
      </c>
      <c r="P1735" s="10">
        <f ca="1">(P1734+(IF(K1734&lt;&gt;K1733,(-P1734*'inputs and tables'!$K$22-'inputs and tables'!$K$21)-P1734*'inputs and tables'!$K$22,0)*('inputs and tables'!$K$15+'inputs and tables'!$K$16)))*(IF(AND(K1734=0,'inputs and tables'!$K$16=1),data!C1734/data!C1735,1)*IF(AND(K1734=1,'inputs and tables'!$K$15=1),data!C1735/data!C1734,1))</f>
        <v>19264.531479221732</v>
      </c>
      <c r="R1735" s="36">
        <f ca="1">1-O1735/MAX($O$202:O1735)</f>
        <v>0.78622114492252659</v>
      </c>
      <c r="S1735" s="36">
        <f>1-N1735/MAX($N$202:N1735)</f>
        <v>0.57344958094168963</v>
      </c>
    </row>
    <row r="1736" spans="1:19" x14ac:dyDescent="0.4">
      <c r="A1736" s="17">
        <f t="shared" si="81"/>
        <v>1734</v>
      </c>
      <c r="B1736">
        <v>1570060800</v>
      </c>
      <c r="C1736">
        <v>8240.41</v>
      </c>
      <c r="D1736" s="14">
        <f t="shared" si="79"/>
        <v>43741</v>
      </c>
      <c r="F1736">
        <f ca="1">IF(A1736&lt;$F$2,"",AVERAGE(INDIRECT("C"&amp;A1736-$F$2+3):C1736))</f>
        <v>9738.3145454545447</v>
      </c>
      <c r="G1736" s="2">
        <f ca="1">IF(A1736&lt;$G$2,"",IF(A1736=$G$2,AVERAGE(INDIRECT("C"&amp;A1736-$G$2+3):C1736),G1735+(2/($G$2+3))*(C1736-G1735)))</f>
        <v>9559.2922630694338</v>
      </c>
      <c r="J1736">
        <f ca="1">IF(F1736="","",IF(C1736&lt;(F1736*(1-'inputs and tables'!$K$14)),0,IF(C1736&gt;(F1736*(1+'inputs and tables'!$K$14)),1,J1735)))</f>
        <v>0</v>
      </c>
      <c r="K1736">
        <f ca="1">IF(G1736="","",IF(C1736&lt;(G1736*(1-'inputs and tables'!$K$14)),0,IF(C1736&gt;(G1736*(1+'inputs and tables'!$K$14)),1,K1735)))</f>
        <v>0</v>
      </c>
      <c r="N1736" s="13">
        <f t="shared" si="80"/>
        <v>29653.495987621027</v>
      </c>
      <c r="O1736" s="10">
        <f ca="1">(O1735+(IF(J1735&lt;&gt;J1734,(-O1735*'inputs and tables'!$K$22-'inputs and tables'!$K$21)-O1735*'inputs and tables'!$K$22,0)*('inputs and tables'!$K$15+'inputs and tables'!$K$16)))*(IF(AND(J1735=0,'inputs and tables'!$K$16=1),(data!C1735/data!C1736-1)*'inputs and tables'!$K$18+1,1)*IF(AND(J1735=1,'inputs and tables'!$K$15=1),(data!C1736/data!C1735-1)*'inputs and tables'!$K$17+1,1))</f>
        <v>720830.7753267939</v>
      </c>
      <c r="P1736" s="10">
        <f ca="1">(P1735+(IF(K1735&lt;&gt;K1734,(-P1735*'inputs and tables'!$K$22-'inputs and tables'!$K$21)-P1735*'inputs and tables'!$K$22,0)*('inputs and tables'!$K$15+'inputs and tables'!$K$16)))*(IF(AND(K1735=0,'inputs and tables'!$K$16=1),data!C1735/data!C1736,1)*IF(AND(K1735=1,'inputs and tables'!$K$15=1),data!C1736/data!C1735,1))</f>
        <v>19594.887728889989</v>
      </c>
      <c r="R1736" s="36">
        <f ca="1">1-O1736/MAX($O$202:O1736)</f>
        <v>0.7825551756308291</v>
      </c>
      <c r="S1736" s="36">
        <f>1-N1736/MAX($N$202:N1736)</f>
        <v>0.58064092588248095</v>
      </c>
    </row>
    <row r="1737" spans="1:19" x14ac:dyDescent="0.4">
      <c r="A1737" s="17">
        <f t="shared" si="81"/>
        <v>1735</v>
      </c>
      <c r="B1737">
        <v>1570147200</v>
      </c>
      <c r="C1737">
        <v>8156.67</v>
      </c>
      <c r="D1737" s="14">
        <f t="shared" si="79"/>
        <v>43742</v>
      </c>
      <c r="F1737">
        <f ca="1">IF(A1737&lt;$F$2,"",AVERAGE(INDIRECT("C"&amp;A1737-$F$2+3):C1737))</f>
        <v>9693.4661363636351</v>
      </c>
      <c r="G1737" s="2">
        <f ca="1">IF(A1737&lt;$G$2,"",IF(A1737=$G$2,AVERAGE(INDIRECT("C"&amp;A1737-$G$2+3):C1737),G1736+(2/($G$2+3))*(C1737-G1736)))</f>
        <v>9499.6062093217988</v>
      </c>
      <c r="J1737">
        <f ca="1">IF(F1737="","",IF(C1737&lt;(F1737*(1-'inputs and tables'!$K$14)),0,IF(C1737&gt;(F1737*(1+'inputs and tables'!$K$14)),1,J1736)))</f>
        <v>0</v>
      </c>
      <c r="K1737">
        <f ca="1">IF(G1737="","",IF(C1737&lt;(G1737*(1-'inputs and tables'!$K$14)),0,IF(C1737&gt;(G1737*(1+'inputs and tables'!$K$14)),1,K1736)))</f>
        <v>0</v>
      </c>
      <c r="N1737" s="13">
        <f t="shared" si="80"/>
        <v>29352.153729893151</v>
      </c>
      <c r="O1737" s="10">
        <f ca="1">(O1736+(IF(J1736&lt;&gt;J1735,(-O1736*'inputs and tables'!$K$22-'inputs and tables'!$K$21)-O1736*'inputs and tables'!$K$22,0)*('inputs and tables'!$K$15+'inputs and tables'!$K$16)))*(IF(AND(J1736=0,'inputs and tables'!$K$16=1),(data!C1736/data!C1737-1)*'inputs and tables'!$K$18+1,1)*IF(AND(J1736=1,'inputs and tables'!$K$15=1),(data!C1737/data!C1736-1)*'inputs and tables'!$K$17+1,1))</f>
        <v>728231.1444879669</v>
      </c>
      <c r="P1737" s="10">
        <f ca="1">(P1736+(IF(K1736&lt;&gt;K1735,(-P1736*'inputs and tables'!$K$22-'inputs and tables'!$K$21)-P1736*'inputs and tables'!$K$22,0)*('inputs and tables'!$K$15+'inputs and tables'!$K$16)))*(IF(AND(K1736=0,'inputs and tables'!$K$16=1),data!C1736/data!C1737,1)*IF(AND(K1736=1,'inputs and tables'!$K$15=1),data!C1737/data!C1736,1))</f>
        <v>19796.057556579137</v>
      </c>
      <c r="R1737" s="36">
        <f ca="1">1-O1737/MAX($O$202:O1737)</f>
        <v>0.78032279040589358</v>
      </c>
      <c r="S1737" s="36">
        <f>1-N1737/MAX($N$202:N1737)</f>
        <v>0.58490250132188271</v>
      </c>
    </row>
    <row r="1738" spans="1:19" x14ac:dyDescent="0.4">
      <c r="A1738" s="17">
        <f t="shared" si="81"/>
        <v>1736</v>
      </c>
      <c r="B1738">
        <v>1570233600</v>
      </c>
      <c r="C1738">
        <v>8147.63</v>
      </c>
      <c r="D1738" s="14">
        <f t="shared" si="79"/>
        <v>43743</v>
      </c>
      <c r="F1738">
        <f ca="1">IF(A1738&lt;$F$2,"",AVERAGE(INDIRECT("C"&amp;A1738-$F$2+3):C1738))</f>
        <v>9648.9315909090892</v>
      </c>
      <c r="G1738" s="2">
        <f ca="1">IF(A1738&lt;$G$2,"",IF(A1738=$G$2,AVERAGE(INDIRECT("C"&amp;A1738-$G$2+3):C1738),G1737+(2/($G$2+3))*(C1738-G1737)))</f>
        <v>9442.0753067974674</v>
      </c>
      <c r="J1738">
        <f ca="1">IF(F1738="","",IF(C1738&lt;(F1738*(1-'inputs and tables'!$K$14)),0,IF(C1738&gt;(F1738*(1+'inputs and tables'!$K$14)),1,J1737)))</f>
        <v>0</v>
      </c>
      <c r="K1738">
        <f ca="1">IF(G1738="","",IF(C1738&lt;(G1738*(1-'inputs and tables'!$K$14)),0,IF(C1738&gt;(G1738*(1+'inputs and tables'!$K$14)),1,K1737)))</f>
        <v>0</v>
      </c>
      <c r="N1738" s="13">
        <f t="shared" si="80"/>
        <v>29319.622872359592</v>
      </c>
      <c r="O1738" s="10">
        <f ca="1">(O1737+(IF(J1737&lt;&gt;J1736,(-O1737*'inputs and tables'!$K$22-'inputs and tables'!$K$21)-O1737*'inputs and tables'!$K$22,0)*('inputs and tables'!$K$15+'inputs and tables'!$K$16)))*(IF(AND(J1737=0,'inputs and tables'!$K$16=1),(data!C1737/data!C1738-1)*'inputs and tables'!$K$18+1,1)*IF(AND(J1737=1,'inputs and tables'!$K$15=1),(data!C1738/data!C1737-1)*'inputs and tables'!$K$17+1,1))</f>
        <v>729039.13522222592</v>
      </c>
      <c r="P1738" s="10">
        <f ca="1">(P1737+(IF(K1737&lt;&gt;K1736,(-P1737*'inputs and tables'!$K$22-'inputs and tables'!$K$21)-P1737*'inputs and tables'!$K$22,0)*('inputs and tables'!$K$15+'inputs and tables'!$K$16)))*(IF(AND(K1737=0,'inputs and tables'!$K$16=1),data!C1737/data!C1738,1)*IF(AND(K1737=1,'inputs and tables'!$K$15=1),data!C1738/data!C1737,1))</f>
        <v>19818.021779342256</v>
      </c>
      <c r="R1738" s="36">
        <f ca="1">1-O1738/MAX($O$202:O1738)</f>
        <v>0.7800790530276952</v>
      </c>
      <c r="S1738" s="36">
        <f>1-N1738/MAX($N$202:N1738)</f>
        <v>0.58536255197834552</v>
      </c>
    </row>
    <row r="1739" spans="1:19" x14ac:dyDescent="0.4">
      <c r="A1739" s="17">
        <f t="shared" si="81"/>
        <v>1737</v>
      </c>
      <c r="B1739">
        <v>1570320000</v>
      </c>
      <c r="C1739">
        <v>7859.79</v>
      </c>
      <c r="D1739" s="14">
        <f t="shared" si="79"/>
        <v>43744</v>
      </c>
      <c r="F1739">
        <f ca="1">IF(A1739&lt;$F$2,"",AVERAGE(INDIRECT("C"&amp;A1739-$F$2+3):C1739))</f>
        <v>9590.9529545454534</v>
      </c>
      <c r="G1739" s="2">
        <f ca="1">IF(A1739&lt;$G$2,"",IF(A1739=$G$2,AVERAGE(INDIRECT("C"&amp;A1739-$G$2+3):C1739),G1738+(2/($G$2+3))*(C1739-G1738)))</f>
        <v>9374.7440171465114</v>
      </c>
      <c r="J1739">
        <f ca="1">IF(F1739="","",IF(C1739&lt;(F1739*(1-'inputs and tables'!$K$14)),0,IF(C1739&gt;(F1739*(1+'inputs and tables'!$K$14)),1,J1738)))</f>
        <v>0</v>
      </c>
      <c r="K1739">
        <f ca="1">IF(G1739="","",IF(C1739&lt;(G1739*(1-'inputs and tables'!$K$14)),0,IF(C1739&gt;(G1739*(1+'inputs and tables'!$K$14)),1,K1738)))</f>
        <v>0</v>
      </c>
      <c r="N1739" s="13">
        <f t="shared" si="80"/>
        <v>28283.817337795557</v>
      </c>
      <c r="O1739" s="10">
        <f ca="1">(O1738+(IF(J1738&lt;&gt;J1737,(-O1738*'inputs and tables'!$K$22-'inputs and tables'!$K$21)-O1738*'inputs and tables'!$K$22,0)*('inputs and tables'!$K$15+'inputs and tables'!$K$16)))*(IF(AND(J1738=0,'inputs and tables'!$K$16=1),(data!C1738/data!C1739-1)*'inputs and tables'!$K$18+1,1)*IF(AND(J1738=1,'inputs and tables'!$K$15=1),(data!C1739/data!C1738-1)*'inputs and tables'!$K$17+1,1))</f>
        <v>755737.89240051771</v>
      </c>
      <c r="P1739" s="10">
        <f ca="1">(P1738+(IF(K1738&lt;&gt;K1737,(-P1738*'inputs and tables'!$K$22-'inputs and tables'!$K$21)-P1738*'inputs and tables'!$K$22,0)*('inputs and tables'!$K$15+'inputs and tables'!$K$16)))*(IF(AND(K1738=0,'inputs and tables'!$K$16=1),data!C1738/data!C1739,1)*IF(AND(K1738=1,'inputs and tables'!$K$15=1),data!C1739/data!C1738,1))</f>
        <v>20543.79427313228</v>
      </c>
      <c r="R1739" s="36">
        <f ca="1">1-O1739/MAX($O$202:O1739)</f>
        <v>0.77202514250635701</v>
      </c>
      <c r="S1739" s="36">
        <f>1-N1739/MAX($N$202:N1739)</f>
        <v>0.60001089057969992</v>
      </c>
    </row>
    <row r="1740" spans="1:19" x14ac:dyDescent="0.4">
      <c r="A1740" s="17">
        <f t="shared" si="81"/>
        <v>1738</v>
      </c>
      <c r="B1740">
        <v>1570406400</v>
      </c>
      <c r="C1740">
        <v>8209</v>
      </c>
      <c r="D1740" s="14">
        <f t="shared" si="79"/>
        <v>43745</v>
      </c>
      <c r="F1740">
        <f ca="1">IF(A1740&lt;$F$2,"",AVERAGE(INDIRECT("C"&amp;A1740-$F$2+3):C1740))</f>
        <v>9546.8856818181794</v>
      </c>
      <c r="G1740" s="2">
        <f ca="1">IF(A1740&lt;$G$2,"",IF(A1740=$G$2,AVERAGE(INDIRECT("C"&amp;A1740-$G$2+3):C1740),G1739+(2/($G$2+3))*(C1740-G1739)))</f>
        <v>9325.1378887572973</v>
      </c>
      <c r="J1740">
        <f ca="1">IF(F1740="","",IF(C1740&lt;(F1740*(1-'inputs and tables'!$K$14)),0,IF(C1740&gt;(F1740*(1+'inputs and tables'!$K$14)),1,J1739)))</f>
        <v>0</v>
      </c>
      <c r="K1740">
        <f ca="1">IF(G1740="","",IF(C1740&lt;(G1740*(1-'inputs and tables'!$K$14)),0,IF(C1740&gt;(G1740*(1+'inputs and tables'!$K$14)),1,K1739)))</f>
        <v>0</v>
      </c>
      <c r="N1740" s="13">
        <f t="shared" si="80"/>
        <v>29540.465651876668</v>
      </c>
      <c r="O1740" s="10">
        <f ca="1">(O1739+(IF(J1739&lt;&gt;J1738,(-O1739*'inputs and tables'!$K$22-'inputs and tables'!$K$21)-O1739*'inputs and tables'!$K$22,0)*('inputs and tables'!$K$15+'inputs and tables'!$K$16)))*(IF(AND(J1739=0,'inputs and tables'!$K$16=1),(data!C1739/data!C1740-1)*'inputs and tables'!$K$18+1,1)*IF(AND(J1739=1,'inputs and tables'!$K$15=1),(data!C1740/data!C1739-1)*'inputs and tables'!$K$17+1,1))</f>
        <v>723588.88163121766</v>
      </c>
      <c r="P1740" s="10">
        <f ca="1">(P1739+(IF(K1739&lt;&gt;K1738,(-P1739*'inputs and tables'!$K$22-'inputs and tables'!$K$21)-P1739*'inputs and tables'!$K$22,0)*('inputs and tables'!$K$15+'inputs and tables'!$K$16)))*(IF(AND(K1739=0,'inputs and tables'!$K$16=1),data!C1739/data!C1740,1)*IF(AND(K1739=1,'inputs and tables'!$K$15=1),data!C1740/data!C1739,1))</f>
        <v>19669.863416984088</v>
      </c>
      <c r="R1740" s="36">
        <f ca="1">1-O1740/MAX($O$202:O1740)</f>
        <v>0.78172316906079176</v>
      </c>
      <c r="S1740" s="36">
        <f>1-N1740/MAX($N$202:N1740)</f>
        <v>0.58223939835145178</v>
      </c>
    </row>
    <row r="1741" spans="1:19" x14ac:dyDescent="0.4">
      <c r="A1741" s="17">
        <f t="shared" si="81"/>
        <v>1739</v>
      </c>
      <c r="B1741">
        <v>1570492800</v>
      </c>
      <c r="C1741">
        <v>8180</v>
      </c>
      <c r="D1741" s="14">
        <f t="shared" si="79"/>
        <v>43746</v>
      </c>
      <c r="F1741">
        <f ca="1">IF(A1741&lt;$F$2,"",AVERAGE(INDIRECT("C"&amp;A1741-$F$2+3):C1741))</f>
        <v>9502.3693181818162</v>
      </c>
      <c r="G1741" s="2">
        <f ca="1">IF(A1741&lt;$G$2,"",IF(A1741=$G$2,AVERAGE(INDIRECT("C"&amp;A1741-$G$2+3):C1741),G1740+(2/($G$2+3))*(C1741-G1740)))</f>
        <v>9276.4086168952854</v>
      </c>
      <c r="J1741">
        <f ca="1">IF(F1741="","",IF(C1741&lt;(F1741*(1-'inputs and tables'!$K$14)),0,IF(C1741&gt;(F1741*(1+'inputs and tables'!$K$14)),1,J1740)))</f>
        <v>0</v>
      </c>
      <c r="K1741">
        <f ca="1">IF(G1741="","",IF(C1741&lt;(G1741*(1-'inputs and tables'!$K$14)),0,IF(C1741&gt;(G1741*(1+'inputs and tables'!$K$14)),1,K1740)))</f>
        <v>0</v>
      </c>
      <c r="N1741" s="13">
        <f t="shared" si="80"/>
        <v>29436.107812443799</v>
      </c>
      <c r="O1741" s="10">
        <f ca="1">(O1740+(IF(J1740&lt;&gt;J1739,(-O1740*'inputs and tables'!$K$22-'inputs and tables'!$K$21)-O1740*'inputs and tables'!$K$22,0)*('inputs and tables'!$K$15+'inputs and tables'!$K$16)))*(IF(AND(J1740=0,'inputs and tables'!$K$16=1),(data!C1740/data!C1741-1)*'inputs and tables'!$K$18+1,1)*IF(AND(J1740=1,'inputs and tables'!$K$15=1),(data!C1741/data!C1740-1)*'inputs and tables'!$K$17+1,1))</f>
        <v>726154.17228736752</v>
      </c>
      <c r="P1741" s="10">
        <f ca="1">(P1740+(IF(K1740&lt;&gt;K1739,(-P1740*'inputs and tables'!$K$22-'inputs and tables'!$K$21)-P1740*'inputs and tables'!$K$22,0)*('inputs and tables'!$K$15+'inputs and tables'!$K$16)))*(IF(AND(K1740=0,'inputs and tables'!$K$16=1),data!C1740/data!C1741,1)*IF(AND(K1740=1,'inputs and tables'!$K$15=1),data!C1741/data!C1740,1))</f>
        <v>19739.597651591979</v>
      </c>
      <c r="R1741" s="36">
        <f ca="1">1-O1741/MAX($O$202:O1741)</f>
        <v>0.78094932699511488</v>
      </c>
      <c r="S1741" s="36">
        <f>1-N1741/MAX($N$202:N1741)</f>
        <v>0.58371522457240532</v>
      </c>
    </row>
    <row r="1742" spans="1:19" x14ac:dyDescent="0.4">
      <c r="A1742" s="17">
        <f t="shared" si="81"/>
        <v>1740</v>
      </c>
      <c r="B1742">
        <v>1570579200</v>
      </c>
      <c r="C1742">
        <v>8590</v>
      </c>
      <c r="D1742" s="14">
        <f t="shared" si="79"/>
        <v>43747</v>
      </c>
      <c r="F1742">
        <f ca="1">IF(A1742&lt;$F$2,"",AVERAGE(INDIRECT("C"&amp;A1742-$F$2+3):C1742))</f>
        <v>9462.1045454545438</v>
      </c>
      <c r="G1742" s="2">
        <f ca="1">IF(A1742&lt;$G$2,"",IF(A1742=$G$2,AVERAGE(INDIRECT("C"&amp;A1742-$G$2+3):C1742),G1741+(2/($G$2+3))*(C1742-G1741)))</f>
        <v>9247.199739580592</v>
      </c>
      <c r="J1742">
        <f ca="1">IF(F1742="","",IF(C1742&lt;(F1742*(1-'inputs and tables'!$K$14)),0,IF(C1742&gt;(F1742*(1+'inputs and tables'!$K$14)),1,J1741)))</f>
        <v>0</v>
      </c>
      <c r="K1742">
        <f ca="1">IF(G1742="","",IF(C1742&lt;(G1742*(1-'inputs and tables'!$K$14)),0,IF(C1742&gt;(G1742*(1+'inputs and tables'!$K$14)),1,K1741)))</f>
        <v>0</v>
      </c>
      <c r="N1742" s="13">
        <f t="shared" si="80"/>
        <v>30911.511749253328</v>
      </c>
      <c r="O1742" s="10">
        <f ca="1">(O1741+(IF(J1741&lt;&gt;J1740,(-O1741*'inputs and tables'!$K$22-'inputs and tables'!$K$21)-O1741*'inputs and tables'!$K$22,0)*('inputs and tables'!$K$15+'inputs and tables'!$K$16)))*(IF(AND(J1741=0,'inputs and tables'!$K$16=1),(data!C1741/data!C1742-1)*'inputs and tables'!$K$18+1,1)*IF(AND(J1741=1,'inputs and tables'!$K$15=1),(data!C1742/data!C1741-1)*'inputs and tables'!$K$17+1,1))</f>
        <v>691494.89281847107</v>
      </c>
      <c r="P1742" s="10">
        <f ca="1">(P1741+(IF(K1741&lt;&gt;K1740,(-P1741*'inputs and tables'!$K$22-'inputs and tables'!$K$21)-P1741*'inputs and tables'!$K$22,0)*('inputs and tables'!$K$15+'inputs and tables'!$K$16)))*(IF(AND(K1741=0,'inputs and tables'!$K$16=1),data!C1741/data!C1742,1)*IF(AND(K1741=1,'inputs and tables'!$K$15=1),data!C1742/data!C1741,1))</f>
        <v>18797.428264263373</v>
      </c>
      <c r="R1742" s="36">
        <f ca="1">1-O1742/MAX($O$202:O1742)</f>
        <v>0.79140459776717575</v>
      </c>
      <c r="S1742" s="36">
        <f>1-N1742/MAX($N$202:N1742)</f>
        <v>0.56285009524168239</v>
      </c>
    </row>
    <row r="1743" spans="1:19" x14ac:dyDescent="0.4">
      <c r="A1743" s="17">
        <f t="shared" si="81"/>
        <v>1741</v>
      </c>
      <c r="B1743">
        <v>1570665600</v>
      </c>
      <c r="C1743">
        <v>8587.5</v>
      </c>
      <c r="D1743" s="14">
        <f t="shared" si="79"/>
        <v>43748</v>
      </c>
      <c r="F1743">
        <f ca="1">IF(A1743&lt;$F$2,"",AVERAGE(INDIRECT("C"&amp;A1743-$F$2+3):C1743))</f>
        <v>9426.0965909090901</v>
      </c>
      <c r="G1743" s="2">
        <f ca="1">IF(A1743&lt;$G$2,"",IF(A1743=$G$2,AVERAGE(INDIRECT("C"&amp;A1743-$G$2+3):C1743),G1742+(2/($G$2+3))*(C1743-G1742)))</f>
        <v>9219.127410236737</v>
      </c>
      <c r="J1743">
        <f ca="1">IF(F1743="","",IF(C1743&lt;(F1743*(1-'inputs and tables'!$K$14)),0,IF(C1743&gt;(F1743*(1+'inputs and tables'!$K$14)),1,J1742)))</f>
        <v>0</v>
      </c>
      <c r="K1743">
        <f ca="1">IF(G1743="","",IF(C1743&lt;(G1743*(1-'inputs and tables'!$K$14)),0,IF(C1743&gt;(G1743*(1+'inputs and tables'!$K$14)),1,K1742)))</f>
        <v>0</v>
      </c>
      <c r="N1743" s="13">
        <f t="shared" si="80"/>
        <v>30902.515383784979</v>
      </c>
      <c r="O1743" s="10">
        <f ca="1">(O1742+(IF(J1742&lt;&gt;J1741,(-O1742*'inputs and tables'!$K$22-'inputs and tables'!$K$21)-O1742*'inputs and tables'!$K$22,0)*('inputs and tables'!$K$15+'inputs and tables'!$K$16)))*(IF(AND(J1742=0,'inputs and tables'!$K$16=1),(data!C1742/data!C1743-1)*'inputs and tables'!$K$18+1,1)*IF(AND(J1742=1,'inputs and tables'!$K$15=1),(data!C1743/data!C1742-1)*'inputs and tables'!$K$17+1,1))</f>
        <v>691696.20137533243</v>
      </c>
      <c r="P1743" s="10">
        <f ca="1">(P1742+(IF(K1742&lt;&gt;K1741,(-P1742*'inputs and tables'!$K$22-'inputs and tables'!$K$21)-P1742*'inputs and tables'!$K$22,0)*('inputs and tables'!$K$15+'inputs and tables'!$K$16)))*(IF(AND(K1742=0,'inputs and tables'!$K$16=1),data!C1742/data!C1743,1)*IF(AND(K1742=1,'inputs and tables'!$K$15=1),data!C1743/data!C1742,1))</f>
        <v>18802.900586902171</v>
      </c>
      <c r="R1743" s="36">
        <f ca="1">1-O1743/MAX($O$202:O1743)</f>
        <v>0.79134387130364359</v>
      </c>
      <c r="S1743" s="36">
        <f>1-N1743/MAX($N$202:N1743)</f>
        <v>0.56297732164004044</v>
      </c>
    </row>
    <row r="1744" spans="1:19" x14ac:dyDescent="0.4">
      <c r="A1744" s="17">
        <f t="shared" si="81"/>
        <v>1742</v>
      </c>
      <c r="B1744">
        <v>1570752000</v>
      </c>
      <c r="C1744">
        <v>8267.33</v>
      </c>
      <c r="D1744" s="14">
        <f t="shared" si="79"/>
        <v>43749</v>
      </c>
      <c r="F1744">
        <f ca="1">IF(A1744&lt;$F$2,"",AVERAGE(INDIRECT("C"&amp;A1744-$F$2+3):C1744))</f>
        <v>9393.2106818181801</v>
      </c>
      <c r="G1744" s="2">
        <f ca="1">IF(A1744&lt;$G$2,"",IF(A1744=$G$2,AVERAGE(INDIRECT("C"&amp;A1744-$G$2+3):C1744),G1743+(2/($G$2+3))*(C1744-G1743)))</f>
        <v>9178.6253927798552</v>
      </c>
      <c r="J1744">
        <f ca="1">IF(F1744="","",IF(C1744&lt;(F1744*(1-'inputs and tables'!$K$14)),0,IF(C1744&gt;(F1744*(1+'inputs and tables'!$K$14)),1,J1743)))</f>
        <v>0</v>
      </c>
      <c r="K1744">
        <f ca="1">IF(G1744="","",IF(C1744&lt;(G1744*(1-'inputs and tables'!$K$14)),0,IF(C1744&gt;(G1744*(1+'inputs and tables'!$K$14)),1,K1743)))</f>
        <v>0</v>
      </c>
      <c r="N1744" s="13">
        <f t="shared" si="80"/>
        <v>29750.368850984229</v>
      </c>
      <c r="O1744" s="10">
        <f ca="1">(O1743+(IF(J1743&lt;&gt;J1742,(-O1743*'inputs and tables'!$K$22-'inputs and tables'!$K$21)-O1743*'inputs and tables'!$K$22,0)*('inputs and tables'!$K$15+'inputs and tables'!$K$16)))*(IF(AND(J1743=0,'inputs and tables'!$K$16=1),(data!C1743/data!C1744-1)*'inputs and tables'!$K$18+1,1)*IF(AND(J1743=1,'inputs and tables'!$K$15=1),(data!C1744/data!C1743-1)*'inputs and tables'!$K$17+1,1))</f>
        <v>718483.61312668864</v>
      </c>
      <c r="P1744" s="10">
        <f ca="1">(P1743+(IF(K1743&lt;&gt;K1742,(-P1743*'inputs and tables'!$K$22-'inputs and tables'!$K$21)-P1743*'inputs and tables'!$K$22,0)*('inputs and tables'!$K$15+'inputs and tables'!$K$16)))*(IF(AND(K1743=0,'inputs and tables'!$K$16=1),data!C1743/data!C1744,1)*IF(AND(K1743=1,'inputs and tables'!$K$15=1),data!C1744/data!C1743,1))</f>
        <v>19531.083044951924</v>
      </c>
      <c r="R1744" s="36">
        <f ca="1">1-O1744/MAX($O$202:O1744)</f>
        <v>0.78326321736522431</v>
      </c>
      <c r="S1744" s="36">
        <f>1-N1744/MAX($N$202:N1744)</f>
        <v>0.57927095202496126</v>
      </c>
    </row>
    <row r="1745" spans="1:19" x14ac:dyDescent="0.4">
      <c r="A1745" s="17">
        <f t="shared" si="81"/>
        <v>1743</v>
      </c>
      <c r="B1745">
        <v>1570838400</v>
      </c>
      <c r="C1745">
        <v>8309.0300000000007</v>
      </c>
      <c r="D1745" s="14">
        <f t="shared" si="79"/>
        <v>43750</v>
      </c>
      <c r="F1745">
        <f ca="1">IF(A1745&lt;$F$2,"",AVERAGE(INDIRECT("C"&amp;A1745-$F$2+3):C1745))</f>
        <v>9366.2568181818169</v>
      </c>
      <c r="G1745" s="2">
        <f ca="1">IF(A1745&lt;$G$2,"",IF(A1745=$G$2,AVERAGE(INDIRECT("C"&amp;A1745-$G$2+3):C1745),G1744+(2/($G$2+3))*(C1745-G1744)))</f>
        <v>9141.6213335126267</v>
      </c>
      <c r="J1745">
        <f ca="1">IF(F1745="","",IF(C1745&lt;(F1745*(1-'inputs and tables'!$K$14)),0,IF(C1745&gt;(F1745*(1+'inputs and tables'!$K$14)),1,J1744)))</f>
        <v>0</v>
      </c>
      <c r="K1745">
        <f ca="1">IF(G1745="","",IF(C1745&lt;(G1745*(1-'inputs and tables'!$K$14)),0,IF(C1745&gt;(G1745*(1+'inputs and tables'!$K$14)),1,K1744)))</f>
        <v>0</v>
      </c>
      <c r="N1745" s="13">
        <f t="shared" si="80"/>
        <v>29900.428226996322</v>
      </c>
      <c r="O1745" s="10">
        <f ca="1">(O1744+(IF(J1744&lt;&gt;J1743,(-O1744*'inputs and tables'!$K$22-'inputs and tables'!$K$21)-O1744*'inputs and tables'!$K$22,0)*('inputs and tables'!$K$15+'inputs and tables'!$K$16)))*(IF(AND(J1744=0,'inputs and tables'!$K$16=1),(data!C1744/data!C1745-1)*'inputs and tables'!$K$18+1,1)*IF(AND(J1744=1,'inputs and tables'!$K$15=1),(data!C1745/data!C1744-1)*'inputs and tables'!$K$17+1,1))</f>
        <v>714877.80514821422</v>
      </c>
      <c r="P1745" s="10">
        <f ca="1">(P1744+(IF(K1744&lt;&gt;K1743,(-P1744*'inputs and tables'!$K$22-'inputs and tables'!$K$21)-P1744*'inputs and tables'!$K$22,0)*('inputs and tables'!$K$15+'inputs and tables'!$K$16)))*(IF(AND(K1744=0,'inputs and tables'!$K$16=1),data!C1744/data!C1745,1)*IF(AND(K1744=1,'inputs and tables'!$K$15=1),data!C1745/data!C1744,1))</f>
        <v>19433.063641607067</v>
      </c>
      <c r="R1745" s="36">
        <f ca="1">1-O1745/MAX($O$202:O1745)</f>
        <v>0.78435094046116571</v>
      </c>
      <c r="S1745" s="36">
        <f>1-N1745/MAX($N$202:N1745)</f>
        <v>0.57714881570034871</v>
      </c>
    </row>
    <row r="1746" spans="1:19" x14ac:dyDescent="0.4">
      <c r="A1746" s="17">
        <f t="shared" si="81"/>
        <v>1744</v>
      </c>
      <c r="B1746">
        <v>1570924800</v>
      </c>
      <c r="C1746">
        <v>8282.9699999999993</v>
      </c>
      <c r="D1746" s="14">
        <f t="shared" ref="D1746:D1809" si="82">(B1746/86400)+DATE(1970,1,1)</f>
        <v>43751</v>
      </c>
      <c r="F1746">
        <f ca="1">IF(A1746&lt;$F$2,"",AVERAGE(INDIRECT("C"&amp;A1746-$F$2+3):C1746))</f>
        <v>9336.7238636363618</v>
      </c>
      <c r="G1746" s="2">
        <f ca="1">IF(A1746&lt;$G$2,"",IF(A1746=$G$2,AVERAGE(INDIRECT("C"&amp;A1746-$G$2+3):C1746),G1745+(2/($G$2+3))*(C1746-G1745)))</f>
        <v>9105.0829788950687</v>
      </c>
      <c r="J1746">
        <f ca="1">IF(F1746="","",IF(C1746&lt;(F1746*(1-'inputs and tables'!$K$14)),0,IF(C1746&gt;(F1746*(1+'inputs and tables'!$K$14)),1,J1745)))</f>
        <v>0</v>
      </c>
      <c r="K1746">
        <f ca="1">IF(G1746="","",IF(C1746&lt;(G1746*(1-'inputs and tables'!$K$14)),0,IF(C1746&gt;(G1746*(1+'inputs and tables'!$K$14)),1,K1745)))</f>
        <v>0</v>
      </c>
      <c r="N1746" s="13">
        <f t="shared" ref="N1746:N1809" si="83">(C1746/C1745)*N1745</f>
        <v>29806.65011335423</v>
      </c>
      <c r="O1746" s="10">
        <f ca="1">(O1745+(IF(J1745&lt;&gt;J1744,(-O1745*'inputs and tables'!$K$22-'inputs and tables'!$K$21)-O1745*'inputs and tables'!$K$22,0)*('inputs and tables'!$K$15+'inputs and tables'!$K$16)))*(IF(AND(J1745=0,'inputs and tables'!$K$16=1),(data!C1745/data!C1746-1)*'inputs and tables'!$K$18+1,1)*IF(AND(J1745=1,'inputs and tables'!$K$15=1),(data!C1746/data!C1745-1)*'inputs and tables'!$K$17+1,1))</f>
        <v>717126.96403713489</v>
      </c>
      <c r="P1746" s="10">
        <f ca="1">(P1745+(IF(K1745&lt;&gt;K1744,(-P1745*'inputs and tables'!$K$22-'inputs and tables'!$K$21)-P1745*'inputs and tables'!$K$22,0)*('inputs and tables'!$K$15+'inputs and tables'!$K$16)))*(IF(AND(K1745=0,'inputs and tables'!$K$16=1),data!C1745/data!C1746,1)*IF(AND(K1745=1,'inputs and tables'!$K$15=1),data!C1746/data!C1745,1))</f>
        <v>19494.204227471833</v>
      </c>
      <c r="R1746" s="36">
        <f ca="1">1-O1746/MAX($O$202:O1746)</f>
        <v>0.78367246227138809</v>
      </c>
      <c r="S1746" s="36">
        <f>1-N1746/MAX($N$202:N1746)</f>
        <v>0.57847502367683323</v>
      </c>
    </row>
    <row r="1747" spans="1:19" x14ac:dyDescent="0.4">
      <c r="A1747" s="17">
        <f t="shared" si="81"/>
        <v>1745</v>
      </c>
      <c r="B1747">
        <v>1571011200</v>
      </c>
      <c r="C1747">
        <v>8355</v>
      </c>
      <c r="D1747" s="14">
        <f t="shared" si="82"/>
        <v>43752</v>
      </c>
      <c r="F1747">
        <f ca="1">IF(A1747&lt;$F$2,"",AVERAGE(INDIRECT("C"&amp;A1747-$F$2+3):C1747))</f>
        <v>9308.4088636363613</v>
      </c>
      <c r="G1747" s="2">
        <f ca="1">IF(A1747&lt;$G$2,"",IF(A1747=$G$2,AVERAGE(INDIRECT("C"&amp;A1747-$G$2+3):C1747),G1746+(2/($G$2+3))*(C1747-G1746)))</f>
        <v>9073.1645542612368</v>
      </c>
      <c r="J1747">
        <f ca="1">IF(F1747="","",IF(C1747&lt;(F1747*(1-'inputs and tables'!$K$14)),0,IF(C1747&gt;(F1747*(1+'inputs and tables'!$K$14)),1,J1746)))</f>
        <v>0</v>
      </c>
      <c r="K1747">
        <f ca="1">IF(G1747="","",IF(C1747&lt;(G1747*(1-'inputs and tables'!$K$14)),0,IF(C1747&gt;(G1747*(1+'inputs and tables'!$K$14)),1,K1746)))</f>
        <v>0</v>
      </c>
      <c r="N1747" s="13">
        <f t="shared" si="83"/>
        <v>30065.853395228354</v>
      </c>
      <c r="O1747" s="10">
        <f ca="1">(O1746+(IF(J1746&lt;&gt;J1745,(-O1746*'inputs and tables'!$K$22-'inputs and tables'!$K$21)-O1746*'inputs and tables'!$K$22,0)*('inputs and tables'!$K$15+'inputs and tables'!$K$16)))*(IF(AND(J1746=0,'inputs and tables'!$K$16=1),(data!C1746/data!C1747-1)*'inputs and tables'!$K$18+1,1)*IF(AND(J1746=1,'inputs and tables'!$K$15=1),(data!C1747/data!C1746-1)*'inputs and tables'!$K$17+1,1))</f>
        <v>710944.47986961901</v>
      </c>
      <c r="P1747" s="10">
        <f ca="1">(P1746+(IF(K1746&lt;&gt;K1745,(-P1746*'inputs and tables'!$K$22-'inputs and tables'!$K$21)-P1746*'inputs and tables'!$K$22,0)*('inputs and tables'!$K$15+'inputs and tables'!$K$16)))*(IF(AND(K1746=0,'inputs and tables'!$K$16=1),data!C1746/data!C1747,1)*IF(AND(K1746=1,'inputs and tables'!$K$15=1),data!C1747/data!C1746,1))</f>
        <v>19326.141087973949</v>
      </c>
      <c r="R1747" s="36">
        <f ca="1">1-O1747/MAX($O$202:O1747)</f>
        <v>0.78553746197726393</v>
      </c>
      <c r="S1747" s="36">
        <f>1-N1747/MAX($N$202:N1747)</f>
        <v>0.57480937668734056</v>
      </c>
    </row>
    <row r="1748" spans="1:19" x14ac:dyDescent="0.4">
      <c r="A1748" s="17">
        <f t="shared" si="81"/>
        <v>1746</v>
      </c>
      <c r="B1748">
        <v>1571097600</v>
      </c>
      <c r="C1748">
        <v>8162.44</v>
      </c>
      <c r="D1748" s="14">
        <f t="shared" si="82"/>
        <v>43753</v>
      </c>
      <c r="F1748">
        <f ca="1">IF(A1748&lt;$F$2,"",AVERAGE(INDIRECT("C"&amp;A1748-$F$2+3):C1748))</f>
        <v>9271.9524999999994</v>
      </c>
      <c r="G1748" s="2">
        <f ca="1">IF(A1748&lt;$G$2,"",IF(A1748=$G$2,AVERAGE(INDIRECT("C"&amp;A1748-$G$2+3):C1748),G1747+(2/($G$2+3))*(C1748-G1747)))</f>
        <v>9034.4103179096946</v>
      </c>
      <c r="J1748">
        <f ca="1">IF(F1748="","",IF(C1748&lt;(F1748*(1-'inputs and tables'!$K$14)),0,IF(C1748&gt;(F1748*(1+'inputs and tables'!$K$14)),1,J1747)))</f>
        <v>0</v>
      </c>
      <c r="K1748">
        <f ca="1">IF(G1748="","",IF(C1748&lt;(G1748*(1-'inputs and tables'!$K$14)),0,IF(C1748&gt;(G1748*(1+'inputs and tables'!$K$14)),1,K1747)))</f>
        <v>0</v>
      </c>
      <c r="N1748" s="13">
        <f t="shared" si="83"/>
        <v>29372.917341394103</v>
      </c>
      <c r="O1748" s="10">
        <f ca="1">(O1747+(IF(J1747&lt;&gt;J1746,(-O1747*'inputs and tables'!$K$22-'inputs and tables'!$K$21)-O1747*'inputs and tables'!$K$22,0)*('inputs and tables'!$K$15+'inputs and tables'!$K$16)))*(IF(AND(J1747=0,'inputs and tables'!$K$16=1),(data!C1747/data!C1748-1)*'inputs and tables'!$K$18+1,1)*IF(AND(J1747=1,'inputs and tables'!$K$15=1),(data!C1748/data!C1747-1)*'inputs and tables'!$K$17+1,1))</f>
        <v>727716.36046459968</v>
      </c>
      <c r="P1748" s="10">
        <f ca="1">(P1747+(IF(K1747&lt;&gt;K1746,(-P1747*'inputs and tables'!$K$22-'inputs and tables'!$K$21)-P1747*'inputs and tables'!$K$22,0)*('inputs and tables'!$K$15+'inputs and tables'!$K$16)))*(IF(AND(K1747=0,'inputs and tables'!$K$16=1),data!C1747/data!C1748,1)*IF(AND(K1747=1,'inputs and tables'!$K$15=1),data!C1748/data!C1747,1))</f>
        <v>19782.063793427253</v>
      </c>
      <c r="R1748" s="36">
        <f ca="1">1-O1748/MAX($O$202:O1748)</f>
        <v>0.78047807944928715</v>
      </c>
      <c r="S1748" s="36">
        <f>1-N1748/MAX($N$202:N1748)</f>
        <v>0.58460886279447233</v>
      </c>
    </row>
    <row r="1749" spans="1:19" x14ac:dyDescent="0.4">
      <c r="A1749" s="17">
        <f t="shared" si="81"/>
        <v>1747</v>
      </c>
      <c r="B1749">
        <v>1571184000</v>
      </c>
      <c r="C1749">
        <v>7993.54</v>
      </c>
      <c r="D1749" s="14">
        <f t="shared" si="82"/>
        <v>43754</v>
      </c>
      <c r="F1749">
        <f ca="1">IF(A1749&lt;$F$2,"",AVERAGE(INDIRECT("C"&amp;A1749-$F$2+3):C1749))</f>
        <v>9217.6861363636344</v>
      </c>
      <c r="G1749" s="2">
        <f ca="1">IF(A1749&lt;$G$2,"",IF(A1749=$G$2,AVERAGE(INDIRECT("C"&amp;A1749-$G$2+3):C1749),G1748+(2/($G$2+3))*(C1749-G1748)))</f>
        <v>8990.1179639560905</v>
      </c>
      <c r="J1749">
        <f ca="1">IF(F1749="","",IF(C1749&lt;(F1749*(1-'inputs and tables'!$K$14)),0,IF(C1749&gt;(F1749*(1+'inputs and tables'!$K$14)),1,J1748)))</f>
        <v>0</v>
      </c>
      <c r="K1749">
        <f ca="1">IF(G1749="","",IF(C1749&lt;(G1749*(1-'inputs and tables'!$K$14)),0,IF(C1749&gt;(G1749*(1+'inputs and tables'!$K$14)),1,K1748)))</f>
        <v>0</v>
      </c>
      <c r="N1749" s="13">
        <f t="shared" si="83"/>
        <v>28765.122890352322</v>
      </c>
      <c r="O1749" s="10">
        <f ca="1">(O1748+(IF(J1748&lt;&gt;J1747,(-O1748*'inputs and tables'!$K$22-'inputs and tables'!$K$21)-O1748*'inputs and tables'!$K$22,0)*('inputs and tables'!$K$15+'inputs and tables'!$K$16)))*(IF(AND(J1748=0,'inputs and tables'!$K$16=1),(data!C1748/data!C1749-1)*'inputs and tables'!$K$18+1,1)*IF(AND(J1748=1,'inputs and tables'!$K$15=1),(data!C1749/data!C1748-1)*'inputs and tables'!$K$17+1,1))</f>
        <v>743092.68850980501</v>
      </c>
      <c r="P1749" s="10">
        <f ca="1">(P1748+(IF(K1748&lt;&gt;K1747,(-P1748*'inputs and tables'!$K$22-'inputs and tables'!$K$21)-P1748*'inputs and tables'!$K$22,0)*('inputs and tables'!$K$15+'inputs and tables'!$K$16)))*(IF(AND(K1748=0,'inputs and tables'!$K$16=1),data!C1748/data!C1749,1)*IF(AND(K1748=1,'inputs and tables'!$K$15=1),data!C1749/data!C1748,1))</f>
        <v>20200.050139240226</v>
      </c>
      <c r="R1749" s="36">
        <f ca="1">1-O1749/MAX($O$202:O1749)</f>
        <v>0.77583967739199899</v>
      </c>
      <c r="S1749" s="36">
        <f>1-N1749/MAX($N$202:N1749)</f>
        <v>0.59320427826754329</v>
      </c>
    </row>
    <row r="1750" spans="1:19" x14ac:dyDescent="0.4">
      <c r="A1750" s="17">
        <f t="shared" si="81"/>
        <v>1748</v>
      </c>
      <c r="B1750">
        <v>1571270400</v>
      </c>
      <c r="C1750">
        <v>8076.2</v>
      </c>
      <c r="D1750" s="14">
        <f t="shared" si="82"/>
        <v>43755</v>
      </c>
      <c r="F1750">
        <f ca="1">IF(A1750&lt;$F$2,"",AVERAGE(INDIRECT("C"&amp;A1750-$F$2+3):C1750))</f>
        <v>9159.6797727272715</v>
      </c>
      <c r="G1750" s="2">
        <f ca="1">IF(A1750&lt;$G$2,"",IF(A1750=$G$2,AVERAGE(INDIRECT("C"&amp;A1750-$G$2+3):C1750),G1749+(2/($G$2+3))*(C1750-G1749)))</f>
        <v>8951.2278378302999</v>
      </c>
      <c r="J1750">
        <f ca="1">IF(F1750="","",IF(C1750&lt;(F1750*(1-'inputs and tables'!$K$14)),0,IF(C1750&gt;(F1750*(1+'inputs and tables'!$K$14)),1,J1749)))</f>
        <v>0</v>
      </c>
      <c r="K1750">
        <f ca="1">IF(G1750="","",IF(C1750&lt;(G1750*(1-'inputs and tables'!$K$14)),0,IF(C1750&gt;(G1750*(1+'inputs and tables'!$K$14)),1,K1749)))</f>
        <v>0</v>
      </c>
      <c r="N1750" s="13">
        <f t="shared" si="83"/>
        <v>29062.578718197874</v>
      </c>
      <c r="O1750" s="10">
        <f ca="1">(O1749+(IF(J1749&lt;&gt;J1748,(-O1749*'inputs and tables'!$K$22-'inputs and tables'!$K$21)-O1749*'inputs and tables'!$K$22,0)*('inputs and tables'!$K$15+'inputs and tables'!$K$16)))*(IF(AND(J1749=0,'inputs and tables'!$K$16=1),(data!C1749/data!C1750-1)*'inputs and tables'!$K$18+1,1)*IF(AND(J1749=1,'inputs and tables'!$K$15=1),(data!C1750/data!C1749-1)*'inputs and tables'!$K$17+1,1))</f>
        <v>735487.12628595962</v>
      </c>
      <c r="P1750" s="10">
        <f ca="1">(P1749+(IF(K1749&lt;&gt;K1748,(-P1749*'inputs and tables'!$K$22-'inputs and tables'!$K$21)-P1749*'inputs and tables'!$K$22,0)*('inputs and tables'!$K$15+'inputs and tables'!$K$16)))*(IF(AND(K1749=0,'inputs and tables'!$K$16=1),data!C1749/data!C1750,1)*IF(AND(K1749=1,'inputs and tables'!$K$15=1),data!C1750/data!C1749,1))</f>
        <v>19993.302393455131</v>
      </c>
      <c r="R1750" s="36">
        <f ca="1">1-O1750/MAX($O$202:O1750)</f>
        <v>0.77813396087516895</v>
      </c>
      <c r="S1750" s="36">
        <f>1-N1750/MAX($N$202:N1750)</f>
        <v>0.58899766463223224</v>
      </c>
    </row>
    <row r="1751" spans="1:19" x14ac:dyDescent="0.4">
      <c r="A1751" s="17">
        <f t="shared" si="81"/>
        <v>1749</v>
      </c>
      <c r="B1751">
        <v>1571356800</v>
      </c>
      <c r="C1751">
        <v>7954.16</v>
      </c>
      <c r="D1751" s="14">
        <f t="shared" si="82"/>
        <v>43756</v>
      </c>
      <c r="F1751">
        <f ca="1">IF(A1751&lt;$F$2,"",AVERAGE(INDIRECT("C"&amp;A1751-$F$2+3):C1751))</f>
        <v>9099.9597727272703</v>
      </c>
      <c r="G1751" s="2">
        <f ca="1">IF(A1751&lt;$G$2,"",IF(A1751=$G$2,AVERAGE(INDIRECT("C"&amp;A1751-$G$2+3):C1751),G1750+(2/($G$2+3))*(C1751-G1750)))</f>
        <v>8908.7994191992238</v>
      </c>
      <c r="J1751">
        <f ca="1">IF(F1751="","",IF(C1751&lt;(F1751*(1-'inputs and tables'!$K$14)),0,IF(C1751&gt;(F1751*(1+'inputs and tables'!$K$14)),1,J1750)))</f>
        <v>0</v>
      </c>
      <c r="K1751">
        <f ca="1">IF(G1751="","",IF(C1751&lt;(G1751*(1-'inputs and tables'!$K$14)),0,IF(C1751&gt;(G1751*(1+'inputs and tables'!$K$14)),1,K1750)))</f>
        <v>0</v>
      </c>
      <c r="N1751" s="13">
        <f t="shared" si="83"/>
        <v>28623.412141494864</v>
      </c>
      <c r="O1751" s="10">
        <f ca="1">(O1750+(IF(J1750&lt;&gt;J1749,(-O1750*'inputs and tables'!$K$22-'inputs and tables'!$K$21)-O1750*'inputs and tables'!$K$22,0)*('inputs and tables'!$K$15+'inputs and tables'!$K$16)))*(IF(AND(J1750=0,'inputs and tables'!$K$16=1),(data!C1750/data!C1751-1)*'inputs and tables'!$K$18+1,1)*IF(AND(J1750=1,'inputs and tables'!$K$15=1),(data!C1751/data!C1750-1)*'inputs and tables'!$K$17+1,1))</f>
        <v>746771.64267636894</v>
      </c>
      <c r="P1751" s="10">
        <f ca="1">(P1750+(IF(K1750&lt;&gt;K1749,(-P1750*'inputs and tables'!$K$22-'inputs and tables'!$K$21)-P1750*'inputs and tables'!$K$22,0)*('inputs and tables'!$K$15+'inputs and tables'!$K$16)))*(IF(AND(K1750=0,'inputs and tables'!$K$16=1),data!C1750/data!C1751,1)*IF(AND(K1750=1,'inputs and tables'!$K$15=1),data!C1751/data!C1750,1))</f>
        <v>20300.057930695679</v>
      </c>
      <c r="R1751" s="36">
        <f ca="1">1-O1751/MAX($O$202:O1751)</f>
        <v>0.77472988911714613</v>
      </c>
      <c r="S1751" s="36">
        <f>1-N1751/MAX($N$202:N1751)</f>
        <v>0.59520834849447957</v>
      </c>
    </row>
    <row r="1752" spans="1:19" x14ac:dyDescent="0.4">
      <c r="A1752" s="17">
        <f t="shared" si="81"/>
        <v>1750</v>
      </c>
      <c r="B1752">
        <v>1571443200</v>
      </c>
      <c r="C1752">
        <v>7965.28</v>
      </c>
      <c r="D1752" s="14">
        <f t="shared" si="82"/>
        <v>43757</v>
      </c>
      <c r="F1752">
        <f ca="1">IF(A1752&lt;$F$2,"",AVERAGE(INDIRECT("C"&amp;A1752-$F$2+3):C1752))</f>
        <v>9040.6540909090891</v>
      </c>
      <c r="G1752" s="2">
        <f ca="1">IF(A1752&lt;$G$2,"",IF(A1752=$G$2,AVERAGE(INDIRECT("C"&amp;A1752-$G$2+3):C1752),G1751+(2/($G$2+3))*(C1752-G1751)))</f>
        <v>8868.6496566801088</v>
      </c>
      <c r="J1752">
        <f ca="1">IF(F1752="","",IF(C1752&lt;(F1752*(1-'inputs and tables'!$K$14)),0,IF(C1752&gt;(F1752*(1+'inputs and tables'!$K$14)),1,J1751)))</f>
        <v>0</v>
      </c>
      <c r="K1752">
        <f ca="1">IF(G1752="","",IF(C1752&lt;(G1752*(1-'inputs and tables'!$K$14)),0,IF(C1752&gt;(G1752*(1+'inputs and tables'!$K$14)),1,K1751)))</f>
        <v>0</v>
      </c>
      <c r="N1752" s="13">
        <f t="shared" si="83"/>
        <v>28663.42797509809</v>
      </c>
      <c r="O1752" s="10">
        <f ca="1">(O1751+(IF(J1751&lt;&gt;J1750,(-O1751*'inputs and tables'!$K$22-'inputs and tables'!$K$21)-O1751*'inputs and tables'!$K$22,0)*('inputs and tables'!$K$15+'inputs and tables'!$K$16)))*(IF(AND(J1751=0,'inputs and tables'!$K$16=1),(data!C1751/data!C1752-1)*'inputs and tables'!$K$18+1,1)*IF(AND(J1751=1,'inputs and tables'!$K$15=1),(data!C1752/data!C1751-1)*'inputs and tables'!$K$17+1,1))</f>
        <v>745729.10548162367</v>
      </c>
      <c r="P1752" s="10">
        <f ca="1">(P1751+(IF(K1751&lt;&gt;K1750,(-P1751*'inputs and tables'!$K$22-'inputs and tables'!$K$21)-P1751*'inputs and tables'!$K$22,0)*('inputs and tables'!$K$15+'inputs and tables'!$K$16)))*(IF(AND(K1751=0,'inputs and tables'!$K$16=1),data!C1751/data!C1752,1)*IF(AND(K1751=1,'inputs and tables'!$K$15=1),data!C1752/data!C1751,1))</f>
        <v>20271.717854240196</v>
      </c>
      <c r="R1752" s="36">
        <f ca="1">1-O1752/MAX($O$202:O1752)</f>
        <v>0.77504437945935856</v>
      </c>
      <c r="S1752" s="36">
        <f>1-N1752/MAX($N$202:N1752)</f>
        <v>0.59464244547458289</v>
      </c>
    </row>
    <row r="1753" spans="1:19" x14ac:dyDescent="0.4">
      <c r="A1753" s="17">
        <f t="shared" si="81"/>
        <v>1751</v>
      </c>
      <c r="B1753">
        <v>1571529600</v>
      </c>
      <c r="C1753">
        <v>8236.1200000000008</v>
      </c>
      <c r="D1753" s="14">
        <f t="shared" si="82"/>
        <v>43758</v>
      </c>
      <c r="F1753">
        <f ca="1">IF(A1753&lt;$F$2,"",AVERAGE(INDIRECT("C"&amp;A1753-$F$2+3):C1753))</f>
        <v>8993.5450000000001</v>
      </c>
      <c r="G1753" s="2">
        <f ca="1">IF(A1753&lt;$G$2,"",IF(A1753=$G$2,AVERAGE(INDIRECT("C"&amp;A1753-$G$2+3):C1753),G1752+(2/($G$2+3))*(C1753-G1752)))</f>
        <v>8841.7335010767001</v>
      </c>
      <c r="J1753">
        <f ca="1">IF(F1753="","",IF(C1753&lt;(F1753*(1-'inputs and tables'!$K$14)),0,IF(C1753&gt;(F1753*(1+'inputs and tables'!$K$14)),1,J1752)))</f>
        <v>0</v>
      </c>
      <c r="K1753">
        <f ca="1">IF(G1753="","",IF(C1753&lt;(G1753*(1-'inputs and tables'!$K$14)),0,IF(C1753&gt;(G1753*(1+'inputs and tables'!$K$14)),1,K1752)))</f>
        <v>0</v>
      </c>
      <c r="N1753" s="13">
        <f t="shared" si="83"/>
        <v>29638.058224477343</v>
      </c>
      <c r="O1753" s="10">
        <f ca="1">(O1752+(IF(J1752&lt;&gt;J1751,(-O1752*'inputs and tables'!$K$22-'inputs and tables'!$K$21)-O1752*'inputs and tables'!$K$22,0)*('inputs and tables'!$K$15+'inputs and tables'!$K$16)))*(IF(AND(J1752=0,'inputs and tables'!$K$16=1),(data!C1752/data!C1753-1)*'inputs and tables'!$K$18+1,1)*IF(AND(J1752=1,'inputs and tables'!$K$15=1),(data!C1753/data!C1752-1)*'inputs and tables'!$K$17+1,1))</f>
        <v>721206.23901918216</v>
      </c>
      <c r="P1753" s="10">
        <f ca="1">(P1752+(IF(K1752&lt;&gt;K1751,(-P1752*'inputs and tables'!$K$22-'inputs and tables'!$K$21)-P1752*'inputs and tables'!$K$22,0)*('inputs and tables'!$K$15+'inputs and tables'!$K$16)))*(IF(AND(K1752=0,'inputs and tables'!$K$16=1),data!C1752/data!C1753,1)*IF(AND(K1752=1,'inputs and tables'!$K$15=1),data!C1753/data!C1752,1))</f>
        <v>19605.094242194424</v>
      </c>
      <c r="R1753" s="36">
        <f ca="1">1-O1753/MAX($O$202:O1753)</f>
        <v>0.78244191376765271</v>
      </c>
      <c r="S1753" s="36">
        <f>1-N1753/MAX($N$202:N1753)</f>
        <v>0.58085924638206332</v>
      </c>
    </row>
    <row r="1754" spans="1:19" x14ac:dyDescent="0.4">
      <c r="A1754" s="17">
        <f t="shared" si="81"/>
        <v>1752</v>
      </c>
      <c r="B1754">
        <v>1571616000</v>
      </c>
      <c r="C1754">
        <v>8209.92</v>
      </c>
      <c r="D1754" s="14">
        <f t="shared" si="82"/>
        <v>43759</v>
      </c>
      <c r="F1754">
        <f ca="1">IF(A1754&lt;$F$2,"",AVERAGE(INDIRECT("C"&amp;A1754-$F$2+3):C1754))</f>
        <v>8941.852954545453</v>
      </c>
      <c r="G1754" s="2">
        <f ca="1">IF(A1754&lt;$G$2,"",IF(A1754=$G$2,AVERAGE(INDIRECT("C"&amp;A1754-$G$2+3):C1754),G1753+(2/($G$2+3))*(C1754-G1753)))</f>
        <v>8814.8478201798189</v>
      </c>
      <c r="J1754">
        <f ca="1">IF(F1754="","",IF(C1754&lt;(F1754*(1-'inputs and tables'!$K$14)),0,IF(C1754&gt;(F1754*(1+'inputs and tables'!$K$14)),1,J1753)))</f>
        <v>0</v>
      </c>
      <c r="K1754">
        <f ca="1">IF(G1754="","",IF(C1754&lt;(G1754*(1-'inputs and tables'!$K$14)),0,IF(C1754&gt;(G1754*(1+'inputs and tables'!$K$14)),1,K1753)))</f>
        <v>0</v>
      </c>
      <c r="N1754" s="13">
        <f t="shared" si="83"/>
        <v>29543.776314369024</v>
      </c>
      <c r="O1754" s="10">
        <f ca="1">(O1753+(IF(J1753&lt;&gt;J1752,(-O1753*'inputs and tables'!$K$22-'inputs and tables'!$K$21)-O1753*'inputs and tables'!$K$22,0)*('inputs and tables'!$K$15+'inputs and tables'!$K$16)))*(IF(AND(J1753=0,'inputs and tables'!$K$16=1),(data!C1753/data!C1754-1)*'inputs and tables'!$K$18+1,1)*IF(AND(J1753=1,'inputs and tables'!$K$15=1),(data!C1754/data!C1753-1)*'inputs and tables'!$K$17+1,1))</f>
        <v>723507.79658153385</v>
      </c>
      <c r="P1754" s="10">
        <f ca="1">(P1753+(IF(K1753&lt;&gt;K1752,(-P1753*'inputs and tables'!$K$22-'inputs and tables'!$K$21)-P1753*'inputs and tables'!$K$22,0)*('inputs and tables'!$K$15+'inputs and tables'!$K$16)))*(IF(AND(K1753=0,'inputs and tables'!$K$16=1),data!C1753/data!C1754,1)*IF(AND(K1753=1,'inputs and tables'!$K$15=1),data!C1754/data!C1753,1))</f>
        <v>19667.659220799025</v>
      </c>
      <c r="R1754" s="36">
        <f ca="1">1-O1754/MAX($O$202:O1754)</f>
        <v>0.78174762906581785</v>
      </c>
      <c r="S1754" s="36">
        <f>1-N1754/MAX($N$202:N1754)</f>
        <v>0.58219257903685584</v>
      </c>
    </row>
    <row r="1755" spans="1:19" x14ac:dyDescent="0.4">
      <c r="A1755" s="17">
        <f t="shared" si="81"/>
        <v>1753</v>
      </c>
      <c r="B1755">
        <v>1571702400</v>
      </c>
      <c r="C1755">
        <v>8024.72</v>
      </c>
      <c r="D1755" s="14">
        <f t="shared" si="82"/>
        <v>43760</v>
      </c>
      <c r="F1755">
        <f ca="1">IF(A1755&lt;$F$2,"",AVERAGE(INDIRECT("C"&amp;A1755-$F$2+3):C1755))</f>
        <v>8887.8927272727269</v>
      </c>
      <c r="G1755" s="2">
        <f ca="1">IF(A1755&lt;$G$2,"",IF(A1755=$G$2,AVERAGE(INDIRECT("C"&amp;A1755-$G$2+3):C1755),G1754+(2/($G$2+3))*(C1755-G1754)))</f>
        <v>8781.2253597466351</v>
      </c>
      <c r="J1755">
        <f ca="1">IF(F1755="","",IF(C1755&lt;(F1755*(1-'inputs and tables'!$K$14)),0,IF(C1755&gt;(F1755*(1+'inputs and tables'!$K$14)),1,J1754)))</f>
        <v>0</v>
      </c>
      <c r="K1755">
        <f ca="1">IF(G1755="","",IF(C1755&lt;(G1755*(1-'inputs and tables'!$K$14)),0,IF(C1755&gt;(G1755*(1+'inputs and tables'!$K$14)),1,K1754)))</f>
        <v>0</v>
      </c>
      <c r="N1755" s="13">
        <f t="shared" si="83"/>
        <v>28877.325560473597</v>
      </c>
      <c r="O1755" s="10">
        <f ca="1">(O1754+(IF(J1754&lt;&gt;J1753,(-O1754*'inputs and tables'!$K$22-'inputs and tables'!$K$21)-O1754*'inputs and tables'!$K$22,0)*('inputs and tables'!$K$15+'inputs and tables'!$K$16)))*(IF(AND(J1754=0,'inputs and tables'!$K$16=1),(data!C1754/data!C1755-1)*'inputs and tables'!$K$18+1,1)*IF(AND(J1754=1,'inputs and tables'!$K$15=1),(data!C1755/data!C1754-1)*'inputs and tables'!$K$17+1,1))</f>
        <v>740205.40645787853</v>
      </c>
      <c r="P1755" s="10">
        <f ca="1">(P1754+(IF(K1754&lt;&gt;K1753,(-P1754*'inputs and tables'!$K$22-'inputs and tables'!$K$21)-P1754*'inputs and tables'!$K$22,0)*('inputs and tables'!$K$15+'inputs and tables'!$K$16)))*(IF(AND(K1754=0,'inputs and tables'!$K$16=1),data!C1754/data!C1755,1)*IF(AND(K1754=1,'inputs and tables'!$K$15=1),data!C1755/data!C1754,1))</f>
        <v>20121.562969178034</v>
      </c>
      <c r="R1755" s="36">
        <f ca="1">1-O1755/MAX($O$202:O1755)</f>
        <v>0.77671065094109693</v>
      </c>
      <c r="S1755" s="36">
        <f>1-N1755/MAX($N$202:N1755)</f>
        <v>0.59161751062722145</v>
      </c>
    </row>
    <row r="1756" spans="1:19" x14ac:dyDescent="0.4">
      <c r="A1756" s="17">
        <f t="shared" si="81"/>
        <v>1754</v>
      </c>
      <c r="B1756">
        <v>1571788800</v>
      </c>
      <c r="C1756">
        <v>7474.85</v>
      </c>
      <c r="D1756" s="14">
        <f t="shared" si="82"/>
        <v>43761</v>
      </c>
      <c r="F1756">
        <f ca="1">IF(A1756&lt;$F$2,"",AVERAGE(INDIRECT("C"&amp;A1756-$F$2+3):C1756))</f>
        <v>8823.4574999999986</v>
      </c>
      <c r="G1756" s="2">
        <f ca="1">IF(A1756&lt;$G$2,"",IF(A1756=$G$2,AVERAGE(INDIRECT("C"&amp;A1756-$G$2+3):C1756),G1755+(2/($G$2+3))*(C1756-G1755)))</f>
        <v>8725.6349189063531</v>
      </c>
      <c r="J1756">
        <f ca="1">IF(F1756="","",IF(C1756&lt;(F1756*(1-'inputs and tables'!$K$14)),0,IF(C1756&gt;(F1756*(1+'inputs and tables'!$K$14)),1,J1755)))</f>
        <v>0</v>
      </c>
      <c r="K1756">
        <f ca="1">IF(G1756="","",IF(C1756&lt;(G1756*(1-'inputs and tables'!$K$14)),0,IF(C1756&gt;(G1756*(1+'inputs and tables'!$K$14)),1,K1755)))</f>
        <v>0</v>
      </c>
      <c r="N1756" s="13">
        <f t="shared" si="83"/>
        <v>26898.592968440775</v>
      </c>
      <c r="O1756" s="10">
        <f ca="1">(O1755+(IF(J1755&lt;&gt;J1754,(-O1755*'inputs and tables'!$K$22-'inputs and tables'!$K$21)-O1755*'inputs and tables'!$K$22,0)*('inputs and tables'!$K$15+'inputs and tables'!$K$16)))*(IF(AND(J1755=0,'inputs and tables'!$K$16=1),(data!C1755/data!C1756-1)*'inputs and tables'!$K$18+1,1)*IF(AND(J1755=1,'inputs and tables'!$K$15=1),(data!C1756/data!C1755-1)*'inputs and tables'!$K$17+1,1))</f>
        <v>794656.90004624391</v>
      </c>
      <c r="P1756" s="10">
        <f ca="1">(P1755+(IF(K1755&lt;&gt;K1754,(-P1755*'inputs and tables'!$K$22-'inputs and tables'!$K$21)-P1755*'inputs and tables'!$K$22,0)*('inputs and tables'!$K$15+'inputs and tables'!$K$16)))*(IF(AND(K1755=0,'inputs and tables'!$K$16=1),data!C1755/data!C1756,1)*IF(AND(K1755=1,'inputs and tables'!$K$15=1),data!C1756/data!C1755,1))</f>
        <v>21601.759070753571</v>
      </c>
      <c r="R1756" s="36">
        <f ca="1">1-O1756/MAX($O$202:O1756)</f>
        <v>0.7602848879669879</v>
      </c>
      <c r="S1756" s="36">
        <f>1-N1756/MAX($N$202:N1756)</f>
        <v>0.6196007024932817</v>
      </c>
    </row>
    <row r="1757" spans="1:19" x14ac:dyDescent="0.4">
      <c r="A1757" s="17">
        <f t="shared" si="81"/>
        <v>1755</v>
      </c>
      <c r="B1757">
        <v>1571875200</v>
      </c>
      <c r="C1757">
        <v>7430.87</v>
      </c>
      <c r="D1757" s="14">
        <f t="shared" si="82"/>
        <v>43762</v>
      </c>
      <c r="F1757">
        <f ca="1">IF(A1757&lt;$F$2,"",AVERAGE(INDIRECT("C"&amp;A1757-$F$2+3):C1757))</f>
        <v>8762.9543181818171</v>
      </c>
      <c r="G1757" s="2">
        <f ca="1">IF(A1757&lt;$G$2,"",IF(A1757=$G$2,AVERAGE(INDIRECT("C"&amp;A1757-$G$2+3):C1757),G1756+(2/($G$2+3))*(C1757-G1756)))</f>
        <v>8670.5385393784236</v>
      </c>
      <c r="J1757">
        <f ca="1">IF(F1757="","",IF(C1757&lt;(F1757*(1-'inputs and tables'!$K$14)),0,IF(C1757&gt;(F1757*(1+'inputs and tables'!$K$14)),1,J1756)))</f>
        <v>0</v>
      </c>
      <c r="K1757">
        <f ca="1">IF(G1757="","",IF(C1757&lt;(G1757*(1-'inputs and tables'!$K$14)),0,IF(C1757&gt;(G1757*(1+'inputs and tables'!$K$14)),1,K1756)))</f>
        <v>0</v>
      </c>
      <c r="N1757" s="13">
        <f t="shared" si="83"/>
        <v>26740.328907121544</v>
      </c>
      <c r="O1757" s="10">
        <f ca="1">(O1756+(IF(J1756&lt;&gt;J1755,(-O1756*'inputs and tables'!$K$22-'inputs and tables'!$K$21)-O1756*'inputs and tables'!$K$22,0)*('inputs and tables'!$K$15+'inputs and tables'!$K$16)))*(IF(AND(J1756=0,'inputs and tables'!$K$16=1),(data!C1756/data!C1757-1)*'inputs and tables'!$K$18+1,1)*IF(AND(J1756=1,'inputs and tables'!$K$15=1),(data!C1757/data!C1756-1)*'inputs and tables'!$K$17+1,1))</f>
        <v>799360.11924723035</v>
      </c>
      <c r="P1757" s="10">
        <f ca="1">(P1756+(IF(K1756&lt;&gt;K1755,(-P1756*'inputs and tables'!$K$22-'inputs and tables'!$K$21)-P1756*'inputs and tables'!$K$22,0)*('inputs and tables'!$K$15+'inputs and tables'!$K$16)))*(IF(AND(K1756=0,'inputs and tables'!$K$16=1),data!C1756/data!C1757,1)*IF(AND(K1756=1,'inputs and tables'!$K$15=1),data!C1757/data!C1756,1))</f>
        <v>21729.610232721381</v>
      </c>
      <c r="R1757" s="36">
        <f ca="1">1-O1757/MAX($O$202:O1757)</f>
        <v>0.75886612130477848</v>
      </c>
      <c r="S1757" s="36">
        <f>1-N1757/MAX($N$202:N1757)</f>
        <v>0.62183886929319676</v>
      </c>
    </row>
    <row r="1758" spans="1:19" x14ac:dyDescent="0.4">
      <c r="A1758" s="17">
        <f t="shared" si="81"/>
        <v>1756</v>
      </c>
      <c r="B1758">
        <v>1571961600</v>
      </c>
      <c r="C1758">
        <v>8668</v>
      </c>
      <c r="D1758" s="14">
        <f t="shared" si="82"/>
        <v>43763</v>
      </c>
      <c r="F1758">
        <f ca="1">IF(A1758&lt;$F$2,"",AVERAGE(INDIRECT("C"&amp;A1758-$F$2+3):C1758))</f>
        <v>8729.04068181818</v>
      </c>
      <c r="G1758" s="2">
        <f ca="1">IF(A1758&lt;$G$2,"",IF(A1758=$G$2,AVERAGE(INDIRECT("C"&amp;A1758-$G$2+3):C1758),G1757+(2/($G$2+3))*(C1758-G1757)))</f>
        <v>8670.4305164261496</v>
      </c>
      <c r="J1758">
        <f ca="1">IF(F1758="","",IF(C1758&lt;(F1758*(1-'inputs and tables'!$K$14)),0,IF(C1758&gt;(F1758*(1+'inputs and tables'!$K$14)),1,J1757)))</f>
        <v>0</v>
      </c>
      <c r="K1758">
        <f ca="1">IF(G1758="","",IF(C1758&lt;(G1758*(1-'inputs and tables'!$K$14)),0,IF(C1758&gt;(G1758*(1+'inputs and tables'!$K$14)),1,K1757)))</f>
        <v>0</v>
      </c>
      <c r="N1758" s="13">
        <f t="shared" si="83"/>
        <v>31192.198351865874</v>
      </c>
      <c r="O1758" s="10">
        <f ca="1">(O1757+(IF(J1757&lt;&gt;J1756,(-O1757*'inputs and tables'!$K$22-'inputs and tables'!$K$21)-O1757*'inputs and tables'!$K$22,0)*('inputs and tables'!$K$15+'inputs and tables'!$K$16)))*(IF(AND(J1757=0,'inputs and tables'!$K$16=1),(data!C1757/data!C1758-1)*'inputs and tables'!$K$18+1,1)*IF(AND(J1757=1,'inputs and tables'!$K$15=1),(data!C1758/data!C1757-1)*'inputs and tables'!$K$17+1,1))</f>
        <v>685272.39609029377</v>
      </c>
      <c r="P1758" s="10">
        <f ca="1">(P1757+(IF(K1757&lt;&gt;K1756,(-P1757*'inputs and tables'!$K$22-'inputs and tables'!$K$21)-P1757*'inputs and tables'!$K$22,0)*('inputs and tables'!$K$15+'inputs and tables'!$K$16)))*(IF(AND(K1757=0,'inputs and tables'!$K$16=1),data!C1757/data!C1758,1)*IF(AND(K1757=1,'inputs and tables'!$K$15=1),data!C1758/data!C1757,1))</f>
        <v>18628.277433089792</v>
      </c>
      <c r="R1758" s="36">
        <f ca="1">1-O1758/MAX($O$202:O1758)</f>
        <v>0.79328166760729579</v>
      </c>
      <c r="S1758" s="36">
        <f>1-N1758/MAX($N$202:N1758)</f>
        <v>0.55888063161291068</v>
      </c>
    </row>
    <row r="1759" spans="1:19" x14ac:dyDescent="0.4">
      <c r="A1759" s="17">
        <f t="shared" si="81"/>
        <v>1757</v>
      </c>
      <c r="B1759">
        <v>1572048000</v>
      </c>
      <c r="C1759">
        <v>9259.7800000000007</v>
      </c>
      <c r="D1759" s="14">
        <f t="shared" si="82"/>
        <v>43764</v>
      </c>
      <c r="F1759">
        <f ca="1">IF(A1759&lt;$F$2,"",AVERAGE(INDIRECT("C"&amp;A1759-$F$2+3):C1759))</f>
        <v>8702.5874999999978</v>
      </c>
      <c r="G1759" s="2">
        <f ca="1">IF(A1759&lt;$G$2,"",IF(A1759=$G$2,AVERAGE(INDIRECT("C"&amp;A1759-$G$2+3):C1759),G1758+(2/($G$2+3))*(C1759-G1758)))</f>
        <v>8695.5092178548239</v>
      </c>
      <c r="J1759">
        <f ca="1">IF(F1759="","",IF(C1759&lt;(F1759*(1-'inputs and tables'!$K$14)),0,IF(C1759&gt;(F1759*(1+'inputs and tables'!$K$14)),1,J1758)))</f>
        <v>1</v>
      </c>
      <c r="K1759">
        <f ca="1">IF(G1759="","",IF(C1759&lt;(G1759*(1-'inputs and tables'!$K$14)),0,IF(C1759&gt;(G1759*(1+'inputs and tables'!$K$14)),1,K1758)))</f>
        <v>1</v>
      </c>
      <c r="N1759" s="13">
        <f t="shared" si="83"/>
        <v>33321.746014610129</v>
      </c>
      <c r="O1759" s="10">
        <f ca="1">(O1758+(IF(J1758&lt;&gt;J1757,(-O1758*'inputs and tables'!$K$22-'inputs and tables'!$K$21)-O1758*'inputs and tables'!$K$22,0)*('inputs and tables'!$K$15+'inputs and tables'!$K$16)))*(IF(AND(J1758=0,'inputs and tables'!$K$16=1),(data!C1758/data!C1759-1)*'inputs and tables'!$K$18+1,1)*IF(AND(J1758=1,'inputs and tables'!$K$15=1),(data!C1759/data!C1758-1)*'inputs and tables'!$K$17+1,1))</f>
        <v>641477.56526728126</v>
      </c>
      <c r="P1759" s="10">
        <f ca="1">(P1758+(IF(K1758&lt;&gt;K1757,(-P1758*'inputs and tables'!$K$22-'inputs and tables'!$K$21)-P1758*'inputs and tables'!$K$22,0)*('inputs and tables'!$K$15+'inputs and tables'!$K$16)))*(IF(AND(K1758=0,'inputs and tables'!$K$16=1),data!C1758/data!C1759,1)*IF(AND(K1758=1,'inputs and tables'!$K$15=1),data!C1759/data!C1758,1))</f>
        <v>17437.769449168587</v>
      </c>
      <c r="R1759" s="36">
        <f ca="1">1-O1759/MAX($O$202:O1759)</f>
        <v>0.8064927562879507</v>
      </c>
      <c r="S1759" s="36">
        <f>1-N1759/MAX($N$202:N1759)</f>
        <v>0.5287646164047759</v>
      </c>
    </row>
    <row r="1760" spans="1:19" x14ac:dyDescent="0.4">
      <c r="A1760" s="17">
        <f t="shared" si="81"/>
        <v>1758</v>
      </c>
      <c r="B1760">
        <v>1572134400</v>
      </c>
      <c r="C1760">
        <v>9548.84</v>
      </c>
      <c r="D1760" s="14">
        <f t="shared" si="82"/>
        <v>43765</v>
      </c>
      <c r="F1760">
        <f ca="1">IF(A1760&lt;$F$2,"",AVERAGE(INDIRECT("C"&amp;A1760-$F$2+3):C1760))</f>
        <v>8684.0172727272711</v>
      </c>
      <c r="G1760" s="2">
        <f ca="1">IF(A1760&lt;$G$2,"",IF(A1760=$G$2,AVERAGE(INDIRECT("C"&amp;A1760-$G$2+3):C1760),G1759+(2/($G$2+3))*(C1760-G1759)))</f>
        <v>8731.8211660312136</v>
      </c>
      <c r="J1760">
        <f ca="1">IF(F1760="","",IF(C1760&lt;(F1760*(1-'inputs and tables'!$K$14)),0,IF(C1760&gt;(F1760*(1+'inputs and tables'!$K$14)),1,J1759)))</f>
        <v>1</v>
      </c>
      <c r="K1760">
        <f ca="1">IF(G1760="","",IF(C1760&lt;(G1760*(1-'inputs and tables'!$K$14)),0,IF(C1760&gt;(G1760*(1+'inputs and tables'!$K$14)),1,K1759)))</f>
        <v>1</v>
      </c>
      <c r="N1760" s="13">
        <f t="shared" si="83"/>
        <v>34361.941775522719</v>
      </c>
      <c r="O1760" s="10">
        <f ca="1">(O1759+(IF(J1759&lt;&gt;J1758,(-O1759*'inputs and tables'!$K$22-'inputs and tables'!$K$21)-O1759*'inputs and tables'!$K$22,0)*('inputs and tables'!$K$15+'inputs and tables'!$K$16)))*(IF(AND(J1759=0,'inputs and tables'!$K$16=1),(data!C1759/data!C1760-1)*'inputs and tables'!$K$18+1,1)*IF(AND(J1759=1,'inputs and tables'!$K$15=1),(data!C1760/data!C1759-1)*'inputs and tables'!$K$17+1,1))</f>
        <v>685160.36218634027</v>
      </c>
      <c r="P1760" s="10">
        <f ca="1">(P1759+(IF(K1759&lt;&gt;K1758,(-P1759*'inputs and tables'!$K$22-'inputs and tables'!$K$21)-P1759*'inputs and tables'!$K$22,0)*('inputs and tables'!$K$15+'inputs and tables'!$K$16)))*(IF(AND(K1759=0,'inputs and tables'!$K$16=1),data!C1759/data!C1760,1)*IF(AND(K1759=1,'inputs and tables'!$K$15=1),data!C1760/data!C1759,1))</f>
        <v>17946.155252732242</v>
      </c>
      <c r="R1760" s="36">
        <f ca="1">1-O1760/MAX($O$202:O1760)</f>
        <v>0.79331546360131044</v>
      </c>
      <c r="S1760" s="36">
        <f>1-N1760/MAX($N$202:N1760)</f>
        <v>0.51405419132102281</v>
      </c>
    </row>
    <row r="1761" spans="1:19" x14ac:dyDescent="0.4">
      <c r="A1761" s="17">
        <f t="shared" si="81"/>
        <v>1759</v>
      </c>
      <c r="B1761">
        <v>1572220800</v>
      </c>
      <c r="C1761">
        <v>9226.5</v>
      </c>
      <c r="D1761" s="14">
        <f t="shared" si="82"/>
        <v>43766</v>
      </c>
      <c r="F1761">
        <f ca="1">IF(A1761&lt;$F$2,"",AVERAGE(INDIRECT("C"&amp;A1761-$F$2+3):C1761))</f>
        <v>8658.250227272727</v>
      </c>
      <c r="G1761" s="2">
        <f ca="1">IF(A1761&lt;$G$2,"",IF(A1761=$G$2,AVERAGE(INDIRECT("C"&amp;A1761-$G$2+3):C1761),G1760+(2/($G$2+3))*(C1761-G1760)))</f>
        <v>8752.8713291788208</v>
      </c>
      <c r="J1761">
        <f ca="1">IF(F1761="","",IF(C1761&lt;(F1761*(1-'inputs and tables'!$K$14)),0,IF(C1761&gt;(F1761*(1+'inputs and tables'!$K$14)),1,J1760)))</f>
        <v>1</v>
      </c>
      <c r="K1761">
        <f ca="1">IF(G1761="","",IF(C1761&lt;(G1761*(1-'inputs and tables'!$K$14)),0,IF(C1761&gt;(G1761*(1+'inputs and tables'!$K$14)),1,K1760)))</f>
        <v>1</v>
      </c>
      <c r="N1761" s="13">
        <f t="shared" si="83"/>
        <v>33201.986397495442</v>
      </c>
      <c r="O1761" s="10">
        <f ca="1">(O1760+(IF(J1760&lt;&gt;J1759,(-O1760*'inputs and tables'!$K$22-'inputs and tables'!$K$21)-O1760*'inputs and tables'!$K$22,0)*('inputs and tables'!$K$15+'inputs and tables'!$K$16)))*(IF(AND(J1760=0,'inputs and tables'!$K$16=1),(data!C1760/data!C1761-1)*'inputs and tables'!$K$18+1,1)*IF(AND(J1760=1,'inputs and tables'!$K$15=1),(data!C1761/data!C1760-1)*'inputs and tables'!$K$17+1,1))</f>
        <v>633120.23688514391</v>
      </c>
      <c r="P1761" s="10">
        <f ca="1">(P1760+(IF(K1760&lt;&gt;K1759,(-P1760*'inputs and tables'!$K$22-'inputs and tables'!$K$21)-P1760*'inputs and tables'!$K$22,0)*('inputs and tables'!$K$15+'inputs and tables'!$K$16)))*(IF(AND(K1760=0,'inputs and tables'!$K$16=1),data!C1760/data!C1761,1)*IF(AND(K1760=1,'inputs and tables'!$K$15=1),data!C1761/data!C1760,1))</f>
        <v>17340.347250486346</v>
      </c>
      <c r="R1761" s="36">
        <f ca="1">1-O1761/MAX($O$202:O1761)</f>
        <v>0.80901381652074311</v>
      </c>
      <c r="S1761" s="36">
        <f>1-N1761/MAX($N$202:N1761)</f>
        <v>0.53045825421971848</v>
      </c>
    </row>
    <row r="1762" spans="1:19" x14ac:dyDescent="0.4">
      <c r="A1762" s="17">
        <f t="shared" si="81"/>
        <v>1760</v>
      </c>
      <c r="B1762">
        <v>1572307200</v>
      </c>
      <c r="C1762">
        <v>9430.7999999999993</v>
      </c>
      <c r="D1762" s="14">
        <f t="shared" si="82"/>
        <v>43767</v>
      </c>
      <c r="F1762">
        <f ca="1">IF(A1762&lt;$F$2,"",AVERAGE(INDIRECT("C"&amp;A1762-$F$2+3):C1762))</f>
        <v>8638.3943181818177</v>
      </c>
      <c r="G1762" s="2">
        <f ca="1">IF(A1762&lt;$G$2,"",IF(A1762=$G$2,AVERAGE(INDIRECT("C"&amp;A1762-$G$2+3):C1762),G1761+(2/($G$2+3))*(C1762-G1761)))</f>
        <v>8781.7193577244034</v>
      </c>
      <c r="J1762">
        <f ca="1">IF(F1762="","",IF(C1762&lt;(F1762*(1-'inputs and tables'!$K$14)),0,IF(C1762&gt;(F1762*(1+'inputs and tables'!$K$14)),1,J1761)))</f>
        <v>1</v>
      </c>
      <c r="K1762">
        <f ca="1">IF(G1762="","",IF(C1762&lt;(G1762*(1-'inputs and tables'!$K$14)),0,IF(C1762&gt;(G1762*(1+'inputs and tables'!$K$14)),1,K1761)))</f>
        <v>1</v>
      </c>
      <c r="N1762" s="13">
        <f t="shared" si="83"/>
        <v>33937.169383569068</v>
      </c>
      <c r="O1762" s="10">
        <f ca="1">(O1761+(IF(J1761&lt;&gt;J1760,(-O1761*'inputs and tables'!$K$22-'inputs and tables'!$K$21)-O1761*'inputs and tables'!$K$22,0)*('inputs and tables'!$K$15+'inputs and tables'!$K$16)))*(IF(AND(J1761=0,'inputs and tables'!$K$16=1),(data!C1761/data!C1762-1)*'inputs and tables'!$K$18+1,1)*IF(AND(J1761=1,'inputs and tables'!$K$15=1),(data!C1762/data!C1761-1)*'inputs and tables'!$K$17+1,1))</f>
        <v>664663.0261216017</v>
      </c>
      <c r="P1762" s="10">
        <f ca="1">(P1761+(IF(K1761&lt;&gt;K1760,(-P1761*'inputs and tables'!$K$22-'inputs and tables'!$K$21)-P1761*'inputs and tables'!$K$22,0)*('inputs and tables'!$K$15+'inputs and tables'!$K$16)))*(IF(AND(K1761=0,'inputs and tables'!$K$16=1),data!C1761/data!C1762,1)*IF(AND(K1761=1,'inputs and tables'!$K$15=1),data!C1762/data!C1761,1))</f>
        <v>17724.31006881121</v>
      </c>
      <c r="R1762" s="36">
        <f ca="1">1-O1762/MAX($O$202:O1762)</f>
        <v>0.799498661923569</v>
      </c>
      <c r="S1762" s="36">
        <f>1-N1762/MAX($N$202:N1762)</f>
        <v>0.5200613129458973</v>
      </c>
    </row>
    <row r="1763" spans="1:19" x14ac:dyDescent="0.4">
      <c r="A1763" s="17">
        <f t="shared" si="81"/>
        <v>1761</v>
      </c>
      <c r="B1763">
        <v>1572393600</v>
      </c>
      <c r="C1763">
        <v>9164.44</v>
      </c>
      <c r="D1763" s="14">
        <f t="shared" si="82"/>
        <v>43768</v>
      </c>
      <c r="F1763">
        <f ca="1">IF(A1763&lt;$F$2,"",AVERAGE(INDIRECT("C"&amp;A1763-$F$2+3):C1763))</f>
        <v>8613.4375</v>
      </c>
      <c r="G1763" s="2">
        <f ca="1">IF(A1763&lt;$G$2,"",IF(A1763=$G$2,AVERAGE(INDIRECT("C"&amp;A1763-$G$2+3):C1763),G1762+(2/($G$2+3))*(C1763-G1762)))</f>
        <v>8798.0053425020888</v>
      </c>
      <c r="J1763">
        <f ca="1">IF(F1763="","",IF(C1763&lt;(F1763*(1-'inputs and tables'!$K$14)),0,IF(C1763&gt;(F1763*(1+'inputs and tables'!$K$14)),1,J1762)))</f>
        <v>1</v>
      </c>
      <c r="K1763">
        <f ca="1">IF(G1763="","",IF(C1763&lt;(G1763*(1-'inputs and tables'!$K$14)),0,IF(C1763&gt;(G1763*(1+'inputs and tables'!$K$14)),1,K1762)))</f>
        <v>1</v>
      </c>
      <c r="N1763" s="13">
        <f t="shared" si="83"/>
        <v>32978.660621109106</v>
      </c>
      <c r="O1763" s="10">
        <f ca="1">(O1762+(IF(J1762&lt;&gt;J1761,(-O1762*'inputs and tables'!$K$22-'inputs and tables'!$K$21)-O1762*'inputs and tables'!$K$22,0)*('inputs and tables'!$K$15+'inputs and tables'!$K$16)))*(IF(AND(J1762=0,'inputs and tables'!$K$16=1),(data!C1762/data!C1763-1)*'inputs and tables'!$K$18+1,1)*IF(AND(J1762=1,'inputs and tables'!$K$15=1),(data!C1763/data!C1762-1)*'inputs and tables'!$K$17+1,1))</f>
        <v>622424.91289844608</v>
      </c>
      <c r="P1763" s="10">
        <f ca="1">(P1762+(IF(K1762&lt;&gt;K1761,(-P1762*'inputs and tables'!$K$22-'inputs and tables'!$K$21)-P1762*'inputs and tables'!$K$22,0)*('inputs and tables'!$K$15+'inputs and tables'!$K$16)))*(IF(AND(K1762=0,'inputs and tables'!$K$16=1),data!C1762/data!C1763,1)*IF(AND(K1762=1,'inputs and tables'!$K$15=1),data!C1763/data!C1762,1))</f>
        <v>17223.711261718647</v>
      </c>
      <c r="R1763" s="36">
        <f ca="1">1-O1763/MAX($O$202:O1763)</f>
        <v>0.81224015330527422</v>
      </c>
      <c r="S1763" s="36">
        <f>1-N1763/MAX($N$202:N1763)</f>
        <v>0.53361652233255907</v>
      </c>
    </row>
    <row r="1764" spans="1:19" x14ac:dyDescent="0.4">
      <c r="A1764" s="17">
        <f t="shared" si="81"/>
        <v>1762</v>
      </c>
      <c r="B1764">
        <v>1572480000</v>
      </c>
      <c r="C1764">
        <v>9159.48</v>
      </c>
      <c r="D1764" s="14">
        <f t="shared" si="82"/>
        <v>43769</v>
      </c>
      <c r="F1764">
        <f ca="1">IF(A1764&lt;$F$2,"",AVERAGE(INDIRECT("C"&amp;A1764-$F$2+3):C1764))</f>
        <v>8590.1213636363645</v>
      </c>
      <c r="G1764" s="2">
        <f ca="1">IF(A1764&lt;$G$2,"",IF(A1764=$G$2,AVERAGE(INDIRECT("C"&amp;A1764-$G$2+3):C1764),G1763+(2/($G$2+3))*(C1764-G1763)))</f>
        <v>8813.3872428211489</v>
      </c>
      <c r="J1764">
        <f ca="1">IF(F1764="","",IF(C1764&lt;(F1764*(1-'inputs and tables'!$K$14)),0,IF(C1764&gt;(F1764*(1+'inputs and tables'!$K$14)),1,J1763)))</f>
        <v>1</v>
      </c>
      <c r="K1764">
        <f ca="1">IF(G1764="","",IF(C1764&lt;(G1764*(1-'inputs and tables'!$K$14)),0,IF(C1764&gt;(G1764*(1+'inputs and tables'!$K$14)),1,K1763)))</f>
        <v>1</v>
      </c>
      <c r="N1764" s="13">
        <f t="shared" si="83"/>
        <v>32960.811832019892</v>
      </c>
      <c r="O1764" s="10">
        <f ca="1">(O1763+(IF(J1763&lt;&gt;J1762,(-O1763*'inputs and tables'!$K$22-'inputs and tables'!$K$21)-O1763*'inputs and tables'!$K$22,0)*('inputs and tables'!$K$15+'inputs and tables'!$K$16)))*(IF(AND(J1763=0,'inputs and tables'!$K$16=1),(data!C1763/data!C1764-1)*'inputs and tables'!$K$18+1,1)*IF(AND(J1763=1,'inputs and tables'!$K$15=1),(data!C1764/data!C1763-1)*'inputs and tables'!$K$17+1,1))</f>
        <v>621666.95474410732</v>
      </c>
      <c r="P1764" s="10">
        <f ca="1">(P1763+(IF(K1763&lt;&gt;K1762,(-P1763*'inputs and tables'!$K$22-'inputs and tables'!$K$21)-P1763*'inputs and tables'!$K$22,0)*('inputs and tables'!$K$15+'inputs and tables'!$K$16)))*(IF(AND(K1763=0,'inputs and tables'!$K$16=1),data!C1763/data!C1764,1)*IF(AND(K1763=1,'inputs and tables'!$K$15=1),data!C1764/data!C1763,1))</f>
        <v>17214.389403770081</v>
      </c>
      <c r="R1764" s="36">
        <f ca="1">1-O1764/MAX($O$202:O1764)</f>
        <v>0.81246879792394311</v>
      </c>
      <c r="S1764" s="36">
        <f>1-N1764/MAX($N$202:N1764)</f>
        <v>0.53386893950690162</v>
      </c>
    </row>
    <row r="1765" spans="1:19" x14ac:dyDescent="0.4">
      <c r="A1765" s="17">
        <f t="shared" si="81"/>
        <v>1763</v>
      </c>
      <c r="B1765">
        <v>1572566400</v>
      </c>
      <c r="C1765">
        <v>9253.1200000000008</v>
      </c>
      <c r="D1765" s="14">
        <f t="shared" si="82"/>
        <v>43770</v>
      </c>
      <c r="F1765">
        <f ca="1">IF(A1765&lt;$F$2,"",AVERAGE(INDIRECT("C"&amp;A1765-$F$2+3):C1765))</f>
        <v>8569.6181818181813</v>
      </c>
      <c r="G1765" s="2">
        <f ca="1">IF(A1765&lt;$G$2,"",IF(A1765=$G$2,AVERAGE(INDIRECT("C"&amp;A1765-$G$2+3):C1765),G1764+(2/($G$2+3))*(C1765-G1764)))</f>
        <v>8832.0992750415262</v>
      </c>
      <c r="J1765">
        <f ca="1">IF(F1765="","",IF(C1765&lt;(F1765*(1-'inputs and tables'!$K$14)),0,IF(C1765&gt;(F1765*(1+'inputs and tables'!$K$14)),1,J1764)))</f>
        <v>1</v>
      </c>
      <c r="K1765">
        <f ca="1">IF(G1765="","",IF(C1765&lt;(G1765*(1-'inputs and tables'!$K$14)),0,IF(C1765&gt;(G1765*(1+'inputs and tables'!$K$14)),1,K1764)))</f>
        <v>1</v>
      </c>
      <c r="N1765" s="13">
        <f t="shared" si="83"/>
        <v>33297.779697002443</v>
      </c>
      <c r="O1765" s="10">
        <f ca="1">(O1764+(IF(J1764&lt;&gt;J1763,(-O1764*'inputs and tables'!$K$22-'inputs and tables'!$K$21)-O1764*'inputs and tables'!$K$22,0)*('inputs and tables'!$K$15+'inputs and tables'!$K$16)))*(IF(AND(J1764=0,'inputs and tables'!$K$16=1),(data!C1764/data!C1765-1)*'inputs and tables'!$K$18+1,1)*IF(AND(J1764=1,'inputs and tables'!$K$15=1),(data!C1765/data!C1764-1)*'inputs and tables'!$K$17+1,1))</f>
        <v>635966.78515970276</v>
      </c>
      <c r="P1765" s="10">
        <f ca="1">(P1764+(IF(K1764&lt;&gt;K1763,(-P1764*'inputs and tables'!$K$22-'inputs and tables'!$K$21)-P1764*'inputs and tables'!$K$22,0)*('inputs and tables'!$K$15+'inputs and tables'!$K$16)))*(IF(AND(K1764=0,'inputs and tables'!$K$16=1),data!C1764/data!C1765,1)*IF(AND(K1764=1,'inputs and tables'!$K$15=1),data!C1765/data!C1764,1))</f>
        <v>17390.377060686093</v>
      </c>
      <c r="R1765" s="36">
        <f ca="1">1-O1765/MAX($O$202:O1765)</f>
        <v>0.80815513066713318</v>
      </c>
      <c r="S1765" s="36">
        <f>1-N1765/MAX($N$202:N1765)</f>
        <v>0.52910354753000177</v>
      </c>
    </row>
    <row r="1766" spans="1:19" x14ac:dyDescent="0.4">
      <c r="A1766" s="17">
        <f t="shared" si="81"/>
        <v>1764</v>
      </c>
      <c r="B1766">
        <v>1572652800</v>
      </c>
      <c r="C1766">
        <v>9308.52</v>
      </c>
      <c r="D1766" s="14">
        <f t="shared" si="82"/>
        <v>43771</v>
      </c>
      <c r="F1766">
        <f ca="1">IF(A1766&lt;$F$2,"",AVERAGE(INDIRECT("C"&amp;A1766-$F$2+3):C1766))</f>
        <v>8547.6525000000001</v>
      </c>
      <c r="G1766" s="2">
        <f ca="1">IF(A1766&lt;$G$2,"",IF(A1766=$G$2,AVERAGE(INDIRECT("C"&amp;A1766-$G$2+3):C1766),G1765+(2/($G$2+3))*(C1766-G1765)))</f>
        <v>8852.3724973801855</v>
      </c>
      <c r="J1766">
        <f ca="1">IF(F1766="","",IF(C1766&lt;(F1766*(1-'inputs and tables'!$K$14)),0,IF(C1766&gt;(F1766*(1+'inputs and tables'!$K$14)),1,J1765)))</f>
        <v>1</v>
      </c>
      <c r="K1766">
        <f ca="1">IF(G1766="","",IF(C1766&lt;(G1766*(1-'inputs and tables'!$K$14)),0,IF(C1766&gt;(G1766*(1+'inputs and tables'!$K$14)),1,K1765)))</f>
        <v>1</v>
      </c>
      <c r="N1766" s="13">
        <f t="shared" si="83"/>
        <v>33497.1391557811</v>
      </c>
      <c r="O1766" s="10">
        <f ca="1">(O1765+(IF(J1765&lt;&gt;J1764,(-O1765*'inputs and tables'!$K$22-'inputs and tables'!$K$21)-O1765*'inputs and tables'!$K$22,0)*('inputs and tables'!$K$15+'inputs and tables'!$K$16)))*(IF(AND(J1765=0,'inputs and tables'!$K$16=1),(data!C1765/data!C1766-1)*'inputs and tables'!$K$18+1,1)*IF(AND(J1765=1,'inputs and tables'!$K$15=1),(data!C1766/data!C1765-1)*'inputs and tables'!$K$17+1,1))</f>
        <v>644533.97760615952</v>
      </c>
      <c r="P1766" s="10">
        <f ca="1">(P1765+(IF(K1765&lt;&gt;K1764,(-P1765*'inputs and tables'!$K$22-'inputs and tables'!$K$21)-P1765*'inputs and tables'!$K$22,0)*('inputs and tables'!$K$15+'inputs and tables'!$K$16)))*(IF(AND(K1765=0,'inputs and tables'!$K$16=1),data!C1765/data!C1766,1)*IF(AND(K1765=1,'inputs and tables'!$K$15=1),data!C1766/data!C1765,1))</f>
        <v>17494.496199869634</v>
      </c>
      <c r="R1766" s="36">
        <f ca="1">1-O1766/MAX($O$202:O1766)</f>
        <v>0.80557076312814724</v>
      </c>
      <c r="S1766" s="36">
        <f>1-N1766/MAX($N$202:N1766)</f>
        <v>0.52628421054238705</v>
      </c>
    </row>
    <row r="1767" spans="1:19" x14ac:dyDescent="0.4">
      <c r="A1767" s="17">
        <f t="shared" si="81"/>
        <v>1765</v>
      </c>
      <c r="B1767">
        <v>1572739200</v>
      </c>
      <c r="C1767">
        <v>9206.52</v>
      </c>
      <c r="D1767" s="14">
        <f t="shared" si="82"/>
        <v>43772</v>
      </c>
      <c r="F1767">
        <f ca="1">IF(A1767&lt;$F$2,"",AVERAGE(INDIRECT("C"&amp;A1767-$F$2+3):C1767))</f>
        <v>8525.7813636363644</v>
      </c>
      <c r="G1767" s="2">
        <f ca="1">IF(A1767&lt;$G$2,"",IF(A1767=$G$2,AVERAGE(INDIRECT("C"&amp;A1767-$G$2+3):C1767),G1766+(2/($G$2+3))*(C1767-G1766)))</f>
        <v>8867.442603874646</v>
      </c>
      <c r="J1767">
        <f ca="1">IF(F1767="","",IF(C1767&lt;(F1767*(1-'inputs and tables'!$K$14)),0,IF(C1767&gt;(F1767*(1+'inputs and tables'!$K$14)),1,J1766)))</f>
        <v>1</v>
      </c>
      <c r="K1767">
        <f ca="1">IF(G1767="","",IF(C1767&lt;(G1767*(1-'inputs and tables'!$K$14)),0,IF(C1767&gt;(G1767*(1+'inputs and tables'!$K$14)),1,K1766)))</f>
        <v>1</v>
      </c>
      <c r="N1767" s="13">
        <f t="shared" si="83"/>
        <v>33130.08744467239</v>
      </c>
      <c r="O1767" s="10">
        <f ca="1">(O1766+(IF(J1766&lt;&gt;J1765,(-O1766*'inputs and tables'!$K$22-'inputs and tables'!$K$21)-O1766*'inputs and tables'!$K$22,0)*('inputs and tables'!$K$15+'inputs and tables'!$K$16)))*(IF(AND(J1766=0,'inputs and tables'!$K$16=1),(data!C1766/data!C1767-1)*'inputs and tables'!$K$18+1,1)*IF(AND(J1766=1,'inputs and tables'!$K$15=1),(data!C1767/data!C1766-1)*'inputs and tables'!$K$17+1,1))</f>
        <v>628643.10044624435</v>
      </c>
      <c r="P1767" s="10">
        <f ca="1">(P1766+(IF(K1766&lt;&gt;K1765,(-P1766*'inputs and tables'!$K$22-'inputs and tables'!$K$21)-P1766*'inputs and tables'!$K$22,0)*('inputs and tables'!$K$15+'inputs and tables'!$K$16)))*(IF(AND(K1766=0,'inputs and tables'!$K$16=1),data!C1766/data!C1767,1)*IF(AND(K1766=1,'inputs and tables'!$K$15=1),data!C1767/data!C1766,1))</f>
        <v>17302.796701733871</v>
      </c>
      <c r="R1767" s="36">
        <f ca="1">1-O1767/MAX($O$202:O1767)</f>
        <v>0.8103643833666051</v>
      </c>
      <c r="S1767" s="36">
        <f>1-N1767/MAX($N$202:N1767)</f>
        <v>0.53147504759539599</v>
      </c>
    </row>
    <row r="1768" spans="1:19" x14ac:dyDescent="0.4">
      <c r="A1768" s="17">
        <f t="shared" si="81"/>
        <v>1766</v>
      </c>
      <c r="B1768">
        <v>1572825600</v>
      </c>
      <c r="C1768">
        <v>9412.5300000000007</v>
      </c>
      <c r="D1768" s="14">
        <f t="shared" si="82"/>
        <v>43773</v>
      </c>
      <c r="F1768">
        <f ca="1">IF(A1768&lt;$F$2,"",AVERAGE(INDIRECT("C"&amp;A1768-$F$2+3):C1768))</f>
        <v>8513.020909090912</v>
      </c>
      <c r="G1768" s="2">
        <f ca="1">IF(A1768&lt;$G$2,"",IF(A1768=$G$2,AVERAGE(INDIRECT("C"&amp;A1768-$G$2+3):C1768),G1767+(2/($G$2+3))*(C1768-G1767)))</f>
        <v>8890.637812220406</v>
      </c>
      <c r="J1768">
        <f ca="1">IF(F1768="","",IF(C1768&lt;(F1768*(1-'inputs and tables'!$K$14)),0,IF(C1768&gt;(F1768*(1+'inputs and tables'!$K$14)),1,J1767)))</f>
        <v>1</v>
      </c>
      <c r="K1768">
        <f ca="1">IF(G1768="","",IF(C1768&lt;(G1768*(1-'inputs and tables'!$K$14)),0,IF(C1768&gt;(G1768*(1+'inputs and tables'!$K$14)),1,K1767)))</f>
        <v>1</v>
      </c>
      <c r="N1768" s="13">
        <f t="shared" si="83"/>
        <v>33871.423944726368</v>
      </c>
      <c r="O1768" s="10">
        <f ca="1">(O1767+(IF(J1767&lt;&gt;J1766,(-O1767*'inputs and tables'!$K$22-'inputs and tables'!$K$21)-O1767*'inputs and tables'!$K$22,0)*('inputs and tables'!$K$15+'inputs and tables'!$K$16)))*(IF(AND(J1767=0,'inputs and tables'!$K$16=1),(data!C1767/data!C1768-1)*'inputs and tables'!$K$18+1,1)*IF(AND(J1767=1,'inputs and tables'!$K$15=1),(data!C1768/data!C1767-1)*'inputs and tables'!$K$17+1,1))</f>
        <v>660293.52009738225</v>
      </c>
      <c r="P1768" s="10">
        <f ca="1">(P1767+(IF(K1767&lt;&gt;K1766,(-P1767*'inputs and tables'!$K$22-'inputs and tables'!$K$21)-P1767*'inputs and tables'!$K$22,0)*('inputs and tables'!$K$15+'inputs and tables'!$K$16)))*(IF(AND(K1767=0,'inputs and tables'!$K$16=1),data!C1767/data!C1768,1)*IF(AND(K1767=1,'inputs and tables'!$K$15=1),data!C1768/data!C1767,1))</f>
        <v>17689.973305762775</v>
      </c>
      <c r="R1768" s="36">
        <f ca="1">1-O1768/MAX($O$202:O1768)</f>
        <v>0.80081676112595901</v>
      </c>
      <c r="S1768" s="36">
        <f>1-N1768/MAX($N$202:N1768)</f>
        <v>0.52099108346509793</v>
      </c>
    </row>
    <row r="1769" spans="1:19" x14ac:dyDescent="0.4">
      <c r="A1769" s="17">
        <f t="shared" si="81"/>
        <v>1767</v>
      </c>
      <c r="B1769">
        <v>1572912000</v>
      </c>
      <c r="C1769">
        <v>9322.09</v>
      </c>
      <c r="D1769" s="14">
        <f t="shared" si="82"/>
        <v>43774</v>
      </c>
      <c r="F1769">
        <f ca="1">IF(A1769&lt;$F$2,"",AVERAGE(INDIRECT("C"&amp;A1769-$F$2+3):C1769))</f>
        <v>8497.0047727272758</v>
      </c>
      <c r="G1769" s="2">
        <f ca="1">IF(A1769&lt;$G$2,"",IF(A1769=$G$2,AVERAGE(INDIRECT("C"&amp;A1769-$G$2+3):C1769),G1768+(2/($G$2+3))*(C1769-G1768)))</f>
        <v>8908.9974797854957</v>
      </c>
      <c r="J1769">
        <f ca="1">IF(F1769="","",IF(C1769&lt;(F1769*(1-'inputs and tables'!$K$14)),0,IF(C1769&gt;(F1769*(1+'inputs and tables'!$K$14)),1,J1768)))</f>
        <v>1</v>
      </c>
      <c r="K1769">
        <f ca="1">IF(G1769="","",IF(C1769&lt;(G1769*(1-'inputs and tables'!$K$14)),0,IF(C1769&gt;(G1769*(1+'inputs and tables'!$K$14)),1,K1768)))</f>
        <v>1</v>
      </c>
      <c r="N1769" s="13">
        <f t="shared" si="83"/>
        <v>33545.971427543307</v>
      </c>
      <c r="O1769" s="10">
        <f ca="1">(O1768+(IF(J1768&lt;&gt;J1767,(-O1768*'inputs and tables'!$K$22-'inputs and tables'!$K$21)-O1768*'inputs and tables'!$K$22,0)*('inputs and tables'!$K$15+'inputs and tables'!$K$16)))*(IF(AND(J1768=0,'inputs and tables'!$K$16=1),(data!C1768/data!C1769-1)*'inputs and tables'!$K$18+1,1)*IF(AND(J1768=1,'inputs and tables'!$K$15=1),(data!C1769/data!C1768-1)*'inputs and tables'!$K$17+1,1))</f>
        <v>646018.59843395941</v>
      </c>
      <c r="P1769" s="10">
        <f ca="1">(P1768+(IF(K1768&lt;&gt;K1767,(-P1768*'inputs and tables'!$K$22-'inputs and tables'!$K$21)-P1768*'inputs and tables'!$K$22,0)*('inputs and tables'!$K$15+'inputs and tables'!$K$16)))*(IF(AND(K1768=0,'inputs and tables'!$K$16=1),data!C1768/data!C1769,1)*IF(AND(K1768=1,'inputs and tables'!$K$15=1),data!C1769/data!C1768,1))</f>
        <v>17519.999750749063</v>
      </c>
      <c r="R1769" s="36">
        <f ca="1">1-O1769/MAX($O$202:O1769)</f>
        <v>0.80512291444270589</v>
      </c>
      <c r="S1769" s="36">
        <f>1-N1769/MAX($N$202:N1769)</f>
        <v>0.52559362565209944</v>
      </c>
    </row>
    <row r="1770" spans="1:19" x14ac:dyDescent="0.4">
      <c r="A1770" s="17">
        <f t="shared" si="81"/>
        <v>1768</v>
      </c>
      <c r="B1770">
        <v>1572998400</v>
      </c>
      <c r="C1770">
        <v>9341.27</v>
      </c>
      <c r="D1770" s="14">
        <f t="shared" si="82"/>
        <v>43775</v>
      </c>
      <c r="F1770">
        <f ca="1">IF(A1770&lt;$F$2,"",AVERAGE(INDIRECT("C"&amp;A1770-$F$2+3):C1770))</f>
        <v>8488.9940909090928</v>
      </c>
      <c r="G1770" s="2">
        <f ca="1">IF(A1770&lt;$G$2,"",IF(A1770=$G$2,AVERAGE(INDIRECT("C"&amp;A1770-$G$2+3):C1770),G1769+(2/($G$2+3))*(C1770-G1769)))</f>
        <v>8927.3920551137726</v>
      </c>
      <c r="J1770">
        <f ca="1">IF(F1770="","",IF(C1770&lt;(F1770*(1-'inputs and tables'!$K$14)),0,IF(C1770&gt;(F1770*(1+'inputs and tables'!$K$14)),1,J1769)))</f>
        <v>1</v>
      </c>
      <c r="K1770">
        <f ca="1">IF(G1770="","",IF(C1770&lt;(G1770*(1-'inputs and tables'!$K$14)),0,IF(C1770&gt;(G1770*(1+'inputs and tables'!$K$14)),1,K1769)))</f>
        <v>1</v>
      </c>
      <c r="N1770" s="13">
        <f t="shared" si="83"/>
        <v>33614.991543416494</v>
      </c>
      <c r="O1770" s="10">
        <f ca="1">(O1769+(IF(J1769&lt;&gt;J1768,(-O1769*'inputs and tables'!$K$22-'inputs and tables'!$K$21)-O1769*'inputs and tables'!$K$22,0)*('inputs and tables'!$K$15+'inputs and tables'!$K$16)))*(IF(AND(J1769=0,'inputs and tables'!$K$16=1),(data!C1769/data!C1770-1)*'inputs and tables'!$K$18+1,1)*IF(AND(J1769=1,'inputs and tables'!$K$15=1),(data!C1770/data!C1769-1)*'inputs and tables'!$K$17+1,1))</f>
        <v>649009.22957090591</v>
      </c>
      <c r="P1770" s="10">
        <f ca="1">(P1769+(IF(K1769&lt;&gt;K1768,(-P1769*'inputs and tables'!$K$22-'inputs and tables'!$K$21)-P1769*'inputs and tables'!$K$22,0)*('inputs and tables'!$K$15+'inputs and tables'!$K$16)))*(IF(AND(K1769=0,'inputs and tables'!$K$16=1),data!C1769/data!C1770,1)*IF(AND(K1769=1,'inputs and tables'!$K$15=1),data!C1770/data!C1769,1))</f>
        <v>17556.046774025963</v>
      </c>
      <c r="R1770" s="36">
        <f ca="1">1-O1770/MAX($O$202:O1770)</f>
        <v>0.80422076475017712</v>
      </c>
      <c r="S1770" s="36">
        <f>1-N1770/MAX($N$202:N1770)</f>
        <v>0.52461754472389632</v>
      </c>
    </row>
    <row r="1771" spans="1:19" x14ac:dyDescent="0.4">
      <c r="A1771" s="17">
        <f t="shared" si="81"/>
        <v>1769</v>
      </c>
      <c r="B1771">
        <v>1573084800</v>
      </c>
      <c r="C1771">
        <v>9198.84</v>
      </c>
      <c r="D1771" s="14">
        <f t="shared" si="82"/>
        <v>43776</v>
      </c>
      <c r="F1771">
        <f ca="1">IF(A1771&lt;$F$2,"",AVERAGE(INDIRECT("C"&amp;A1771-$F$2+3):C1771))</f>
        <v>8504.1947727272764</v>
      </c>
      <c r="G1771" s="2">
        <f ca="1">IF(A1771&lt;$G$2,"",IF(A1771=$G$2,AVERAGE(INDIRECT("C"&amp;A1771-$G$2+3):C1771),G1770+(2/($G$2+3))*(C1771-G1770)))</f>
        <v>8938.94303149191</v>
      </c>
      <c r="J1771">
        <f ca="1">IF(F1771="","",IF(C1771&lt;(F1771*(1-'inputs and tables'!$K$14)),0,IF(C1771&gt;(F1771*(1+'inputs and tables'!$K$14)),1,J1770)))</f>
        <v>1</v>
      </c>
      <c r="K1771">
        <f ca="1">IF(G1771="","",IF(C1771&lt;(G1771*(1-'inputs and tables'!$K$14)),0,IF(C1771&gt;(G1771*(1+'inputs and tables'!$K$14)),1,K1770)))</f>
        <v>1</v>
      </c>
      <c r="N1771" s="13">
        <f t="shared" si="83"/>
        <v>33102.450609953608</v>
      </c>
      <c r="O1771" s="10">
        <f ca="1">(O1770+(IF(J1770&lt;&gt;J1769,(-O1770*'inputs and tables'!$K$22-'inputs and tables'!$K$21)-O1770*'inputs and tables'!$K$22,0)*('inputs and tables'!$K$15+'inputs and tables'!$K$16)))*(IF(AND(J1770=0,'inputs and tables'!$K$16=1),(data!C1770/data!C1771-1)*'inputs and tables'!$K$18+1,1)*IF(AND(J1770=1,'inputs and tables'!$K$15=1),(data!C1771/data!C1770-1)*'inputs and tables'!$K$17+1,1))</f>
        <v>626743.90962217143</v>
      </c>
      <c r="P1771" s="10">
        <f ca="1">(P1770+(IF(K1770&lt;&gt;K1769,(-P1770*'inputs and tables'!$K$22-'inputs and tables'!$K$21)-P1770*'inputs and tables'!$K$22,0)*('inputs and tables'!$K$15+'inputs and tables'!$K$16)))*(IF(AND(K1770=0,'inputs and tables'!$K$16=1),data!C1770/data!C1771,1)*IF(AND(K1770=1,'inputs and tables'!$K$15=1),data!C1771/data!C1770,1))</f>
        <v>17288.362857168348</v>
      </c>
      <c r="R1771" s="36">
        <f ca="1">1-O1771/MAX($O$202:O1771)</f>
        <v>0.8109372906692891</v>
      </c>
      <c r="S1771" s="36">
        <f>1-N1771/MAX($N$202:N1771)</f>
        <v>0.53186588709115212</v>
      </c>
    </row>
    <row r="1772" spans="1:19" x14ac:dyDescent="0.4">
      <c r="A1772" s="17">
        <f t="shared" si="81"/>
        <v>1770</v>
      </c>
      <c r="B1772">
        <v>1573171200</v>
      </c>
      <c r="C1772">
        <v>8763.01</v>
      </c>
      <c r="D1772" s="14">
        <f t="shared" si="82"/>
        <v>43777</v>
      </c>
      <c r="F1772">
        <f ca="1">IF(A1772&lt;$F$2,"",AVERAGE(INDIRECT("C"&amp;A1772-$F$2+3):C1772))</f>
        <v>8511.5734090909118</v>
      </c>
      <c r="G1772" s="2">
        <f ca="1">IF(A1772&lt;$G$2,"",IF(A1772=$G$2,AVERAGE(INDIRECT("C"&amp;A1772-$G$2+3):C1772),G1771+(2/($G$2+3))*(C1772-G1771)))</f>
        <v>8931.456519513531</v>
      </c>
      <c r="J1772">
        <f ca="1">IF(F1772="","",IF(C1772&lt;(F1772*(1-'inputs and tables'!$K$14)),0,IF(C1772&gt;(F1772*(1+'inputs and tables'!$K$14)),1,J1771)))</f>
        <v>1</v>
      </c>
      <c r="K1772">
        <f ca="1">IF(G1772="","",IF(C1772&lt;(G1772*(1-'inputs and tables'!$K$14)),0,IF(C1772&gt;(G1772*(1+'inputs and tables'!$K$14)),1,K1771)))</f>
        <v>0</v>
      </c>
      <c r="N1772" s="13">
        <f t="shared" si="83"/>
        <v>31534.096225125078</v>
      </c>
      <c r="O1772" s="10">
        <f ca="1">(O1771+(IF(J1771&lt;&gt;J1770,(-O1771*'inputs and tables'!$K$22-'inputs and tables'!$K$21)-O1771*'inputs and tables'!$K$22,0)*('inputs and tables'!$K$15+'inputs and tables'!$K$16)))*(IF(AND(J1771=0,'inputs and tables'!$K$16=1),(data!C1771/data!C1772-1)*'inputs and tables'!$K$18+1,1)*IF(AND(J1771=1,'inputs and tables'!$K$15=1),(data!C1772/data!C1771-1)*'inputs and tables'!$K$17+1,1))</f>
        <v>559931.56743620883</v>
      </c>
      <c r="P1772" s="10">
        <f ca="1">(P1771+(IF(K1771&lt;&gt;K1770,(-P1771*'inputs and tables'!$K$22-'inputs and tables'!$K$21)-P1771*'inputs and tables'!$K$22,0)*('inputs and tables'!$K$15+'inputs and tables'!$K$16)))*(IF(AND(K1771=0,'inputs and tables'!$K$16=1),data!C1771/data!C1772,1)*IF(AND(K1771=1,'inputs and tables'!$K$15=1),data!C1772/data!C1771,1))</f>
        <v>16469.260972143747</v>
      </c>
      <c r="R1772" s="36">
        <f ca="1">1-O1772/MAX($O$202:O1772)</f>
        <v>0.83109181030079793</v>
      </c>
      <c r="S1772" s="36">
        <f>1-N1772/MAX($N$202:N1772)</f>
        <v>0.55404551956971071</v>
      </c>
    </row>
    <row r="1773" spans="1:19" x14ac:dyDescent="0.4">
      <c r="A1773" s="17">
        <f t="shared" si="81"/>
        <v>1771</v>
      </c>
      <c r="B1773">
        <v>1573257600</v>
      </c>
      <c r="C1773">
        <v>8807.89</v>
      </c>
      <c r="D1773" s="14">
        <f t="shared" si="82"/>
        <v>43778</v>
      </c>
      <c r="F1773">
        <f ca="1">IF(A1773&lt;$F$2,"",AVERAGE(INDIRECT("C"&amp;A1773-$F$2+3):C1773))</f>
        <v>8528.5709090909131</v>
      </c>
      <c r="G1773" s="2">
        <f ca="1">IF(A1773&lt;$G$2,"",IF(A1773=$G$2,AVERAGE(INDIRECT("C"&amp;A1773-$G$2+3):C1773),G1772+(2/($G$2+3))*(C1773-G1772)))</f>
        <v>8926.1983697469987</v>
      </c>
      <c r="J1773">
        <f ca="1">IF(F1773="","",IF(C1773&lt;(F1773*(1-'inputs and tables'!$K$14)),0,IF(C1773&gt;(F1773*(1+'inputs and tables'!$K$14)),1,J1772)))</f>
        <v>1</v>
      </c>
      <c r="K1773">
        <f ca="1">IF(G1773="","",IF(C1773&lt;(G1773*(1-'inputs and tables'!$K$14)),0,IF(C1773&gt;(G1773*(1+'inputs and tables'!$K$14)),1,K1772)))</f>
        <v>0</v>
      </c>
      <c r="N1773" s="13">
        <f t="shared" si="83"/>
        <v>31695.598978012913</v>
      </c>
      <c r="O1773" s="10">
        <f ca="1">(O1772+(IF(J1772&lt;&gt;J1771,(-O1772*'inputs and tables'!$K$22-'inputs and tables'!$K$21)-O1772*'inputs and tables'!$K$22,0)*('inputs and tables'!$K$15+'inputs and tables'!$K$16)))*(IF(AND(J1772=0,'inputs and tables'!$K$16=1),(data!C1772/data!C1773-1)*'inputs and tables'!$K$18+1,1)*IF(AND(J1772=1,'inputs and tables'!$K$15=1),(data!C1773/data!C1772-1)*'inputs and tables'!$K$17+1,1))</f>
        <v>566383.90398263617</v>
      </c>
      <c r="P1773" s="10">
        <f ca="1">(P1772+(IF(K1772&lt;&gt;K1771,(-P1772*'inputs and tables'!$K$22-'inputs and tables'!$K$21)-P1772*'inputs and tables'!$K$22,0)*('inputs and tables'!$K$15+'inputs and tables'!$K$16)))*(IF(AND(K1772=0,'inputs and tables'!$K$16=1),data!C1772/data!C1773,1)*IF(AND(K1772=1,'inputs and tables'!$K$15=1),data!C1773/data!C1772,1))</f>
        <v>16352.572295330934</v>
      </c>
      <c r="R1773" s="36">
        <f ca="1">1-O1773/MAX($O$202:O1773)</f>
        <v>0.82914540729591424</v>
      </c>
      <c r="S1773" s="36">
        <f>1-N1773/MAX($N$202:N1773)</f>
        <v>0.55176155126638671</v>
      </c>
    </row>
    <row r="1774" spans="1:19" x14ac:dyDescent="0.4">
      <c r="A1774" s="17">
        <f t="shared" si="81"/>
        <v>1772</v>
      </c>
      <c r="B1774">
        <v>1573344000</v>
      </c>
      <c r="C1774">
        <v>9032.23</v>
      </c>
      <c r="D1774" s="14">
        <f t="shared" si="82"/>
        <v>43779</v>
      </c>
      <c r="F1774">
        <f ca="1">IF(A1774&lt;$F$2,"",AVERAGE(INDIRECT("C"&amp;A1774-$F$2+3):C1774))</f>
        <v>8547.6218181818222</v>
      </c>
      <c r="G1774" s="2">
        <f ca="1">IF(A1774&lt;$G$2,"",IF(A1774=$G$2,AVERAGE(INDIRECT("C"&amp;A1774-$G$2+3):C1774),G1773+(2/($G$2+3))*(C1774-G1773)))</f>
        <v>8930.7103540130829</v>
      </c>
      <c r="J1774">
        <f ca="1">IF(F1774="","",IF(C1774&lt;(F1774*(1-'inputs and tables'!$K$14)),0,IF(C1774&gt;(F1774*(1+'inputs and tables'!$K$14)),1,J1773)))</f>
        <v>1</v>
      </c>
      <c r="K1774">
        <f ca="1">IF(G1774="","",IF(C1774&lt;(G1774*(1-'inputs and tables'!$K$14)),0,IF(C1774&gt;(G1774*(1+'inputs and tables'!$K$14)),1,K1773)))</f>
        <v>1</v>
      </c>
      <c r="N1774" s="13">
        <f t="shared" si="83"/>
        <v>32502.896829680838</v>
      </c>
      <c r="O1774" s="10">
        <f ca="1">(O1773+(IF(J1773&lt;&gt;J1772,(-O1773*'inputs and tables'!$K$22-'inputs and tables'!$K$21)-O1773*'inputs and tables'!$K$22,0)*('inputs and tables'!$K$15+'inputs and tables'!$K$16)))*(IF(AND(J1773=0,'inputs and tables'!$K$16=1),(data!C1773/data!C1774-1)*'inputs and tables'!$K$18+1,1)*IF(AND(J1773=1,'inputs and tables'!$K$15=1),(data!C1774/data!C1773-1)*'inputs and tables'!$K$17+1,1))</f>
        <v>598842.38964648917</v>
      </c>
      <c r="P1774" s="10">
        <f ca="1">(P1773+(IF(K1773&lt;&gt;K1772,(-P1773*'inputs and tables'!$K$22-'inputs and tables'!$K$21)-P1773*'inputs and tables'!$K$22,0)*('inputs and tables'!$K$15+'inputs and tables'!$K$16)))*(IF(AND(K1773=0,'inputs and tables'!$K$16=1),data!C1773/data!C1774,1)*IF(AND(K1773=1,'inputs and tables'!$K$15=1),data!C1774/data!C1773,1))</f>
        <v>15946.411682864849</v>
      </c>
      <c r="R1774" s="36">
        <f ca="1">1-O1774/MAX($O$202:O1774)</f>
        <v>0.81935402496867382</v>
      </c>
      <c r="S1774" s="36">
        <f>1-N1774/MAX($N$202:N1774)</f>
        <v>0.54034476318332714</v>
      </c>
    </row>
    <row r="1775" spans="1:19" x14ac:dyDescent="0.4">
      <c r="A1775" s="17">
        <f t="shared" si="81"/>
        <v>1773</v>
      </c>
      <c r="B1775">
        <v>1573430400</v>
      </c>
      <c r="C1775">
        <v>8721.5400000000009</v>
      </c>
      <c r="D1775" s="14">
        <f t="shared" si="82"/>
        <v>43780</v>
      </c>
      <c r="F1775">
        <f ca="1">IF(A1775&lt;$F$2,"",AVERAGE(INDIRECT("C"&amp;A1775-$F$2+3):C1775))</f>
        <v>8559.077954545457</v>
      </c>
      <c r="G1775" s="2">
        <f ca="1">IF(A1775&lt;$G$2,"",IF(A1775=$G$2,AVERAGE(INDIRECT("C"&amp;A1775-$G$2+3):C1775),G1774+(2/($G$2+3))*(C1775-G1774)))</f>
        <v>8921.809487884866</v>
      </c>
      <c r="J1775">
        <f ca="1">IF(F1775="","",IF(C1775&lt;(F1775*(1-'inputs and tables'!$K$14)),0,IF(C1775&gt;(F1775*(1+'inputs and tables'!$K$14)),1,J1774)))</f>
        <v>1</v>
      </c>
      <c r="K1775">
        <f ca="1">IF(G1775="","",IF(C1775&lt;(G1775*(1-'inputs and tables'!$K$14)),0,IF(C1775&gt;(G1775*(1+'inputs and tables'!$K$14)),1,K1774)))</f>
        <v>0</v>
      </c>
      <c r="N1775" s="13">
        <f t="shared" si="83"/>
        <v>31384.86451473608</v>
      </c>
      <c r="O1775" s="10">
        <f ca="1">(O1774+(IF(J1774&lt;&gt;J1773,(-O1774*'inputs and tables'!$K$22-'inputs and tables'!$K$21)-O1774*'inputs and tables'!$K$22,0)*('inputs and tables'!$K$15+'inputs and tables'!$K$16)))*(IF(AND(J1774=0,'inputs and tables'!$K$16=1),(data!C1774/data!C1775-1)*'inputs and tables'!$K$18+1,1)*IF(AND(J1774=1,'inputs and tables'!$K$15=1),(data!C1775/data!C1774-1)*'inputs and tables'!$K$17+1,1))</f>
        <v>552494.78007627779</v>
      </c>
      <c r="P1775" s="10">
        <f ca="1">(P1774+(IF(K1774&lt;&gt;K1773,(-P1774*'inputs and tables'!$K$22-'inputs and tables'!$K$21)-P1774*'inputs and tables'!$K$22,0)*('inputs and tables'!$K$15+'inputs and tables'!$K$16)))*(IF(AND(K1774=0,'inputs and tables'!$K$16=1),data!C1774/data!C1775,1)*IF(AND(K1774=1,'inputs and tables'!$K$15=1),data!C1775/data!C1774,1))</f>
        <v>15367.092380716165</v>
      </c>
      <c r="R1775" s="36">
        <f ca="1">1-O1775/MAX($O$202:O1775)</f>
        <v>0.83333518138968898</v>
      </c>
      <c r="S1775" s="36">
        <f>1-N1775/MAX($N$202:N1775)</f>
        <v>0.55615595106567417</v>
      </c>
    </row>
    <row r="1776" spans="1:19" x14ac:dyDescent="0.4">
      <c r="A1776" s="17">
        <f t="shared" si="81"/>
        <v>1774</v>
      </c>
      <c r="B1776">
        <v>1573516800</v>
      </c>
      <c r="C1776">
        <v>8810</v>
      </c>
      <c r="D1776" s="14">
        <f t="shared" si="82"/>
        <v>43781</v>
      </c>
      <c r="F1776">
        <f ca="1">IF(A1776&lt;$F$2,"",AVERAGE(INDIRECT("C"&amp;A1776-$F$2+3):C1776))</f>
        <v>8576.2961363636405</v>
      </c>
      <c r="G1776" s="2">
        <f ca="1">IF(A1776&lt;$G$2,"",IF(A1776=$G$2,AVERAGE(INDIRECT("C"&amp;A1776-$G$2+3):C1776),G1775+(2/($G$2+3))*(C1776-G1775)))</f>
        <v>8917.0516373365735</v>
      </c>
      <c r="J1776">
        <f ca="1">IF(F1776="","",IF(C1776&lt;(F1776*(1-'inputs and tables'!$K$14)),0,IF(C1776&gt;(F1776*(1+'inputs and tables'!$K$14)),1,J1775)))</f>
        <v>1</v>
      </c>
      <c r="K1776">
        <f ca="1">IF(G1776="","",IF(C1776&lt;(G1776*(1-'inputs and tables'!$K$14)),0,IF(C1776&gt;(G1776*(1+'inputs and tables'!$K$14)),1,K1775)))</f>
        <v>0</v>
      </c>
      <c r="N1776" s="13">
        <f t="shared" si="83"/>
        <v>31703.191910468202</v>
      </c>
      <c r="O1776" s="10">
        <f ca="1">(O1775+(IF(J1775&lt;&gt;J1774,(-O1775*'inputs and tables'!$K$22-'inputs and tables'!$K$21)-O1775*'inputs and tables'!$K$22,0)*('inputs and tables'!$K$15+'inputs and tables'!$K$16)))*(IF(AND(J1775=0,'inputs and tables'!$K$16=1),(data!C1775/data!C1776-1)*'inputs and tables'!$K$18+1,1)*IF(AND(J1775=1,'inputs and tables'!$K$15=1),(data!C1776/data!C1775-1)*'inputs and tables'!$K$17+1,1))</f>
        <v>565103.31005521282</v>
      </c>
      <c r="P1776" s="10">
        <f ca="1">(P1775+(IF(K1775&lt;&gt;K1774,(-P1775*'inputs and tables'!$K$22-'inputs and tables'!$K$21)-P1775*'inputs and tables'!$K$22,0)*('inputs and tables'!$K$15+'inputs and tables'!$K$16)))*(IF(AND(K1775=0,'inputs and tables'!$K$16=1),data!C1775/data!C1776,1)*IF(AND(K1775=1,'inputs and tables'!$K$15=1),data!C1776/data!C1775,1))</f>
        <v>15182.367929664821</v>
      </c>
      <c r="R1776" s="36">
        <f ca="1">1-O1776/MAX($O$202:O1776)</f>
        <v>0.82953170950604194</v>
      </c>
      <c r="S1776" s="36">
        <f>1-N1776/MAX($N$202:N1776)</f>
        <v>0.55165417218617241</v>
      </c>
    </row>
    <row r="1777" spans="1:19" x14ac:dyDescent="0.4">
      <c r="A1777" s="17">
        <f t="shared" si="81"/>
        <v>1775</v>
      </c>
      <c r="B1777">
        <v>1573603200</v>
      </c>
      <c r="C1777">
        <v>8758.34</v>
      </c>
      <c r="D1777" s="14">
        <f t="shared" si="82"/>
        <v>43782</v>
      </c>
      <c r="F1777">
        <f ca="1">IF(A1777&lt;$F$2,"",AVERAGE(INDIRECT("C"&amp;A1777-$F$2+3):C1777))</f>
        <v>8586.600227272731</v>
      </c>
      <c r="G1777" s="2">
        <f ca="1">IF(A1777&lt;$G$2,"",IF(A1777=$G$2,AVERAGE(INDIRECT("C"&amp;A1777-$G$2+3):C1777),G1776+(2/($G$2+3))*(C1777-G1776)))</f>
        <v>8910.2979506413994</v>
      </c>
      <c r="J1777">
        <f ca="1">IF(F1777="","",IF(C1777&lt;(F1777*(1-'inputs and tables'!$K$14)),0,IF(C1777&gt;(F1777*(1+'inputs and tables'!$K$14)),1,J1776)))</f>
        <v>1</v>
      </c>
      <c r="K1777">
        <f ca="1">IF(G1777="","",IF(C1777&lt;(G1777*(1-'inputs and tables'!$K$14)),0,IF(C1777&gt;(G1777*(1+'inputs and tables'!$K$14)),1,K1776)))</f>
        <v>0</v>
      </c>
      <c r="N1777" s="13">
        <f t="shared" si="83"/>
        <v>31517.2910144302</v>
      </c>
      <c r="O1777" s="10">
        <f ca="1">(O1776+(IF(J1776&lt;&gt;J1775,(-O1776*'inputs and tables'!$K$22-'inputs and tables'!$K$21)-O1776*'inputs and tables'!$K$22,0)*('inputs and tables'!$K$15+'inputs and tables'!$K$16)))*(IF(AND(J1776=0,'inputs and tables'!$K$16=1),(data!C1776/data!C1777-1)*'inputs and tables'!$K$18+1,1)*IF(AND(J1776=1,'inputs and tables'!$K$15=1),(data!C1777/data!C1776-1)*'inputs and tables'!$K$17+1,1))</f>
        <v>557647.60253599961</v>
      </c>
      <c r="P1777" s="10">
        <f ca="1">(P1776+(IF(K1776&lt;&gt;K1775,(-P1776*'inputs and tables'!$K$22-'inputs and tables'!$K$21)-P1776*'inputs and tables'!$K$22,0)*('inputs and tables'!$K$15+'inputs and tables'!$K$16)))*(IF(AND(K1776=0,'inputs and tables'!$K$16=1),data!C1776/data!C1777,1)*IF(AND(K1776=1,'inputs and tables'!$K$15=1),data!C1777/data!C1776,1))</f>
        <v>15271.919274696698</v>
      </c>
      <c r="R1777" s="36">
        <f ca="1">1-O1777/MAX($O$202:O1777)</f>
        <v>0.83178078802426736</v>
      </c>
      <c r="S1777" s="36">
        <f>1-N1777/MAX($N$202:N1777)</f>
        <v>0.5542831784818435</v>
      </c>
    </row>
    <row r="1778" spans="1:19" x14ac:dyDescent="0.4">
      <c r="A1778" s="17">
        <f t="shared" si="81"/>
        <v>1776</v>
      </c>
      <c r="B1778">
        <v>1573689600</v>
      </c>
      <c r="C1778">
        <v>8630</v>
      </c>
      <c r="D1778" s="14">
        <f t="shared" si="82"/>
        <v>43783</v>
      </c>
      <c r="F1778">
        <f ca="1">IF(A1778&lt;$F$2,"",AVERAGE(INDIRECT("C"&amp;A1778-$F$2+3):C1778))</f>
        <v>8593.6111363636392</v>
      </c>
      <c r="G1778" s="2">
        <f ca="1">IF(A1778&lt;$G$2,"",IF(A1778=$G$2,AVERAGE(INDIRECT("C"&amp;A1778-$G$2+3):C1778),G1777+(2/($G$2+3))*(C1778-G1777)))</f>
        <v>8898.3703782736811</v>
      </c>
      <c r="J1778">
        <f ca="1">IF(F1778="","",IF(C1778&lt;(F1778*(1-'inputs and tables'!$K$14)),0,IF(C1778&gt;(F1778*(1+'inputs and tables'!$K$14)),1,J1777)))</f>
        <v>1</v>
      </c>
      <c r="K1778">
        <f ca="1">IF(G1778="","",IF(C1778&lt;(G1778*(1-'inputs and tables'!$K$14)),0,IF(C1778&gt;(G1778*(1+'inputs and tables'!$K$14)),1,K1777)))</f>
        <v>0</v>
      </c>
      <c r="N1778" s="13">
        <f t="shared" si="83"/>
        <v>31055.453596746942</v>
      </c>
      <c r="O1778" s="10">
        <f ca="1">(O1777+(IF(J1777&lt;&gt;J1776,(-O1777*'inputs and tables'!$K$22-'inputs and tables'!$K$21)-O1777*'inputs and tables'!$K$22,0)*('inputs and tables'!$K$15+'inputs and tables'!$K$16)))*(IF(AND(J1777=0,'inputs and tables'!$K$16=1),(data!C1777/data!C1778-1)*'inputs and tables'!$K$18+1,1)*IF(AND(J1777=1,'inputs and tables'!$K$15=1),(data!C1778/data!C1777-1)*'inputs and tables'!$K$17+1,1))</f>
        <v>539261.79998137068</v>
      </c>
      <c r="P1778" s="10">
        <f ca="1">(P1777+(IF(K1777&lt;&gt;K1776,(-P1777*'inputs and tables'!$K$22-'inputs and tables'!$K$21)-P1777*'inputs and tables'!$K$22,0)*('inputs and tables'!$K$15+'inputs and tables'!$K$16)))*(IF(AND(K1777=0,'inputs and tables'!$K$16=1),data!C1777/data!C1778,1)*IF(AND(K1777=1,'inputs and tables'!$K$15=1),data!C1778/data!C1777,1))</f>
        <v>15499.033772925502</v>
      </c>
      <c r="R1778" s="36">
        <f ca="1">1-O1778/MAX($O$202:O1778)</f>
        <v>0.83732702404001602</v>
      </c>
      <c r="S1778" s="36">
        <f>1-N1778/MAX($N$202:N1778)</f>
        <v>0.56081447286795327</v>
      </c>
    </row>
    <row r="1779" spans="1:19" x14ac:dyDescent="0.4">
      <c r="A1779" s="17">
        <f t="shared" si="81"/>
        <v>1777</v>
      </c>
      <c r="B1779">
        <v>1573776000</v>
      </c>
      <c r="C1779">
        <v>8457.48</v>
      </c>
      <c r="D1779" s="14">
        <f t="shared" si="82"/>
        <v>43784</v>
      </c>
      <c r="F1779">
        <f ca="1">IF(A1779&lt;$F$2,"",AVERAGE(INDIRECT("C"&amp;A1779-$F$2+3):C1779))</f>
        <v>8595.3329545454562</v>
      </c>
      <c r="G1779" s="2">
        <f ca="1">IF(A1779&lt;$G$2,"",IF(A1779=$G$2,AVERAGE(INDIRECT("C"&amp;A1779-$G$2+3):C1779),G1778+(2/($G$2+3))*(C1779-G1778)))</f>
        <v>8879.6090855811835</v>
      </c>
      <c r="J1779">
        <f ca="1">IF(F1779="","",IF(C1779&lt;(F1779*(1-'inputs and tables'!$K$14)),0,IF(C1779&gt;(F1779*(1+'inputs and tables'!$K$14)),1,J1778)))</f>
        <v>0</v>
      </c>
      <c r="K1779">
        <f ca="1">IF(G1779="","",IF(C1779&lt;(G1779*(1-'inputs and tables'!$K$14)),0,IF(C1779&gt;(G1779*(1+'inputs and tables'!$K$14)),1,K1778)))</f>
        <v>0</v>
      </c>
      <c r="N1779" s="13">
        <f t="shared" si="83"/>
        <v>30434.632408506986</v>
      </c>
      <c r="O1779" s="10">
        <f ca="1">(O1778+(IF(J1778&lt;&gt;J1777,(-O1778*'inputs and tables'!$K$22-'inputs and tables'!$K$21)-O1778*'inputs and tables'!$K$22,0)*('inputs and tables'!$K$15+'inputs and tables'!$K$16)))*(IF(AND(J1778=0,'inputs and tables'!$K$16=1),(data!C1778/data!C1779-1)*'inputs and tables'!$K$18+1,1)*IF(AND(J1778=1,'inputs and tables'!$K$15=1),(data!C1779/data!C1778-1)*'inputs and tables'!$K$17+1,1))</f>
        <v>515006.26662114245</v>
      </c>
      <c r="P1779" s="10">
        <f ca="1">(P1778+(IF(K1778&lt;&gt;K1777,(-P1778*'inputs and tables'!$K$22-'inputs and tables'!$K$21)-P1778*'inputs and tables'!$K$22,0)*('inputs and tables'!$K$15+'inputs and tables'!$K$16)))*(IF(AND(K1778=0,'inputs and tables'!$K$16=1),data!C1778/data!C1779,1)*IF(AND(K1778=1,'inputs and tables'!$K$15=1),data!C1779/data!C1778,1))</f>
        <v>15815.190986008491</v>
      </c>
      <c r="R1779" s="36">
        <f ca="1">1-O1779/MAX($O$202:O1779)</f>
        <v>0.84464391501086045</v>
      </c>
      <c r="S1779" s="36">
        <f>1-N1779/MAX($N$202:N1779)</f>
        <v>0.56959411216584677</v>
      </c>
    </row>
    <row r="1780" spans="1:19" x14ac:dyDescent="0.4">
      <c r="A1780" s="17">
        <f t="shared" si="81"/>
        <v>1778</v>
      </c>
      <c r="B1780">
        <v>1573862400</v>
      </c>
      <c r="C1780">
        <v>8481</v>
      </c>
      <c r="D1780" s="14">
        <f t="shared" si="82"/>
        <v>43785</v>
      </c>
      <c r="F1780">
        <f ca="1">IF(A1780&lt;$F$2,"",AVERAGE(INDIRECT("C"&amp;A1780-$F$2+3):C1780))</f>
        <v>8600.8009090909109</v>
      </c>
      <c r="G1780" s="2">
        <f ca="1">IF(A1780&lt;$G$2,"",IF(A1780=$G$2,AVERAGE(INDIRECT("C"&amp;A1780-$G$2+3):C1780),G1779+(2/($G$2+3))*(C1780-G1779)))</f>
        <v>8862.6469968330475</v>
      </c>
      <c r="J1780">
        <f ca="1">IF(F1780="","",IF(C1780&lt;(F1780*(1-'inputs and tables'!$K$14)),0,IF(C1780&gt;(F1780*(1+'inputs and tables'!$K$14)),1,J1779)))</f>
        <v>0</v>
      </c>
      <c r="K1780">
        <f ca="1">IF(G1780="","",IF(C1780&lt;(G1780*(1-'inputs and tables'!$K$14)),0,IF(C1780&gt;(G1780*(1+'inputs and tables'!$K$14)),1,K1779)))</f>
        <v>0</v>
      </c>
      <c r="N1780" s="13">
        <f t="shared" si="83"/>
        <v>30519.270214833232</v>
      </c>
      <c r="O1780" s="10">
        <f ca="1">(O1779+(IF(J1779&lt;&gt;J1778,(-O1779*'inputs and tables'!$K$22-'inputs and tables'!$K$21)-O1779*'inputs and tables'!$K$22,0)*('inputs and tables'!$K$15+'inputs and tables'!$K$16)))*(IF(AND(J1779=0,'inputs and tables'!$K$16=1),(data!C1779/data!C1780-1)*'inputs and tables'!$K$18+1,1)*IF(AND(J1779=1,'inputs and tables'!$K$15=1),(data!C1780/data!C1779-1)*'inputs and tables'!$K$17+1,1))</f>
        <v>512550.86539598322</v>
      </c>
      <c r="P1780" s="10">
        <f ca="1">(P1779+(IF(K1779&lt;&gt;K1778,(-P1779*'inputs and tables'!$K$22-'inputs and tables'!$K$21)-P1779*'inputs and tables'!$K$22,0)*('inputs and tables'!$K$15+'inputs and tables'!$K$16)))*(IF(AND(K1779=0,'inputs and tables'!$K$16=1),data!C1779/data!C1780,1)*IF(AND(K1779=1,'inputs and tables'!$K$15=1),data!C1780/data!C1779,1))</f>
        <v>15771.331383132541</v>
      </c>
      <c r="R1780" s="36">
        <f ca="1">1-O1780/MAX($O$202:O1780)</f>
        <v>0.84538460798129933</v>
      </c>
      <c r="S1780" s="36">
        <f>1-N1780/MAX($N$202:N1780)</f>
        <v>0.56839716621009406</v>
      </c>
    </row>
    <row r="1781" spans="1:19" x14ac:dyDescent="0.4">
      <c r="A1781" s="17">
        <f t="shared" si="81"/>
        <v>1779</v>
      </c>
      <c r="B1781">
        <v>1573948800</v>
      </c>
      <c r="C1781">
        <v>8500.01</v>
      </c>
      <c r="D1781" s="14">
        <f t="shared" si="82"/>
        <v>43786</v>
      </c>
      <c r="F1781">
        <f ca="1">IF(A1781&lt;$F$2,"",AVERAGE(INDIRECT("C"&amp;A1781-$F$2+3):C1781))</f>
        <v>8608.6040909090934</v>
      </c>
      <c r="G1781" s="2">
        <f ca="1">IF(A1781&lt;$G$2,"",IF(A1781=$G$2,AVERAGE(INDIRECT("C"&amp;A1781-$G$2+3):C1781),G1780+(2/($G$2+3))*(C1781-G1780)))</f>
        <v>8847.2156352656839</v>
      </c>
      <c r="J1781">
        <f ca="1">IF(F1781="","",IF(C1781&lt;(F1781*(1-'inputs and tables'!$K$14)),0,IF(C1781&gt;(F1781*(1+'inputs and tables'!$K$14)),1,J1780)))</f>
        <v>0</v>
      </c>
      <c r="K1781">
        <f ca="1">IF(G1781="","",IF(C1781&lt;(G1781*(1-'inputs and tables'!$K$14)),0,IF(C1781&gt;(G1781*(1+'inputs and tables'!$K$14)),1,K1780)))</f>
        <v>0</v>
      </c>
      <c r="N1781" s="13">
        <f t="shared" si="83"/>
        <v>30587.678577854571</v>
      </c>
      <c r="O1781" s="10">
        <f ca="1">(O1780+(IF(J1780&lt;&gt;J1779,(-O1780*'inputs and tables'!$K$22-'inputs and tables'!$K$21)-O1780*'inputs and tables'!$K$22,0)*('inputs and tables'!$K$15+'inputs and tables'!$K$16)))*(IF(AND(J1780=0,'inputs and tables'!$K$16=1),(data!C1780/data!C1781-1)*'inputs and tables'!$K$18+1,1)*IF(AND(J1780=1,'inputs and tables'!$K$15=1),(data!C1781/data!C1780-1)*'inputs and tables'!$K$17+1,1))</f>
        <v>511404.56180914299</v>
      </c>
      <c r="P1781" s="10">
        <f ca="1">(P1780+(IF(K1780&lt;&gt;K1779,(-P1780*'inputs and tables'!$K$22-'inputs and tables'!$K$21)-P1780*'inputs and tables'!$K$22,0)*('inputs and tables'!$K$15+'inputs and tables'!$K$16)))*(IF(AND(K1780=0,'inputs and tables'!$K$16=1),data!C1780/data!C1781,1)*IF(AND(K1780=1,'inputs and tables'!$K$15=1),data!C1781/data!C1780,1))</f>
        <v>15736.059305853414</v>
      </c>
      <c r="R1781" s="36">
        <f ca="1">1-O1781/MAX($O$202:O1781)</f>
        <v>0.84573040035122315</v>
      </c>
      <c r="S1781" s="36">
        <f>1-N1781/MAX($N$202:N1781)</f>
        <v>0.56742973667697938</v>
      </c>
    </row>
    <row r="1782" spans="1:19" x14ac:dyDescent="0.4">
      <c r="A1782" s="17">
        <f t="shared" si="81"/>
        <v>1780</v>
      </c>
      <c r="B1782">
        <v>1574035200</v>
      </c>
      <c r="C1782">
        <v>8168.84</v>
      </c>
      <c r="D1782" s="14">
        <f t="shared" si="82"/>
        <v>43787</v>
      </c>
      <c r="F1782">
        <f ca="1">IF(A1782&lt;$F$2,"",AVERAGE(INDIRECT("C"&amp;A1782-$F$2+3):C1782))</f>
        <v>8609.0861363636377</v>
      </c>
      <c r="G1782" s="2">
        <f ca="1">IF(A1782&lt;$G$2,"",IF(A1782=$G$2,AVERAGE(INDIRECT("C"&amp;A1782-$G$2+3):C1782),G1781+(2/($G$2+3))*(C1782-G1781)))</f>
        <v>8818.3485869565066</v>
      </c>
      <c r="J1782">
        <f ca="1">IF(F1782="","",IF(C1782&lt;(F1782*(1-'inputs and tables'!$K$14)),0,IF(C1782&gt;(F1782*(1+'inputs and tables'!$K$14)),1,J1781)))</f>
        <v>0</v>
      </c>
      <c r="K1782">
        <f ca="1">IF(G1782="","",IF(C1782&lt;(G1782*(1-'inputs and tables'!$K$14)),0,IF(C1782&gt;(G1782*(1+'inputs and tables'!$K$14)),1,K1781)))</f>
        <v>0</v>
      </c>
      <c r="N1782" s="13">
        <f t="shared" si="83"/>
        <v>29395.948036993075</v>
      </c>
      <c r="O1782" s="10">
        <f ca="1">(O1781+(IF(J1781&lt;&gt;J1780,(-O1781*'inputs and tables'!$K$22-'inputs and tables'!$K$21)-O1781*'inputs and tables'!$K$22,0)*('inputs and tables'!$K$15+'inputs and tables'!$K$16)))*(IF(AND(J1781=0,'inputs and tables'!$K$16=1),(data!C1781/data!C1782-1)*'inputs and tables'!$K$18+1,1)*IF(AND(J1781=1,'inputs and tables'!$K$15=1),(data!C1782/data!C1781-1)*'inputs and tables'!$K$17+1,1))</f>
        <v>532137.22994003235</v>
      </c>
      <c r="P1782" s="10">
        <f ca="1">(P1781+(IF(K1781&lt;&gt;K1780,(-P1781*'inputs and tables'!$K$22-'inputs and tables'!$K$21)-P1781*'inputs and tables'!$K$22,0)*('inputs and tables'!$K$15+'inputs and tables'!$K$16)))*(IF(AND(K1781=0,'inputs and tables'!$K$16=1),data!C1781/data!C1782,1)*IF(AND(K1781=1,'inputs and tables'!$K$15=1),data!C1782/data!C1781,1))</f>
        <v>16374.009217997547</v>
      </c>
      <c r="R1782" s="36">
        <f ca="1">1-O1782/MAX($O$202:O1782)</f>
        <v>0.83947621208022194</v>
      </c>
      <c r="S1782" s="36">
        <f>1-N1782/MAX($N$202:N1782)</f>
        <v>0.58428316321467577</v>
      </c>
    </row>
    <row r="1783" spans="1:19" x14ac:dyDescent="0.4">
      <c r="A1783" s="17">
        <f t="shared" si="81"/>
        <v>1781</v>
      </c>
      <c r="B1783">
        <v>1574121600</v>
      </c>
      <c r="C1783">
        <v>8123.36</v>
      </c>
      <c r="D1783" s="14">
        <f t="shared" si="82"/>
        <v>43788</v>
      </c>
      <c r="F1783">
        <f ca="1">IF(A1783&lt;$F$2,"",AVERAGE(INDIRECT("C"&amp;A1783-$F$2+3):C1783))</f>
        <v>8615.0763636363627</v>
      </c>
      <c r="G1783" s="2">
        <f ca="1">IF(A1783&lt;$G$2,"",IF(A1783=$G$2,AVERAGE(INDIRECT("C"&amp;A1783-$G$2+3):C1783),G1782+(2/($G$2+3))*(C1783-G1782)))</f>
        <v>8788.7746045328258</v>
      </c>
      <c r="J1783">
        <f ca="1">IF(F1783="","",IF(C1783&lt;(F1783*(1-'inputs and tables'!$K$14)),0,IF(C1783&gt;(F1783*(1+'inputs and tables'!$K$14)),1,J1782)))</f>
        <v>0</v>
      </c>
      <c r="K1783">
        <f ca="1">IF(G1783="","",IF(C1783&lt;(G1783*(1-'inputs and tables'!$K$14)),0,IF(C1783&gt;(G1783*(1+'inputs and tables'!$K$14)),1,K1782)))</f>
        <v>0</v>
      </c>
      <c r="N1783" s="13">
        <f t="shared" si="83"/>
        <v>29232.286156392835</v>
      </c>
      <c r="O1783" s="10">
        <f ca="1">(O1782+(IF(J1782&lt;&gt;J1781,(-O1782*'inputs and tables'!$K$22-'inputs and tables'!$K$21)-O1782*'inputs and tables'!$K$22,0)*('inputs and tables'!$K$15+'inputs and tables'!$K$16)))*(IF(AND(J1782=0,'inputs and tables'!$K$16=1),(data!C1782/data!C1783-1)*'inputs and tables'!$K$18+1,1)*IF(AND(J1782=1,'inputs and tables'!$K$15=1),(data!C1783/data!C1782-1)*'inputs and tables'!$K$17+1,1))</f>
        <v>535116.48990360321</v>
      </c>
      <c r="P1783" s="10">
        <f ca="1">(P1782+(IF(K1782&lt;&gt;K1781,(-P1782*'inputs and tables'!$K$22-'inputs and tables'!$K$21)-P1782*'inputs and tables'!$K$22,0)*('inputs and tables'!$K$15+'inputs and tables'!$K$16)))*(IF(AND(K1782=0,'inputs and tables'!$K$16=1),data!C1782/data!C1783,1)*IF(AND(K1782=1,'inputs and tables'!$K$15=1),data!C1783/data!C1782,1))</f>
        <v>16465.681868136719</v>
      </c>
      <c r="R1783" s="36">
        <f ca="1">1-O1783/MAX($O$202:O1783)</f>
        <v>0.8385774926002787</v>
      </c>
      <c r="S1783" s="36">
        <f>1-N1783/MAX($N$202:N1783)</f>
        <v>0.58659766585360584</v>
      </c>
    </row>
    <row r="1784" spans="1:19" x14ac:dyDescent="0.4">
      <c r="A1784" s="17">
        <f t="shared" si="81"/>
        <v>1782</v>
      </c>
      <c r="B1784">
        <v>1574208000</v>
      </c>
      <c r="C1784">
        <v>8082.96</v>
      </c>
      <c r="D1784" s="14">
        <f t="shared" si="82"/>
        <v>43789</v>
      </c>
      <c r="F1784">
        <f ca="1">IF(A1784&lt;$F$2,"",AVERAGE(INDIRECT("C"&amp;A1784-$F$2+3):C1784))</f>
        <v>8612.2118181818187</v>
      </c>
      <c r="G1784" s="2">
        <f ca="1">IF(A1784&lt;$G$2,"",IF(A1784=$G$2,AVERAGE(INDIRECT("C"&amp;A1784-$G$2+3):C1784),G1783+(2/($G$2+3))*(C1784-G1783)))</f>
        <v>8758.7399405101532</v>
      </c>
      <c r="J1784">
        <f ca="1">IF(F1784="","",IF(C1784&lt;(F1784*(1-'inputs and tables'!$K$14)),0,IF(C1784&gt;(F1784*(1+'inputs and tables'!$K$14)),1,J1783)))</f>
        <v>0</v>
      </c>
      <c r="K1784">
        <f ca="1">IF(G1784="","",IF(C1784&lt;(G1784*(1-'inputs and tables'!$K$14)),0,IF(C1784&gt;(G1784*(1+'inputs and tables'!$K$14)),1,K1783)))</f>
        <v>0</v>
      </c>
      <c r="N1784" s="13">
        <f t="shared" si="83"/>
        <v>29086.904890424285</v>
      </c>
      <c r="O1784" s="10">
        <f ca="1">(O1783+(IF(J1783&lt;&gt;J1782,(-O1783*'inputs and tables'!$K$22-'inputs and tables'!$K$21)-O1783*'inputs and tables'!$K$22,0)*('inputs and tables'!$K$15+'inputs and tables'!$K$16)))*(IF(AND(J1783=0,'inputs and tables'!$K$16=1),(data!C1783/data!C1784-1)*'inputs and tables'!$K$18+1,1)*IF(AND(J1783=1,'inputs and tables'!$K$15=1),(data!C1784/data!C1783-1)*'inputs and tables'!$K$17+1,1))</f>
        <v>537791.09254819201</v>
      </c>
      <c r="P1784" s="10">
        <f ca="1">(P1783+(IF(K1783&lt;&gt;K1782,(-P1783*'inputs and tables'!$K$22-'inputs and tables'!$K$21)-P1783*'inputs and tables'!$K$22,0)*('inputs and tables'!$K$15+'inputs and tables'!$K$16)))*(IF(AND(K1783=0,'inputs and tables'!$K$16=1),data!C1783/data!C1784,1)*IF(AND(K1783=1,'inputs and tables'!$K$15=1),data!C1784/data!C1783,1))</f>
        <v>16547.980128609706</v>
      </c>
      <c r="R1784" s="36">
        <f ca="1">1-O1784/MAX($O$202:O1784)</f>
        <v>0.83777067562989305</v>
      </c>
      <c r="S1784" s="36">
        <f>1-N1784/MAX($N$202:N1784)</f>
        <v>0.58865364445107216</v>
      </c>
    </row>
    <row r="1785" spans="1:19" x14ac:dyDescent="0.4">
      <c r="A1785" s="17">
        <f t="shared" si="81"/>
        <v>1783</v>
      </c>
      <c r="B1785">
        <v>1574294400</v>
      </c>
      <c r="C1785">
        <v>7616.46</v>
      </c>
      <c r="D1785" s="14">
        <f t="shared" si="82"/>
        <v>43790</v>
      </c>
      <c r="F1785">
        <f ca="1">IF(A1785&lt;$F$2,"",AVERAGE(INDIRECT("C"&amp;A1785-$F$2+3):C1785))</f>
        <v>8599.4040909090909</v>
      </c>
      <c r="G1785" s="2">
        <f ca="1">IF(A1785&lt;$G$2,"",IF(A1785=$G$2,AVERAGE(INDIRECT("C"&amp;A1785-$G$2+3):C1785),G1784+(2/($G$2+3))*(C1785-G1784)))</f>
        <v>8710.1322834671682</v>
      </c>
      <c r="J1785">
        <f ca="1">IF(F1785="","",IF(C1785&lt;(F1785*(1-'inputs and tables'!$K$14)),0,IF(C1785&gt;(F1785*(1+'inputs and tables'!$K$14)),1,J1784)))</f>
        <v>0</v>
      </c>
      <c r="K1785">
        <f ca="1">IF(G1785="","",IF(C1785&lt;(G1785*(1-'inputs and tables'!$K$14)),0,IF(C1785&gt;(G1785*(1+'inputs and tables'!$K$14)),1,K1784)))</f>
        <v>0</v>
      </c>
      <c r="N1785" s="13">
        <f t="shared" si="83"/>
        <v>27408.183094030024</v>
      </c>
      <c r="O1785" s="10">
        <f ca="1">(O1784+(IF(J1784&lt;&gt;J1783,(-O1784*'inputs and tables'!$K$22-'inputs and tables'!$K$21)-O1784*'inputs and tables'!$K$22,0)*('inputs and tables'!$K$15+'inputs and tables'!$K$16)))*(IF(AND(J1784=0,'inputs and tables'!$K$16=1),(data!C1784/data!C1785-1)*'inputs and tables'!$K$18+1,1)*IF(AND(J1784=1,'inputs and tables'!$K$15=1),(data!C1785/data!C1784-1)*'inputs and tables'!$K$17+1,1))</f>
        <v>570730.21973769099</v>
      </c>
      <c r="P1785" s="10">
        <f ca="1">(P1784+(IF(K1784&lt;&gt;K1783,(-P1784*'inputs and tables'!$K$22-'inputs and tables'!$K$21)-P1784*'inputs and tables'!$K$22,0)*('inputs and tables'!$K$15+'inputs and tables'!$K$16)))*(IF(AND(K1784=0,'inputs and tables'!$K$16=1),data!C1784/data!C1785,1)*IF(AND(K1784=1,'inputs and tables'!$K$15=1),data!C1785/data!C1784,1))</f>
        <v>17561.526149989248</v>
      </c>
      <c r="R1785" s="36">
        <f ca="1">1-O1785/MAX($O$202:O1785)</f>
        <v>0.82783430363835686</v>
      </c>
      <c r="S1785" s="36">
        <f>1-N1785/MAX($N$202:N1785)</f>
        <v>0.6123940903846874</v>
      </c>
    </row>
    <row r="1786" spans="1:19" x14ac:dyDescent="0.4">
      <c r="A1786" s="17">
        <f t="shared" si="81"/>
        <v>1784</v>
      </c>
      <c r="B1786">
        <v>1574380800</v>
      </c>
      <c r="C1786">
        <v>7283.03</v>
      </c>
      <c r="D1786" s="14">
        <f t="shared" si="82"/>
        <v>43791</v>
      </c>
      <c r="F1786">
        <f ca="1">IF(A1786&lt;$F$2,"",AVERAGE(INDIRECT("C"&amp;A1786-$F$2+3):C1786))</f>
        <v>8569.7002272727277</v>
      </c>
      <c r="G1786" s="2">
        <f ca="1">IF(A1786&lt;$G$2,"",IF(A1786=$G$2,AVERAGE(INDIRECT("C"&amp;A1786-$G$2+3):C1786),G1785+(2/($G$2+3))*(C1786-G1785)))</f>
        <v>8649.4045267238853</v>
      </c>
      <c r="J1786">
        <f ca="1">IF(F1786="","",IF(C1786&lt;(F1786*(1-'inputs and tables'!$K$14)),0,IF(C1786&gt;(F1786*(1+'inputs and tables'!$K$14)),1,J1785)))</f>
        <v>0</v>
      </c>
      <c r="K1786">
        <f ca="1">IF(G1786="","",IF(C1786&lt;(G1786*(1-'inputs and tables'!$K$14)),0,IF(C1786&gt;(G1786*(1+'inputs and tables'!$K$14)),1,K1785)))</f>
        <v>0</v>
      </c>
      <c r="N1786" s="13">
        <f t="shared" si="83"/>
        <v>26208.319838785144</v>
      </c>
      <c r="O1786" s="10">
        <f ca="1">(O1785+(IF(J1785&lt;&gt;J1784,(-O1785*'inputs and tables'!$K$22-'inputs and tables'!$K$21)-O1785*'inputs and tables'!$K$22,0)*('inputs and tables'!$K$15+'inputs and tables'!$K$16)))*(IF(AND(J1785=0,'inputs and tables'!$K$16=1),(data!C1785/data!C1786-1)*'inputs and tables'!$K$18+1,1)*IF(AND(J1785=1,'inputs and tables'!$K$15=1),(data!C1786/data!C1785-1)*'inputs and tables'!$K$17+1,1))</f>
        <v>596859.2590478597</v>
      </c>
      <c r="P1786" s="10">
        <f ca="1">(P1785+(IF(K1785&lt;&gt;K1784,(-P1785*'inputs and tables'!$K$22-'inputs and tables'!$K$21)-P1785*'inputs and tables'!$K$22,0)*('inputs and tables'!$K$15+'inputs and tables'!$K$16)))*(IF(AND(K1785=0,'inputs and tables'!$K$16=1),data!C1785/data!C1786,1)*IF(AND(K1785=1,'inputs and tables'!$K$15=1),data!C1786/data!C1785,1))</f>
        <v>18365.523890516324</v>
      </c>
      <c r="R1786" s="36">
        <f ca="1">1-O1786/MAX($O$202:O1786)</f>
        <v>0.81995225342877898</v>
      </c>
      <c r="S1786" s="36">
        <f>1-N1786/MAX($N$202:N1786)</f>
        <v>0.62936252958649952</v>
      </c>
    </row>
    <row r="1787" spans="1:19" x14ac:dyDescent="0.4">
      <c r="A1787" s="17">
        <f t="shared" si="81"/>
        <v>1785</v>
      </c>
      <c r="B1787">
        <v>1574467200</v>
      </c>
      <c r="C1787">
        <v>7329.29</v>
      </c>
      <c r="D1787" s="14">
        <f t="shared" si="82"/>
        <v>43792</v>
      </c>
      <c r="F1787">
        <f ca="1">IF(A1787&lt;$F$2,"",AVERAGE(INDIRECT("C"&amp;A1787-$F$2+3):C1787))</f>
        <v>8541.1045454545456</v>
      </c>
      <c r="G1787" s="2">
        <f ca="1">IF(A1787&lt;$G$2,"",IF(A1787=$G$2,AVERAGE(INDIRECT("C"&amp;A1787-$G$2+3):C1787),G1786+(2/($G$2+3))*(C1787-G1786)))</f>
        <v>8593.229440480316</v>
      </c>
      <c r="J1787">
        <f ca="1">IF(F1787="","",IF(C1787&lt;(F1787*(1-'inputs and tables'!$K$14)),0,IF(C1787&gt;(F1787*(1+'inputs and tables'!$K$14)),1,J1786)))</f>
        <v>0</v>
      </c>
      <c r="K1787">
        <f ca="1">IF(G1787="","",IF(C1787&lt;(G1787*(1-'inputs and tables'!$K$14)),0,IF(C1787&gt;(G1787*(1+'inputs and tables'!$K$14)),1,K1786)))</f>
        <v>0</v>
      </c>
      <c r="N1787" s="13">
        <f t="shared" si="83"/>
        <v>26374.788585411508</v>
      </c>
      <c r="O1787" s="10">
        <f ca="1">(O1786+(IF(J1786&lt;&gt;J1785,(-O1786*'inputs and tables'!$K$22-'inputs and tables'!$K$21)-O1786*'inputs and tables'!$K$22,0)*('inputs and tables'!$K$15+'inputs and tables'!$K$16)))*(IF(AND(J1786=0,'inputs and tables'!$K$16=1),(data!C1786/data!C1787-1)*'inputs and tables'!$K$18+1,1)*IF(AND(J1786=1,'inputs and tables'!$K$15=1),(data!C1787/data!C1786-1)*'inputs and tables'!$K$17+1,1))</f>
        <v>593092.08523927059</v>
      </c>
      <c r="P1787" s="10">
        <f ca="1">(P1786+(IF(K1786&lt;&gt;K1785,(-P1786*'inputs and tables'!$K$22-'inputs and tables'!$K$21)-P1786*'inputs and tables'!$K$22,0)*('inputs and tables'!$K$15+'inputs and tables'!$K$16)))*(IF(AND(K1786=0,'inputs and tables'!$K$16=1),data!C1786/data!C1787,1)*IF(AND(K1786=1,'inputs and tables'!$K$15=1),data!C1787/data!C1786,1))</f>
        <v>18249.606914223219</v>
      </c>
      <c r="R1787" s="36">
        <f ca="1">1-O1787/MAX($O$202:O1787)</f>
        <v>0.82108865392001129</v>
      </c>
      <c r="S1787" s="36">
        <f>1-N1787/MAX($N$202:N1787)</f>
        <v>0.62700833231128184</v>
      </c>
    </row>
    <row r="1788" spans="1:19" x14ac:dyDescent="0.4">
      <c r="A1788" s="17">
        <f t="shared" si="81"/>
        <v>1786</v>
      </c>
      <c r="B1788">
        <v>1574553600</v>
      </c>
      <c r="C1788">
        <v>6908.64</v>
      </c>
      <c r="D1788" s="14">
        <f t="shared" si="82"/>
        <v>43793</v>
      </c>
      <c r="F1788">
        <f ca="1">IF(A1788&lt;$F$2,"",AVERAGE(INDIRECT("C"&amp;A1788-$F$2+3):C1788))</f>
        <v>8510.2252272727292</v>
      </c>
      <c r="G1788" s="2">
        <f ca="1">IF(A1788&lt;$G$2,"",IF(A1788=$G$2,AVERAGE(INDIRECT("C"&amp;A1788-$G$2+3):C1788),G1787+(2/($G$2+3))*(C1788-G1787)))</f>
        <v>8521.5447834386014</v>
      </c>
      <c r="J1788">
        <f ca="1">IF(F1788="","",IF(C1788&lt;(F1788*(1-'inputs and tables'!$K$14)),0,IF(C1788&gt;(F1788*(1+'inputs and tables'!$K$14)),1,J1787)))</f>
        <v>0</v>
      </c>
      <c r="K1788">
        <f ca="1">IF(G1788="","",IF(C1788&lt;(G1788*(1-'inputs and tables'!$K$14)),0,IF(C1788&gt;(G1788*(1+'inputs and tables'!$K$14)),1,K1787)))</f>
        <v>0</v>
      </c>
      <c r="N1788" s="13">
        <f t="shared" si="83"/>
        <v>24861.060131706807</v>
      </c>
      <c r="O1788" s="10">
        <f ca="1">(O1787+(IF(J1787&lt;&gt;J1786,(-O1787*'inputs and tables'!$K$22-'inputs and tables'!$K$21)-O1787*'inputs and tables'!$K$22,0)*('inputs and tables'!$K$15+'inputs and tables'!$K$16)))*(IF(AND(J1787=0,'inputs and tables'!$K$16=1),(data!C1787/data!C1788-1)*'inputs and tables'!$K$18+1,1)*IF(AND(J1787=1,'inputs and tables'!$K$15=1),(data!C1788/data!C1787-1)*'inputs and tables'!$K$17+1,1))</f>
        <v>629203.99520359049</v>
      </c>
      <c r="P1788" s="10">
        <f ca="1">(P1787+(IF(K1787&lt;&gt;K1786,(-P1787*'inputs and tables'!$K$22-'inputs and tables'!$K$21)-P1787*'inputs and tables'!$K$22,0)*('inputs and tables'!$K$15+'inputs and tables'!$K$16)))*(IF(AND(K1787=0,'inputs and tables'!$K$16=1),data!C1787/data!C1788,1)*IF(AND(K1787=1,'inputs and tables'!$K$15=1),data!C1788/data!C1787,1))</f>
        <v>19360.780335977426</v>
      </c>
      <c r="R1788" s="36">
        <f ca="1">1-O1788/MAX($O$202:O1788)</f>
        <v>0.81019518462235696</v>
      </c>
      <c r="S1788" s="36">
        <f>1-N1788/MAX($N$202:N1788)</f>
        <v>0.64841544609901014</v>
      </c>
    </row>
    <row r="1789" spans="1:19" x14ac:dyDescent="0.4">
      <c r="A1789" s="17">
        <f t="shared" si="81"/>
        <v>1787</v>
      </c>
      <c r="B1789">
        <v>1574640000</v>
      </c>
      <c r="C1789">
        <v>7127.01</v>
      </c>
      <c r="D1789" s="14">
        <f t="shared" si="82"/>
        <v>43794</v>
      </c>
      <c r="F1789">
        <f ca="1">IF(A1789&lt;$F$2,"",AVERAGE(INDIRECT("C"&amp;A1789-$F$2+3):C1789))</f>
        <v>8483.3611363636373</v>
      </c>
      <c r="G1789" s="2">
        <f ca="1">IF(A1789&lt;$G$2,"",IF(A1789=$G$2,AVERAGE(INDIRECT("C"&amp;A1789-$G$2+3):C1789),G1788+(2/($G$2+3))*(C1789-G1788)))</f>
        <v>8462.2028777603628</v>
      </c>
      <c r="J1789">
        <f ca="1">IF(F1789="","",IF(C1789&lt;(F1789*(1-'inputs and tables'!$K$14)),0,IF(C1789&gt;(F1789*(1+'inputs and tables'!$K$14)),1,J1788)))</f>
        <v>0</v>
      </c>
      <c r="K1789">
        <f ca="1">IF(G1789="","",IF(C1789&lt;(G1789*(1-'inputs and tables'!$K$14)),0,IF(C1789&gt;(G1789*(1+'inputs and tables'!$K$14)),1,K1788)))</f>
        <v>0</v>
      </c>
      <c r="N1789" s="13">
        <f t="shared" si="83"/>
        <v>25646.874662636314</v>
      </c>
      <c r="O1789" s="10">
        <f ca="1">(O1788+(IF(J1788&lt;&gt;J1787,(-O1788*'inputs and tables'!$K$22-'inputs and tables'!$K$21)-O1788*'inputs and tables'!$K$22,0)*('inputs and tables'!$K$15+'inputs and tables'!$K$16)))*(IF(AND(J1788=0,'inputs and tables'!$K$16=1),(data!C1788/data!C1789-1)*'inputs and tables'!$K$18+1,1)*IF(AND(J1788=1,'inputs and tables'!$K$15=1),(data!C1789/data!C1788-1)*'inputs and tables'!$K$17+1,1))</f>
        <v>609925.32484496769</v>
      </c>
      <c r="P1789" s="10">
        <f ca="1">(P1788+(IF(K1788&lt;&gt;K1787,(-P1788*'inputs and tables'!$K$22-'inputs and tables'!$K$21)-P1788*'inputs and tables'!$K$22,0)*('inputs and tables'!$K$15+'inputs and tables'!$K$16)))*(IF(AND(K1788=0,'inputs and tables'!$K$16=1),data!C1788/data!C1789,1)*IF(AND(K1788=1,'inputs and tables'!$K$15=1),data!C1789/data!C1788,1))</f>
        <v>18767.570335996032</v>
      </c>
      <c r="R1789" s="36">
        <f ca="1">1-O1789/MAX($O$202:O1789)</f>
        <v>0.8160107619169048</v>
      </c>
      <c r="S1789" s="36">
        <f>1-N1789/MAX($N$202:N1789)</f>
        <v>0.6373024746552296</v>
      </c>
    </row>
    <row r="1790" spans="1:19" x14ac:dyDescent="0.4">
      <c r="A1790" s="17">
        <f t="shared" si="81"/>
        <v>1788</v>
      </c>
      <c r="B1790">
        <v>1574726400</v>
      </c>
      <c r="C1790">
        <v>7162.67</v>
      </c>
      <c r="D1790" s="14">
        <f t="shared" si="82"/>
        <v>43795</v>
      </c>
      <c r="F1790">
        <f ca="1">IF(A1790&lt;$F$2,"",AVERAGE(INDIRECT("C"&amp;A1790-$F$2+3):C1790))</f>
        <v>8457.8997727272745</v>
      </c>
      <c r="G1790" s="2">
        <f ca="1">IF(A1790&lt;$G$2,"",IF(A1790=$G$2,AVERAGE(INDIRECT("C"&amp;A1790-$G$2+3):C1790),G1789+(2/($G$2+3))*(C1790-G1789)))</f>
        <v>8406.9036063663043</v>
      </c>
      <c r="J1790">
        <f ca="1">IF(F1790="","",IF(C1790&lt;(F1790*(1-'inputs and tables'!$K$14)),0,IF(C1790&gt;(F1790*(1+'inputs and tables'!$K$14)),1,J1789)))</f>
        <v>0</v>
      </c>
      <c r="K1790">
        <f ca="1">IF(G1790="","",IF(C1790&lt;(G1790*(1-'inputs and tables'!$K$14)),0,IF(C1790&gt;(G1790*(1+'inputs and tables'!$K$14)),1,K1789)))</f>
        <v>0</v>
      </c>
      <c r="N1790" s="13">
        <f t="shared" si="83"/>
        <v>25775.198819676869</v>
      </c>
      <c r="O1790" s="10">
        <f ca="1">(O1789+(IF(J1789&lt;&gt;J1788,(-O1789*'inputs and tables'!$K$22-'inputs and tables'!$K$21)-O1789*'inputs and tables'!$K$22,0)*('inputs and tables'!$K$15+'inputs and tables'!$K$16)))*(IF(AND(J1789=0,'inputs and tables'!$K$16=1),(data!C1789/data!C1790-1)*'inputs and tables'!$K$18+1,1)*IF(AND(J1789=1,'inputs and tables'!$K$15=1),(data!C1790/data!C1789-1)*'inputs and tables'!$K$17+1,1))</f>
        <v>606888.75648652436</v>
      </c>
      <c r="P1790" s="10">
        <f ca="1">(P1789+(IF(K1789&lt;&gt;K1788,(-P1789*'inputs and tables'!$K$22-'inputs and tables'!$K$21)-P1789*'inputs and tables'!$K$22,0)*('inputs and tables'!$K$15+'inputs and tables'!$K$16)))*(IF(AND(K1789=0,'inputs and tables'!$K$16=1),data!C1789/data!C1790,1)*IF(AND(K1789=1,'inputs and tables'!$K$15=1),data!C1790/data!C1789,1))</f>
        <v>18674.1342907529</v>
      </c>
      <c r="R1790" s="36">
        <f ca="1">1-O1790/MAX($O$202:O1790)</f>
        <v>0.81692676896875049</v>
      </c>
      <c r="S1790" s="36">
        <f>1-N1790/MAX($N$202:N1790)</f>
        <v>0.63548771730905029</v>
      </c>
    </row>
    <row r="1791" spans="1:19" x14ac:dyDescent="0.4">
      <c r="A1791" s="17">
        <f t="shared" si="81"/>
        <v>1789</v>
      </c>
      <c r="B1791">
        <v>1574812800</v>
      </c>
      <c r="C1791">
        <v>7523.72</v>
      </c>
      <c r="D1791" s="14">
        <f t="shared" si="82"/>
        <v>43796</v>
      </c>
      <c r="F1791">
        <f ca="1">IF(A1791&lt;$F$2,"",AVERAGE(INDIRECT("C"&amp;A1791-$F$2+3):C1791))</f>
        <v>8439.0070454545457</v>
      </c>
      <c r="G1791" s="2">
        <f ca="1">IF(A1791&lt;$G$2,"",IF(A1791=$G$2,AVERAGE(INDIRECT("C"&amp;A1791-$G$2+3):C1791),G1790+(2/($G$2+3))*(C1791-G1790)))</f>
        <v>8369.3213252443347</v>
      </c>
      <c r="J1791">
        <f ca="1">IF(F1791="","",IF(C1791&lt;(F1791*(1-'inputs and tables'!$K$14)),0,IF(C1791&gt;(F1791*(1+'inputs and tables'!$K$14)),1,J1790)))</f>
        <v>0</v>
      </c>
      <c r="K1791">
        <f ca="1">IF(G1791="","",IF(C1791&lt;(G1791*(1-'inputs and tables'!$K$14)),0,IF(C1791&gt;(G1791*(1+'inputs and tables'!$K$14)),1,K1790)))</f>
        <v>0</v>
      </c>
      <c r="N1791" s="13">
        <f t="shared" si="83"/>
        <v>27074.453920616092</v>
      </c>
      <c r="O1791" s="10">
        <f ca="1">(O1790+(IF(J1790&lt;&gt;J1789,(-O1790*'inputs and tables'!$K$22-'inputs and tables'!$K$21)-O1790*'inputs and tables'!$K$22,0)*('inputs and tables'!$K$15+'inputs and tables'!$K$16)))*(IF(AND(J1790=0,'inputs and tables'!$K$16=1),(data!C1790/data!C1791-1)*'inputs and tables'!$K$18+1,1)*IF(AND(J1790=1,'inputs and tables'!$K$15=1),(data!C1791/data!C1790-1)*'inputs and tables'!$K$17+1,1))</f>
        <v>577765.23972494109</v>
      </c>
      <c r="P1791" s="10">
        <f ca="1">(P1790+(IF(K1790&lt;&gt;K1789,(-P1790*'inputs and tables'!$K$22-'inputs and tables'!$K$21)-P1790*'inputs and tables'!$K$22,0)*('inputs and tables'!$K$15+'inputs and tables'!$K$16)))*(IF(AND(K1790=0,'inputs and tables'!$K$16=1),data!C1790/data!C1791,1)*IF(AND(K1790=1,'inputs and tables'!$K$15=1),data!C1791/data!C1790,1))</f>
        <v>17777.995653791884</v>
      </c>
      <c r="R1791" s="36">
        <f ca="1">1-O1791/MAX($O$202:O1791)</f>
        <v>0.82571212914481129</v>
      </c>
      <c r="S1791" s="36">
        <f>1-N1791/MAX($N$202:N1791)</f>
        <v>0.61711368085817819</v>
      </c>
    </row>
    <row r="1792" spans="1:19" x14ac:dyDescent="0.4">
      <c r="A1792" s="17">
        <f t="shared" si="81"/>
        <v>1790</v>
      </c>
      <c r="B1792">
        <v>1574899200</v>
      </c>
      <c r="C1792">
        <v>7432.41</v>
      </c>
      <c r="D1792" s="14">
        <f t="shared" si="82"/>
        <v>43797</v>
      </c>
      <c r="F1792">
        <f ca="1">IF(A1792&lt;$F$2,"",AVERAGE(INDIRECT("C"&amp;A1792-$F$2+3):C1792))</f>
        <v>8422.4154545454548</v>
      </c>
      <c r="G1792" s="2">
        <f ca="1">IF(A1792&lt;$G$2,"",IF(A1792=$G$2,AVERAGE(INDIRECT("C"&amp;A1792-$G$2+3):C1792),G1791+(2/($G$2+3))*(C1792-G1791)))</f>
        <v>8329.4527582126611</v>
      </c>
      <c r="J1792">
        <f ca="1">IF(F1792="","",IF(C1792&lt;(F1792*(1-'inputs and tables'!$K$14)),0,IF(C1792&gt;(F1792*(1+'inputs and tables'!$K$14)),1,J1791)))</f>
        <v>0</v>
      </c>
      <c r="K1792">
        <f ca="1">IF(G1792="","",IF(C1792&lt;(G1792*(1-'inputs and tables'!$K$14)),0,IF(C1792&gt;(G1792*(1+'inputs and tables'!$K$14)),1,K1791)))</f>
        <v>0</v>
      </c>
      <c r="N1792" s="13">
        <f t="shared" si="83"/>
        <v>26745.870668250045</v>
      </c>
      <c r="O1792" s="10">
        <f ca="1">(O1791+(IF(J1791&lt;&gt;J1790,(-O1791*'inputs and tables'!$K$22-'inputs and tables'!$K$21)-O1791*'inputs and tables'!$K$22,0)*('inputs and tables'!$K$15+'inputs and tables'!$K$16)))*(IF(AND(J1791=0,'inputs and tables'!$K$16=1),(data!C1791/data!C1792-1)*'inputs and tables'!$K$18+1,1)*IF(AND(J1791=1,'inputs and tables'!$K$15=1),(data!C1792/data!C1791-1)*'inputs and tables'!$K$17+1,1))</f>
        <v>584863.30670984695</v>
      </c>
      <c r="P1792" s="10">
        <f ca="1">(P1791+(IF(K1791&lt;&gt;K1790,(-P1791*'inputs and tables'!$K$22-'inputs and tables'!$K$21)-P1791*'inputs and tables'!$K$22,0)*('inputs and tables'!$K$15+'inputs and tables'!$K$16)))*(IF(AND(K1791=0,'inputs and tables'!$K$16=1),data!C1791/data!C1792,1)*IF(AND(K1791=1,'inputs and tables'!$K$15=1),data!C1792/data!C1791,1))</f>
        <v>17996.405131087638</v>
      </c>
      <c r="R1792" s="36">
        <f ca="1">1-O1792/MAX($O$202:O1792)</f>
        <v>0.82357093598030784</v>
      </c>
      <c r="S1792" s="36">
        <f>1-N1792/MAX($N$202:N1792)</f>
        <v>0.62176049783180831</v>
      </c>
    </row>
    <row r="1793" spans="1:19" x14ac:dyDescent="0.4">
      <c r="A1793" s="17">
        <f t="shared" si="81"/>
        <v>1791</v>
      </c>
      <c r="B1793">
        <v>1574985600</v>
      </c>
      <c r="C1793">
        <v>7760</v>
      </c>
      <c r="D1793" s="14">
        <f t="shared" si="82"/>
        <v>43798</v>
      </c>
      <c r="F1793">
        <f ca="1">IF(A1793&lt;$F$2,"",AVERAGE(INDIRECT("C"&amp;A1793-$F$2+3):C1793))</f>
        <v>8417.1077272727271</v>
      </c>
      <c r="G1793" s="2">
        <f ca="1">IF(A1793&lt;$G$2,"",IF(A1793=$G$2,AVERAGE(INDIRECT("C"&amp;A1793-$G$2+3):C1793),G1792+(2/($G$2+3))*(C1793-G1792)))</f>
        <v>8305.220725948293</v>
      </c>
      <c r="J1793">
        <f ca="1">IF(F1793="","",IF(C1793&lt;(F1793*(1-'inputs and tables'!$K$14)),0,IF(C1793&gt;(F1793*(1+'inputs and tables'!$K$14)),1,J1792)))</f>
        <v>0</v>
      </c>
      <c r="K1793">
        <f ca="1">IF(G1793="","",IF(C1793&lt;(G1793*(1-'inputs and tables'!$K$14)),0,IF(C1793&gt;(G1793*(1+'inputs and tables'!$K$14)),1,K1792)))</f>
        <v>0</v>
      </c>
      <c r="N1793" s="13">
        <f t="shared" si="83"/>
        <v>27924.718413760856</v>
      </c>
      <c r="O1793" s="10">
        <f ca="1">(O1792+(IF(J1792&lt;&gt;J1791,(-O1792*'inputs and tables'!$K$22-'inputs and tables'!$K$21)-O1792*'inputs and tables'!$K$22,0)*('inputs and tables'!$K$15+'inputs and tables'!$K$16)))*(IF(AND(J1792=0,'inputs and tables'!$K$16=1),(data!C1792/data!C1793-1)*'inputs and tables'!$K$18+1,1)*IF(AND(J1792=1,'inputs and tables'!$K$15=1),(data!C1793/data!C1792-1)*'inputs and tables'!$K$17+1,1))</f>
        <v>560173.18162671826</v>
      </c>
      <c r="P1793" s="10">
        <f ca="1">(P1792+(IF(K1792&lt;&gt;K1791,(-P1792*'inputs and tables'!$K$22-'inputs and tables'!$K$21)-P1792*'inputs and tables'!$K$22,0)*('inputs and tables'!$K$15+'inputs and tables'!$K$16)))*(IF(AND(K1792=0,'inputs and tables'!$K$16=1),data!C1792/data!C1793,1)*IF(AND(K1792=1,'inputs and tables'!$K$15=1),data!C1793/data!C1792,1))</f>
        <v>17236.683177879775</v>
      </c>
      <c r="R1793" s="36">
        <f ca="1">1-O1793/MAX($O$202:O1793)</f>
        <v>0.83101892529502575</v>
      </c>
      <c r="S1793" s="36">
        <f>1-N1793/MAX($N$202:N1793)</f>
        <v>0.60508925949656067</v>
      </c>
    </row>
    <row r="1794" spans="1:19" x14ac:dyDescent="0.4">
      <c r="A1794" s="17">
        <f t="shared" si="81"/>
        <v>1792</v>
      </c>
      <c r="B1794">
        <v>1575072000</v>
      </c>
      <c r="C1794">
        <v>7555.92</v>
      </c>
      <c r="D1794" s="14">
        <f t="shared" si="82"/>
        <v>43799</v>
      </c>
      <c r="F1794">
        <f ca="1">IF(A1794&lt;$F$2,"",AVERAGE(INDIRECT("C"&amp;A1794-$F$2+3):C1794))</f>
        <v>8405.2831818181821</v>
      </c>
      <c r="G1794" s="2">
        <f ca="1">IF(A1794&lt;$G$2,"",IF(A1794=$G$2,AVERAGE(INDIRECT("C"&amp;A1794-$G$2+3):C1794),G1793+(2/($G$2+3))*(C1794-G1793)))</f>
        <v>8273.3355886738973</v>
      </c>
      <c r="J1794">
        <f ca="1">IF(F1794="","",IF(C1794&lt;(F1794*(1-'inputs and tables'!$K$14)),0,IF(C1794&gt;(F1794*(1+'inputs and tables'!$K$14)),1,J1793)))</f>
        <v>0</v>
      </c>
      <c r="K1794">
        <f ca="1">IF(G1794="","",IF(C1794&lt;(G1794*(1-'inputs and tables'!$K$14)),0,IF(C1794&gt;(G1794*(1+'inputs and tables'!$K$14)),1,K1793)))</f>
        <v>0</v>
      </c>
      <c r="N1794" s="13">
        <f t="shared" si="83"/>
        <v>27190.327107848447</v>
      </c>
      <c r="O1794" s="10">
        <f ca="1">(O1793+(IF(J1793&lt;&gt;J1792,(-O1793*'inputs and tables'!$K$22-'inputs and tables'!$K$21)-O1793*'inputs and tables'!$K$22,0)*('inputs and tables'!$K$15+'inputs and tables'!$K$16)))*(IF(AND(J1793=0,'inputs and tables'!$K$16=1),(data!C1793/data!C1794-1)*'inputs and tables'!$K$18+1,1)*IF(AND(J1793=1,'inputs and tables'!$K$15=1),(data!C1794/data!C1793-1)*'inputs and tables'!$K$17+1,1))</f>
        <v>575303.0589820079</v>
      </c>
      <c r="P1794" s="10">
        <f ca="1">(P1793+(IF(K1793&lt;&gt;K1792,(-P1793*'inputs and tables'!$K$22-'inputs and tables'!$K$21)-P1793*'inputs and tables'!$K$22,0)*('inputs and tables'!$K$15+'inputs and tables'!$K$16)))*(IF(AND(K1793=0,'inputs and tables'!$K$16=1),data!C1793/data!C1794,1)*IF(AND(K1793=1,'inputs and tables'!$K$15=1),data!C1794/data!C1793,1))</f>
        <v>17702.233673774608</v>
      </c>
      <c r="R1794" s="36">
        <f ca="1">1-O1794/MAX($O$202:O1794)</f>
        <v>0.82645486721529604</v>
      </c>
      <c r="S1794" s="36">
        <f>1-N1794/MAX($N$202:N1794)</f>
        <v>0.61547500484732631</v>
      </c>
    </row>
    <row r="1795" spans="1:19" x14ac:dyDescent="0.4">
      <c r="A1795" s="17">
        <f t="shared" si="81"/>
        <v>1793</v>
      </c>
      <c r="B1795">
        <v>1575158400</v>
      </c>
      <c r="C1795">
        <v>7404.27</v>
      </c>
      <c r="D1795" s="14">
        <f t="shared" si="82"/>
        <v>43800</v>
      </c>
      <c r="F1795">
        <f ca="1">IF(A1795&lt;$F$2,"",AVERAGE(INDIRECT("C"&amp;A1795-$F$2+3):C1795))</f>
        <v>8392.7856818181826</v>
      </c>
      <c r="G1795" s="2">
        <f ca="1">IF(A1795&lt;$G$2,"",IF(A1795=$G$2,AVERAGE(INDIRECT("C"&amp;A1795-$G$2+3):C1795),G1794+(2/($G$2+3))*(C1795-G1794)))</f>
        <v>8236.3540742622426</v>
      </c>
      <c r="J1795">
        <f ca="1">IF(F1795="","",IF(C1795&lt;(F1795*(1-'inputs and tables'!$K$14)),0,IF(C1795&gt;(F1795*(1+'inputs and tables'!$K$14)),1,J1794)))</f>
        <v>0</v>
      </c>
      <c r="K1795">
        <f ca="1">IF(G1795="","",IF(C1795&lt;(G1795*(1-'inputs and tables'!$K$14)),0,IF(C1795&gt;(G1795*(1+'inputs and tables'!$K$14)),1,K1794)))</f>
        <v>0</v>
      </c>
      <c r="N1795" s="13">
        <f t="shared" si="83"/>
        <v>26644.607578538289</v>
      </c>
      <c r="O1795" s="10">
        <f ca="1">(O1794+(IF(J1794&lt;&gt;J1793,(-O1794*'inputs and tables'!$K$22-'inputs and tables'!$K$21)-O1794*'inputs and tables'!$K$22,0)*('inputs and tables'!$K$15+'inputs and tables'!$K$16)))*(IF(AND(J1794=0,'inputs and tables'!$K$16=1),(data!C1794/data!C1795-1)*'inputs and tables'!$K$18+1,1)*IF(AND(J1794=1,'inputs and tables'!$K$15=1),(data!C1795/data!C1794-1)*'inputs and tables'!$K$17+1,1))</f>
        <v>587086.08538361418</v>
      </c>
      <c r="P1795" s="10">
        <f ca="1">(P1794+(IF(K1794&lt;&gt;K1793,(-P1794*'inputs and tables'!$K$22-'inputs and tables'!$K$21)-P1794*'inputs and tables'!$K$22,0)*('inputs and tables'!$K$15+'inputs and tables'!$K$16)))*(IF(AND(K1794=0,'inputs and tables'!$K$16=1),data!C1794/data!C1795,1)*IF(AND(K1794=1,'inputs and tables'!$K$15=1),data!C1795/data!C1794,1))</f>
        <v>18064.800643459388</v>
      </c>
      <c r="R1795" s="36">
        <f ca="1">1-O1795/MAX($O$202:O1795)</f>
        <v>0.82290041561010074</v>
      </c>
      <c r="S1795" s="36">
        <f>1-N1795/MAX($N$202:N1795)</f>
        <v>0.62319255817172658</v>
      </c>
    </row>
    <row r="1796" spans="1:19" x14ac:dyDescent="0.4">
      <c r="A1796" s="17">
        <f t="shared" si="81"/>
        <v>1794</v>
      </c>
      <c r="B1796">
        <v>1575244800</v>
      </c>
      <c r="C1796">
        <v>7305.01</v>
      </c>
      <c r="D1796" s="14">
        <f t="shared" si="82"/>
        <v>43801</v>
      </c>
      <c r="F1796">
        <f ca="1">IF(A1796&lt;$F$2,"",AVERAGE(INDIRECT("C"&amp;A1796-$F$2+3):C1796))</f>
        <v>8377.7795454545467</v>
      </c>
      <c r="G1796" s="2">
        <f ca="1">IF(A1796&lt;$G$2,"",IF(A1796=$G$2,AVERAGE(INDIRECT("C"&amp;A1796-$G$2+3):C1796),G1795+(2/($G$2+3))*(C1796-G1795)))</f>
        <v>8196.7224115276786</v>
      </c>
      <c r="J1796">
        <f ca="1">IF(F1796="","",IF(C1796&lt;(F1796*(1-'inputs and tables'!$K$14)),0,IF(C1796&gt;(F1796*(1+'inputs and tables'!$K$14)),1,J1795)))</f>
        <v>0</v>
      </c>
      <c r="K1796">
        <f ca="1">IF(G1796="","",IF(C1796&lt;(G1796*(1-'inputs and tables'!$K$14)),0,IF(C1796&gt;(G1796*(1+'inputs and tables'!$K$14)),1,K1795)))</f>
        <v>0</v>
      </c>
      <c r="N1796" s="13">
        <f t="shared" si="83"/>
        <v>26287.415883982889</v>
      </c>
      <c r="O1796" s="10">
        <f ca="1">(O1795+(IF(J1795&lt;&gt;J1794,(-O1795*'inputs and tables'!$K$22-'inputs and tables'!$K$21)-O1795*'inputs and tables'!$K$22,0)*('inputs and tables'!$K$15+'inputs and tables'!$K$16)))*(IF(AND(J1795=0,'inputs and tables'!$K$16=1),(data!C1795/data!C1796-1)*'inputs and tables'!$K$18+1,1)*IF(AND(J1795=1,'inputs and tables'!$K$15=1),(data!C1796/data!C1795-1)*'inputs and tables'!$K$17+1,1))</f>
        <v>595063.37286647561</v>
      </c>
      <c r="P1796" s="10">
        <f ca="1">(P1795+(IF(K1795&lt;&gt;K1794,(-P1795*'inputs and tables'!$K$22-'inputs and tables'!$K$21)-P1795*'inputs and tables'!$K$22,0)*('inputs and tables'!$K$15+'inputs and tables'!$K$16)))*(IF(AND(K1795=0,'inputs and tables'!$K$16=1),data!C1795/data!C1796,1)*IF(AND(K1795=1,'inputs and tables'!$K$15=1),data!C1796/data!C1795,1))</f>
        <v>18310.263977783336</v>
      </c>
      <c r="R1796" s="36">
        <f ca="1">1-O1796/MAX($O$202:O1796)</f>
        <v>0.82049399799444489</v>
      </c>
      <c r="S1796" s="36">
        <f>1-N1796/MAX($N$202:N1796)</f>
        <v>0.62824395509213526</v>
      </c>
    </row>
    <row r="1797" spans="1:19" x14ac:dyDescent="0.4">
      <c r="A1797" s="17">
        <f t="shared" ref="A1797:A1860" si="84">A1796+1</f>
        <v>1795</v>
      </c>
      <c r="B1797">
        <v>1575331200</v>
      </c>
      <c r="C1797">
        <v>7302.94</v>
      </c>
      <c r="D1797" s="14">
        <f t="shared" si="82"/>
        <v>43802</v>
      </c>
      <c r="F1797">
        <f ca="1">IF(A1797&lt;$F$2,"",AVERAGE(INDIRECT("C"&amp;A1797-$F$2+3):C1797))</f>
        <v>8356.5709090909095</v>
      </c>
      <c r="G1797" s="2">
        <f ca="1">IF(A1797&lt;$G$2,"",IF(A1797=$G$2,AVERAGE(INDIRECT("C"&amp;A1797-$G$2+3):C1797),G1796+(2/($G$2+3))*(C1797-G1796)))</f>
        <v>8158.6891174201173</v>
      </c>
      <c r="J1797">
        <f ca="1">IF(F1797="","",IF(C1797&lt;(F1797*(1-'inputs and tables'!$K$14)),0,IF(C1797&gt;(F1797*(1+'inputs and tables'!$K$14)),1,J1796)))</f>
        <v>0</v>
      </c>
      <c r="K1797">
        <f ca="1">IF(G1797="","",IF(C1797&lt;(G1797*(1-'inputs and tables'!$K$14)),0,IF(C1797&gt;(G1797*(1+'inputs and tables'!$K$14)),1,K1796)))</f>
        <v>0</v>
      </c>
      <c r="N1797" s="13">
        <f t="shared" si="83"/>
        <v>26279.966893375095</v>
      </c>
      <c r="O1797" s="10">
        <f ca="1">(O1796+(IF(J1796&lt;&gt;J1795,(-O1796*'inputs and tables'!$K$22-'inputs and tables'!$K$21)-O1796*'inputs and tables'!$K$22,0)*('inputs and tables'!$K$15+'inputs and tables'!$K$16)))*(IF(AND(J1796=0,'inputs and tables'!$K$16=1),(data!C1796/data!C1797-1)*'inputs and tables'!$K$18+1,1)*IF(AND(J1796=1,'inputs and tables'!$K$15=1),(data!C1797/data!C1796-1)*'inputs and tables'!$K$17+1,1))</f>
        <v>595232.04208487726</v>
      </c>
      <c r="P1797" s="10">
        <f ca="1">(P1796+(IF(K1796&lt;&gt;K1795,(-P1796*'inputs and tables'!$K$22-'inputs and tables'!$K$21)-P1796*'inputs and tables'!$K$22,0)*('inputs and tables'!$K$15+'inputs and tables'!$K$16)))*(IF(AND(K1796=0,'inputs and tables'!$K$16=1),data!C1796/data!C1797,1)*IF(AND(K1796=1,'inputs and tables'!$K$15=1),data!C1797/data!C1796,1))</f>
        <v>18315.453976117435</v>
      </c>
      <c r="R1797" s="36">
        <f ca="1">1-O1797/MAX($O$202:O1797)</f>
        <v>0.82044311746904675</v>
      </c>
      <c r="S1797" s="36">
        <f>1-N1797/MAX($N$202:N1797)</f>
        <v>0.62834929854997579</v>
      </c>
    </row>
    <row r="1798" spans="1:19" x14ac:dyDescent="0.4">
      <c r="A1798" s="17">
        <f t="shared" si="84"/>
        <v>1796</v>
      </c>
      <c r="B1798">
        <v>1575417600</v>
      </c>
      <c r="C1798">
        <v>7198.99</v>
      </c>
      <c r="D1798" s="14">
        <f t="shared" si="82"/>
        <v>43803</v>
      </c>
      <c r="F1798">
        <f ca="1">IF(A1798&lt;$F$2,"",AVERAGE(INDIRECT("C"&amp;A1798-$F$2+3):C1798))</f>
        <v>8333.5952272727282</v>
      </c>
      <c r="G1798" s="2">
        <f ca="1">IF(A1798&lt;$G$2,"",IF(A1798=$G$2,AVERAGE(INDIRECT("C"&amp;A1798-$G$2+3):C1798),G1797+(2/($G$2+3))*(C1798-G1797)))</f>
        <v>8117.8508571043676</v>
      </c>
      <c r="J1798">
        <f ca="1">IF(F1798="","",IF(C1798&lt;(F1798*(1-'inputs and tables'!$K$14)),0,IF(C1798&gt;(F1798*(1+'inputs and tables'!$K$14)),1,J1797)))</f>
        <v>0</v>
      </c>
      <c r="K1798">
        <f ca="1">IF(G1798="","",IF(C1798&lt;(G1798*(1-'inputs and tables'!$K$14)),0,IF(C1798&gt;(G1798*(1+'inputs and tables'!$K$14)),1,K1797)))</f>
        <v>0</v>
      </c>
      <c r="N1798" s="13">
        <f t="shared" si="83"/>
        <v>25905.898017201067</v>
      </c>
      <c r="O1798" s="10">
        <f ca="1">(O1797+(IF(J1797&lt;&gt;J1796,(-O1797*'inputs and tables'!$K$22-'inputs and tables'!$K$21)-O1797*'inputs and tables'!$K$22,0)*('inputs and tables'!$K$15+'inputs and tables'!$K$16)))*(IF(AND(J1797=0,'inputs and tables'!$K$16=1),(data!C1797/data!C1798-1)*'inputs and tables'!$K$18+1,1)*IF(AND(J1797=1,'inputs and tables'!$K$15=1),(data!C1798/data!C1797-1)*'inputs and tables'!$K$17+1,1))</f>
        <v>603826.91036149976</v>
      </c>
      <c r="P1798" s="10">
        <f ca="1">(P1797+(IF(K1797&lt;&gt;K1796,(-P1797*'inputs and tables'!$K$22-'inputs and tables'!$K$21)-P1797*'inputs and tables'!$K$22,0)*('inputs and tables'!$K$15+'inputs and tables'!$K$16)))*(IF(AND(K1797=0,'inputs and tables'!$K$16=1),data!C1797/data!C1798,1)*IF(AND(K1797=1,'inputs and tables'!$K$15=1),data!C1798/data!C1797,1))</f>
        <v>18579.920441665712</v>
      </c>
      <c r="R1798" s="36">
        <f ca="1">1-O1798/MAX($O$202:O1798)</f>
        <v>0.81785040127704023</v>
      </c>
      <c r="S1798" s="36">
        <f>1-N1798/MAX($N$202:N1798)</f>
        <v>0.63363937219370425</v>
      </c>
    </row>
    <row r="1799" spans="1:19" x14ac:dyDescent="0.4">
      <c r="A1799" s="17">
        <f t="shared" si="84"/>
        <v>1797</v>
      </c>
      <c r="B1799">
        <v>1575504000</v>
      </c>
      <c r="C1799">
        <v>7393.54</v>
      </c>
      <c r="D1799" s="14">
        <f t="shared" si="82"/>
        <v>43804</v>
      </c>
      <c r="F1799">
        <f ca="1">IF(A1799&lt;$F$2,"",AVERAGE(INDIRECT("C"&amp;A1799-$F$2+3):C1799))</f>
        <v>8319.250227272727</v>
      </c>
      <c r="G1799" s="2">
        <f ca="1">IF(A1799&lt;$G$2,"",IF(A1799=$G$2,AVERAGE(INDIRECT("C"&amp;A1799-$G$2+3):C1799),G1798+(2/($G$2+3))*(C1799-G1798)))</f>
        <v>8087.0291185041815</v>
      </c>
      <c r="J1799">
        <f ca="1">IF(F1799="","",IF(C1799&lt;(F1799*(1-'inputs and tables'!$K$14)),0,IF(C1799&gt;(F1799*(1+'inputs and tables'!$K$14)),1,J1798)))</f>
        <v>0</v>
      </c>
      <c r="K1799">
        <f ca="1">IF(G1799="","",IF(C1799&lt;(G1799*(1-'inputs and tables'!$K$14)),0,IF(C1799&gt;(G1799*(1+'inputs and tables'!$K$14)),1,K1798)))</f>
        <v>0</v>
      </c>
      <c r="N1799" s="13">
        <f t="shared" si="83"/>
        <v>26605.995177948127</v>
      </c>
      <c r="O1799" s="10">
        <f ca="1">(O1798+(IF(J1798&lt;&gt;J1797,(-O1798*'inputs and tables'!$K$22-'inputs and tables'!$K$21)-O1798*'inputs and tables'!$K$22,0)*('inputs and tables'!$K$15+'inputs and tables'!$K$16)))*(IF(AND(J1798=0,'inputs and tables'!$K$16=1),(data!C1798/data!C1799-1)*'inputs and tables'!$K$18+1,1)*IF(AND(J1798=1,'inputs and tables'!$K$15=1),(data!C1799/data!C1798-1)*'inputs and tables'!$K$17+1,1))</f>
        <v>587938.10399664205</v>
      </c>
      <c r="P1799" s="10">
        <f ca="1">(P1798+(IF(K1798&lt;&gt;K1797,(-P1798*'inputs and tables'!$K$22-'inputs and tables'!$K$21)-P1798*'inputs and tables'!$K$22,0)*('inputs and tables'!$K$15+'inputs and tables'!$K$16)))*(IF(AND(K1798=0,'inputs and tables'!$K$16=1),data!C1798/data!C1799,1)*IF(AND(K1798=1,'inputs and tables'!$K$15=1),data!C1799/data!C1798,1))</f>
        <v>18091.017490991737</v>
      </c>
      <c r="R1799" s="36">
        <f ca="1">1-O1799/MAX($O$202:O1799)</f>
        <v>0.82264339684229748</v>
      </c>
      <c r="S1799" s="36">
        <f>1-N1799/MAX($N$202:N1799)</f>
        <v>0.62373861387347951</v>
      </c>
    </row>
    <row r="1800" spans="1:19" x14ac:dyDescent="0.4">
      <c r="A1800" s="17">
        <f t="shared" si="84"/>
        <v>1798</v>
      </c>
      <c r="B1800">
        <v>1575590400</v>
      </c>
      <c r="C1800">
        <v>7540.08</v>
      </c>
      <c r="D1800" s="14">
        <f t="shared" si="82"/>
        <v>43805</v>
      </c>
      <c r="F1800">
        <f ca="1">IF(A1800&lt;$F$2,"",AVERAGE(INDIRECT("C"&amp;A1800-$F$2+3):C1800))</f>
        <v>8320.7327272727252</v>
      </c>
      <c r="G1800" s="2">
        <f ca="1">IF(A1800&lt;$G$2,"",IF(A1800=$G$2,AVERAGE(INDIRECT("C"&amp;A1800-$G$2+3):C1800),G1799+(2/($G$2+3))*(C1800-G1799)))</f>
        <v>8063.7546879295351</v>
      </c>
      <c r="J1800">
        <f ca="1">IF(F1800="","",IF(C1800&lt;(F1800*(1-'inputs and tables'!$K$14)),0,IF(C1800&gt;(F1800*(1+'inputs and tables'!$K$14)),1,J1799)))</f>
        <v>0</v>
      </c>
      <c r="K1800">
        <f ca="1">IF(G1800="","",IF(C1800&lt;(G1800*(1-'inputs and tables'!$K$14)),0,IF(C1800&gt;(G1800*(1+'inputs and tables'!$K$14)),1,K1799)))</f>
        <v>0</v>
      </c>
      <c r="N1800" s="13">
        <f t="shared" si="83"/>
        <v>27133.326136240976</v>
      </c>
      <c r="O1800" s="10">
        <f ca="1">(O1799+(IF(J1799&lt;&gt;J1798,(-O1799*'inputs and tables'!$K$22-'inputs and tables'!$K$21)-O1799*'inputs and tables'!$K$22,0)*('inputs and tables'!$K$15+'inputs and tables'!$K$16)))*(IF(AND(J1799=0,'inputs and tables'!$K$16=1),(data!C1799/data!C1800-1)*'inputs and tables'!$K$18+1,1)*IF(AND(J1799=1,'inputs and tables'!$K$15=1),(data!C1800/data!C1799-1)*'inputs and tables'!$K$17+1,1))</f>
        <v>576511.64038356789</v>
      </c>
      <c r="P1800" s="10">
        <f ca="1">(P1799+(IF(K1799&lt;&gt;K1798,(-P1799*'inputs and tables'!$K$22-'inputs and tables'!$K$21)-P1799*'inputs and tables'!$K$22,0)*('inputs and tables'!$K$15+'inputs and tables'!$K$16)))*(IF(AND(K1799=0,'inputs and tables'!$K$16=1),data!C1799/data!C1800,1)*IF(AND(K1799=1,'inputs and tables'!$K$15=1),data!C1800/data!C1799,1))</f>
        <v>17739.422056575931</v>
      </c>
      <c r="R1800" s="36">
        <f ca="1">1-O1800/MAX($O$202:O1800)</f>
        <v>0.82609028820508534</v>
      </c>
      <c r="S1800" s="36">
        <f>1-N1800/MAX($N$202:N1800)</f>
        <v>0.61628111130732299</v>
      </c>
    </row>
    <row r="1801" spans="1:19" x14ac:dyDescent="0.4">
      <c r="A1801" s="17">
        <f t="shared" si="84"/>
        <v>1799</v>
      </c>
      <c r="B1801">
        <v>1575676800</v>
      </c>
      <c r="C1801">
        <v>7502.19</v>
      </c>
      <c r="D1801" s="14">
        <f t="shared" si="82"/>
        <v>43806</v>
      </c>
      <c r="F1801">
        <f ca="1">IF(A1801&lt;$F$2,"",AVERAGE(INDIRECT("C"&amp;A1801-$F$2+3):C1801))</f>
        <v>8322.3536363636358</v>
      </c>
      <c r="G1801" s="2">
        <f ca="1">IF(A1801&lt;$G$2,"",IF(A1801=$G$2,AVERAGE(INDIRECT("C"&amp;A1801-$G$2+3):C1801),G1800+(2/($G$2+3))*(C1801-G1800)))</f>
        <v>8039.8583182304055</v>
      </c>
      <c r="J1801">
        <f ca="1">IF(F1801="","",IF(C1801&lt;(F1801*(1-'inputs and tables'!$K$14)),0,IF(C1801&gt;(F1801*(1+'inputs and tables'!$K$14)),1,J1800)))</f>
        <v>0</v>
      </c>
      <c r="K1801">
        <f ca="1">IF(G1801="","",IF(C1801&lt;(G1801*(1-'inputs and tables'!$K$14)),0,IF(C1801&gt;(G1801*(1+'inputs and tables'!$K$14)),1,K1800)))</f>
        <v>0</v>
      </c>
      <c r="N1801" s="13">
        <f t="shared" si="83"/>
        <v>26996.977221202651</v>
      </c>
      <c r="O1801" s="10">
        <f ca="1">(O1800+(IF(J1800&lt;&gt;J1799,(-O1800*'inputs and tables'!$K$22-'inputs and tables'!$K$21)-O1800*'inputs and tables'!$K$22,0)*('inputs and tables'!$K$15+'inputs and tables'!$K$16)))*(IF(AND(J1800=0,'inputs and tables'!$K$16=1),(data!C1800/data!C1801-1)*'inputs and tables'!$K$18+1,1)*IF(AND(J1800=1,'inputs and tables'!$K$15=1),(data!C1801/data!C1800-1)*'inputs and tables'!$K$17+1,1))</f>
        <v>579423.3269783</v>
      </c>
      <c r="P1801" s="10">
        <f ca="1">(P1800+(IF(K1800&lt;&gt;K1799,(-P1800*'inputs and tables'!$K$22-'inputs and tables'!$K$21)-P1800*'inputs and tables'!$K$22,0)*('inputs and tables'!$K$15+'inputs and tables'!$K$16)))*(IF(AND(K1800=0,'inputs and tables'!$K$16=1),data!C1800/data!C1801,1)*IF(AND(K1800=1,'inputs and tables'!$K$15=1),data!C1801/data!C1800,1))</f>
        <v>17829.015455533256</v>
      </c>
      <c r="R1801" s="36">
        <f ca="1">1-O1801/MAX($O$202:O1801)</f>
        <v>0.82521195281503135</v>
      </c>
      <c r="S1801" s="36">
        <f>1-N1801/MAX($N$202:N1801)</f>
        <v>0.61820935460083792</v>
      </c>
    </row>
    <row r="1802" spans="1:19" x14ac:dyDescent="0.4">
      <c r="A1802" s="17">
        <f t="shared" si="84"/>
        <v>1800</v>
      </c>
      <c r="B1802">
        <v>1575763200</v>
      </c>
      <c r="C1802">
        <v>7520</v>
      </c>
      <c r="D1802" s="14">
        <f t="shared" si="82"/>
        <v>43807</v>
      </c>
      <c r="F1802">
        <f ca="1">IF(A1802&lt;$F$2,"",AVERAGE(INDIRECT("C"&amp;A1802-$F$2+3):C1802))</f>
        <v>8296.2627272727259</v>
      </c>
      <c r="G1802" s="2">
        <f ca="1">IF(A1802&lt;$G$2,"",IF(A1802=$G$2,AVERAGE(INDIRECT("C"&amp;A1802-$G$2+3):C1802),G1801+(2/($G$2+3))*(C1802-G1801)))</f>
        <v>8017.7366876674096</v>
      </c>
      <c r="J1802">
        <f ca="1">IF(F1802="","",IF(C1802&lt;(F1802*(1-'inputs and tables'!$K$14)),0,IF(C1802&gt;(F1802*(1+'inputs and tables'!$K$14)),1,J1801)))</f>
        <v>0</v>
      </c>
      <c r="K1802">
        <f ca="1">IF(G1802="","",IF(C1802&lt;(G1802*(1-'inputs and tables'!$K$14)),0,IF(C1802&gt;(G1802*(1+'inputs and tables'!$K$14)),1,K1801)))</f>
        <v>0</v>
      </c>
      <c r="N1802" s="13">
        <f t="shared" si="83"/>
        <v>27061.067328799185</v>
      </c>
      <c r="O1802" s="10">
        <f ca="1">(O1801+(IF(J1801&lt;&gt;J1800,(-O1801*'inputs and tables'!$K$22-'inputs and tables'!$K$21)-O1801*'inputs and tables'!$K$22,0)*('inputs and tables'!$K$15+'inputs and tables'!$K$16)))*(IF(AND(J1801=0,'inputs and tables'!$K$16=1),(data!C1801/data!C1802-1)*'inputs and tables'!$K$18+1,1)*IF(AND(J1801=1,'inputs and tables'!$K$15=1),(data!C1802/data!C1801-1)*'inputs and tables'!$K$17+1,1))</f>
        <v>578051.0491254431</v>
      </c>
      <c r="P1802" s="10">
        <f ca="1">(P1801+(IF(K1801&lt;&gt;K1800,(-P1801*'inputs and tables'!$K$22-'inputs and tables'!$K$21)-P1801*'inputs and tables'!$K$22,0)*('inputs and tables'!$K$15+'inputs and tables'!$K$16)))*(IF(AND(K1801=0,'inputs and tables'!$K$16=1),data!C1801/data!C1802,1)*IF(AND(K1801=1,'inputs and tables'!$K$15=1),data!C1802/data!C1801,1))</f>
        <v>17786.790087812104</v>
      </c>
      <c r="R1802" s="36">
        <f ca="1">1-O1802/MAX($O$202:O1802)</f>
        <v>0.82562591227252669</v>
      </c>
      <c r="S1802" s="36">
        <f>1-N1802/MAX($N$202:N1802)</f>
        <v>0.61730299373893494</v>
      </c>
    </row>
    <row r="1803" spans="1:19" x14ac:dyDescent="0.4">
      <c r="A1803" s="17">
        <f t="shared" si="84"/>
        <v>1801</v>
      </c>
      <c r="B1803">
        <v>1575849600</v>
      </c>
      <c r="C1803">
        <v>7337.51</v>
      </c>
      <c r="D1803" s="14">
        <f t="shared" si="82"/>
        <v>43808</v>
      </c>
      <c r="F1803">
        <f ca="1">IF(A1803&lt;$F$2,"",AVERAGE(INDIRECT("C"&amp;A1803-$F$2+3):C1803))</f>
        <v>8252.5747727272719</v>
      </c>
      <c r="G1803" s="2">
        <f ca="1">IF(A1803&lt;$G$2,"",IF(A1803=$G$2,AVERAGE(INDIRECT("C"&amp;A1803-$G$2+3):C1803),G1802+(2/($G$2+3))*(C1803-G1802)))</f>
        <v>7988.7908711709242</v>
      </c>
      <c r="J1803">
        <f ca="1">IF(F1803="","",IF(C1803&lt;(F1803*(1-'inputs and tables'!$K$14)),0,IF(C1803&gt;(F1803*(1+'inputs and tables'!$K$14)),1,J1802)))</f>
        <v>0</v>
      </c>
      <c r="K1803">
        <f ca="1">IF(G1803="","",IF(C1803&lt;(G1803*(1-'inputs and tables'!$K$14)),0,IF(C1803&gt;(G1803*(1+'inputs and tables'!$K$14)),1,K1802)))</f>
        <v>0</v>
      </c>
      <c r="N1803" s="13">
        <f t="shared" si="83"/>
        <v>26404.368635071452</v>
      </c>
      <c r="O1803" s="10">
        <f ca="1">(O1802+(IF(J1802&lt;&gt;J1801,(-O1802*'inputs and tables'!$K$22-'inputs and tables'!$K$21)-O1802*'inputs and tables'!$K$22,0)*('inputs and tables'!$K$15+'inputs and tables'!$K$16)))*(IF(AND(J1802=0,'inputs and tables'!$K$16=1),(data!C1802/data!C1803-1)*'inputs and tables'!$K$18+1,1)*IF(AND(J1802=1,'inputs and tables'!$K$15=1),(data!C1803/data!C1802-1)*'inputs and tables'!$K$17+1,1))</f>
        <v>592427.66134878621</v>
      </c>
      <c r="P1803" s="10">
        <f ca="1">(P1802+(IF(K1802&lt;&gt;K1801,(-P1802*'inputs and tables'!$K$22-'inputs and tables'!$K$21)-P1802*'inputs and tables'!$K$22,0)*('inputs and tables'!$K$15+'inputs and tables'!$K$16)))*(IF(AND(K1802=0,'inputs and tables'!$K$16=1),data!C1802/data!C1803,1)*IF(AND(K1802=1,'inputs and tables'!$K$15=1),data!C1803/data!C1802,1))</f>
        <v>18229.162408003125</v>
      </c>
      <c r="R1803" s="36">
        <f ca="1">1-O1803/MAX($O$202:O1803)</f>
        <v>0.82128908312075899</v>
      </c>
      <c r="S1803" s="36">
        <f>1-N1803/MAX($N$202:N1803)</f>
        <v>0.6265900119134804</v>
      </c>
    </row>
    <row r="1804" spans="1:19" x14ac:dyDescent="0.4">
      <c r="A1804" s="17">
        <f t="shared" si="84"/>
        <v>1802</v>
      </c>
      <c r="B1804">
        <v>1575936000</v>
      </c>
      <c r="C1804">
        <v>7219.37</v>
      </c>
      <c r="D1804" s="14">
        <f t="shared" si="82"/>
        <v>43809</v>
      </c>
      <c r="F1804">
        <f ca="1">IF(A1804&lt;$F$2,"",AVERAGE(INDIRECT("C"&amp;A1804-$F$2+3):C1804))</f>
        <v>8199.6322727272727</v>
      </c>
      <c r="G1804" s="2">
        <f ca="1">IF(A1804&lt;$G$2,"",IF(A1804=$G$2,AVERAGE(INDIRECT("C"&amp;A1804-$G$2+3):C1804),G1803+(2/($G$2+3))*(C1804-G1803)))</f>
        <v>7956.0495575040768</v>
      </c>
      <c r="J1804">
        <f ca="1">IF(F1804="","",IF(C1804&lt;(F1804*(1-'inputs and tables'!$K$14)),0,IF(C1804&gt;(F1804*(1+'inputs and tables'!$K$14)),1,J1803)))</f>
        <v>0</v>
      </c>
      <c r="K1804">
        <f ca="1">IF(G1804="","",IF(C1804&lt;(G1804*(1-'inputs and tables'!$K$14)),0,IF(C1804&gt;(G1804*(1+'inputs and tables'!$K$14)),1,K1803)))</f>
        <v>0</v>
      </c>
      <c r="N1804" s="13">
        <f t="shared" si="83"/>
        <v>25979.236388499066</v>
      </c>
      <c r="O1804" s="10">
        <f ca="1">(O1803+(IF(J1803&lt;&gt;J1802,(-O1803*'inputs and tables'!$K$22-'inputs and tables'!$K$21)-O1803*'inputs and tables'!$K$22,0)*('inputs and tables'!$K$15+'inputs and tables'!$K$16)))*(IF(AND(J1803=0,'inputs and tables'!$K$16=1),(data!C1803/data!C1804-1)*'inputs and tables'!$K$18+1,1)*IF(AND(J1803=1,'inputs and tables'!$K$15=1),(data!C1804/data!C1803-1)*'inputs and tables'!$K$17+1,1))</f>
        <v>602122.33053899882</v>
      </c>
      <c r="P1804" s="10">
        <f ca="1">(P1803+(IF(K1803&lt;&gt;K1802,(-P1803*'inputs and tables'!$K$22-'inputs and tables'!$K$21)-P1803*'inputs and tables'!$K$22,0)*('inputs and tables'!$K$15+'inputs and tables'!$K$16)))*(IF(AND(K1803=0,'inputs and tables'!$K$16=1),data!C1803/data!C1804,1)*IF(AND(K1803=1,'inputs and tables'!$K$15=1),data!C1804/data!C1803,1))</f>
        <v>18527.470050758864</v>
      </c>
      <c r="R1804" s="36">
        <f ca="1">1-O1804/MAX($O$202:O1804)</f>
        <v>0.81836460249154708</v>
      </c>
      <c r="S1804" s="36">
        <f>1-N1804/MAX($N$202:N1804)</f>
        <v>0.63260222259428922</v>
      </c>
    </row>
    <row r="1805" spans="1:19" x14ac:dyDescent="0.4">
      <c r="A1805" s="17">
        <f t="shared" si="84"/>
        <v>1803</v>
      </c>
      <c r="B1805">
        <v>1576022400</v>
      </c>
      <c r="C1805">
        <v>7201.23</v>
      </c>
      <c r="D1805" s="14">
        <f t="shared" si="82"/>
        <v>43810</v>
      </c>
      <c r="F1805">
        <f ca="1">IF(A1805&lt;$F$2,"",AVERAGE(INDIRECT("C"&amp;A1805-$F$2+3):C1805))</f>
        <v>8153.6034090909088</v>
      </c>
      <c r="G1805" s="2">
        <f ca="1">IF(A1805&lt;$G$2,"",IF(A1805=$G$2,AVERAGE(INDIRECT("C"&amp;A1805-$G$2+3):C1805),G1804+(2/($G$2+3))*(C1805-G1804)))</f>
        <v>7923.9295763336904</v>
      </c>
      <c r="J1805">
        <f ca="1">IF(F1805="","",IF(C1805&lt;(F1805*(1-'inputs and tables'!$K$14)),0,IF(C1805&gt;(F1805*(1+'inputs and tables'!$K$14)),1,J1804)))</f>
        <v>0</v>
      </c>
      <c r="K1805">
        <f ca="1">IF(G1805="","",IF(C1805&lt;(G1805*(1-'inputs and tables'!$K$14)),0,IF(C1805&gt;(G1805*(1+'inputs and tables'!$K$14)),1,K1804)))</f>
        <v>0</v>
      </c>
      <c r="N1805" s="13">
        <f t="shared" si="83"/>
        <v>25913.958760660709</v>
      </c>
      <c r="O1805" s="10">
        <f ca="1">(O1804+(IF(J1804&lt;&gt;J1803,(-O1804*'inputs and tables'!$K$22-'inputs and tables'!$K$21)-O1804*'inputs and tables'!$K$22,0)*('inputs and tables'!$K$15+'inputs and tables'!$K$16)))*(IF(AND(J1804=0,'inputs and tables'!$K$16=1),(data!C1804/data!C1805-1)*'inputs and tables'!$K$18+1,1)*IF(AND(J1804=1,'inputs and tables'!$K$15=1),(data!C1805/data!C1804-1)*'inputs and tables'!$K$17+1,1))</f>
        <v>603639.08518729883</v>
      </c>
      <c r="P1805" s="10">
        <f ca="1">(P1804+(IF(K1804&lt;&gt;K1803,(-P1804*'inputs and tables'!$K$22-'inputs and tables'!$K$21)-P1804*'inputs and tables'!$K$22,0)*('inputs and tables'!$K$15+'inputs and tables'!$K$16)))*(IF(AND(K1804=0,'inputs and tables'!$K$16=1),data!C1804/data!C1805,1)*IF(AND(K1804=1,'inputs and tables'!$K$15=1),data!C1805/data!C1804,1))</f>
        <v>18574.141009292442</v>
      </c>
      <c r="R1805" s="36">
        <f ca="1">1-O1805/MAX($O$202:O1805)</f>
        <v>0.81790706036182714</v>
      </c>
      <c r="S1805" s="36">
        <f>1-N1805/MAX($N$202:N1805)</f>
        <v>0.63352537734077541</v>
      </c>
    </row>
    <row r="1806" spans="1:19" x14ac:dyDescent="0.4">
      <c r="A1806" s="17">
        <f t="shared" si="84"/>
        <v>1804</v>
      </c>
      <c r="B1806">
        <v>1576108800</v>
      </c>
      <c r="C1806">
        <v>7185.91</v>
      </c>
      <c r="D1806" s="14">
        <f t="shared" si="82"/>
        <v>43811</v>
      </c>
      <c r="F1806">
        <f ca="1">IF(A1806&lt;$F$2,"",AVERAGE(INDIRECT("C"&amp;A1806-$F$2+3):C1806))</f>
        <v>8102.5831818181814</v>
      </c>
      <c r="G1806" s="2">
        <f ca="1">IF(A1806&lt;$G$2,"",IF(A1806=$G$2,AVERAGE(INDIRECT("C"&amp;A1806-$G$2+3):C1806),G1805+(2/($G$2+3))*(C1806-G1805)))</f>
        <v>7892.5244879790653</v>
      </c>
      <c r="J1806">
        <f ca="1">IF(F1806="","",IF(C1806&lt;(F1806*(1-'inputs and tables'!$K$14)),0,IF(C1806&gt;(F1806*(1+'inputs and tables'!$K$14)),1,J1805)))</f>
        <v>0</v>
      </c>
      <c r="K1806">
        <f ca="1">IF(G1806="","",IF(C1806&lt;(G1806*(1-'inputs and tables'!$K$14)),0,IF(C1806&gt;(G1806*(1+'inputs and tables'!$K$14)),1,K1805)))</f>
        <v>0</v>
      </c>
      <c r="N1806" s="13">
        <f t="shared" si="83"/>
        <v>25858.829033070655</v>
      </c>
      <c r="O1806" s="10">
        <f ca="1">(O1805+(IF(J1805&lt;&gt;J1804,(-O1805*'inputs and tables'!$K$22-'inputs and tables'!$K$21)-O1805*'inputs and tables'!$K$22,0)*('inputs and tables'!$K$15+'inputs and tables'!$K$16)))*(IF(AND(J1805=0,'inputs and tables'!$K$16=1),(data!C1805/data!C1806-1)*'inputs and tables'!$K$18+1,1)*IF(AND(J1805=1,'inputs and tables'!$K$15=1),(data!C1806/data!C1805-1)*'inputs and tables'!$K$17+1,1))</f>
        <v>604926.01346570323</v>
      </c>
      <c r="P1806" s="10">
        <f ca="1">(P1805+(IF(K1805&lt;&gt;K1804,(-P1805*'inputs and tables'!$K$22-'inputs and tables'!$K$21)-P1805*'inputs and tables'!$K$22,0)*('inputs and tables'!$K$15+'inputs and tables'!$K$16)))*(IF(AND(K1805=0,'inputs and tables'!$K$16=1),data!C1805/data!C1806,1)*IF(AND(K1805=1,'inputs and tables'!$K$15=1),data!C1806/data!C1805,1))</f>
        <v>18613.740147086031</v>
      </c>
      <c r="R1806" s="36">
        <f ca="1">1-O1806/MAX($O$202:O1806)</f>
        <v>0.81751884734005864</v>
      </c>
      <c r="S1806" s="36">
        <f>1-N1806/MAX($N$202:N1806)</f>
        <v>0.63430502070991368</v>
      </c>
    </row>
    <row r="1807" spans="1:19" x14ac:dyDescent="0.4">
      <c r="A1807" s="17">
        <f t="shared" si="84"/>
        <v>1805</v>
      </c>
      <c r="B1807">
        <v>1576195200</v>
      </c>
      <c r="C1807">
        <v>7249.9</v>
      </c>
      <c r="D1807" s="14">
        <f t="shared" si="82"/>
        <v>43812</v>
      </c>
      <c r="F1807">
        <f ca="1">IF(A1807&lt;$F$2,"",AVERAGE(INDIRECT("C"&amp;A1807-$F$2+3):C1807))</f>
        <v>8059.0709090909086</v>
      </c>
      <c r="G1807" s="2">
        <f ca="1">IF(A1807&lt;$G$2,"",IF(A1807=$G$2,AVERAGE(INDIRECT("C"&amp;A1807-$G$2+3):C1807),G1806+(2/($G$2+3))*(C1807-G1806)))</f>
        <v>7865.1787650863389</v>
      </c>
      <c r="J1807">
        <f ca="1">IF(F1807="","",IF(C1807&lt;(F1807*(1-'inputs and tables'!$K$14)),0,IF(C1807&gt;(F1807*(1+'inputs and tables'!$K$14)),1,J1806)))</f>
        <v>0</v>
      </c>
      <c r="K1807">
        <f ca="1">IF(G1807="","",IF(C1807&lt;(G1807*(1-'inputs and tables'!$K$14)),0,IF(C1807&gt;(G1807*(1+'inputs and tables'!$K$14)),1,K1806)))</f>
        <v>0</v>
      </c>
      <c r="N1807" s="13">
        <f t="shared" si="83"/>
        <v>26089.10000359856</v>
      </c>
      <c r="O1807" s="10">
        <f ca="1">(O1806+(IF(J1806&lt;&gt;J1805,(-O1806*'inputs and tables'!$K$22-'inputs and tables'!$K$21)-O1806*'inputs and tables'!$K$22,0)*('inputs and tables'!$K$15+'inputs and tables'!$K$16)))*(IF(AND(J1806=0,'inputs and tables'!$K$16=1),(data!C1806/data!C1807-1)*'inputs and tables'!$K$18+1,1)*IF(AND(J1806=1,'inputs and tables'!$K$15=1),(data!C1807/data!C1806-1)*'inputs and tables'!$K$17+1,1))</f>
        <v>599586.73766856536</v>
      </c>
      <c r="P1807" s="10">
        <f ca="1">(P1806+(IF(K1806&lt;&gt;K1805,(-P1806*'inputs and tables'!$K$22-'inputs and tables'!$K$21)-P1806*'inputs and tables'!$K$22,0)*('inputs and tables'!$K$15+'inputs and tables'!$K$16)))*(IF(AND(K1806=0,'inputs and tables'!$K$16=1),data!C1806/data!C1807,1)*IF(AND(K1806=1,'inputs and tables'!$K$15=1),data!C1807/data!C1806,1))</f>
        <v>18449.449159346612</v>
      </c>
      <c r="R1807" s="36">
        <f ca="1">1-O1807/MAX($O$202:O1807)</f>
        <v>0.81912948596386159</v>
      </c>
      <c r="S1807" s="36">
        <f>1-N1807/MAX($N$202:N1807)</f>
        <v>0.63104853381754067</v>
      </c>
    </row>
    <row r="1808" spans="1:19" x14ac:dyDescent="0.4">
      <c r="A1808" s="17">
        <f t="shared" si="84"/>
        <v>1806</v>
      </c>
      <c r="B1808">
        <v>1576281600</v>
      </c>
      <c r="C1808">
        <v>7062.91</v>
      </c>
      <c r="D1808" s="14">
        <f t="shared" si="82"/>
        <v>43813</v>
      </c>
      <c r="F1808">
        <f ca="1">IF(A1808&lt;$F$2,"",AVERAGE(INDIRECT("C"&amp;A1808-$F$2+3):C1808))</f>
        <v>8011.4215909090908</v>
      </c>
      <c r="G1808" s="2">
        <f ca="1">IF(A1808&lt;$G$2,"",IF(A1808=$G$2,AVERAGE(INDIRECT("C"&amp;A1808-$G$2+3):C1808),G1807+(2/($G$2+3))*(C1808-G1807)))</f>
        <v>7831.0396686996864</v>
      </c>
      <c r="J1808">
        <f ca="1">IF(F1808="","",IF(C1808&lt;(F1808*(1-'inputs and tables'!$K$14)),0,IF(C1808&gt;(F1808*(1+'inputs and tables'!$K$14)),1,J1807)))</f>
        <v>0</v>
      </c>
      <c r="K1808">
        <f ca="1">IF(G1808="","",IF(C1808&lt;(G1808*(1-'inputs and tables'!$K$14)),0,IF(C1808&gt;(G1808*(1+'inputs and tables'!$K$14)),1,K1807)))</f>
        <v>0</v>
      </c>
      <c r="N1808" s="13">
        <f t="shared" si="83"/>
        <v>25416.207852027797</v>
      </c>
      <c r="O1808" s="10">
        <f ca="1">(O1807+(IF(J1807&lt;&gt;J1806,(-O1807*'inputs and tables'!$K$22-'inputs and tables'!$K$21)-O1807*'inputs and tables'!$K$22,0)*('inputs and tables'!$K$15+'inputs and tables'!$K$16)))*(IF(AND(J1807=0,'inputs and tables'!$K$16=1),(data!C1807/data!C1808-1)*'inputs and tables'!$K$18+1,1)*IF(AND(J1807=1,'inputs and tables'!$K$15=1),(data!C1808/data!C1807-1)*'inputs and tables'!$K$17+1,1))</f>
        <v>615460.75051548611</v>
      </c>
      <c r="P1808" s="10">
        <f ca="1">(P1807+(IF(K1807&lt;&gt;K1806,(-P1807*'inputs and tables'!$K$22-'inputs and tables'!$K$21)-P1807*'inputs and tables'!$K$22,0)*('inputs and tables'!$K$15+'inputs and tables'!$K$16)))*(IF(AND(K1807=0,'inputs and tables'!$K$16=1),data!C1807/data!C1808,1)*IF(AND(K1807=1,'inputs and tables'!$K$15=1),data!C1808/data!C1807,1))</f>
        <v>18937.896909396695</v>
      </c>
      <c r="R1808" s="36">
        <f ca="1">1-O1808/MAX($O$202:O1808)</f>
        <v>0.81434095299096265</v>
      </c>
      <c r="S1808" s="36">
        <f>1-N1808/MAX($N$202:N1808)</f>
        <v>0.64056455950913049</v>
      </c>
    </row>
    <row r="1809" spans="1:19" x14ac:dyDescent="0.4">
      <c r="A1809" s="17">
        <f t="shared" si="84"/>
        <v>1807</v>
      </c>
      <c r="B1809">
        <v>1576368000</v>
      </c>
      <c r="C1809">
        <v>7111</v>
      </c>
      <c r="D1809" s="14">
        <f t="shared" si="82"/>
        <v>43814</v>
      </c>
      <c r="F1809">
        <f ca="1">IF(A1809&lt;$F$2,"",AVERAGE(INDIRECT("C"&amp;A1809-$F$2+3):C1809))</f>
        <v>7962.7370454545453</v>
      </c>
      <c r="G1809" s="2">
        <f ca="1">IF(A1809&lt;$G$2,"",IF(A1809=$G$2,AVERAGE(INDIRECT("C"&amp;A1809-$G$2+3):C1809),G1808+(2/($G$2+3))*(C1809-G1808)))</f>
        <v>7800.3996827975725</v>
      </c>
      <c r="J1809">
        <f ca="1">IF(F1809="","",IF(C1809&lt;(F1809*(1-'inputs and tables'!$K$14)),0,IF(C1809&gt;(F1809*(1+'inputs and tables'!$K$14)),1,J1808)))</f>
        <v>0</v>
      </c>
      <c r="K1809">
        <f ca="1">IF(G1809="","",IF(C1809&lt;(G1809*(1-'inputs and tables'!$K$14)),0,IF(C1809&gt;(G1809*(1+'inputs and tables'!$K$14)),1,K1808)))</f>
        <v>0</v>
      </c>
      <c r="N1809" s="13">
        <f t="shared" si="83"/>
        <v>25589.261938176991</v>
      </c>
      <c r="O1809" s="10">
        <f ca="1">(O1808+(IF(J1808&lt;&gt;J1807,(-O1808*'inputs and tables'!$K$22-'inputs and tables'!$K$21)-O1808*'inputs and tables'!$K$22,0)*('inputs and tables'!$K$15+'inputs and tables'!$K$16)))*(IF(AND(J1808=0,'inputs and tables'!$K$16=1),(data!C1808/data!C1809-1)*'inputs and tables'!$K$18+1,1)*IF(AND(J1808=1,'inputs and tables'!$K$15=1),(data!C1809/data!C1808-1)*'inputs and tables'!$K$17+1,1))</f>
        <v>611298.53598978091</v>
      </c>
      <c r="P1809" s="10">
        <f ca="1">(P1808+(IF(K1808&lt;&gt;K1807,(-P1808*'inputs and tables'!$K$22-'inputs and tables'!$K$21)-P1808*'inputs and tables'!$K$22,0)*('inputs and tables'!$K$15+'inputs and tables'!$K$16)))*(IF(AND(K1808=0,'inputs and tables'!$K$16=1),data!C1808/data!C1809,1)*IF(AND(K1808=1,'inputs and tables'!$K$15=1),data!C1809/data!C1808,1))</f>
        <v>18809.824421367884</v>
      </c>
      <c r="R1809" s="36">
        <f ca="1">1-O1809/MAX($O$202:O1809)</f>
        <v>0.81559652092383639</v>
      </c>
      <c r="S1809" s="36">
        <f>1-N1809/MAX($N$202:N1809)</f>
        <v>0.63811723251031482</v>
      </c>
    </row>
    <row r="1810" spans="1:19" x14ac:dyDescent="0.4">
      <c r="A1810" s="17">
        <f t="shared" si="84"/>
        <v>1808</v>
      </c>
      <c r="B1810">
        <v>1576454400</v>
      </c>
      <c r="C1810">
        <v>6877.03</v>
      </c>
      <c r="D1810" s="14">
        <f t="shared" ref="D1810:D1873" si="85">(B1810/86400)+DATE(1970,1,1)</f>
        <v>43815</v>
      </c>
      <c r="F1810">
        <f ca="1">IF(A1810&lt;$F$2,"",AVERAGE(INDIRECT("C"&amp;A1810-$F$2+3):C1810))</f>
        <v>7907.4759090909092</v>
      </c>
      <c r="G1810" s="2">
        <f ca="1">IF(A1810&lt;$G$2,"",IF(A1810=$G$2,AVERAGE(INDIRECT("C"&amp;A1810-$G$2+3):C1810),G1809+(2/($G$2+3))*(C1810-G1809)))</f>
        <v>7761.1073558700164</v>
      </c>
      <c r="J1810">
        <f ca="1">IF(F1810="","",IF(C1810&lt;(F1810*(1-'inputs and tables'!$K$14)),0,IF(C1810&gt;(F1810*(1+'inputs and tables'!$K$14)),1,J1809)))</f>
        <v>0</v>
      </c>
      <c r="K1810">
        <f ca="1">IF(G1810="","",IF(C1810&lt;(G1810*(1-'inputs and tables'!$K$14)),0,IF(C1810&gt;(G1810*(1+'inputs and tables'!$K$14)),1,K1809)))</f>
        <v>0</v>
      </c>
      <c r="N1810" s="13">
        <f t="shared" ref="N1810:N1873" si="86">(C1810/C1809)*N1809</f>
        <v>24747.310086724974</v>
      </c>
      <c r="O1810" s="10">
        <f ca="1">(O1809+(IF(J1809&lt;&gt;J1808,(-O1809*'inputs and tables'!$K$22-'inputs and tables'!$K$21)-O1809*'inputs and tables'!$K$22,0)*('inputs and tables'!$K$15+'inputs and tables'!$K$16)))*(IF(AND(J1809=0,'inputs and tables'!$K$16=1),(data!C1809/data!C1810-1)*'inputs and tables'!$K$18+1,1)*IF(AND(J1809=1,'inputs and tables'!$K$15=1),(data!C1810/data!C1809-1)*'inputs and tables'!$K$17+1,1))</f>
        <v>632096.10681112809</v>
      </c>
      <c r="P1810" s="10">
        <f ca="1">(P1809+(IF(K1809&lt;&gt;K1808,(-P1809*'inputs and tables'!$K$22-'inputs and tables'!$K$21)-P1809*'inputs and tables'!$K$22,0)*('inputs and tables'!$K$15+'inputs and tables'!$K$16)))*(IF(AND(K1809=0,'inputs and tables'!$K$16=1),data!C1809/data!C1810,1)*IF(AND(K1809=1,'inputs and tables'!$K$15=1),data!C1810/data!C1809,1))</f>
        <v>19449.771407184064</v>
      </c>
      <c r="R1810" s="36">
        <f ca="1">1-O1810/MAX($O$202:O1810)</f>
        <v>0.80932275419612831</v>
      </c>
      <c r="S1810" s="36">
        <f>1-N1810/MAX($N$202:N1810)</f>
        <v>0.65002409667984962</v>
      </c>
    </row>
    <row r="1811" spans="1:19" x14ac:dyDescent="0.4">
      <c r="A1811" s="17">
        <f t="shared" si="84"/>
        <v>1809</v>
      </c>
      <c r="B1811">
        <v>1576540800</v>
      </c>
      <c r="C1811">
        <v>6616.62</v>
      </c>
      <c r="D1811" s="14">
        <f t="shared" si="85"/>
        <v>43816</v>
      </c>
      <c r="F1811">
        <f ca="1">IF(A1811&lt;$F$2,"",AVERAGE(INDIRECT("C"&amp;A1811-$F$2+3):C1811))</f>
        <v>7848.6145454545449</v>
      </c>
      <c r="G1811" s="2">
        <f ca="1">IF(A1811&lt;$G$2,"",IF(A1811=$G$2,AVERAGE(INDIRECT("C"&amp;A1811-$G$2+3):C1811),G1810+(2/($G$2+3))*(C1811-G1810)))</f>
        <v>7712.4057662585265</v>
      </c>
      <c r="J1811">
        <f ca="1">IF(F1811="","",IF(C1811&lt;(F1811*(1-'inputs and tables'!$K$14)),0,IF(C1811&gt;(F1811*(1+'inputs and tables'!$K$14)),1,J1810)))</f>
        <v>0</v>
      </c>
      <c r="K1811">
        <f ca="1">IF(G1811="","",IF(C1811&lt;(G1811*(1-'inputs and tables'!$K$14)),0,IF(C1811&gt;(G1811*(1+'inputs and tables'!$K$14)),1,K1810)))</f>
        <v>0</v>
      </c>
      <c r="N1811" s="13">
        <f t="shared" si="86"/>
        <v>23810.212674079685</v>
      </c>
      <c r="O1811" s="10">
        <f ca="1">(O1810+(IF(J1810&lt;&gt;J1809,(-O1810*'inputs and tables'!$K$22-'inputs and tables'!$K$21)-O1810*'inputs and tables'!$K$22,0)*('inputs and tables'!$K$15+'inputs and tables'!$K$16)))*(IF(AND(J1810=0,'inputs and tables'!$K$16=1),(data!C1810/data!C1811-1)*'inputs and tables'!$K$18+1,1)*IF(AND(J1810=1,'inputs and tables'!$K$15=1),(data!C1811/data!C1810-1)*'inputs and tables'!$K$17+1,1))</f>
        <v>656973.48335303098</v>
      </c>
      <c r="P1811" s="10">
        <f ca="1">(P1810+(IF(K1810&lt;&gt;K1809,(-P1810*'inputs and tables'!$K$22-'inputs and tables'!$K$21)-P1810*'inputs and tables'!$K$22,0)*('inputs and tables'!$K$15+'inputs and tables'!$K$16)))*(IF(AND(K1810=0,'inputs and tables'!$K$16=1),data!C1810/data!C1811,1)*IF(AND(K1810=1,'inputs and tables'!$K$15=1),data!C1811/data!C1810,1))</f>
        <v>20215.255139383404</v>
      </c>
      <c r="R1811" s="36">
        <f ca="1">1-O1811/MAX($O$202:O1811)</f>
        <v>0.80181827886283341</v>
      </c>
      <c r="S1811" s="36">
        <f>1-N1811/MAX($N$202:N1811)</f>
        <v>0.66327650723841924</v>
      </c>
    </row>
    <row r="1812" spans="1:19" x14ac:dyDescent="0.4">
      <c r="A1812" s="17">
        <f t="shared" si="84"/>
        <v>1810</v>
      </c>
      <c r="B1812">
        <v>1576627200</v>
      </c>
      <c r="C1812">
        <v>7285.53</v>
      </c>
      <c r="D1812" s="14">
        <f t="shared" si="85"/>
        <v>43817</v>
      </c>
      <c r="F1812">
        <f ca="1">IF(A1812&lt;$F$2,"",AVERAGE(INDIRECT("C"&amp;A1812-$F$2+3):C1812))</f>
        <v>7800.2736363636359</v>
      </c>
      <c r="G1812" s="2">
        <f ca="1">IF(A1812&lt;$G$2,"",IF(A1812=$G$2,AVERAGE(INDIRECT("C"&amp;A1812-$G$2+3):C1812),G1811+(2/($G$2+3))*(C1812-G1811)))</f>
        <v>7694.2408400347595</v>
      </c>
      <c r="J1812">
        <f ca="1">IF(F1812="","",IF(C1812&lt;(F1812*(1-'inputs and tables'!$K$14)),0,IF(C1812&gt;(F1812*(1+'inputs and tables'!$K$14)),1,J1811)))</f>
        <v>0</v>
      </c>
      <c r="K1812">
        <f ca="1">IF(G1812="","",IF(C1812&lt;(G1812*(1-'inputs and tables'!$K$14)),0,IF(C1812&gt;(G1812*(1+'inputs and tables'!$K$14)),1,K1811)))</f>
        <v>0</v>
      </c>
      <c r="N1812" s="13">
        <f t="shared" si="86"/>
        <v>26217.316204253493</v>
      </c>
      <c r="O1812" s="10">
        <f ca="1">(O1811+(IF(J1811&lt;&gt;J1810,(-O1811*'inputs and tables'!$K$22-'inputs and tables'!$K$21)-O1811*'inputs and tables'!$K$22,0)*('inputs and tables'!$K$15+'inputs and tables'!$K$16)))*(IF(AND(J1811=0,'inputs and tables'!$K$16=1),(data!C1811/data!C1812-1)*'inputs and tables'!$K$18+1,1)*IF(AND(J1811=1,'inputs and tables'!$K$15=1),(data!C1812/data!C1811-1)*'inputs and tables'!$K$17+1,1))</f>
        <v>596654.44921966316</v>
      </c>
      <c r="P1812" s="10">
        <f ca="1">(P1811+(IF(K1811&lt;&gt;K1810,(-P1811*'inputs and tables'!$K$22-'inputs and tables'!$K$21)-P1811*'inputs and tables'!$K$22,0)*('inputs and tables'!$K$15+'inputs and tables'!$K$16)))*(IF(AND(K1811=0,'inputs and tables'!$K$16=1),data!C1811/data!C1812,1)*IF(AND(K1811=1,'inputs and tables'!$K$15=1),data!C1812/data!C1811,1))</f>
        <v>18359.221835658769</v>
      </c>
      <c r="R1812" s="36">
        <f ca="1">1-O1812/MAX($O$202:O1812)</f>
        <v>0.82001403608102641</v>
      </c>
      <c r="S1812" s="36">
        <f>1-N1812/MAX($N$202:N1812)</f>
        <v>0.62923530318814147</v>
      </c>
    </row>
    <row r="1813" spans="1:19" x14ac:dyDescent="0.4">
      <c r="A1813" s="17">
        <f t="shared" si="84"/>
        <v>1811</v>
      </c>
      <c r="B1813">
        <v>1576713600</v>
      </c>
      <c r="C1813">
        <v>7149.12</v>
      </c>
      <c r="D1813" s="14">
        <f t="shared" si="85"/>
        <v>43818</v>
      </c>
      <c r="F1813">
        <f ca="1">IF(A1813&lt;$F$2,"",AVERAGE(INDIRECT("C"&amp;A1813-$F$2+3):C1813))</f>
        <v>7750.8879545454556</v>
      </c>
      <c r="G1813" s="2">
        <f ca="1">IF(A1813&lt;$G$2,"",IF(A1813=$G$2,AVERAGE(INDIRECT("C"&amp;A1813-$G$2+3):C1813),G1812+(2/($G$2+3))*(C1813-G1812)))</f>
        <v>7671.044208543919</v>
      </c>
      <c r="J1813">
        <f ca="1">IF(F1813="","",IF(C1813&lt;(F1813*(1-'inputs and tables'!$K$14)),0,IF(C1813&gt;(F1813*(1+'inputs and tables'!$K$14)),1,J1812)))</f>
        <v>0</v>
      </c>
      <c r="K1813">
        <f ca="1">IF(G1813="","",IF(C1813&lt;(G1813*(1-'inputs and tables'!$K$14)),0,IF(C1813&gt;(G1813*(1+'inputs and tables'!$K$14)),1,K1812)))</f>
        <v>0</v>
      </c>
      <c r="N1813" s="13">
        <f t="shared" si="86"/>
        <v>25726.4385188384</v>
      </c>
      <c r="O1813" s="10">
        <f ca="1">(O1812+(IF(J1812&lt;&gt;J1811,(-O1812*'inputs and tables'!$K$22-'inputs and tables'!$K$21)-O1812*'inputs and tables'!$K$22,0)*('inputs and tables'!$K$15+'inputs and tables'!$K$16)))*(IF(AND(J1812=0,'inputs and tables'!$K$16=1),(data!C1812/data!C1813-1)*'inputs and tables'!$K$18+1,1)*IF(AND(J1812=1,'inputs and tables'!$K$15=1),(data!C1813/data!C1812-1)*'inputs and tables'!$K$17+1,1))</f>
        <v>608039.01591011661</v>
      </c>
      <c r="P1813" s="10">
        <f ca="1">(P1812+(IF(K1812&lt;&gt;K1811,(-P1812*'inputs and tables'!$K$22-'inputs and tables'!$K$21)-P1812*'inputs and tables'!$K$22,0)*('inputs and tables'!$K$15+'inputs and tables'!$K$16)))*(IF(AND(K1812=0,'inputs and tables'!$K$16=1),data!C1812/data!C1813,1)*IF(AND(K1812=1,'inputs and tables'!$K$15=1),data!C1813/data!C1812,1))</f>
        <v>18709.528090219083</v>
      </c>
      <c r="R1813" s="36">
        <f ca="1">1-O1813/MAX($O$202:O1813)</f>
        <v>0.81657978328653036</v>
      </c>
      <c r="S1813" s="36">
        <f>1-N1813/MAX($N$202:N1813)</f>
        <v>0.63617728438815102</v>
      </c>
    </row>
    <row r="1814" spans="1:19" x14ac:dyDescent="0.4">
      <c r="A1814" s="17">
        <f t="shared" si="84"/>
        <v>1812</v>
      </c>
      <c r="B1814">
        <v>1576800000</v>
      </c>
      <c r="C1814">
        <v>7190</v>
      </c>
      <c r="D1814" s="14">
        <f t="shared" si="85"/>
        <v>43819</v>
      </c>
      <c r="F1814">
        <f ca="1">IF(A1814&lt;$F$2,"",AVERAGE(INDIRECT("C"&amp;A1814-$F$2+3):C1814))</f>
        <v>7701.9954545454566</v>
      </c>
      <c r="G1814" s="2">
        <f ca="1">IF(A1814&lt;$G$2,"",IF(A1814=$G$2,AVERAGE(INDIRECT("C"&amp;A1814-$G$2+3):C1814),G1813+(2/($G$2+3))*(C1814-G1813)))</f>
        <v>7650.5742422229014</v>
      </c>
      <c r="J1814">
        <f ca="1">IF(F1814="","",IF(C1814&lt;(F1814*(1-'inputs and tables'!$K$14)),0,IF(C1814&gt;(F1814*(1+'inputs and tables'!$K$14)),1,J1813)))</f>
        <v>0</v>
      </c>
      <c r="K1814">
        <f ca="1">IF(G1814="","",IF(C1814&lt;(G1814*(1-'inputs and tables'!$K$14)),0,IF(C1814&gt;(G1814*(1+'inputs and tables'!$K$14)),1,K1813)))</f>
        <v>0</v>
      </c>
      <c r="N1814" s="13">
        <f t="shared" si="86"/>
        <v>25873.547086976872</v>
      </c>
      <c r="O1814" s="10">
        <f ca="1">(O1813+(IF(J1813&lt;&gt;J1812,(-O1813*'inputs and tables'!$K$22-'inputs and tables'!$K$21)-O1813*'inputs and tables'!$K$22,0)*('inputs and tables'!$K$15+'inputs and tables'!$K$16)))*(IF(AND(J1813=0,'inputs and tables'!$K$16=1),(data!C1813/data!C1814-1)*'inputs and tables'!$K$18+1,1)*IF(AND(J1813=1,'inputs and tables'!$K$15=1),(data!C1814/data!C1813-1)*'inputs and tables'!$K$17+1,1))</f>
        <v>604581.90395317564</v>
      </c>
      <c r="P1814" s="10">
        <f ca="1">(P1813+(IF(K1813&lt;&gt;K1812,(-P1813*'inputs and tables'!$K$22-'inputs and tables'!$K$21)-P1813*'inputs and tables'!$K$22,0)*('inputs and tables'!$K$15+'inputs and tables'!$K$16)))*(IF(AND(K1813=0,'inputs and tables'!$K$16=1),data!C1813/data!C1814,1)*IF(AND(K1813=1,'inputs and tables'!$K$15=1),data!C1814/data!C1813,1))</f>
        <v>18603.151802551747</v>
      </c>
      <c r="R1814" s="36">
        <f ca="1">1-O1814/MAX($O$202:O1814)</f>
        <v>0.81762265094428377</v>
      </c>
      <c r="S1814" s="36">
        <f>1-N1814/MAX($N$202:N1814)</f>
        <v>0.63409687832219985</v>
      </c>
    </row>
    <row r="1815" spans="1:19" x14ac:dyDescent="0.4">
      <c r="A1815" s="17">
        <f t="shared" si="84"/>
        <v>1813</v>
      </c>
      <c r="B1815">
        <v>1576886400</v>
      </c>
      <c r="C1815">
        <v>7143.01</v>
      </c>
      <c r="D1815" s="14">
        <f t="shared" si="85"/>
        <v>43820</v>
      </c>
      <c r="F1815">
        <f ca="1">IF(A1815&lt;$F$2,"",AVERAGE(INDIRECT("C"&amp;A1815-$F$2+3):C1815))</f>
        <v>7655.2720454545479</v>
      </c>
      <c r="G1815" s="2">
        <f ca="1">IF(A1815&lt;$G$2,"",IF(A1815=$G$2,AVERAGE(INDIRECT("C"&amp;A1815-$G$2+3):C1815),G1814+(2/($G$2+3))*(C1815-G1814)))</f>
        <v>7628.9757638304372</v>
      </c>
      <c r="J1815">
        <f ca="1">IF(F1815="","",IF(C1815&lt;(F1815*(1-'inputs and tables'!$K$14)),0,IF(C1815&gt;(F1815*(1+'inputs and tables'!$K$14)),1,J1814)))</f>
        <v>0</v>
      </c>
      <c r="K1815">
        <f ca="1">IF(G1815="","",IF(C1815&lt;(G1815*(1-'inputs and tables'!$K$14)),0,IF(C1815&gt;(G1815*(1+'inputs and tables'!$K$14)),1,K1814)))</f>
        <v>0</v>
      </c>
      <c r="N1815" s="13">
        <f t="shared" si="86"/>
        <v>25704.451401633753</v>
      </c>
      <c r="O1815" s="10">
        <f ca="1">(O1814+(IF(J1814&lt;&gt;J1813,(-O1814*'inputs and tables'!$K$22-'inputs and tables'!$K$21)-O1814*'inputs and tables'!$K$22,0)*('inputs and tables'!$K$15+'inputs and tables'!$K$16)))*(IF(AND(J1814=0,'inputs and tables'!$K$16=1),(data!C1814/data!C1815-1)*'inputs and tables'!$K$18+1,1)*IF(AND(J1814=1,'inputs and tables'!$K$15=1),(data!C1815/data!C1814-1)*'inputs and tables'!$K$17+1,1))</f>
        <v>608559.12135406956</v>
      </c>
      <c r="P1815" s="10">
        <f ca="1">(P1814+(IF(K1814&lt;&gt;K1813,(-P1814*'inputs and tables'!$K$22-'inputs and tables'!$K$21)-P1814*'inputs and tables'!$K$22,0)*('inputs and tables'!$K$15+'inputs and tables'!$K$16)))*(IF(AND(K1814=0,'inputs and tables'!$K$16=1),data!C1814/data!C1815,1)*IF(AND(K1814=1,'inputs and tables'!$K$15=1),data!C1815/data!C1814,1))</f>
        <v>18725.531878066395</v>
      </c>
      <c r="R1815" s="36">
        <f ca="1">1-O1815/MAX($O$202:O1815)</f>
        <v>0.81642288899069171</v>
      </c>
      <c r="S1815" s="36">
        <f>1-N1815/MAX($N$202:N1815)</f>
        <v>0.63648822570573815</v>
      </c>
    </row>
    <row r="1816" spans="1:19" x14ac:dyDescent="0.4">
      <c r="A1816" s="17">
        <f t="shared" si="84"/>
        <v>1814</v>
      </c>
      <c r="B1816">
        <v>1576972800</v>
      </c>
      <c r="C1816">
        <v>7513.06</v>
      </c>
      <c r="D1816" s="14">
        <f t="shared" si="85"/>
        <v>43821</v>
      </c>
      <c r="F1816">
        <f ca="1">IF(A1816&lt;$F$2,"",AVERAGE(INDIRECT("C"&amp;A1816-$F$2+3):C1816))</f>
        <v>7626.8640909090927</v>
      </c>
      <c r="G1816" s="2">
        <f ca="1">IF(A1816&lt;$G$2,"",IF(A1816=$G$2,AVERAGE(INDIRECT("C"&amp;A1816-$G$2+3):C1816),G1815+(2/($G$2+3))*(C1816-G1815)))</f>
        <v>7624.0431781355246</v>
      </c>
      <c r="J1816">
        <f ca="1">IF(F1816="","",IF(C1816&lt;(F1816*(1-'inputs and tables'!$K$14)),0,IF(C1816&gt;(F1816*(1+'inputs and tables'!$K$14)),1,J1815)))</f>
        <v>0</v>
      </c>
      <c r="K1816">
        <f ca="1">IF(G1816="","",IF(C1816&lt;(G1816*(1-'inputs and tables'!$K$14)),0,IF(C1816&gt;(G1816*(1+'inputs and tables'!$K$14)),1,K1815)))</f>
        <v>0</v>
      </c>
      <c r="N1816" s="13">
        <f t="shared" si="86"/>
        <v>27036.093418259035</v>
      </c>
      <c r="O1816" s="10">
        <f ca="1">(O1815+(IF(J1815&lt;&gt;J1814,(-O1815*'inputs and tables'!$K$22-'inputs and tables'!$K$21)-O1815*'inputs and tables'!$K$22,0)*('inputs and tables'!$K$15+'inputs and tables'!$K$16)))*(IF(AND(J1815=0,'inputs and tables'!$K$16=1),(data!C1815/data!C1816-1)*'inputs and tables'!$K$18+1,1)*IF(AND(J1815=1,'inputs and tables'!$K$15=1),(data!C1816/data!C1815-1)*'inputs and tables'!$K$17+1,1))</f>
        <v>578585.0092270436</v>
      </c>
      <c r="P1816" s="10">
        <f ca="1">(P1815+(IF(K1815&lt;&gt;K1814,(-P1815*'inputs and tables'!$K$22-'inputs and tables'!$K$21)-P1815*'inputs and tables'!$K$22,0)*('inputs and tables'!$K$15+'inputs and tables'!$K$16)))*(IF(AND(K1815=0,'inputs and tables'!$K$16=1),data!C1815/data!C1816,1)*IF(AND(K1815=1,'inputs and tables'!$K$15=1),data!C1816/data!C1815,1))</f>
        <v>17803.220187293464</v>
      </c>
      <c r="R1816" s="36">
        <f ca="1">1-O1816/MAX($O$202:O1816)</f>
        <v>0.8254648385996386</v>
      </c>
      <c r="S1816" s="36">
        <f>1-N1816/MAX($N$202:N1816)</f>
        <v>0.61765617422077712</v>
      </c>
    </row>
    <row r="1817" spans="1:19" x14ac:dyDescent="0.4">
      <c r="A1817" s="17">
        <f t="shared" si="84"/>
        <v>1815</v>
      </c>
      <c r="B1817">
        <v>1577059200</v>
      </c>
      <c r="C1817">
        <v>7310.79</v>
      </c>
      <c r="D1817" s="14">
        <f t="shared" si="85"/>
        <v>43822</v>
      </c>
      <c r="F1817">
        <f ca="1">IF(A1817&lt;$F$2,"",AVERAGE(INDIRECT("C"&amp;A1817-$F$2+3):C1817))</f>
        <v>7592.8390909090922</v>
      </c>
      <c r="G1817" s="2">
        <f ca="1">IF(A1817&lt;$G$2,"",IF(A1817=$G$2,AVERAGE(INDIRECT("C"&amp;A1817-$G$2+3):C1817),G1816+(2/($G$2+3))*(C1817-G1816)))</f>
        <v>7610.7132556616725</v>
      </c>
      <c r="J1817">
        <f ca="1">IF(F1817="","",IF(C1817&lt;(F1817*(1-'inputs and tables'!$K$14)),0,IF(C1817&gt;(F1817*(1+'inputs and tables'!$K$14)),1,J1816)))</f>
        <v>0</v>
      </c>
      <c r="K1817">
        <f ca="1">IF(G1817="","",IF(C1817&lt;(G1817*(1-'inputs and tables'!$K$14)),0,IF(C1817&gt;(G1817*(1+'inputs and tables'!$K$14)),1,K1816)))</f>
        <v>0</v>
      </c>
      <c r="N1817" s="13">
        <f t="shared" si="86"/>
        <v>26308.21548094571</v>
      </c>
      <c r="O1817" s="10">
        <f ca="1">(O1816+(IF(J1816&lt;&gt;J1815,(-O1816*'inputs and tables'!$K$22-'inputs and tables'!$K$21)-O1816*'inputs and tables'!$K$22,0)*('inputs and tables'!$K$15+'inputs and tables'!$K$16)))*(IF(AND(J1816=0,'inputs and tables'!$K$16=1),(data!C1816/data!C1817-1)*'inputs and tables'!$K$18+1,1)*IF(AND(J1816=1,'inputs and tables'!$K$15=1),(data!C1817/data!C1816-1)*'inputs and tables'!$K$17+1,1))</f>
        <v>594592.90848503821</v>
      </c>
      <c r="P1817" s="10">
        <f ca="1">(P1816+(IF(K1816&lt;&gt;K1815,(-P1816*'inputs and tables'!$K$22-'inputs and tables'!$K$21)-P1816*'inputs and tables'!$K$22,0)*('inputs and tables'!$K$15+'inputs and tables'!$K$16)))*(IF(AND(K1816=0,'inputs and tables'!$K$16=1),data!C1816/data!C1817,1)*IF(AND(K1816=1,'inputs and tables'!$K$15=1),data!C1817/data!C1816,1))</f>
        <v>18295.787659110305</v>
      </c>
      <c r="R1817" s="36">
        <f ca="1">1-O1817/MAX($O$202:O1817)</f>
        <v>0.82063591763535815</v>
      </c>
      <c r="S1817" s="36">
        <f>1-N1817/MAX($N$202:N1817)</f>
        <v>0.62794980765913155</v>
      </c>
    </row>
    <row r="1818" spans="1:19" x14ac:dyDescent="0.4">
      <c r="A1818" s="17">
        <f t="shared" si="84"/>
        <v>1816</v>
      </c>
      <c r="B1818">
        <v>1577145600</v>
      </c>
      <c r="C1818">
        <v>7255.01</v>
      </c>
      <c r="D1818" s="14">
        <f t="shared" si="85"/>
        <v>43823</v>
      </c>
      <c r="F1818">
        <f ca="1">IF(A1818&lt;$F$2,"",AVERAGE(INDIRECT("C"&amp;A1818-$F$2+3):C1818))</f>
        <v>7552.447727272729</v>
      </c>
      <c r="G1818" s="2">
        <f ca="1">IF(A1818&lt;$G$2,"",IF(A1818=$G$2,AVERAGE(INDIRECT("C"&amp;A1818-$G$2+3):C1818),G1817+(2/($G$2+3))*(C1818-G1817)))</f>
        <v>7595.5769469101124</v>
      </c>
      <c r="J1818">
        <f ca="1">IF(F1818="","",IF(C1818&lt;(F1818*(1-'inputs and tables'!$K$14)),0,IF(C1818&gt;(F1818*(1+'inputs and tables'!$K$14)),1,J1817)))</f>
        <v>0</v>
      </c>
      <c r="K1818">
        <f ca="1">IF(G1818="","",IF(C1818&lt;(G1818*(1-'inputs and tables'!$K$14)),0,IF(C1818&gt;(G1818*(1+'inputs and tables'!$K$14)),1,K1817)))</f>
        <v>0</v>
      </c>
      <c r="N1818" s="13">
        <f t="shared" si="86"/>
        <v>26107.488574615869</v>
      </c>
      <c r="O1818" s="10">
        <f ca="1">(O1817+(IF(J1817&lt;&gt;J1816,(-O1817*'inputs and tables'!$K$22-'inputs and tables'!$K$21)-O1817*'inputs and tables'!$K$22,0)*('inputs and tables'!$K$15+'inputs and tables'!$K$16)))*(IF(AND(J1817=0,'inputs and tables'!$K$16=1),(data!C1817/data!C1818-1)*'inputs and tables'!$K$18+1,1)*IF(AND(J1817=1,'inputs and tables'!$K$15=1),(data!C1818/data!C1817-1)*'inputs and tables'!$K$17+1,1))</f>
        <v>599164.4242286823</v>
      </c>
      <c r="P1818" s="10">
        <f ca="1">(P1817+(IF(K1817&lt;&gt;K1816,(-P1817*'inputs and tables'!$K$22-'inputs and tables'!$K$21)-P1817*'inputs and tables'!$K$22,0)*('inputs and tables'!$K$15+'inputs and tables'!$K$16)))*(IF(AND(K1817=0,'inputs and tables'!$K$16=1),data!C1817/data!C1818,1)*IF(AND(K1817=1,'inputs and tables'!$K$15=1),data!C1818/data!C1817,1))</f>
        <v>18436.454458415225</v>
      </c>
      <c r="R1818" s="36">
        <f ca="1">1-O1818/MAX($O$202:O1818)</f>
        <v>0.81925688045769751</v>
      </c>
      <c r="S1818" s="36">
        <f>1-N1818/MAX($N$202:N1818)</f>
        <v>0.63078848305929669</v>
      </c>
    </row>
    <row r="1819" spans="1:19" x14ac:dyDescent="0.4">
      <c r="A1819" s="17">
        <f t="shared" si="84"/>
        <v>1817</v>
      </c>
      <c r="B1819">
        <v>1577232000</v>
      </c>
      <c r="C1819">
        <v>7192.12</v>
      </c>
      <c r="D1819" s="14">
        <f t="shared" si="85"/>
        <v>43824</v>
      </c>
      <c r="F1819">
        <f ca="1">IF(A1819&lt;$F$2,"",AVERAGE(INDIRECT("C"&amp;A1819-$F$2+3):C1819))</f>
        <v>7517.6881818181828</v>
      </c>
      <c r="G1819" s="2">
        <f ca="1">IF(A1819&lt;$G$2,"",IF(A1819=$G$2,AVERAGE(INDIRECT("C"&amp;A1819-$G$2+3):C1819),G1818+(2/($G$2+3))*(C1819-G1818)))</f>
        <v>7578.4085661905328</v>
      </c>
      <c r="J1819">
        <f ca="1">IF(F1819="","",IF(C1819&lt;(F1819*(1-'inputs and tables'!$K$14)),0,IF(C1819&gt;(F1819*(1+'inputs and tables'!$K$14)),1,J1818)))</f>
        <v>0</v>
      </c>
      <c r="K1819">
        <f ca="1">IF(G1819="","",IF(C1819&lt;(G1819*(1-'inputs and tables'!$K$14)),0,IF(C1819&gt;(G1819*(1+'inputs and tables'!$K$14)),1,K1818)))</f>
        <v>0</v>
      </c>
      <c r="N1819" s="13">
        <f t="shared" si="86"/>
        <v>25881.176004894034</v>
      </c>
      <c r="O1819" s="10">
        <f ca="1">(O1818+(IF(J1818&lt;&gt;J1817,(-O1818*'inputs and tables'!$K$22-'inputs and tables'!$K$21)-O1818*'inputs and tables'!$K$22,0)*('inputs and tables'!$K$15+'inputs and tables'!$K$16)))*(IF(AND(J1818=0,'inputs and tables'!$K$16=1),(data!C1818/data!C1819-1)*'inputs and tables'!$K$18+1,1)*IF(AND(J1818=1,'inputs and tables'!$K$15=1),(data!C1819/data!C1818-1)*'inputs and tables'!$K$17+1,1))</f>
        <v>604403.69312849804</v>
      </c>
      <c r="P1819" s="10">
        <f ca="1">(P1818+(IF(K1818&lt;&gt;K1817,(-P1818*'inputs and tables'!$K$22-'inputs and tables'!$K$21)-P1818*'inputs and tables'!$K$22,0)*('inputs and tables'!$K$15+'inputs and tables'!$K$16)))*(IF(AND(K1818=0,'inputs and tables'!$K$16=1),data!C1818/data!C1819,1)*IF(AND(K1818=1,'inputs and tables'!$K$15=1),data!C1819/data!C1818,1))</f>
        <v>18597.668206362945</v>
      </c>
      <c r="R1819" s="36">
        <f ca="1">1-O1819/MAX($O$202:O1819)</f>
        <v>0.81767640977756217</v>
      </c>
      <c r="S1819" s="36">
        <f>1-N1819/MAX($N$202:N1819)</f>
        <v>0.63398899033639222</v>
      </c>
    </row>
    <row r="1820" spans="1:19" x14ac:dyDescent="0.4">
      <c r="A1820" s="17">
        <f t="shared" si="84"/>
        <v>1818</v>
      </c>
      <c r="B1820">
        <v>1577318400</v>
      </c>
      <c r="C1820">
        <v>7194.13</v>
      </c>
      <c r="D1820" s="14">
        <f t="shared" si="85"/>
        <v>43825</v>
      </c>
      <c r="F1820">
        <f ca="1">IF(A1820&lt;$F$2,"",AVERAGE(INDIRECT("C"&amp;A1820-$F$2+3):C1820))</f>
        <v>7480.9638636363643</v>
      </c>
      <c r="G1820" s="2">
        <f ca="1">IF(A1820&lt;$G$2,"",IF(A1820=$G$2,AVERAGE(INDIRECT("C"&amp;A1820-$G$2+3):C1820),G1819+(2/($G$2+3))*(C1820-G1819)))</f>
        <v>7562.05628677817</v>
      </c>
      <c r="J1820">
        <f ca="1">IF(F1820="","",IF(C1820&lt;(F1820*(1-'inputs and tables'!$K$14)),0,IF(C1820&gt;(F1820*(1+'inputs and tables'!$K$14)),1,J1819)))</f>
        <v>0</v>
      </c>
      <c r="K1820">
        <f ca="1">IF(G1820="","",IF(C1820&lt;(G1820*(1-'inputs and tables'!$K$14)),0,IF(C1820&gt;(G1820*(1+'inputs and tables'!$K$14)),1,K1819)))</f>
        <v>0</v>
      </c>
      <c r="N1820" s="13">
        <f t="shared" si="86"/>
        <v>25888.409082730588</v>
      </c>
      <c r="O1820" s="10">
        <f ca="1">(O1819+(IF(J1819&lt;&gt;J1818,(-O1819*'inputs and tables'!$K$22-'inputs and tables'!$K$21)-O1819*'inputs and tables'!$K$22,0)*('inputs and tables'!$K$15+'inputs and tables'!$K$16)))*(IF(AND(J1819=0,'inputs and tables'!$K$16=1),(data!C1819/data!C1820-1)*'inputs and tables'!$K$18+1,1)*IF(AND(J1819=1,'inputs and tables'!$K$15=1),(data!C1820/data!C1819-1)*'inputs and tables'!$K$17+1,1))</f>
        <v>604234.82609062293</v>
      </c>
      <c r="P1820" s="10">
        <f ca="1">(P1819+(IF(K1819&lt;&gt;K1818,(-P1819*'inputs and tables'!$K$22-'inputs and tables'!$K$21)-P1819*'inputs and tables'!$K$22,0)*('inputs and tables'!$K$15+'inputs and tables'!$K$16)))*(IF(AND(K1819=0,'inputs and tables'!$K$16=1),data!C1819/data!C1820,1)*IF(AND(K1819=1,'inputs and tables'!$K$15=1),data!C1820/data!C1819,1))</f>
        <v>18592.472121069131</v>
      </c>
      <c r="R1820" s="36">
        <f ca="1">1-O1820/MAX($O$202:O1820)</f>
        <v>0.81772734997691177</v>
      </c>
      <c r="S1820" s="36">
        <f>1-N1820/MAX($N$202:N1820)</f>
        <v>0.63388670031211247</v>
      </c>
    </row>
    <row r="1821" spans="1:19" x14ac:dyDescent="0.4">
      <c r="A1821" s="17">
        <f t="shared" si="84"/>
        <v>1819</v>
      </c>
      <c r="B1821">
        <v>1577404800</v>
      </c>
      <c r="C1821">
        <v>7245.83</v>
      </c>
      <c r="D1821" s="14">
        <f t="shared" si="85"/>
        <v>43826</v>
      </c>
      <c r="F1821">
        <f ca="1">IF(A1821&lt;$F$2,"",AVERAGE(INDIRECT("C"&amp;A1821-$F$2+3):C1821))</f>
        <v>7446.5886363636373</v>
      </c>
      <c r="G1821" s="2">
        <f ca="1">IF(A1821&lt;$G$2,"",IF(A1821=$G$2,AVERAGE(INDIRECT("C"&amp;A1821-$G$2+3):C1821),G1820+(2/($G$2+3))*(C1821-G1820)))</f>
        <v>7548.5998490429283</v>
      </c>
      <c r="J1821">
        <f ca="1">IF(F1821="","",IF(C1821&lt;(F1821*(1-'inputs and tables'!$K$14)),0,IF(C1821&gt;(F1821*(1+'inputs and tables'!$K$14)),1,J1820)))</f>
        <v>0</v>
      </c>
      <c r="K1821">
        <f ca="1">IF(G1821="","",IF(C1821&lt;(G1821*(1-'inputs and tables'!$K$14)),0,IF(C1821&gt;(G1821*(1+'inputs and tables'!$K$14)),1,K1820)))</f>
        <v>0</v>
      </c>
      <c r="N1821" s="13">
        <f t="shared" si="86"/>
        <v>26074.453920616081</v>
      </c>
      <c r="O1821" s="10">
        <f ca="1">(O1820+(IF(J1820&lt;&gt;J1819,(-O1820*'inputs and tables'!$K$22-'inputs and tables'!$K$21)-O1820*'inputs and tables'!$K$22,0)*('inputs and tables'!$K$15+'inputs and tables'!$K$16)))*(IF(AND(J1820=0,'inputs and tables'!$K$16=1),(data!C1820/data!C1821-1)*'inputs and tables'!$K$18+1,1)*IF(AND(J1820=1,'inputs and tables'!$K$15=1),(data!C1821/data!C1820-1)*'inputs and tables'!$K$17+1,1))</f>
        <v>599923.52696976508</v>
      </c>
      <c r="P1821" s="10">
        <f ca="1">(P1820+(IF(K1820&lt;&gt;K1819,(-P1820*'inputs and tables'!$K$22-'inputs and tables'!$K$21)-P1820*'inputs and tables'!$K$22,0)*('inputs and tables'!$K$15+'inputs and tables'!$K$16)))*(IF(AND(K1820=0,'inputs and tables'!$K$16=1),data!C1820/data!C1821,1)*IF(AND(K1820=1,'inputs and tables'!$K$15=1),data!C1821/data!C1820,1))</f>
        <v>18459.812258960956</v>
      </c>
      <c r="R1821" s="36">
        <f ca="1">1-O1821/MAX($O$202:O1821)</f>
        <v>0.81902789056455916</v>
      </c>
      <c r="S1821" s="36">
        <f>1-N1821/MAX($N$202:N1821)</f>
        <v>0.63125565839406761</v>
      </c>
    </row>
    <row r="1822" spans="1:19" x14ac:dyDescent="0.4">
      <c r="A1822" s="17">
        <f t="shared" si="84"/>
        <v>1820</v>
      </c>
      <c r="B1822">
        <v>1577491200</v>
      </c>
      <c r="C1822">
        <v>7302.67</v>
      </c>
      <c r="D1822" s="14">
        <f t="shared" si="85"/>
        <v>43827</v>
      </c>
      <c r="F1822">
        <f ca="1">IF(A1822&lt;$F$2,"",AVERAGE(INDIRECT("C"&amp;A1822-$F$2+3):C1822))</f>
        <v>7416.4220454545439</v>
      </c>
      <c r="G1822" s="2">
        <f ca="1">IF(A1822&lt;$G$2,"",IF(A1822=$G$2,AVERAGE(INDIRECT("C"&amp;A1822-$G$2+3):C1822),G1821+(2/($G$2+3))*(C1822-G1821)))</f>
        <v>7538.1347490836552</v>
      </c>
      <c r="J1822">
        <f ca="1">IF(F1822="","",IF(C1822&lt;(F1822*(1-'inputs and tables'!$K$14)),0,IF(C1822&gt;(F1822*(1+'inputs and tables'!$K$14)),1,J1821)))</f>
        <v>0</v>
      </c>
      <c r="K1822">
        <f ca="1">IF(G1822="","",IF(C1822&lt;(G1822*(1-'inputs and tables'!$K$14)),0,IF(C1822&gt;(G1822*(1+'inputs and tables'!$K$14)),1,K1821)))</f>
        <v>0</v>
      </c>
      <c r="N1822" s="13">
        <f t="shared" si="86"/>
        <v>26278.995285904504</v>
      </c>
      <c r="O1822" s="10">
        <f ca="1">(O1821+(IF(J1821&lt;&gt;J1820,(-O1821*'inputs and tables'!$K$22-'inputs and tables'!$K$21)-O1821*'inputs and tables'!$K$22,0)*('inputs and tables'!$K$15+'inputs and tables'!$K$16)))*(IF(AND(J1821=0,'inputs and tables'!$K$16=1),(data!C1821/data!C1822-1)*'inputs and tables'!$K$18+1,1)*IF(AND(J1821=1,'inputs and tables'!$K$15=1),(data!C1822/data!C1821-1)*'inputs and tables'!$K$17+1,1))</f>
        <v>595254.04946729518</v>
      </c>
      <c r="P1822" s="10">
        <f ca="1">(P1821+(IF(K1821&lt;&gt;K1820,(-P1821*'inputs and tables'!$K$22-'inputs and tables'!$K$21)-P1821*'inputs and tables'!$K$22,0)*('inputs and tables'!$K$15+'inputs and tables'!$K$16)))*(IF(AND(K1821=0,'inputs and tables'!$K$16=1),data!C1821/data!C1822,1)*IF(AND(K1821=1,'inputs and tables'!$K$15=1),data!C1822/data!C1821,1))</f>
        <v>18316.131149339497</v>
      </c>
      <c r="R1822" s="36">
        <f ca="1">1-O1822/MAX($O$202:O1822)</f>
        <v>0.82043647875220982</v>
      </c>
      <c r="S1822" s="36">
        <f>1-N1822/MAX($N$202:N1822)</f>
        <v>0.62836303900099866</v>
      </c>
    </row>
    <row r="1823" spans="1:19" x14ac:dyDescent="0.4">
      <c r="A1823" s="17">
        <f t="shared" si="84"/>
        <v>1821</v>
      </c>
      <c r="B1823">
        <v>1577577600</v>
      </c>
      <c r="C1823">
        <v>7384.89</v>
      </c>
      <c r="D1823" s="14">
        <f t="shared" si="85"/>
        <v>43828</v>
      </c>
      <c r="F1823">
        <f ca="1">IF(A1823&lt;$F$2,"",AVERAGE(INDIRECT("C"&amp;A1823-$F$2+3):C1823))</f>
        <v>7392.0449999999992</v>
      </c>
      <c r="G1823" s="2">
        <f ca="1">IF(A1823&lt;$G$2,"",IF(A1823=$G$2,AVERAGE(INDIRECT("C"&amp;A1823-$G$2+3):C1823),G1822+(2/($G$2+3))*(C1823-G1822)))</f>
        <v>7531.6136959311589</v>
      </c>
      <c r="J1823">
        <f ca="1">IF(F1823="","",IF(C1823&lt;(F1823*(1-'inputs and tables'!$K$14)),0,IF(C1823&gt;(F1823*(1+'inputs and tables'!$K$14)),1,J1822)))</f>
        <v>0</v>
      </c>
      <c r="K1823">
        <f ca="1">IF(G1823="","",IF(C1823&lt;(G1823*(1-'inputs and tables'!$K$14)),0,IF(C1823&gt;(G1823*(1+'inputs and tables'!$K$14)),1,K1822)))</f>
        <v>0</v>
      </c>
      <c r="N1823" s="13">
        <f t="shared" si="86"/>
        <v>26574.867753427625</v>
      </c>
      <c r="O1823" s="10">
        <f ca="1">(O1822+(IF(J1822&lt;&gt;J1821,(-O1822*'inputs and tables'!$K$22-'inputs and tables'!$K$21)-O1822*'inputs and tables'!$K$22,0)*('inputs and tables'!$K$15+'inputs and tables'!$K$16)))*(IF(AND(J1822=0,'inputs and tables'!$K$16=1),(data!C1822/data!C1823-1)*'inputs and tables'!$K$18+1,1)*IF(AND(J1822=1,'inputs and tables'!$K$15=1),(data!C1823/data!C1822-1)*'inputs and tables'!$K$17+1,1))</f>
        <v>588626.76213502605</v>
      </c>
      <c r="P1823" s="10">
        <f ca="1">(P1822+(IF(K1822&lt;&gt;K1821,(-P1822*'inputs and tables'!$K$22-'inputs and tables'!$K$21)-P1822*'inputs and tables'!$K$22,0)*('inputs and tables'!$K$15+'inputs and tables'!$K$16)))*(IF(AND(K1822=0,'inputs and tables'!$K$16=1),data!C1822/data!C1823,1)*IF(AND(K1822=1,'inputs and tables'!$K$15=1),data!C1823/data!C1822,1))</f>
        <v>18112.207691698462</v>
      </c>
      <c r="R1823" s="36">
        <f ca="1">1-O1823/MAX($O$202:O1823)</f>
        <v>0.82243565717152189</v>
      </c>
      <c r="S1823" s="36">
        <f>1-N1823/MAX($N$202:N1823)</f>
        <v>0.62417881721179858</v>
      </c>
    </row>
    <row r="1824" spans="1:19" x14ac:dyDescent="0.4">
      <c r="A1824" s="17">
        <f t="shared" si="84"/>
        <v>1822</v>
      </c>
      <c r="B1824">
        <v>1577664000</v>
      </c>
      <c r="C1824">
        <v>7218</v>
      </c>
      <c r="D1824" s="14">
        <f t="shared" si="85"/>
        <v>43829</v>
      </c>
      <c r="F1824">
        <f ca="1">IF(A1824&lt;$F$2,"",AVERAGE(INDIRECT("C"&amp;A1824-$F$2+3):C1824))</f>
        <v>7363.340454545455</v>
      </c>
      <c r="G1824" s="2">
        <f ca="1">IF(A1824&lt;$G$2,"",IF(A1824=$G$2,AVERAGE(INDIRECT("C"&amp;A1824-$G$2+3):C1824),G1823+(2/($G$2+3))*(C1824-G1823)))</f>
        <v>7518.2684322745135</v>
      </c>
      <c r="J1824">
        <f ca="1">IF(F1824="","",IF(C1824&lt;(F1824*(1-'inputs and tables'!$K$14)),0,IF(C1824&gt;(F1824*(1+'inputs and tables'!$K$14)),1,J1823)))</f>
        <v>0</v>
      </c>
      <c r="K1824">
        <f ca="1">IF(G1824="","",IF(C1824&lt;(G1824*(1-'inputs and tables'!$K$14)),0,IF(C1824&gt;(G1824*(1+'inputs and tables'!$K$14)),1,K1823)))</f>
        <v>0</v>
      </c>
      <c r="N1824" s="13">
        <f t="shared" si="86"/>
        <v>25974.306380222399</v>
      </c>
      <c r="O1824" s="10">
        <f ca="1">(O1823+(IF(J1823&lt;&gt;J1822,(-O1823*'inputs and tables'!$K$22-'inputs and tables'!$K$21)-O1823*'inputs and tables'!$K$22,0)*('inputs and tables'!$K$15+'inputs and tables'!$K$16)))*(IF(AND(J1823=0,'inputs and tables'!$K$16=1),(data!C1823/data!C1824-1)*'inputs and tables'!$K$18+1,1)*IF(AND(J1823=1,'inputs and tables'!$K$15=1),(data!C1824/data!C1823-1)*'inputs and tables'!$K$17+1,1))</f>
        <v>602236.61532603658</v>
      </c>
      <c r="P1824" s="10">
        <f ca="1">(P1823+(IF(K1823&lt;&gt;K1822,(-P1823*'inputs and tables'!$K$22-'inputs and tables'!$K$21)-P1823*'inputs and tables'!$K$22,0)*('inputs and tables'!$K$15+'inputs and tables'!$K$16)))*(IF(AND(K1823=0,'inputs and tables'!$K$16=1),data!C1823/data!C1824,1)*IF(AND(K1823=1,'inputs and tables'!$K$15=1),data!C1824/data!C1823,1))</f>
        <v>18530.986625151989</v>
      </c>
      <c r="R1824" s="36">
        <f ca="1">1-O1824/MAX($O$202:O1824)</f>
        <v>0.81833012749922418</v>
      </c>
      <c r="S1824" s="36">
        <f>1-N1824/MAX($N$202:N1824)</f>
        <v>0.63267194266058957</v>
      </c>
    </row>
    <row r="1825" spans="1:19" x14ac:dyDescent="0.4">
      <c r="A1825" s="17">
        <f t="shared" si="84"/>
        <v>1823</v>
      </c>
      <c r="B1825">
        <v>1577750400</v>
      </c>
      <c r="C1825">
        <v>7165.72</v>
      </c>
      <c r="D1825" s="14">
        <f t="shared" si="85"/>
        <v>43830</v>
      </c>
      <c r="F1825">
        <f ca="1">IF(A1825&lt;$F$2,"",AVERAGE(INDIRECT("C"&amp;A1825-$F$2+3):C1825))</f>
        <v>7333.0156818181822</v>
      </c>
      <c r="G1825" s="2">
        <f ca="1">IF(A1825&lt;$G$2,"",IF(A1825=$G$2,AVERAGE(INDIRECT("C"&amp;A1825-$G$2+3):C1825),G1824+(2/($G$2+3))*(C1825-G1824)))</f>
        <v>7503.266371326662</v>
      </c>
      <c r="J1825">
        <f ca="1">IF(F1825="","",IF(C1825&lt;(F1825*(1-'inputs and tables'!$K$14)),0,IF(C1825&gt;(F1825*(1+'inputs and tables'!$K$14)),1,J1824)))</f>
        <v>0</v>
      </c>
      <c r="K1825">
        <f ca="1">IF(G1825="","",IF(C1825&lt;(G1825*(1-'inputs and tables'!$K$14)),0,IF(C1825&gt;(G1825*(1+'inputs and tables'!$K$14)),1,K1824)))</f>
        <v>0</v>
      </c>
      <c r="N1825" s="13">
        <f t="shared" si="86"/>
        <v>25786.174385548249</v>
      </c>
      <c r="O1825" s="10">
        <f ca="1">(O1824+(IF(J1824&lt;&gt;J1823,(-O1824*'inputs and tables'!$K$22-'inputs and tables'!$K$21)-O1824*'inputs and tables'!$K$22,0)*('inputs and tables'!$K$15+'inputs and tables'!$K$16)))*(IF(AND(J1824=0,'inputs and tables'!$K$16=1),(data!C1824/data!C1825-1)*'inputs and tables'!$K$18+1,1)*IF(AND(J1824=1,'inputs and tables'!$K$15=1),(data!C1825/data!C1824-1)*'inputs and tables'!$K$17+1,1))</f>
        <v>606630.4418011494</v>
      </c>
      <c r="P1825" s="10">
        <f ca="1">(P1824+(IF(K1824&lt;&gt;K1823,(-P1824*'inputs and tables'!$K$22-'inputs and tables'!$K$21)-P1824*'inputs and tables'!$K$22,0)*('inputs and tables'!$K$15+'inputs and tables'!$K$16)))*(IF(AND(K1824=0,'inputs and tables'!$K$16=1),data!C1824/data!C1825,1)*IF(AND(K1824=1,'inputs and tables'!$K$15=1),data!C1825/data!C1824,1))</f>
        <v>18666.185876694464</v>
      </c>
      <c r="R1825" s="36">
        <f ca="1">1-O1825/MAX($O$202:O1825)</f>
        <v>0.81700469182292923</v>
      </c>
      <c r="S1825" s="36">
        <f>1-N1825/MAX($N$202:N1825)</f>
        <v>0.6353325011030535</v>
      </c>
    </row>
    <row r="1826" spans="1:19" x14ac:dyDescent="0.4">
      <c r="A1826" s="17">
        <f t="shared" si="84"/>
        <v>1824</v>
      </c>
      <c r="B1826">
        <v>1577836800</v>
      </c>
      <c r="C1826">
        <v>7174.33</v>
      </c>
      <c r="D1826" s="14">
        <f t="shared" si="85"/>
        <v>43831</v>
      </c>
      <c r="F1826">
        <f ca="1">IF(A1826&lt;$F$2,"",AVERAGE(INDIRECT("C"&amp;A1826-$F$2+3):C1826))</f>
        <v>7310.4131818181813</v>
      </c>
      <c r="G1826" s="2">
        <f ca="1">IF(A1826&lt;$G$2,"",IF(A1826=$G$2,AVERAGE(INDIRECT("C"&amp;A1826-$G$2+3):C1826),G1825+(2/($G$2+3))*(C1826-G1825)))</f>
        <v>7489.2690789297831</v>
      </c>
      <c r="J1826">
        <f ca="1">IF(F1826="","",IF(C1826&lt;(F1826*(1-'inputs and tables'!$K$14)),0,IF(C1826&gt;(F1826*(1+'inputs and tables'!$K$14)),1,J1825)))</f>
        <v>0</v>
      </c>
      <c r="K1826">
        <f ca="1">IF(G1826="","",IF(C1826&lt;(G1826*(1-'inputs and tables'!$K$14)),0,IF(C1826&gt;(G1826*(1+'inputs and tables'!$K$14)),1,K1825)))</f>
        <v>0</v>
      </c>
      <c r="N1826" s="13">
        <f t="shared" si="86"/>
        <v>25817.157868221249</v>
      </c>
      <c r="O1826" s="10">
        <f ca="1">(O1825+(IF(J1825&lt;&gt;J1824,(-O1825*'inputs and tables'!$K$22-'inputs and tables'!$K$21)-O1825*'inputs and tables'!$K$22,0)*('inputs and tables'!$K$15+'inputs and tables'!$K$16)))*(IF(AND(J1825=0,'inputs and tables'!$K$16=1),(data!C1825/data!C1826-1)*'inputs and tables'!$K$18+1,1)*IF(AND(J1825=1,'inputs and tables'!$K$15=1),(data!C1826/data!C1825-1)*'inputs and tables'!$K$17+1,1))</f>
        <v>605902.41728821117</v>
      </c>
      <c r="P1826" s="10">
        <f ca="1">(P1825+(IF(K1825&lt;&gt;K1824,(-P1825*'inputs and tables'!$K$22-'inputs and tables'!$K$21)-P1825*'inputs and tables'!$K$22,0)*('inputs and tables'!$K$15+'inputs and tables'!$K$16)))*(IF(AND(K1825=0,'inputs and tables'!$K$16=1),data!C1825/data!C1826,1)*IF(AND(K1825=1,'inputs and tables'!$K$15=1),data!C1826/data!C1825,1))</f>
        <v>18643.784361793652</v>
      </c>
      <c r="R1826" s="36">
        <f ca="1">1-O1826/MAX($O$202:O1826)</f>
        <v>0.81722430670033308</v>
      </c>
      <c r="S1826" s="36">
        <f>1-N1826/MAX($N$202:N1826)</f>
        <v>0.63489433338710832</v>
      </c>
    </row>
    <row r="1827" spans="1:19" x14ac:dyDescent="0.4">
      <c r="A1827" s="17">
        <f t="shared" si="84"/>
        <v>1825</v>
      </c>
      <c r="B1827">
        <v>1577923200</v>
      </c>
      <c r="C1827">
        <v>6945.02</v>
      </c>
      <c r="D1827" s="14">
        <f t="shared" si="85"/>
        <v>43832</v>
      </c>
      <c r="F1827">
        <f ca="1">IF(A1827&lt;$F$2,"",AVERAGE(INDIRECT("C"&amp;A1827-$F$2+3):C1827))</f>
        <v>7283.6327272727294</v>
      </c>
      <c r="G1827" s="2">
        <f ca="1">IF(A1827&lt;$G$2,"",IF(A1827=$G$2,AVERAGE(INDIRECT("C"&amp;A1827-$G$2+3):C1827),G1826+(2/($G$2+3))*(C1827-G1826)))</f>
        <v>7466.1095436561754</v>
      </c>
      <c r="J1827">
        <f ca="1">IF(F1827="","",IF(C1827&lt;(F1827*(1-'inputs and tables'!$K$14)),0,IF(C1827&gt;(F1827*(1+'inputs and tables'!$K$14)),1,J1826)))</f>
        <v>0</v>
      </c>
      <c r="K1827">
        <f ca="1">IF(G1827="","",IF(C1827&lt;(G1827*(1-'inputs and tables'!$K$14)),0,IF(C1827&gt;(G1827*(1+'inputs and tables'!$K$14)),1,K1826)))</f>
        <v>0</v>
      </c>
      <c r="N1827" s="13">
        <f t="shared" si="86"/>
        <v>24991.975242002245</v>
      </c>
      <c r="O1827" s="10">
        <f ca="1">(O1826+(IF(J1826&lt;&gt;J1825,(-O1826*'inputs and tables'!$K$22-'inputs and tables'!$K$21)-O1826*'inputs and tables'!$K$22,0)*('inputs and tables'!$K$15+'inputs and tables'!$K$16)))*(IF(AND(J1826=0,'inputs and tables'!$K$16=1),(data!C1826/data!C1827-1)*'inputs and tables'!$K$18+1,1)*IF(AND(J1826=1,'inputs and tables'!$K$15=1),(data!C1827/data!C1826-1)*'inputs and tables'!$K$17+1,1))</f>
        <v>625908.04481820518</v>
      </c>
      <c r="P1827" s="10">
        <f ca="1">(P1826+(IF(K1826&lt;&gt;K1825,(-P1826*'inputs and tables'!$K$22-'inputs and tables'!$K$21)-P1826*'inputs and tables'!$K$22,0)*('inputs and tables'!$K$15+'inputs and tables'!$K$16)))*(IF(AND(K1826=0,'inputs and tables'!$K$16=1),data!C1826/data!C1827,1)*IF(AND(K1826=1,'inputs and tables'!$K$15=1),data!C1827/data!C1826,1))</f>
        <v>19259.36303428169</v>
      </c>
      <c r="R1827" s="36">
        <f ca="1">1-O1827/MAX($O$202:O1827)</f>
        <v>0.81118943650117648</v>
      </c>
      <c r="S1827" s="36">
        <f>1-N1827/MAX($N$202:N1827)</f>
        <v>0.64656404755010355</v>
      </c>
    </row>
    <row r="1828" spans="1:19" x14ac:dyDescent="0.4">
      <c r="A1828" s="17">
        <f t="shared" si="84"/>
        <v>1826</v>
      </c>
      <c r="B1828">
        <v>1578009600</v>
      </c>
      <c r="C1828">
        <v>7334.45</v>
      </c>
      <c r="D1828" s="14">
        <f t="shared" si="85"/>
        <v>43833</v>
      </c>
      <c r="F1828">
        <f ca="1">IF(A1828&lt;$F$2,"",AVERAGE(INDIRECT("C"&amp;A1828-$F$2+3):C1828))</f>
        <v>7266.6211363636367</v>
      </c>
      <c r="G1828" s="2">
        <f ca="1">IF(A1828&lt;$G$2,"",IF(A1828=$G$2,AVERAGE(INDIRECT("C"&amp;A1828-$G$2+3):C1828),G1827+(2/($G$2+3))*(C1828-G1827)))</f>
        <v>7460.5070098835722</v>
      </c>
      <c r="J1828">
        <f ca="1">IF(F1828="","",IF(C1828&lt;(F1828*(1-'inputs and tables'!$K$14)),0,IF(C1828&gt;(F1828*(1+'inputs and tables'!$K$14)),1,J1827)))</f>
        <v>1</v>
      </c>
      <c r="K1828">
        <f ca="1">IF(G1828="","",IF(C1828&lt;(G1828*(1-'inputs and tables'!$K$14)),0,IF(C1828&gt;(G1828*(1+'inputs and tables'!$K$14)),1,K1827)))</f>
        <v>0</v>
      </c>
      <c r="N1828" s="13">
        <f t="shared" si="86"/>
        <v>26393.357083738181</v>
      </c>
      <c r="O1828" s="10">
        <f ca="1">(O1827+(IF(J1827&lt;&gt;J1826,(-O1827*'inputs and tables'!$K$22-'inputs and tables'!$K$21)-O1827*'inputs and tables'!$K$22,0)*('inputs and tables'!$K$15+'inputs and tables'!$K$16)))*(IF(AND(J1827=0,'inputs and tables'!$K$16=1),(data!C1827/data!C1828-1)*'inputs and tables'!$K$18+1,1)*IF(AND(J1827=1,'inputs and tables'!$K$15=1),(data!C1828/data!C1827-1)*'inputs and tables'!$K$17+1,1))</f>
        <v>592674.82761806704</v>
      </c>
      <c r="P1828" s="10">
        <f ca="1">(P1827+(IF(K1827&lt;&gt;K1826,(-P1827*'inputs and tables'!$K$22-'inputs and tables'!$K$21)-P1827*'inputs and tables'!$K$22,0)*('inputs and tables'!$K$15+'inputs and tables'!$K$16)))*(IF(AND(K1827=0,'inputs and tables'!$K$16=1),data!C1827/data!C1828,1)*IF(AND(K1827=1,'inputs and tables'!$K$15=1),data!C1828/data!C1827,1))</f>
        <v>18236.767782225939</v>
      </c>
      <c r="R1828" s="36">
        <f ca="1">1-O1828/MAX($O$202:O1828)</f>
        <v>0.82121452328250932</v>
      </c>
      <c r="S1828" s="36">
        <f>1-N1828/MAX($N$202:N1828)</f>
        <v>0.62674573702507086</v>
      </c>
    </row>
    <row r="1829" spans="1:19" x14ac:dyDescent="0.4">
      <c r="A1829" s="17">
        <f t="shared" si="84"/>
        <v>1827</v>
      </c>
      <c r="B1829">
        <v>1578096000</v>
      </c>
      <c r="C1829">
        <v>7348.63</v>
      </c>
      <c r="D1829" s="14">
        <f t="shared" si="85"/>
        <v>43834</v>
      </c>
      <c r="F1829">
        <f ca="1">IF(A1829&lt;$F$2,"",AVERAGE(INDIRECT("C"&amp;A1829-$F$2+3):C1829))</f>
        <v>7260.5340909090919</v>
      </c>
      <c r="G1829" s="2">
        <f ca="1">IF(A1829&lt;$G$2,"",IF(A1829=$G$2,AVERAGE(INDIRECT("C"&amp;A1829-$G$2+3):C1829),G1828+(2/($G$2+3))*(C1829-G1828)))</f>
        <v>7455.7462860587393</v>
      </c>
      <c r="J1829">
        <f ca="1">IF(F1829="","",IF(C1829&lt;(F1829*(1-'inputs and tables'!$K$14)),0,IF(C1829&gt;(F1829*(1+'inputs and tables'!$K$14)),1,J1828)))</f>
        <v>1</v>
      </c>
      <c r="K1829">
        <f ca="1">IF(G1829="","",IF(C1829&lt;(G1829*(1-'inputs and tables'!$K$14)),0,IF(C1829&gt;(G1829*(1+'inputs and tables'!$K$14)),1,K1828)))</f>
        <v>0</v>
      </c>
      <c r="N1829" s="13">
        <f t="shared" si="86"/>
        <v>26444.384468674663</v>
      </c>
      <c r="O1829" s="10">
        <f ca="1">(O1828+(IF(J1828&lt;&gt;J1827,(-O1828*'inputs and tables'!$K$22-'inputs and tables'!$K$21)-O1828*'inputs and tables'!$K$22,0)*('inputs and tables'!$K$15+'inputs and tables'!$K$16)))*(IF(AND(J1828=0,'inputs and tables'!$K$16=1),(data!C1828/data!C1829-1)*'inputs and tables'!$K$18+1,1)*IF(AND(J1828=1,'inputs and tables'!$K$15=1),(data!C1829/data!C1828-1)*'inputs and tables'!$K$17+1,1))</f>
        <v>594062.46868393524</v>
      </c>
      <c r="P1829" s="10">
        <f ca="1">(P1828+(IF(K1828&lt;&gt;K1827,(-P1828*'inputs and tables'!$K$22-'inputs and tables'!$K$21)-P1828*'inputs and tables'!$K$22,0)*('inputs and tables'!$K$15+'inputs and tables'!$K$16)))*(IF(AND(K1828=0,'inputs and tables'!$K$16=1),data!C1828/data!C1829,1)*IF(AND(K1828=1,'inputs and tables'!$K$15=1),data!C1829/data!C1828,1))</f>
        <v>18201.577907766077</v>
      </c>
      <c r="R1829" s="36">
        <f ca="1">1-O1829/MAX($O$202:O1829)</f>
        <v>0.82079592937921997</v>
      </c>
      <c r="S1829" s="36">
        <f>1-N1829/MAX($N$202:N1829)</f>
        <v>0.62602410889358395</v>
      </c>
    </row>
    <row r="1830" spans="1:19" x14ac:dyDescent="0.4">
      <c r="A1830" s="17">
        <f t="shared" si="84"/>
        <v>1828</v>
      </c>
      <c r="B1830">
        <v>1578182400</v>
      </c>
      <c r="C1830">
        <v>7355.4</v>
      </c>
      <c r="D1830" s="14">
        <f t="shared" si="85"/>
        <v>43835</v>
      </c>
      <c r="F1830">
        <f ca="1">IF(A1830&lt;$F$2,"",AVERAGE(INDIRECT("C"&amp;A1830-$F$2+3):C1830))</f>
        <v>7262.1788636363644</v>
      </c>
      <c r="G1830" s="2">
        <f ca="1">IF(A1830&lt;$G$2,"",IF(A1830=$G$2,AVERAGE(INDIRECT("C"&amp;A1830-$G$2+3):C1830),G1829+(2/($G$2+3))*(C1830-G1829)))</f>
        <v>7451.4762313328356</v>
      </c>
      <c r="J1830">
        <f ca="1">IF(F1830="","",IF(C1830&lt;(F1830*(1-'inputs and tables'!$K$14)),0,IF(C1830&gt;(F1830*(1+'inputs and tables'!$K$14)),1,J1829)))</f>
        <v>1</v>
      </c>
      <c r="K1830">
        <f ca="1">IF(G1830="","",IF(C1830&lt;(G1830*(1-'inputs and tables'!$K$14)),0,IF(C1830&gt;(G1830*(1+'inputs and tables'!$K$14)),1,K1829)))</f>
        <v>0</v>
      </c>
      <c r="N1830" s="13">
        <f t="shared" si="86"/>
        <v>26468.746626362954</v>
      </c>
      <c r="O1830" s="10">
        <f ca="1">(O1829+(IF(J1829&lt;&gt;J1828,(-O1829*'inputs and tables'!$K$22-'inputs and tables'!$K$21)-O1829*'inputs and tables'!$K$22,0)*('inputs and tables'!$K$15+'inputs and tables'!$K$16)))*(IF(AND(J1829=0,'inputs and tables'!$K$16=1),(data!C1829/data!C1830-1)*'inputs and tables'!$K$18+1,1)*IF(AND(J1829=1,'inputs and tables'!$K$15=1),(data!C1830/data!C1829-1)*'inputs and tables'!$K$17+1,1))</f>
        <v>595293.86236605374</v>
      </c>
      <c r="P1830" s="10">
        <f ca="1">(P1829+(IF(K1829&lt;&gt;K1828,(-P1829*'inputs and tables'!$K$22-'inputs and tables'!$K$21)-P1829*'inputs and tables'!$K$22,0)*('inputs and tables'!$K$15+'inputs and tables'!$K$16)))*(IF(AND(K1829=0,'inputs and tables'!$K$16=1),data!C1829/data!C1830,1)*IF(AND(K1829=1,'inputs and tables'!$K$15=1),data!C1830/data!C1829,1))</f>
        <v>18184.824953142866</v>
      </c>
      <c r="R1830" s="36">
        <f ca="1">1-O1830/MAX($O$202:O1830)</f>
        <v>0.8204244688477017</v>
      </c>
      <c r="S1830" s="36">
        <f>1-N1830/MAX($N$202:N1830)</f>
        <v>0.62567957980683031</v>
      </c>
    </row>
    <row r="1831" spans="1:19" x14ac:dyDescent="0.4">
      <c r="A1831" s="17">
        <f t="shared" si="84"/>
        <v>1829</v>
      </c>
      <c r="B1831">
        <v>1578268800</v>
      </c>
      <c r="C1831">
        <v>7764.63</v>
      </c>
      <c r="D1831" s="14">
        <f t="shared" si="85"/>
        <v>43836</v>
      </c>
      <c r="F1831">
        <f ca="1">IF(A1831&lt;$F$2,"",AVERAGE(INDIRECT("C"&amp;A1831-$F$2+3):C1831))</f>
        <v>7272.072954545456</v>
      </c>
      <c r="G1831" s="2">
        <f ca="1">IF(A1831&lt;$G$2,"",IF(A1831=$G$2,AVERAGE(INDIRECT("C"&amp;A1831-$G$2+3):C1831),G1830+(2/($G$2+3))*(C1831-G1830)))</f>
        <v>7464.8019236165446</v>
      </c>
      <c r="J1831">
        <f ca="1">IF(F1831="","",IF(C1831&lt;(F1831*(1-'inputs and tables'!$K$14)),0,IF(C1831&gt;(F1831*(1+'inputs and tables'!$K$14)),1,J1830)))</f>
        <v>1</v>
      </c>
      <c r="K1831">
        <f ca="1">IF(G1831="","",IF(C1831&lt;(G1831*(1-'inputs and tables'!$K$14)),0,IF(C1831&gt;(G1831*(1+'inputs and tables'!$K$14)),1,K1830)))</f>
        <v>1</v>
      </c>
      <c r="N1831" s="13">
        <f t="shared" si="86"/>
        <v>27941.379682608229</v>
      </c>
      <c r="O1831" s="10">
        <f ca="1">(O1830+(IF(J1830&lt;&gt;J1829,(-O1830*'inputs and tables'!$K$22-'inputs and tables'!$K$21)-O1830*'inputs and tables'!$K$22,0)*('inputs and tables'!$K$15+'inputs and tables'!$K$16)))*(IF(AND(J1830=0,'inputs and tables'!$K$16=1),(data!C1830/data!C1831-1)*'inputs and tables'!$K$18+1,1)*IF(AND(J1830=1,'inputs and tables'!$K$15=1),(data!C1831/data!C1830-1)*'inputs and tables'!$K$17+1,1))</f>
        <v>669814.24758183188</v>
      </c>
      <c r="P1831" s="10">
        <f ca="1">(P1830+(IF(K1830&lt;&gt;K1829,(-P1830*'inputs and tables'!$K$22-'inputs and tables'!$K$21)-P1830*'inputs and tables'!$K$22,0)*('inputs and tables'!$K$15+'inputs and tables'!$K$16)))*(IF(AND(K1830=0,'inputs and tables'!$K$16=1),data!C1830/data!C1831,1)*IF(AND(K1830=1,'inputs and tables'!$K$15=1),data!C1831/data!C1830,1))</f>
        <v>17226.405052184975</v>
      </c>
      <c r="R1831" s="36">
        <f ca="1">1-O1831/MAX($O$202:O1831)</f>
        <v>0.79794475151346111</v>
      </c>
      <c r="S1831" s="36">
        <f>1-N1831/MAX($N$202:N1831)</f>
        <v>0.60485363620680177</v>
      </c>
    </row>
    <row r="1832" spans="1:19" x14ac:dyDescent="0.4">
      <c r="A1832" s="17">
        <f t="shared" si="84"/>
        <v>1830</v>
      </c>
      <c r="B1832">
        <v>1578355200</v>
      </c>
      <c r="C1832">
        <v>8158.52</v>
      </c>
      <c r="D1832" s="14">
        <f t="shared" si="85"/>
        <v>43837</v>
      </c>
      <c r="F1832">
        <f ca="1">IF(A1832&lt;$F$2,"",AVERAGE(INDIRECT("C"&amp;A1832-$F$2+3):C1832))</f>
        <v>7300.4793181818204</v>
      </c>
      <c r="G1832" s="2">
        <f ca="1">IF(A1832&lt;$G$2,"",IF(A1832=$G$2,AVERAGE(INDIRECT("C"&amp;A1832-$G$2+3):C1832),G1831+(2/($G$2+3))*(C1832-G1831)))</f>
        <v>7494.3218417605212</v>
      </c>
      <c r="J1832">
        <f ca="1">IF(F1832="","",IF(C1832&lt;(F1832*(1-'inputs and tables'!$K$14)),0,IF(C1832&gt;(F1832*(1+'inputs and tables'!$K$14)),1,J1831)))</f>
        <v>1</v>
      </c>
      <c r="K1832">
        <f ca="1">IF(G1832="","",IF(C1832&lt;(G1832*(1-'inputs and tables'!$K$14)),0,IF(C1832&gt;(G1832*(1+'inputs and tables'!$K$14)),1,K1831)))</f>
        <v>1</v>
      </c>
      <c r="N1832" s="13">
        <f t="shared" si="86"/>
        <v>29358.811040339708</v>
      </c>
      <c r="O1832" s="10">
        <f ca="1">(O1831+(IF(J1831&lt;&gt;J1830,(-O1831*'inputs and tables'!$K$22-'inputs and tables'!$K$21)-O1831*'inputs and tables'!$K$22,0)*('inputs and tables'!$K$15+'inputs and tables'!$K$16)))*(IF(AND(J1831=0,'inputs and tables'!$K$16=1),(data!C1831/data!C1832-1)*'inputs and tables'!$K$18+1,1)*IF(AND(J1831=1,'inputs and tables'!$K$15=1),(data!C1832/data!C1831-1)*'inputs and tables'!$K$17+1,1))</f>
        <v>746266.64150852489</v>
      </c>
      <c r="P1832" s="10">
        <f ca="1">(P1831+(IF(K1831&lt;&gt;K1830,(-P1831*'inputs and tables'!$K$22-'inputs and tables'!$K$21)-P1831*'inputs and tables'!$K$22,0)*('inputs and tables'!$K$15+'inputs and tables'!$K$16)))*(IF(AND(K1831=0,'inputs and tables'!$K$16=1),data!C1831/data!C1832,1)*IF(AND(K1831=1,'inputs and tables'!$K$15=1),data!C1832/data!C1831,1))</f>
        <v>18064.078546699518</v>
      </c>
      <c r="R1832" s="36">
        <f ca="1">1-O1832/MAX($O$202:O1832)</f>
        <v>0.77488222707774213</v>
      </c>
      <c r="S1832" s="36">
        <f>1-N1832/MAX($N$202:N1832)</f>
        <v>0.58480835378709806</v>
      </c>
    </row>
    <row r="1833" spans="1:19" x14ac:dyDescent="0.4">
      <c r="A1833" s="17">
        <f t="shared" si="84"/>
        <v>1831</v>
      </c>
      <c r="B1833">
        <v>1578441600</v>
      </c>
      <c r="C1833">
        <v>8045.51</v>
      </c>
      <c r="D1833" s="14">
        <f t="shared" si="85"/>
        <v>43838</v>
      </c>
      <c r="F1833">
        <f ca="1">IF(A1833&lt;$F$2,"",AVERAGE(INDIRECT("C"&amp;A1833-$F$2+3):C1833))</f>
        <v>7321.3543181818213</v>
      </c>
      <c r="G1833" s="2">
        <f ca="1">IF(A1833&lt;$G$2,"",IF(A1833=$G$2,AVERAGE(INDIRECT("C"&amp;A1833-$G$2+3):C1833),G1832+(2/($G$2+3))*(C1833-G1832)))</f>
        <v>7517.7766570047543</v>
      </c>
      <c r="J1833">
        <f ca="1">IF(F1833="","",IF(C1833&lt;(F1833*(1-'inputs and tables'!$K$14)),0,IF(C1833&gt;(F1833*(1+'inputs and tables'!$K$14)),1,J1832)))</f>
        <v>1</v>
      </c>
      <c r="K1833">
        <f ca="1">IF(G1833="","",IF(C1833&lt;(G1833*(1-'inputs and tables'!$K$14)),0,IF(C1833&gt;(G1833*(1+'inputs and tables'!$K$14)),1,K1832)))</f>
        <v>1</v>
      </c>
      <c r="N1833" s="13">
        <f t="shared" si="86"/>
        <v>28952.139335708376</v>
      </c>
      <c r="O1833" s="10">
        <f ca="1">(O1832+(IF(J1832&lt;&gt;J1831,(-O1832*'inputs and tables'!$K$22-'inputs and tables'!$K$21)-O1832*'inputs and tables'!$K$22,0)*('inputs and tables'!$K$15+'inputs and tables'!$K$16)))*(IF(AND(J1832=0,'inputs and tables'!$K$16=1),(data!C1832/data!C1833-1)*'inputs and tables'!$K$18+1,1)*IF(AND(J1832=1,'inputs and tables'!$K$15=1),(data!C1833/data!C1832-1)*'inputs and tables'!$K$17+1,1))</f>
        <v>723008.12346812338</v>
      </c>
      <c r="P1833" s="10">
        <f ca="1">(P1832+(IF(K1832&lt;&gt;K1831,(-P1832*'inputs and tables'!$K$22-'inputs and tables'!$K$21)-P1832*'inputs and tables'!$K$22,0)*('inputs and tables'!$K$15+'inputs and tables'!$K$16)))*(IF(AND(K1832=0,'inputs and tables'!$K$16=1),data!C1832/data!C1833,1)*IF(AND(K1832=1,'inputs and tables'!$K$15=1),data!C1833/data!C1832,1))</f>
        <v>17813.858958273857</v>
      </c>
      <c r="R1833" s="36">
        <f ca="1">1-O1833/MAX($O$202:O1833)</f>
        <v>0.78189835977281119</v>
      </c>
      <c r="S1833" s="36">
        <f>1-N1833/MAX($N$202:N1833)</f>
        <v>0.59055949589847612</v>
      </c>
    </row>
    <row r="1834" spans="1:19" x14ac:dyDescent="0.4">
      <c r="A1834" s="17">
        <f t="shared" si="84"/>
        <v>1832</v>
      </c>
      <c r="B1834">
        <v>1578528000</v>
      </c>
      <c r="C1834">
        <v>7813.78</v>
      </c>
      <c r="D1834" s="14">
        <f t="shared" si="85"/>
        <v>43839</v>
      </c>
      <c r="F1834">
        <f ca="1">IF(A1834&lt;$F$2,"",AVERAGE(INDIRECT("C"&amp;A1834-$F$2+3):C1834))</f>
        <v>7336.1522727272759</v>
      </c>
      <c r="G1834" s="2">
        <f ca="1">IF(A1834&lt;$G$2,"",IF(A1834=$G$2,AVERAGE(INDIRECT("C"&amp;A1834-$G$2+3):C1834),G1833+(2/($G$2+3))*(C1834-G1833)))</f>
        <v>7530.3725439407226</v>
      </c>
      <c r="J1834">
        <f ca="1">IF(F1834="","",IF(C1834&lt;(F1834*(1-'inputs and tables'!$K$14)),0,IF(C1834&gt;(F1834*(1+'inputs and tables'!$K$14)),1,J1833)))</f>
        <v>1</v>
      </c>
      <c r="K1834">
        <f ca="1">IF(G1834="","",IF(C1834&lt;(G1834*(1-'inputs and tables'!$K$14)),0,IF(C1834&gt;(G1834*(1+'inputs and tables'!$K$14)),1,K1833)))</f>
        <v>1</v>
      </c>
      <c r="N1834" s="13">
        <f t="shared" si="86"/>
        <v>28118.248227716002</v>
      </c>
      <c r="O1834" s="10">
        <f ca="1">(O1833+(IF(J1833&lt;&gt;J1832,(-O1833*'inputs and tables'!$K$22-'inputs and tables'!$K$21)-O1833*'inputs and tables'!$K$22,0)*('inputs and tables'!$K$15+'inputs and tables'!$K$16)))*(IF(AND(J1833=0,'inputs and tables'!$K$16=1),(data!C1833/data!C1834-1)*'inputs and tables'!$K$18+1,1)*IF(AND(J1833=1,'inputs and tables'!$K$15=1),(data!C1834/data!C1833-1)*'inputs and tables'!$K$17+1,1))</f>
        <v>676153.29226222658</v>
      </c>
      <c r="P1834" s="10">
        <f ca="1">(P1833+(IF(K1833&lt;&gt;K1832,(-P1833*'inputs and tables'!$K$22-'inputs and tables'!$K$21)-P1833*'inputs and tables'!$K$22,0)*('inputs and tables'!$K$15+'inputs and tables'!$K$16)))*(IF(AND(K1833=0,'inputs and tables'!$K$16=1),data!C1833/data!C1834,1)*IF(AND(K1833=1,'inputs and tables'!$K$15=1),data!C1834/data!C1833,1))</f>
        <v>17300.777060867626</v>
      </c>
      <c r="R1834" s="36">
        <f ca="1">1-O1834/MAX($O$202:O1834)</f>
        <v>0.79603252397770996</v>
      </c>
      <c r="S1834" s="36">
        <f>1-N1834/MAX($N$202:N1834)</f>
        <v>0.60235236521508217</v>
      </c>
    </row>
    <row r="1835" spans="1:19" x14ac:dyDescent="0.4">
      <c r="A1835" s="17">
        <f t="shared" si="84"/>
        <v>1833</v>
      </c>
      <c r="B1835">
        <v>1578614400</v>
      </c>
      <c r="C1835">
        <v>8198.09</v>
      </c>
      <c r="D1835" s="14">
        <f t="shared" si="85"/>
        <v>43840</v>
      </c>
      <c r="F1835">
        <f ca="1">IF(A1835&lt;$F$2,"",AVERAGE(INDIRECT("C"&amp;A1835-$F$2+3):C1835))</f>
        <v>7351.4788636363664</v>
      </c>
      <c r="G1835" s="2">
        <f ca="1">IF(A1835&lt;$G$2,"",IF(A1835=$G$2,AVERAGE(INDIRECT("C"&amp;A1835-$G$2+3):C1835),G1834+(2/($G$2+3))*(C1835-G1834)))</f>
        <v>7558.7860527092025</v>
      </c>
      <c r="J1835">
        <f ca="1">IF(F1835="","",IF(C1835&lt;(F1835*(1-'inputs and tables'!$K$14)),0,IF(C1835&gt;(F1835*(1+'inputs and tables'!$K$14)),1,J1834)))</f>
        <v>1</v>
      </c>
      <c r="K1835">
        <f ca="1">IF(G1835="","",IF(C1835&lt;(G1835*(1-'inputs and tables'!$K$14)),0,IF(C1835&gt;(G1835*(1+'inputs and tables'!$K$14)),1,K1834)))</f>
        <v>1</v>
      </c>
      <c r="N1835" s="13">
        <f t="shared" si="86"/>
        <v>29501.205512972756</v>
      </c>
      <c r="O1835" s="10">
        <f ca="1">(O1834+(IF(J1834&lt;&gt;J1833,(-O1834*'inputs and tables'!$K$22-'inputs and tables'!$K$21)-O1834*'inputs and tables'!$K$22,0)*('inputs and tables'!$K$15+'inputs and tables'!$K$16)))*(IF(AND(J1834=0,'inputs and tables'!$K$16=1),(data!C1834/data!C1835-1)*'inputs and tables'!$K$18+1,1)*IF(AND(J1834=1,'inputs and tables'!$K$15=1),(data!C1835/data!C1834-1)*'inputs and tables'!$K$17+1,1))</f>
        <v>750978.54475665523</v>
      </c>
      <c r="P1835" s="10">
        <f ca="1">(P1834+(IF(K1834&lt;&gt;K1833,(-P1834*'inputs and tables'!$K$22-'inputs and tables'!$K$21)-P1834*'inputs and tables'!$K$22,0)*('inputs and tables'!$K$15+'inputs and tables'!$K$16)))*(IF(AND(K1834=0,'inputs and tables'!$K$16=1),data!C1834/data!C1835,1)*IF(AND(K1834=1,'inputs and tables'!$K$15=1),data!C1835/data!C1834,1))</f>
        <v>18151.69193590404</v>
      </c>
      <c r="R1835" s="36">
        <f ca="1">1-O1835/MAX($O$202:O1835)</f>
        <v>0.77346084079776578</v>
      </c>
      <c r="S1835" s="36">
        <f>1-N1835/MAX($N$202:N1835)</f>
        <v>0.58279461435388669</v>
      </c>
    </row>
    <row r="1836" spans="1:19" x14ac:dyDescent="0.4">
      <c r="A1836" s="17">
        <f t="shared" si="84"/>
        <v>1834</v>
      </c>
      <c r="B1836">
        <v>1578700800</v>
      </c>
      <c r="C1836">
        <v>8020</v>
      </c>
      <c r="D1836" s="14">
        <f t="shared" si="85"/>
        <v>43841</v>
      </c>
      <c r="F1836">
        <f ca="1">IF(A1836&lt;$F$2,"",AVERAGE(INDIRECT("C"&amp;A1836-$F$2+3):C1836))</f>
        <v>7364.8331818181841</v>
      </c>
      <c r="G1836" s="2">
        <f ca="1">IF(A1836&lt;$G$2,"",IF(A1836=$G$2,AVERAGE(INDIRECT("C"&amp;A1836-$G$2+3):C1836),G1835+(2/($G$2+3))*(C1836-G1835)))</f>
        <v>7578.4121781258318</v>
      </c>
      <c r="J1836">
        <f ca="1">IF(F1836="","",IF(C1836&lt;(F1836*(1-'inputs and tables'!$K$14)),0,IF(C1836&gt;(F1836*(1+'inputs and tables'!$K$14)),1,J1835)))</f>
        <v>1</v>
      </c>
      <c r="K1836">
        <f ca="1">IF(G1836="","",IF(C1836&lt;(G1836*(1-'inputs and tables'!$K$14)),0,IF(C1836&gt;(G1836*(1+'inputs and tables'!$K$14)),1,K1835)))</f>
        <v>1</v>
      </c>
      <c r="N1836" s="13">
        <f t="shared" si="86"/>
        <v>28860.340422469319</v>
      </c>
      <c r="O1836" s="10">
        <f ca="1">(O1835+(IF(J1835&lt;&gt;J1834,(-O1835*'inputs and tables'!$K$22-'inputs and tables'!$K$21)-O1835*'inputs and tables'!$K$22,0)*('inputs and tables'!$K$15+'inputs and tables'!$K$16)))*(IF(AND(J1835=0,'inputs and tables'!$K$16=1),(data!C1835/data!C1836-1)*'inputs and tables'!$K$18+1,1)*IF(AND(J1835=1,'inputs and tables'!$K$15=1),(data!C1836/data!C1835-1)*'inputs and tables'!$K$17+1,1))</f>
        <v>714272.55832196679</v>
      </c>
      <c r="P1836" s="10">
        <f ca="1">(P1835+(IF(K1835&lt;&gt;K1834,(-P1835*'inputs and tables'!$K$22-'inputs and tables'!$K$21)-P1835*'inputs and tables'!$K$22,0)*('inputs and tables'!$K$15+'inputs and tables'!$K$16)))*(IF(AND(K1835=0,'inputs and tables'!$K$16=1),data!C1835/data!C1836,1)*IF(AND(K1835=1,'inputs and tables'!$K$15=1),data!C1836/data!C1835,1))</f>
        <v>17757.376331066185</v>
      </c>
      <c r="R1836" s="36">
        <f ca="1">1-O1836/MAX($O$202:O1836)</f>
        <v>0.78453351838976992</v>
      </c>
      <c r="S1836" s="36">
        <f>1-N1836/MAX($N$202:N1836)</f>
        <v>0.59185771406732202</v>
      </c>
    </row>
    <row r="1837" spans="1:19" x14ac:dyDescent="0.4">
      <c r="A1837" s="17">
        <f t="shared" si="84"/>
        <v>1835</v>
      </c>
      <c r="B1837">
        <v>1578787200</v>
      </c>
      <c r="C1837">
        <v>8180.81</v>
      </c>
      <c r="D1837" s="14">
        <f t="shared" si="85"/>
        <v>43842</v>
      </c>
      <c r="F1837">
        <f ca="1">IF(A1837&lt;$F$2,"",AVERAGE(INDIRECT("C"&amp;A1837-$F$2+3):C1837))</f>
        <v>7374.3970454545479</v>
      </c>
      <c r="G1837" s="2">
        <f ca="1">IF(A1837&lt;$G$2,"",IF(A1837=$G$2,AVERAGE(INDIRECT("C"&amp;A1837-$G$2+3):C1837),G1836+(2/($G$2+3))*(C1837-G1836)))</f>
        <v>7604.0461279928177</v>
      </c>
      <c r="J1837">
        <f ca="1">IF(F1837="","",IF(C1837&lt;(F1837*(1-'inputs and tables'!$K$14)),0,IF(C1837&gt;(F1837*(1+'inputs and tables'!$K$14)),1,J1836)))</f>
        <v>1</v>
      </c>
      <c r="K1837">
        <f ca="1">IF(G1837="","",IF(C1837&lt;(G1837*(1-'inputs and tables'!$K$14)),0,IF(C1837&gt;(G1837*(1+'inputs and tables'!$K$14)),1,K1836)))</f>
        <v>1</v>
      </c>
      <c r="N1837" s="13">
        <f t="shared" si="86"/>
        <v>29439.022634855512</v>
      </c>
      <c r="O1837" s="10">
        <f ca="1">(O1836+(IF(J1836&lt;&gt;J1835,(-O1836*'inputs and tables'!$K$22-'inputs and tables'!$K$21)-O1836*'inputs and tables'!$K$22,0)*('inputs and tables'!$K$15+'inputs and tables'!$K$16)))*(IF(AND(J1836=0,'inputs and tables'!$K$16=1),(data!C1836/data!C1837-1)*'inputs and tables'!$K$18+1,1)*IF(AND(J1836=1,'inputs and tables'!$K$15=1),(data!C1837/data!C1836-1)*'inputs and tables'!$K$17+1,1))</f>
        <v>746496.98260294553</v>
      </c>
      <c r="P1837" s="10">
        <f ca="1">(P1836+(IF(K1836&lt;&gt;K1835,(-P1836*'inputs and tables'!$K$22-'inputs and tables'!$K$21)-P1836*'inputs and tables'!$K$22,0)*('inputs and tables'!$K$15+'inputs and tables'!$K$16)))*(IF(AND(K1836=0,'inputs and tables'!$K$16=1),data!C1836/data!C1837,1)*IF(AND(K1836=1,'inputs and tables'!$K$15=1),data!C1837/data!C1836,1))</f>
        <v>18113.431653734358</v>
      </c>
      <c r="R1837" s="36">
        <f ca="1">1-O1837/MAX($O$202:O1837)</f>
        <v>0.77481274269869549</v>
      </c>
      <c r="S1837" s="36">
        <f>1-N1837/MAX($N$202:N1837)</f>
        <v>0.58367400321933771</v>
      </c>
    </row>
    <row r="1838" spans="1:19" x14ac:dyDescent="0.4">
      <c r="A1838" s="17">
        <f t="shared" si="84"/>
        <v>1836</v>
      </c>
      <c r="B1838">
        <v>1578873600</v>
      </c>
      <c r="C1838">
        <v>8104.5</v>
      </c>
      <c r="D1838" s="14">
        <f t="shared" si="85"/>
        <v>43843</v>
      </c>
      <c r="F1838">
        <f ca="1">IF(A1838&lt;$F$2,"",AVERAGE(INDIRECT("C"&amp;A1838-$F$2+3):C1838))</f>
        <v>7386.8647727272755</v>
      </c>
      <c r="G1838" s="2">
        <f ca="1">IF(A1838&lt;$G$2,"",IF(A1838=$G$2,AVERAGE(INDIRECT("C"&amp;A1838-$G$2+3):C1838),G1837+(2/($G$2+3))*(C1838-G1837)))</f>
        <v>7625.342037439932</v>
      </c>
      <c r="J1838">
        <f ca="1">IF(F1838="","",IF(C1838&lt;(F1838*(1-'inputs and tables'!$K$14)),0,IF(C1838&gt;(F1838*(1+'inputs and tables'!$K$14)),1,J1837)))</f>
        <v>1</v>
      </c>
      <c r="K1838">
        <f ca="1">IF(G1838="","",IF(C1838&lt;(G1838*(1-'inputs and tables'!$K$14)),0,IF(C1838&gt;(G1838*(1+'inputs and tables'!$K$14)),1,K1837)))</f>
        <v>1</v>
      </c>
      <c r="N1838" s="13">
        <f t="shared" si="86"/>
        <v>29164.417575299569</v>
      </c>
      <c r="O1838" s="10">
        <f ca="1">(O1837+(IF(J1837&lt;&gt;J1836,(-O1837*'inputs and tables'!$K$22-'inputs and tables'!$K$21)-O1837*'inputs and tables'!$K$22,0)*('inputs and tables'!$K$15+'inputs and tables'!$K$16)))*(IF(AND(J1837=0,'inputs and tables'!$K$16=1),(data!C1837/data!C1838-1)*'inputs and tables'!$K$18+1,1)*IF(AND(J1837=1,'inputs and tables'!$K$15=1),(data!C1838/data!C1837-1)*'inputs and tables'!$K$17+1,1))</f>
        <v>730829.62623230857</v>
      </c>
      <c r="P1838" s="10">
        <f ca="1">(P1837+(IF(K1837&lt;&gt;K1836,(-P1837*'inputs and tables'!$K$22-'inputs and tables'!$K$21)-P1837*'inputs and tables'!$K$22,0)*('inputs and tables'!$K$15+'inputs and tables'!$K$16)))*(IF(AND(K1837=0,'inputs and tables'!$K$16=1),data!C1837/data!C1838,1)*IF(AND(K1837=1,'inputs and tables'!$K$15=1),data!C1838/data!C1837,1))</f>
        <v>17944.470882185273</v>
      </c>
      <c r="R1838" s="36">
        <f ca="1">1-O1838/MAX($O$202:O1838)</f>
        <v>0.77953893596201429</v>
      </c>
      <c r="S1838" s="36">
        <f>1-N1838/MAX($N$202:N1838)</f>
        <v>0.58755746180281943</v>
      </c>
    </row>
    <row r="1839" spans="1:19" x14ac:dyDescent="0.4">
      <c r="A1839" s="17">
        <f t="shared" si="84"/>
        <v>1837</v>
      </c>
      <c r="B1839">
        <v>1578960000</v>
      </c>
      <c r="C1839">
        <v>8815.69</v>
      </c>
      <c r="D1839" s="14">
        <f t="shared" si="85"/>
        <v>43844</v>
      </c>
      <c r="F1839">
        <f ca="1">IF(A1839&lt;$F$2,"",AVERAGE(INDIRECT("C"&amp;A1839-$F$2+3):C1839))</f>
        <v>7418.9425000000019</v>
      </c>
      <c r="G1839" s="2">
        <f ca="1">IF(A1839&lt;$G$2,"",IF(A1839=$G$2,AVERAGE(INDIRECT("C"&amp;A1839-$G$2+3):C1839),G1838+(2/($G$2+3))*(C1839-G1838)))</f>
        <v>7675.9951422297218</v>
      </c>
      <c r="J1839">
        <f ca="1">IF(F1839="","",IF(C1839&lt;(F1839*(1-'inputs and tables'!$K$14)),0,IF(C1839&gt;(F1839*(1+'inputs and tables'!$K$14)),1,J1838)))</f>
        <v>1</v>
      </c>
      <c r="K1839">
        <f ca="1">IF(G1839="","",IF(C1839&lt;(G1839*(1-'inputs and tables'!$K$14)),0,IF(C1839&gt;(G1839*(1+'inputs and tables'!$K$14)),1,K1838)))</f>
        <v>1</v>
      </c>
      <c r="N1839" s="13">
        <f t="shared" si="86"/>
        <v>31723.667638274128</v>
      </c>
      <c r="O1839" s="10">
        <f ca="1">(O1838+(IF(J1838&lt;&gt;J1837,(-O1838*'inputs and tables'!$K$22-'inputs and tables'!$K$21)-O1838*'inputs and tables'!$K$22,0)*('inputs and tables'!$K$15+'inputs and tables'!$K$16)))*(IF(AND(J1838=0,'inputs and tables'!$K$16=1),(data!C1838/data!C1839-1)*'inputs and tables'!$K$18+1,1)*IF(AND(J1838=1,'inputs and tables'!$K$15=1),(data!C1839/data!C1838-1)*'inputs and tables'!$K$17+1,1))</f>
        <v>875126.88383368461</v>
      </c>
      <c r="P1839" s="10">
        <f ca="1">(P1838+(IF(K1838&lt;&gt;K1837,(-P1838*'inputs and tables'!$K$22-'inputs and tables'!$K$21)-P1838*'inputs and tables'!$K$22,0)*('inputs and tables'!$K$15+'inputs and tables'!$K$16)))*(IF(AND(K1838=0,'inputs and tables'!$K$16=1),data!C1838/data!C1839,1)*IF(AND(K1838=1,'inputs and tables'!$K$15=1),data!C1839/data!C1838,1))</f>
        <v>19519.142761598112</v>
      </c>
      <c r="R1839" s="36">
        <f ca="1">1-O1839/MAX($O$202:O1839)</f>
        <v>0.73601042287673524</v>
      </c>
      <c r="S1839" s="36">
        <f>1-N1839/MAX($N$202:N1839)</f>
        <v>0.55136460490351002</v>
      </c>
    </row>
    <row r="1840" spans="1:19" x14ac:dyDescent="0.4">
      <c r="A1840" s="17">
        <f t="shared" si="84"/>
        <v>1838</v>
      </c>
      <c r="B1840">
        <v>1579046400</v>
      </c>
      <c r="C1840">
        <v>8808.81</v>
      </c>
      <c r="D1840" s="14">
        <f t="shared" si="85"/>
        <v>43845</v>
      </c>
      <c r="F1840">
        <f ca="1">IF(A1840&lt;$F$2,"",AVERAGE(INDIRECT("C"&amp;A1840-$F$2+3):C1840))</f>
        <v>7453.1197727272747</v>
      </c>
      <c r="G1840" s="2">
        <f ca="1">IF(A1840&lt;$G$2,"",IF(A1840=$G$2,AVERAGE(INDIRECT("C"&amp;A1840-$G$2+3):C1840),G1839+(2/($G$2+3))*(C1840-G1839)))</f>
        <v>7724.2000297944141</v>
      </c>
      <c r="J1840">
        <f ca="1">IF(F1840="","",IF(C1840&lt;(F1840*(1-'inputs and tables'!$K$14)),0,IF(C1840&gt;(F1840*(1+'inputs and tables'!$K$14)),1,J1839)))</f>
        <v>1</v>
      </c>
      <c r="K1840">
        <f ca="1">IF(G1840="","",IF(C1840&lt;(G1840*(1-'inputs and tables'!$K$14)),0,IF(C1840&gt;(G1840*(1+'inputs and tables'!$K$14)),1,K1839)))</f>
        <v>1</v>
      </c>
      <c r="N1840" s="13">
        <f t="shared" si="86"/>
        <v>31698.909640505222</v>
      </c>
      <c r="O1840" s="10">
        <f ca="1">(O1839+(IF(J1839&lt;&gt;J1838,(-O1839*'inputs and tables'!$K$22-'inputs and tables'!$K$21)-O1839*'inputs and tables'!$K$22,0)*('inputs and tables'!$K$15+'inputs and tables'!$K$16)))*(IF(AND(J1839=0,'inputs and tables'!$K$16=1),(data!C1839/data!C1840-1)*'inputs and tables'!$K$18+1,1)*IF(AND(J1839=1,'inputs and tables'!$K$15=1),(data!C1840/data!C1839-1)*'inputs and tables'!$K$17+1,1))</f>
        <v>873590.1959327095</v>
      </c>
      <c r="P1840" s="10">
        <f ca="1">(P1839+(IF(K1839&lt;&gt;K1838,(-P1839*'inputs and tables'!$K$22-'inputs and tables'!$K$21)-P1839*'inputs and tables'!$K$22,0)*('inputs and tables'!$K$15+'inputs and tables'!$K$16)))*(IF(AND(K1839=0,'inputs and tables'!$K$16=1),data!C1839/data!C1840,1)*IF(AND(K1839=1,'inputs and tables'!$K$15=1),data!C1840/data!C1839,1))</f>
        <v>19503.909501104627</v>
      </c>
      <c r="R1840" s="36">
        <f ca="1">1-O1840/MAX($O$202:O1840)</f>
        <v>0.73647397804415471</v>
      </c>
      <c r="S1840" s="36">
        <f>1-N1840/MAX($N$202:N1840)</f>
        <v>0.55171473195179144</v>
      </c>
    </row>
    <row r="1841" spans="1:19" x14ac:dyDescent="0.4">
      <c r="A1841" s="17">
        <f t="shared" si="84"/>
        <v>1839</v>
      </c>
      <c r="B1841">
        <v>1579132800</v>
      </c>
      <c r="C1841">
        <v>8714.76</v>
      </c>
      <c r="D1841" s="14">
        <f t="shared" si="85"/>
        <v>43846</v>
      </c>
      <c r="F1841">
        <f ca="1">IF(A1841&lt;$F$2,"",AVERAGE(INDIRECT("C"&amp;A1841-$F$2+3):C1841))</f>
        <v>7485.2065909090925</v>
      </c>
      <c r="G1841" s="2">
        <f ca="1">IF(A1841&lt;$G$2,"",IF(A1841=$G$2,AVERAGE(INDIRECT("C"&amp;A1841-$G$2+3):C1841),G1840+(2/($G$2+3))*(C1841-G1840)))</f>
        <v>7766.351517888269</v>
      </c>
      <c r="J1841">
        <f ca="1">IF(F1841="","",IF(C1841&lt;(F1841*(1-'inputs and tables'!$K$14)),0,IF(C1841&gt;(F1841*(1+'inputs and tables'!$K$14)),1,J1840)))</f>
        <v>1</v>
      </c>
      <c r="K1841">
        <f ca="1">IF(G1841="","",IF(C1841&lt;(G1841*(1-'inputs and tables'!$K$14)),0,IF(C1841&gt;(G1841*(1+'inputs and tables'!$K$14)),1,K1840)))</f>
        <v>1</v>
      </c>
      <c r="N1841" s="13">
        <f t="shared" si="86"/>
        <v>31360.46637158587</v>
      </c>
      <c r="O1841" s="10">
        <f ca="1">(O1840+(IF(J1840&lt;&gt;J1839,(-O1840*'inputs and tables'!$K$22-'inputs and tables'!$K$21)-O1840*'inputs and tables'!$K$22,0)*('inputs and tables'!$K$15+'inputs and tables'!$K$16)))*(IF(AND(J1840=0,'inputs and tables'!$K$16=1),(data!C1840/data!C1841-1)*'inputs and tables'!$K$18+1,1)*IF(AND(J1840=1,'inputs and tables'!$K$15=1),(data!C1841/data!C1840-1)*'inputs and tables'!$K$17+1,1))</f>
        <v>852604.09164202679</v>
      </c>
      <c r="P1841" s="10">
        <f ca="1">(P1840+(IF(K1840&lt;&gt;K1839,(-P1840*'inputs and tables'!$K$22-'inputs and tables'!$K$21)-P1840*'inputs and tables'!$K$22,0)*('inputs and tables'!$K$15+'inputs and tables'!$K$16)))*(IF(AND(K1840=0,'inputs and tables'!$K$16=1),data!C1840/data!C1841,1)*IF(AND(K1840=1,'inputs and tables'!$K$15=1),data!C1841/data!C1840,1))</f>
        <v>19295.669944504032</v>
      </c>
      <c r="R1841" s="36">
        <f ca="1">1-O1841/MAX($O$202:O1841)</f>
        <v>0.74280461751998983</v>
      </c>
      <c r="S1841" s="36">
        <f>1-N1841/MAX($N$202:N1841)</f>
        <v>0.55650098905802192</v>
      </c>
    </row>
    <row r="1842" spans="1:19" x14ac:dyDescent="0.4">
      <c r="A1842" s="17">
        <f t="shared" si="84"/>
        <v>1840</v>
      </c>
      <c r="B1842">
        <v>1579219200</v>
      </c>
      <c r="C1842">
        <v>8899.42</v>
      </c>
      <c r="D1842" s="14">
        <f t="shared" si="85"/>
        <v>43847</v>
      </c>
      <c r="F1842">
        <f ca="1">IF(A1842&lt;$F$2,"",AVERAGE(INDIRECT("C"&amp;A1842-$F$2+3):C1842))</f>
        <v>7523.8527272727279</v>
      </c>
      <c r="G1842" s="2">
        <f ca="1">IF(A1842&lt;$G$2,"",IF(A1842=$G$2,AVERAGE(INDIRECT("C"&amp;A1842-$G$2+3):C1842),G1841+(2/($G$2+3))*(C1842-G1841)))</f>
        <v>7814.56719797813</v>
      </c>
      <c r="J1842">
        <f ca="1">IF(F1842="","",IF(C1842&lt;(F1842*(1-'inputs and tables'!$K$14)),0,IF(C1842&gt;(F1842*(1+'inputs and tables'!$K$14)),1,J1841)))</f>
        <v>1</v>
      </c>
      <c r="K1842">
        <f ca="1">IF(G1842="","",IF(C1842&lt;(G1842*(1-'inputs and tables'!$K$14)),0,IF(C1842&gt;(G1842*(1+'inputs and tables'!$K$14)),1,K1841)))</f>
        <v>1</v>
      </c>
      <c r="N1842" s="13">
        <f t="shared" si="86"/>
        <v>32024.973910540131</v>
      </c>
      <c r="O1842" s="10">
        <f ca="1">(O1841+(IF(J1841&lt;&gt;J1840,(-O1841*'inputs and tables'!$K$22-'inputs and tables'!$K$21)-O1841*'inputs and tables'!$K$22,0)*('inputs and tables'!$K$15+'inputs and tables'!$K$16)))*(IF(AND(J1841=0,'inputs and tables'!$K$16=1),(data!C1841/data!C1842-1)*'inputs and tables'!$K$18+1,1)*IF(AND(J1841=1,'inputs and tables'!$K$15=1),(data!C1842/data!C1841-1)*'inputs and tables'!$K$17+1,1))</f>
        <v>893252.8543177502</v>
      </c>
      <c r="P1842" s="10">
        <f ca="1">(P1841+(IF(K1841&lt;&gt;K1840,(-P1841*'inputs and tables'!$K$22-'inputs and tables'!$K$21)-P1841*'inputs and tables'!$K$22,0)*('inputs and tables'!$K$15+'inputs and tables'!$K$16)))*(IF(AND(K1841=0,'inputs and tables'!$K$16=1),data!C1841/data!C1842,1)*IF(AND(K1841=1,'inputs and tables'!$K$15=1),data!C1842/data!C1841,1))</f>
        <v>19704.532427458482</v>
      </c>
      <c r="R1842" s="36">
        <f ca="1">1-O1842/MAX($O$202:O1842)</f>
        <v>0.73054256744750279</v>
      </c>
      <c r="S1842" s="36">
        <f>1-N1842/MAX($N$202:N1842)</f>
        <v>0.5471035383697016</v>
      </c>
    </row>
    <row r="1843" spans="1:19" x14ac:dyDescent="0.4">
      <c r="A1843" s="17">
        <f t="shared" si="84"/>
        <v>1841</v>
      </c>
      <c r="B1843">
        <v>1579305600</v>
      </c>
      <c r="C1843">
        <v>8909.32</v>
      </c>
      <c r="D1843" s="14">
        <f t="shared" si="85"/>
        <v>43848</v>
      </c>
      <c r="F1843">
        <f ca="1">IF(A1843&lt;$F$2,"",AVERAGE(INDIRECT("C"&amp;A1843-$F$2+3):C1843))</f>
        <v>7558.3022727272728</v>
      </c>
      <c r="G1843" s="2">
        <f ca="1">IF(A1843&lt;$G$2,"",IF(A1843=$G$2,AVERAGE(INDIRECT("C"&amp;A1843-$G$2+3):C1843),G1842+(2/($G$2+3))*(C1843-G1842)))</f>
        <v>7861.1524235960824</v>
      </c>
      <c r="J1843">
        <f ca="1">IF(F1843="","",IF(C1843&lt;(F1843*(1-'inputs and tables'!$K$14)),0,IF(C1843&gt;(F1843*(1+'inputs and tables'!$K$14)),1,J1842)))</f>
        <v>1</v>
      </c>
      <c r="K1843">
        <f ca="1">IF(G1843="","",IF(C1843&lt;(G1843*(1-'inputs and tables'!$K$14)),0,IF(C1843&gt;(G1843*(1+'inputs and tables'!$K$14)),1,K1842)))</f>
        <v>1</v>
      </c>
      <c r="N1843" s="13">
        <f t="shared" si="86"/>
        <v>32060.599517794799</v>
      </c>
      <c r="O1843" s="10">
        <f ca="1">(O1842+(IF(J1842&lt;&gt;J1841,(-O1842*'inputs and tables'!$K$22-'inputs and tables'!$K$21)-O1842*'inputs and tables'!$K$22,0)*('inputs and tables'!$K$15+'inputs and tables'!$K$16)))*(IF(AND(J1842=0,'inputs and tables'!$K$16=1),(data!C1842/data!C1843-1)*'inputs and tables'!$K$18+1,1)*IF(AND(J1842=1,'inputs and tables'!$K$15=1),(data!C1843/data!C1842-1)*'inputs and tables'!$K$17+1,1))</f>
        <v>895488.64129374712</v>
      </c>
      <c r="P1843" s="10">
        <f ca="1">(P1842+(IF(K1842&lt;&gt;K1841,(-P1842*'inputs and tables'!$K$22-'inputs and tables'!$K$21)-P1842*'inputs and tables'!$K$22,0)*('inputs and tables'!$K$15+'inputs and tables'!$K$16)))*(IF(AND(K1842=0,'inputs and tables'!$K$16=1),data!C1842/data!C1843,1)*IF(AND(K1842=1,'inputs and tables'!$K$15=1),data!C1843/data!C1842,1))</f>
        <v>19726.45238078486</v>
      </c>
      <c r="R1843" s="36">
        <f ca="1">1-O1843/MAX($O$202:O1843)</f>
        <v>0.72986812301066228</v>
      </c>
      <c r="S1843" s="36">
        <f>1-N1843/MAX($N$202:N1843)</f>
        <v>0.54659972183220373</v>
      </c>
    </row>
    <row r="1844" spans="1:19" x14ac:dyDescent="0.4">
      <c r="A1844" s="17">
        <f t="shared" si="84"/>
        <v>1842</v>
      </c>
      <c r="B1844">
        <v>1579392000</v>
      </c>
      <c r="C1844">
        <v>8697.5300000000007</v>
      </c>
      <c r="D1844" s="14">
        <f t="shared" si="85"/>
        <v>43849</v>
      </c>
      <c r="F1844">
        <f ca="1">IF(A1844&lt;$F$2,"",AVERAGE(INDIRECT("C"&amp;A1844-$F$2+3):C1844))</f>
        <v>7584.607954545455</v>
      </c>
      <c r="G1844" s="2">
        <f ca="1">IF(A1844&lt;$G$2,"",IF(A1844=$G$2,AVERAGE(INDIRECT("C"&amp;A1844-$G$2+3):C1844),G1843+(2/($G$2+3))*(C1844-G1843)))</f>
        <v>7896.7429587622064</v>
      </c>
      <c r="J1844">
        <f ca="1">IF(F1844="","",IF(C1844&lt;(F1844*(1-'inputs and tables'!$K$14)),0,IF(C1844&gt;(F1844*(1+'inputs and tables'!$K$14)),1,J1843)))</f>
        <v>1</v>
      </c>
      <c r="K1844">
        <f ca="1">IF(G1844="","",IF(C1844&lt;(G1844*(1-'inputs and tables'!$K$14)),0,IF(C1844&gt;(G1844*(1+'inputs and tables'!$K$14)),1,K1843)))</f>
        <v>1</v>
      </c>
      <c r="N1844" s="13">
        <f t="shared" si="86"/>
        <v>31298.463420777996</v>
      </c>
      <c r="O1844" s="10">
        <f ca="1">(O1843+(IF(J1843&lt;&gt;J1842,(-O1843*'inputs and tables'!$K$22-'inputs and tables'!$K$21)-O1843*'inputs and tables'!$K$22,0)*('inputs and tables'!$K$15+'inputs and tables'!$K$16)))*(IF(AND(J1843=0,'inputs and tables'!$K$16=1),(data!C1843/data!C1844-1)*'inputs and tables'!$K$18+1,1)*IF(AND(J1843=1,'inputs and tables'!$K$15=1),(data!C1844/data!C1843-1)*'inputs and tables'!$K$17+1,1))</f>
        <v>847592.17293094238</v>
      </c>
      <c r="P1844" s="10">
        <f ca="1">(P1843+(IF(K1843&lt;&gt;K1842,(-P1843*'inputs and tables'!$K$22-'inputs and tables'!$K$21)-P1843*'inputs and tables'!$K$22,0)*('inputs and tables'!$K$15+'inputs and tables'!$K$16)))*(IF(AND(K1843=0,'inputs and tables'!$K$16=1),data!C1843/data!C1844,1)*IF(AND(K1843=1,'inputs and tables'!$K$15=1),data!C1844/data!C1843,1))</f>
        <v>19257.520369169339</v>
      </c>
      <c r="R1844" s="36">
        <f ca="1">1-O1844/MAX($O$202:O1844)</f>
        <v>0.74431650605359212</v>
      </c>
      <c r="S1844" s="36">
        <f>1-N1844/MAX($N$202:N1844)</f>
        <v>0.55737783339550573</v>
      </c>
    </row>
    <row r="1845" spans="1:19" x14ac:dyDescent="0.4">
      <c r="A1845" s="17">
        <f t="shared" si="84"/>
        <v>1843</v>
      </c>
      <c r="B1845">
        <v>1579478400</v>
      </c>
      <c r="C1845">
        <v>8628.89</v>
      </c>
      <c r="D1845" s="14">
        <f t="shared" si="85"/>
        <v>43850</v>
      </c>
      <c r="F1845">
        <f ca="1">IF(A1845&lt;$F$2,"",AVERAGE(INDIRECT("C"&amp;A1845-$F$2+3):C1845))</f>
        <v>7610.2147727272732</v>
      </c>
      <c r="G1845" s="2">
        <f ca="1">IF(A1845&lt;$G$2,"",IF(A1845=$G$2,AVERAGE(INDIRECT("C"&amp;A1845-$G$2+3):C1845),G1844+(2/($G$2+3))*(C1845-G1844)))</f>
        <v>7927.898152006368</v>
      </c>
      <c r="J1845">
        <f ca="1">IF(F1845="","",IF(C1845&lt;(F1845*(1-'inputs and tables'!$K$14)),0,IF(C1845&gt;(F1845*(1+'inputs and tables'!$K$14)),1,J1844)))</f>
        <v>1</v>
      </c>
      <c r="K1845">
        <f ca="1">IF(G1845="","",IF(C1845&lt;(G1845*(1-'inputs and tables'!$K$14)),0,IF(C1845&gt;(G1845*(1+'inputs and tables'!$K$14)),1,K1844)))</f>
        <v>1</v>
      </c>
      <c r="N1845" s="13">
        <f t="shared" si="86"/>
        <v>31051.459210478955</v>
      </c>
      <c r="O1845" s="10">
        <f ca="1">(O1844+(IF(J1844&lt;&gt;J1843,(-O1844*'inputs and tables'!$K$22-'inputs and tables'!$K$21)-O1844*'inputs and tables'!$K$22,0)*('inputs and tables'!$K$15+'inputs and tables'!$K$16)))*(IF(AND(J1844=0,'inputs and tables'!$K$16=1),(data!C1844/data!C1845-1)*'inputs and tables'!$K$18+1,1)*IF(AND(J1844=1,'inputs and tables'!$K$15=1),(data!C1845/data!C1844-1)*'inputs and tables'!$K$17+1,1))</f>
        <v>832541.67753886478</v>
      </c>
      <c r="P1845" s="10">
        <f ca="1">(P1844+(IF(K1844&lt;&gt;K1843,(-P1844*'inputs and tables'!$K$22-'inputs and tables'!$K$21)-P1844*'inputs and tables'!$K$22,0)*('inputs and tables'!$K$15+'inputs and tables'!$K$16)))*(IF(AND(K1844=0,'inputs and tables'!$K$16=1),data!C1844/data!C1845,1)*IF(AND(K1844=1,'inputs and tables'!$K$15=1),data!C1845/data!C1844,1))</f>
        <v>19105.542026106446</v>
      </c>
      <c r="R1845" s="36">
        <f ca="1">1-O1845/MAX($O$202:O1845)</f>
        <v>0.74885661787902813</v>
      </c>
      <c r="S1845" s="36">
        <f>1-N1845/MAX($N$202:N1845)</f>
        <v>0.56087096138882475</v>
      </c>
    </row>
    <row r="1846" spans="1:19" x14ac:dyDescent="0.4">
      <c r="A1846" s="17">
        <f t="shared" si="84"/>
        <v>1844</v>
      </c>
      <c r="B1846">
        <v>1579564800</v>
      </c>
      <c r="C1846">
        <v>8722.0300000000007</v>
      </c>
      <c r="D1846" s="14">
        <f t="shared" si="85"/>
        <v>43851</v>
      </c>
      <c r="F1846">
        <f ca="1">IF(A1846&lt;$F$2,"",AVERAGE(INDIRECT("C"&amp;A1846-$F$2+3):C1846))</f>
        <v>7637.5336363636388</v>
      </c>
      <c r="G1846" s="2">
        <f ca="1">IF(A1846&lt;$G$2,"",IF(A1846=$G$2,AVERAGE(INDIRECT("C"&amp;A1846-$G$2+3):C1846),G1845+(2/($G$2+3))*(C1846-G1845)))</f>
        <v>7961.690996601842</v>
      </c>
      <c r="J1846">
        <f ca="1">IF(F1846="","",IF(C1846&lt;(F1846*(1-'inputs and tables'!$K$14)),0,IF(C1846&gt;(F1846*(1+'inputs and tables'!$K$14)),1,J1845)))</f>
        <v>1</v>
      </c>
      <c r="K1846">
        <f ca="1">IF(G1846="","",IF(C1846&lt;(G1846*(1-'inputs and tables'!$K$14)),0,IF(C1846&gt;(G1846*(1+'inputs and tables'!$K$14)),1,K1845)))</f>
        <v>1</v>
      </c>
      <c r="N1846" s="13">
        <f t="shared" si="86"/>
        <v>31386.627802367839</v>
      </c>
      <c r="O1846" s="10">
        <f ca="1">(O1845+(IF(J1845&lt;&gt;J1844,(-O1845*'inputs and tables'!$K$22-'inputs and tables'!$K$21)-O1845*'inputs and tables'!$K$22,0)*('inputs and tables'!$K$15+'inputs and tables'!$K$16)))*(IF(AND(J1845=0,'inputs and tables'!$K$16=1),(data!C1845/data!C1846-1)*'inputs and tables'!$K$18+1,1)*IF(AND(J1845=1,'inputs and tables'!$K$15=1),(data!C1846/data!C1845-1)*'inputs and tables'!$K$17+1,1))</f>
        <v>852761.14918045898</v>
      </c>
      <c r="P1846" s="10">
        <f ca="1">(P1845+(IF(K1845&lt;&gt;K1844,(-P1845*'inputs and tables'!$K$22-'inputs and tables'!$K$21)-P1845*'inputs and tables'!$K$22,0)*('inputs and tables'!$K$15+'inputs and tables'!$K$16)))*(IF(AND(K1845=0,'inputs and tables'!$K$16=1),data!C1845/data!C1846,1)*IF(AND(K1845=1,'inputs and tables'!$K$15=1),data!C1846/data!C1845,1))</f>
        <v>19311.766718310377</v>
      </c>
      <c r="R1846" s="36">
        <f ca="1">1-O1846/MAX($O$202:O1846)</f>
        <v>0.74275723975806673</v>
      </c>
      <c r="S1846" s="36">
        <f>1-N1846/MAX($N$202:N1846)</f>
        <v>0.55613101469159654</v>
      </c>
    </row>
    <row r="1847" spans="1:19" x14ac:dyDescent="0.4">
      <c r="A1847" s="17">
        <f t="shared" si="84"/>
        <v>1845</v>
      </c>
      <c r="B1847">
        <v>1579651200</v>
      </c>
      <c r="C1847">
        <v>8660.3799999999992</v>
      </c>
      <c r="D1847" s="14">
        <f t="shared" si="85"/>
        <v>43852</v>
      </c>
      <c r="F1847">
        <f ca="1">IF(A1847&lt;$F$2,"",AVERAGE(INDIRECT("C"&amp;A1847-$F$2+3):C1847))</f>
        <v>7667.5988636363645</v>
      </c>
      <c r="G1847" s="2">
        <f ca="1">IF(A1847&lt;$G$2,"",IF(A1847=$G$2,AVERAGE(INDIRECT("C"&amp;A1847-$G$2+3):C1847),G1846+(2/($G$2+3))*(C1847-G1846)))</f>
        <v>7991.422443554955</v>
      </c>
      <c r="J1847">
        <f ca="1">IF(F1847="","",IF(C1847&lt;(F1847*(1-'inputs and tables'!$K$14)),0,IF(C1847&gt;(F1847*(1+'inputs and tables'!$K$14)),1,J1846)))</f>
        <v>1</v>
      </c>
      <c r="K1847">
        <f ca="1">IF(G1847="","",IF(C1847&lt;(G1847*(1-'inputs and tables'!$K$14)),0,IF(C1847&gt;(G1847*(1+'inputs and tables'!$K$14)),1,K1846)))</f>
        <v>1</v>
      </c>
      <c r="N1847" s="13">
        <f t="shared" si="86"/>
        <v>31164.7774299183</v>
      </c>
      <c r="O1847" s="10">
        <f ca="1">(O1846+(IF(J1846&lt;&gt;J1845,(-O1846*'inputs and tables'!$K$22-'inputs and tables'!$K$21)-O1846*'inputs and tables'!$K$22,0)*('inputs and tables'!$K$15+'inputs and tables'!$K$16)))*(IF(AND(J1846=0,'inputs and tables'!$K$16=1),(data!C1846/data!C1847-1)*'inputs and tables'!$K$18+1,1)*IF(AND(J1846=1,'inputs and tables'!$K$15=1),(data!C1847/data!C1846-1)*'inputs and tables'!$K$17+1,1))</f>
        <v>839199.0964352038</v>
      </c>
      <c r="P1847" s="10">
        <f ca="1">(P1846+(IF(K1846&lt;&gt;K1845,(-P1846*'inputs and tables'!$K$22-'inputs and tables'!$K$21)-P1846*'inputs and tables'!$K$22,0)*('inputs and tables'!$K$15+'inputs and tables'!$K$16)))*(IF(AND(K1846=0,'inputs and tables'!$K$16=1),data!C1846/data!C1847,1)*IF(AND(K1846=1,'inputs and tables'!$K$15=1),data!C1847/data!C1846,1))</f>
        <v>19175.265190777925</v>
      </c>
      <c r="R1847" s="36">
        <f ca="1">1-O1847/MAX($O$202:O1847)</f>
        <v>0.7468483500133698</v>
      </c>
      <c r="S1847" s="36">
        <f>1-N1847/MAX($N$202:N1847)</f>
        <v>0.5592684176751066</v>
      </c>
    </row>
    <row r="1848" spans="1:19" x14ac:dyDescent="0.4">
      <c r="A1848" s="17">
        <f t="shared" si="84"/>
        <v>1846</v>
      </c>
      <c r="B1848">
        <v>1579737600</v>
      </c>
      <c r="C1848">
        <v>8385.2199999999993</v>
      </c>
      <c r="D1848" s="14">
        <f t="shared" si="85"/>
        <v>43853</v>
      </c>
      <c r="F1848">
        <f ca="1">IF(A1848&lt;$F$2,"",AVERAGE(INDIRECT("C"&amp;A1848-$F$2+3):C1848))</f>
        <v>7694.0954545454551</v>
      </c>
      <c r="G1848" s="2">
        <f ca="1">IF(A1848&lt;$G$2,"",IF(A1848=$G$2,AVERAGE(INDIRECT("C"&amp;A1848-$G$2+3):C1848),G1847+(2/($G$2+3))*(C1848-G1847)))</f>
        <v>8008.179786382404</v>
      </c>
      <c r="J1848">
        <f ca="1">IF(F1848="","",IF(C1848&lt;(F1848*(1-'inputs and tables'!$K$14)),0,IF(C1848&gt;(F1848*(1+'inputs and tables'!$K$14)),1,J1847)))</f>
        <v>1</v>
      </c>
      <c r="K1848">
        <f ca="1">IF(G1848="","",IF(C1848&lt;(G1848*(1-'inputs and tables'!$K$14)),0,IF(C1848&gt;(G1848*(1+'inputs and tables'!$K$14)),1,K1847)))</f>
        <v>1</v>
      </c>
      <c r="N1848" s="13">
        <f t="shared" si="86"/>
        <v>30174.601461009741</v>
      </c>
      <c r="O1848" s="10">
        <f ca="1">(O1847+(IF(J1847&lt;&gt;J1846,(-O1847*'inputs and tables'!$K$22-'inputs and tables'!$K$21)-O1847*'inputs and tables'!$K$22,0)*('inputs and tables'!$K$15+'inputs and tables'!$K$16)))*(IF(AND(J1847=0,'inputs and tables'!$K$16=1),(data!C1847/data!C1848-1)*'inputs and tables'!$K$18+1,1)*IF(AND(J1847=1,'inputs and tables'!$K$15=1),(data!C1848/data!C1847-1)*'inputs and tables'!$K$17+1,1))</f>
        <v>779206.74591548077</v>
      </c>
      <c r="P1848" s="10">
        <f ca="1">(P1847+(IF(K1847&lt;&gt;K1846,(-P1847*'inputs and tables'!$K$22-'inputs and tables'!$K$21)-P1847*'inputs and tables'!$K$22,0)*('inputs and tables'!$K$15+'inputs and tables'!$K$16)))*(IF(AND(K1847=0,'inputs and tables'!$K$16=1),data!C1847/data!C1848,1)*IF(AND(K1847=1,'inputs and tables'!$K$15=1),data!C1848/data!C1847,1))</f>
        <v>18566.023336506583</v>
      </c>
      <c r="R1848" s="36">
        <f ca="1">1-O1848/MAX($O$202:O1848)</f>
        <v>0.7649455603001265</v>
      </c>
      <c r="S1848" s="36">
        <f>1-N1848/MAX($N$202:N1848)</f>
        <v>0.57327146398398887</v>
      </c>
    </row>
    <row r="1849" spans="1:19" x14ac:dyDescent="0.4">
      <c r="A1849" s="17">
        <f t="shared" si="84"/>
        <v>1847</v>
      </c>
      <c r="B1849">
        <v>1579824000</v>
      </c>
      <c r="C1849">
        <v>8427.26</v>
      </c>
      <c r="D1849" s="14">
        <f t="shared" si="85"/>
        <v>43854</v>
      </c>
      <c r="F1849">
        <f ca="1">IF(A1849&lt;$F$2,"",AVERAGE(INDIRECT("C"&amp;A1849-$F$2+3):C1849))</f>
        <v>7721.9597727272721</v>
      </c>
      <c r="G1849" s="2">
        <f ca="1">IF(A1849&lt;$G$2,"",IF(A1849=$G$2,AVERAGE(INDIRECT("C"&amp;A1849-$G$2+3):C1849),G1848+(2/($G$2+3))*(C1849-G1848)))</f>
        <v>8026.0129869618759</v>
      </c>
      <c r="J1849">
        <f ca="1">IF(F1849="","",IF(C1849&lt;(F1849*(1-'inputs and tables'!$K$14)),0,IF(C1849&gt;(F1849*(1+'inputs and tables'!$K$14)),1,J1848)))</f>
        <v>1</v>
      </c>
      <c r="K1849">
        <f ca="1">IF(G1849="","",IF(C1849&lt;(G1849*(1-'inputs and tables'!$K$14)),0,IF(C1849&gt;(G1849*(1+'inputs and tables'!$K$14)),1,K1848)))</f>
        <v>1</v>
      </c>
      <c r="N1849" s="13">
        <f t="shared" si="86"/>
        <v>30325.884342725531</v>
      </c>
      <c r="O1849" s="10">
        <f ca="1">(O1848+(IF(J1848&lt;&gt;J1847,(-O1848*'inputs and tables'!$K$22-'inputs and tables'!$K$21)-O1848*'inputs and tables'!$K$22,0)*('inputs and tables'!$K$15+'inputs and tables'!$K$16)))*(IF(AND(J1848=0,'inputs and tables'!$K$16=1),(data!C1848/data!C1849-1)*'inputs and tables'!$K$18+1,1)*IF(AND(J1848=1,'inputs and tables'!$K$15=1),(data!C1849/data!C1848-1)*'inputs and tables'!$K$17+1,1))</f>
        <v>787996.63647245429</v>
      </c>
      <c r="P1849" s="10">
        <f ca="1">(P1848+(IF(K1848&lt;&gt;K1847,(-P1848*'inputs and tables'!$K$22-'inputs and tables'!$K$21)-P1848*'inputs and tables'!$K$22,0)*('inputs and tables'!$K$15+'inputs and tables'!$K$16)))*(IF(AND(K1848=0,'inputs and tables'!$K$16=1),data!C1848/data!C1849,1)*IF(AND(K1848=1,'inputs and tables'!$K$15=1),data!C1849/data!C1848,1))</f>
        <v>18659.105643359206</v>
      </c>
      <c r="R1849" s="36">
        <f ca="1">1-O1849/MAX($O$202:O1849)</f>
        <v>0.76229401395414975</v>
      </c>
      <c r="S1849" s="36">
        <f>1-N1849/MAX($N$202:N1849)</f>
        <v>0.57113202486919956</v>
      </c>
    </row>
    <row r="1850" spans="1:19" x14ac:dyDescent="0.4">
      <c r="A1850" s="17">
        <f t="shared" si="84"/>
        <v>1848</v>
      </c>
      <c r="B1850">
        <v>1579910400</v>
      </c>
      <c r="C1850">
        <v>8326.81</v>
      </c>
      <c r="D1850" s="14">
        <f t="shared" si="85"/>
        <v>43855</v>
      </c>
      <c r="F1850">
        <f ca="1">IF(A1850&lt;$F$2,"",AVERAGE(INDIRECT("C"&amp;A1850-$F$2+3):C1850))</f>
        <v>7747.8893181818185</v>
      </c>
      <c r="G1850" s="2">
        <f ca="1">IF(A1850&lt;$G$2,"",IF(A1850=$G$2,AVERAGE(INDIRECT("C"&amp;A1850-$G$2+3):C1850),G1849+(2/($G$2+3))*(C1850-G1849)))</f>
        <v>8038.8128598571147</v>
      </c>
      <c r="J1850">
        <f ca="1">IF(F1850="","",IF(C1850&lt;(F1850*(1-'inputs and tables'!$K$14)),0,IF(C1850&gt;(F1850*(1+'inputs and tables'!$K$14)),1,J1849)))</f>
        <v>1</v>
      </c>
      <c r="K1850">
        <f ca="1">IF(G1850="","",IF(C1850&lt;(G1850*(1-'inputs and tables'!$K$14)),0,IF(C1850&gt;(G1850*(1+'inputs and tables'!$K$14)),1,K1849)))</f>
        <v>1</v>
      </c>
      <c r="N1850" s="13">
        <f t="shared" si="86"/>
        <v>29964.410378207194</v>
      </c>
      <c r="O1850" s="10">
        <f ca="1">(O1849+(IF(J1849&lt;&gt;J1848,(-O1849*'inputs and tables'!$K$22-'inputs and tables'!$K$21)-O1849*'inputs and tables'!$K$22,0)*('inputs and tables'!$K$15+'inputs and tables'!$K$16)))*(IF(AND(J1849=0,'inputs and tables'!$K$16=1),(data!C1849/data!C1850-1)*'inputs and tables'!$K$18+1,1)*IF(AND(J1849=1,'inputs and tables'!$K$15=1),(data!C1850/data!C1849-1)*'inputs and tables'!$K$17+1,1))</f>
        <v>766863.1850539943</v>
      </c>
      <c r="P1850" s="10">
        <f ca="1">(P1849+(IF(K1849&lt;&gt;K1848,(-P1849*'inputs and tables'!$K$22-'inputs and tables'!$K$21)-P1849*'inputs and tables'!$K$22,0)*('inputs and tables'!$K$15+'inputs and tables'!$K$16)))*(IF(AND(K1849=0,'inputs and tables'!$K$16=1),data!C1849/data!C1850,1)*IF(AND(K1849=1,'inputs and tables'!$K$15=1),data!C1850/data!C1849,1))</f>
        <v>18436.69561188095</v>
      </c>
      <c r="R1850" s="36">
        <f ca="1">1-O1850/MAX($O$202:O1850)</f>
        <v>0.76866910196272997</v>
      </c>
      <c r="S1850" s="36">
        <f>1-N1850/MAX($N$202:N1850)</f>
        <v>0.57624398155522671</v>
      </c>
    </row>
    <row r="1851" spans="1:19" x14ac:dyDescent="0.4">
      <c r="A1851" s="17">
        <f t="shared" si="84"/>
        <v>1849</v>
      </c>
      <c r="B1851">
        <v>1579996800</v>
      </c>
      <c r="C1851">
        <v>8595</v>
      </c>
      <c r="D1851" s="14">
        <f t="shared" si="85"/>
        <v>43856</v>
      </c>
      <c r="F1851">
        <f ca="1">IF(A1851&lt;$F$2,"",AVERAGE(INDIRECT("C"&amp;A1851-$F$2+3):C1851))</f>
        <v>7778.459772727274</v>
      </c>
      <c r="G1851" s="2">
        <f ca="1">IF(A1851&lt;$G$2,"",IF(A1851=$G$2,AVERAGE(INDIRECT("C"&amp;A1851-$G$2+3):C1851),G1850+(2/($G$2+3))*(C1851-G1850)))</f>
        <v>8062.480397735535</v>
      </c>
      <c r="J1851">
        <f ca="1">IF(F1851="","",IF(C1851&lt;(F1851*(1-'inputs and tables'!$K$14)),0,IF(C1851&gt;(F1851*(1+'inputs and tables'!$K$14)),1,J1850)))</f>
        <v>1</v>
      </c>
      <c r="K1851">
        <f ca="1">IF(G1851="","",IF(C1851&lt;(G1851*(1-'inputs and tables'!$K$14)),0,IF(C1851&gt;(G1851*(1+'inputs and tables'!$K$14)),1,K1850)))</f>
        <v>1</v>
      </c>
      <c r="N1851" s="13">
        <f t="shared" si="86"/>
        <v>30929.504480189997</v>
      </c>
      <c r="O1851" s="10">
        <f ca="1">(O1850+(IF(J1850&lt;&gt;J1849,(-O1850*'inputs and tables'!$K$22-'inputs and tables'!$K$21)-O1850*'inputs and tables'!$K$22,0)*('inputs and tables'!$K$15+'inputs and tables'!$K$16)))*(IF(AND(J1850=0,'inputs and tables'!$K$16=1),(data!C1850/data!C1851-1)*'inputs and tables'!$K$18+1,1)*IF(AND(J1850=1,'inputs and tables'!$K$15=1),(data!C1851/data!C1850-1)*'inputs and tables'!$K$17+1,1))</f>
        <v>822436.247799412</v>
      </c>
      <c r="P1851" s="10">
        <f ca="1">(P1850+(IF(K1850&lt;&gt;K1849,(-P1850*'inputs and tables'!$K$22-'inputs and tables'!$K$21)-P1850*'inputs and tables'!$K$22,0)*('inputs and tables'!$K$15+'inputs and tables'!$K$16)))*(IF(AND(K1850=0,'inputs and tables'!$K$16=1),data!C1850/data!C1851,1)*IF(AND(K1850=1,'inputs and tables'!$K$15=1),data!C1851/data!C1850,1))</f>
        <v>19030.504933355845</v>
      </c>
      <c r="R1851" s="36">
        <f ca="1">1-O1851/MAX($O$202:O1851)</f>
        <v>0.75190500797290849</v>
      </c>
      <c r="S1851" s="36">
        <f>1-N1851/MAX($N$202:N1851)</f>
        <v>0.56259564244496674</v>
      </c>
    </row>
    <row r="1852" spans="1:19" x14ac:dyDescent="0.4">
      <c r="A1852" s="17">
        <f t="shared" si="84"/>
        <v>1850</v>
      </c>
      <c r="B1852">
        <v>1580083200</v>
      </c>
      <c r="C1852">
        <v>8895.9599999999991</v>
      </c>
      <c r="D1852" s="14">
        <f t="shared" si="85"/>
        <v>43857</v>
      </c>
      <c r="F1852">
        <f ca="1">IF(A1852&lt;$F$2,"",AVERAGE(INDIRECT("C"&amp;A1852-$F$2+3):C1852))</f>
        <v>7820.1200000000017</v>
      </c>
      <c r="G1852" s="2">
        <f ca="1">IF(A1852&lt;$G$2,"",IF(A1852=$G$2,AVERAGE(INDIRECT("C"&amp;A1852-$G$2+3):C1852),G1851+(2/($G$2+3))*(C1852-G1851)))</f>
        <v>8097.9476148531721</v>
      </c>
      <c r="J1852">
        <f ca="1">IF(F1852="","",IF(C1852&lt;(F1852*(1-'inputs and tables'!$K$14)),0,IF(C1852&gt;(F1852*(1+'inputs and tables'!$K$14)),1,J1851)))</f>
        <v>1</v>
      </c>
      <c r="K1852">
        <f ca="1">IF(G1852="","",IF(C1852&lt;(G1852*(1-'inputs and tables'!$K$14)),0,IF(C1852&gt;(G1852*(1+'inputs and tables'!$K$14)),1,K1851)))</f>
        <v>1</v>
      </c>
      <c r="N1852" s="13">
        <f t="shared" si="86"/>
        <v>32012.522940731935</v>
      </c>
      <c r="O1852" s="10">
        <f ca="1">(O1851+(IF(J1851&lt;&gt;J1850,(-O1851*'inputs and tables'!$K$22-'inputs and tables'!$K$21)-O1851*'inputs and tables'!$K$22,0)*('inputs and tables'!$K$15+'inputs and tables'!$K$16)))*(IF(AND(J1851=0,'inputs and tables'!$K$16=1),(data!C1851/data!C1852-1)*'inputs and tables'!$K$18+1,1)*IF(AND(J1851=1,'inputs and tables'!$K$15=1),(data!C1852/data!C1851-1)*'inputs and tables'!$K$17+1,1))</f>
        <v>887232.16746896959</v>
      </c>
      <c r="P1852" s="10">
        <f ca="1">(P1851+(IF(K1851&lt;&gt;K1850,(-P1851*'inputs and tables'!$K$22-'inputs and tables'!$K$21)-P1851*'inputs and tables'!$K$22,0)*('inputs and tables'!$K$15+'inputs and tables'!$K$16)))*(IF(AND(K1851=0,'inputs and tables'!$K$16=1),data!C1851/data!C1852,1)*IF(AND(K1851=1,'inputs and tables'!$K$15=1),data!C1852/data!C1851,1))</f>
        <v>19696.871514477749</v>
      </c>
      <c r="R1852" s="36">
        <f ca="1">1-O1852/MAX($O$202:O1852)</f>
        <v>0.73235875959582131</v>
      </c>
      <c r="S1852" s="36">
        <f>1-N1852/MAX($N$202:N1852)</f>
        <v>0.54727961970502914</v>
      </c>
    </row>
    <row r="1853" spans="1:19" x14ac:dyDescent="0.4">
      <c r="A1853" s="17">
        <f t="shared" si="84"/>
        <v>1851</v>
      </c>
      <c r="B1853">
        <v>1580169600</v>
      </c>
      <c r="C1853">
        <v>9394.5</v>
      </c>
      <c r="D1853" s="14">
        <f t="shared" si="85"/>
        <v>43858</v>
      </c>
      <c r="F1853">
        <f ca="1">IF(A1853&lt;$F$2,"",AVERAGE(INDIRECT("C"&amp;A1853-$F$2+3):C1853))</f>
        <v>7872.0177272727296</v>
      </c>
      <c r="G1853" s="2">
        <f ca="1">IF(A1853&lt;$G$2,"",IF(A1853=$G$2,AVERAGE(INDIRECT("C"&amp;A1853-$G$2+3):C1853),G1852+(2/($G$2+3))*(C1853-G1852)))</f>
        <v>8153.1200567743135</v>
      </c>
      <c r="J1853">
        <f ca="1">IF(F1853="","",IF(C1853&lt;(F1853*(1-'inputs and tables'!$K$14)),0,IF(C1853&gt;(F1853*(1+'inputs and tables'!$K$14)),1,J1852)))</f>
        <v>1</v>
      </c>
      <c r="K1853">
        <f ca="1">IF(G1853="","",IF(C1853&lt;(G1853*(1-'inputs and tables'!$K$14)),0,IF(C1853&gt;(G1853*(1+'inputs and tables'!$K$14)),1,K1852)))</f>
        <v>1</v>
      </c>
      <c r="N1853" s="13">
        <f t="shared" si="86"/>
        <v>33806.542156968579</v>
      </c>
      <c r="O1853" s="10">
        <f ca="1">(O1852+(IF(J1852&lt;&gt;J1851,(-O1852*'inputs and tables'!$K$22-'inputs and tables'!$K$21)-O1852*'inputs and tables'!$K$22,0)*('inputs and tables'!$K$15+'inputs and tables'!$K$16)))*(IF(AND(J1852=0,'inputs and tables'!$K$16=1),(data!C1852/data!C1853-1)*'inputs and tables'!$K$18+1,1)*IF(AND(J1852=1,'inputs and tables'!$K$15=1),(data!C1853/data!C1852-1)*'inputs and tables'!$K$17+1,1))</f>
        <v>999105.60560633289</v>
      </c>
      <c r="P1853" s="10">
        <f ca="1">(P1852+(IF(K1852&lt;&gt;K1851,(-P1852*'inputs and tables'!$K$22-'inputs and tables'!$K$21)-P1852*'inputs and tables'!$K$22,0)*('inputs and tables'!$K$15+'inputs and tables'!$K$16)))*(IF(AND(K1852=0,'inputs and tables'!$K$16=1),data!C1852/data!C1853,1)*IF(AND(K1852=1,'inputs and tables'!$K$15=1),data!C1853/data!C1852,1))</f>
        <v>20800.70722471338</v>
      </c>
      <c r="R1853" s="36">
        <f ca="1">1-O1853/MAX($O$202:O1853)</f>
        <v>0.69861117147942076</v>
      </c>
      <c r="S1853" s="36">
        <f>1-N1853/MAX($N$202:N1853)</f>
        <v>0.52190864025005701</v>
      </c>
    </row>
    <row r="1854" spans="1:19" x14ac:dyDescent="0.4">
      <c r="A1854" s="17">
        <f t="shared" si="84"/>
        <v>1852</v>
      </c>
      <c r="B1854">
        <v>1580256000</v>
      </c>
      <c r="C1854">
        <v>9288.44</v>
      </c>
      <c r="D1854" s="14">
        <f t="shared" si="85"/>
        <v>43859</v>
      </c>
      <c r="F1854">
        <f ca="1">IF(A1854&lt;$F$2,"",AVERAGE(INDIRECT("C"&amp;A1854-$F$2+3):C1854))</f>
        <v>7926.8225000000011</v>
      </c>
      <c r="G1854" s="2">
        <f ca="1">IF(A1854&lt;$G$2,"",IF(A1854=$G$2,AVERAGE(INDIRECT("C"&amp;A1854-$G$2+3):C1854),G1853+(2/($G$2+3))*(C1854-G1853)))</f>
        <v>8201.4315437200876</v>
      </c>
      <c r="J1854">
        <f ca="1">IF(F1854="","",IF(C1854&lt;(F1854*(1-'inputs and tables'!$K$14)),0,IF(C1854&gt;(F1854*(1+'inputs and tables'!$K$14)),1,J1853)))</f>
        <v>1</v>
      </c>
      <c r="K1854">
        <f ca="1">IF(G1854="","",IF(C1854&lt;(G1854*(1-'inputs and tables'!$K$14)),0,IF(C1854&gt;(G1854*(1+'inputs and tables'!$K$14)),1,K1853)))</f>
        <v>1</v>
      </c>
      <c r="N1854" s="13">
        <f t="shared" si="86"/>
        <v>33424.880348339269</v>
      </c>
      <c r="O1854" s="10">
        <f ca="1">(O1853+(IF(J1853&lt;&gt;J1852,(-O1853*'inputs and tables'!$K$22-'inputs and tables'!$K$21)-O1853*'inputs and tables'!$K$22,0)*('inputs and tables'!$K$15+'inputs and tables'!$K$16)))*(IF(AND(J1853=0,'inputs and tables'!$K$16=1),(data!C1853/data!C1854-1)*'inputs and tables'!$K$18+1,1)*IF(AND(J1853=1,'inputs and tables'!$K$15=1),(data!C1854/data!C1853-1)*'inputs and tables'!$K$17+1,1))</f>
        <v>973726.75987810188</v>
      </c>
      <c r="P1854" s="10">
        <f ca="1">(P1853+(IF(K1853&lt;&gt;K1852,(-P1853*'inputs and tables'!$K$22-'inputs and tables'!$K$21)-P1853*'inputs and tables'!$K$22,0)*('inputs and tables'!$K$15+'inputs and tables'!$K$16)))*(IF(AND(K1853=0,'inputs and tables'!$K$16=1),data!C1853/data!C1854,1)*IF(AND(K1853=1,'inputs and tables'!$K$15=1),data!C1854/data!C1853,1))</f>
        <v>20565.875886350179</v>
      </c>
      <c r="R1854" s="36">
        <f ca="1">1-O1854/MAX($O$202:O1854)</f>
        <v>0.70626691932060526</v>
      </c>
      <c r="S1854" s="36">
        <f>1-N1854/MAX($N$202:N1854)</f>
        <v>0.52730609297399944</v>
      </c>
    </row>
    <row r="1855" spans="1:19" x14ac:dyDescent="0.4">
      <c r="A1855" s="17">
        <f t="shared" si="84"/>
        <v>1853</v>
      </c>
      <c r="B1855">
        <v>1580342400</v>
      </c>
      <c r="C1855">
        <v>9503.08</v>
      </c>
      <c r="D1855" s="14">
        <f t="shared" si="85"/>
        <v>43860</v>
      </c>
      <c r="F1855">
        <f ca="1">IF(A1855&lt;$F$2,"",AVERAGE(INDIRECT("C"&amp;A1855-$F$2+3):C1855))</f>
        <v>7992.4238636363652</v>
      </c>
      <c r="G1855" s="2">
        <f ca="1">IF(A1855&lt;$G$2,"",IF(A1855=$G$2,AVERAGE(INDIRECT("C"&amp;A1855-$G$2+3):C1855),G1854+(2/($G$2+3))*(C1855-G1854)))</f>
        <v>8256.8208397319995</v>
      </c>
      <c r="J1855">
        <f ca="1">IF(F1855="","",IF(C1855&lt;(F1855*(1-'inputs and tables'!$K$14)),0,IF(C1855&gt;(F1855*(1+'inputs and tables'!$K$14)),1,J1854)))</f>
        <v>1</v>
      </c>
      <c r="K1855">
        <f ca="1">IF(G1855="","",IF(C1855&lt;(G1855*(1-'inputs and tables'!$K$14)),0,IF(C1855&gt;(G1855*(1+'inputs and tables'!$K$14)),1,K1854)))</f>
        <v>1</v>
      </c>
      <c r="N1855" s="13">
        <f t="shared" si="86"/>
        <v>34197.272301989993</v>
      </c>
      <c r="O1855" s="10">
        <f ca="1">(O1854+(IF(J1854&lt;&gt;J1853,(-O1854*'inputs and tables'!$K$22-'inputs and tables'!$K$21)-O1854*'inputs and tables'!$K$22,0)*('inputs and tables'!$K$15+'inputs and tables'!$K$16)))*(IF(AND(J1854=0,'inputs and tables'!$K$16=1),(data!C1854/data!C1855-1)*'inputs and tables'!$K$18+1,1)*IF(AND(J1854=1,'inputs and tables'!$K$15=1),(data!C1855/data!C1854-1)*'inputs and tables'!$K$17+1,1))</f>
        <v>1024354.3788771511</v>
      </c>
      <c r="P1855" s="10">
        <f ca="1">(P1854+(IF(K1854&lt;&gt;K1853,(-P1854*'inputs and tables'!$K$22-'inputs and tables'!$K$21)-P1854*'inputs and tables'!$K$22,0)*('inputs and tables'!$K$15+'inputs and tables'!$K$16)))*(IF(AND(K1854=0,'inputs and tables'!$K$16=1),data!C1854/data!C1855,1)*IF(AND(K1854=1,'inputs and tables'!$K$15=1),data!C1855/data!C1854,1))</f>
        <v>21041.118187559659</v>
      </c>
      <c r="R1855" s="36">
        <f ca="1">1-O1855/MAX($O$202:O1855)</f>
        <v>0.69099466111758023</v>
      </c>
      <c r="S1855" s="36">
        <f>1-N1855/MAX($N$202:N1855)</f>
        <v>0.51638294331656931</v>
      </c>
    </row>
    <row r="1856" spans="1:19" x14ac:dyDescent="0.4">
      <c r="A1856" s="17">
        <f t="shared" si="84"/>
        <v>1854</v>
      </c>
      <c r="B1856">
        <v>1580428800</v>
      </c>
      <c r="C1856">
        <v>9334.98</v>
      </c>
      <c r="D1856" s="14">
        <f t="shared" si="85"/>
        <v>43861</v>
      </c>
      <c r="F1856">
        <f ca="1">IF(A1856&lt;$F$2,"",AVERAGE(INDIRECT("C"&amp;A1856-$F$2+3):C1856))</f>
        <v>8039.0022727272735</v>
      </c>
      <c r="G1856" s="2">
        <f ca="1">IF(A1856&lt;$G$2,"",IF(A1856=$G$2,AVERAGE(INDIRECT("C"&amp;A1856-$G$2+3):C1856),G1855+(2/($G$2+3))*(C1856-G1855)))</f>
        <v>8302.6999529348923</v>
      </c>
      <c r="J1856">
        <f ca="1">IF(F1856="","",IF(C1856&lt;(F1856*(1-'inputs and tables'!$K$14)),0,IF(C1856&gt;(F1856*(1+'inputs and tables'!$K$14)),1,J1855)))</f>
        <v>1</v>
      </c>
      <c r="K1856">
        <f ca="1">IF(G1856="","",IF(C1856&lt;(G1856*(1-'inputs and tables'!$K$14)),0,IF(C1856&gt;(G1856*(1+'inputs and tables'!$K$14)),1,K1855)))</f>
        <v>1</v>
      </c>
      <c r="N1856" s="13">
        <f t="shared" si="86"/>
        <v>33592.356687898086</v>
      </c>
      <c r="O1856" s="10">
        <f ca="1">(O1855+(IF(J1855&lt;&gt;J1854,(-O1855*'inputs and tables'!$K$22-'inputs and tables'!$K$21)-O1855*'inputs and tables'!$K$22,0)*('inputs and tables'!$K$15+'inputs and tables'!$K$16)))*(IF(AND(J1855=0,'inputs and tables'!$K$16=1),(data!C1855/data!C1856-1)*'inputs and tables'!$K$18+1,1)*IF(AND(J1855=1,'inputs and tables'!$K$15=1),(data!C1856/data!C1855-1)*'inputs and tables'!$K$17+1,1))</f>
        <v>983584.81417278049</v>
      </c>
      <c r="P1856" s="10">
        <f ca="1">(P1855+(IF(K1855&lt;&gt;K1854,(-P1855*'inputs and tables'!$K$22-'inputs and tables'!$K$21)-P1855*'inputs and tables'!$K$22,0)*('inputs and tables'!$K$15+'inputs and tables'!$K$16)))*(IF(AND(K1855=0,'inputs and tables'!$K$16=1),data!C1855/data!C1856,1)*IF(AND(K1855=1,'inputs and tables'!$K$15=1),data!C1856/data!C1855,1))</f>
        <v>20668.921808351151</v>
      </c>
      <c r="R1856" s="36">
        <f ca="1">1-O1856/MAX($O$202:O1856)</f>
        <v>0.70329315216456745</v>
      </c>
      <c r="S1856" s="36">
        <f>1-N1856/MAX($N$202:N1856)</f>
        <v>0.52493764634216578</v>
      </c>
    </row>
    <row r="1857" spans="1:19" x14ac:dyDescent="0.4">
      <c r="A1857" s="17">
        <f t="shared" si="84"/>
        <v>1855</v>
      </c>
      <c r="B1857">
        <v>1580515200</v>
      </c>
      <c r="C1857">
        <v>9380.18</v>
      </c>
      <c r="D1857" s="14">
        <f t="shared" si="85"/>
        <v>43862</v>
      </c>
      <c r="F1857">
        <f ca="1">IF(A1857&lt;$F$2,"",AVERAGE(INDIRECT("C"&amp;A1857-$F$2+3):C1857))</f>
        <v>8089.7081818181823</v>
      </c>
      <c r="G1857" s="2">
        <f ca="1">IF(A1857&lt;$G$2,"",IF(A1857=$G$2,AVERAGE(INDIRECT("C"&amp;A1857-$G$2+3):C1857),G1856+(2/($G$2+3))*(C1857-G1856)))</f>
        <v>8348.5501677036209</v>
      </c>
      <c r="J1857">
        <f ca="1">IF(F1857="","",IF(C1857&lt;(F1857*(1-'inputs and tables'!$K$14)),0,IF(C1857&gt;(F1857*(1+'inputs and tables'!$K$14)),1,J1856)))</f>
        <v>1</v>
      </c>
      <c r="K1857">
        <f ca="1">IF(G1857="","",IF(C1857&lt;(G1857*(1-'inputs and tables'!$K$14)),0,IF(C1857&gt;(G1857*(1+'inputs and tables'!$K$14)),1,K1856)))</f>
        <v>1</v>
      </c>
      <c r="N1857" s="13">
        <f t="shared" si="86"/>
        <v>33755.01097556587</v>
      </c>
      <c r="O1857" s="10">
        <f ca="1">(O1856+(IF(J1856&lt;&gt;J1855,(-O1856*'inputs and tables'!$K$22-'inputs and tables'!$K$21)-O1856*'inputs and tables'!$K$22,0)*('inputs and tables'!$K$15+'inputs and tables'!$K$16)))*(IF(AND(J1856=0,'inputs and tables'!$K$16=1),(data!C1856/data!C1857-1)*'inputs and tables'!$K$18+1,1)*IF(AND(J1856=1,'inputs and tables'!$K$15=1),(data!C1857/data!C1856-1)*'inputs and tables'!$K$17+1,1))</f>
        <v>994300.48529380874</v>
      </c>
      <c r="P1857" s="10">
        <f ca="1">(P1856+(IF(K1856&lt;&gt;K1855,(-P1856*'inputs and tables'!$K$22-'inputs and tables'!$K$21)-P1856*'inputs and tables'!$K$22,0)*('inputs and tables'!$K$15+'inputs and tables'!$K$16)))*(IF(AND(K1856=0,'inputs and tables'!$K$16=1),data!C1856/data!C1857,1)*IF(AND(K1856=1,'inputs and tables'!$K$15=1),data!C1857/data!C1856,1))</f>
        <v>20769.00078717462</v>
      </c>
      <c r="R1857" s="36">
        <f ca="1">1-O1857/MAX($O$202:O1857)</f>
        <v>0.70006067749136358</v>
      </c>
      <c r="S1857" s="36">
        <f>1-N1857/MAX($N$202:N1857)</f>
        <v>0.5226373930598518</v>
      </c>
    </row>
    <row r="1858" spans="1:19" x14ac:dyDescent="0.4">
      <c r="A1858" s="17">
        <f t="shared" si="84"/>
        <v>1856</v>
      </c>
      <c r="B1858">
        <v>1580601600</v>
      </c>
      <c r="C1858">
        <v>9323.5</v>
      </c>
      <c r="D1858" s="14">
        <f t="shared" si="85"/>
        <v>43863</v>
      </c>
      <c r="F1858">
        <f ca="1">IF(A1858&lt;$F$2,"",AVERAGE(INDIRECT("C"&amp;A1858-$F$2+3):C1858))</f>
        <v>8138.1968181818202</v>
      </c>
      <c r="G1858" s="2">
        <f ca="1">IF(A1858&lt;$G$2,"",IF(A1858=$G$2,AVERAGE(INDIRECT("C"&amp;A1858-$G$2+3):C1858),G1857+(2/($G$2+3))*(C1858-G1857)))</f>
        <v>8390.0373946098498</v>
      </c>
      <c r="J1858">
        <f ca="1">IF(F1858="","",IF(C1858&lt;(F1858*(1-'inputs and tables'!$K$14)),0,IF(C1858&gt;(F1858*(1+'inputs and tables'!$K$14)),1,J1857)))</f>
        <v>1</v>
      </c>
      <c r="K1858">
        <f ca="1">IF(G1858="","",IF(C1858&lt;(G1858*(1-'inputs and tables'!$K$14)),0,IF(C1858&gt;(G1858*(1+'inputs and tables'!$K$14)),1,K1857)))</f>
        <v>1</v>
      </c>
      <c r="N1858" s="13">
        <f t="shared" si="86"/>
        <v>33551.045377667419</v>
      </c>
      <c r="O1858" s="10">
        <f ca="1">(O1857+(IF(J1857&lt;&gt;J1856,(-O1857*'inputs and tables'!$K$22-'inputs and tables'!$K$21)-O1857*'inputs and tables'!$K$22,0)*('inputs and tables'!$K$15+'inputs and tables'!$K$16)))*(IF(AND(J1857=0,'inputs and tables'!$K$16=1),(data!C1857/data!C1858-1)*'inputs and tables'!$K$18+1,1)*IF(AND(J1857=1,'inputs and tables'!$K$15=1),(data!C1858/data!C1857-1)*'inputs and tables'!$K$17+1,1))</f>
        <v>980782.28618787264</v>
      </c>
      <c r="P1858" s="10">
        <f ca="1">(P1857+(IF(K1857&lt;&gt;K1856,(-P1857*'inputs and tables'!$K$22-'inputs and tables'!$K$21)-P1857*'inputs and tables'!$K$22,0)*('inputs and tables'!$K$15+'inputs and tables'!$K$16)))*(IF(AND(K1857=0,'inputs and tables'!$K$16=1),data!C1857/data!C1858,1)*IF(AND(K1857=1,'inputs and tables'!$K$15=1),data!C1858/data!C1857,1))</f>
        <v>20643.503519039354</v>
      </c>
      <c r="R1858" s="36">
        <f ca="1">1-O1858/MAX($O$202:O1858)</f>
        <v>0.70413855891789545</v>
      </c>
      <c r="S1858" s="36">
        <f>1-N1858/MAX($N$202:N1858)</f>
        <v>0.52552186996342598</v>
      </c>
    </row>
    <row r="1859" spans="1:19" x14ac:dyDescent="0.4">
      <c r="A1859" s="17">
        <f t="shared" si="84"/>
        <v>1857</v>
      </c>
      <c r="B1859">
        <v>1580688000</v>
      </c>
      <c r="C1859">
        <v>9280.49</v>
      </c>
      <c r="D1859" s="14">
        <f t="shared" si="85"/>
        <v>43864</v>
      </c>
      <c r="F1859">
        <f ca="1">IF(A1859&lt;$F$2,"",AVERAGE(INDIRECT("C"&amp;A1859-$F$2+3):C1859))</f>
        <v>8186.7759090909103</v>
      </c>
      <c r="G1859" s="2">
        <f ca="1">IF(A1859&lt;$G$2,"",IF(A1859=$G$2,AVERAGE(INDIRECT("C"&amp;A1859-$G$2+3):C1859),G1858+(2/($G$2+3))*(C1859-G1858)))</f>
        <v>8427.9289948392179</v>
      </c>
      <c r="J1859">
        <f ca="1">IF(F1859="","",IF(C1859&lt;(F1859*(1-'inputs and tables'!$K$14)),0,IF(C1859&gt;(F1859*(1+'inputs and tables'!$K$14)),1,J1858)))</f>
        <v>1</v>
      </c>
      <c r="K1859">
        <f ca="1">IF(G1859="","",IF(C1859&lt;(G1859*(1-'inputs and tables'!$K$14)),0,IF(C1859&gt;(G1859*(1+'inputs and tables'!$K$14)),1,K1858)))</f>
        <v>1</v>
      </c>
      <c r="N1859" s="13">
        <f t="shared" si="86"/>
        <v>33396.271906149908</v>
      </c>
      <c r="O1859" s="10">
        <f ca="1">(O1858+(IF(J1858&lt;&gt;J1857,(-O1858*'inputs and tables'!$K$22-'inputs and tables'!$K$21)-O1858*'inputs and tables'!$K$22,0)*('inputs and tables'!$K$15+'inputs and tables'!$K$16)))*(IF(AND(J1858=0,'inputs and tables'!$K$16=1),(data!C1858/data!C1859-1)*'inputs and tables'!$K$18+1,1)*IF(AND(J1858=1,'inputs and tables'!$K$15=1),(data!C1859/data!C1858-1)*'inputs and tables'!$K$17+1,1))</f>
        <v>970602.33726417273</v>
      </c>
      <c r="P1859" s="10">
        <f ca="1">(P1858+(IF(K1858&lt;&gt;K1857,(-P1858*'inputs and tables'!$K$22-'inputs and tables'!$K$21)-P1858*'inputs and tables'!$K$22,0)*('inputs and tables'!$K$15+'inputs and tables'!$K$16)))*(IF(AND(K1858=0,'inputs and tables'!$K$16=1),data!C1858/data!C1859,1)*IF(AND(K1858=1,'inputs and tables'!$K$15=1),data!C1859/data!C1858,1))</f>
        <v>20548.273499588086</v>
      </c>
      <c r="R1859" s="36">
        <f ca="1">1-O1859/MAX($O$202:O1859)</f>
        <v>0.70720942836682754</v>
      </c>
      <c r="S1859" s="36">
        <f>1-N1859/MAX($N$202:N1859)</f>
        <v>0.52771067292077822</v>
      </c>
    </row>
    <row r="1860" spans="1:19" x14ac:dyDescent="0.4">
      <c r="A1860" s="17">
        <f t="shared" si="84"/>
        <v>1858</v>
      </c>
      <c r="B1860">
        <v>1580774400</v>
      </c>
      <c r="C1860">
        <v>9164.33</v>
      </c>
      <c r="D1860" s="14">
        <f t="shared" si="85"/>
        <v>43865</v>
      </c>
      <c r="F1860">
        <f ca="1">IF(A1860&lt;$F$2,"",AVERAGE(INDIRECT("C"&amp;A1860-$F$2+3):C1860))</f>
        <v>8224.3047727272733</v>
      </c>
      <c r="G1860" s="2">
        <f ca="1">IF(A1860&lt;$G$2,"",IF(A1860=$G$2,AVERAGE(INDIRECT("C"&amp;A1860-$G$2+3):C1860),G1859+(2/($G$2+3))*(C1860-G1859)))</f>
        <v>8459.2652078247829</v>
      </c>
      <c r="J1860">
        <f ca="1">IF(F1860="","",IF(C1860&lt;(F1860*(1-'inputs and tables'!$K$14)),0,IF(C1860&gt;(F1860*(1+'inputs and tables'!$K$14)),1,J1859)))</f>
        <v>1</v>
      </c>
      <c r="K1860">
        <f ca="1">IF(G1860="","",IF(C1860&lt;(G1860*(1-'inputs and tables'!$K$14)),0,IF(C1860&gt;(G1860*(1+'inputs and tables'!$K$14)),1,K1859)))</f>
        <v>1</v>
      </c>
      <c r="N1860" s="13">
        <f t="shared" si="86"/>
        <v>32978.264781028462</v>
      </c>
      <c r="O1860" s="10">
        <f ca="1">(O1859+(IF(J1859&lt;&gt;J1858,(-O1859*'inputs and tables'!$K$22-'inputs and tables'!$K$21)-O1859*'inputs and tables'!$K$22,0)*('inputs and tables'!$K$15+'inputs and tables'!$K$16)))*(IF(AND(J1859=0,'inputs and tables'!$K$16=1),(data!C1859/data!C1860-1)*'inputs and tables'!$K$18+1,1)*IF(AND(J1859=1,'inputs and tables'!$K$15=1),(data!C1860/data!C1859-1)*'inputs and tables'!$K$17+1,1))</f>
        <v>943267.93715519528</v>
      </c>
      <c r="P1860" s="10">
        <f ca="1">(P1859+(IF(K1859&lt;&gt;K1858,(-P1859*'inputs and tables'!$K$22-'inputs and tables'!$K$21)-P1859*'inputs and tables'!$K$22,0)*('inputs and tables'!$K$15+'inputs and tables'!$K$16)))*(IF(AND(K1859=0,'inputs and tables'!$K$16=1),data!C1859/data!C1860,1)*IF(AND(K1859=1,'inputs and tables'!$K$15=1),data!C1860/data!C1859,1))</f>
        <v>20291.079380558578</v>
      </c>
      <c r="R1860" s="36">
        <f ca="1">1-O1860/MAX($O$202:O1860)</f>
        <v>0.71545508606400143</v>
      </c>
      <c r="S1860" s="36">
        <f>1-N1860/MAX($N$202:N1860)</f>
        <v>0.5336221202940874</v>
      </c>
    </row>
    <row r="1861" spans="1:19" x14ac:dyDescent="0.4">
      <c r="A1861" s="17">
        <f t="shared" ref="A1861:A1924" si="87">A1860+1</f>
        <v>1859</v>
      </c>
      <c r="B1861">
        <v>1580860800</v>
      </c>
      <c r="C1861">
        <v>9613.82</v>
      </c>
      <c r="D1861" s="14">
        <f t="shared" si="85"/>
        <v>43866</v>
      </c>
      <c r="F1861">
        <f ca="1">IF(A1861&lt;$F$2,"",AVERAGE(INDIRECT("C"&amp;A1861-$F$2+3):C1861))</f>
        <v>8276.6463636363642</v>
      </c>
      <c r="G1861" s="2">
        <f ca="1">IF(A1861&lt;$G$2,"",IF(A1861=$G$2,AVERAGE(INDIRECT("C"&amp;A1861-$G$2+3):C1861),G1860+(2/($G$2+3))*(C1861-G1860)))</f>
        <v>8508.3951989811758</v>
      </c>
      <c r="J1861">
        <f ca="1">IF(F1861="","",IF(C1861&lt;(F1861*(1-'inputs and tables'!$K$14)),0,IF(C1861&gt;(F1861*(1+'inputs and tables'!$K$14)),1,J1860)))</f>
        <v>1</v>
      </c>
      <c r="K1861">
        <f ca="1">IF(G1861="","",IF(C1861&lt;(G1861*(1-'inputs and tables'!$K$14)),0,IF(C1861&gt;(G1861*(1+'inputs and tables'!$K$14)),1,K1860)))</f>
        <v>1</v>
      </c>
      <c r="N1861" s="13">
        <f t="shared" si="86"/>
        <v>34595.775306776057</v>
      </c>
      <c r="O1861" s="10">
        <f ca="1">(O1860+(IF(J1860&lt;&gt;J1859,(-O1860*'inputs and tables'!$K$22-'inputs and tables'!$K$21)-O1860*'inputs and tables'!$K$22,0)*('inputs and tables'!$K$15+'inputs and tables'!$K$16)))*(IF(AND(J1860=0,'inputs and tables'!$K$16=1),(data!C1860/data!C1861-1)*'inputs and tables'!$K$18+1,1)*IF(AND(J1860=1,'inputs and tables'!$K$15=1),(data!C1861/data!C1860-1)*'inputs and tables'!$K$17+1,1))</f>
        <v>1047364.6235918194</v>
      </c>
      <c r="P1861" s="10">
        <f ca="1">(P1860+(IF(K1860&lt;&gt;K1859,(-P1860*'inputs and tables'!$K$22-'inputs and tables'!$K$21)-P1860*'inputs and tables'!$K$22,0)*('inputs and tables'!$K$15+'inputs and tables'!$K$16)))*(IF(AND(K1860=0,'inputs and tables'!$K$16=1),data!C1860/data!C1861,1)*IF(AND(K1860=1,'inputs and tables'!$K$15=1),data!C1861/data!C1860,1))</f>
        <v>21286.311685677148</v>
      </c>
      <c r="R1861" s="36">
        <f ca="1">1-O1861/MAX($O$202:O1861)</f>
        <v>0.68405342221389387</v>
      </c>
      <c r="S1861" s="36">
        <f>1-N1861/MAX($N$202:N1861)</f>
        <v>0.51074732277490043</v>
      </c>
    </row>
    <row r="1862" spans="1:19" x14ac:dyDescent="0.4">
      <c r="A1862" s="17">
        <f t="shared" si="87"/>
        <v>1860</v>
      </c>
      <c r="B1862">
        <v>1580947200</v>
      </c>
      <c r="C1862">
        <v>9763.01</v>
      </c>
      <c r="D1862" s="14">
        <f t="shared" si="85"/>
        <v>43867</v>
      </c>
      <c r="F1862">
        <f ca="1">IF(A1862&lt;$F$2,"",AVERAGE(INDIRECT("C"&amp;A1862-$F$2+3):C1862))</f>
        <v>8333.6463636363642</v>
      </c>
      <c r="G1862" s="2">
        <f ca="1">IF(A1862&lt;$G$2,"",IF(A1862=$G$2,AVERAGE(INDIRECT("C"&amp;A1862-$G$2+3):C1862),G1861+(2/($G$2+3))*(C1862-G1861)))</f>
        <v>8561.7830628543179</v>
      </c>
      <c r="J1862">
        <f ca="1">IF(F1862="","",IF(C1862&lt;(F1862*(1-'inputs and tables'!$K$14)),0,IF(C1862&gt;(F1862*(1+'inputs and tables'!$K$14)),1,J1861)))</f>
        <v>1</v>
      </c>
      <c r="K1862">
        <f ca="1">IF(G1862="","",IF(C1862&lt;(G1862*(1-'inputs and tables'!$K$14)),0,IF(C1862&gt;(G1862*(1+'inputs and tables'!$K$14)),1,K1861)))</f>
        <v>1</v>
      </c>
      <c r="N1862" s="13">
        <f t="shared" si="86"/>
        <v>35132.642412465357</v>
      </c>
      <c r="O1862" s="10">
        <f ca="1">(O1861+(IF(J1861&lt;&gt;J1860,(-O1861*'inputs and tables'!$K$22-'inputs and tables'!$K$21)-O1861*'inputs and tables'!$K$22,0)*('inputs and tables'!$K$15+'inputs and tables'!$K$16)))*(IF(AND(J1861=0,'inputs and tables'!$K$16=1),(data!C1861/data!C1862-1)*'inputs and tables'!$K$18+1,1)*IF(AND(J1861=1,'inputs and tables'!$K$15=1),(data!C1862/data!C1861-1)*'inputs and tables'!$K$17+1,1))</f>
        <v>1083934.5550483833</v>
      </c>
      <c r="P1862" s="10">
        <f ca="1">(P1861+(IF(K1861&lt;&gt;K1860,(-P1861*'inputs and tables'!$K$22-'inputs and tables'!$K$21)-P1861*'inputs and tables'!$K$22,0)*('inputs and tables'!$K$15+'inputs and tables'!$K$16)))*(IF(AND(K1861=0,'inputs and tables'!$K$16=1),data!C1861/data!C1862,1)*IF(AND(K1861=1,'inputs and tables'!$K$15=1),data!C1862/data!C1861,1))</f>
        <v>21616.638739895574</v>
      </c>
      <c r="R1862" s="36">
        <f ca="1">1-O1862/MAX($O$202:O1862)</f>
        <v>0.6730217867802375</v>
      </c>
      <c r="S1862" s="36">
        <f>1-N1862/MAX($N$202:N1862)</f>
        <v>0.50315496022648443</v>
      </c>
    </row>
    <row r="1863" spans="1:19" x14ac:dyDescent="0.4">
      <c r="A1863" s="17">
        <f t="shared" si="87"/>
        <v>1861</v>
      </c>
      <c r="B1863">
        <v>1581033600</v>
      </c>
      <c r="C1863">
        <v>9808.0499999999993</v>
      </c>
      <c r="D1863" s="14">
        <f t="shared" si="85"/>
        <v>43868</v>
      </c>
      <c r="F1863">
        <f ca="1">IF(A1863&lt;$F$2,"",AVERAGE(INDIRECT("C"&amp;A1863-$F$2+3):C1863))</f>
        <v>8393.0993181818194</v>
      </c>
      <c r="G1863" s="2">
        <f ca="1">IF(A1863&lt;$G$2,"",IF(A1863=$G$2,AVERAGE(INDIRECT("C"&amp;A1863-$G$2+3):C1863),G1862+(2/($G$2+3))*(C1863-G1862)))</f>
        <v>8614.8156984775378</v>
      </c>
      <c r="J1863">
        <f ca="1">IF(F1863="","",IF(C1863&lt;(F1863*(1-'inputs and tables'!$K$14)),0,IF(C1863&gt;(F1863*(1+'inputs and tables'!$K$14)),1,J1862)))</f>
        <v>1</v>
      </c>
      <c r="K1863">
        <f ca="1">IF(G1863="","",IF(C1863&lt;(G1863*(1-'inputs and tables'!$K$14)),0,IF(C1863&gt;(G1863*(1+'inputs and tables'!$K$14)),1,K1862)))</f>
        <v>1</v>
      </c>
      <c r="N1863" s="13">
        <f t="shared" si="86"/>
        <v>35294.720932743156</v>
      </c>
      <c r="O1863" s="10">
        <f ca="1">(O1862+(IF(J1862&lt;&gt;J1861,(-O1862*'inputs and tables'!$K$22-'inputs and tables'!$K$21)-O1862*'inputs and tables'!$K$22,0)*('inputs and tables'!$K$15+'inputs and tables'!$K$16)))*(IF(AND(J1862=0,'inputs and tables'!$K$16=1),(data!C1862/data!C1863-1)*'inputs and tables'!$K$18+1,1)*IF(AND(J1862=1,'inputs and tables'!$K$15=1),(data!C1863/data!C1862-1)*'inputs and tables'!$K$17+1,1))</f>
        <v>1095185.7908669065</v>
      </c>
      <c r="P1863" s="10">
        <f ca="1">(P1862+(IF(K1862&lt;&gt;K1861,(-P1862*'inputs and tables'!$K$22-'inputs and tables'!$K$21)-P1862*'inputs and tables'!$K$22,0)*('inputs and tables'!$K$15+'inputs and tables'!$K$16)))*(IF(AND(K1862=0,'inputs and tables'!$K$16=1),data!C1862/data!C1863,1)*IF(AND(K1862=1,'inputs and tables'!$K$15=1),data!C1863/data!C1862,1))</f>
        <v>21716.363456847095</v>
      </c>
      <c r="R1863" s="36">
        <f ca="1">1-O1863/MAX($O$202:O1863)</f>
        <v>0.66962775439394573</v>
      </c>
      <c r="S1863" s="36">
        <f>1-N1863/MAX($N$202:N1863)</f>
        <v>0.50086284943366566</v>
      </c>
    </row>
    <row r="1864" spans="1:19" x14ac:dyDescent="0.4">
      <c r="A1864" s="17">
        <f t="shared" si="87"/>
        <v>1862</v>
      </c>
      <c r="B1864">
        <v>1581120000</v>
      </c>
      <c r="C1864">
        <v>9905.64</v>
      </c>
      <c r="D1864" s="14">
        <f t="shared" si="85"/>
        <v>43869</v>
      </c>
      <c r="F1864">
        <f ca="1">IF(A1864&lt;$F$2,"",AVERAGE(INDIRECT("C"&amp;A1864-$F$2+3):C1864))</f>
        <v>8454.7245454545464</v>
      </c>
      <c r="G1864" s="2">
        <f ca="1">IF(A1864&lt;$G$2,"",IF(A1864=$G$2,AVERAGE(INDIRECT("C"&amp;A1864-$G$2+3):C1864),G1863+(2/($G$2+3))*(C1864-G1863)))</f>
        <v>8669.744392159344</v>
      </c>
      <c r="J1864">
        <f ca="1">IF(F1864="","",IF(C1864&lt;(F1864*(1-'inputs and tables'!$K$14)),0,IF(C1864&gt;(F1864*(1+'inputs and tables'!$K$14)),1,J1863)))</f>
        <v>1</v>
      </c>
      <c r="K1864">
        <f ca="1">IF(G1864="","",IF(C1864&lt;(G1864*(1-'inputs and tables'!$K$14)),0,IF(C1864&gt;(G1864*(1+'inputs and tables'!$K$14)),1,K1863)))</f>
        <v>1</v>
      </c>
      <c r="N1864" s="13">
        <f t="shared" si="86"/>
        <v>35645.903055165698</v>
      </c>
      <c r="O1864" s="10">
        <f ca="1">(O1863+(IF(J1863&lt;&gt;J1862,(-O1863*'inputs and tables'!$K$22-'inputs and tables'!$K$21)-O1863*'inputs and tables'!$K$22,0)*('inputs and tables'!$K$15+'inputs and tables'!$K$16)))*(IF(AND(J1863=0,'inputs and tables'!$K$16=1),(data!C1863/data!C1864-1)*'inputs and tables'!$K$18+1,1)*IF(AND(J1863=1,'inputs and tables'!$K$15=1),(data!C1864/data!C1863-1)*'inputs and tables'!$K$17+1,1))</f>
        <v>1119704.2382641039</v>
      </c>
      <c r="P1864" s="10">
        <f ca="1">(P1863+(IF(K1863&lt;&gt;K1862,(-P1863*'inputs and tables'!$K$22-'inputs and tables'!$K$21)-P1863*'inputs and tables'!$K$22,0)*('inputs and tables'!$K$15+'inputs and tables'!$K$16)))*(IF(AND(K1863=0,'inputs and tables'!$K$16=1),data!C1863/data!C1864,1)*IF(AND(K1863=1,'inputs and tables'!$K$15=1),data!C1864/data!C1863,1))</f>
        <v>21932.441057364398</v>
      </c>
      <c r="R1864" s="36">
        <f ca="1">1-O1864/MAX($O$202:O1864)</f>
        <v>0.66223155313482041</v>
      </c>
      <c r="S1864" s="36">
        <f>1-N1864/MAX($N$202:N1864)</f>
        <v>0.4958964397473602</v>
      </c>
    </row>
    <row r="1865" spans="1:19" x14ac:dyDescent="0.4">
      <c r="A1865" s="17">
        <f t="shared" si="87"/>
        <v>1863</v>
      </c>
      <c r="B1865">
        <v>1581206400</v>
      </c>
      <c r="C1865">
        <v>10168.35</v>
      </c>
      <c r="D1865" s="14">
        <f t="shared" si="85"/>
        <v>43870</v>
      </c>
      <c r="F1865">
        <f ca="1">IF(A1865&lt;$F$2,"",AVERAGE(INDIRECT("C"&amp;A1865-$F$2+3):C1865))</f>
        <v>8521.1454545454544</v>
      </c>
      <c r="G1865" s="2">
        <f ca="1">IF(A1865&lt;$G$2,"",IF(A1865=$G$2,AVERAGE(INDIRECT("C"&amp;A1865-$G$2+3):C1865),G1864+(2/($G$2+3))*(C1865-G1864)))</f>
        <v>8733.514843556819</v>
      </c>
      <c r="J1865">
        <f ca="1">IF(F1865="","",IF(C1865&lt;(F1865*(1-'inputs and tables'!$K$14)),0,IF(C1865&gt;(F1865*(1+'inputs and tables'!$K$14)),1,J1864)))</f>
        <v>1</v>
      </c>
      <c r="K1865">
        <f ca="1">IF(G1865="","",IF(C1865&lt;(G1865*(1-'inputs and tables'!$K$14)),0,IF(C1865&gt;(G1865*(1+'inputs and tables'!$K$14)),1,K1864)))</f>
        <v>1</v>
      </c>
      <c r="N1865" s="13">
        <f t="shared" si="86"/>
        <v>36591.277124041881</v>
      </c>
      <c r="O1865" s="10">
        <f ca="1">(O1864+(IF(J1864&lt;&gt;J1863,(-O1864*'inputs and tables'!$K$22-'inputs and tables'!$K$21)-O1864*'inputs and tables'!$K$22,0)*('inputs and tables'!$K$15+'inputs and tables'!$K$16)))*(IF(AND(J1864=0,'inputs and tables'!$K$16=1),(data!C1864/data!C1865-1)*'inputs and tables'!$K$18+1,1)*IF(AND(J1864=1,'inputs and tables'!$K$15=1),(data!C1865/data!C1864-1)*'inputs and tables'!$K$17+1,1))</f>
        <v>1186520.1508126438</v>
      </c>
      <c r="P1865" s="10">
        <f ca="1">(P1864+(IF(K1864&lt;&gt;K1863,(-P1864*'inputs and tables'!$K$22-'inputs and tables'!$K$21)-P1864*'inputs and tables'!$K$22,0)*('inputs and tables'!$K$15+'inputs and tables'!$K$16)))*(IF(AND(K1864=0,'inputs and tables'!$K$16=1),data!C1864/data!C1865,1)*IF(AND(K1864=1,'inputs and tables'!$K$15=1),data!C1865/data!C1864,1))</f>
        <v>22514.116909725301</v>
      </c>
      <c r="R1865" s="36">
        <f ca="1">1-O1865/MAX($O$202:O1865)</f>
        <v>0.64207595647262683</v>
      </c>
      <c r="S1865" s="36">
        <f>1-N1865/MAX($N$202:N1865)</f>
        <v>0.48252698090230095</v>
      </c>
    </row>
    <row r="1866" spans="1:19" x14ac:dyDescent="0.4">
      <c r="A1866" s="17">
        <f t="shared" si="87"/>
        <v>1864</v>
      </c>
      <c r="B1866">
        <v>1581292800</v>
      </c>
      <c r="C1866">
        <v>9851.7800000000007</v>
      </c>
      <c r="D1866" s="14">
        <f t="shared" si="85"/>
        <v>43871</v>
      </c>
      <c r="F1866">
        <f ca="1">IF(A1866&lt;$F$2,"",AVERAGE(INDIRECT("C"&amp;A1866-$F$2+3):C1866))</f>
        <v>8579.0797727272729</v>
      </c>
      <c r="G1866" s="2">
        <f ca="1">IF(A1866&lt;$G$2,"",IF(A1866=$G$2,AVERAGE(INDIRECT("C"&amp;A1866-$G$2+3):C1866),G1865+(2/($G$2+3))*(C1866-G1865)))</f>
        <v>8781.1005948948259</v>
      </c>
      <c r="J1866">
        <f ca="1">IF(F1866="","",IF(C1866&lt;(F1866*(1-'inputs and tables'!$K$14)),0,IF(C1866&gt;(F1866*(1+'inputs and tables'!$K$14)),1,J1865)))</f>
        <v>1</v>
      </c>
      <c r="K1866">
        <f ca="1">IF(G1866="","",IF(C1866&lt;(G1866*(1-'inputs and tables'!$K$14)),0,IF(C1866&gt;(G1866*(1+'inputs and tables'!$K$14)),1,K1865)))</f>
        <v>1</v>
      </c>
      <c r="N1866" s="13">
        <f t="shared" si="86"/>
        <v>35452.085357515563</v>
      </c>
      <c r="O1866" s="10">
        <f ca="1">(O1865+(IF(J1865&lt;&gt;J1864,(-O1865*'inputs and tables'!$K$22-'inputs and tables'!$K$21)-O1865*'inputs and tables'!$K$22,0)*('inputs and tables'!$K$15+'inputs and tables'!$K$16)))*(IF(AND(J1865=0,'inputs and tables'!$K$16=1),(data!C1865/data!C1866-1)*'inputs and tables'!$K$18+1,1)*IF(AND(J1865=1,'inputs and tables'!$K$15=1),(data!C1866/data!C1865-1)*'inputs and tables'!$K$17+1,1))</f>
        <v>1103405.6298410795</v>
      </c>
      <c r="P1866" s="10">
        <f ca="1">(P1865+(IF(K1865&lt;&gt;K1864,(-P1865*'inputs and tables'!$K$22-'inputs and tables'!$K$21)-P1865*'inputs and tables'!$K$22,0)*('inputs and tables'!$K$15+'inputs and tables'!$K$16)))*(IF(AND(K1865=0,'inputs and tables'!$K$16=1),data!C1865/data!C1866,1)*IF(AND(K1865=1,'inputs and tables'!$K$15=1),data!C1866/data!C1865,1))</f>
        <v>21813.187654722107</v>
      </c>
      <c r="R1866" s="36">
        <f ca="1">1-O1866/MAX($O$202:O1866)</f>
        <v>0.66714816902764174</v>
      </c>
      <c r="S1866" s="36">
        <f>1-N1866/MAX($N$202:N1866)</f>
        <v>0.49863740527358613</v>
      </c>
    </row>
    <row r="1867" spans="1:19" x14ac:dyDescent="0.4">
      <c r="A1867" s="17">
        <f t="shared" si="87"/>
        <v>1865</v>
      </c>
      <c r="B1867">
        <v>1581379200</v>
      </c>
      <c r="C1867">
        <v>10270.01</v>
      </c>
      <c r="D1867" s="14">
        <f t="shared" si="85"/>
        <v>43872</v>
      </c>
      <c r="F1867">
        <f ca="1">IF(A1867&lt;$F$2,"",AVERAGE(INDIRECT("C"&amp;A1867-$F$2+3):C1867))</f>
        <v>8644.6506818181824</v>
      </c>
      <c r="G1867" s="2">
        <f ca="1">IF(A1867&lt;$G$2,"",IF(A1867=$G$2,AVERAGE(INDIRECT("C"&amp;A1867-$G$2+3):C1867),G1866+(2/($G$2+3))*(C1867-G1866)))</f>
        <v>8844.4584419205785</v>
      </c>
      <c r="J1867">
        <f ca="1">IF(F1867="","",IF(C1867&lt;(F1867*(1-'inputs and tables'!$K$14)),0,IF(C1867&gt;(F1867*(1+'inputs and tables'!$K$14)),1,J1866)))</f>
        <v>1</v>
      </c>
      <c r="K1867">
        <f ca="1">IF(G1867="","",IF(C1867&lt;(G1867*(1-'inputs and tables'!$K$14)),0,IF(C1867&gt;(G1867*(1+'inputs and tables'!$K$14)),1,K1866)))</f>
        <v>1</v>
      </c>
      <c r="N1867" s="13">
        <f t="shared" si="86"/>
        <v>36957.105329446902</v>
      </c>
      <c r="O1867" s="10">
        <f ca="1">(O1866+(IF(J1866&lt;&gt;J1865,(-O1866*'inputs and tables'!$K$22-'inputs and tables'!$K$21)-O1866*'inputs and tables'!$K$22,0)*('inputs and tables'!$K$15+'inputs and tables'!$K$16)))*(IF(AND(J1866=0,'inputs and tables'!$K$16=1),(data!C1866/data!C1867-1)*'inputs and tables'!$K$18+1,1)*IF(AND(J1866=1,'inputs and tables'!$K$15=1),(data!C1867/data!C1866-1)*'inputs and tables'!$K$17+1,1))</f>
        <v>1208800.1887206908</v>
      </c>
      <c r="P1867" s="10">
        <f ca="1">(P1866+(IF(K1866&lt;&gt;K1865,(-P1866*'inputs and tables'!$K$22-'inputs and tables'!$K$21)-P1866*'inputs and tables'!$K$22,0)*('inputs and tables'!$K$15+'inputs and tables'!$K$16)))*(IF(AND(K1866=0,'inputs and tables'!$K$16=1),data!C1866/data!C1867,1)*IF(AND(K1866=1,'inputs and tables'!$K$15=1),data!C1867/data!C1866,1))</f>
        <v>22739.206046610114</v>
      </c>
      <c r="R1867" s="36">
        <f ca="1">1-O1867/MAX($O$202:O1867)</f>
        <v>0.63535499075406765</v>
      </c>
      <c r="S1867" s="36">
        <f>1-N1867/MAX($N$202:N1867)</f>
        <v>0.47735344663946844</v>
      </c>
    </row>
    <row r="1868" spans="1:19" x14ac:dyDescent="0.4">
      <c r="A1868" s="17">
        <f t="shared" si="87"/>
        <v>1866</v>
      </c>
      <c r="B1868">
        <v>1581465600</v>
      </c>
      <c r="C1868">
        <v>10351.129999999999</v>
      </c>
      <c r="D1868" s="14">
        <f t="shared" si="85"/>
        <v>43873</v>
      </c>
      <c r="F1868">
        <f ca="1">IF(A1868&lt;$F$2,"",AVERAGE(INDIRECT("C"&amp;A1868-$F$2+3):C1868))</f>
        <v>8715.8581818181829</v>
      </c>
      <c r="G1868" s="2">
        <f ca="1">IF(A1868&lt;$G$2,"",IF(A1868=$G$2,AVERAGE(INDIRECT("C"&amp;A1868-$G$2+3):C1868),G1867+(2/($G$2+3))*(C1868-G1867)))</f>
        <v>8908.5721252431067</v>
      </c>
      <c r="J1868">
        <f ca="1">IF(F1868="","",IF(C1868&lt;(F1868*(1-'inputs and tables'!$K$14)),0,IF(C1868&gt;(F1868*(1+'inputs and tables'!$K$14)),1,J1867)))</f>
        <v>1</v>
      </c>
      <c r="K1868">
        <f ca="1">IF(G1868="","",IF(C1868&lt;(G1868*(1-'inputs and tables'!$K$14)),0,IF(C1868&gt;(G1868*(1+'inputs and tables'!$K$14)),1,K1867)))</f>
        <v>1</v>
      </c>
      <c r="N1868" s="13">
        <f t="shared" si="86"/>
        <v>37249.019396163945</v>
      </c>
      <c r="O1868" s="10">
        <f ca="1">(O1867+(IF(J1867&lt;&gt;J1866,(-O1867*'inputs and tables'!$K$22-'inputs and tables'!$K$21)-O1867*'inputs and tables'!$K$22,0)*('inputs and tables'!$K$15+'inputs and tables'!$K$16)))*(IF(AND(J1867=0,'inputs and tables'!$K$16=1),(data!C1867/data!C1868-1)*'inputs and tables'!$K$18+1,1)*IF(AND(J1867=1,'inputs and tables'!$K$15=1),(data!C1868/data!C1867-1)*'inputs and tables'!$K$17+1,1))</f>
        <v>1230283.1483716841</v>
      </c>
      <c r="P1868" s="10">
        <f ca="1">(P1867+(IF(K1867&lt;&gt;K1866,(-P1867*'inputs and tables'!$K$22-'inputs and tables'!$K$21)-P1867*'inputs and tables'!$K$22,0)*('inputs and tables'!$K$15+'inputs and tables'!$K$16)))*(IF(AND(K1867=0,'inputs and tables'!$K$16=1),data!C1867/data!C1868,1)*IF(AND(K1867=1,'inputs and tables'!$K$15=1),data!C1868/data!C1867,1))</f>
        <v>22918.816815684437</v>
      </c>
      <c r="R1868" s="36">
        <f ca="1">1-O1868/MAX($O$202:O1868)</f>
        <v>0.62887447057077994</v>
      </c>
      <c r="S1868" s="36">
        <f>1-N1868/MAX($N$202:N1868)</f>
        <v>0.47322520446554595</v>
      </c>
    </row>
    <row r="1869" spans="1:19" x14ac:dyDescent="0.4">
      <c r="A1869" s="17">
        <f t="shared" si="87"/>
        <v>1867</v>
      </c>
      <c r="B1869">
        <v>1581552000</v>
      </c>
      <c r="C1869">
        <v>10236.49</v>
      </c>
      <c r="D1869" s="14">
        <f t="shared" si="85"/>
        <v>43874</v>
      </c>
      <c r="F1869">
        <f ca="1">IF(A1869&lt;$F$2,"",AVERAGE(INDIRECT("C"&amp;A1869-$F$2+3):C1869))</f>
        <v>8785.6484090909107</v>
      </c>
      <c r="G1869" s="2">
        <f ca="1">IF(A1869&lt;$G$2,"",IF(A1869=$G$2,AVERAGE(INDIRECT("C"&amp;A1869-$G$2+3):C1869),G1868+(2/($G$2+3))*(C1869-G1868)))</f>
        <v>8965.0792688497822</v>
      </c>
      <c r="J1869">
        <f ca="1">IF(F1869="","",IF(C1869&lt;(F1869*(1-'inputs and tables'!$K$14)),0,IF(C1869&gt;(F1869*(1+'inputs and tables'!$K$14)),1,J1868)))</f>
        <v>1</v>
      </c>
      <c r="K1869">
        <f ca="1">IF(G1869="","",IF(C1869&lt;(G1869*(1-'inputs and tables'!$K$14)),0,IF(C1869&gt;(G1869*(1+'inputs and tables'!$K$14)),1,K1868)))</f>
        <v>1</v>
      </c>
      <c r="N1869" s="13">
        <f t="shared" si="86"/>
        <v>36836.482061247254</v>
      </c>
      <c r="O1869" s="10">
        <f ca="1">(O1868+(IF(J1868&lt;&gt;J1867,(-O1868*'inputs and tables'!$K$22-'inputs and tables'!$K$21)-O1868*'inputs and tables'!$K$22,0)*('inputs and tables'!$K$15+'inputs and tables'!$K$16)))*(IF(AND(J1868=0,'inputs and tables'!$K$16=1),(data!C1868/data!C1869-1)*'inputs and tables'!$K$18+1,1)*IF(AND(J1868=1,'inputs and tables'!$K$15=1),(data!C1869/data!C1868-1)*'inputs and tables'!$K$17+1,1))</f>
        <v>1199625.6998331198</v>
      </c>
      <c r="P1869" s="10">
        <f ca="1">(P1868+(IF(K1868&lt;&gt;K1867,(-P1868*'inputs and tables'!$K$22-'inputs and tables'!$K$21)-P1868*'inputs and tables'!$K$22,0)*('inputs and tables'!$K$15+'inputs and tables'!$K$16)))*(IF(AND(K1868=0,'inputs and tables'!$K$16=1),data!C1868/data!C1869,1)*IF(AND(K1868=1,'inputs and tables'!$K$15=1),data!C1869/data!C1868,1))</f>
        <v>22664.988184438374</v>
      </c>
      <c r="R1869" s="36">
        <f ca="1">1-O1869/MAX($O$202:O1869)</f>
        <v>0.63812255450567135</v>
      </c>
      <c r="S1869" s="36">
        <f>1-N1869/MAX($N$202:N1869)</f>
        <v>0.47905929818865345</v>
      </c>
    </row>
    <row r="1870" spans="1:19" x14ac:dyDescent="0.4">
      <c r="A1870" s="17">
        <f t="shared" si="87"/>
        <v>1868</v>
      </c>
      <c r="B1870">
        <v>1581638400</v>
      </c>
      <c r="C1870">
        <v>10371.33</v>
      </c>
      <c r="D1870" s="14">
        <f t="shared" si="85"/>
        <v>43875</v>
      </c>
      <c r="F1870">
        <f ca="1">IF(A1870&lt;$F$2,"",AVERAGE(INDIRECT("C"&amp;A1870-$F$2+3):C1870))</f>
        <v>8858.3075000000008</v>
      </c>
      <c r="G1870" s="2">
        <f ca="1">IF(A1870&lt;$G$2,"",IF(A1870=$G$2,AVERAGE(INDIRECT("C"&amp;A1870-$G$2+3):C1870),G1869+(2/($G$2+3))*(C1870-G1869)))</f>
        <v>9024.919725494472</v>
      </c>
      <c r="J1870">
        <f ca="1">IF(F1870="","",IF(C1870&lt;(F1870*(1-'inputs and tables'!$K$14)),0,IF(C1870&gt;(F1870*(1+'inputs and tables'!$K$14)),1,J1869)))</f>
        <v>1</v>
      </c>
      <c r="K1870">
        <f ca="1">IF(G1870="","",IF(C1870&lt;(G1870*(1-'inputs and tables'!$K$14)),0,IF(C1870&gt;(G1870*(1+'inputs and tables'!$K$14)),1,K1869)))</f>
        <v>1</v>
      </c>
      <c r="N1870" s="13">
        <f t="shared" si="86"/>
        <v>37321.71002914822</v>
      </c>
      <c r="O1870" s="10">
        <f ca="1">(O1869+(IF(J1869&lt;&gt;J1868,(-O1869*'inputs and tables'!$K$22-'inputs and tables'!$K$21)-O1869*'inputs and tables'!$K$22,0)*('inputs and tables'!$K$15+'inputs and tables'!$K$16)))*(IF(AND(J1869=0,'inputs and tables'!$K$16=1),(data!C1869/data!C1870-1)*'inputs and tables'!$K$18+1,1)*IF(AND(J1869=1,'inputs and tables'!$K$15=1),(data!C1870/data!C1869-1)*'inputs and tables'!$K$17+1,1))</f>
        <v>1235180.3128960317</v>
      </c>
      <c r="P1870" s="10">
        <f ca="1">(P1869+(IF(K1869&lt;&gt;K1868,(-P1869*'inputs and tables'!$K$22-'inputs and tables'!$K$21)-P1869*'inputs and tables'!$K$22,0)*('inputs and tables'!$K$15+'inputs and tables'!$K$16)))*(IF(AND(K1869=0,'inputs and tables'!$K$16=1),data!C1869/data!C1870,1)*IF(AND(K1869=1,'inputs and tables'!$K$15=1),data!C1870/data!C1869,1))</f>
        <v>22963.542377017046</v>
      </c>
      <c r="R1870" s="36">
        <f ca="1">1-O1870/MAX($O$202:O1870)</f>
        <v>0.62739719862797072</v>
      </c>
      <c r="S1870" s="36">
        <f>1-N1870/MAX($N$202:N1870)</f>
        <v>0.47219721516681279</v>
      </c>
    </row>
    <row r="1871" spans="1:19" x14ac:dyDescent="0.4">
      <c r="A1871" s="17">
        <f t="shared" si="87"/>
        <v>1869</v>
      </c>
      <c r="B1871">
        <v>1581724800</v>
      </c>
      <c r="C1871">
        <v>9911.2199999999993</v>
      </c>
      <c r="D1871" s="14">
        <f t="shared" si="85"/>
        <v>43876</v>
      </c>
      <c r="F1871">
        <f ca="1">IF(A1871&lt;$F$2,"",AVERAGE(INDIRECT("C"&amp;A1871-$F$2+3):C1871))</f>
        <v>8925.7211363636361</v>
      </c>
      <c r="G1871" s="2">
        <f ca="1">IF(A1871&lt;$G$2,"",IF(A1871=$G$2,AVERAGE(INDIRECT("C"&amp;A1871-$G$2+3):C1871),G1870+(2/($G$2+3))*(C1871-G1870)))</f>
        <v>9062.6346307925796</v>
      </c>
      <c r="J1871">
        <f ca="1">IF(F1871="","",IF(C1871&lt;(F1871*(1-'inputs and tables'!$K$14)),0,IF(C1871&gt;(F1871*(1+'inputs and tables'!$K$14)),1,J1870)))</f>
        <v>1</v>
      </c>
      <c r="K1871">
        <f ca="1">IF(G1871="","",IF(C1871&lt;(G1871*(1-'inputs and tables'!$K$14)),0,IF(C1871&gt;(G1871*(1+'inputs and tables'!$K$14)),1,K1870)))</f>
        <v>1</v>
      </c>
      <c r="N1871" s="13">
        <f t="shared" si="86"/>
        <v>35665.982942891067</v>
      </c>
      <c r="O1871" s="10">
        <f ca="1">(O1870+(IF(J1870&lt;&gt;J1869,(-O1870*'inputs and tables'!$K$22-'inputs and tables'!$K$21)-O1870*'inputs and tables'!$K$22,0)*('inputs and tables'!$K$15+'inputs and tables'!$K$16)))*(IF(AND(J1870=0,'inputs and tables'!$K$16=1),(data!C1870/data!C1871-1)*'inputs and tables'!$K$18+1,1)*IF(AND(J1870=1,'inputs and tables'!$K$15=1),(data!C1871/data!C1870-1)*'inputs and tables'!$K$17+1,1))</f>
        <v>1111886.8364590814</v>
      </c>
      <c r="P1871" s="10">
        <f ca="1">(P1870+(IF(K1870&lt;&gt;K1869,(-P1870*'inputs and tables'!$K$22-'inputs and tables'!$K$21)-P1870*'inputs and tables'!$K$22,0)*('inputs and tables'!$K$15+'inputs and tables'!$K$16)))*(IF(AND(K1870=0,'inputs and tables'!$K$16=1),data!C1870/data!C1871,1)*IF(AND(K1870=1,'inputs and tables'!$K$15=1),data!C1871/data!C1870,1))</f>
        <v>21944.79594014836</v>
      </c>
      <c r="R1871" s="36">
        <f ca="1">1-O1871/MAX($O$202:O1871)</f>
        <v>0.66458973985589331</v>
      </c>
      <c r="S1871" s="36">
        <f>1-N1871/MAX($N$202:N1871)</f>
        <v>0.4956124704262248</v>
      </c>
    </row>
    <row r="1872" spans="1:19" x14ac:dyDescent="0.4">
      <c r="A1872" s="17">
        <f t="shared" si="87"/>
        <v>1870</v>
      </c>
      <c r="B1872">
        <v>1581811200</v>
      </c>
      <c r="C1872">
        <v>9921</v>
      </c>
      <c r="D1872" s="14">
        <f t="shared" si="85"/>
        <v>43877</v>
      </c>
      <c r="F1872">
        <f ca="1">IF(A1872&lt;$F$2,"",AVERAGE(INDIRECT("C"&amp;A1872-$F$2+3):C1872))</f>
        <v>8984.5063636363648</v>
      </c>
      <c r="G1872" s="2">
        <f ca="1">IF(A1872&lt;$G$2,"",IF(A1872=$G$2,AVERAGE(INDIRECT("C"&amp;A1872-$G$2+3):C1872),G1871+(2/($G$2+3))*(C1872-G1871)))</f>
        <v>9099.1608167162995</v>
      </c>
      <c r="J1872">
        <f ca="1">IF(F1872="","",IF(C1872&lt;(F1872*(1-'inputs and tables'!$K$14)),0,IF(C1872&gt;(F1872*(1+'inputs and tables'!$K$14)),1,J1871)))</f>
        <v>1</v>
      </c>
      <c r="K1872">
        <f ca="1">IF(G1872="","",IF(C1872&lt;(G1872*(1-'inputs and tables'!$K$14)),0,IF(C1872&gt;(G1872*(1+'inputs and tables'!$K$14)),1,K1871)))</f>
        <v>1</v>
      </c>
      <c r="N1872" s="13">
        <f t="shared" si="86"/>
        <v>35701.176724603261</v>
      </c>
      <c r="O1872" s="10">
        <f ca="1">(O1871+(IF(J1871&lt;&gt;J1870,(-O1871*'inputs and tables'!$K$22-'inputs and tables'!$K$21)-O1871*'inputs and tables'!$K$22,0)*('inputs and tables'!$K$15+'inputs and tables'!$K$16)))*(IF(AND(J1871=0,'inputs and tables'!$K$16=1),(data!C1871/data!C1872-1)*'inputs and tables'!$K$18+1,1)*IF(AND(J1871=1,'inputs and tables'!$K$15=1),(data!C1872/data!C1871-1)*'inputs and tables'!$K$17+1,1))</f>
        <v>1114355.4598814538</v>
      </c>
      <c r="P1872" s="10">
        <f ca="1">(P1871+(IF(K1871&lt;&gt;K1870,(-P1871*'inputs and tables'!$K$22-'inputs and tables'!$K$21)-P1871*'inputs and tables'!$K$22,0)*('inputs and tables'!$K$15+'inputs and tables'!$K$16)))*(IF(AND(K1871=0,'inputs and tables'!$K$16=1),data!C1871/data!C1872,1)*IF(AND(K1871=1,'inputs and tables'!$K$15=1),data!C1872/data!C1871,1))</f>
        <v>21966.450197070786</v>
      </c>
      <c r="R1872" s="36">
        <f ca="1">1-O1872/MAX($O$202:O1872)</f>
        <v>0.6638450582955534</v>
      </c>
      <c r="S1872" s="36">
        <f>1-N1872/MAX($N$202:N1872)</f>
        <v>0.49511476075584793</v>
      </c>
    </row>
    <row r="1873" spans="1:19" x14ac:dyDescent="0.4">
      <c r="A1873" s="17">
        <f t="shared" si="87"/>
        <v>1871</v>
      </c>
      <c r="B1873">
        <v>1581897600</v>
      </c>
      <c r="C1873">
        <v>9700</v>
      </c>
      <c r="D1873" s="14">
        <f t="shared" si="85"/>
        <v>43878</v>
      </c>
      <c r="F1873">
        <f ca="1">IF(A1873&lt;$F$2,"",AVERAGE(INDIRECT("C"&amp;A1873-$F$2+3):C1873))</f>
        <v>9037.9465909090904</v>
      </c>
      <c r="G1873" s="2">
        <f ca="1">IF(A1873&lt;$G$2,"",IF(A1873=$G$2,AVERAGE(INDIRECT("C"&amp;A1873-$G$2+3):C1873),G1872+(2/($G$2+3))*(C1873-G1872)))</f>
        <v>9124.7284415368831</v>
      </c>
      <c r="J1873">
        <f ca="1">IF(F1873="","",IF(C1873&lt;(F1873*(1-'inputs and tables'!$K$14)),0,IF(C1873&gt;(F1873*(1+'inputs and tables'!$K$14)),1,J1872)))</f>
        <v>1</v>
      </c>
      <c r="K1873">
        <f ca="1">IF(G1873="","",IF(C1873&lt;(G1873*(1-'inputs and tables'!$K$14)),0,IF(C1873&gt;(G1873*(1+'inputs and tables'!$K$14)),1,K1872)))</f>
        <v>1</v>
      </c>
      <c r="N1873" s="13">
        <f t="shared" si="86"/>
        <v>34905.898017201049</v>
      </c>
      <c r="O1873" s="10">
        <f ca="1">(O1872+(IF(J1872&lt;&gt;J1871,(-O1872*'inputs and tables'!$K$22-'inputs and tables'!$K$21)-O1872*'inputs and tables'!$K$22,0)*('inputs and tables'!$K$15+'inputs and tables'!$K$16)))*(IF(AND(J1872=0,'inputs and tables'!$K$16=1),(data!C1872/data!C1873-1)*'inputs and tables'!$K$18+1,1)*IF(AND(J1872=1,'inputs and tables'!$K$15=1),(data!C1873/data!C1872-1)*'inputs and tables'!$K$17+1,1))</f>
        <v>1058502.8994111328</v>
      </c>
      <c r="P1873" s="10">
        <f ca="1">(P1872+(IF(K1872&lt;&gt;K1871,(-P1872*'inputs and tables'!$K$22-'inputs and tables'!$K$21)-P1872*'inputs and tables'!$K$22,0)*('inputs and tables'!$K$15+'inputs and tables'!$K$16)))*(IF(AND(K1872=0,'inputs and tables'!$K$16=1),data!C1872/data!C1873,1)*IF(AND(K1872=1,'inputs and tables'!$K$15=1),data!C1873/data!C1872,1))</f>
        <v>21477.125986451629</v>
      </c>
      <c r="R1873" s="36">
        <f ca="1">1-O1873/MAX($O$202:O1873)</f>
        <v>0.68069346518624352</v>
      </c>
      <c r="S1873" s="36">
        <f>1-N1873/MAX($N$202:N1873)</f>
        <v>0.50636157437070106</v>
      </c>
    </row>
    <row r="1874" spans="1:19" x14ac:dyDescent="0.4">
      <c r="A1874" s="17">
        <f t="shared" si="87"/>
        <v>1872</v>
      </c>
      <c r="B1874">
        <v>1581984000</v>
      </c>
      <c r="C1874">
        <v>10188.040000000001</v>
      </c>
      <c r="D1874" s="14">
        <f t="shared" ref="D1874:D1937" si="88">(B1874/86400)+DATE(1970,1,1)</f>
        <v>43879</v>
      </c>
      <c r="F1874">
        <f ca="1">IF(A1874&lt;$F$2,"",AVERAGE(INDIRECT("C"&amp;A1874-$F$2+3):C1874))</f>
        <v>9102.3247727272719</v>
      </c>
      <c r="G1874" s="2">
        <f ca="1">IF(A1874&lt;$G$2,"",IF(A1874=$G$2,AVERAGE(INDIRECT("C"&amp;A1874-$G$2+3):C1874),G1873+(2/($G$2+3))*(C1874-G1873)))</f>
        <v>9169.9757418970166</v>
      </c>
      <c r="J1874">
        <f ca="1">IF(F1874="","",IF(C1874&lt;(F1874*(1-'inputs and tables'!$K$14)),0,IF(C1874&gt;(F1874*(1+'inputs and tables'!$K$14)),1,J1873)))</f>
        <v>1</v>
      </c>
      <c r="K1874">
        <f ca="1">IF(G1874="","",IF(C1874&lt;(G1874*(1-'inputs and tables'!$K$14)),0,IF(C1874&gt;(G1874*(1+'inputs and tables'!$K$14)),1,K1873)))</f>
        <v>1</v>
      </c>
      <c r="N1874" s="13">
        <f t="shared" ref="N1874:N1937" si="89">(C1874/C1873)*N1873</f>
        <v>36662.132498470623</v>
      </c>
      <c r="O1874" s="10">
        <f ca="1">(O1873+(IF(J1873&lt;&gt;J1872,(-O1873*'inputs and tables'!$K$22-'inputs and tables'!$K$21)-O1873*'inputs and tables'!$K$22,0)*('inputs and tables'!$K$15+'inputs and tables'!$K$16)))*(IF(AND(J1873=0,'inputs and tables'!$K$16=1),(data!C1873/data!C1874-1)*'inputs and tables'!$K$18+1,1)*IF(AND(J1873=1,'inputs and tables'!$K$15=1),(data!C1874/data!C1873-1)*'inputs and tables'!$K$17+1,1))</f>
        <v>1178330.8838249859</v>
      </c>
      <c r="P1874" s="10">
        <f ca="1">(P1873+(IF(K1873&lt;&gt;K1872,(-P1873*'inputs and tables'!$K$22-'inputs and tables'!$K$21)-P1873*'inputs and tables'!$K$22,0)*('inputs and tables'!$K$15+'inputs and tables'!$K$16)))*(IF(AND(K1873=0,'inputs and tables'!$K$16=1),data!C1873/data!C1874,1)*IF(AND(K1873=1,'inputs and tables'!$K$15=1),data!C1874/data!C1873,1))</f>
        <v>22557.713261341101</v>
      </c>
      <c r="R1874" s="36">
        <f ca="1">1-O1874/MAX($O$202:O1874)</f>
        <v>0.64454631953535291</v>
      </c>
      <c r="S1874" s="36">
        <f>1-N1874/MAX($N$202:N1874)</f>
        <v>0.48152494578883265</v>
      </c>
    </row>
    <row r="1875" spans="1:19" x14ac:dyDescent="0.4">
      <c r="A1875" s="17">
        <f t="shared" si="87"/>
        <v>1873</v>
      </c>
      <c r="B1875">
        <v>1582070400</v>
      </c>
      <c r="C1875">
        <v>9600.08</v>
      </c>
      <c r="D1875" s="14">
        <f t="shared" si="88"/>
        <v>43880</v>
      </c>
      <c r="F1875">
        <f ca="1">IF(A1875&lt;$F$2,"",AVERAGE(INDIRECT("C"&amp;A1875-$F$2+3):C1875))</f>
        <v>9144.0395454545433</v>
      </c>
      <c r="G1875" s="2">
        <f ca="1">IF(A1875&lt;$G$2,"",IF(A1875=$G$2,AVERAGE(INDIRECT("C"&amp;A1875-$G$2+3):C1875),G1874+(2/($G$2+3))*(C1875-G1874)))</f>
        <v>9188.2780507524621</v>
      </c>
      <c r="J1875">
        <f ca="1">IF(F1875="","",IF(C1875&lt;(F1875*(1-'inputs and tables'!$K$14)),0,IF(C1875&gt;(F1875*(1+'inputs and tables'!$K$14)),1,J1874)))</f>
        <v>1</v>
      </c>
      <c r="K1875">
        <f ca="1">IF(G1875="","",IF(C1875&lt;(G1875*(1-'inputs and tables'!$K$14)),0,IF(C1875&gt;(G1875*(1+'inputs and tables'!$K$14)),1,K1874)))</f>
        <v>1</v>
      </c>
      <c r="N1875" s="13">
        <f t="shared" si="89"/>
        <v>34546.331282162013</v>
      </c>
      <c r="O1875" s="10">
        <f ca="1">(O1874+(IF(J1874&lt;&gt;J1873,(-O1874*'inputs and tables'!$K$22-'inputs and tables'!$K$21)-O1874*'inputs and tables'!$K$22,0)*('inputs and tables'!$K$15+'inputs and tables'!$K$16)))*(IF(AND(J1874=0,'inputs and tables'!$K$16=1),(data!C1874/data!C1875-1)*'inputs and tables'!$K$18+1,1)*IF(AND(J1874=1,'inputs and tables'!$K$15=1),(data!C1875/data!C1874-1)*'inputs and tables'!$K$17+1,1))</f>
        <v>1025325.4274741163</v>
      </c>
      <c r="P1875" s="10">
        <f ca="1">(P1874+(IF(K1874&lt;&gt;K1873,(-P1874*'inputs and tables'!$K$22-'inputs and tables'!$K$21)-P1874*'inputs and tables'!$K$22,0)*('inputs and tables'!$K$15+'inputs and tables'!$K$16)))*(IF(AND(K1874=0,'inputs and tables'!$K$16=1),data!C1874/data!C1875,1)*IF(AND(K1874=1,'inputs and tables'!$K$15=1),data!C1875/data!C1874,1))</f>
        <v>21255.889447424182</v>
      </c>
      <c r="R1875" s="36">
        <f ca="1">1-O1875/MAX($O$202:O1875)</f>
        <v>0.69070173592785689</v>
      </c>
      <c r="S1875" s="36">
        <f>1-N1875/MAX($N$202:N1875)</f>
        <v>0.51144655906027614</v>
      </c>
    </row>
    <row r="1876" spans="1:19" x14ac:dyDescent="0.4">
      <c r="A1876" s="17">
        <f t="shared" si="87"/>
        <v>1874</v>
      </c>
      <c r="B1876">
        <v>1582156800</v>
      </c>
      <c r="C1876">
        <v>9610.0499999999993</v>
      </c>
      <c r="D1876" s="14">
        <f t="shared" si="88"/>
        <v>43881</v>
      </c>
      <c r="F1876">
        <f ca="1">IF(A1876&lt;$F$2,"",AVERAGE(INDIRECT("C"&amp;A1876-$F$2+3):C1876))</f>
        <v>9177.0288636363621</v>
      </c>
      <c r="G1876" s="2">
        <f ca="1">IF(A1876&lt;$G$2,"",IF(A1876=$G$2,AVERAGE(INDIRECT("C"&amp;A1876-$G$2+3):C1876),G1875+(2/($G$2+3))*(C1876-G1875)))</f>
        <v>9206.2257932736338</v>
      </c>
      <c r="J1876">
        <f ca="1">IF(F1876="","",IF(C1876&lt;(F1876*(1-'inputs and tables'!$K$14)),0,IF(C1876&gt;(F1876*(1+'inputs and tables'!$K$14)),1,J1875)))</f>
        <v>1</v>
      </c>
      <c r="K1876">
        <f ca="1">IF(G1876="","",IF(C1876&lt;(G1876*(1-'inputs and tables'!$K$14)),0,IF(C1876&gt;(G1876*(1+'inputs and tables'!$K$14)),1,K1875)))</f>
        <v>1</v>
      </c>
      <c r="N1876" s="13">
        <f t="shared" si="89"/>
        <v>34582.208787649797</v>
      </c>
      <c r="O1876" s="10">
        <f ca="1">(O1875+(IF(J1875&lt;&gt;J1874,(-O1875*'inputs and tables'!$K$22-'inputs and tables'!$K$21)-O1875*'inputs and tables'!$K$22,0)*('inputs and tables'!$K$15+'inputs and tables'!$K$16)))*(IF(AND(J1875=0,'inputs and tables'!$K$16=1),(data!C1875/data!C1876-1)*'inputs and tables'!$K$18+1,1)*IF(AND(J1875=1,'inputs and tables'!$K$15=1),(data!C1876/data!C1875-1)*'inputs and tables'!$K$17+1,1))</f>
        <v>1027721.3046597036</v>
      </c>
      <c r="P1876" s="10">
        <f ca="1">(P1875+(IF(K1875&lt;&gt;K1874,(-P1875*'inputs and tables'!$K$22-'inputs and tables'!$K$21)-P1875*'inputs and tables'!$K$22,0)*('inputs and tables'!$K$15+'inputs and tables'!$K$16)))*(IF(AND(K1875=0,'inputs and tables'!$K$16=1),data!C1875/data!C1876,1)*IF(AND(K1875=1,'inputs and tables'!$K$15=1),data!C1876/data!C1875,1))</f>
        <v>21277.964390319536</v>
      </c>
      <c r="R1876" s="36">
        <f ca="1">1-O1876/MAX($O$202:O1876)</f>
        <v>0.68997899889766567</v>
      </c>
      <c r="S1876" s="36">
        <f>1-N1876/MAX($N$202:N1876)</f>
        <v>0.51093918018362428</v>
      </c>
    </row>
    <row r="1877" spans="1:19" x14ac:dyDescent="0.4">
      <c r="A1877" s="17">
        <f t="shared" si="87"/>
        <v>1875</v>
      </c>
      <c r="B1877">
        <v>1582243200</v>
      </c>
      <c r="C1877">
        <v>9695.66</v>
      </c>
      <c r="D1877" s="14">
        <f t="shared" si="88"/>
        <v>43882</v>
      </c>
      <c r="F1877">
        <f ca="1">IF(A1877&lt;$F$2,"",AVERAGE(INDIRECT("C"&amp;A1877-$F$2+3):C1877))</f>
        <v>9214.5322727272705</v>
      </c>
      <c r="G1877" s="2">
        <f ca="1">IF(A1877&lt;$G$2,"",IF(A1877=$G$2,AVERAGE(INDIRECT("C"&amp;A1877-$G$2+3):C1877),G1876+(2/($G$2+3))*(C1877-G1876)))</f>
        <v>9227.0527807939052</v>
      </c>
      <c r="J1877">
        <f ca="1">IF(F1877="","",IF(C1877&lt;(F1877*(1-'inputs and tables'!$K$14)),0,IF(C1877&gt;(F1877*(1+'inputs and tables'!$K$14)),1,J1876)))</f>
        <v>1</v>
      </c>
      <c r="K1877">
        <f ca="1">IF(G1877="","",IF(C1877&lt;(G1877*(1-'inputs and tables'!$K$14)),0,IF(C1877&gt;(G1877*(1+'inputs and tables'!$K$14)),1,K1876)))</f>
        <v>1</v>
      </c>
      <c r="N1877" s="13">
        <f t="shared" si="89"/>
        <v>34890.280326747998</v>
      </c>
      <c r="O1877" s="10">
        <f ca="1">(O1876+(IF(J1876&lt;&gt;J1875,(-O1876*'inputs and tables'!$K$22-'inputs and tables'!$K$21)-O1876*'inputs and tables'!$K$22,0)*('inputs and tables'!$K$15+'inputs and tables'!$K$16)))*(IF(AND(J1876=0,'inputs and tables'!$K$16=1),(data!C1876/data!C1877-1)*'inputs and tables'!$K$18+1,1)*IF(AND(J1876=1,'inputs and tables'!$K$15=1),(data!C1877/data!C1876-1)*'inputs and tables'!$K$17+1,1))</f>
        <v>1048320.806952284</v>
      </c>
      <c r="P1877" s="10">
        <f ca="1">(P1876+(IF(K1876&lt;&gt;K1875,(-P1876*'inputs and tables'!$K$22-'inputs and tables'!$K$21)-P1876*'inputs and tables'!$K$22,0)*('inputs and tables'!$K$15+'inputs and tables'!$K$16)))*(IF(AND(K1876=0,'inputs and tables'!$K$16=1),data!C1876/data!C1877,1)*IF(AND(K1876=1,'inputs and tables'!$K$15=1),data!C1877/data!C1876,1))</f>
        <v>21467.516633175219</v>
      </c>
      <c r="R1877" s="36">
        <f ca="1">1-O1877/MAX($O$202:O1877)</f>
        <v>0.68376498125105267</v>
      </c>
      <c r="S1877" s="36">
        <f>1-N1877/MAX($N$202:N1877)</f>
        <v>0.50658243939825065</v>
      </c>
    </row>
    <row r="1878" spans="1:19" x14ac:dyDescent="0.4">
      <c r="A1878" s="17">
        <f t="shared" si="87"/>
        <v>1876</v>
      </c>
      <c r="B1878">
        <v>1582329600</v>
      </c>
      <c r="C1878">
        <v>9668.23</v>
      </c>
      <c r="D1878" s="14">
        <f t="shared" si="88"/>
        <v>43883</v>
      </c>
      <c r="F1878">
        <f ca="1">IF(A1878&lt;$F$2,"",AVERAGE(INDIRECT("C"&amp;A1878-$F$2+3):C1878))</f>
        <v>9256.6788636363617</v>
      </c>
      <c r="G1878" s="2">
        <f ca="1">IF(A1878&lt;$G$2,"",IF(A1878=$G$2,AVERAGE(INDIRECT("C"&amp;A1878-$G$2+3):C1878),G1877+(2/($G$2+3))*(C1878-G1877)))</f>
        <v>9245.8262794835264</v>
      </c>
      <c r="J1878">
        <f ca="1">IF(F1878="","",IF(C1878&lt;(F1878*(1-'inputs and tables'!$K$14)),0,IF(C1878&gt;(F1878*(1+'inputs and tables'!$K$14)),1,J1877)))</f>
        <v>1</v>
      </c>
      <c r="K1878">
        <f ca="1">IF(G1878="","",IF(C1878&lt;(G1878*(1-'inputs and tables'!$K$14)),0,IF(C1878&gt;(G1878*(1+'inputs and tables'!$K$14)),1,K1877)))</f>
        <v>1</v>
      </c>
      <c r="N1878" s="13">
        <f t="shared" si="89"/>
        <v>34791.572204829252</v>
      </c>
      <c r="O1878" s="10">
        <f ca="1">(O1877+(IF(J1877&lt;&gt;J1876,(-O1877*'inputs and tables'!$K$22-'inputs and tables'!$K$21)-O1877*'inputs and tables'!$K$22,0)*('inputs and tables'!$K$15+'inputs and tables'!$K$16)))*(IF(AND(J1877=0,'inputs and tables'!$K$16=1),(data!C1877/data!C1878-1)*'inputs and tables'!$K$18+1,1)*IF(AND(J1877=1,'inputs and tables'!$K$15=1),(data!C1878/data!C1877-1)*'inputs and tables'!$K$17+1,1))</f>
        <v>1041647.7450459178</v>
      </c>
      <c r="P1878" s="10">
        <f ca="1">(P1877+(IF(K1877&lt;&gt;K1876,(-P1877*'inputs and tables'!$K$22-'inputs and tables'!$K$21)-P1877*'inputs and tables'!$K$22,0)*('inputs and tables'!$K$15+'inputs and tables'!$K$16)))*(IF(AND(K1877=0,'inputs and tables'!$K$16=1),data!C1877/data!C1878,1)*IF(AND(K1877=1,'inputs and tables'!$K$15=1),data!C1878/data!C1877,1))</f>
        <v>21406.782863504253</v>
      </c>
      <c r="R1878" s="36">
        <f ca="1">1-O1878/MAX($O$202:O1878)</f>
        <v>0.68577796796568968</v>
      </c>
      <c r="S1878" s="36">
        <f>1-N1878/MAX($N$202:N1878)</f>
        <v>0.50797836744103542</v>
      </c>
    </row>
    <row r="1879" spans="1:19" x14ac:dyDescent="0.4">
      <c r="A1879" s="17">
        <f t="shared" si="87"/>
        <v>1877</v>
      </c>
      <c r="B1879">
        <v>1582416000</v>
      </c>
      <c r="C1879">
        <v>9965.01</v>
      </c>
      <c r="D1879" s="14">
        <f t="shared" si="88"/>
        <v>43884</v>
      </c>
      <c r="F1879">
        <f ca="1">IF(A1879&lt;$F$2,"",AVERAGE(INDIRECT("C"&amp;A1879-$F$2+3):C1879))</f>
        <v>9296.8361363636341</v>
      </c>
      <c r="G1879" s="2">
        <f ca="1">IF(A1879&lt;$G$2,"",IF(A1879=$G$2,AVERAGE(INDIRECT("C"&amp;A1879-$G$2+3):C1879),G1878+(2/($G$2+3))*(C1879-G1878)))</f>
        <v>9276.4298420586947</v>
      </c>
      <c r="J1879">
        <f ca="1">IF(F1879="","",IF(C1879&lt;(F1879*(1-'inputs and tables'!$K$14)),0,IF(C1879&gt;(F1879*(1+'inputs and tables'!$K$14)),1,J1878)))</f>
        <v>1</v>
      </c>
      <c r="K1879">
        <f ca="1">IF(G1879="","",IF(C1879&lt;(G1879*(1-'inputs and tables'!$K$14)),0,IF(C1879&gt;(G1879*(1+'inputs and tables'!$K$14)),1,K1878)))</f>
        <v>1</v>
      </c>
      <c r="N1879" s="13">
        <f t="shared" si="89"/>
        <v>35859.548742308114</v>
      </c>
      <c r="O1879" s="10">
        <f ca="1">(O1878+(IF(J1878&lt;&gt;J1877,(-O1878*'inputs and tables'!$K$22-'inputs and tables'!$K$21)-O1878*'inputs and tables'!$K$22,0)*('inputs and tables'!$K$15+'inputs and tables'!$K$16)))*(IF(AND(J1878=0,'inputs and tables'!$K$16=1),(data!C1878/data!C1879-1)*'inputs and tables'!$K$18+1,1)*IF(AND(J1878=1,'inputs and tables'!$K$15=1),(data!C1879/data!C1878-1)*'inputs and tables'!$K$17+1,1))</f>
        <v>1113591.1607479788</v>
      </c>
      <c r="P1879" s="10">
        <f ca="1">(P1878+(IF(K1878&lt;&gt;K1877,(-P1878*'inputs and tables'!$K$22-'inputs and tables'!$K$21)-P1878*'inputs and tables'!$K$22,0)*('inputs and tables'!$K$15+'inputs and tables'!$K$16)))*(IF(AND(K1878=0,'inputs and tables'!$K$16=1),data!C1878/data!C1879,1)*IF(AND(K1878=1,'inputs and tables'!$K$15=1),data!C1879/data!C1878,1))</f>
        <v>22063.894353221687</v>
      </c>
      <c r="R1879" s="36">
        <f ca="1">1-O1879/MAX($O$202:O1879)</f>
        <v>0.66407561572530327</v>
      </c>
      <c r="S1879" s="36">
        <f>1-N1879/MAX($N$202:N1879)</f>
        <v>0.49287506723915253</v>
      </c>
    </row>
    <row r="1880" spans="1:19" x14ac:dyDescent="0.4">
      <c r="A1880" s="17">
        <f t="shared" si="87"/>
        <v>1878</v>
      </c>
      <c r="B1880">
        <v>1582502400</v>
      </c>
      <c r="C1880">
        <v>9660</v>
      </c>
      <c r="D1880" s="14">
        <f t="shared" si="88"/>
        <v>43885</v>
      </c>
      <c r="F1880">
        <f ca="1">IF(A1880&lt;$F$2,"",AVERAGE(INDIRECT("C"&amp;A1880-$F$2+3):C1880))</f>
        <v>9334.108863636362</v>
      </c>
      <c r="G1880" s="2">
        <f ca="1">IF(A1880&lt;$G$2,"",IF(A1880=$G$2,AVERAGE(INDIRECT("C"&amp;A1880-$G$2+3):C1880),G1879+(2/($G$2+3))*(C1880-G1879)))</f>
        <v>9292.7519764391764</v>
      </c>
      <c r="J1880">
        <f ca="1">IF(F1880="","",IF(C1880&lt;(F1880*(1-'inputs and tables'!$K$14)),0,IF(C1880&gt;(F1880*(1+'inputs and tables'!$K$14)),1,J1879)))</f>
        <v>1</v>
      </c>
      <c r="K1880">
        <f ca="1">IF(G1880="","",IF(C1880&lt;(G1880*(1-'inputs and tables'!$K$14)),0,IF(C1880&gt;(G1880*(1+'inputs and tables'!$K$14)),1,K1879)))</f>
        <v>1</v>
      </c>
      <c r="N1880" s="13">
        <f t="shared" si="89"/>
        <v>34761.956169707446</v>
      </c>
      <c r="O1880" s="10">
        <f ca="1">(O1879+(IF(J1879&lt;&gt;J1878,(-O1879*'inputs and tables'!$K$22-'inputs and tables'!$K$21)-O1879*'inputs and tables'!$K$22,0)*('inputs and tables'!$K$15+'inputs and tables'!$K$16)))*(IF(AND(J1879=0,'inputs and tables'!$K$16=1),(data!C1879/data!C1880-1)*'inputs and tables'!$K$18+1,1)*IF(AND(J1879=1,'inputs and tables'!$K$15=1),(data!C1880/data!C1879-1)*'inputs and tables'!$K$17+1,1))</f>
        <v>1036900.1198092925</v>
      </c>
      <c r="P1880" s="10">
        <f ca="1">(P1879+(IF(K1879&lt;&gt;K1878,(-P1879*'inputs and tables'!$K$22-'inputs and tables'!$K$21)-P1879*'inputs and tables'!$K$22,0)*('inputs and tables'!$K$15+'inputs and tables'!$K$16)))*(IF(AND(K1879=0,'inputs and tables'!$K$16=1),data!C1879/data!C1880,1)*IF(AND(K1879=1,'inputs and tables'!$K$15=1),data!C1880/data!C1879,1))</f>
        <v>21388.560518466264</v>
      </c>
      <c r="R1880" s="36">
        <f ca="1">1-O1880/MAX($O$202:O1880)</f>
        <v>0.68721013009178733</v>
      </c>
      <c r="S1880" s="36">
        <f>1-N1880/MAX($N$202:N1880)</f>
        <v>0.50839719674443007</v>
      </c>
    </row>
    <row r="1881" spans="1:19" x14ac:dyDescent="0.4">
      <c r="A1881" s="17">
        <f t="shared" si="87"/>
        <v>1879</v>
      </c>
      <c r="B1881">
        <v>1582588800</v>
      </c>
      <c r="C1881">
        <v>9305</v>
      </c>
      <c r="D1881" s="14">
        <f t="shared" si="88"/>
        <v>43886</v>
      </c>
      <c r="F1881">
        <f ca="1">IF(A1881&lt;$F$2,"",AVERAGE(INDIRECT("C"&amp;A1881-$F$2+3):C1881))</f>
        <v>9359.6586363636343</v>
      </c>
      <c r="G1881" s="2">
        <f ca="1">IF(A1881&lt;$G$2,"",IF(A1881=$G$2,AVERAGE(INDIRECT("C"&amp;A1881-$G$2+3):C1881),G1880+(2/($G$2+3))*(C1881-G1880)))</f>
        <v>9293.2731689311258</v>
      </c>
      <c r="J1881">
        <f ca="1">IF(F1881="","",IF(C1881&lt;(F1881*(1-'inputs and tables'!$K$14)),0,IF(C1881&gt;(F1881*(1+'inputs and tables'!$K$14)),1,J1880)))</f>
        <v>0</v>
      </c>
      <c r="K1881">
        <f ca="1">IF(G1881="","",IF(C1881&lt;(G1881*(1-'inputs and tables'!$K$14)),0,IF(C1881&gt;(G1881*(1+'inputs and tables'!$K$14)),1,K1880)))</f>
        <v>1</v>
      </c>
      <c r="N1881" s="13">
        <f t="shared" si="89"/>
        <v>33484.472273201631</v>
      </c>
      <c r="O1881" s="10">
        <f ca="1">(O1880+(IF(J1880&lt;&gt;J1879,(-O1880*'inputs and tables'!$K$22-'inputs and tables'!$K$21)-O1880*'inputs and tables'!$K$22,0)*('inputs and tables'!$K$15+'inputs and tables'!$K$16)))*(IF(AND(J1880=0,'inputs and tables'!$K$16=1),(data!C1880/data!C1881-1)*'inputs and tables'!$K$18+1,1)*IF(AND(J1880=1,'inputs and tables'!$K$15=1),(data!C1881/data!C1880-1)*'inputs and tables'!$K$17+1,1))</f>
        <v>951162.64872257691</v>
      </c>
      <c r="P1881" s="10">
        <f ca="1">(P1880+(IF(K1880&lt;&gt;K1879,(-P1880*'inputs and tables'!$K$22-'inputs and tables'!$K$21)-P1880*'inputs and tables'!$K$22,0)*('inputs and tables'!$K$15+'inputs and tables'!$K$16)))*(IF(AND(K1880=0,'inputs and tables'!$K$16=1),data!C1880/data!C1881,1)*IF(AND(K1880=1,'inputs and tables'!$K$15=1),data!C1881/data!C1880,1))</f>
        <v>20602.541990096128</v>
      </c>
      <c r="R1881" s="36">
        <f ca="1">1-O1881/MAX($O$202:O1881)</f>
        <v>0.71307357818590589</v>
      </c>
      <c r="S1881" s="36">
        <f>1-N1881/MAX($N$202:N1881)</f>
        <v>0.52646334531127559</v>
      </c>
    </row>
    <row r="1882" spans="1:19" x14ac:dyDescent="0.4">
      <c r="A1882" s="17">
        <f t="shared" si="87"/>
        <v>1880</v>
      </c>
      <c r="B1882">
        <v>1582675200</v>
      </c>
      <c r="C1882">
        <v>8778.2999999999993</v>
      </c>
      <c r="D1882" s="14">
        <f t="shared" si="88"/>
        <v>43887</v>
      </c>
      <c r="F1882">
        <f ca="1">IF(A1882&lt;$F$2,"",AVERAGE(INDIRECT("C"&amp;A1882-$F$2+3):C1882))</f>
        <v>9374.972272727271</v>
      </c>
      <c r="G1882" s="2">
        <f ca="1">IF(A1882&lt;$G$2,"",IF(A1882=$G$2,AVERAGE(INDIRECT("C"&amp;A1882-$G$2+3):C1882),G1881+(2/($G$2+3))*(C1882-G1881)))</f>
        <v>9271.3594170617162</v>
      </c>
      <c r="J1882">
        <f ca="1">IF(F1882="","",IF(C1882&lt;(F1882*(1-'inputs and tables'!$K$14)),0,IF(C1882&gt;(F1882*(1+'inputs and tables'!$K$14)),1,J1881)))</f>
        <v>0</v>
      </c>
      <c r="K1882">
        <f ca="1">IF(G1882="","",IF(C1882&lt;(G1882*(1-'inputs and tables'!$K$14)),0,IF(C1882&gt;(G1882*(1+'inputs and tables'!$K$14)),1,K1881)))</f>
        <v>0</v>
      </c>
      <c r="N1882" s="13">
        <f t="shared" si="89"/>
        <v>31589.117996329485</v>
      </c>
      <c r="O1882" s="10">
        <f ca="1">(O1881+(IF(J1881&lt;&gt;J1880,(-O1881*'inputs and tables'!$K$22-'inputs and tables'!$K$21)-O1881*'inputs and tables'!$K$22,0)*('inputs and tables'!$K$15+'inputs and tables'!$K$16)))*(IF(AND(J1881=0,'inputs and tables'!$K$16=1),(data!C1881/data!C1882-1)*'inputs and tables'!$K$18+1,1)*IF(AND(J1881=1,'inputs and tables'!$K$15=1),(data!C1882/data!C1881-1)*'inputs and tables'!$K$17+1,1))</f>
        <v>1006216.159104935</v>
      </c>
      <c r="P1882" s="10">
        <f ca="1">(P1881+(IF(K1881&lt;&gt;K1880,(-P1881*'inputs and tables'!$K$22-'inputs and tables'!$K$21)-P1881*'inputs and tables'!$K$22,0)*('inputs and tables'!$K$15+'inputs and tables'!$K$16)))*(IF(AND(K1881=0,'inputs and tables'!$K$16=1),data!C1881/data!C1882,1)*IF(AND(K1881=1,'inputs and tables'!$K$15=1),data!C1882/data!C1881,1))</f>
        <v>19436.356190398801</v>
      </c>
      <c r="R1882" s="36">
        <f ca="1">1-O1882/MAX($O$202:O1882)</f>
        <v>0.69646621165029843</v>
      </c>
      <c r="S1882" s="36">
        <f>1-N1882/MAX($N$202:N1882)</f>
        <v>0.5532674029173531</v>
      </c>
    </row>
    <row r="1883" spans="1:19" x14ac:dyDescent="0.4">
      <c r="A1883" s="17">
        <f t="shared" si="87"/>
        <v>1881</v>
      </c>
      <c r="B1883">
        <v>1582761600</v>
      </c>
      <c r="C1883">
        <v>8812.49</v>
      </c>
      <c r="D1883" s="14">
        <f t="shared" si="88"/>
        <v>43888</v>
      </c>
      <c r="F1883">
        <f ca="1">IF(A1883&lt;$F$2,"",AVERAGE(INDIRECT("C"&amp;A1883-$F$2+3):C1883))</f>
        <v>9374.8995454545438</v>
      </c>
      <c r="G1883" s="2">
        <f ca="1">IF(A1883&lt;$G$2,"",IF(A1883=$G$2,AVERAGE(INDIRECT("C"&amp;A1883-$G$2+3):C1883),G1882+(2/($G$2+3))*(C1883-G1882)))</f>
        <v>9251.8330588888766</v>
      </c>
      <c r="J1883">
        <f ca="1">IF(F1883="","",IF(C1883&lt;(F1883*(1-'inputs and tables'!$K$14)),0,IF(C1883&gt;(F1883*(1+'inputs and tables'!$K$14)),1,J1882)))</f>
        <v>0</v>
      </c>
      <c r="K1883">
        <f ca="1">IF(G1883="","",IF(C1883&lt;(G1883*(1-'inputs and tables'!$K$14)),0,IF(C1883&gt;(G1883*(1+'inputs and tables'!$K$14)),1,K1882)))</f>
        <v>0</v>
      </c>
      <c r="N1883" s="13">
        <f t="shared" si="89"/>
        <v>31712.152290474656</v>
      </c>
      <c r="O1883" s="10">
        <f ca="1">(O1882+(IF(J1882&lt;&gt;J1881,(-O1882*'inputs and tables'!$K$22-'inputs and tables'!$K$21)-O1882*'inputs and tables'!$K$22,0)*('inputs and tables'!$K$15+'inputs and tables'!$K$16)))*(IF(AND(J1882=0,'inputs and tables'!$K$16=1),(data!C1882/data!C1883-1)*'inputs and tables'!$K$18+1,1)*IF(AND(J1882=1,'inputs and tables'!$K$15=1),(data!C1883/data!C1882-1)*'inputs and tables'!$K$17+1,1))</f>
        <v>1002312.3214291137</v>
      </c>
      <c r="P1883" s="10">
        <f ca="1">(P1882+(IF(K1882&lt;&gt;K1881,(-P1882*'inputs and tables'!$K$22-'inputs and tables'!$K$21)-P1882*'inputs and tables'!$K$22,0)*('inputs and tables'!$K$15+'inputs and tables'!$K$16)))*(IF(AND(K1882=0,'inputs and tables'!$K$16=1),data!C1882/data!C1883,1)*IF(AND(K1882=1,'inputs and tables'!$K$15=1),data!C1883/data!C1882,1))</f>
        <v>19322.226659557677</v>
      </c>
      <c r="R1883" s="36">
        <f ca="1">1-O1883/MAX($O$202:O1883)</f>
        <v>0.69764383797653262</v>
      </c>
      <c r="S1883" s="36">
        <f>1-N1883/MAX($N$202:N1883)</f>
        <v>0.55152745469340814</v>
      </c>
    </row>
    <row r="1884" spans="1:19" x14ac:dyDescent="0.4">
      <c r="A1884" s="17">
        <f t="shared" si="87"/>
        <v>1882</v>
      </c>
      <c r="B1884">
        <v>1582848000</v>
      </c>
      <c r="C1884">
        <v>8708.89</v>
      </c>
      <c r="D1884" s="14">
        <f t="shared" si="88"/>
        <v>43889</v>
      </c>
      <c r="F1884">
        <f ca="1">IF(A1884&lt;$F$2,"",AVERAGE(INDIRECT("C"&amp;A1884-$F$2+3):C1884))</f>
        <v>9372.6286363636336</v>
      </c>
      <c r="G1884" s="2">
        <f ca="1">IF(A1884&lt;$G$2,"",IF(A1884=$G$2,AVERAGE(INDIRECT("C"&amp;A1884-$G$2+3):C1884),G1883+(2/($G$2+3))*(C1884-G1883)))</f>
        <v>9228.7290989361591</v>
      </c>
      <c r="J1884">
        <f ca="1">IF(F1884="","",IF(C1884&lt;(F1884*(1-'inputs and tables'!$K$14)),0,IF(C1884&gt;(F1884*(1+'inputs and tables'!$K$14)),1,J1883)))</f>
        <v>0</v>
      </c>
      <c r="K1884">
        <f ca="1">IF(G1884="","",IF(C1884&lt;(G1884*(1-'inputs and tables'!$K$14)),0,IF(C1884&gt;(G1884*(1+'inputs and tables'!$K$14)),1,K1883)))</f>
        <v>0</v>
      </c>
      <c r="N1884" s="13">
        <f t="shared" si="89"/>
        <v>31339.342905466197</v>
      </c>
      <c r="O1884" s="10">
        <f ca="1">(O1883+(IF(J1883&lt;&gt;J1882,(-O1883*'inputs and tables'!$K$22-'inputs and tables'!$K$21)-O1883*'inputs and tables'!$K$22,0)*('inputs and tables'!$K$15+'inputs and tables'!$K$16)))*(IF(AND(J1883=0,'inputs and tables'!$K$16=1),(data!C1883/data!C1884-1)*'inputs and tables'!$K$18+1,1)*IF(AND(J1883=1,'inputs and tables'!$K$15=1),(data!C1884/data!C1883-1)*'inputs and tables'!$K$17+1,1))</f>
        <v>1014235.7188425678</v>
      </c>
      <c r="P1884" s="10">
        <f ca="1">(P1883+(IF(K1883&lt;&gt;K1882,(-P1883*'inputs and tables'!$K$22-'inputs and tables'!$K$21)-P1883*'inputs and tables'!$K$22,0)*('inputs and tables'!$K$15+'inputs and tables'!$K$16)))*(IF(AND(K1883=0,'inputs and tables'!$K$16=1),data!C1883/data!C1884,1)*IF(AND(K1883=1,'inputs and tables'!$K$15=1),data!C1884/data!C1883,1))</f>
        <v>19552.081748085624</v>
      </c>
      <c r="R1884" s="36">
        <f ca="1">1-O1884/MAX($O$202:O1884)</f>
        <v>0.69404704224416824</v>
      </c>
      <c r="S1884" s="36">
        <f>1-N1884/MAX($N$202:N1884)</f>
        <v>0.5567997166413664</v>
      </c>
    </row>
    <row r="1885" spans="1:19" x14ac:dyDescent="0.4">
      <c r="A1885" s="17">
        <f t="shared" si="87"/>
        <v>1883</v>
      </c>
      <c r="B1885">
        <v>1582934400</v>
      </c>
      <c r="C1885">
        <v>8525.07</v>
      </c>
      <c r="D1885" s="14">
        <f t="shared" si="88"/>
        <v>43890</v>
      </c>
      <c r="F1885">
        <f ca="1">IF(A1885&lt;$F$2,"",AVERAGE(INDIRECT("C"&amp;A1885-$F$2+3):C1885))</f>
        <v>9368.3174999999974</v>
      </c>
      <c r="G1885" s="2">
        <f ca="1">IF(A1885&lt;$G$2,"",IF(A1885=$G$2,AVERAGE(INDIRECT("C"&amp;A1885-$G$2+3):C1885),G1884+(2/($G$2+3))*(C1885-G1884)))</f>
        <v>9198.7861585558967</v>
      </c>
      <c r="J1885">
        <f ca="1">IF(F1885="","",IF(C1885&lt;(F1885*(1-'inputs and tables'!$K$14)),0,IF(C1885&gt;(F1885*(1+'inputs and tables'!$K$14)),1,J1884)))</f>
        <v>0</v>
      </c>
      <c r="K1885">
        <f ca="1">IF(G1885="","",IF(C1885&lt;(G1885*(1-'inputs and tables'!$K$14)),0,IF(C1885&gt;(G1885*(1+'inputs and tables'!$K$14)),1,K1884)))</f>
        <v>0</v>
      </c>
      <c r="N1885" s="13">
        <f t="shared" si="89"/>
        <v>30677.858145309303</v>
      </c>
      <c r="O1885" s="10">
        <f ca="1">(O1884+(IF(J1884&lt;&gt;J1883,(-O1884*'inputs and tables'!$K$22-'inputs and tables'!$K$21)-O1884*'inputs and tables'!$K$22,0)*('inputs and tables'!$K$15+'inputs and tables'!$K$16)))*(IF(AND(J1884=0,'inputs and tables'!$K$16=1),(data!C1884/data!C1885-1)*'inputs and tables'!$K$18+1,1)*IF(AND(J1884=1,'inputs and tables'!$K$15=1),(data!C1885/data!C1884-1)*'inputs and tables'!$K$17+1,1))</f>
        <v>1036104.959779902</v>
      </c>
      <c r="P1885" s="10">
        <f ca="1">(P1884+(IF(K1884&lt;&gt;K1883,(-P1884*'inputs and tables'!$K$22-'inputs and tables'!$K$21)-P1884*'inputs and tables'!$K$22,0)*('inputs and tables'!$K$15+'inputs and tables'!$K$16)))*(IF(AND(K1884=0,'inputs and tables'!$K$16=1),data!C1884/data!C1885,1)*IF(AND(K1884=1,'inputs and tables'!$K$15=1),data!C1885/data!C1884,1))</f>
        <v>19973.669332343943</v>
      </c>
      <c r="R1885" s="36">
        <f ca="1">1-O1885/MAX($O$202:O1885)</f>
        <v>0.68744999697712927</v>
      </c>
      <c r="S1885" s="36">
        <f>1-N1885/MAX($N$202:N1885)</f>
        <v>0.56615441925983834</v>
      </c>
    </row>
    <row r="1886" spans="1:19" x14ac:dyDescent="0.4">
      <c r="A1886" s="17">
        <f t="shared" si="87"/>
        <v>1884</v>
      </c>
      <c r="B1886">
        <v>1583020800</v>
      </c>
      <c r="C1886">
        <v>8522.31</v>
      </c>
      <c r="D1886" s="14">
        <f t="shared" si="88"/>
        <v>43891</v>
      </c>
      <c r="F1886">
        <f ca="1">IF(A1886&lt;$F$2,"",AVERAGE(INDIRECT("C"&amp;A1886-$F$2+3):C1886))</f>
        <v>9359.7468181818167</v>
      </c>
      <c r="G1886" s="2">
        <f ca="1">IF(A1886&lt;$G$2,"",IF(A1886=$G$2,AVERAGE(INDIRECT("C"&amp;A1886-$G$2+3):C1886),G1885+(2/($G$2+3))*(C1886-G1885)))</f>
        <v>9169.9999390428802</v>
      </c>
      <c r="J1886">
        <f ca="1">IF(F1886="","",IF(C1886&lt;(F1886*(1-'inputs and tables'!$K$14)),0,IF(C1886&gt;(F1886*(1+'inputs and tables'!$K$14)),1,J1885)))</f>
        <v>0</v>
      </c>
      <c r="K1886">
        <f ca="1">IF(G1886="","",IF(C1886&lt;(G1886*(1-'inputs and tables'!$K$14)),0,IF(C1886&gt;(G1886*(1+'inputs and tables'!$K$14)),1,K1885)))</f>
        <v>0</v>
      </c>
      <c r="N1886" s="13">
        <f t="shared" si="89"/>
        <v>30667.92615783224</v>
      </c>
      <c r="O1886" s="10">
        <f ca="1">(O1885+(IF(J1885&lt;&gt;J1884,(-O1885*'inputs and tables'!$K$22-'inputs and tables'!$K$21)-O1885*'inputs and tables'!$K$22,0)*('inputs and tables'!$K$15+'inputs and tables'!$K$16)))*(IF(AND(J1885=0,'inputs and tables'!$K$16=1),(data!C1885/data!C1886-1)*'inputs and tables'!$K$18+1,1)*IF(AND(J1885=1,'inputs and tables'!$K$15=1),(data!C1886/data!C1885-1)*'inputs and tables'!$K$17+1,1))</f>
        <v>1036440.5084385396</v>
      </c>
      <c r="P1886" s="10">
        <f ca="1">(P1885+(IF(K1885&lt;&gt;K1884,(-P1885*'inputs and tables'!$K$22-'inputs and tables'!$K$21)-P1885*'inputs and tables'!$K$22,0)*('inputs and tables'!$K$15+'inputs and tables'!$K$16)))*(IF(AND(K1885=0,'inputs and tables'!$K$16=1),data!C1885/data!C1886,1)*IF(AND(K1885=1,'inputs and tables'!$K$15=1),data!C1886/data!C1885,1))</f>
        <v>19980.137922122689</v>
      </c>
      <c r="R1886" s="36">
        <f ca="1">1-O1886/MAX($O$202:O1886)</f>
        <v>0.68734877582836273</v>
      </c>
      <c r="S1886" s="36">
        <f>1-N1886/MAX($N$202:N1886)</f>
        <v>0.56629487720362559</v>
      </c>
    </row>
    <row r="1887" spans="1:19" x14ac:dyDescent="0.4">
      <c r="A1887" s="17">
        <f t="shared" si="87"/>
        <v>1885</v>
      </c>
      <c r="B1887">
        <v>1583107200</v>
      </c>
      <c r="C1887">
        <v>8915</v>
      </c>
      <c r="D1887" s="14">
        <f t="shared" si="88"/>
        <v>43892</v>
      </c>
      <c r="F1887">
        <f ca="1">IF(A1887&lt;$F$2,"",AVERAGE(INDIRECT("C"&amp;A1887-$F$2+3):C1887))</f>
        <v>9359.875909090908</v>
      </c>
      <c r="G1887" s="2">
        <f ca="1">IF(A1887&lt;$G$2,"",IF(A1887=$G$2,AVERAGE(INDIRECT("C"&amp;A1887-$G$2+3):C1887),G1886+(2/($G$2+3))*(C1887-G1886)))</f>
        <v>9159.1488778070125</v>
      </c>
      <c r="J1887">
        <f ca="1">IF(F1887="","",IF(C1887&lt;(F1887*(1-'inputs and tables'!$K$14)),0,IF(C1887&gt;(F1887*(1+'inputs and tables'!$K$14)),1,J1886)))</f>
        <v>0</v>
      </c>
      <c r="K1887">
        <f ca="1">IF(G1887="","",IF(C1887&lt;(G1887*(1-'inputs and tables'!$K$14)),0,IF(C1887&gt;(G1887*(1+'inputs and tables'!$K$14)),1,K1886)))</f>
        <v>0</v>
      </c>
      <c r="N1887" s="13">
        <f t="shared" si="89"/>
        <v>32081.03926013891</v>
      </c>
      <c r="O1887" s="10">
        <f ca="1">(O1886+(IF(J1886&lt;&gt;J1885,(-O1886*'inputs and tables'!$K$22-'inputs and tables'!$K$21)-O1886*'inputs and tables'!$K$22,0)*('inputs and tables'!$K$15+'inputs and tables'!$K$16)))*(IF(AND(J1886=0,'inputs and tables'!$K$16=1),(data!C1886/data!C1887-1)*'inputs and tables'!$K$18+1,1)*IF(AND(J1886=1,'inputs and tables'!$K$15=1),(data!C1887/data!C1886-1)*'inputs and tables'!$K$17+1,1))</f>
        <v>990787.13510609651</v>
      </c>
      <c r="P1887" s="10">
        <f ca="1">(P1886+(IF(K1886&lt;&gt;K1885,(-P1886*'inputs and tables'!$K$22-'inputs and tables'!$K$21)-P1886*'inputs and tables'!$K$22,0)*('inputs and tables'!$K$15+'inputs and tables'!$K$16)))*(IF(AND(K1886=0,'inputs and tables'!$K$16=1),data!C1886/data!C1887,1)*IF(AND(K1886=1,'inputs and tables'!$K$15=1),data!C1887/data!C1886,1))</f>
        <v>19100.048145270379</v>
      </c>
      <c r="R1887" s="36">
        <f ca="1">1-O1887/MAX($O$202:O1887)</f>
        <v>0.70112050989678232</v>
      </c>
      <c r="S1887" s="36">
        <f>1-N1887/MAX($N$202:N1887)</f>
        <v>0.54631066345513402</v>
      </c>
    </row>
    <row r="1888" spans="1:19" x14ac:dyDescent="0.4">
      <c r="A1888" s="17">
        <f t="shared" si="87"/>
        <v>1886</v>
      </c>
      <c r="B1888">
        <v>1583193600</v>
      </c>
      <c r="C1888">
        <v>8757.84</v>
      </c>
      <c r="D1888" s="14">
        <f t="shared" si="88"/>
        <v>43893</v>
      </c>
      <c r="F1888">
        <f ca="1">IF(A1888&lt;$F$2,"",AVERAGE(INDIRECT("C"&amp;A1888-$F$2+3):C1888))</f>
        <v>9361.2465909090897</v>
      </c>
      <c r="G1888" s="2">
        <f ca="1">IF(A1888&lt;$G$2,"",IF(A1888=$G$2,AVERAGE(INDIRECT("C"&amp;A1888-$G$2+3):C1888),G1887+(2/($G$2+3))*(C1888-G1887)))</f>
        <v>9142.0719042833098</v>
      </c>
      <c r="J1888">
        <f ca="1">IF(F1888="","",IF(C1888&lt;(F1888*(1-'inputs and tables'!$K$14)),0,IF(C1888&gt;(F1888*(1+'inputs and tables'!$K$14)),1,J1887)))</f>
        <v>0</v>
      </c>
      <c r="K1888">
        <f ca="1">IF(G1888="","",IF(C1888&lt;(G1888*(1-'inputs and tables'!$K$14)),0,IF(C1888&gt;(G1888*(1+'inputs and tables'!$K$14)),1,K1887)))</f>
        <v>0</v>
      </c>
      <c r="N1888" s="13">
        <f t="shared" si="89"/>
        <v>31515.491741336507</v>
      </c>
      <c r="O1888" s="10">
        <f ca="1">(O1887+(IF(J1887&lt;&gt;J1886,(-O1887*'inputs and tables'!$K$22-'inputs and tables'!$K$21)-O1887*'inputs and tables'!$K$22,0)*('inputs and tables'!$K$15+'inputs and tables'!$K$16)))*(IF(AND(J1887=0,'inputs and tables'!$K$16=1),(data!C1887/data!C1888-1)*'inputs and tables'!$K$18+1,1)*IF(AND(J1887=1,'inputs and tables'!$K$15=1),(data!C1888/data!C1887-1)*'inputs and tables'!$K$17+1,1))</f>
        <v>1008566.873734945</v>
      </c>
      <c r="P1888" s="10">
        <f ca="1">(P1887+(IF(K1887&lt;&gt;K1886,(-P1887*'inputs and tables'!$K$22-'inputs and tables'!$K$21)-P1887*'inputs and tables'!$K$22,0)*('inputs and tables'!$K$15+'inputs and tables'!$K$16)))*(IF(AND(K1887=0,'inputs and tables'!$K$16=1),data!C1887/data!C1888,1)*IF(AND(K1887=1,'inputs and tables'!$K$15=1),data!C1888/data!C1887,1))</f>
        <v>19442.799733163134</v>
      </c>
      <c r="R1888" s="36">
        <f ca="1">1-O1888/MAX($O$202:O1888)</f>
        <v>0.69575709829476384</v>
      </c>
      <c r="S1888" s="36">
        <f>1-N1888/MAX($N$202:N1888)</f>
        <v>0.55430862376151546</v>
      </c>
    </row>
    <row r="1889" spans="1:19" x14ac:dyDescent="0.4">
      <c r="A1889" s="17">
        <f t="shared" si="87"/>
        <v>1887</v>
      </c>
      <c r="B1889">
        <v>1583280000</v>
      </c>
      <c r="C1889">
        <v>8760.66</v>
      </c>
      <c r="D1889" s="14">
        <f t="shared" si="88"/>
        <v>43894</v>
      </c>
      <c r="F1889">
        <f ca="1">IF(A1889&lt;$F$2,"",AVERAGE(INDIRECT("C"&amp;A1889-$F$2+3):C1889))</f>
        <v>9364.2413636363617</v>
      </c>
      <c r="G1889" s="2">
        <f ca="1">IF(A1889&lt;$G$2,"",IF(A1889=$G$2,AVERAGE(INDIRECT("C"&amp;A1889-$G$2+3):C1889),G1888+(2/($G$2+3))*(C1889-G1888)))</f>
        <v>9125.8416104840198</v>
      </c>
      <c r="J1889">
        <f ca="1">IF(F1889="","",IF(C1889&lt;(F1889*(1-'inputs and tables'!$K$14)),0,IF(C1889&gt;(F1889*(1+'inputs and tables'!$K$14)),1,J1888)))</f>
        <v>0</v>
      </c>
      <c r="K1889">
        <f ca="1">IF(G1889="","",IF(C1889&lt;(G1889*(1-'inputs and tables'!$K$14)),0,IF(C1889&gt;(G1889*(1+'inputs and tables'!$K$14)),1,K1888)))</f>
        <v>0</v>
      </c>
      <c r="N1889" s="13">
        <f t="shared" si="89"/>
        <v>31525.639641584803</v>
      </c>
      <c r="O1889" s="10">
        <f ca="1">(O1888+(IF(J1888&lt;&gt;J1887,(-O1888*'inputs and tables'!$K$22-'inputs and tables'!$K$21)-O1888*'inputs and tables'!$K$22,0)*('inputs and tables'!$K$15+'inputs and tables'!$K$16)))*(IF(AND(J1888=0,'inputs and tables'!$K$16=1),(data!C1888/data!C1889-1)*'inputs and tables'!$K$18+1,1)*IF(AND(J1888=1,'inputs and tables'!$K$15=1),(data!C1889/data!C1888-1)*'inputs and tables'!$K$17+1,1))</f>
        <v>1008242.22255753</v>
      </c>
      <c r="P1889" s="10">
        <f ca="1">(P1888+(IF(K1888&lt;&gt;K1887,(-P1888*'inputs and tables'!$K$22-'inputs and tables'!$K$21)-P1888*'inputs and tables'!$K$22,0)*('inputs and tables'!$K$15+'inputs and tables'!$K$16)))*(IF(AND(K1888=0,'inputs and tables'!$K$16=1),data!C1888/data!C1889,1)*IF(AND(K1888=1,'inputs and tables'!$K$15=1),data!C1889/data!C1888,1))</f>
        <v>19436.541221219111</v>
      </c>
      <c r="R1889" s="36">
        <f ca="1">1-O1889/MAX($O$202:O1889)</f>
        <v>0.6958550321242708</v>
      </c>
      <c r="S1889" s="36">
        <f>1-N1889/MAX($N$202:N1889)</f>
        <v>0.55416511238416755</v>
      </c>
    </row>
    <row r="1890" spans="1:19" x14ac:dyDescent="0.4">
      <c r="A1890" s="17">
        <f t="shared" si="87"/>
        <v>1888</v>
      </c>
      <c r="B1890">
        <v>1583366400</v>
      </c>
      <c r="C1890">
        <v>9070.17</v>
      </c>
      <c r="D1890" s="14">
        <f t="shared" si="88"/>
        <v>43895</v>
      </c>
      <c r="F1890">
        <f ca="1">IF(A1890&lt;$F$2,"",AVERAGE(INDIRECT("C"&amp;A1890-$F$2+3):C1890))</f>
        <v>9372.1536363636351</v>
      </c>
      <c r="G1890" s="2">
        <f ca="1">IF(A1890&lt;$G$2,"",IF(A1890=$G$2,AVERAGE(INDIRECT("C"&amp;A1890-$G$2+3):C1890),G1889+(2/($G$2+3))*(C1890-G1889)))</f>
        <v>9123.4726057825719</v>
      </c>
      <c r="J1890">
        <f ca="1">IF(F1890="","",IF(C1890&lt;(F1890*(1-'inputs and tables'!$K$14)),0,IF(C1890&gt;(F1890*(1+'inputs and tables'!$K$14)),1,J1889)))</f>
        <v>0</v>
      </c>
      <c r="K1890">
        <f ca="1">IF(G1890="","",IF(C1890&lt;(G1890*(1-'inputs and tables'!$K$14)),0,IF(C1890&gt;(G1890*(1+'inputs and tables'!$K$14)),1,K1889)))</f>
        <v>0</v>
      </c>
      <c r="N1890" s="13">
        <f t="shared" si="89"/>
        <v>32639.425672028505</v>
      </c>
      <c r="O1890" s="10">
        <f ca="1">(O1889+(IF(J1889&lt;&gt;J1888,(-O1889*'inputs and tables'!$K$22-'inputs and tables'!$K$21)-O1889*'inputs and tables'!$K$22,0)*('inputs and tables'!$K$15+'inputs and tables'!$K$16)))*(IF(AND(J1889=0,'inputs and tables'!$K$16=1),(data!C1889/data!C1890-1)*'inputs and tables'!$K$18+1,1)*IF(AND(J1889=1,'inputs and tables'!$K$15=1),(data!C1890/data!C1889-1)*'inputs and tables'!$K$17+1,1))</f>
        <v>973837.01843194233</v>
      </c>
      <c r="P1890" s="10">
        <f ca="1">(P1889+(IF(K1889&lt;&gt;K1888,(-P1889*'inputs and tables'!$K$22-'inputs and tables'!$K$21)-P1889*'inputs and tables'!$K$22,0)*('inputs and tables'!$K$15+'inputs and tables'!$K$16)))*(IF(AND(K1889=0,'inputs and tables'!$K$16=1),data!C1889/data!C1890,1)*IF(AND(K1889=1,'inputs and tables'!$K$15=1),data!C1890/data!C1889,1))</f>
        <v>18773.289719496483</v>
      </c>
      <c r="R1890" s="36">
        <f ca="1">1-O1890/MAX($O$202:O1890)</f>
        <v>0.7062336588762741</v>
      </c>
      <c r="S1890" s="36">
        <f>1-N1890/MAX($N$202:N1890)</f>
        <v>0.53841397536184554</v>
      </c>
    </row>
    <row r="1891" spans="1:19" x14ac:dyDescent="0.4">
      <c r="A1891" s="17">
        <f t="shared" si="87"/>
        <v>1889</v>
      </c>
      <c r="B1891">
        <v>1583452800</v>
      </c>
      <c r="C1891">
        <v>9158.51</v>
      </c>
      <c r="D1891" s="14">
        <f t="shared" si="88"/>
        <v>43896</v>
      </c>
      <c r="F1891">
        <f ca="1">IF(A1891&lt;$F$2,"",AVERAGE(INDIRECT("C"&amp;A1891-$F$2+3):C1891))</f>
        <v>9383.4747727272716</v>
      </c>
      <c r="G1891" s="2">
        <f ca="1">IF(A1891&lt;$G$2,"",IF(A1891=$G$2,AVERAGE(INDIRECT("C"&amp;A1891-$G$2+3):C1891),G1890+(2/($G$2+3))*(C1891-G1890)))</f>
        <v>9124.9635587279936</v>
      </c>
      <c r="J1891">
        <f ca="1">IF(F1891="","",IF(C1891&lt;(F1891*(1-'inputs and tables'!$K$14)),0,IF(C1891&gt;(F1891*(1+'inputs and tables'!$K$14)),1,J1890)))</f>
        <v>0</v>
      </c>
      <c r="K1891">
        <f ca="1">IF(G1891="","",IF(C1891&lt;(G1891*(1-'inputs and tables'!$K$14)),0,IF(C1891&gt;(G1891*(1+'inputs and tables'!$K$14)),1,K1890)))</f>
        <v>1</v>
      </c>
      <c r="N1891" s="13">
        <f t="shared" si="89"/>
        <v>32957.321242218146</v>
      </c>
      <c r="O1891" s="10">
        <f ca="1">(O1890+(IF(J1890&lt;&gt;J1889,(-O1890*'inputs and tables'!$K$22-'inputs and tables'!$K$21)-O1890*'inputs and tables'!$K$22,0)*('inputs and tables'!$K$15+'inputs and tables'!$K$16)))*(IF(AND(J1890=0,'inputs and tables'!$K$16=1),(data!C1890/data!C1891-1)*'inputs and tables'!$K$18+1,1)*IF(AND(J1890=1,'inputs and tables'!$K$15=1),(data!C1891/data!C1890-1)*'inputs and tables'!$K$17+1,1))</f>
        <v>964443.70421289594</v>
      </c>
      <c r="P1891" s="10">
        <f ca="1">(P1890+(IF(K1890&lt;&gt;K1889,(-P1890*'inputs and tables'!$K$22-'inputs and tables'!$K$21)-P1890*'inputs and tables'!$K$22,0)*('inputs and tables'!$K$15+'inputs and tables'!$K$16)))*(IF(AND(K1890=0,'inputs and tables'!$K$16=1),data!C1890/data!C1891,1)*IF(AND(K1890=1,'inputs and tables'!$K$15=1),data!C1891/data!C1890,1))</f>
        <v>18592.208690615113</v>
      </c>
      <c r="R1891" s="36">
        <f ca="1">1-O1891/MAX($O$202:O1891)</f>
        <v>0.7090672331776473</v>
      </c>
      <c r="S1891" s="36">
        <f>1-N1891/MAX($N$202:N1891)</f>
        <v>0.53391830334946488</v>
      </c>
    </row>
    <row r="1892" spans="1:19" x14ac:dyDescent="0.4">
      <c r="A1892" s="17">
        <f t="shared" si="87"/>
        <v>1890</v>
      </c>
      <c r="B1892">
        <v>1583539200</v>
      </c>
      <c r="C1892">
        <v>8901.3700000000008</v>
      </c>
      <c r="D1892" s="14">
        <f t="shared" si="88"/>
        <v>43897</v>
      </c>
      <c r="F1892">
        <f ca="1">IF(A1892&lt;$F$2,"",AVERAGE(INDIRECT("C"&amp;A1892-$F$2+3):C1892))</f>
        <v>9395.2054545454521</v>
      </c>
      <c r="G1892" s="2">
        <f ca="1">IF(A1892&lt;$G$2,"",IF(A1892=$G$2,AVERAGE(INDIRECT("C"&amp;A1892-$G$2+3):C1892),G1891+(2/($G$2+3))*(C1892-G1891)))</f>
        <v>9115.4489392076539</v>
      </c>
      <c r="J1892">
        <f ca="1">IF(F1892="","",IF(C1892&lt;(F1892*(1-'inputs and tables'!$K$14)),0,IF(C1892&gt;(F1892*(1+'inputs and tables'!$K$14)),1,J1891)))</f>
        <v>0</v>
      </c>
      <c r="K1892">
        <f ca="1">IF(G1892="","",IF(C1892&lt;(G1892*(1-'inputs and tables'!$K$14)),0,IF(C1892&gt;(G1892*(1+'inputs and tables'!$K$14)),1,K1891)))</f>
        <v>0</v>
      </c>
      <c r="N1892" s="13">
        <f t="shared" si="89"/>
        <v>32031.99107560546</v>
      </c>
      <c r="O1892" s="10">
        <f ca="1">(O1891+(IF(J1891&lt;&gt;J1890,(-O1891*'inputs and tables'!$K$22-'inputs and tables'!$K$21)-O1891*'inputs and tables'!$K$22,0)*('inputs and tables'!$K$15+'inputs and tables'!$K$16)))*(IF(AND(J1891=0,'inputs and tables'!$K$16=1),(data!C1891/data!C1892-1)*'inputs and tables'!$K$18+1,1)*IF(AND(J1891=1,'inputs and tables'!$K$15=1),(data!C1892/data!C1891-1)*'inputs and tables'!$K$17+1,1))</f>
        <v>992304.2531060779</v>
      </c>
      <c r="P1892" s="10">
        <f ca="1">(P1891+(IF(K1891&lt;&gt;K1890,(-P1891*'inputs and tables'!$K$22-'inputs and tables'!$K$21)-P1891*'inputs and tables'!$K$22,0)*('inputs and tables'!$K$15+'inputs and tables'!$K$16)))*(IF(AND(K1891=0,'inputs and tables'!$K$16=1),data!C1891/data!C1892,1)*IF(AND(K1891=1,'inputs and tables'!$K$15=1),data!C1892/data!C1891,1))</f>
        <v>18034.061917826795</v>
      </c>
      <c r="R1892" s="36">
        <f ca="1">1-O1892/MAX($O$202:O1892)</f>
        <v>0.70066285815889184</v>
      </c>
      <c r="S1892" s="36">
        <f>1-N1892/MAX($N$202:N1892)</f>
        <v>0.54700430177898218</v>
      </c>
    </row>
    <row r="1893" spans="1:19" x14ac:dyDescent="0.4">
      <c r="A1893" s="17">
        <f t="shared" si="87"/>
        <v>1891</v>
      </c>
      <c r="B1893">
        <v>1583625600</v>
      </c>
      <c r="C1893">
        <v>8037.76</v>
      </c>
      <c r="D1893" s="14">
        <f t="shared" si="88"/>
        <v>43898</v>
      </c>
      <c r="F1893">
        <f ca="1">IF(A1893&lt;$F$2,"",AVERAGE(INDIRECT("C"&amp;A1893-$F$2+3):C1893))</f>
        <v>9386.3531818181818</v>
      </c>
      <c r="G1893" s="2">
        <f ca="1">IF(A1893&lt;$G$2,"",IF(A1893=$G$2,AVERAGE(INDIRECT("C"&amp;A1893-$G$2+3):C1893),G1892+(2/($G$2+3))*(C1893-G1892)))</f>
        <v>9069.5898354115834</v>
      </c>
      <c r="J1893">
        <f ca="1">IF(F1893="","",IF(C1893&lt;(F1893*(1-'inputs and tables'!$K$14)),0,IF(C1893&gt;(F1893*(1+'inputs and tables'!$K$14)),1,J1892)))</f>
        <v>0</v>
      </c>
      <c r="K1893">
        <f ca="1">IF(G1893="","",IF(C1893&lt;(G1893*(1-'inputs and tables'!$K$14)),0,IF(C1893&gt;(G1893*(1+'inputs and tables'!$K$14)),1,K1892)))</f>
        <v>0</v>
      </c>
      <c r="N1893" s="13">
        <f t="shared" si="89"/>
        <v>28924.250602756489</v>
      </c>
      <c r="O1893" s="10">
        <f ca="1">(O1892+(IF(J1892&lt;&gt;J1891,(-O1892*'inputs and tables'!$K$22-'inputs and tables'!$K$21)-O1892*'inputs and tables'!$K$22,0)*('inputs and tables'!$K$15+'inputs and tables'!$K$16)))*(IF(AND(J1892=0,'inputs and tables'!$K$16=1),(data!C1892/data!C1893-1)*'inputs and tables'!$K$18+1,1)*IF(AND(J1892=1,'inputs and tables'!$K$15=1),(data!C1893/data!C1892-1)*'inputs and tables'!$K$17+1,1))</f>
        <v>1098921.5041841071</v>
      </c>
      <c r="P1893" s="10">
        <f ca="1">(P1892+(IF(K1892&lt;&gt;K1891,(-P1892*'inputs and tables'!$K$22-'inputs and tables'!$K$21)-P1892*'inputs and tables'!$K$22,0)*('inputs and tables'!$K$15+'inputs and tables'!$K$16)))*(IF(AND(K1892=0,'inputs and tables'!$K$16=1),data!C1892/data!C1893,1)*IF(AND(K1892=1,'inputs and tables'!$K$15=1),data!C1893/data!C1892,1))</f>
        <v>19931.772287057458</v>
      </c>
      <c r="R1893" s="36">
        <f ca="1">1-O1893/MAX($O$202:O1893)</f>
        <v>0.66850084423145439</v>
      </c>
      <c r="S1893" s="36">
        <f>1-N1893/MAX($N$202:N1893)</f>
        <v>0.59095389773338614</v>
      </c>
    </row>
    <row r="1894" spans="1:19" x14ac:dyDescent="0.4">
      <c r="A1894" s="17">
        <f t="shared" si="87"/>
        <v>1892</v>
      </c>
      <c r="B1894">
        <v>1583712000</v>
      </c>
      <c r="C1894">
        <v>7934.52</v>
      </c>
      <c r="D1894" s="14">
        <f t="shared" si="88"/>
        <v>43899</v>
      </c>
      <c r="F1894">
        <f ca="1">IF(A1894&lt;$F$2,"",AVERAGE(INDIRECT("C"&amp;A1894-$F$2+3):C1894))</f>
        <v>9377.4375000000018</v>
      </c>
      <c r="G1894" s="2">
        <f ca="1">IF(A1894&lt;$G$2,"",IF(A1894=$G$2,AVERAGE(INDIRECT("C"&amp;A1894-$G$2+3):C1894),G1893+(2/($G$2+3))*(C1894-G1893)))</f>
        <v>9021.2889913515155</v>
      </c>
      <c r="J1894">
        <f ca="1">IF(F1894="","",IF(C1894&lt;(F1894*(1-'inputs and tables'!$K$14)),0,IF(C1894&gt;(F1894*(1+'inputs and tables'!$K$14)),1,J1893)))</f>
        <v>0</v>
      </c>
      <c r="K1894">
        <f ca="1">IF(G1894="","",IF(C1894&lt;(G1894*(1-'inputs and tables'!$K$14)),0,IF(C1894&gt;(G1894*(1+'inputs and tables'!$K$14)),1,K1893)))</f>
        <v>0</v>
      </c>
      <c r="N1894" s="13">
        <f t="shared" si="89"/>
        <v>28552.736694375475</v>
      </c>
      <c r="O1894" s="10">
        <f ca="1">(O1893+(IF(J1893&lt;&gt;J1892,(-O1893*'inputs and tables'!$K$22-'inputs and tables'!$K$21)-O1893*'inputs and tables'!$K$22,0)*('inputs and tables'!$K$15+'inputs and tables'!$K$16)))*(IF(AND(J1893=0,'inputs and tables'!$K$16=1),(data!C1893/data!C1894-1)*'inputs and tables'!$K$18+1,1)*IF(AND(J1893=1,'inputs and tables'!$K$15=1),(data!C1894/data!C1893-1)*'inputs and tables'!$K$17+1,1))</f>
        <v>1113220.120369077</v>
      </c>
      <c r="P1894" s="10">
        <f ca="1">(P1893+(IF(K1893&lt;&gt;K1892,(-P1893*'inputs and tables'!$K$22-'inputs and tables'!$K$21)-P1893*'inputs and tables'!$K$22,0)*('inputs and tables'!$K$15+'inputs and tables'!$K$16)))*(IF(AND(K1893=0,'inputs and tables'!$K$16=1),data!C1893/data!C1894,1)*IF(AND(K1893=1,'inputs and tables'!$K$15=1),data!C1894/data!C1893,1))</f>
        <v>20191.114524636519</v>
      </c>
      <c r="R1894" s="36">
        <f ca="1">1-O1894/MAX($O$202:O1894)</f>
        <v>0.66418754325779195</v>
      </c>
      <c r="S1894" s="36">
        <f>1-N1894/MAX($N$202:N1894)</f>
        <v>0.59620783907998098</v>
      </c>
    </row>
    <row r="1895" spans="1:19" x14ac:dyDescent="0.4">
      <c r="A1895" s="17">
        <f t="shared" si="87"/>
        <v>1893</v>
      </c>
      <c r="B1895">
        <v>1583798400</v>
      </c>
      <c r="C1895">
        <v>7894.68</v>
      </c>
      <c r="D1895" s="14">
        <f t="shared" si="88"/>
        <v>43900</v>
      </c>
      <c r="F1895">
        <f ca="1">IF(A1895&lt;$F$2,"",AVERAGE(INDIRECT("C"&amp;A1895-$F$2+3):C1895))</f>
        <v>9361.5211363636354</v>
      </c>
      <c r="G1895" s="2">
        <f ca="1">IF(A1895&lt;$G$2,"",IF(A1895=$G$2,AVERAGE(INDIRECT("C"&amp;A1895-$G$2+3):C1895),G1894+(2/($G$2+3))*(C1895-G1894)))</f>
        <v>8973.3481832088983</v>
      </c>
      <c r="J1895">
        <f ca="1">IF(F1895="","",IF(C1895&lt;(F1895*(1-'inputs and tables'!$K$14)),0,IF(C1895&gt;(F1895*(1+'inputs and tables'!$K$14)),1,J1894)))</f>
        <v>0</v>
      </c>
      <c r="K1895">
        <f ca="1">IF(G1895="","",IF(C1895&lt;(G1895*(1-'inputs and tables'!$K$14)),0,IF(C1895&gt;(G1895*(1+'inputs and tables'!$K$14)),1,K1894)))</f>
        <v>0</v>
      </c>
      <c r="N1895" s="13">
        <f t="shared" si="89"/>
        <v>28409.370614271837</v>
      </c>
      <c r="O1895" s="10">
        <f ca="1">(O1894+(IF(J1894&lt;&gt;J1893,(-O1894*'inputs and tables'!$K$22-'inputs and tables'!$K$21)-O1894*'inputs and tables'!$K$22,0)*('inputs and tables'!$K$15+'inputs and tables'!$K$16)))*(IF(AND(J1894=0,'inputs and tables'!$K$16=1),(data!C1894/data!C1895-1)*'inputs and tables'!$K$18+1,1)*IF(AND(J1894=1,'inputs and tables'!$K$15=1),(data!C1895/data!C1894-1)*'inputs and tables'!$K$17+1,1))</f>
        <v>1118837.9148326276</v>
      </c>
      <c r="P1895" s="10">
        <f ca="1">(P1894+(IF(K1894&lt;&gt;K1893,(-P1894*'inputs and tables'!$K$22-'inputs and tables'!$K$21)-P1894*'inputs and tables'!$K$22,0)*('inputs and tables'!$K$15+'inputs and tables'!$K$16)))*(IF(AND(K1894=0,'inputs and tables'!$K$16=1),data!C1894/data!C1895,1)*IF(AND(K1894=1,'inputs and tables'!$K$15=1),data!C1895/data!C1894,1))</f>
        <v>20293.007698604499</v>
      </c>
      <c r="R1895" s="36">
        <f ca="1">1-O1895/MAX($O$202:O1895)</f>
        <v>0.66249288707456344</v>
      </c>
      <c r="S1895" s="36">
        <f>1-N1895/MAX($N$202:N1895)</f>
        <v>0.59823531896421511</v>
      </c>
    </row>
    <row r="1896" spans="1:19" x14ac:dyDescent="0.4">
      <c r="A1896" s="17">
        <f t="shared" si="87"/>
        <v>1894</v>
      </c>
      <c r="B1896">
        <v>1583884800</v>
      </c>
      <c r="C1896">
        <v>7938.05</v>
      </c>
      <c r="D1896" s="14">
        <f t="shared" si="88"/>
        <v>43901</v>
      </c>
      <c r="F1896">
        <f ca="1">IF(A1896&lt;$F$2,"",AVERAGE(INDIRECT("C"&amp;A1896-$F$2+3):C1896))</f>
        <v>9339.7504545454558</v>
      </c>
      <c r="G1896" s="2">
        <f ca="1">IF(A1896&lt;$G$2,"",IF(A1896=$G$2,AVERAGE(INDIRECT("C"&amp;A1896-$G$2+3):C1896),G1895+(2/($G$2+3))*(C1896-G1895)))</f>
        <v>8929.2929413702223</v>
      </c>
      <c r="J1896">
        <f ca="1">IF(F1896="","",IF(C1896&lt;(F1896*(1-'inputs and tables'!$K$14)),0,IF(C1896&gt;(F1896*(1+'inputs and tables'!$K$14)),1,J1895)))</f>
        <v>0</v>
      </c>
      <c r="K1896">
        <f ca="1">IF(G1896="","",IF(C1896&lt;(G1896*(1-'inputs and tables'!$K$14)),0,IF(C1896&gt;(G1896*(1+'inputs and tables'!$K$14)),1,K1895)))</f>
        <v>0</v>
      </c>
      <c r="N1896" s="13">
        <f t="shared" si="89"/>
        <v>28565.439562416788</v>
      </c>
      <c r="O1896" s="10">
        <f ca="1">(O1895+(IF(J1895&lt;&gt;J1894,(-O1895*'inputs and tables'!$K$22-'inputs and tables'!$K$21)-O1895*'inputs and tables'!$K$22,0)*('inputs and tables'!$K$15+'inputs and tables'!$K$16)))*(IF(AND(J1895=0,'inputs and tables'!$K$16=1),(data!C1895/data!C1896-1)*'inputs and tables'!$K$18+1,1)*IF(AND(J1895=1,'inputs and tables'!$K$15=1),(data!C1896/data!C1895-1)*'inputs and tables'!$K$17+1,1))</f>
        <v>1112725.0785105724</v>
      </c>
      <c r="P1896" s="10">
        <f ca="1">(P1895+(IF(K1895&lt;&gt;K1894,(-P1895*'inputs and tables'!$K$22-'inputs and tables'!$K$21)-P1895*'inputs and tables'!$K$22,0)*('inputs and tables'!$K$15+'inputs and tables'!$K$16)))*(IF(AND(K1895=0,'inputs and tables'!$K$16=1),data!C1895/data!C1896,1)*IF(AND(K1895=1,'inputs and tables'!$K$15=1),data!C1896/data!C1895,1))</f>
        <v>20182.13566531062</v>
      </c>
      <c r="R1896" s="36">
        <f ca="1">1-O1896/MAX($O$202:O1896)</f>
        <v>0.66433687690677368</v>
      </c>
      <c r="S1896" s="36">
        <f>1-N1896/MAX($N$202:N1896)</f>
        <v>0.59602819540549934</v>
      </c>
    </row>
    <row r="1897" spans="1:19" x14ac:dyDescent="0.4">
      <c r="A1897" s="17">
        <f t="shared" si="87"/>
        <v>1895</v>
      </c>
      <c r="B1897">
        <v>1583971200</v>
      </c>
      <c r="C1897">
        <v>4857.1000000000004</v>
      </c>
      <c r="D1897" s="14">
        <f t="shared" si="88"/>
        <v>43902</v>
      </c>
      <c r="F1897">
        <f ca="1">IF(A1897&lt;$F$2,"",AVERAGE(INDIRECT("C"&amp;A1897-$F$2+3):C1897))</f>
        <v>9236.6277272727275</v>
      </c>
      <c r="G1897" s="2">
        <f ca="1">IF(A1897&lt;$G$2,"",IF(A1897=$G$2,AVERAGE(INDIRECT("C"&amp;A1897-$G$2+3):C1897),G1896+(2/($G$2+3))*(C1897-G1896)))</f>
        <v>8756.0081353544683</v>
      </c>
      <c r="J1897">
        <f ca="1">IF(F1897="","",IF(C1897&lt;(F1897*(1-'inputs and tables'!$K$14)),0,IF(C1897&gt;(F1897*(1+'inputs and tables'!$K$14)),1,J1896)))</f>
        <v>0</v>
      </c>
      <c r="K1897">
        <f ca="1">IF(G1897="","",IF(C1897&lt;(G1897*(1-'inputs and tables'!$K$14)),0,IF(C1897&gt;(G1897*(1+'inputs and tables'!$K$14)),1,K1896)))</f>
        <v>0</v>
      </c>
      <c r="N1897" s="13">
        <f t="shared" si="89"/>
        <v>17478.498686530646</v>
      </c>
      <c r="O1897" s="10">
        <f ca="1">(O1896+(IF(J1896&lt;&gt;J1895,(-O1896*'inputs and tables'!$K$22-'inputs and tables'!$K$21)-O1896*'inputs and tables'!$K$22,0)*('inputs and tables'!$K$15+'inputs and tables'!$K$16)))*(IF(AND(J1896=0,'inputs and tables'!$K$16=1),(data!C1896/data!C1897-1)*'inputs and tables'!$K$18+1,1)*IF(AND(J1896=1,'inputs and tables'!$K$15=1),(data!C1897/data!C1896-1)*'inputs and tables'!$K$17+1,1))</f>
        <v>1818547.5508988593</v>
      </c>
      <c r="P1897" s="10">
        <f ca="1">(P1896+(IF(K1896&lt;&gt;K1895,(-P1896*'inputs and tables'!$K$22-'inputs and tables'!$K$21)-P1896*'inputs and tables'!$K$22,0)*('inputs and tables'!$K$15+'inputs and tables'!$K$16)))*(IF(AND(K1896=0,'inputs and tables'!$K$16=1),data!C1896/data!C1897,1)*IF(AND(K1896=1,'inputs and tables'!$K$15=1),data!C1897/data!C1896,1))</f>
        <v>32984.044392336778</v>
      </c>
      <c r="R1897" s="36">
        <f ca="1">1-O1897/MAX($O$202:O1897)</f>
        <v>0.45141943664528517</v>
      </c>
      <c r="S1897" s="36">
        <f>1-N1897/MAX($N$202:N1897)</f>
        <v>0.75281946421401358</v>
      </c>
    </row>
    <row r="1898" spans="1:19" x14ac:dyDescent="0.4">
      <c r="A1898" s="17">
        <f t="shared" si="87"/>
        <v>1896</v>
      </c>
      <c r="B1898">
        <v>1584057600</v>
      </c>
      <c r="C1898">
        <v>5637.6</v>
      </c>
      <c r="D1898" s="14">
        <f t="shared" si="88"/>
        <v>43903</v>
      </c>
      <c r="F1898">
        <f ca="1">IF(A1898&lt;$F$2,"",AVERAGE(INDIRECT("C"&amp;A1898-$F$2+3):C1898))</f>
        <v>9153.6540909090891</v>
      </c>
      <c r="G1898" s="2">
        <f ca="1">IF(A1898&lt;$G$2,"",IF(A1898=$G$2,AVERAGE(INDIRECT("C"&amp;A1898-$G$2+3):C1898),G1897+(2/($G$2+3))*(C1898-G1897)))</f>
        <v>8623.3099168287463</v>
      </c>
      <c r="J1898">
        <f ca="1">IF(F1898="","",IF(C1898&lt;(F1898*(1-'inputs and tables'!$K$14)),0,IF(C1898&gt;(F1898*(1+'inputs and tables'!$K$14)),1,J1897)))</f>
        <v>0</v>
      </c>
      <c r="K1898">
        <f ca="1">IF(G1898="","",IF(C1898&lt;(G1898*(1-'inputs and tables'!$K$14)),0,IF(C1898&gt;(G1898*(1+'inputs and tables'!$K$14)),1,K1897)))</f>
        <v>0</v>
      </c>
      <c r="N1898" s="13">
        <f t="shared" si="89"/>
        <v>20287.163985749761</v>
      </c>
      <c r="O1898" s="10">
        <f ca="1">(O1897+(IF(J1897&lt;&gt;J1896,(-O1897*'inputs and tables'!$K$22-'inputs and tables'!$K$21)-O1897*'inputs and tables'!$K$22,0)*('inputs and tables'!$K$15+'inputs and tables'!$K$16)))*(IF(AND(J1897=0,'inputs and tables'!$K$16=1),(data!C1897/data!C1898-1)*'inputs and tables'!$K$18+1,1)*IF(AND(J1897=1,'inputs and tables'!$K$15=1),(data!C1898/data!C1897-1)*'inputs and tables'!$K$17+1,1))</f>
        <v>1566777.9391001223</v>
      </c>
      <c r="P1898" s="10">
        <f ca="1">(P1897+(IF(K1897&lt;&gt;K1896,(-P1897*'inputs and tables'!$K$22-'inputs and tables'!$K$21)-P1897*'inputs and tables'!$K$22,0)*('inputs and tables'!$K$15+'inputs and tables'!$K$16)))*(IF(AND(K1897=0,'inputs and tables'!$K$16=1),data!C1897/data!C1898,1)*IF(AND(K1897=1,'inputs and tables'!$K$15=1),data!C1898/data!C1897,1))</f>
        <v>28417.55392685167</v>
      </c>
      <c r="R1898" s="36">
        <f ca="1">1-O1898/MAX($O$202:O1898)</f>
        <v>0.52736791289375173</v>
      </c>
      <c r="S1898" s="36">
        <f>1-N1898/MAX($N$202:N1898)</f>
        <v>0.7130993826466252</v>
      </c>
    </row>
    <row r="1899" spans="1:19" x14ac:dyDescent="0.4">
      <c r="A1899" s="17">
        <f t="shared" si="87"/>
        <v>1897</v>
      </c>
      <c r="B1899">
        <v>1584144000</v>
      </c>
      <c r="C1899">
        <v>5165.25</v>
      </c>
      <c r="D1899" s="14">
        <f t="shared" si="88"/>
        <v>43904</v>
      </c>
      <c r="F1899">
        <f ca="1">IF(A1899&lt;$F$2,"",AVERAGE(INDIRECT("C"&amp;A1899-$F$2+3):C1899))</f>
        <v>9055.0670454545452</v>
      </c>
      <c r="G1899" s="2">
        <f ca="1">IF(A1899&lt;$G$2,"",IF(A1899=$G$2,AVERAGE(INDIRECT("C"&amp;A1899-$G$2+3):C1899),G1898+(2/($G$2+3))*(C1899-G1898)))</f>
        <v>8476.1584310062462</v>
      </c>
      <c r="J1899">
        <f ca="1">IF(F1899="","",IF(C1899&lt;(F1899*(1-'inputs and tables'!$K$14)),0,IF(C1899&gt;(F1899*(1+'inputs and tables'!$K$14)),1,J1898)))</f>
        <v>0</v>
      </c>
      <c r="K1899">
        <f ca="1">IF(G1899="","",IF(C1899&lt;(G1899*(1-'inputs and tables'!$K$14)),0,IF(C1899&gt;(G1899*(1+'inputs and tables'!$K$14)),1,K1898)))</f>
        <v>0</v>
      </c>
      <c r="N1899" s="13">
        <f t="shared" si="89"/>
        <v>18587.390694159563</v>
      </c>
      <c r="O1899" s="10">
        <f ca="1">(O1898+(IF(J1898&lt;&gt;J1897,(-O1898*'inputs and tables'!$K$22-'inputs and tables'!$K$21)-O1898*'inputs and tables'!$K$22,0)*('inputs and tables'!$K$15+'inputs and tables'!$K$16)))*(IF(AND(J1898=0,'inputs and tables'!$K$16=1),(data!C1898/data!C1899-1)*'inputs and tables'!$K$18+1,1)*IF(AND(J1898=1,'inputs and tables'!$K$15=1),(data!C1899/data!C1898-1)*'inputs and tables'!$K$17+1,1))</f>
        <v>1710056.1075399739</v>
      </c>
      <c r="P1899" s="10">
        <f ca="1">(P1898+(IF(K1898&lt;&gt;K1897,(-P1898*'inputs and tables'!$K$22-'inputs and tables'!$K$21)-P1898*'inputs and tables'!$K$22,0)*('inputs and tables'!$K$15+'inputs and tables'!$K$16)))*(IF(AND(K1898=0,'inputs and tables'!$K$16=1),data!C1898/data!C1899,1)*IF(AND(K1898=1,'inputs and tables'!$K$15=1),data!C1899/data!C1898,1))</f>
        <v>31016.272594360194</v>
      </c>
      <c r="R1899" s="36">
        <f ca="1">1-O1899/MAX($O$202:O1899)</f>
        <v>0.4841468168491001</v>
      </c>
      <c r="S1899" s="36">
        <f>1-N1899/MAX($N$202:N1899)</f>
        <v>0.73713753835239826</v>
      </c>
    </row>
    <row r="1900" spans="1:19" x14ac:dyDescent="0.4">
      <c r="A1900" s="17">
        <f t="shared" si="87"/>
        <v>1898</v>
      </c>
      <c r="B1900">
        <v>1584230400</v>
      </c>
      <c r="C1900">
        <v>5345.35</v>
      </c>
      <c r="D1900" s="14">
        <f t="shared" si="88"/>
        <v>43905</v>
      </c>
      <c r="F1900">
        <f ca="1">IF(A1900&lt;$F$2,"",AVERAGE(INDIRECT("C"&amp;A1900-$F$2+3):C1900))</f>
        <v>8964.3936363636349</v>
      </c>
      <c r="G1900" s="2">
        <f ca="1">IF(A1900&lt;$G$2,"",IF(A1900=$G$2,AVERAGE(INDIRECT("C"&amp;A1900-$G$2+3):C1900),G1899+(2/($G$2+3))*(C1900-G1899)))</f>
        <v>8342.9325403251296</v>
      </c>
      <c r="J1900">
        <f ca="1">IF(F1900="","",IF(C1900&lt;(F1900*(1-'inputs and tables'!$K$14)),0,IF(C1900&gt;(F1900*(1+'inputs and tables'!$K$14)),1,J1899)))</f>
        <v>0</v>
      </c>
      <c r="K1900">
        <f ca="1">IF(G1900="","",IF(C1900&lt;(G1900*(1-'inputs and tables'!$K$14)),0,IF(C1900&gt;(G1900*(1+'inputs and tables'!$K$14)),1,K1899)))</f>
        <v>0</v>
      </c>
      <c r="N1900" s="13">
        <f t="shared" si="89"/>
        <v>19235.488862499558</v>
      </c>
      <c r="O1900" s="10">
        <f ca="1">(O1899+(IF(J1899&lt;&gt;J1898,(-O1899*'inputs and tables'!$K$22-'inputs and tables'!$K$21)-O1899*'inputs and tables'!$K$22,0)*('inputs and tables'!$K$15+'inputs and tables'!$K$16)))*(IF(AND(J1899=0,'inputs and tables'!$K$16=1),(data!C1899/data!C1900-1)*'inputs and tables'!$K$18+1,1)*IF(AND(J1899=1,'inputs and tables'!$K$15=1),(data!C1900/data!C1899-1)*'inputs and tables'!$K$17+1,1))</f>
        <v>1652439.4678497855</v>
      </c>
      <c r="P1900" s="10">
        <f ca="1">(P1899+(IF(K1899&lt;&gt;K1898,(-P1899*'inputs and tables'!$K$22-'inputs and tables'!$K$21)-P1899*'inputs and tables'!$K$22,0)*('inputs and tables'!$K$15+'inputs and tables'!$K$16)))*(IF(AND(K1899=0,'inputs and tables'!$K$16=1),data!C1899/data!C1900,1)*IF(AND(K1899=1,'inputs and tables'!$K$15=1),data!C1900/data!C1899,1))</f>
        <v>29971.246413802462</v>
      </c>
      <c r="R1900" s="36">
        <f ca="1">1-O1900/MAX($O$202:O1900)</f>
        <v>0.50152737346101084</v>
      </c>
      <c r="S1900" s="36">
        <f>1-N1900/MAX($N$202:N1900)</f>
        <v>0.72797214861468307</v>
      </c>
    </row>
    <row r="1901" spans="1:19" x14ac:dyDescent="0.4">
      <c r="A1901" s="17">
        <f t="shared" si="87"/>
        <v>1899</v>
      </c>
      <c r="B1901">
        <v>1584316800</v>
      </c>
      <c r="C1901">
        <v>5037.6099999999997</v>
      </c>
      <c r="D1901" s="14">
        <f t="shared" si="88"/>
        <v>43906</v>
      </c>
      <c r="F1901">
        <f ca="1">IF(A1901&lt;$F$2,"",AVERAGE(INDIRECT("C"&amp;A1901-$F$2+3):C1901))</f>
        <v>8865.6988636363603</v>
      </c>
      <c r="G1901" s="2">
        <f ca="1">IF(A1901&lt;$G$2,"",IF(A1901=$G$2,AVERAGE(INDIRECT("C"&amp;A1901-$G$2+3):C1901),G1900+(2/($G$2+3))*(C1901-G1900)))</f>
        <v>8202.2805173325705</v>
      </c>
      <c r="J1901">
        <f ca="1">IF(F1901="","",IF(C1901&lt;(F1901*(1-'inputs and tables'!$K$14)),0,IF(C1901&gt;(F1901*(1+'inputs and tables'!$K$14)),1,J1900)))</f>
        <v>0</v>
      </c>
      <c r="K1901">
        <f ca="1">IF(G1901="","",IF(C1901&lt;(G1901*(1-'inputs and tables'!$K$14)),0,IF(C1901&gt;(G1901*(1+'inputs and tables'!$K$14)),1,K1900)))</f>
        <v>0</v>
      </c>
      <c r="N1901" s="13">
        <f t="shared" si="89"/>
        <v>18128.07225880745</v>
      </c>
      <c r="O1901" s="10">
        <f ca="1">(O1900+(IF(J1900&lt;&gt;J1899,(-O1900*'inputs and tables'!$K$22-'inputs and tables'!$K$21)-O1900*'inputs and tables'!$K$22,0)*('inputs and tables'!$K$15+'inputs and tables'!$K$16)))*(IF(AND(J1900=0,'inputs and tables'!$K$16=1),(data!C1900/data!C1901-1)*'inputs and tables'!$K$18+1,1)*IF(AND(J1900=1,'inputs and tables'!$K$15=1),(data!C1901/data!C1900-1)*'inputs and tables'!$K$17+1,1))</f>
        <v>1753384.5036576574</v>
      </c>
      <c r="P1901" s="10">
        <f ca="1">(P1900+(IF(K1900&lt;&gt;K1899,(-P1900*'inputs and tables'!$K$22-'inputs and tables'!$K$21)-P1900*'inputs and tables'!$K$22,0)*('inputs and tables'!$K$15+'inputs and tables'!$K$16)))*(IF(AND(K1900=0,'inputs and tables'!$K$16=1),data!C1900/data!C1901,1)*IF(AND(K1900=1,'inputs and tables'!$K$15=1),data!C1901/data!C1900,1))</f>
        <v>31802.144671385639</v>
      </c>
      <c r="R1901" s="36">
        <f ca="1">1-O1901/MAX($O$202:O1901)</f>
        <v>0.47107643222278306</v>
      </c>
      <c r="S1901" s="36">
        <f>1-N1901/MAX($N$202:N1901)</f>
        <v>0.74363320934696775</v>
      </c>
    </row>
    <row r="1902" spans="1:19" x14ac:dyDescent="0.4">
      <c r="A1902" s="17">
        <f t="shared" si="87"/>
        <v>1900</v>
      </c>
      <c r="B1902">
        <v>1584403200</v>
      </c>
      <c r="C1902">
        <v>5331.71</v>
      </c>
      <c r="D1902" s="14">
        <f t="shared" si="88"/>
        <v>43907</v>
      </c>
      <c r="F1902">
        <f ca="1">IF(A1902&lt;$F$2,"",AVERAGE(INDIRECT("C"&amp;A1902-$F$2+3):C1902))</f>
        <v>8774.9763636363623</v>
      </c>
      <c r="G1902" s="2">
        <f ca="1">IF(A1902&lt;$G$2,"",IF(A1902=$G$2,AVERAGE(INDIRECT("C"&amp;A1902-$G$2+3):C1902),G1901+(2/($G$2+3))*(C1902-G1901)))</f>
        <v>8080.1285804248018</v>
      </c>
      <c r="J1902">
        <f ca="1">IF(F1902="","",IF(C1902&lt;(F1902*(1-'inputs and tables'!$K$14)),0,IF(C1902&gt;(F1902*(1+'inputs and tables'!$K$14)),1,J1901)))</f>
        <v>0</v>
      </c>
      <c r="K1902">
        <f ca="1">IF(G1902="","",IF(C1902&lt;(G1902*(1-'inputs and tables'!$K$14)),0,IF(C1902&gt;(G1902*(1+'inputs and tables'!$K$14)),1,K1901)))</f>
        <v>0</v>
      </c>
      <c r="N1902" s="13">
        <f t="shared" si="89"/>
        <v>19186.404692504238</v>
      </c>
      <c r="O1902" s="10">
        <f ca="1">(O1901+(IF(J1901&lt;&gt;J1900,(-O1901*'inputs and tables'!$K$22-'inputs and tables'!$K$21)-O1901*'inputs and tables'!$K$22,0)*('inputs and tables'!$K$15+'inputs and tables'!$K$16)))*(IF(AND(J1901=0,'inputs and tables'!$K$16=1),(data!C1901/data!C1902-1)*'inputs and tables'!$K$18+1,1)*IF(AND(J1901=1,'inputs and tables'!$K$15=1),(data!C1902/data!C1901-1)*'inputs and tables'!$K$17+1,1))</f>
        <v>1656666.8685038856</v>
      </c>
      <c r="P1902" s="10">
        <f ca="1">(P1901+(IF(K1901&lt;&gt;K1900,(-P1901*'inputs and tables'!$K$22-'inputs and tables'!$K$21)-P1901*'inputs and tables'!$K$22,0)*('inputs and tables'!$K$15+'inputs and tables'!$K$16)))*(IF(AND(K1901=0,'inputs and tables'!$K$16=1),data!C1901/data!C1902,1)*IF(AND(K1901=1,'inputs and tables'!$K$15=1),data!C1902/data!C1901,1))</f>
        <v>30047.921214398193</v>
      </c>
      <c r="R1902" s="36">
        <f ca="1">1-O1902/MAX($O$202:O1902)</f>
        <v>0.50025214156993048</v>
      </c>
      <c r="S1902" s="36">
        <f>1-N1902/MAX($N$202:N1902)</f>
        <v>0.72866629584412468</v>
      </c>
    </row>
    <row r="1903" spans="1:19" x14ac:dyDescent="0.4">
      <c r="A1903" s="17">
        <f t="shared" si="87"/>
        <v>1901</v>
      </c>
      <c r="B1903">
        <v>1584489600</v>
      </c>
      <c r="C1903">
        <v>5413.64</v>
      </c>
      <c r="D1903" s="14">
        <f t="shared" si="88"/>
        <v>43908</v>
      </c>
      <c r="F1903">
        <f ca="1">IF(A1903&lt;$F$2,"",AVERAGE(INDIRECT("C"&amp;A1903-$F$2+3):C1903))</f>
        <v>8687.0934090909086</v>
      </c>
      <c r="G1903" s="2">
        <f ca="1">IF(A1903&lt;$G$2,"",IF(A1903=$G$2,AVERAGE(INDIRECT("C"&amp;A1903-$G$2+3):C1903),G1902+(2/($G$2+3))*(C1903-G1902)))</f>
        <v>7966.660981257789</v>
      </c>
      <c r="J1903">
        <f ca="1">IF(F1903="","",IF(C1903&lt;(F1903*(1-'inputs and tables'!$K$14)),0,IF(C1903&gt;(F1903*(1+'inputs and tables'!$K$14)),1,J1902)))</f>
        <v>0</v>
      </c>
      <c r="K1903">
        <f ca="1">IF(G1903="","",IF(C1903&lt;(G1903*(1-'inputs and tables'!$K$14)),0,IF(C1903&gt;(G1903*(1+'inputs and tables'!$K$14)),1,K1902)))</f>
        <v>0</v>
      </c>
      <c r="N1903" s="13">
        <f t="shared" si="89"/>
        <v>19481.233581633034</v>
      </c>
      <c r="O1903" s="10">
        <f ca="1">(O1902+(IF(J1902&lt;&gt;J1901,(-O1902*'inputs and tables'!$K$22-'inputs and tables'!$K$21)-O1902*'inputs and tables'!$K$22,0)*('inputs and tables'!$K$15+'inputs and tables'!$K$16)))*(IF(AND(J1902=0,'inputs and tables'!$K$16=1),(data!C1902/data!C1903-1)*'inputs and tables'!$K$18+1,1)*IF(AND(J1902=1,'inputs and tables'!$K$15=1),(data!C1903/data!C1902-1)*'inputs and tables'!$K$17+1,1))</f>
        <v>1631594.8806109848</v>
      </c>
      <c r="P1903" s="10">
        <f ca="1">(P1902+(IF(K1902&lt;&gt;K1901,(-P1902*'inputs and tables'!$K$22-'inputs and tables'!$K$21)-P1902*'inputs and tables'!$K$22,0)*('inputs and tables'!$K$15+'inputs and tables'!$K$16)))*(IF(AND(K1902=0,'inputs and tables'!$K$16=1),data!C1902/data!C1903,1)*IF(AND(K1902=1,'inputs and tables'!$K$15=1),data!C1903/data!C1902,1))</f>
        <v>29593.176128818872</v>
      </c>
      <c r="R1903" s="36">
        <f ca="1">1-O1903/MAX($O$202:O1903)</f>
        <v>0.50781532309680988</v>
      </c>
      <c r="S1903" s="36">
        <f>1-N1903/MAX($N$202:N1903)</f>
        <v>0.72449683231713413</v>
      </c>
    </row>
    <row r="1904" spans="1:19" x14ac:dyDescent="0.4">
      <c r="A1904" s="17">
        <f t="shared" si="87"/>
        <v>1902</v>
      </c>
      <c r="B1904">
        <v>1584576000</v>
      </c>
      <c r="C1904">
        <v>6186.26</v>
      </c>
      <c r="D1904" s="14">
        <f t="shared" si="88"/>
        <v>43909</v>
      </c>
      <c r="F1904">
        <f ca="1">IF(A1904&lt;$F$2,"",AVERAGE(INDIRECT("C"&amp;A1904-$F$2+3):C1904))</f>
        <v>8619.41</v>
      </c>
      <c r="G1904" s="2">
        <f ca="1">IF(A1904&lt;$G$2,"",IF(A1904=$G$2,AVERAGE(INDIRECT("C"&amp;A1904-$G$2+3):C1904),G1903+(2/($G$2+3))*(C1904-G1903)))</f>
        <v>7890.8992373744786</v>
      </c>
      <c r="J1904">
        <f ca="1">IF(F1904="","",IF(C1904&lt;(F1904*(1-'inputs and tables'!$K$14)),0,IF(C1904&gt;(F1904*(1+'inputs and tables'!$K$14)),1,J1903)))</f>
        <v>0</v>
      </c>
      <c r="K1904">
        <f ca="1">IF(G1904="","",IF(C1904&lt;(G1904*(1-'inputs and tables'!$K$14)),0,IF(C1904&gt;(G1904*(1+'inputs and tables'!$K$14)),1,K1903)))</f>
        <v>0</v>
      </c>
      <c r="N1904" s="13">
        <f t="shared" si="89"/>
        <v>22261.542336895913</v>
      </c>
      <c r="O1904" s="10">
        <f ca="1">(O1903+(IF(J1903&lt;&gt;J1902,(-O1903*'inputs and tables'!$K$22-'inputs and tables'!$K$21)-O1903*'inputs and tables'!$K$22,0)*('inputs and tables'!$K$15+'inputs and tables'!$K$16)))*(IF(AND(J1903=0,'inputs and tables'!$K$16=1),(data!C1903/data!C1904-1)*'inputs and tables'!$K$18+1,1)*IF(AND(J1903=1,'inputs and tables'!$K$15=1),(data!C1904/data!C1903-1)*'inputs and tables'!$K$17+1,1))</f>
        <v>1427820.251568937</v>
      </c>
      <c r="P1904" s="10">
        <f ca="1">(P1903+(IF(K1903&lt;&gt;K1902,(-P1903*'inputs and tables'!$K$22-'inputs and tables'!$K$21)-P1903*'inputs and tables'!$K$22,0)*('inputs and tables'!$K$15+'inputs and tables'!$K$16)))*(IF(AND(K1903=0,'inputs and tables'!$K$16=1),data!C1903/data!C1904,1)*IF(AND(K1903=1,'inputs and tables'!$K$15=1),data!C1904/data!C1903,1))</f>
        <v>25897.198310129061</v>
      </c>
      <c r="R1904" s="36">
        <f ca="1">1-O1904/MAX($O$202:O1904)</f>
        <v>0.56928569858522171</v>
      </c>
      <c r="S1904" s="36">
        <f>1-N1904/MAX($N$202:N1904)</f>
        <v>0.68517776835737021</v>
      </c>
    </row>
    <row r="1905" spans="1:19" x14ac:dyDescent="0.4">
      <c r="A1905" s="17">
        <f t="shared" si="87"/>
        <v>1903</v>
      </c>
      <c r="B1905">
        <v>1584662400</v>
      </c>
      <c r="C1905">
        <v>6206.1</v>
      </c>
      <c r="D1905" s="14">
        <f t="shared" si="88"/>
        <v>43910</v>
      </c>
      <c r="F1905">
        <f ca="1">IF(A1905&lt;$F$2,"",AVERAGE(INDIRECT("C"&amp;A1905-$F$2+3):C1905))</f>
        <v>8541.9618181818169</v>
      </c>
      <c r="G1905" s="2">
        <f ca="1">IF(A1905&lt;$G$2,"",IF(A1905=$G$2,AVERAGE(INDIRECT("C"&amp;A1905-$G$2+3):C1905),G1904+(2/($G$2+3))*(C1905-G1904)))</f>
        <v>7819.2056528053517</v>
      </c>
      <c r="J1905">
        <f ca="1">IF(F1905="","",IF(C1905&lt;(F1905*(1-'inputs and tables'!$K$14)),0,IF(C1905&gt;(F1905*(1+'inputs and tables'!$K$14)),1,J1904)))</f>
        <v>0</v>
      </c>
      <c r="K1905">
        <f ca="1">IF(G1905="","",IF(C1905&lt;(G1905*(1-'inputs and tables'!$K$14)),0,IF(C1905&gt;(G1905*(1+'inputs and tables'!$K$14)),1,K1904)))</f>
        <v>0</v>
      </c>
      <c r="N1905" s="13">
        <f t="shared" si="89"/>
        <v>22332.937493252743</v>
      </c>
      <c r="O1905" s="10">
        <f ca="1">(O1904+(IF(J1904&lt;&gt;J1903,(-O1904*'inputs and tables'!$K$22-'inputs and tables'!$K$21)-O1904*'inputs and tables'!$K$22,0)*('inputs and tables'!$K$15+'inputs and tables'!$K$16)))*(IF(AND(J1904=0,'inputs and tables'!$K$16=1),(data!C1904/data!C1905-1)*'inputs and tables'!$K$18+1,1)*IF(AND(J1904=1,'inputs and tables'!$K$15=1),(data!C1905/data!C1904-1)*'inputs and tables'!$K$17+1,1))</f>
        <v>1423255.7176762947</v>
      </c>
      <c r="P1905" s="10">
        <f ca="1">(P1904+(IF(K1904&lt;&gt;K1903,(-P1904*'inputs and tables'!$K$22-'inputs and tables'!$K$21)-P1904*'inputs and tables'!$K$22,0)*('inputs and tables'!$K$15+'inputs and tables'!$K$16)))*(IF(AND(K1904=0,'inputs and tables'!$K$16=1),data!C1904/data!C1905,1)*IF(AND(K1904=1,'inputs and tables'!$K$15=1),data!C1905/data!C1904,1))</f>
        <v>25814.408729801165</v>
      </c>
      <c r="R1905" s="36">
        <f ca="1">1-O1905/MAX($O$202:O1905)</f>
        <v>0.5706626296272721</v>
      </c>
      <c r="S1905" s="36">
        <f>1-N1905/MAX($N$202:N1905)</f>
        <v>0.68416809966000058</v>
      </c>
    </row>
    <row r="1906" spans="1:19" x14ac:dyDescent="0.4">
      <c r="A1906" s="17">
        <f t="shared" si="87"/>
        <v>1904</v>
      </c>
      <c r="B1906">
        <v>1584748800</v>
      </c>
      <c r="C1906">
        <v>6198.78</v>
      </c>
      <c r="D1906" s="14">
        <f t="shared" si="88"/>
        <v>43911</v>
      </c>
      <c r="F1906">
        <f ca="1">IF(A1906&lt;$F$2,"",AVERAGE(INDIRECT("C"&amp;A1906-$F$2+3):C1906))</f>
        <v>8460.9565909090907</v>
      </c>
      <c r="G1906" s="2">
        <f ca="1">IF(A1906&lt;$G$2,"",IF(A1906=$G$2,AVERAGE(INDIRECT("C"&amp;A1906-$G$2+3):C1906),G1905+(2/($G$2+3))*(C1906-G1905)))</f>
        <v>7750.2513697072518</v>
      </c>
      <c r="J1906">
        <f ca="1">IF(F1906="","",IF(C1906&lt;(F1906*(1-'inputs and tables'!$K$14)),0,IF(C1906&gt;(F1906*(1+'inputs and tables'!$K$14)),1,J1905)))</f>
        <v>0</v>
      </c>
      <c r="K1906">
        <f ca="1">IF(G1906="","",IF(C1906&lt;(G1906*(1-'inputs and tables'!$K$14)),0,IF(C1906&gt;(G1906*(1+'inputs and tables'!$K$14)),1,K1905)))</f>
        <v>0</v>
      </c>
      <c r="N1906" s="13">
        <f t="shared" si="89"/>
        <v>22306.59613516141</v>
      </c>
      <c r="O1906" s="10">
        <f ca="1">(O1905+(IF(J1905&lt;&gt;J1904,(-O1905*'inputs and tables'!$K$22-'inputs and tables'!$K$21)-O1905*'inputs and tables'!$K$22,0)*('inputs and tables'!$K$15+'inputs and tables'!$K$16)))*(IF(AND(J1905=0,'inputs and tables'!$K$16=1),(data!C1905/data!C1906-1)*'inputs and tables'!$K$18+1,1)*IF(AND(J1905=1,'inputs and tables'!$K$15=1),(data!C1906/data!C1905-1)*'inputs and tables'!$K$17+1,1))</f>
        <v>1424936.4083692038</v>
      </c>
      <c r="P1906" s="10">
        <f ca="1">(P1905+(IF(K1905&lt;&gt;K1904,(-P1905*'inputs and tables'!$K$22-'inputs and tables'!$K$21)-P1905*'inputs and tables'!$K$22,0)*('inputs and tables'!$K$15+'inputs and tables'!$K$16)))*(IF(AND(K1905=0,'inputs and tables'!$K$16=1),data!C1905/data!C1906,1)*IF(AND(K1905=1,'inputs and tables'!$K$15=1),data!C1906/data!C1905,1))</f>
        <v>25844.892384956234</v>
      </c>
      <c r="R1906" s="36">
        <f ca="1">1-O1906/MAX($O$202:O1906)</f>
        <v>0.5701556347748773</v>
      </c>
      <c r="S1906" s="36">
        <f>1-N1906/MAX($N$202:N1906)</f>
        <v>0.68454061855439297</v>
      </c>
    </row>
    <row r="1907" spans="1:19" x14ac:dyDescent="0.4">
      <c r="A1907" s="17">
        <f t="shared" si="87"/>
        <v>1905</v>
      </c>
      <c r="B1907">
        <v>1584835200</v>
      </c>
      <c r="C1907">
        <v>5818.25</v>
      </c>
      <c r="D1907" s="14">
        <f t="shared" si="88"/>
        <v>43912</v>
      </c>
      <c r="F1907">
        <f ca="1">IF(A1907&lt;$F$2,"",AVERAGE(INDIRECT("C"&amp;A1907-$F$2+3):C1907))</f>
        <v>8370.2793181818179</v>
      </c>
      <c r="G1907" s="2">
        <f ca="1">IF(A1907&lt;$G$2,"",IF(A1907=$G$2,AVERAGE(INDIRECT("C"&amp;A1907-$G$2+3):C1907),G1906+(2/($G$2+3))*(C1907-G1906)))</f>
        <v>7668.0385454643902</v>
      </c>
      <c r="J1907">
        <f ca="1">IF(F1907="","",IF(C1907&lt;(F1907*(1-'inputs and tables'!$K$14)),0,IF(C1907&gt;(F1907*(1+'inputs and tables'!$K$14)),1,J1906)))</f>
        <v>0</v>
      </c>
      <c r="K1907">
        <f ca="1">IF(G1907="","",IF(C1907&lt;(G1907*(1-'inputs and tables'!$K$14)),0,IF(C1907&gt;(G1907*(1+'inputs and tables'!$K$14)),1,K1906)))</f>
        <v>0</v>
      </c>
      <c r="N1907" s="13">
        <f t="shared" si="89"/>
        <v>20937.241354492799</v>
      </c>
      <c r="O1907" s="10">
        <f ca="1">(O1906+(IF(J1906&lt;&gt;J1905,(-O1906*'inputs and tables'!$K$22-'inputs and tables'!$K$21)-O1906*'inputs and tables'!$K$22,0)*('inputs and tables'!$K$15+'inputs and tables'!$K$16)))*(IF(AND(J1906=0,'inputs and tables'!$K$16=1),(data!C1906/data!C1907-1)*'inputs and tables'!$K$18+1,1)*IF(AND(J1906=1,'inputs and tables'!$K$15=1),(data!C1907/data!C1906-1)*'inputs and tables'!$K$17+1,1))</f>
        <v>1518131.2782143862</v>
      </c>
      <c r="P1907" s="10">
        <f ca="1">(P1906+(IF(K1906&lt;&gt;K1905,(-P1906*'inputs and tables'!$K$22-'inputs and tables'!$K$21)-P1906*'inputs and tables'!$K$22,0)*('inputs and tables'!$K$15+'inputs and tables'!$K$16)))*(IF(AND(K1906=0,'inputs and tables'!$K$16=1),data!C1906/data!C1907,1)*IF(AND(K1906=1,'inputs and tables'!$K$15=1),data!C1907/data!C1906,1))</f>
        <v>27535.221418471014</v>
      </c>
      <c r="R1907" s="36">
        <f ca="1">1-O1907/MAX($O$202:O1907)</f>
        <v>0.5420425979856166</v>
      </c>
      <c r="S1907" s="36">
        <f>1-N1907/MAX($N$202:N1907)</f>
        <v>0.70390600310127116</v>
      </c>
    </row>
    <row r="1908" spans="1:19" x14ac:dyDescent="0.4">
      <c r="A1908" s="17">
        <f t="shared" si="87"/>
        <v>1906</v>
      </c>
      <c r="B1908">
        <v>1584921600</v>
      </c>
      <c r="C1908">
        <v>6490.63</v>
      </c>
      <c r="D1908" s="14">
        <f t="shared" si="88"/>
        <v>43913</v>
      </c>
      <c r="F1908">
        <f ca="1">IF(A1908&lt;$F$2,"",AVERAGE(INDIRECT("C"&amp;A1908-$F$2+3):C1908))</f>
        <v>8292.6654545454548</v>
      </c>
      <c r="G1908" s="2">
        <f ca="1">IF(A1908&lt;$G$2,"",IF(A1908=$G$2,AVERAGE(INDIRECT("C"&amp;A1908-$G$2+3):C1908),G1907+(2/($G$2+3))*(C1908-G1907)))</f>
        <v>7617.9360541680335</v>
      </c>
      <c r="J1908">
        <f ca="1">IF(F1908="","",IF(C1908&lt;(F1908*(1-'inputs and tables'!$K$14)),0,IF(C1908&gt;(F1908*(1+'inputs and tables'!$K$14)),1,J1907)))</f>
        <v>0</v>
      </c>
      <c r="K1908">
        <f ca="1">IF(G1908="","",IF(C1908&lt;(G1908*(1-'inputs and tables'!$K$14)),0,IF(C1908&gt;(G1908*(1+'inputs and tables'!$K$14)),1,K1907)))</f>
        <v>0</v>
      </c>
      <c r="N1908" s="13">
        <f t="shared" si="89"/>
        <v>23356.83183993668</v>
      </c>
      <c r="O1908" s="10">
        <f ca="1">(O1907+(IF(J1907&lt;&gt;J1906,(-O1907*'inputs and tables'!$K$22-'inputs and tables'!$K$21)-O1907*'inputs and tables'!$K$22,0)*('inputs and tables'!$K$15+'inputs and tables'!$K$16)))*(IF(AND(J1907=0,'inputs and tables'!$K$16=1),(data!C1907/data!C1908-1)*'inputs and tables'!$K$18+1,1)*IF(AND(J1907=1,'inputs and tables'!$K$15=1),(data!C1908/data!C1907-1)*'inputs and tables'!$K$17+1,1))</f>
        <v>1360864.4013710306</v>
      </c>
      <c r="P1908" s="10">
        <f ca="1">(P1907+(IF(K1907&lt;&gt;K1906,(-P1907*'inputs and tables'!$K$22-'inputs and tables'!$K$21)-P1907*'inputs and tables'!$K$22,0)*('inputs and tables'!$K$15+'inputs and tables'!$K$16)))*(IF(AND(K1907=0,'inputs and tables'!$K$16=1),data!C1907/data!C1908,1)*IF(AND(K1907=1,'inputs and tables'!$K$15=1),data!C1908/data!C1907,1))</f>
        <v>24682.781489319059</v>
      </c>
      <c r="R1908" s="36">
        <f ca="1">1-O1908/MAX($O$202:O1908)</f>
        <v>0.58948350864705179</v>
      </c>
      <c r="S1908" s="36">
        <f>1-N1908/MAX($N$202:N1908)</f>
        <v>0.66968820881007241</v>
      </c>
    </row>
    <row r="1909" spans="1:19" x14ac:dyDescent="0.4">
      <c r="A1909" s="17">
        <f t="shared" si="87"/>
        <v>1907</v>
      </c>
      <c r="B1909">
        <v>1585008000</v>
      </c>
      <c r="C1909">
        <v>6766.64</v>
      </c>
      <c r="D1909" s="14">
        <f t="shared" si="88"/>
        <v>43914</v>
      </c>
      <c r="F1909">
        <f ca="1">IF(A1909&lt;$F$2,"",AVERAGE(INDIRECT("C"&amp;A1909-$F$2+3):C1909))</f>
        <v>8215.3538636363628</v>
      </c>
      <c r="G1909" s="2">
        <f ca="1">IF(A1909&lt;$G$2,"",IF(A1909=$G$2,AVERAGE(INDIRECT("C"&amp;A1909-$G$2+3):C1909),G1908+(2/($G$2+3))*(C1909-G1908)))</f>
        <v>7581.7106901608831</v>
      </c>
      <c r="J1909">
        <f ca="1">IF(F1909="","",IF(C1909&lt;(F1909*(1-'inputs and tables'!$K$14)),0,IF(C1909&gt;(F1909*(1+'inputs and tables'!$K$14)),1,J1908)))</f>
        <v>0</v>
      </c>
      <c r="K1909">
        <f ca="1">IF(G1909="","",IF(C1909&lt;(G1909*(1-'inputs and tables'!$K$14)),0,IF(C1909&gt;(G1909*(1+'inputs and tables'!$K$14)),1,K1908)))</f>
        <v>0</v>
      </c>
      <c r="N1909" s="13">
        <f t="shared" si="89"/>
        <v>24350.066573104483</v>
      </c>
      <c r="O1909" s="10">
        <f ca="1">(O1908+(IF(J1908&lt;&gt;J1907,(-O1908*'inputs and tables'!$K$22-'inputs and tables'!$K$21)-O1908*'inputs and tables'!$K$22,0)*('inputs and tables'!$K$15+'inputs and tables'!$K$16)))*(IF(AND(J1908=0,'inputs and tables'!$K$16=1),(data!C1908/data!C1909-1)*'inputs and tables'!$K$18+1,1)*IF(AND(J1908=1,'inputs and tables'!$K$15=1),(data!C1909/data!C1908-1)*'inputs and tables'!$K$17+1,1))</f>
        <v>1305354.9929464036</v>
      </c>
      <c r="P1909" s="10">
        <f ca="1">(P1908+(IF(K1908&lt;&gt;K1907,(-P1908*'inputs and tables'!$K$22-'inputs and tables'!$K$21)-P1908*'inputs and tables'!$K$22,0)*('inputs and tables'!$K$15+'inputs and tables'!$K$16)))*(IF(AND(K1908=0,'inputs and tables'!$K$16=1),data!C1908/data!C1909,1)*IF(AND(K1908=1,'inputs and tables'!$K$15=1),data!C1909/data!C1908,1))</f>
        <v>23675.975375964874</v>
      </c>
      <c r="R1909" s="36">
        <f ca="1">1-O1909/MAX($O$202:O1909)</f>
        <v>0.6062284007616503</v>
      </c>
      <c r="S1909" s="36">
        <f>1-N1909/MAX($N$202:N1909)</f>
        <v>0.6556419055257483</v>
      </c>
    </row>
    <row r="1910" spans="1:19" x14ac:dyDescent="0.4">
      <c r="A1910" s="17">
        <f t="shared" si="87"/>
        <v>1908</v>
      </c>
      <c r="B1910">
        <v>1585094400</v>
      </c>
      <c r="C1910">
        <v>6690.96</v>
      </c>
      <c r="D1910" s="14">
        <f t="shared" si="88"/>
        <v>43915</v>
      </c>
      <c r="F1910">
        <f ca="1">IF(A1910&lt;$F$2,"",AVERAGE(INDIRECT("C"&amp;A1910-$F$2+3):C1910))</f>
        <v>8143.517045454545</v>
      </c>
      <c r="G1910" s="2">
        <f ca="1">IF(A1910&lt;$G$2,"",IF(A1910=$G$2,AVERAGE(INDIRECT("C"&amp;A1910-$G$2+3):C1910),G1909+(2/($G$2+3))*(C1910-G1909)))</f>
        <v>7543.8064054731858</v>
      </c>
      <c r="J1910">
        <f ca="1">IF(F1910="","",IF(C1910&lt;(F1910*(1-'inputs and tables'!$K$14)),0,IF(C1910&gt;(F1910*(1+'inputs and tables'!$K$14)),1,J1909)))</f>
        <v>0</v>
      </c>
      <c r="K1910">
        <f ca="1">IF(G1910="","",IF(C1910&lt;(G1910*(1-'inputs and tables'!$K$14)),0,IF(C1910&gt;(G1910*(1+'inputs and tables'!$K$14)),1,K1909)))</f>
        <v>0</v>
      </c>
      <c r="N1910" s="13">
        <f t="shared" si="89"/>
        <v>24077.728597646565</v>
      </c>
      <c r="O1910" s="10">
        <f ca="1">(O1909+(IF(J1909&lt;&gt;J1908,(-O1909*'inputs and tables'!$K$22-'inputs and tables'!$K$21)-O1909*'inputs and tables'!$K$22,0)*('inputs and tables'!$K$15+'inputs and tables'!$K$16)))*(IF(AND(J1909=0,'inputs and tables'!$K$16=1),(data!C1909/data!C1910-1)*'inputs and tables'!$K$18+1,1)*IF(AND(J1909=1,'inputs and tables'!$K$15=1),(data!C1910/data!C1909-1)*'inputs and tables'!$K$17+1,1))</f>
        <v>1320119.5806686713</v>
      </c>
      <c r="P1910" s="10">
        <f ca="1">(P1909+(IF(K1909&lt;&gt;K1908,(-P1909*'inputs and tables'!$K$22-'inputs and tables'!$K$21)-P1909*'inputs and tables'!$K$22,0)*('inputs and tables'!$K$15+'inputs and tables'!$K$16)))*(IF(AND(K1909=0,'inputs and tables'!$K$16=1),data!C1909/data!C1910,1)*IF(AND(K1909=1,'inputs and tables'!$K$15=1),data!C1910/data!C1909,1))</f>
        <v>23943.769207709949</v>
      </c>
      <c r="R1910" s="36">
        <f ca="1">1-O1910/MAX($O$202:O1910)</f>
        <v>0.60177453545228388</v>
      </c>
      <c r="S1910" s="36">
        <f>1-N1910/MAX($N$202:N1910)</f>
        <v>0.65949330305684373</v>
      </c>
    </row>
    <row r="1911" spans="1:19" x14ac:dyDescent="0.4">
      <c r="A1911" s="17">
        <f t="shared" si="87"/>
        <v>1909</v>
      </c>
      <c r="B1911">
        <v>1585180800</v>
      </c>
      <c r="C1911">
        <v>6758.18</v>
      </c>
      <c r="D1911" s="14">
        <f t="shared" si="88"/>
        <v>43916</v>
      </c>
      <c r="F1911">
        <f ca="1">IF(A1911&lt;$F$2,"",AVERAGE(INDIRECT("C"&amp;A1911-$F$2+3):C1911))</f>
        <v>8063.7027272727273</v>
      </c>
      <c r="G1911" s="2">
        <f ca="1">IF(A1911&lt;$G$2,"",IF(A1911=$G$2,AVERAGE(INDIRECT("C"&amp;A1911-$G$2+3):C1911),G1910+(2/($G$2+3))*(C1911-G1910)))</f>
        <v>7510.3754946019862</v>
      </c>
      <c r="J1911">
        <f ca="1">IF(F1911="","",IF(C1911&lt;(F1911*(1-'inputs and tables'!$K$14)),0,IF(C1911&gt;(F1911*(1+'inputs and tables'!$K$14)),1,J1910)))</f>
        <v>0</v>
      </c>
      <c r="K1911">
        <f ca="1">IF(G1911="","",IF(C1911&lt;(G1911*(1-'inputs and tables'!$K$14)),0,IF(C1911&gt;(G1911*(1+'inputs and tables'!$K$14)),1,K1910)))</f>
        <v>0</v>
      </c>
      <c r="N1911" s="13">
        <f t="shared" si="89"/>
        <v>24319.622872359581</v>
      </c>
      <c r="O1911" s="10">
        <f ca="1">(O1910+(IF(J1910&lt;&gt;J1909,(-O1910*'inputs and tables'!$K$22-'inputs and tables'!$K$21)-O1910*'inputs and tables'!$K$22,0)*('inputs and tables'!$K$15+'inputs and tables'!$K$16)))*(IF(AND(J1910=0,'inputs and tables'!$K$16=1),(data!C1910/data!C1911-1)*'inputs and tables'!$K$18+1,1)*IF(AND(J1910=1,'inputs and tables'!$K$15=1),(data!C1911/data!C1910-1)*'inputs and tables'!$K$17+1,1))</f>
        <v>1306989.0576265878</v>
      </c>
      <c r="P1911" s="10">
        <f ca="1">(P1910+(IF(K1910&lt;&gt;K1909,(-P1910*'inputs and tables'!$K$22-'inputs and tables'!$K$21)-P1910*'inputs and tables'!$K$22,0)*('inputs and tables'!$K$15+'inputs and tables'!$K$16)))*(IF(AND(K1910=0,'inputs and tables'!$K$16=1),data!C1910/data!C1911,1)*IF(AND(K1910=1,'inputs and tables'!$K$15=1),data!C1911/data!C1910,1))</f>
        <v>23705.613348271127</v>
      </c>
      <c r="R1911" s="36">
        <f ca="1">1-O1911/MAX($O$202:O1911)</f>
        <v>0.60573547104839076</v>
      </c>
      <c r="S1911" s="36">
        <f>1-N1911/MAX($N$202:N1911)</f>
        <v>0.65607243965779205</v>
      </c>
    </row>
    <row r="1912" spans="1:19" x14ac:dyDescent="0.4">
      <c r="A1912" s="17">
        <f t="shared" si="87"/>
        <v>1910</v>
      </c>
      <c r="B1912">
        <v>1585267200</v>
      </c>
      <c r="C1912">
        <v>6372.36</v>
      </c>
      <c r="D1912" s="14">
        <f t="shared" si="88"/>
        <v>43917</v>
      </c>
      <c r="F1912">
        <f ca="1">IF(A1912&lt;$F$2,"",AVERAGE(INDIRECT("C"&amp;A1912-$F$2+3):C1912))</f>
        <v>7973.2761363636373</v>
      </c>
      <c r="G1912" s="2">
        <f ca="1">IF(A1912&lt;$G$2,"",IF(A1912=$G$2,AVERAGE(INDIRECT("C"&amp;A1912-$G$2+3):C1912),G1911+(2/($G$2+3))*(C1912-G1911)))</f>
        <v>7461.9493033423269</v>
      </c>
      <c r="J1912">
        <f ca="1">IF(F1912="","",IF(C1912&lt;(F1912*(1-'inputs and tables'!$K$14)),0,IF(C1912&gt;(F1912*(1+'inputs and tables'!$K$14)),1,J1911)))</f>
        <v>0</v>
      </c>
      <c r="K1912">
        <f ca="1">IF(G1912="","",IF(C1912&lt;(G1912*(1-'inputs and tables'!$K$14)),0,IF(C1912&gt;(G1912*(1+'inputs and tables'!$K$14)),1,K1911)))</f>
        <v>0</v>
      </c>
      <c r="N1912" s="13">
        <f t="shared" si="89"/>
        <v>22931.231782359941</v>
      </c>
      <c r="O1912" s="10">
        <f ca="1">(O1911+(IF(J1911&lt;&gt;J1910,(-O1911*'inputs and tables'!$K$22-'inputs and tables'!$K$21)-O1911*'inputs and tables'!$K$22,0)*('inputs and tables'!$K$15+'inputs and tables'!$K$16)))*(IF(AND(J1911=0,'inputs and tables'!$K$16=1),(data!C1911/data!C1912-1)*'inputs and tables'!$K$18+1,1)*IF(AND(J1911=1,'inputs and tables'!$K$15=1),(data!C1912/data!C1911-1)*'inputs and tables'!$K$17+1,1))</f>
        <v>1386121.8307614219</v>
      </c>
      <c r="P1912" s="10">
        <f ca="1">(P1911+(IF(K1911&lt;&gt;K1910,(-P1911*'inputs and tables'!$K$22-'inputs and tables'!$K$21)-P1911*'inputs and tables'!$K$22,0)*('inputs and tables'!$K$15+'inputs and tables'!$K$16)))*(IF(AND(K1911=0,'inputs and tables'!$K$16=1),data!C1911/data!C1912,1)*IF(AND(K1911=1,'inputs and tables'!$K$15=1),data!C1912/data!C1911,1))</f>
        <v>25140.890034150456</v>
      </c>
      <c r="R1912" s="36">
        <f ca="1">1-O1912/MAX($O$202:O1912)</f>
        <v>0.58186438709203703</v>
      </c>
      <c r="S1912" s="36">
        <f>1-N1912/MAX($N$202:N1912)</f>
        <v>0.67570703526359577</v>
      </c>
    </row>
    <row r="1913" spans="1:19" x14ac:dyDescent="0.4">
      <c r="A1913" s="17">
        <f t="shared" si="87"/>
        <v>1911</v>
      </c>
      <c r="B1913">
        <v>1585353600</v>
      </c>
      <c r="C1913">
        <v>6251.82</v>
      </c>
      <c r="D1913" s="14">
        <f t="shared" si="88"/>
        <v>43918</v>
      </c>
      <c r="F1913">
        <f ca="1">IF(A1913&lt;$F$2,"",AVERAGE(INDIRECT("C"&amp;A1913-$F$2+3):C1913))</f>
        <v>7882.715454545455</v>
      </c>
      <c r="G1913" s="2">
        <f ca="1">IF(A1913&lt;$G$2,"",IF(A1913=$G$2,AVERAGE(INDIRECT("C"&amp;A1913-$G$2+3):C1913),G1912+(2/($G$2+3))*(C1913-G1912)))</f>
        <v>7410.4544393703127</v>
      </c>
      <c r="J1913">
        <f ca="1">IF(F1913="","",IF(C1913&lt;(F1913*(1-'inputs and tables'!$K$14)),0,IF(C1913&gt;(F1913*(1+'inputs and tables'!$K$14)),1,J1912)))</f>
        <v>0</v>
      </c>
      <c r="K1913">
        <f ca="1">IF(G1913="","",IF(C1913&lt;(G1913*(1-'inputs and tables'!$K$14)),0,IF(C1913&gt;(G1913*(1+'inputs and tables'!$K$14)),1,K1912)))</f>
        <v>0</v>
      </c>
      <c r="N1913" s="13">
        <f t="shared" si="89"/>
        <v>22497.463024937937</v>
      </c>
      <c r="O1913" s="10">
        <f ca="1">(O1912+(IF(J1912&lt;&gt;J1911,(-O1912*'inputs and tables'!$K$22-'inputs and tables'!$K$21)-O1912*'inputs and tables'!$K$22,0)*('inputs and tables'!$K$15+'inputs and tables'!$K$16)))*(IF(AND(J1912=0,'inputs and tables'!$K$16=1),(data!C1912/data!C1913-1)*'inputs and tables'!$K$18+1,1)*IF(AND(J1912=1,'inputs and tables'!$K$15=1),(data!C1913/data!C1912-1)*'inputs and tables'!$K$17+1,1))</f>
        <v>1412847.3483674922</v>
      </c>
      <c r="P1913" s="10">
        <f ca="1">(P1912+(IF(K1912&lt;&gt;K1911,(-P1912*'inputs and tables'!$K$22-'inputs and tables'!$K$21)-P1912*'inputs and tables'!$K$22,0)*('inputs and tables'!$K$15+'inputs and tables'!$K$16)))*(IF(AND(K1912=0,'inputs and tables'!$K$16=1),data!C1912/data!C1913,1)*IF(AND(K1912=1,'inputs and tables'!$K$15=1),data!C1913/data!C1912,1))</f>
        <v>25625.62614055091</v>
      </c>
      <c r="R1913" s="36">
        <f ca="1">1-O1913/MAX($O$202:O1913)</f>
        <v>0.57380240405670879</v>
      </c>
      <c r="S1913" s="36">
        <f>1-N1913/MAX($N$202:N1913)</f>
        <v>0.68184138328682842</v>
      </c>
    </row>
    <row r="1914" spans="1:19" x14ac:dyDescent="0.4">
      <c r="A1914" s="17">
        <f t="shared" si="87"/>
        <v>1912</v>
      </c>
      <c r="B1914">
        <v>1585440000</v>
      </c>
      <c r="C1914">
        <v>5877.21</v>
      </c>
      <c r="D1914" s="14">
        <f t="shared" si="88"/>
        <v>43919</v>
      </c>
      <c r="F1914">
        <f ca="1">IF(A1914&lt;$F$2,"",AVERAGE(INDIRECT("C"&amp;A1914-$F$2+3):C1914))</f>
        <v>7780.5763636363663</v>
      </c>
      <c r="G1914" s="2">
        <f ca="1">IF(A1914&lt;$G$2,"",IF(A1914=$G$2,AVERAGE(INDIRECT("C"&amp;A1914-$G$2+3):C1914),G1913+(2/($G$2+3))*(C1914-G1913)))</f>
        <v>7345.2099951417886</v>
      </c>
      <c r="J1914">
        <f ca="1">IF(F1914="","",IF(C1914&lt;(F1914*(1-'inputs and tables'!$K$14)),0,IF(C1914&gt;(F1914*(1+'inputs and tables'!$K$14)),1,J1913)))</f>
        <v>0</v>
      </c>
      <c r="K1914">
        <f ca="1">IF(G1914="","",IF(C1914&lt;(G1914*(1-'inputs and tables'!$K$14)),0,IF(C1914&gt;(G1914*(1+'inputs and tables'!$K$14)),1,K1913)))</f>
        <v>0</v>
      </c>
      <c r="N1914" s="13">
        <f t="shared" si="89"/>
        <v>21149.411637698384</v>
      </c>
      <c r="O1914" s="10">
        <f ca="1">(O1913+(IF(J1913&lt;&gt;J1912,(-O1913*'inputs and tables'!$K$22-'inputs and tables'!$K$21)-O1913*'inputs and tables'!$K$22,0)*('inputs and tables'!$K$15+'inputs and tables'!$K$16)))*(IF(AND(J1913=0,'inputs and tables'!$K$16=1),(data!C1913/data!C1914-1)*'inputs and tables'!$K$18+1,1)*IF(AND(J1913=1,'inputs and tables'!$K$15=1),(data!C1914/data!C1913-1)*'inputs and tables'!$K$17+1,1))</f>
        <v>1502901.4293297082</v>
      </c>
      <c r="P1914" s="10">
        <f ca="1">(P1913+(IF(K1913&lt;&gt;K1912,(-P1913*'inputs and tables'!$K$22-'inputs and tables'!$K$21)-P1913*'inputs and tables'!$K$22,0)*('inputs and tables'!$K$15+'inputs and tables'!$K$16)))*(IF(AND(K1913=0,'inputs and tables'!$K$16=1),data!C1913/data!C1914,1)*IF(AND(K1913=1,'inputs and tables'!$K$15=1),data!C1914/data!C1913,1))</f>
        <v>27258.98887703842</v>
      </c>
      <c r="R1914" s="36">
        <f ca="1">1-O1914/MAX($O$202:O1914)</f>
        <v>0.54663681333997138</v>
      </c>
      <c r="S1914" s="36">
        <f>1-N1914/MAX($N$202:N1914)</f>
        <v>0.70090549572239447</v>
      </c>
    </row>
    <row r="1915" spans="1:19" x14ac:dyDescent="0.4">
      <c r="A1915" s="17">
        <f t="shared" si="87"/>
        <v>1913</v>
      </c>
      <c r="B1915">
        <v>1585526400</v>
      </c>
      <c r="C1915">
        <v>6406.4</v>
      </c>
      <c r="D1915" s="14">
        <f t="shared" si="88"/>
        <v>43920</v>
      </c>
      <c r="F1915">
        <f ca="1">IF(A1915&lt;$F$2,"",AVERAGE(INDIRECT("C"&amp;A1915-$F$2+3):C1915))</f>
        <v>7700.9213636363656</v>
      </c>
      <c r="G1915" s="2">
        <f ca="1">IF(A1915&lt;$G$2,"",IF(A1915=$G$2,AVERAGE(INDIRECT("C"&amp;A1915-$G$2+3):C1915),G1914+(2/($G$2+3))*(C1915-G1914)))</f>
        <v>7305.2606336463932</v>
      </c>
      <c r="J1915">
        <f ca="1">IF(F1915="","",IF(C1915&lt;(F1915*(1-'inputs and tables'!$K$14)),0,IF(C1915&gt;(F1915*(1+'inputs and tables'!$K$14)),1,J1914)))</f>
        <v>0</v>
      </c>
      <c r="K1915">
        <f ca="1">IF(G1915="","",IF(C1915&lt;(G1915*(1-'inputs and tables'!$K$14)),0,IF(C1915&gt;(G1915*(1+'inputs and tables'!$K$14)),1,K1914)))</f>
        <v>0</v>
      </c>
      <c r="N1915" s="13">
        <f t="shared" si="89"/>
        <v>23053.726294577005</v>
      </c>
      <c r="O1915" s="10">
        <f ca="1">(O1914+(IF(J1914&lt;&gt;J1913,(-O1914*'inputs and tables'!$K$22-'inputs and tables'!$K$21)-O1914*'inputs and tables'!$K$22,0)*('inputs and tables'!$K$15+'inputs and tables'!$K$16)))*(IF(AND(J1914=0,'inputs and tables'!$K$16=1),(data!C1914/data!C1915-1)*'inputs and tables'!$K$18+1,1)*IF(AND(J1914=1,'inputs and tables'!$K$15=1),(data!C1915/data!C1914-1)*'inputs and tables'!$K$17+1,1))</f>
        <v>1378756.7603444767</v>
      </c>
      <c r="P1915" s="10">
        <f ca="1">(P1914+(IF(K1914&lt;&gt;K1913,(-P1914*'inputs and tables'!$K$22-'inputs and tables'!$K$21)-P1914*'inputs and tables'!$K$22,0)*('inputs and tables'!$K$15+'inputs and tables'!$K$16)))*(IF(AND(K1914=0,'inputs and tables'!$K$16=1),data!C1914/data!C1915,1)*IF(AND(K1914=1,'inputs and tables'!$K$15=1),data!C1915/data!C1914,1))</f>
        <v>25007.305509805661</v>
      </c>
      <c r="R1915" s="36">
        <f ca="1">1-O1915/MAX($O$202:O1915)</f>
        <v>0.58408612414613714</v>
      </c>
      <c r="S1915" s="36">
        <f>1-N1915/MAX($N$202:N1915)</f>
        <v>0.67397472062355235</v>
      </c>
    </row>
    <row r="1916" spans="1:19" x14ac:dyDescent="0.4">
      <c r="A1916" s="17">
        <f t="shared" si="87"/>
        <v>1914</v>
      </c>
      <c r="B1916">
        <v>1585612800</v>
      </c>
      <c r="C1916">
        <v>6424.35</v>
      </c>
      <c r="D1916" s="14">
        <f t="shared" si="88"/>
        <v>43921</v>
      </c>
      <c r="F1916">
        <f ca="1">IF(A1916&lt;$F$2,"",AVERAGE(INDIRECT("C"&amp;A1916-$F$2+3):C1916))</f>
        <v>7621.4520454545473</v>
      </c>
      <c r="G1916" s="2">
        <f ca="1">IF(A1916&lt;$G$2,"",IF(A1916=$G$2,AVERAGE(INDIRECT("C"&amp;A1916-$G$2+3):C1916),G1915+(2/($G$2+3))*(C1916-G1915)))</f>
        <v>7267.7750747678238</v>
      </c>
      <c r="J1916">
        <f ca="1">IF(F1916="","",IF(C1916&lt;(F1916*(1-'inputs and tables'!$K$14)),0,IF(C1916&gt;(F1916*(1+'inputs and tables'!$K$14)),1,J1915)))</f>
        <v>0</v>
      </c>
      <c r="K1916">
        <f ca="1">IF(G1916="","",IF(C1916&lt;(G1916*(1-'inputs and tables'!$K$14)),0,IF(C1916&gt;(G1916*(1+'inputs and tables'!$K$14)),1,K1915)))</f>
        <v>0</v>
      </c>
      <c r="N1916" s="13">
        <f t="shared" si="89"/>
        <v>23118.320198639765</v>
      </c>
      <c r="O1916" s="10">
        <f ca="1">(O1915+(IF(J1915&lt;&gt;J1914,(-O1915*'inputs and tables'!$K$22-'inputs and tables'!$K$21)-O1915*'inputs and tables'!$K$22,0)*('inputs and tables'!$K$15+'inputs and tables'!$K$16)))*(IF(AND(J1915=0,'inputs and tables'!$K$16=1),(data!C1915/data!C1916-1)*'inputs and tables'!$K$18+1,1)*IF(AND(J1915=1,'inputs and tables'!$K$15=1),(data!C1916/data!C1915-1)*'inputs and tables'!$K$17+1,1))</f>
        <v>1374904.4353858142</v>
      </c>
      <c r="P1916" s="10">
        <f ca="1">(P1915+(IF(K1915&lt;&gt;K1914,(-P1915*'inputs and tables'!$K$22-'inputs and tables'!$K$21)-P1915*'inputs and tables'!$K$22,0)*('inputs and tables'!$K$15+'inputs and tables'!$K$16)))*(IF(AND(K1915=0,'inputs and tables'!$K$16=1),data!C1915/data!C1916,1)*IF(AND(K1915=1,'inputs and tables'!$K$15=1),data!C1916/data!C1915,1))</f>
        <v>24937.433673137202</v>
      </c>
      <c r="R1916" s="36">
        <f ca="1">1-O1916/MAX($O$202:O1916)</f>
        <v>0.58524821121666992</v>
      </c>
      <c r="S1916" s="36">
        <f>1-N1916/MAX($N$202:N1916)</f>
        <v>0.67306123508334137</v>
      </c>
    </row>
    <row r="1917" spans="1:19" x14ac:dyDescent="0.4">
      <c r="A1917" s="17">
        <f t="shared" si="87"/>
        <v>1915</v>
      </c>
      <c r="B1917">
        <v>1585699200</v>
      </c>
      <c r="C1917">
        <v>6666.11</v>
      </c>
      <c r="D1917" s="14">
        <f t="shared" si="88"/>
        <v>43922</v>
      </c>
      <c r="F1917">
        <f ca="1">IF(A1917&lt;$F$2,"",AVERAGE(INDIRECT("C"&amp;A1917-$F$2+3):C1917))</f>
        <v>7552.5000000000009</v>
      </c>
      <c r="G1917" s="2">
        <f ca="1">IF(A1917&lt;$G$2,"",IF(A1917=$G$2,AVERAGE(INDIRECT("C"&amp;A1917-$G$2+3):C1917),G1916+(2/($G$2+3))*(C1917-G1916)))</f>
        <v>7242.1723056287674</v>
      </c>
      <c r="J1917">
        <f ca="1">IF(F1917="","",IF(C1917&lt;(F1917*(1-'inputs and tables'!$K$14)),0,IF(C1917&gt;(F1917*(1+'inputs and tables'!$K$14)),1,J1916)))</f>
        <v>0</v>
      </c>
      <c r="K1917">
        <f ca="1">IF(G1917="","",IF(C1917&lt;(G1917*(1-'inputs and tables'!$K$14)),0,IF(C1917&gt;(G1917*(1+'inputs and tables'!$K$14)),1,K1916)))</f>
        <v>0</v>
      </c>
      <c r="N1917" s="13">
        <f t="shared" si="89"/>
        <v>23988.304724891161</v>
      </c>
      <c r="O1917" s="10">
        <f ca="1">(O1916+(IF(J1916&lt;&gt;J1915,(-O1916*'inputs and tables'!$K$22-'inputs and tables'!$K$21)-O1916*'inputs and tables'!$K$22,0)*('inputs and tables'!$K$15+'inputs and tables'!$K$16)))*(IF(AND(J1916=0,'inputs and tables'!$K$16=1),(data!C1916/data!C1917-1)*'inputs and tables'!$K$18+1,1)*IF(AND(J1916=1,'inputs and tables'!$K$15=1),(data!C1917/data!C1916-1)*'inputs and tables'!$K$17+1,1))</f>
        <v>1325040.7373221947</v>
      </c>
      <c r="P1917" s="10">
        <f ca="1">(P1916+(IF(K1916&lt;&gt;K1915,(-P1916*'inputs and tables'!$K$22-'inputs and tables'!$K$21)-P1916*'inputs and tables'!$K$22,0)*('inputs and tables'!$K$15+'inputs and tables'!$K$16)))*(IF(AND(K1916=0,'inputs and tables'!$K$16=1),data!C1916/data!C1917,1)*IF(AND(K1916=1,'inputs and tables'!$K$15=1),data!C1917/data!C1916,1))</f>
        <v>24033.027060462398</v>
      </c>
      <c r="R1917" s="36">
        <f ca="1">1-O1917/MAX($O$202:O1917)</f>
        <v>0.60029002607664927</v>
      </c>
      <c r="S1917" s="36">
        <f>1-N1917/MAX($N$202:N1917)</f>
        <v>0.66075793345652289</v>
      </c>
    </row>
    <row r="1918" spans="1:19" x14ac:dyDescent="0.4">
      <c r="A1918" s="17">
        <f t="shared" si="87"/>
        <v>1916</v>
      </c>
      <c r="B1918">
        <v>1585785600</v>
      </c>
      <c r="C1918">
        <v>6804.52</v>
      </c>
      <c r="D1918" s="14">
        <f t="shared" si="88"/>
        <v>43923</v>
      </c>
      <c r="F1918">
        <f ca="1">IF(A1918&lt;$F$2,"",AVERAGE(INDIRECT("C"&amp;A1918-$F$2+3):C1918))</f>
        <v>7475.601818181819</v>
      </c>
      <c r="G1918" s="2">
        <f ca="1">IF(A1918&lt;$G$2,"",IF(A1918=$G$2,AVERAGE(INDIRECT("C"&amp;A1918-$G$2+3):C1918),G1917+(2/($G$2+3))*(C1918-G1917)))</f>
        <v>7223.5488032615858</v>
      </c>
      <c r="J1918">
        <f ca="1">IF(F1918="","",IF(C1918&lt;(F1918*(1-'inputs and tables'!$K$14)),0,IF(C1918&gt;(F1918*(1+'inputs and tables'!$K$14)),1,J1917)))</f>
        <v>0</v>
      </c>
      <c r="K1918">
        <f ca="1">IF(G1918="","",IF(C1918&lt;(G1918*(1-'inputs and tables'!$K$14)),0,IF(C1918&gt;(G1918*(1+'inputs and tables'!$K$14)),1,K1917)))</f>
        <v>0</v>
      </c>
      <c r="N1918" s="13">
        <f t="shared" si="89"/>
        <v>24486.379502680935</v>
      </c>
      <c r="O1918" s="10">
        <f ca="1">(O1917+(IF(J1917&lt;&gt;J1916,(-O1917*'inputs and tables'!$K$22-'inputs and tables'!$K$21)-O1917*'inputs and tables'!$K$22,0)*('inputs and tables'!$K$15+'inputs and tables'!$K$16)))*(IF(AND(J1917=0,'inputs and tables'!$K$16=1),(data!C1917/data!C1918-1)*'inputs and tables'!$K$18+1,1)*IF(AND(J1917=1,'inputs and tables'!$K$15=1),(data!C1918/data!C1917-1)*'inputs and tables'!$K$17+1,1))</f>
        <v>1298088.2280411925</v>
      </c>
      <c r="P1918" s="10">
        <f ca="1">(P1917+(IF(K1917&lt;&gt;K1916,(-P1917*'inputs and tables'!$K$22-'inputs and tables'!$K$21)-P1917*'inputs and tables'!$K$22,0)*('inputs and tables'!$K$15+'inputs and tables'!$K$16)))*(IF(AND(K1917=0,'inputs and tables'!$K$16=1),data!C1917/data!C1918,1)*IF(AND(K1917=1,'inputs and tables'!$K$15=1),data!C1918/data!C1917,1))</f>
        <v>23544.173875309203</v>
      </c>
      <c r="R1918" s="36">
        <f ca="1">1-O1918/MAX($O$202:O1918)</f>
        <v>0.60842048310972896</v>
      </c>
      <c r="S1918" s="36">
        <f>1-N1918/MAX($N$202:N1918)</f>
        <v>0.65371417113782693</v>
      </c>
    </row>
    <row r="1919" spans="1:19" x14ac:dyDescent="0.4">
      <c r="A1919" s="17">
        <f t="shared" si="87"/>
        <v>1917</v>
      </c>
      <c r="B1919">
        <v>1585872000</v>
      </c>
      <c r="C1919">
        <v>6741.99</v>
      </c>
      <c r="D1919" s="14">
        <f t="shared" si="88"/>
        <v>43924</v>
      </c>
      <c r="F1919">
        <f ca="1">IF(A1919&lt;$F$2,"",AVERAGE(INDIRECT("C"&amp;A1919-$F$2+3):C1919))</f>
        <v>7410.6452272727292</v>
      </c>
      <c r="G1919" s="2">
        <f ca="1">IF(A1919&lt;$G$2,"",IF(A1919=$G$2,AVERAGE(INDIRECT("C"&amp;A1919-$G$2+3):C1919),G1918+(2/($G$2+3))*(C1919-G1918)))</f>
        <v>7203.0569392930074</v>
      </c>
      <c r="J1919">
        <f ca="1">IF(F1919="","",IF(C1919&lt;(F1919*(1-'inputs and tables'!$K$14)),0,IF(C1919&gt;(F1919*(1+'inputs and tables'!$K$14)),1,J1918)))</f>
        <v>0</v>
      </c>
      <c r="K1919">
        <f ca="1">IF(G1919="","",IF(C1919&lt;(G1919*(1-'inputs and tables'!$K$14)),0,IF(C1919&gt;(G1919*(1+'inputs and tables'!$K$14)),1,K1918)))</f>
        <v>0</v>
      </c>
      <c r="N1919" s="13">
        <f t="shared" si="89"/>
        <v>24261.362409586542</v>
      </c>
      <c r="O1919" s="10">
        <f ca="1">(O1918+(IF(J1918&lt;&gt;J1917,(-O1918*'inputs and tables'!$K$22-'inputs and tables'!$K$21)-O1918*'inputs and tables'!$K$22,0)*('inputs and tables'!$K$15+'inputs and tables'!$K$16)))*(IF(AND(J1918=0,'inputs and tables'!$K$16=1),(data!C1918/data!C1919-1)*'inputs and tables'!$K$18+1,1)*IF(AND(J1918=1,'inputs and tables'!$K$15=1),(data!C1919/data!C1918-1)*'inputs and tables'!$K$17+1,1))</f>
        <v>1310127.6195115768</v>
      </c>
      <c r="P1919" s="10">
        <f ca="1">(P1918+(IF(K1918&lt;&gt;K1917,(-P1918*'inputs and tables'!$K$22-'inputs and tables'!$K$21)-P1918*'inputs and tables'!$K$22,0)*('inputs and tables'!$K$15+'inputs and tables'!$K$16)))*(IF(AND(K1918=0,'inputs and tables'!$K$16=1),data!C1918/data!C1919,1)*IF(AND(K1918=1,'inputs and tables'!$K$15=1),data!C1919/data!C1918,1))</f>
        <v>23762.539252953356</v>
      </c>
      <c r="R1919" s="36">
        <f ca="1">1-O1919/MAX($O$202:O1919)</f>
        <v>0.60478869676902702</v>
      </c>
      <c r="S1919" s="36">
        <f>1-N1919/MAX($N$202:N1919)</f>
        <v>0.65689635781355893</v>
      </c>
    </row>
    <row r="1920" spans="1:19" x14ac:dyDescent="0.4">
      <c r="A1920" s="17">
        <f t="shared" si="87"/>
        <v>1918</v>
      </c>
      <c r="B1920">
        <v>1585958400</v>
      </c>
      <c r="C1920">
        <v>6874.77</v>
      </c>
      <c r="D1920" s="14">
        <f t="shared" si="88"/>
        <v>43925</v>
      </c>
      <c r="F1920">
        <f ca="1">IF(A1920&lt;$F$2,"",AVERAGE(INDIRECT("C"&amp;A1920-$F$2+3):C1920))</f>
        <v>7348.4797727272735</v>
      </c>
      <c r="G1920" s="2">
        <f ca="1">IF(A1920&lt;$G$2,"",IF(A1920=$G$2,AVERAGE(INDIRECT("C"&amp;A1920-$G$2+3):C1920),G1919+(2/($G$2+3))*(C1920-G1919)))</f>
        <v>7189.0872823018153</v>
      </c>
      <c r="J1920">
        <f ca="1">IF(F1920="","",IF(C1920&lt;(F1920*(1-'inputs and tables'!$K$14)),0,IF(C1920&gt;(F1920*(1+'inputs and tables'!$K$14)),1,J1919)))</f>
        <v>0</v>
      </c>
      <c r="K1920">
        <f ca="1">IF(G1920="","",IF(C1920&lt;(G1920*(1-'inputs and tables'!$K$14)),0,IF(C1920&gt;(G1920*(1+'inputs and tables'!$K$14)),1,K1919)))</f>
        <v>0</v>
      </c>
      <c r="N1920" s="13">
        <f t="shared" si="89"/>
        <v>24739.17737234159</v>
      </c>
      <c r="O1920" s="10">
        <f ca="1">(O1919+(IF(J1919&lt;&gt;J1918,(-O1919*'inputs and tables'!$K$22-'inputs and tables'!$K$21)-O1919*'inputs and tables'!$K$22,0)*('inputs and tables'!$K$15+'inputs and tables'!$K$16)))*(IF(AND(J1919=0,'inputs and tables'!$K$16=1),(data!C1919/data!C1920-1)*'inputs and tables'!$K$18+1,1)*IF(AND(J1919=1,'inputs and tables'!$K$15=1),(data!C1920/data!C1919-1)*'inputs and tables'!$K$17+1,1))</f>
        <v>1284823.6827516928</v>
      </c>
      <c r="P1920" s="10">
        <f ca="1">(P1919+(IF(K1919&lt;&gt;K1918,(-P1919*'inputs and tables'!$K$22-'inputs and tables'!$K$21)-P1919*'inputs and tables'!$K$22,0)*('inputs and tables'!$K$15+'inputs and tables'!$K$16)))*(IF(AND(K1919=0,'inputs and tables'!$K$16=1),data!C1919/data!C1920,1)*IF(AND(K1919=1,'inputs and tables'!$K$15=1),data!C1920/data!C1919,1))</f>
        <v>23303.58717717378</v>
      </c>
      <c r="R1920" s="36">
        <f ca="1">1-O1920/MAX($O$202:O1920)</f>
        <v>0.61242184767342223</v>
      </c>
      <c r="S1920" s="36">
        <f>1-N1920/MAX($N$202:N1920)</f>
        <v>0.65013910934396524</v>
      </c>
    </row>
    <row r="1921" spans="1:19" x14ac:dyDescent="0.4">
      <c r="A1921" s="17">
        <f t="shared" si="87"/>
        <v>1919</v>
      </c>
      <c r="B1921">
        <v>1586044800</v>
      </c>
      <c r="C1921">
        <v>6778.25</v>
      </c>
      <c r="D1921" s="14">
        <f t="shared" si="88"/>
        <v>43926</v>
      </c>
      <c r="F1921">
        <f ca="1">IF(A1921&lt;$F$2,"",AVERAGE(INDIRECT("C"&amp;A1921-$F$2+3):C1921))</f>
        <v>7282.1750000000002</v>
      </c>
      <c r="G1921" s="2">
        <f ca="1">IF(A1921&lt;$G$2,"",IF(A1921=$G$2,AVERAGE(INDIRECT("C"&amp;A1921-$G$2+3):C1921),G1920+(2/($G$2+3))*(C1921-G1920)))</f>
        <v>7171.6048447570574</v>
      </c>
      <c r="J1921">
        <f ca="1">IF(F1921="","",IF(C1921&lt;(F1921*(1-'inputs and tables'!$K$14)),0,IF(C1921&gt;(F1921*(1+'inputs and tables'!$K$14)),1,J1920)))</f>
        <v>0</v>
      </c>
      <c r="K1921">
        <f ca="1">IF(G1921="","",IF(C1921&lt;(G1921*(1-'inputs and tables'!$K$14)),0,IF(C1921&gt;(G1921*(1+'inputs and tables'!$K$14)),1,K1920)))</f>
        <v>0</v>
      </c>
      <c r="N1921" s="13">
        <f t="shared" si="89"/>
        <v>24391.845694339499</v>
      </c>
      <c r="O1921" s="10">
        <f ca="1">(O1920+(IF(J1920&lt;&gt;J1919,(-O1920*'inputs and tables'!$K$22-'inputs and tables'!$K$21)-O1920*'inputs and tables'!$K$22,0)*('inputs and tables'!$K$15+'inputs and tables'!$K$16)))*(IF(AND(J1920=0,'inputs and tables'!$K$16=1),(data!C1920/data!C1921-1)*'inputs and tables'!$K$18+1,1)*IF(AND(J1920=1,'inputs and tables'!$K$15=1),(data!C1921/data!C1920-1)*'inputs and tables'!$K$17+1,1))</f>
        <v>1303119.1398179259</v>
      </c>
      <c r="P1921" s="10">
        <f ca="1">(P1920+(IF(K1920&lt;&gt;K1919,(-P1920*'inputs and tables'!$K$22-'inputs and tables'!$K$21)-P1920*'inputs and tables'!$K$22,0)*('inputs and tables'!$K$15+'inputs and tables'!$K$16)))*(IF(AND(K1920=0,'inputs and tables'!$K$16=1),data!C1920/data!C1921,1)*IF(AND(K1920=1,'inputs and tables'!$K$15=1),data!C1921/data!C1920,1))</f>
        <v>23635.422419948954</v>
      </c>
      <c r="R1921" s="36">
        <f ca="1">1-O1921/MAX($O$202:O1921)</f>
        <v>0.60690286515395753</v>
      </c>
      <c r="S1921" s="36">
        <f>1-N1921/MAX($N$202:N1921)</f>
        <v>0.65505106613177344</v>
      </c>
    </row>
    <row r="1922" spans="1:19" x14ac:dyDescent="0.4">
      <c r="A1922" s="17">
        <f t="shared" si="87"/>
        <v>1920</v>
      </c>
      <c r="B1922">
        <v>1586131200</v>
      </c>
      <c r="C1922">
        <v>7341.56</v>
      </c>
      <c r="D1922" s="14">
        <f t="shared" si="88"/>
        <v>43927</v>
      </c>
      <c r="F1922">
        <f ca="1">IF(A1922&lt;$F$2,"",AVERAGE(INDIRECT("C"&amp;A1922-$F$2+3):C1922))</f>
        <v>7229.2961363636359</v>
      </c>
      <c r="G1922" s="2">
        <f ca="1">IF(A1922&lt;$G$2,"",IF(A1922=$G$2,AVERAGE(INDIRECT("C"&amp;A1922-$G$2+3):C1922),G1921+(2/($G$2+3))*(C1922-G1921)))</f>
        <v>7178.8369790227143</v>
      </c>
      <c r="J1922">
        <f ca="1">IF(F1922="","",IF(C1922&lt;(F1922*(1-'inputs and tables'!$K$14)),0,IF(C1922&gt;(F1922*(1+'inputs and tables'!$K$14)),1,J1921)))</f>
        <v>1</v>
      </c>
      <c r="K1922">
        <f ca="1">IF(G1922="","",IF(C1922&lt;(G1922*(1-'inputs and tables'!$K$14)),0,IF(C1922&gt;(G1922*(1+'inputs and tables'!$K$14)),1,K1921)))</f>
        <v>1</v>
      </c>
      <c r="N1922" s="13">
        <f t="shared" si="89"/>
        <v>26418.942747130175</v>
      </c>
      <c r="O1922" s="10">
        <f ca="1">(O1921+(IF(J1921&lt;&gt;J1920,(-O1921*'inputs and tables'!$K$22-'inputs and tables'!$K$21)-O1921*'inputs and tables'!$K$22,0)*('inputs and tables'!$K$15+'inputs and tables'!$K$16)))*(IF(AND(J1921=0,'inputs and tables'!$K$16=1),(data!C1921/data!C1922-1)*'inputs and tables'!$K$18+1,1)*IF(AND(J1921=1,'inputs and tables'!$K$15=1),(data!C1922/data!C1921-1)*'inputs and tables'!$K$17+1,1))</f>
        <v>1203132.2102483471</v>
      </c>
      <c r="P1922" s="10">
        <f ca="1">(P1921+(IF(K1921&lt;&gt;K1920,(-P1921*'inputs and tables'!$K$22-'inputs and tables'!$K$21)-P1921*'inputs and tables'!$K$22,0)*('inputs and tables'!$K$15+'inputs and tables'!$K$16)))*(IF(AND(K1921=0,'inputs and tables'!$K$16=1),data!C1921/data!C1922,1)*IF(AND(K1921=1,'inputs and tables'!$K$15=1),data!C1922/data!C1921,1))</f>
        <v>21821.901887067463</v>
      </c>
      <c r="R1922" s="36">
        <f ca="1">1-O1922/MAX($O$202:O1922)</f>
        <v>0.63706478537665201</v>
      </c>
      <c r="S1922" s="36">
        <f>1-N1922/MAX($N$202:N1922)</f>
        <v>0.62638390514814035</v>
      </c>
    </row>
    <row r="1923" spans="1:19" x14ac:dyDescent="0.4">
      <c r="A1923" s="17">
        <f t="shared" si="87"/>
        <v>1921</v>
      </c>
      <c r="B1923">
        <v>1586217600</v>
      </c>
      <c r="C1923">
        <v>7200.01</v>
      </c>
      <c r="D1923" s="14">
        <f t="shared" si="88"/>
        <v>43928</v>
      </c>
      <c r="F1923">
        <f ca="1">IF(A1923&lt;$F$2,"",AVERAGE(INDIRECT("C"&amp;A1923-$F$2+3):C1923))</f>
        <v>7166.4552272727269</v>
      </c>
      <c r="G1923" s="2">
        <f ca="1">IF(A1923&lt;$G$2,"",IF(A1923=$G$2,AVERAGE(INDIRECT("C"&amp;A1923-$G$2+3):C1923),G1922+(2/($G$2+3))*(C1923-G1922)))</f>
        <v>7179.7379586387688</v>
      </c>
      <c r="J1923">
        <f ca="1">IF(F1923="","",IF(C1923&lt;(F1923*(1-'inputs and tables'!$K$14)),0,IF(C1923&gt;(F1923*(1+'inputs and tables'!$K$14)),1,J1922)))</f>
        <v>1</v>
      </c>
      <c r="K1923">
        <f ca="1">IF(G1923="","",IF(C1923&lt;(G1923*(1-'inputs and tables'!$K$14)),0,IF(C1923&gt;(G1923*(1+'inputs and tables'!$K$14)),1,K1922)))</f>
        <v>1</v>
      </c>
      <c r="N1923" s="13">
        <f t="shared" si="89"/>
        <v>25909.568534312151</v>
      </c>
      <c r="O1923" s="10">
        <f ca="1">(O1922+(IF(J1922&lt;&gt;J1921,(-O1922*'inputs and tables'!$K$22-'inputs and tables'!$K$21)-O1922*'inputs and tables'!$K$22,0)*('inputs and tables'!$K$15+'inputs and tables'!$K$16)))*(IF(AND(J1922=0,'inputs and tables'!$K$16=1),(data!C1922/data!C1923-1)*'inputs and tables'!$K$18+1,1)*IF(AND(J1922=1,'inputs and tables'!$K$15=1),(data!C1923/data!C1922-1)*'inputs and tables'!$K$17+1,1))</f>
        <v>1148636.7161992907</v>
      </c>
      <c r="P1923" s="10">
        <f ca="1">(P1922+(IF(K1922&lt;&gt;K1921,(-P1922*'inputs and tables'!$K$22-'inputs and tables'!$K$21)-P1922*'inputs and tables'!$K$22,0)*('inputs and tables'!$K$15+'inputs and tables'!$K$16)))*(IF(AND(K1922=0,'inputs and tables'!$K$16=1),data!C1922/data!C1923,1)*IF(AND(K1922=1,'inputs and tables'!$K$15=1),data!C1923/data!C1922,1))</f>
        <v>21358.359256383221</v>
      </c>
      <c r="R1923" s="36">
        <f ca="1">1-O1923/MAX($O$202:O1923)</f>
        <v>0.65350382146946595</v>
      </c>
      <c r="S1923" s="36">
        <f>1-N1923/MAX($N$202:N1923)</f>
        <v>0.63358746382317421</v>
      </c>
    </row>
    <row r="1924" spans="1:19" x14ac:dyDescent="0.4">
      <c r="A1924" s="17">
        <f t="shared" si="87"/>
        <v>1922</v>
      </c>
      <c r="B1924">
        <v>1586304000</v>
      </c>
      <c r="C1924">
        <v>7370.11</v>
      </c>
      <c r="D1924" s="14">
        <f t="shared" si="88"/>
        <v>43929</v>
      </c>
      <c r="F1924">
        <f ca="1">IF(A1924&lt;$F$2,"",AVERAGE(INDIRECT("C"&amp;A1924-$F$2+3):C1924))</f>
        <v>7114.4122727272734</v>
      </c>
      <c r="G1924" s="2">
        <f ca="1">IF(A1924&lt;$G$2,"",IF(A1924=$G$2,AVERAGE(INDIRECT("C"&amp;A1924-$G$2+3):C1924),G1923+(2/($G$2+3))*(C1924-G1923)))</f>
        <v>7187.8388965690337</v>
      </c>
      <c r="J1924">
        <f ca="1">IF(F1924="","",IF(C1924&lt;(F1924*(1-'inputs and tables'!$K$14)),0,IF(C1924&gt;(F1924*(1+'inputs and tables'!$K$14)),1,J1923)))</f>
        <v>1</v>
      </c>
      <c r="K1924">
        <f ca="1">IF(G1924="","",IF(C1924&lt;(G1924*(1-'inputs and tables'!$K$14)),0,IF(C1924&gt;(G1924*(1+'inputs and tables'!$K$14)),1,K1923)))</f>
        <v>1</v>
      </c>
      <c r="N1924" s="13">
        <f t="shared" si="89"/>
        <v>26521.681240778737</v>
      </c>
      <c r="O1924" s="10">
        <f ca="1">(O1923+(IF(J1923&lt;&gt;J1922,(-O1923*'inputs and tables'!$K$22-'inputs and tables'!$K$21)-O1923*'inputs and tables'!$K$22,0)*('inputs and tables'!$K$15+'inputs and tables'!$K$16)))*(IF(AND(J1923=0,'inputs and tables'!$K$16=1),(data!C1923/data!C1924-1)*'inputs and tables'!$K$18+1,1)*IF(AND(J1923=1,'inputs and tables'!$K$15=1),(data!C1924/data!C1923-1)*'inputs and tables'!$K$17+1,1))</f>
        <v>1209693.8518431818</v>
      </c>
      <c r="P1924" s="10">
        <f ca="1">(P1923+(IF(K1923&lt;&gt;K1922,(-P1923*'inputs and tables'!$K$22-'inputs and tables'!$K$21)-P1923*'inputs and tables'!$K$22,0)*('inputs and tables'!$K$15+'inputs and tables'!$K$16)))*(IF(AND(K1923=0,'inputs and tables'!$K$16=1),data!C1923/data!C1924,1)*IF(AND(K1923=1,'inputs and tables'!$K$15=1),data!C1924/data!C1923,1))</f>
        <v>21862.949792995081</v>
      </c>
      <c r="R1924" s="36">
        <f ca="1">1-O1924/MAX($O$202:O1924)</f>
        <v>0.63508540956058002</v>
      </c>
      <c r="S1924" s="36">
        <f>1-N1924/MAX($N$202:N1924)</f>
        <v>0.62493097967889133</v>
      </c>
    </row>
    <row r="1925" spans="1:19" x14ac:dyDescent="0.4">
      <c r="A1925" s="17">
        <f t="shared" ref="A1925:A1988" si="90">A1924+1</f>
        <v>1923</v>
      </c>
      <c r="B1925">
        <v>1586390400</v>
      </c>
      <c r="C1925">
        <v>7293.24</v>
      </c>
      <c r="D1925" s="14">
        <f t="shared" si="88"/>
        <v>43930</v>
      </c>
      <c r="F1925">
        <f ca="1">IF(A1925&lt;$F$2,"",AVERAGE(INDIRECT("C"&amp;A1925-$F$2+3):C1925))</f>
        <v>7068.6904545454536</v>
      </c>
      <c r="G1925" s="2">
        <f ca="1">IF(A1925&lt;$G$2,"",IF(A1925=$G$2,AVERAGE(INDIRECT("C"&amp;A1925-$G$2+3):C1925),G1924+(2/($G$2+3))*(C1925-G1924)))</f>
        <v>7192.3240499065214</v>
      </c>
      <c r="J1925">
        <f ca="1">IF(F1925="","",IF(C1925&lt;(F1925*(1-'inputs and tables'!$K$14)),0,IF(C1925&gt;(F1925*(1+'inputs and tables'!$K$14)),1,J1924)))</f>
        <v>1</v>
      </c>
      <c r="K1925">
        <f ca="1">IF(G1925="","",IF(C1925&lt;(G1925*(1-'inputs and tables'!$K$14)),0,IF(C1925&gt;(G1925*(1+'inputs and tables'!$K$14)),1,K1924)))</f>
        <v>1</v>
      </c>
      <c r="N1925" s="13">
        <f t="shared" si="89"/>
        <v>26245.060995357886</v>
      </c>
      <c r="O1925" s="10">
        <f ca="1">(O1924+(IF(J1924&lt;&gt;J1923,(-O1924*'inputs and tables'!$K$22-'inputs and tables'!$K$21)-O1924*'inputs and tables'!$K$22,0)*('inputs and tables'!$K$15+'inputs and tables'!$K$16)))*(IF(AND(J1924=0,'inputs and tables'!$K$16=1),(data!C1924/data!C1925-1)*'inputs and tables'!$K$18+1,1)*IF(AND(J1924=1,'inputs and tables'!$K$15=1),(data!C1925/data!C1924-1)*'inputs and tables'!$K$17+1,1))</f>
        <v>1181305.4527039332</v>
      </c>
      <c r="P1925" s="10">
        <f ca="1">(P1924+(IF(K1924&lt;&gt;K1923,(-P1924*'inputs and tables'!$K$22-'inputs and tables'!$K$21)-P1924*'inputs and tables'!$K$22,0)*('inputs and tables'!$K$15+'inputs and tables'!$K$16)))*(IF(AND(K1924=0,'inputs and tables'!$K$16=1),data!C1924/data!C1925,1)*IF(AND(K1924=1,'inputs and tables'!$K$15=1),data!C1925/data!C1924,1))</f>
        <v>21634.919960253435</v>
      </c>
      <c r="R1925" s="36">
        <f ca="1">1-O1925/MAX($O$202:O1925)</f>
        <v>0.6436490151615718</v>
      </c>
      <c r="S1925" s="36">
        <f>1-N1925/MAX($N$202:N1925)</f>
        <v>0.62884293697560523</v>
      </c>
    </row>
    <row r="1926" spans="1:19" x14ac:dyDescent="0.4">
      <c r="A1926" s="17">
        <f t="shared" si="90"/>
        <v>1924</v>
      </c>
      <c r="B1926">
        <v>1586476800</v>
      </c>
      <c r="C1926">
        <v>6871.91</v>
      </c>
      <c r="D1926" s="14">
        <f t="shared" si="88"/>
        <v>43931</v>
      </c>
      <c r="F1926">
        <f ca="1">IF(A1926&lt;$F$2,"",AVERAGE(INDIRECT("C"&amp;A1926-$F$2+3):C1926))</f>
        <v>7025.3634090909072</v>
      </c>
      <c r="G1926" s="2">
        <f ca="1">IF(A1926&lt;$G$2,"",IF(A1926=$G$2,AVERAGE(INDIRECT("C"&amp;A1926-$G$2+3):C1926),G1925+(2/($G$2+3))*(C1926-G1925)))</f>
        <v>7178.6894094849677</v>
      </c>
      <c r="J1926">
        <f ca="1">IF(F1926="","",IF(C1926&lt;(F1926*(1-'inputs and tables'!$K$14)),0,IF(C1926&gt;(F1926*(1+'inputs and tables'!$K$14)),1,J1925)))</f>
        <v>0</v>
      </c>
      <c r="K1926">
        <f ca="1">IF(G1926="","",IF(C1926&lt;(G1926*(1-'inputs and tables'!$K$14)),0,IF(C1926&gt;(G1926*(1+'inputs and tables'!$K$14)),1,K1925)))</f>
        <v>0</v>
      </c>
      <c r="N1926" s="13">
        <f t="shared" si="89"/>
        <v>24728.885530245789</v>
      </c>
      <c r="O1926" s="10">
        <f ca="1">(O1925+(IF(J1925&lt;&gt;J1924,(-O1925*'inputs and tables'!$K$22-'inputs and tables'!$K$21)-O1925*'inputs and tables'!$K$22,0)*('inputs and tables'!$K$15+'inputs and tables'!$K$16)))*(IF(AND(J1925=0,'inputs and tables'!$K$16=1),(data!C1925/data!C1926-1)*'inputs and tables'!$K$18+1,1)*IF(AND(J1925=1,'inputs and tables'!$K$15=1),(data!C1926/data!C1925-1)*'inputs and tables'!$K$17+1,1))</f>
        <v>1027756.5897332324</v>
      </c>
      <c r="P1926" s="10">
        <f ca="1">(P1925+(IF(K1925&lt;&gt;K1924,(-P1925*'inputs and tables'!$K$22-'inputs and tables'!$K$21)-P1925*'inputs and tables'!$K$22,0)*('inputs and tables'!$K$15+'inputs and tables'!$K$16)))*(IF(AND(K1925=0,'inputs and tables'!$K$16=1),data!C1925/data!C1926,1)*IF(AND(K1925=1,'inputs and tables'!$K$15=1),data!C1926/data!C1925,1))</f>
        <v>20385.072042612774</v>
      </c>
      <c r="R1926" s="36">
        <f ca="1">1-O1926/MAX($O$202:O1926)</f>
        <v>0.68996835485071462</v>
      </c>
      <c r="S1926" s="36">
        <f>1-N1926/MAX($N$202:N1926)</f>
        <v>0.65028465634368693</v>
      </c>
    </row>
    <row r="1927" spans="1:19" x14ac:dyDescent="0.4">
      <c r="A1927" s="17">
        <f t="shared" si="90"/>
        <v>1925</v>
      </c>
      <c r="B1927">
        <v>1586563200</v>
      </c>
      <c r="C1927">
        <v>6889.65</v>
      </c>
      <c r="D1927" s="14">
        <f t="shared" si="88"/>
        <v>43932</v>
      </c>
      <c r="F1927">
        <f ca="1">IF(A1927&lt;$F$2,"",AVERAGE(INDIRECT("C"&amp;A1927-$F$2+3):C1927))</f>
        <v>6981.6624999999976</v>
      </c>
      <c r="G1927" s="2">
        <f ca="1">IF(A1927&lt;$G$2,"",IF(A1927=$G$2,AVERAGE(INDIRECT("C"&amp;A1927-$G$2+3):C1927),G1926+(2/($G$2+3))*(C1927-G1926)))</f>
        <v>7166.389860145182</v>
      </c>
      <c r="J1927">
        <f ca="1">IF(F1927="","",IF(C1927&lt;(F1927*(1-'inputs and tables'!$K$14)),0,IF(C1927&gt;(F1927*(1+'inputs and tables'!$K$14)),1,J1926)))</f>
        <v>0</v>
      </c>
      <c r="K1927">
        <f ca="1">IF(G1927="","",IF(C1927&lt;(G1927*(1-'inputs and tables'!$K$14)),0,IF(C1927&gt;(G1927*(1+'inputs and tables'!$K$14)),1,K1926)))</f>
        <v>0</v>
      </c>
      <c r="N1927" s="13">
        <f t="shared" si="89"/>
        <v>24792.723739609206</v>
      </c>
      <c r="O1927" s="10">
        <f ca="1">(O1926+(IF(J1926&lt;&gt;J1925,(-O1926*'inputs and tables'!$K$22-'inputs and tables'!$K$21)-O1926*'inputs and tables'!$K$22,0)*('inputs and tables'!$K$15+'inputs and tables'!$K$16)))*(IF(AND(J1926=0,'inputs and tables'!$K$16=1),(data!C1926/data!C1927-1)*'inputs and tables'!$K$18+1,1)*IF(AND(J1926=1,'inputs and tables'!$K$15=1),(data!C1927/data!C1926-1)*'inputs and tables'!$K$17+1,1))</f>
        <v>1023060.0226398424</v>
      </c>
      <c r="P1927" s="10">
        <f ca="1">(P1926+(IF(K1926&lt;&gt;K1925,(-P1926*'inputs and tables'!$K$22-'inputs and tables'!$K$21)-P1926*'inputs and tables'!$K$22,0)*('inputs and tables'!$K$15+'inputs and tables'!$K$16)))*(IF(AND(K1926=0,'inputs and tables'!$K$16=1),data!C1926/data!C1927,1)*IF(AND(K1926=1,'inputs and tables'!$K$15=1),data!C1927/data!C1926,1))</f>
        <v>20291.91782739478</v>
      </c>
      <c r="R1927" s="36">
        <f ca="1">1-O1927/MAX($O$202:O1927)</f>
        <v>0.69138511484725784</v>
      </c>
      <c r="S1927" s="36">
        <f>1-N1927/MAX($N$202:N1927)</f>
        <v>0.64938185782093805</v>
      </c>
    </row>
    <row r="1928" spans="1:19" x14ac:dyDescent="0.4">
      <c r="A1928" s="17">
        <f t="shared" si="90"/>
        <v>1926</v>
      </c>
      <c r="B1928">
        <v>1586649600</v>
      </c>
      <c r="C1928">
        <v>6908.13</v>
      </c>
      <c r="D1928" s="14">
        <f t="shared" si="88"/>
        <v>43933</v>
      </c>
      <c r="F1928">
        <f ca="1">IF(A1928&lt;$F$2,"",AVERAGE(INDIRECT("C"&amp;A1928-$F$2+3):C1928))</f>
        <v>6940.7361363636364</v>
      </c>
      <c r="G1928" s="2">
        <f ca="1">IF(A1928&lt;$G$2,"",IF(A1928=$G$2,AVERAGE(INDIRECT("C"&amp;A1928-$G$2+3):C1928),G1927+(2/($G$2+3))*(C1928-G1927)))</f>
        <v>7155.400078862408</v>
      </c>
      <c r="J1928">
        <f ca="1">IF(F1928="","",IF(C1928&lt;(F1928*(1-'inputs and tables'!$K$14)),0,IF(C1928&gt;(F1928*(1+'inputs and tables'!$K$14)),1,J1927)))</f>
        <v>0</v>
      </c>
      <c r="K1928">
        <f ca="1">IF(G1928="","",IF(C1928&lt;(G1928*(1-'inputs and tables'!$K$14)),0,IF(C1928&gt;(G1928*(1+'inputs and tables'!$K$14)),1,K1927)))</f>
        <v>0</v>
      </c>
      <c r="N1928" s="13">
        <f t="shared" si="89"/>
        <v>24859.224873151255</v>
      </c>
      <c r="O1928" s="10">
        <f ca="1">(O1927+(IF(J1927&lt;&gt;J1926,(-O1927*'inputs and tables'!$K$22-'inputs and tables'!$K$21)-O1927*'inputs and tables'!$K$22,0)*('inputs and tables'!$K$15+'inputs and tables'!$K$16)))*(IF(AND(J1927=0,'inputs and tables'!$K$16=1),(data!C1927/data!C1928-1)*'inputs and tables'!$K$18+1,1)*IF(AND(J1927=1,'inputs and tables'!$K$15=1),(data!C1928/data!C1927-1)*'inputs and tables'!$K$17+1,1))</f>
        <v>1020323.2256747613</v>
      </c>
      <c r="P1928" s="10">
        <f ca="1">(P1927+(IF(K1927&lt;&gt;K1926,(-P1927*'inputs and tables'!$K$22-'inputs and tables'!$K$21)-P1927*'inputs and tables'!$K$22,0)*('inputs and tables'!$K$15+'inputs and tables'!$K$16)))*(IF(AND(K1927=0,'inputs and tables'!$K$16=1),data!C1927/data!C1928,1)*IF(AND(K1927=1,'inputs and tables'!$K$15=1),data!C1928/data!C1927,1))</f>
        <v>20237.634737549877</v>
      </c>
      <c r="R1928" s="36">
        <f ca="1">1-O1928/MAX($O$202:O1928)</f>
        <v>0.69221069327117624</v>
      </c>
      <c r="S1928" s="36">
        <f>1-N1928/MAX($N$202:N1928)</f>
        <v>0.64844140028427533</v>
      </c>
    </row>
    <row r="1929" spans="1:19" x14ac:dyDescent="0.4">
      <c r="A1929" s="17">
        <f t="shared" si="90"/>
        <v>1927</v>
      </c>
      <c r="B1929">
        <v>1586736000</v>
      </c>
      <c r="C1929">
        <v>6861.21</v>
      </c>
      <c r="D1929" s="14">
        <f t="shared" si="88"/>
        <v>43934</v>
      </c>
      <c r="F1929">
        <f ca="1">IF(A1929&lt;$F$2,"",AVERAGE(INDIRECT("C"&amp;A1929-$F$2+3):C1929))</f>
        <v>6902.9211363636368</v>
      </c>
      <c r="G1929" s="2">
        <f ca="1">IF(A1929&lt;$G$2,"",IF(A1929=$G$2,AVERAGE(INDIRECT("C"&amp;A1929-$G$2+3):C1929),G1928+(2/($G$2+3))*(C1929-G1928)))</f>
        <v>7142.8813521023058</v>
      </c>
      <c r="J1929">
        <f ca="1">IF(F1929="","",IF(C1929&lt;(F1929*(1-'inputs and tables'!$K$14)),0,IF(C1929&gt;(F1929*(1+'inputs and tables'!$K$14)),1,J1928)))</f>
        <v>0</v>
      </c>
      <c r="K1929">
        <f ca="1">IF(G1929="","",IF(C1929&lt;(G1929*(1-'inputs and tables'!$K$14)),0,IF(C1929&gt;(G1929*(1+'inputs and tables'!$K$14)),1,K1928)))</f>
        <v>0</v>
      </c>
      <c r="N1929" s="13">
        <f t="shared" si="89"/>
        <v>24690.381086041245</v>
      </c>
      <c r="O1929" s="10">
        <f ca="1">(O1928+(IF(J1928&lt;&gt;J1927,(-O1928*'inputs and tables'!$K$22-'inputs and tables'!$K$21)-O1928*'inputs and tables'!$K$22,0)*('inputs and tables'!$K$15+'inputs and tables'!$K$16)))*(IF(AND(J1928=0,'inputs and tables'!$K$16=1),(data!C1928/data!C1929-1)*'inputs and tables'!$K$18+1,1)*IF(AND(J1928=1,'inputs and tables'!$K$15=1),(data!C1929/data!C1928-1)*'inputs and tables'!$K$17+1,1))</f>
        <v>1027300.6488623128</v>
      </c>
      <c r="P1929" s="10">
        <f ca="1">(P1928+(IF(K1928&lt;&gt;K1927,(-P1928*'inputs and tables'!$K$22-'inputs and tables'!$K$21)-P1928*'inputs and tables'!$K$22,0)*('inputs and tables'!$K$15+'inputs and tables'!$K$16)))*(IF(AND(K1928=0,'inputs and tables'!$K$16=1),data!C1928/data!C1929,1)*IF(AND(K1928=1,'inputs and tables'!$K$15=1),data!C1929/data!C1928,1))</f>
        <v>20376.028668341361</v>
      </c>
      <c r="R1929" s="36">
        <f ca="1">1-O1929/MAX($O$202:O1929)</f>
        <v>0.69010589334933781</v>
      </c>
      <c r="S1929" s="36">
        <f>1-N1929/MAX($N$202:N1929)</f>
        <v>0.65082918532865952</v>
      </c>
    </row>
    <row r="1930" spans="1:19" x14ac:dyDescent="0.4">
      <c r="A1930" s="17">
        <f t="shared" si="90"/>
        <v>1928</v>
      </c>
      <c r="B1930">
        <v>1586822400</v>
      </c>
      <c r="C1930">
        <v>6877.37</v>
      </c>
      <c r="D1930" s="14">
        <f t="shared" si="88"/>
        <v>43935</v>
      </c>
      <c r="F1930">
        <f ca="1">IF(A1930&lt;$F$2,"",AVERAGE(INDIRECT("C"&amp;A1930-$F$2+3):C1930))</f>
        <v>6865.5361363636357</v>
      </c>
      <c r="G1930" s="2">
        <f ca="1">IF(A1930&lt;$G$2,"",IF(A1930=$G$2,AVERAGE(INDIRECT("C"&amp;A1930-$G$2+3):C1930),G1929+(2/($G$2+3))*(C1930-G1929)))</f>
        <v>7131.5829966936972</v>
      </c>
      <c r="J1930">
        <f ca="1">IF(F1930="","",IF(C1930&lt;(F1930*(1-'inputs and tables'!$K$14)),0,IF(C1930&gt;(F1930*(1+'inputs and tables'!$K$14)),1,J1929)))</f>
        <v>1</v>
      </c>
      <c r="K1930">
        <f ca="1">IF(G1930="","",IF(C1930&lt;(G1930*(1-'inputs and tables'!$K$14)),0,IF(C1930&gt;(G1930*(1+'inputs and tables'!$K$14)),1,K1929)))</f>
        <v>0</v>
      </c>
      <c r="N1930" s="13">
        <f t="shared" si="89"/>
        <v>24748.533592428666</v>
      </c>
      <c r="O1930" s="10">
        <f ca="1">(O1929+(IF(J1929&lt;&gt;J1928,(-O1929*'inputs and tables'!$K$22-'inputs and tables'!$K$21)-O1929*'inputs and tables'!$K$22,0)*('inputs and tables'!$K$15+'inputs and tables'!$K$16)))*(IF(AND(J1929=0,'inputs and tables'!$K$16=1),(data!C1929/data!C1930-1)*'inputs and tables'!$K$18+1,1)*IF(AND(J1929=1,'inputs and tables'!$K$15=1),(data!C1930/data!C1929-1)*'inputs and tables'!$K$17+1,1))</f>
        <v>1024886.7641235805</v>
      </c>
      <c r="P1930" s="10">
        <f ca="1">(P1929+(IF(K1929&lt;&gt;K1928,(-P1929*'inputs and tables'!$K$22-'inputs and tables'!$K$21)-P1929*'inputs and tables'!$K$22,0)*('inputs and tables'!$K$15+'inputs and tables'!$K$16)))*(IF(AND(K1929=0,'inputs and tables'!$K$16=1),data!C1929/data!C1930,1)*IF(AND(K1929=1,'inputs and tables'!$K$15=1),data!C1930/data!C1929,1))</f>
        <v>20328.150391721025</v>
      </c>
      <c r="R1930" s="36">
        <f ca="1">1-O1930/MAX($O$202:O1930)</f>
        <v>0.690834062513346</v>
      </c>
      <c r="S1930" s="36">
        <f>1-N1930/MAX($N$202:N1930)</f>
        <v>0.65000679388967297</v>
      </c>
    </row>
    <row r="1931" spans="1:19" x14ac:dyDescent="0.4">
      <c r="A1931" s="17">
        <f t="shared" si="90"/>
        <v>1929</v>
      </c>
      <c r="B1931">
        <v>1586908800</v>
      </c>
      <c r="C1931">
        <v>6624.12</v>
      </c>
      <c r="D1931" s="14">
        <f t="shared" si="88"/>
        <v>43936</v>
      </c>
      <c r="F1931">
        <f ca="1">IF(A1931&lt;$F$2,"",AVERAGE(INDIRECT("C"&amp;A1931-$F$2+3):C1931))</f>
        <v>6813.4706818181821</v>
      </c>
      <c r="G1931" s="2">
        <f ca="1">IF(A1931&lt;$G$2,"",IF(A1931=$G$2,AVERAGE(INDIRECT("C"&amp;A1931-$G$2+3):C1931),G1930+(2/($G$2+3))*(C1931-G1930)))</f>
        <v>7109.9888266216249</v>
      </c>
      <c r="J1931">
        <f ca="1">IF(F1931="","",IF(C1931&lt;(F1931*(1-'inputs and tables'!$K$14)),0,IF(C1931&gt;(F1931*(1+'inputs and tables'!$K$14)),1,J1930)))</f>
        <v>0</v>
      </c>
      <c r="K1931">
        <f ca="1">IF(G1931="","",IF(C1931&lt;(G1931*(1-'inputs and tables'!$K$14)),0,IF(C1931&gt;(G1931*(1+'inputs and tables'!$K$14)),1,K1930)))</f>
        <v>0</v>
      </c>
      <c r="N1931" s="13">
        <f t="shared" si="89"/>
        <v>23837.201770484731</v>
      </c>
      <c r="O1931" s="10">
        <f ca="1">(O1930+(IF(J1930&lt;&gt;J1929,(-O1930*'inputs and tables'!$K$22-'inputs and tables'!$K$21)-O1930*'inputs and tables'!$K$22,0)*('inputs and tables'!$K$15+'inputs and tables'!$K$16)))*(IF(AND(J1930=0,'inputs and tables'!$K$16=1),(data!C1930/data!C1931-1)*'inputs and tables'!$K$18+1,1)*IF(AND(J1930=1,'inputs and tables'!$K$15=1),(data!C1931/data!C1930-1)*'inputs and tables'!$K$17+1,1))</f>
        <v>938091.61515332537</v>
      </c>
      <c r="P1931" s="10">
        <f ca="1">(P1930+(IF(K1930&lt;&gt;K1929,(-P1930*'inputs and tables'!$K$22-'inputs and tables'!$K$21)-P1930*'inputs and tables'!$K$22,0)*('inputs and tables'!$K$15+'inputs and tables'!$K$16)))*(IF(AND(K1930=0,'inputs and tables'!$K$16=1),data!C1930/data!C1931,1)*IF(AND(K1930=1,'inputs and tables'!$K$15=1),data!C1931/data!C1930,1))</f>
        <v>21105.325939069709</v>
      </c>
      <c r="R1931" s="36">
        <f ca="1">1-O1931/MAX($O$202:O1931)</f>
        <v>0.71701656826912052</v>
      </c>
      <c r="S1931" s="36">
        <f>1-N1931/MAX($N$202:N1931)</f>
        <v>0.6628948280433451</v>
      </c>
    </row>
    <row r="1932" spans="1:19" x14ac:dyDescent="0.4">
      <c r="A1932" s="17">
        <f t="shared" si="90"/>
        <v>1930</v>
      </c>
      <c r="B1932">
        <v>1586995200</v>
      </c>
      <c r="C1932">
        <v>7112.64</v>
      </c>
      <c r="D1932" s="14">
        <f t="shared" si="88"/>
        <v>43937</v>
      </c>
      <c r="F1932">
        <f ca="1">IF(A1932&lt;$F$2,"",AVERAGE(INDIRECT("C"&amp;A1932-$F$2+3):C1932))</f>
        <v>6776.0797727272729</v>
      </c>
      <c r="G1932" s="2">
        <f ca="1">IF(A1932&lt;$G$2,"",IF(A1932=$G$2,AVERAGE(INDIRECT("C"&amp;A1932-$G$2+3):C1932),G1931+(2/($G$2+3))*(C1932-G1931)))</f>
        <v>7110.1016425100661</v>
      </c>
      <c r="J1932">
        <f ca="1">IF(F1932="","",IF(C1932&lt;(F1932*(1-'inputs and tables'!$K$14)),0,IF(C1932&gt;(F1932*(1+'inputs and tables'!$K$14)),1,J1931)))</f>
        <v>1</v>
      </c>
      <c r="K1932">
        <f ca="1">IF(G1932="","",IF(C1932&lt;(G1932*(1-'inputs and tables'!$K$14)),0,IF(C1932&gt;(G1932*(1+'inputs and tables'!$K$14)),1,K1931)))</f>
        <v>1</v>
      </c>
      <c r="N1932" s="13">
        <f t="shared" si="89"/>
        <v>25595.163553924223</v>
      </c>
      <c r="O1932" s="10">
        <f ca="1">(O1931+(IF(J1931&lt;&gt;J1930,(-O1931*'inputs and tables'!$K$22-'inputs and tables'!$K$21)-O1931*'inputs and tables'!$K$22,0)*('inputs and tables'!$K$15+'inputs and tables'!$K$16)))*(IF(AND(J1931=0,'inputs and tables'!$K$16=1),(data!C1931/data!C1932-1)*'inputs and tables'!$K$18+1,1)*IF(AND(J1931=1,'inputs and tables'!$K$15=1),(data!C1932/data!C1931-1)*'inputs and tables'!$K$17+1,1))</f>
        <v>871913.01217408816</v>
      </c>
      <c r="P1932" s="10">
        <f ca="1">(P1931+(IF(K1931&lt;&gt;K1930,(-P1931*'inputs and tables'!$K$22-'inputs and tables'!$K$21)-P1931*'inputs and tables'!$K$22,0)*('inputs and tables'!$K$15+'inputs and tables'!$K$16)))*(IF(AND(K1931=0,'inputs and tables'!$K$16=1),data!C1931/data!C1932,1)*IF(AND(K1931=1,'inputs and tables'!$K$15=1),data!C1932/data!C1931,1))</f>
        <v>19655.741280243401</v>
      </c>
      <c r="R1932" s="36">
        <f ca="1">1-O1932/MAX($O$202:O1932)</f>
        <v>0.73697991499955573</v>
      </c>
      <c r="S1932" s="36">
        <f>1-N1932/MAX($N$202:N1932)</f>
        <v>0.63803377199299205</v>
      </c>
    </row>
    <row r="1933" spans="1:19" x14ac:dyDescent="0.4">
      <c r="A1933" s="17">
        <f t="shared" si="90"/>
        <v>1931</v>
      </c>
      <c r="B1933">
        <v>1587081600</v>
      </c>
      <c r="C1933">
        <v>7037.46</v>
      </c>
      <c r="D1933" s="14">
        <f t="shared" si="88"/>
        <v>43938</v>
      </c>
      <c r="F1933">
        <f ca="1">IF(A1933&lt;$F$2,"",AVERAGE(INDIRECT("C"&amp;A1933-$F$2+3):C1933))</f>
        <v>6736.9161363636367</v>
      </c>
      <c r="G1933" s="2">
        <f ca="1">IF(A1933&lt;$G$2,"",IF(A1933=$G$2,AVERAGE(INDIRECT("C"&amp;A1933-$G$2+3):C1933),G1932+(2/($G$2+3))*(C1933-G1932)))</f>
        <v>7107.0105087862339</v>
      </c>
      <c r="J1933">
        <f ca="1">IF(F1933="","",IF(C1933&lt;(F1933*(1-'inputs and tables'!$K$14)),0,IF(C1933&gt;(F1933*(1+'inputs and tables'!$K$14)),1,J1932)))</f>
        <v>1</v>
      </c>
      <c r="K1933">
        <f ca="1">IF(G1933="","",IF(C1933&lt;(G1933*(1-'inputs and tables'!$K$14)),0,IF(C1933&gt;(G1933*(1+'inputs and tables'!$K$14)),1,K1932)))</f>
        <v>0</v>
      </c>
      <c r="N1933" s="13">
        <f t="shared" si="89"/>
        <v>25324.624851559976</v>
      </c>
      <c r="O1933" s="10">
        <f ca="1">(O1932+(IF(J1932&lt;&gt;J1931,(-O1932*'inputs and tables'!$K$22-'inputs and tables'!$K$21)-O1932*'inputs and tables'!$K$22,0)*('inputs and tables'!$K$15+'inputs and tables'!$K$16)))*(IF(AND(J1932=0,'inputs and tables'!$K$16=1),(data!C1932/data!C1933-1)*'inputs and tables'!$K$18+1,1)*IF(AND(J1932=1,'inputs and tables'!$K$15=1),(data!C1933/data!C1932-1)*'inputs and tables'!$K$17+1,1))</f>
        <v>849474.55396209098</v>
      </c>
      <c r="P1933" s="10">
        <f ca="1">(P1932+(IF(K1932&lt;&gt;K1931,(-P1932*'inputs and tables'!$K$22-'inputs and tables'!$K$21)-P1932*'inputs and tables'!$K$22,0)*('inputs and tables'!$K$15+'inputs and tables'!$K$16)))*(IF(AND(K1932=0,'inputs and tables'!$K$16=1),data!C1932/data!C1933,1)*IF(AND(K1932=1,'inputs and tables'!$K$15=1),data!C1933/data!C1932,1))</f>
        <v>19409.085802740137</v>
      </c>
      <c r="R1933" s="36">
        <f ca="1">1-O1933/MAX($O$202:O1933)</f>
        <v>0.74374866957001751</v>
      </c>
      <c r="S1933" s="36">
        <f>1-N1933/MAX($N$202:N1933)</f>
        <v>0.64185972424441573</v>
      </c>
    </row>
    <row r="1934" spans="1:19" x14ac:dyDescent="0.4">
      <c r="A1934" s="17">
        <f t="shared" si="90"/>
        <v>1932</v>
      </c>
      <c r="B1934">
        <v>1587168000</v>
      </c>
      <c r="C1934">
        <v>7261.76</v>
      </c>
      <c r="D1934" s="14">
        <f t="shared" si="88"/>
        <v>43939</v>
      </c>
      <c r="F1934">
        <f ca="1">IF(A1934&lt;$F$2,"",AVERAGE(INDIRECT("C"&amp;A1934-$F$2+3):C1934))</f>
        <v>6695.8159090909085</v>
      </c>
      <c r="G1934" s="2">
        <f ca="1">IF(A1934&lt;$G$2,"",IF(A1934=$G$2,AVERAGE(INDIRECT("C"&amp;A1934-$G$2+3):C1934),G1933+(2/($G$2+3))*(C1934-G1933)))</f>
        <v>7113.5955935187349</v>
      </c>
      <c r="J1934">
        <f ca="1">IF(F1934="","",IF(C1934&lt;(F1934*(1-'inputs and tables'!$K$14)),0,IF(C1934&gt;(F1934*(1+'inputs and tables'!$K$14)),1,J1933)))</f>
        <v>1</v>
      </c>
      <c r="K1934">
        <f ca="1">IF(G1934="","",IF(C1934&lt;(G1934*(1-'inputs and tables'!$K$14)),0,IF(C1934&gt;(G1934*(1+'inputs and tables'!$K$14)),1,K1933)))</f>
        <v>1</v>
      </c>
      <c r="N1934" s="13">
        <f t="shared" si="89"/>
        <v>26131.77876138041</v>
      </c>
      <c r="O1934" s="10">
        <f ca="1">(O1933+(IF(J1933&lt;&gt;J1932,(-O1933*'inputs and tables'!$K$22-'inputs and tables'!$K$21)-O1933*'inputs and tables'!$K$22,0)*('inputs and tables'!$K$15+'inputs and tables'!$K$16)))*(IF(AND(J1933=0,'inputs and tables'!$K$16=1),(data!C1933/data!C1934-1)*'inputs and tables'!$K$18+1,1)*IF(AND(J1933=1,'inputs and tables'!$K$15=1),(data!C1934/data!C1933-1)*'inputs and tables'!$K$17+1,1))</f>
        <v>910392.63669660292</v>
      </c>
      <c r="P1934" s="10">
        <f ca="1">(P1933+(IF(K1933&lt;&gt;K1932,(-P1933*'inputs and tables'!$K$22-'inputs and tables'!$K$21)-P1933*'inputs and tables'!$K$22,0)*('inputs and tables'!$K$15+'inputs and tables'!$K$16)))*(IF(AND(K1933=0,'inputs and tables'!$K$16=1),data!C1933/data!C1934,1)*IF(AND(K1933=1,'inputs and tables'!$K$15=1),data!C1934/data!C1933,1))</f>
        <v>18771.962119844902</v>
      </c>
      <c r="R1934" s="36">
        <f ca="1">1-O1934/MAX($O$202:O1934)</f>
        <v>0.72537220417131532</v>
      </c>
      <c r="S1934" s="36">
        <f>1-N1934/MAX($N$202:N1934)</f>
        <v>0.63044497178373005</v>
      </c>
    </row>
    <row r="1935" spans="1:19" x14ac:dyDescent="0.4">
      <c r="A1935" s="17">
        <f t="shared" si="90"/>
        <v>1933</v>
      </c>
      <c r="B1935">
        <v>1587254400</v>
      </c>
      <c r="C1935">
        <v>7130.71</v>
      </c>
      <c r="D1935" s="14">
        <f t="shared" si="88"/>
        <v>43940</v>
      </c>
      <c r="F1935">
        <f ca="1">IF(A1935&lt;$F$2,"",AVERAGE(INDIRECT("C"&amp;A1935-$F$2+3):C1935))</f>
        <v>6649.7295454545447</v>
      </c>
      <c r="G1935" s="2">
        <f ca="1">IF(A1935&lt;$G$2,"",IF(A1935=$G$2,AVERAGE(INDIRECT("C"&amp;A1935-$G$2+3):C1935),G1934+(2/($G$2+3))*(C1935-G1934)))</f>
        <v>7114.3238661349587</v>
      </c>
      <c r="J1935">
        <f ca="1">IF(F1935="","",IF(C1935&lt;(F1935*(1-'inputs and tables'!$K$14)),0,IF(C1935&gt;(F1935*(1+'inputs and tables'!$K$14)),1,J1934)))</f>
        <v>1</v>
      </c>
      <c r="K1935">
        <f ca="1">IF(G1935="","",IF(C1935&lt;(G1935*(1-'inputs and tables'!$K$14)),0,IF(C1935&gt;(G1935*(1+'inputs and tables'!$K$14)),1,K1934)))</f>
        <v>1</v>
      </c>
      <c r="N1935" s="13">
        <f t="shared" si="89"/>
        <v>25660.18928352946</v>
      </c>
      <c r="O1935" s="10">
        <f ca="1">(O1934+(IF(J1934&lt;&gt;J1933,(-O1934*'inputs and tables'!$K$22-'inputs and tables'!$K$21)-O1934*'inputs and tables'!$K$22,0)*('inputs and tables'!$K$15+'inputs and tables'!$K$16)))*(IF(AND(J1934=0,'inputs and tables'!$K$16=1),(data!C1934/data!C1935-1)*'inputs and tables'!$K$18+1,1)*IF(AND(J1934=1,'inputs and tables'!$K$15=1),(data!C1935/data!C1934-1)*'inputs and tables'!$K$17+1,1))</f>
        <v>873426.30224903754</v>
      </c>
      <c r="P1935" s="10">
        <f ca="1">(P1934+(IF(K1934&lt;&gt;K1933,(-P1934*'inputs and tables'!$K$22-'inputs and tables'!$K$21)-P1934*'inputs and tables'!$K$22,0)*('inputs and tables'!$K$15+'inputs and tables'!$K$16)))*(IF(AND(K1934=0,'inputs and tables'!$K$16=1),data!C1934/data!C1935,1)*IF(AND(K1934=1,'inputs and tables'!$K$15=1),data!C1935/data!C1934,1))</f>
        <v>18396.325845467771</v>
      </c>
      <c r="R1935" s="36">
        <f ca="1">1-O1935/MAX($O$202:O1935)</f>
        <v>0.73652341798828735</v>
      </c>
      <c r="S1935" s="36">
        <f>1-N1935/MAX($N$202:N1935)</f>
        <v>0.63711417958565986</v>
      </c>
    </row>
    <row r="1936" spans="1:19" x14ac:dyDescent="0.4">
      <c r="A1936" s="17">
        <f t="shared" si="90"/>
        <v>1934</v>
      </c>
      <c r="B1936">
        <v>1587340800</v>
      </c>
      <c r="C1936">
        <v>6838.19</v>
      </c>
      <c r="D1936" s="14">
        <f t="shared" si="88"/>
        <v>43941</v>
      </c>
      <c r="F1936">
        <f ca="1">IF(A1936&lt;$F$2,"",AVERAGE(INDIRECT("C"&amp;A1936-$F$2+3):C1936))</f>
        <v>6602.8390909090904</v>
      </c>
      <c r="G1936" s="2">
        <f ca="1">IF(A1936&lt;$G$2,"",IF(A1936=$G$2,AVERAGE(INDIRECT("C"&amp;A1936-$G$2+3):C1936),G1935+(2/($G$2+3))*(C1936-G1935)))</f>
        <v>7102.5734888526204</v>
      </c>
      <c r="J1936">
        <f ca="1">IF(F1936="","",IF(C1936&lt;(F1936*(1-'inputs and tables'!$K$14)),0,IF(C1936&gt;(F1936*(1+'inputs and tables'!$K$14)),1,J1935)))</f>
        <v>1</v>
      </c>
      <c r="K1936">
        <f ca="1">IF(G1936="","",IF(C1936&lt;(G1936*(1-'inputs and tables'!$K$14)),0,IF(C1936&gt;(G1936*(1+'inputs and tables'!$K$14)),1,K1935)))</f>
        <v>0</v>
      </c>
      <c r="N1936" s="13">
        <f t="shared" si="89"/>
        <v>24607.542552808671</v>
      </c>
      <c r="O1936" s="10">
        <f ca="1">(O1935+(IF(J1935&lt;&gt;J1934,(-O1935*'inputs and tables'!$K$22-'inputs and tables'!$K$21)-O1935*'inputs and tables'!$K$22,0)*('inputs and tables'!$K$15+'inputs and tables'!$K$16)))*(IF(AND(J1935=0,'inputs and tables'!$K$16=1),(data!C1935/data!C1936-1)*'inputs and tables'!$K$18+1,1)*IF(AND(J1935=1,'inputs and tables'!$K$15=1),(data!C1936/data!C1935-1)*'inputs and tables'!$K$17+1,1))</f>
        <v>792808.38490963518</v>
      </c>
      <c r="P1936" s="10">
        <f ca="1">(P1935+(IF(K1935&lt;&gt;K1934,(-P1935*'inputs and tables'!$K$22-'inputs and tables'!$K$21)-P1935*'inputs and tables'!$K$22,0)*('inputs and tables'!$K$15+'inputs and tables'!$K$16)))*(IF(AND(K1935=0,'inputs and tables'!$K$16=1),data!C1935/data!C1936,1)*IF(AND(K1935=1,'inputs and tables'!$K$15=1),data!C1936/data!C1935,1))</f>
        <v>17641.661410044617</v>
      </c>
      <c r="R1936" s="36">
        <f ca="1">1-O1936/MAX($O$202:O1936)</f>
        <v>0.7608425085112015</v>
      </c>
      <c r="S1936" s="36">
        <f>1-N1936/MAX($N$202:N1936)</f>
        <v>0.65200068600474059</v>
      </c>
    </row>
    <row r="1937" spans="1:19" x14ac:dyDescent="0.4">
      <c r="A1937" s="17">
        <f t="shared" si="90"/>
        <v>1935</v>
      </c>
      <c r="B1937">
        <v>1587427200</v>
      </c>
      <c r="C1937">
        <v>6853.68</v>
      </c>
      <c r="D1937" s="14">
        <f t="shared" si="88"/>
        <v>43942</v>
      </c>
      <c r="F1937">
        <f ca="1">IF(A1937&lt;$F$2,"",AVERAGE(INDIRECT("C"&amp;A1937-$F$2+3):C1937))</f>
        <v>6575.9281818181807</v>
      </c>
      <c r="G1937" s="2">
        <f ca="1">IF(A1937&lt;$G$2,"",IF(A1937=$G$2,AVERAGE(INDIRECT("C"&amp;A1937-$G$2+3):C1937),G1936+(2/($G$2+3))*(C1937-G1936)))</f>
        <v>7091.9822765610197</v>
      </c>
      <c r="J1937">
        <f ca="1">IF(F1937="","",IF(C1937&lt;(F1937*(1-'inputs and tables'!$K$14)),0,IF(C1937&gt;(F1937*(1+'inputs and tables'!$K$14)),1,J1936)))</f>
        <v>1</v>
      </c>
      <c r="K1937">
        <f ca="1">IF(G1937="","",IF(C1937&lt;(G1937*(1-'inputs and tables'!$K$14)),0,IF(C1937&gt;(G1937*(1+'inputs and tables'!$K$14)),1,K1936)))</f>
        <v>0</v>
      </c>
      <c r="N1937" s="13">
        <f t="shared" si="89"/>
        <v>24663.284033250577</v>
      </c>
      <c r="O1937" s="10">
        <f ca="1">(O1936+(IF(J1936&lt;&gt;J1935,(-O1936*'inputs and tables'!$K$22-'inputs and tables'!$K$21)-O1936*'inputs and tables'!$K$22,0)*('inputs and tables'!$K$15+'inputs and tables'!$K$16)))*(IF(AND(J1936=0,'inputs and tables'!$K$16=1),(data!C1936/data!C1937-1)*'inputs and tables'!$K$18+1,1)*IF(AND(J1936=1,'inputs and tables'!$K$15=1),(data!C1937/data!C1936-1)*'inputs and tables'!$K$17+1,1))</f>
        <v>796849.12584182119</v>
      </c>
      <c r="P1937" s="10">
        <f ca="1">(P1936+(IF(K1936&lt;&gt;K1935,(-P1936*'inputs and tables'!$K$22-'inputs and tables'!$K$21)-P1936*'inputs and tables'!$K$22,0)*('inputs and tables'!$K$15+'inputs and tables'!$K$16)))*(IF(AND(K1936=0,'inputs and tables'!$K$16=1),data!C1936/data!C1937,1)*IF(AND(K1936=1,'inputs and tables'!$K$15=1),data!C1937/data!C1936,1))</f>
        <v>17566.585917678949</v>
      </c>
      <c r="R1937" s="36">
        <f ca="1">1-O1937/MAX($O$202:O1937)</f>
        <v>0.75962358413616748</v>
      </c>
      <c r="S1937" s="36">
        <f>1-N1937/MAX($N$202:N1937)</f>
        <v>0.65121239124051389</v>
      </c>
    </row>
    <row r="1938" spans="1:19" x14ac:dyDescent="0.4">
      <c r="A1938" s="17">
        <f t="shared" si="90"/>
        <v>1936</v>
      </c>
      <c r="B1938">
        <v>1587513600</v>
      </c>
      <c r="C1938">
        <v>7136.84</v>
      </c>
      <c r="D1938" s="14">
        <f t="shared" ref="D1938:D2001" si="91">(B1938/86400)+DATE(1970,1,1)</f>
        <v>43943</v>
      </c>
      <c r="F1938">
        <f ca="1">IF(A1938&lt;$F$2,"",AVERAGE(INDIRECT("C"&amp;A1938-$F$2+3):C1938))</f>
        <v>6557.7990909090904</v>
      </c>
      <c r="G1938" s="2">
        <f ca="1">IF(A1938&lt;$G$2,"",IF(A1938=$G$2,AVERAGE(INDIRECT("C"&amp;A1938-$G$2+3):C1938),G1937+(2/($G$2+3))*(C1938-G1937)))</f>
        <v>7093.8911158562951</v>
      </c>
      <c r="J1938">
        <f ca="1">IF(F1938="","",IF(C1938&lt;(F1938*(1-'inputs and tables'!$K$14)),0,IF(C1938&gt;(F1938*(1+'inputs and tables'!$K$14)),1,J1937)))</f>
        <v>1</v>
      </c>
      <c r="K1938">
        <f ca="1">IF(G1938="","",IF(C1938&lt;(G1938*(1-'inputs and tables'!$K$14)),0,IF(C1938&gt;(G1938*(1+'inputs and tables'!$K$14)),1,K1937)))</f>
        <v>1</v>
      </c>
      <c r="N1938" s="13">
        <f t="shared" ref="N1938:N2001" si="92">(C1938/C1937)*N1937</f>
        <v>25682.248371657861</v>
      </c>
      <c r="O1938" s="10">
        <f ca="1">(O1937+(IF(J1937&lt;&gt;J1936,(-O1937*'inputs and tables'!$K$22-'inputs and tables'!$K$21)-O1937*'inputs and tables'!$K$22,0)*('inputs and tables'!$K$15+'inputs and tables'!$K$16)))*(IF(AND(J1937=0,'inputs and tables'!$K$16=1),(data!C1937/data!C1938-1)*'inputs and tables'!$K$18+1,1)*IF(AND(J1937=1,'inputs and tables'!$K$15=1),(data!C1938/data!C1937-1)*'inputs and tables'!$K$17+1,1))</f>
        <v>870923.27966357558</v>
      </c>
      <c r="P1938" s="10">
        <f ca="1">(P1937+(IF(K1937&lt;&gt;K1936,(-P1937*'inputs and tables'!$K$22-'inputs and tables'!$K$21)-P1937*'inputs and tables'!$K$22,0)*('inputs and tables'!$K$15+'inputs and tables'!$K$16)))*(IF(AND(K1937=0,'inputs and tables'!$K$16=1),data!C1937/data!C1938,1)*IF(AND(K1937=1,'inputs and tables'!$K$15=1),data!C1938/data!C1937,1))</f>
        <v>16869.61716561922</v>
      </c>
      <c r="R1938" s="36">
        <f ca="1">1-O1938/MAX($O$202:O1938)</f>
        <v>0.73727847635304866</v>
      </c>
      <c r="S1938" s="36">
        <f>1-N1938/MAX($N$202:N1938)</f>
        <v>0.63680222045688595</v>
      </c>
    </row>
    <row r="1939" spans="1:19" x14ac:dyDescent="0.4">
      <c r="A1939" s="17">
        <f t="shared" si="90"/>
        <v>1937</v>
      </c>
      <c r="B1939">
        <v>1587600000</v>
      </c>
      <c r="C1939">
        <v>7488.83</v>
      </c>
      <c r="D1939" s="14">
        <f t="shared" si="91"/>
        <v>43944</v>
      </c>
      <c r="F1939">
        <f ca="1">IF(A1939&lt;$F$2,"",AVERAGE(INDIRECT("C"&amp;A1939-$F$2+3):C1939))</f>
        <v>6548.5752272727268</v>
      </c>
      <c r="G1939" s="2">
        <f ca="1">IF(A1939&lt;$G$2,"",IF(A1939=$G$2,AVERAGE(INDIRECT("C"&amp;A1939-$G$2+3):C1939),G1938+(2/($G$2+3))*(C1939-G1938)))</f>
        <v>7110.6970258198571</v>
      </c>
      <c r="J1939">
        <f ca="1">IF(F1939="","",IF(C1939&lt;(F1939*(1-'inputs and tables'!$K$14)),0,IF(C1939&gt;(F1939*(1+'inputs and tables'!$K$14)),1,J1938)))</f>
        <v>1</v>
      </c>
      <c r="K1939">
        <f ca="1">IF(G1939="","",IF(C1939&lt;(G1939*(1-'inputs and tables'!$K$14)),0,IF(C1939&gt;(G1939*(1+'inputs and tables'!$K$14)),1,K1938)))</f>
        <v>1</v>
      </c>
      <c r="N1939" s="13">
        <f t="shared" si="92"/>
        <v>26948.900644139776</v>
      </c>
      <c r="O1939" s="10">
        <f ca="1">(O1938+(IF(J1938&lt;&gt;J1937,(-O1938*'inputs and tables'!$K$22-'inputs and tables'!$K$21)-O1938*'inputs and tables'!$K$22,0)*('inputs and tables'!$K$15+'inputs and tables'!$K$16)))*(IF(AND(J1938=0,'inputs and tables'!$K$16=1),(data!C1938/data!C1939-1)*'inputs and tables'!$K$18+1,1)*IF(AND(J1938=1,'inputs and tables'!$K$15=1),(data!C1939/data!C1938-1)*'inputs and tables'!$K$17+1,1))</f>
        <v>967569.9246380683</v>
      </c>
      <c r="P1939" s="10">
        <f ca="1">(P1938+(IF(K1938&lt;&gt;K1937,(-P1938*'inputs and tables'!$K$22-'inputs and tables'!$K$21)-P1938*'inputs and tables'!$K$22,0)*('inputs and tables'!$K$15+'inputs and tables'!$K$16)))*(IF(AND(K1938=0,'inputs and tables'!$K$16=1),data!C1938/data!C1939,1)*IF(AND(K1938=1,'inputs and tables'!$K$15=1),data!C1939/data!C1938,1))</f>
        <v>17666.225910650563</v>
      </c>
      <c r="R1939" s="36">
        <f ca="1">1-O1939/MAX($O$202:O1939)</f>
        <v>0.70812418180614789</v>
      </c>
      <c r="S1939" s="36">
        <f>1-N1939/MAX($N$202:N1939)</f>
        <v>0.61888925247366355</v>
      </c>
    </row>
    <row r="1940" spans="1:19" x14ac:dyDescent="0.4">
      <c r="A1940" s="17">
        <f t="shared" si="90"/>
        <v>1938</v>
      </c>
      <c r="B1940">
        <v>1587686400</v>
      </c>
      <c r="C1940">
        <v>7514.64</v>
      </c>
      <c r="D1940" s="14">
        <f t="shared" si="91"/>
        <v>43945</v>
      </c>
      <c r="F1940">
        <f ca="1">IF(A1940&lt;$F$2,"",AVERAGE(INDIRECT("C"&amp;A1940-$F$2+3):C1940))</f>
        <v>6538.9522727272733</v>
      </c>
      <c r="G1940" s="2">
        <f ca="1">IF(A1940&lt;$G$2,"",IF(A1940=$G$2,AVERAGE(INDIRECT("C"&amp;A1940-$G$2+3):C1940),G1939+(2/($G$2+3))*(C1940-G1939)))</f>
        <v>7127.8860885509266</v>
      </c>
      <c r="J1940">
        <f ca="1">IF(F1940="","",IF(C1940&lt;(F1940*(1-'inputs and tables'!$K$14)),0,IF(C1940&gt;(F1940*(1+'inputs and tables'!$K$14)),1,J1939)))</f>
        <v>1</v>
      </c>
      <c r="K1940">
        <f ca="1">IF(G1940="","",IF(C1940&lt;(G1940*(1-'inputs and tables'!$K$14)),0,IF(C1940&gt;(G1940*(1+'inputs and tables'!$K$14)),1,K1939)))</f>
        <v>1</v>
      </c>
      <c r="N1940" s="13">
        <f t="shared" si="92"/>
        <v>27041.779121235031</v>
      </c>
      <c r="O1940" s="10">
        <f ca="1">(O1939+(IF(J1939&lt;&gt;J1938,(-O1939*'inputs and tables'!$K$22-'inputs and tables'!$K$21)-O1939*'inputs and tables'!$K$22,0)*('inputs and tables'!$K$15+'inputs and tables'!$K$16)))*(IF(AND(J1939=0,'inputs and tables'!$K$16=1),(data!C1939/data!C1940-1)*'inputs and tables'!$K$18+1,1)*IF(AND(J1939=1,'inputs and tables'!$K$15=1),(data!C1940/data!C1939-1)*'inputs and tables'!$K$17+1,1))</f>
        <v>975072.99313455506</v>
      </c>
      <c r="P1940" s="10">
        <f ca="1">(P1939+(IF(K1939&lt;&gt;K1938,(-P1939*'inputs and tables'!$K$22-'inputs and tables'!$K$21)-P1939*'inputs and tables'!$K$22,0)*('inputs and tables'!$K$15+'inputs and tables'!$K$16)))*(IF(AND(K1939=0,'inputs and tables'!$K$16=1),data!C1939/data!C1940,1)*IF(AND(K1939=1,'inputs and tables'!$K$15=1),data!C1940/data!C1939,1))</f>
        <v>17727.111962377454</v>
      </c>
      <c r="R1940" s="36">
        <f ca="1">1-O1940/MAX($O$202:O1940)</f>
        <v>0.70586081644038812</v>
      </c>
      <c r="S1940" s="36">
        <f>1-N1940/MAX($N$202:N1940)</f>
        <v>0.61757576713701479</v>
      </c>
    </row>
    <row r="1941" spans="1:19" x14ac:dyDescent="0.4">
      <c r="A1941" s="17">
        <f t="shared" si="90"/>
        <v>1939</v>
      </c>
      <c r="B1941">
        <v>1587772800</v>
      </c>
      <c r="C1941">
        <v>7547.61</v>
      </c>
      <c r="D1941" s="14">
        <f t="shared" si="91"/>
        <v>43946</v>
      </c>
      <c r="F1941">
        <f ca="1">IF(A1941&lt;$F$2,"",AVERAGE(INDIRECT("C"&amp;A1941-$F$2+3):C1941))</f>
        <v>6600.1002272727264</v>
      </c>
      <c r="G1941" s="2">
        <f ca="1">IF(A1941&lt;$G$2,"",IF(A1941=$G$2,AVERAGE(INDIRECT("C"&amp;A1941-$G$2+3):C1941),G1940+(2/($G$2+3))*(C1941-G1940)))</f>
        <v>7145.7466805274826</v>
      </c>
      <c r="J1941">
        <f ca="1">IF(F1941="","",IF(C1941&lt;(F1941*(1-'inputs and tables'!$K$14)),0,IF(C1941&gt;(F1941*(1+'inputs and tables'!$K$14)),1,J1940)))</f>
        <v>1</v>
      </c>
      <c r="K1941">
        <f ca="1">IF(G1941="","",IF(C1941&lt;(G1941*(1-'inputs and tables'!$K$14)),0,IF(C1941&gt;(G1941*(1+'inputs and tables'!$K$14)),1,K1940)))</f>
        <v>1</v>
      </c>
      <c r="N1941" s="13">
        <f t="shared" si="92"/>
        <v>27160.423189031641</v>
      </c>
      <c r="O1941" s="10">
        <f ca="1">(O1940+(IF(J1940&lt;&gt;J1939,(-O1940*'inputs and tables'!$K$22-'inputs and tables'!$K$21)-O1940*'inputs and tables'!$K$22,0)*('inputs and tables'!$K$15+'inputs and tables'!$K$16)))*(IF(AND(J1940=0,'inputs and tables'!$K$16=1),(data!C1940/data!C1941-1)*'inputs and tables'!$K$18+1,1)*IF(AND(J1940=1,'inputs and tables'!$K$15=1),(data!C1941/data!C1940-1)*'inputs and tables'!$K$17+1,1))</f>
        <v>984698.65082583553</v>
      </c>
      <c r="P1941" s="10">
        <f ca="1">(P1940+(IF(K1940&lt;&gt;K1939,(-P1940*'inputs and tables'!$K$22-'inputs and tables'!$K$21)-P1940*'inputs and tables'!$K$22,0)*('inputs and tables'!$K$15+'inputs and tables'!$K$16)))*(IF(AND(K1940=0,'inputs and tables'!$K$16=1),data!C1940/data!C1941,1)*IF(AND(K1940=1,'inputs and tables'!$K$15=1),data!C1941/data!C1940,1))</f>
        <v>17804.888526710485</v>
      </c>
      <c r="R1941" s="36">
        <f ca="1">1-O1941/MAX($O$202:O1941)</f>
        <v>0.70295715372541956</v>
      </c>
      <c r="S1941" s="36">
        <f>1-N1941/MAX($N$202:N1941)</f>
        <v>0.61589790539546874</v>
      </c>
    </row>
    <row r="1942" spans="1:19" x14ac:dyDescent="0.4">
      <c r="A1942" s="17">
        <f t="shared" si="90"/>
        <v>1940</v>
      </c>
      <c r="B1942">
        <v>1587859200</v>
      </c>
      <c r="C1942">
        <v>7706.4</v>
      </c>
      <c r="D1942" s="14">
        <f t="shared" si="91"/>
        <v>43947</v>
      </c>
      <c r="F1942">
        <f ca="1">IF(A1942&lt;$F$2,"",AVERAGE(INDIRECT("C"&amp;A1942-$F$2+3):C1942))</f>
        <v>6647.1184090909092</v>
      </c>
      <c r="G1942" s="2">
        <f ca="1">IF(A1942&lt;$G$2,"",IF(A1942=$G$2,AVERAGE(INDIRECT("C"&amp;A1942-$G$2+3):C1942),G1941+(2/($G$2+3))*(C1942-G1941)))</f>
        <v>7169.604268590143</v>
      </c>
      <c r="J1942">
        <f ca="1">IF(F1942="","",IF(C1942&lt;(F1942*(1-'inputs and tables'!$K$14)),0,IF(C1942&gt;(F1942*(1+'inputs and tables'!$K$14)),1,J1941)))</f>
        <v>1</v>
      </c>
      <c r="K1942">
        <f ca="1">IF(G1942="","",IF(C1942&lt;(G1942*(1-'inputs and tables'!$K$14)),0,IF(C1942&gt;(G1942*(1+'inputs and tables'!$K$14)),1,K1941)))</f>
        <v>1</v>
      </c>
      <c r="N1942" s="13">
        <f t="shared" si="92"/>
        <v>27731.836338119407</v>
      </c>
      <c r="O1942" s="10">
        <f ca="1">(O1941+(IF(J1941&lt;&gt;J1940,(-O1941*'inputs and tables'!$K$22-'inputs and tables'!$K$21)-O1941*'inputs and tables'!$K$22,0)*('inputs and tables'!$K$15+'inputs and tables'!$K$16)))*(IF(AND(J1941=0,'inputs and tables'!$K$16=1),(data!C1941/data!C1942-1)*'inputs and tables'!$K$18+1,1)*IF(AND(J1941=1,'inputs and tables'!$K$15=1),(data!C1942/data!C1941-1)*'inputs and tables'!$K$17+1,1))</f>
        <v>1031310.8462387446</v>
      </c>
      <c r="P1942" s="10">
        <f ca="1">(P1941+(IF(K1941&lt;&gt;K1940,(-P1941*'inputs and tables'!$K$22-'inputs and tables'!$K$21)-P1941*'inputs and tables'!$K$22,0)*('inputs and tables'!$K$15+'inputs and tables'!$K$16)))*(IF(AND(K1941=0,'inputs and tables'!$K$16=1),data!C1941/data!C1942,1)*IF(AND(K1941=1,'inputs and tables'!$K$15=1),data!C1942/data!C1941,1))</f>
        <v>18179.475746924083</v>
      </c>
      <c r="R1942" s="36">
        <f ca="1">1-O1942/MAX($O$202:O1942)</f>
        <v>0.68889618270149744</v>
      </c>
      <c r="S1942" s="36">
        <f>1-N1942/MAX($N$202:N1942)</f>
        <v>0.60781699347735774</v>
      </c>
    </row>
    <row r="1943" spans="1:19" x14ac:dyDescent="0.4">
      <c r="A1943" s="17">
        <f t="shared" si="90"/>
        <v>1941</v>
      </c>
      <c r="B1943">
        <v>1587945600</v>
      </c>
      <c r="C1943">
        <v>7789.77</v>
      </c>
      <c r="D1943" s="14">
        <f t="shared" si="91"/>
        <v>43948</v>
      </c>
      <c r="F1943">
        <f ca="1">IF(A1943&lt;$F$2,"",AVERAGE(INDIRECT("C"&amp;A1943-$F$2+3):C1943))</f>
        <v>6706.766590909092</v>
      </c>
      <c r="G1943" s="2">
        <f ca="1">IF(A1943&lt;$G$2,"",IF(A1943=$G$2,AVERAGE(INDIRECT("C"&amp;A1943-$G$2+3):C1943),G1942+(2/($G$2+3))*(C1943-G1942)))</f>
        <v>7195.9942997139669</v>
      </c>
      <c r="J1943">
        <f ca="1">IF(F1943="","",IF(C1943&lt;(F1943*(1-'inputs and tables'!$K$14)),0,IF(C1943&gt;(F1943*(1+'inputs and tables'!$K$14)),1,J1942)))</f>
        <v>1</v>
      </c>
      <c r="K1943">
        <f ca="1">IF(G1943="","",IF(C1943&lt;(G1943*(1-'inputs and tables'!$K$14)),0,IF(C1943&gt;(G1943*(1+'inputs and tables'!$K$14)),1,K1942)))</f>
        <v>1</v>
      </c>
      <c r="N1943" s="13">
        <f t="shared" si="92"/>
        <v>28031.847133757972</v>
      </c>
      <c r="O1943" s="10">
        <f ca="1">(O1942+(IF(J1942&lt;&gt;J1941,(-O1942*'inputs and tables'!$K$22-'inputs and tables'!$K$21)-O1942*'inputs and tables'!$K$22,0)*('inputs and tables'!$K$15+'inputs and tables'!$K$16)))*(IF(AND(J1942=0,'inputs and tables'!$K$16=1),(data!C1942/data!C1943-1)*'inputs and tables'!$K$18+1,1)*IF(AND(J1942=1,'inputs and tables'!$K$15=1),(data!C1943/data!C1942-1)*'inputs and tables'!$K$17+1,1))</f>
        <v>1056414.1197276087</v>
      </c>
      <c r="P1943" s="10">
        <f ca="1">(P1942+(IF(K1942&lt;&gt;K1941,(-P1942*'inputs and tables'!$K$22-'inputs and tables'!$K$21)-P1942*'inputs and tables'!$K$22,0)*('inputs and tables'!$K$15+'inputs and tables'!$K$16)))*(IF(AND(K1942=0,'inputs and tables'!$K$16=1),data!C1942/data!C1943,1)*IF(AND(K1942=1,'inputs and tables'!$K$15=1),data!C1943/data!C1942,1))</f>
        <v>18376.146422339461</v>
      </c>
      <c r="R1943" s="36">
        <f ca="1">1-O1943/MAX($O$202:O1943)</f>
        <v>0.68132356360459123</v>
      </c>
      <c r="S1943" s="36">
        <f>1-N1943/MAX($N$202:N1943)</f>
        <v>0.60357424754491285</v>
      </c>
    </row>
    <row r="1944" spans="1:19" x14ac:dyDescent="0.4">
      <c r="A1944" s="17">
        <f t="shared" si="90"/>
        <v>1942</v>
      </c>
      <c r="B1944">
        <v>1588032000</v>
      </c>
      <c r="C1944">
        <v>7755.01</v>
      </c>
      <c r="D1944" s="14">
        <f t="shared" si="91"/>
        <v>43949</v>
      </c>
      <c r="F1944">
        <f ca="1">IF(A1944&lt;$F$2,"",AVERAGE(INDIRECT("C"&amp;A1944-$F$2+3):C1944))</f>
        <v>6761.5315909090914</v>
      </c>
      <c r="G1944" s="2">
        <f ca="1">IF(A1944&lt;$G$2,"",IF(A1944=$G$2,AVERAGE(INDIRECT("C"&amp;A1944-$G$2+3):C1944),G1943+(2/($G$2+3))*(C1944-G1943)))</f>
        <v>7219.7822018537981</v>
      </c>
      <c r="J1944">
        <f ca="1">IF(F1944="","",IF(C1944&lt;(F1944*(1-'inputs and tables'!$K$14)),0,IF(C1944&gt;(F1944*(1+'inputs and tables'!$K$14)),1,J1943)))</f>
        <v>1</v>
      </c>
      <c r="K1944">
        <f ca="1">IF(G1944="","",IF(C1944&lt;(G1944*(1-'inputs and tables'!$K$14)),0,IF(C1944&gt;(G1944*(1+'inputs and tables'!$K$14)),1,K1943)))</f>
        <v>1</v>
      </c>
      <c r="N1944" s="13">
        <f t="shared" si="92"/>
        <v>27906.761668286024</v>
      </c>
      <c r="O1944" s="10">
        <f ca="1">(O1943+(IF(J1943&lt;&gt;J1942,(-O1943*'inputs and tables'!$K$22-'inputs and tables'!$K$21)-O1943*'inputs and tables'!$K$22,0)*('inputs and tables'!$K$15+'inputs and tables'!$K$16)))*(IF(AND(J1943=0,'inputs and tables'!$K$16=1),(data!C1943/data!C1944-1)*'inputs and tables'!$K$18+1,1)*IF(AND(J1943=1,'inputs and tables'!$K$15=1),(data!C1944/data!C1943-1)*'inputs and tables'!$K$17+1,1))</f>
        <v>1045807.6257869794</v>
      </c>
      <c r="P1944" s="10">
        <f ca="1">(P1943+(IF(K1943&lt;&gt;K1942,(-P1943*'inputs and tables'!$K$22-'inputs and tables'!$K$21)-P1943*'inputs and tables'!$K$22,0)*('inputs and tables'!$K$15+'inputs and tables'!$K$16)))*(IF(AND(K1943=0,'inputs and tables'!$K$16=1),data!C1943/data!C1944,1)*IF(AND(K1943=1,'inputs and tables'!$K$15=1),data!C1944/data!C1943,1))</f>
        <v>18294.147229854894</v>
      </c>
      <c r="R1944" s="36">
        <f ca="1">1-O1944/MAX($O$202:O1944)</f>
        <v>0.68452310403909511</v>
      </c>
      <c r="S1944" s="36">
        <f>1-N1944/MAX($N$202:N1944)</f>
        <v>0.60534320338768333</v>
      </c>
    </row>
    <row r="1945" spans="1:19" x14ac:dyDescent="0.4">
      <c r="A1945" s="17">
        <f t="shared" si="90"/>
        <v>1943</v>
      </c>
      <c r="B1945">
        <v>1588118400</v>
      </c>
      <c r="C1945">
        <v>8793.75</v>
      </c>
      <c r="D1945" s="14">
        <f t="shared" si="91"/>
        <v>43950</v>
      </c>
      <c r="F1945">
        <f ca="1">IF(A1945&lt;$F$2,"",AVERAGE(INDIRECT("C"&amp;A1945-$F$2+3):C1945))</f>
        <v>6846.8984090909098</v>
      </c>
      <c r="G1945" s="2">
        <f ca="1">IF(A1945&lt;$G$2,"",IF(A1945=$G$2,AVERAGE(INDIRECT("C"&amp;A1945-$G$2+3):C1945),G1944+(2/($G$2+3))*(C1945-G1944)))</f>
        <v>7286.7595549664029</v>
      </c>
      <c r="J1945">
        <f ca="1">IF(F1945="","",IF(C1945&lt;(F1945*(1-'inputs and tables'!$K$14)),0,IF(C1945&gt;(F1945*(1+'inputs and tables'!$K$14)),1,J1944)))</f>
        <v>1</v>
      </c>
      <c r="K1945">
        <f ca="1">IF(G1945="","",IF(C1945&lt;(G1945*(1-'inputs and tables'!$K$14)),0,IF(C1945&gt;(G1945*(1+'inputs and tables'!$K$14)),1,K1944)))</f>
        <v>1</v>
      </c>
      <c r="N1945" s="13">
        <f t="shared" si="92"/>
        <v>31644.7155349239</v>
      </c>
      <c r="O1945" s="10">
        <f ca="1">(O1944+(IF(J1944&lt;&gt;J1943,(-O1944*'inputs and tables'!$K$22-'inputs and tables'!$K$21)-O1944*'inputs and tables'!$K$22,0)*('inputs and tables'!$K$15+'inputs and tables'!$K$16)))*(IF(AND(J1944=0,'inputs and tables'!$K$16=1),(data!C1944/data!C1945-1)*'inputs and tables'!$K$18+1,1)*IF(AND(J1944=1,'inputs and tables'!$K$15=1),(data!C1945/data!C1944-1)*'inputs and tables'!$K$17+1,1))</f>
        <v>1360987.7454415543</v>
      </c>
      <c r="P1945" s="10">
        <f ca="1">(P1944+(IF(K1944&lt;&gt;K1943,(-P1944*'inputs and tables'!$K$22-'inputs and tables'!$K$21)-P1944*'inputs and tables'!$K$22,0)*('inputs and tables'!$K$15+'inputs and tables'!$K$16)))*(IF(AND(K1944=0,'inputs and tables'!$K$16=1),data!C1944/data!C1945,1)*IF(AND(K1944=1,'inputs and tables'!$K$15=1),data!C1945/data!C1944,1))</f>
        <v>20744.545423221436</v>
      </c>
      <c r="R1945" s="36">
        <f ca="1">1-O1945/MAX($O$202:O1945)</f>
        <v>0.58944630084368099</v>
      </c>
      <c r="S1945" s="36">
        <f>1-N1945/MAX($N$202:N1945)</f>
        <v>0.55248114377550017</v>
      </c>
    </row>
    <row r="1946" spans="1:19" x14ac:dyDescent="0.4">
      <c r="A1946" s="17">
        <f t="shared" si="90"/>
        <v>1944</v>
      </c>
      <c r="B1946">
        <v>1588204800</v>
      </c>
      <c r="C1946">
        <v>8624.2800000000007</v>
      </c>
      <c r="D1946" s="14">
        <f t="shared" si="91"/>
        <v>43951</v>
      </c>
      <c r="F1946">
        <f ca="1">IF(A1946&lt;$F$2,"",AVERAGE(INDIRECT("C"&amp;A1946-$F$2+3):C1946))</f>
        <v>6921.7295454545465</v>
      </c>
      <c r="G1946" s="2">
        <f ca="1">IF(A1946&lt;$G$2,"",IF(A1946=$G$2,AVERAGE(INDIRECT("C"&amp;A1946-$G$2+3):C1946),G1945+(2/($G$2+3))*(C1946-G1945)))</f>
        <v>7343.6753185848538</v>
      </c>
      <c r="J1946">
        <f ca="1">IF(F1946="","",IF(C1946&lt;(F1946*(1-'inputs and tables'!$K$14)),0,IF(C1946&gt;(F1946*(1+'inputs and tables'!$K$14)),1,J1945)))</f>
        <v>1</v>
      </c>
      <c r="K1946">
        <f ca="1">IF(G1946="","",IF(C1946&lt;(G1946*(1-'inputs and tables'!$K$14)),0,IF(C1946&gt;(G1946*(1+'inputs and tables'!$K$14)),1,K1945)))</f>
        <v>1</v>
      </c>
      <c r="N1946" s="13">
        <f t="shared" si="92"/>
        <v>31034.869912555339</v>
      </c>
      <c r="O1946" s="10">
        <f ca="1">(O1945+(IF(J1945&lt;&gt;J1944,(-O1945*'inputs and tables'!$K$22-'inputs and tables'!$K$21)-O1945*'inputs and tables'!$K$22,0)*('inputs and tables'!$K$15+'inputs and tables'!$K$16)))*(IF(AND(J1945=0,'inputs and tables'!$K$16=1),(data!C1945/data!C1946-1)*'inputs and tables'!$K$18+1,1)*IF(AND(J1945=1,'inputs and tables'!$K$15=1),(data!C1946/data!C1945-1)*'inputs and tables'!$K$17+1,1))</f>
        <v>1301973.6917392144</v>
      </c>
      <c r="P1946" s="10">
        <f ca="1">(P1945+(IF(K1945&lt;&gt;K1944,(-P1945*'inputs and tables'!$K$22-'inputs and tables'!$K$21)-P1945*'inputs and tables'!$K$22,0)*('inputs and tables'!$K$15+'inputs and tables'!$K$16)))*(IF(AND(K1945=0,'inputs and tables'!$K$16=1),data!C1945/data!C1946,1)*IF(AND(K1945=1,'inputs and tables'!$K$15=1),data!C1946/data!C1945,1))</f>
        <v>20344.763974707057</v>
      </c>
      <c r="R1946" s="36">
        <f ca="1">1-O1946/MAX($O$202:O1946)</f>
        <v>0.60724839945247089</v>
      </c>
      <c r="S1946" s="36">
        <f>1-N1946/MAX($N$202:N1946)</f>
        <v>0.56110556686739677</v>
      </c>
    </row>
    <row r="1947" spans="1:19" x14ac:dyDescent="0.4">
      <c r="A1947" s="17">
        <f t="shared" si="90"/>
        <v>1945</v>
      </c>
      <c r="B1947">
        <v>1588291200</v>
      </c>
      <c r="C1947">
        <v>8829.42</v>
      </c>
      <c r="D1947" s="14">
        <f t="shared" si="91"/>
        <v>43952</v>
      </c>
      <c r="F1947">
        <f ca="1">IF(A1947&lt;$F$2,"",AVERAGE(INDIRECT("C"&amp;A1947-$F$2+3):C1947))</f>
        <v>6999.3609090909094</v>
      </c>
      <c r="G1947" s="2">
        <f ca="1">IF(A1947&lt;$G$2,"",IF(A1947=$G$2,AVERAGE(INDIRECT("C"&amp;A1947-$G$2+3):C1947),G1946+(2/($G$2+3))*(C1947-G1946)))</f>
        <v>7406.8984965174132</v>
      </c>
      <c r="J1947">
        <f ca="1">IF(F1947="","",IF(C1947&lt;(F1947*(1-'inputs and tables'!$K$14)),0,IF(C1947&gt;(F1947*(1+'inputs and tables'!$K$14)),1,J1946)))</f>
        <v>1</v>
      </c>
      <c r="K1947">
        <f ca="1">IF(G1947="","",IF(C1947&lt;(G1947*(1-'inputs and tables'!$K$14)),0,IF(C1947&gt;(G1947*(1+'inputs and tables'!$K$14)),1,K1946)))</f>
        <v>1</v>
      </c>
      <c r="N1947" s="13">
        <f t="shared" si="92"/>
        <v>31773.075677426328</v>
      </c>
      <c r="O1947" s="10">
        <f ca="1">(O1946+(IF(J1946&lt;&gt;J1945,(-O1946*'inputs and tables'!$K$22-'inputs and tables'!$K$21)-O1946*'inputs and tables'!$K$22,0)*('inputs and tables'!$K$15+'inputs and tables'!$K$16)))*(IF(AND(J1946=0,'inputs and tables'!$K$16=1),(data!C1946/data!C1947-1)*'inputs and tables'!$K$18+1,1)*IF(AND(J1946=1,'inputs and tables'!$K$15=1),(data!C1947/data!C1946-1)*'inputs and tables'!$K$17+1,1))</f>
        <v>1371654.3476348496</v>
      </c>
      <c r="P1947" s="10">
        <f ca="1">(P1946+(IF(K1946&lt;&gt;K1945,(-P1946*'inputs and tables'!$K$22-'inputs and tables'!$K$21)-P1946*'inputs and tables'!$K$22,0)*('inputs and tables'!$K$15+'inputs and tables'!$K$16)))*(IF(AND(K1946=0,'inputs and tables'!$K$16=1),data!C1946/data!C1947,1)*IF(AND(K1946=1,'inputs and tables'!$K$15=1),data!C1947/data!C1946,1))</f>
        <v>20828.69131493388</v>
      </c>
      <c r="R1947" s="36">
        <f ca="1">1-O1947/MAX($O$202:O1947)</f>
        <v>0.58622862823600763</v>
      </c>
      <c r="S1947" s="36">
        <f>1-N1947/MAX($N$202:N1947)</f>
        <v>0.5506658775237272</v>
      </c>
    </row>
    <row r="1948" spans="1:19" x14ac:dyDescent="0.4">
      <c r="A1948" s="17">
        <f t="shared" si="90"/>
        <v>1946</v>
      </c>
      <c r="B1948">
        <v>1588377600</v>
      </c>
      <c r="C1948">
        <v>8985.58</v>
      </c>
      <c r="D1948" s="14">
        <f t="shared" si="91"/>
        <v>43953</v>
      </c>
      <c r="F1948">
        <f ca="1">IF(A1948&lt;$F$2,"",AVERAGE(INDIRECT("C"&amp;A1948-$F$2+3):C1948))</f>
        <v>7062.9818181818182</v>
      </c>
      <c r="G1948" s="2">
        <f ca="1">IF(A1948&lt;$G$2,"",IF(A1948=$G$2,AVERAGE(INDIRECT("C"&amp;A1948-$G$2+3):C1948),G1947+(2/($G$2+3))*(C1948-G1947)))</f>
        <v>7474.0764328358209</v>
      </c>
      <c r="J1948">
        <f ca="1">IF(F1948="","",IF(C1948&lt;(F1948*(1-'inputs and tables'!$K$14)),0,IF(C1948&gt;(F1948*(1+'inputs and tables'!$K$14)),1,J1947)))</f>
        <v>1</v>
      </c>
      <c r="K1948">
        <f ca="1">IF(G1948="","",IF(C1948&lt;(G1948*(1-'inputs and tables'!$K$14)),0,IF(C1948&gt;(G1948*(1+'inputs and tables'!$K$14)),1,K1947)))</f>
        <v>1</v>
      </c>
      <c r="N1948" s="13">
        <f t="shared" si="92"/>
        <v>32335.024650041389</v>
      </c>
      <c r="O1948" s="10">
        <f ca="1">(O1947+(IF(J1947&lt;&gt;J1946,(-O1947*'inputs and tables'!$K$22-'inputs and tables'!$K$21)-O1947*'inputs and tables'!$K$22,0)*('inputs and tables'!$K$15+'inputs and tables'!$K$16)))*(IF(AND(J1947=0,'inputs and tables'!$K$16=1),(data!C1947/data!C1948-1)*'inputs and tables'!$K$18+1,1)*IF(AND(J1947=1,'inputs and tables'!$K$15=1),(data!C1948/data!C1947-1)*'inputs and tables'!$K$17+1,1))</f>
        <v>1426238.2808473343</v>
      </c>
      <c r="P1948" s="10">
        <f ca="1">(P1947+(IF(K1947&lt;&gt;K1946,(-P1947*'inputs and tables'!$K$22-'inputs and tables'!$K$21)-P1947*'inputs and tables'!$K$22,0)*('inputs and tables'!$K$15+'inputs and tables'!$K$16)))*(IF(AND(K1947=0,'inputs and tables'!$K$16=1),data!C1947/data!C1948,1)*IF(AND(K1947=1,'inputs and tables'!$K$15=1),data!C1948/data!C1947,1))</f>
        <v>21197.074338477902</v>
      </c>
      <c r="R1948" s="36">
        <f ca="1">1-O1948/MAX($O$202:O1948)</f>
        <v>0.56976291370628829</v>
      </c>
      <c r="S1948" s="36">
        <f>1-N1948/MAX($N$202:N1948)</f>
        <v>0.54271880777668902</v>
      </c>
    </row>
    <row r="1949" spans="1:19" x14ac:dyDescent="0.4">
      <c r="A1949" s="17">
        <f t="shared" si="90"/>
        <v>1947</v>
      </c>
      <c r="B1949">
        <v>1588464000</v>
      </c>
      <c r="C1949">
        <v>8909.9500000000007</v>
      </c>
      <c r="D1949" s="14">
        <f t="shared" si="91"/>
        <v>43954</v>
      </c>
      <c r="F1949">
        <f ca="1">IF(A1949&lt;$F$2,"",AVERAGE(INDIRECT("C"&amp;A1949-$F$2+3):C1949))</f>
        <v>7124.4329545454539</v>
      </c>
      <c r="G1949" s="2">
        <f ca="1">IF(A1949&lt;$G$2,"",IF(A1949=$G$2,AVERAGE(INDIRECT("C"&amp;A1949-$G$2+3):C1949),G1948+(2/($G$2+3))*(C1949-G1948)))</f>
        <v>7535.1774356938713</v>
      </c>
      <c r="J1949">
        <f ca="1">IF(F1949="","",IF(C1949&lt;(F1949*(1-'inputs and tables'!$K$14)),0,IF(C1949&gt;(F1949*(1+'inputs and tables'!$K$14)),1,J1948)))</f>
        <v>1</v>
      </c>
      <c r="K1949">
        <f ca="1">IF(G1949="","",IF(C1949&lt;(G1949*(1-'inputs and tables'!$K$14)),0,IF(C1949&gt;(G1949*(1+'inputs and tables'!$K$14)),1,K1948)))</f>
        <v>1</v>
      </c>
      <c r="N1949" s="13">
        <f t="shared" si="92"/>
        <v>32062.866601892845</v>
      </c>
      <c r="O1949" s="10">
        <f ca="1">(O1948+(IF(J1948&lt;&gt;J1947,(-O1948*'inputs and tables'!$K$22-'inputs and tables'!$K$21)-O1948*'inputs and tables'!$K$22,0)*('inputs and tables'!$K$15+'inputs and tables'!$K$16)))*(IF(AND(J1948=0,'inputs and tables'!$K$16=1),(data!C1948/data!C1949-1)*'inputs and tables'!$K$18+1,1)*IF(AND(J1948=1,'inputs and tables'!$K$15=1),(data!C1949/data!C1948-1)*'inputs and tables'!$K$17+1,1))</f>
        <v>1399228.4047284767</v>
      </c>
      <c r="P1949" s="10">
        <f ca="1">(P1948+(IF(K1948&lt;&gt;K1947,(-P1948*'inputs and tables'!$K$22-'inputs and tables'!$K$21)-P1948*'inputs and tables'!$K$22,0)*('inputs and tables'!$K$15+'inputs and tables'!$K$16)))*(IF(AND(K1948=0,'inputs and tables'!$K$16=1),data!C1948/data!C1949,1)*IF(AND(K1948=1,'inputs and tables'!$K$15=1),data!C1949/data!C1948,1))</f>
        <v>21018.662401550173</v>
      </c>
      <c r="R1949" s="36">
        <f ca="1">1-O1949/MAX($O$202:O1949)</f>
        <v>0.57791067594110057</v>
      </c>
      <c r="S1949" s="36">
        <f>1-N1949/MAX($N$202:N1949)</f>
        <v>0.54656766077981722</v>
      </c>
    </row>
    <row r="1950" spans="1:19" x14ac:dyDescent="0.4">
      <c r="A1950" s="17">
        <f t="shared" si="90"/>
        <v>1948</v>
      </c>
      <c r="B1950">
        <v>1588550400</v>
      </c>
      <c r="C1950">
        <v>8883.5300000000007</v>
      </c>
      <c r="D1950" s="14">
        <f t="shared" si="91"/>
        <v>43955</v>
      </c>
      <c r="F1950">
        <f ca="1">IF(A1950&lt;$F$2,"",AVERAGE(INDIRECT("C"&amp;A1950-$F$2+3):C1950))</f>
        <v>7185.45</v>
      </c>
      <c r="G1950" s="2">
        <f ca="1">IF(A1950&lt;$G$2,"",IF(A1950=$G$2,AVERAGE(INDIRECT("C"&amp;A1950-$G$2+3):C1950),G1949+(2/($G$2+3))*(C1950-G1949)))</f>
        <v>7592.5541405579615</v>
      </c>
      <c r="J1950">
        <f ca="1">IF(F1950="","",IF(C1950&lt;(F1950*(1-'inputs and tables'!$K$14)),0,IF(C1950&gt;(F1950*(1+'inputs and tables'!$K$14)),1,J1949)))</f>
        <v>1</v>
      </c>
      <c r="K1950">
        <f ca="1">IF(G1950="","",IF(C1950&lt;(G1950*(1-'inputs and tables'!$K$14)),0,IF(C1950&gt;(G1950*(1+'inputs and tables'!$K$14)),1,K1949)))</f>
        <v>1</v>
      </c>
      <c r="N1950" s="13">
        <f t="shared" si="92"/>
        <v>31967.793011623315</v>
      </c>
      <c r="O1950" s="10">
        <f ca="1">(O1949+(IF(J1949&lt;&gt;J1948,(-O1949*'inputs and tables'!$K$22-'inputs and tables'!$K$21)-O1949*'inputs and tables'!$K$22,0)*('inputs and tables'!$K$15+'inputs and tables'!$K$16)))*(IF(AND(J1949=0,'inputs and tables'!$K$16=1),(data!C1949/data!C1950-1)*'inputs and tables'!$K$18+1,1)*IF(AND(J1949=1,'inputs and tables'!$K$15=1),(data!C1950/data!C1949-1)*'inputs and tables'!$K$17+1,1))</f>
        <v>1389893.0961668028</v>
      </c>
      <c r="P1950" s="10">
        <f ca="1">(P1949+(IF(K1949&lt;&gt;K1948,(-P1949*'inputs and tables'!$K$22-'inputs and tables'!$K$21)-P1949*'inputs and tables'!$K$22,0)*('inputs and tables'!$K$15+'inputs and tables'!$K$16)))*(IF(AND(K1949=0,'inputs and tables'!$K$16=1),data!C1949/data!C1950,1)*IF(AND(K1949=1,'inputs and tables'!$K$15=1),data!C1950/data!C1949,1))</f>
        <v>20956.337353637562</v>
      </c>
      <c r="R1950" s="36">
        <f ca="1">1-O1950/MAX($O$202:O1950)</f>
        <v>0.58072675233532067</v>
      </c>
      <c r="S1950" s="36">
        <f>1-N1950/MAX($N$202:N1950)</f>
        <v>0.54791218935766528</v>
      </c>
    </row>
    <row r="1951" spans="1:19" x14ac:dyDescent="0.4">
      <c r="A1951" s="17">
        <f t="shared" si="90"/>
        <v>1949</v>
      </c>
      <c r="B1951">
        <v>1588636800</v>
      </c>
      <c r="C1951">
        <v>9028.7900000000009</v>
      </c>
      <c r="D1951" s="14">
        <f t="shared" si="91"/>
        <v>43956</v>
      </c>
      <c r="F1951">
        <f ca="1">IF(A1951&lt;$F$2,"",AVERAGE(INDIRECT("C"&amp;A1951-$F$2+3):C1951))</f>
        <v>7258.4168181818186</v>
      </c>
      <c r="G1951" s="2">
        <f ca="1">IF(A1951&lt;$G$2,"",IF(A1951=$G$2,AVERAGE(INDIRECT("C"&amp;A1951-$G$2+3):C1951),G1950+(2/($G$2+3))*(C1951-G1950)))</f>
        <v>7653.6705601086869</v>
      </c>
      <c r="J1951">
        <f ca="1">IF(F1951="","",IF(C1951&lt;(F1951*(1-'inputs and tables'!$K$14)),0,IF(C1951&gt;(F1951*(1+'inputs and tables'!$K$14)),1,J1950)))</f>
        <v>1</v>
      </c>
      <c r="K1951">
        <f ca="1">IF(G1951="","",IF(C1951&lt;(G1951*(1-'inputs and tables'!$K$14)),0,IF(C1951&gt;(G1951*(1+'inputs and tables'!$K$14)),1,K1950)))</f>
        <v>1</v>
      </c>
      <c r="N1951" s="13">
        <f t="shared" si="92"/>
        <v>32490.517830796369</v>
      </c>
      <c r="O1951" s="10">
        <f ca="1">(O1950+(IF(J1950&lt;&gt;J1949,(-O1950*'inputs and tables'!$K$22-'inputs and tables'!$K$21)-O1950*'inputs and tables'!$K$22,0)*('inputs and tables'!$K$15+'inputs and tables'!$K$16)))*(IF(AND(J1950=0,'inputs and tables'!$K$16=1),(data!C1950/data!C1951-1)*'inputs and tables'!$K$18+1,1)*IF(AND(J1950=1,'inputs and tables'!$K$15=1),(data!C1951/data!C1950-1)*'inputs and tables'!$K$17+1,1))</f>
        <v>1441028.8169991381</v>
      </c>
      <c r="P1951" s="10">
        <f ca="1">(P1950+(IF(K1950&lt;&gt;K1949,(-P1950*'inputs and tables'!$K$22-'inputs and tables'!$K$21)-P1950*'inputs and tables'!$K$22,0)*('inputs and tables'!$K$15+'inputs and tables'!$K$16)))*(IF(AND(K1950=0,'inputs and tables'!$K$16=1),data!C1950/data!C1951,1)*IF(AND(K1950=1,'inputs and tables'!$K$15=1),data!C1951/data!C1950,1))</f>
        <v>21299.007166649888</v>
      </c>
      <c r="R1951" s="36">
        <f ca="1">1-O1951/MAX($O$202:O1951)</f>
        <v>0.56530122082920942</v>
      </c>
      <c r="S1951" s="36">
        <f>1-N1951/MAX($N$202:N1951)</f>
        <v>0.54051982670746812</v>
      </c>
    </row>
    <row r="1952" spans="1:19" x14ac:dyDescent="0.4">
      <c r="A1952" s="17">
        <f t="shared" si="90"/>
        <v>1950</v>
      </c>
      <c r="B1952">
        <v>1588723200</v>
      </c>
      <c r="C1952">
        <v>9155.7900000000009</v>
      </c>
      <c r="D1952" s="14">
        <f t="shared" si="91"/>
        <v>43957</v>
      </c>
      <c r="F1952">
        <f ca="1">IF(A1952&lt;$F$2,"",AVERAGE(INDIRECT("C"&amp;A1952-$F$2+3):C1952))</f>
        <v>7318.988636363636</v>
      </c>
      <c r="G1952" s="2">
        <f ca="1">IF(A1952&lt;$G$2,"",IF(A1952=$G$2,AVERAGE(INDIRECT("C"&amp;A1952-$G$2+3):C1952),G1951+(2/($G$2+3))*(C1952-G1951)))</f>
        <v>7717.5905362742751</v>
      </c>
      <c r="J1952">
        <f ca="1">IF(F1952="","",IF(C1952&lt;(F1952*(1-'inputs and tables'!$K$14)),0,IF(C1952&gt;(F1952*(1+'inputs and tables'!$K$14)),1,J1951)))</f>
        <v>1</v>
      </c>
      <c r="K1952">
        <f ca="1">IF(G1952="","",IF(C1952&lt;(G1952*(1-'inputs and tables'!$K$14)),0,IF(C1952&gt;(G1952*(1+'inputs and tables'!$K$14)),1,K1951)))</f>
        <v>1</v>
      </c>
      <c r="N1952" s="13">
        <f t="shared" si="92"/>
        <v>32947.533196588585</v>
      </c>
      <c r="O1952" s="10">
        <f ca="1">(O1951+(IF(J1951&lt;&gt;J1950,(-O1951*'inputs and tables'!$K$22-'inputs and tables'!$K$21)-O1951*'inputs and tables'!$K$22,0)*('inputs and tables'!$K$15+'inputs and tables'!$K$16)))*(IF(AND(J1951=0,'inputs and tables'!$K$16=1),(data!C1951/data!C1952-1)*'inputs and tables'!$K$18+1,1)*IF(AND(J1951=1,'inputs and tables'!$K$15=1),(data!C1952/data!C1951-1)*'inputs and tables'!$K$17+1,1))</f>
        <v>1486635.5909364542</v>
      </c>
      <c r="P1952" s="10">
        <f ca="1">(P1951+(IF(K1951&lt;&gt;K1950,(-P1951*'inputs and tables'!$K$22-'inputs and tables'!$K$21)-P1951*'inputs and tables'!$K$22,0)*('inputs and tables'!$K$15+'inputs and tables'!$K$16)))*(IF(AND(K1951=0,'inputs and tables'!$K$16=1),data!C1951/data!C1952,1)*IF(AND(K1951=1,'inputs and tables'!$K$15=1),data!C1952/data!C1951,1))</f>
        <v>21598.601454496267</v>
      </c>
      <c r="R1952" s="36">
        <f ca="1">1-O1952/MAX($O$202:O1952)</f>
        <v>0.55154354387049698</v>
      </c>
      <c r="S1952" s="36">
        <f>1-N1952/MAX($N$202:N1952)</f>
        <v>0.53405672567087836</v>
      </c>
    </row>
    <row r="1953" spans="1:19" x14ac:dyDescent="0.4">
      <c r="A1953" s="17">
        <f t="shared" si="90"/>
        <v>1951</v>
      </c>
      <c r="B1953">
        <v>1588809600</v>
      </c>
      <c r="C1953">
        <v>10004.77</v>
      </c>
      <c r="D1953" s="14">
        <f t="shared" si="91"/>
        <v>43958</v>
      </c>
      <c r="F1953">
        <f ca="1">IF(A1953&lt;$F$2,"",AVERAGE(INDIRECT("C"&amp;A1953-$F$2+3):C1953))</f>
        <v>7392.5825000000004</v>
      </c>
      <c r="G1953" s="2">
        <f ca="1">IF(A1953&lt;$G$2,"",IF(A1953=$G$2,AVERAGE(INDIRECT("C"&amp;A1953-$G$2+3):C1953),G1952+(2/($G$2+3))*(C1953-G1952)))</f>
        <v>7814.9173219647319</v>
      </c>
      <c r="J1953">
        <f ca="1">IF(F1953="","",IF(C1953&lt;(F1953*(1-'inputs and tables'!$K$14)),0,IF(C1953&gt;(F1953*(1+'inputs and tables'!$K$14)),1,J1952)))</f>
        <v>1</v>
      </c>
      <c r="K1953">
        <f ca="1">IF(G1953="","",IF(C1953&lt;(G1953*(1-'inputs and tables'!$K$14)),0,IF(C1953&gt;(G1953*(1+'inputs and tables'!$K$14)),1,K1952)))</f>
        <v>1</v>
      </c>
      <c r="N1953" s="13">
        <f t="shared" si="92"/>
        <v>36002.626938716763</v>
      </c>
      <c r="O1953" s="10">
        <f ca="1">(O1952+(IF(J1952&lt;&gt;J1951,(-O1952*'inputs and tables'!$K$22-'inputs and tables'!$K$21)-O1952*'inputs and tables'!$K$22,0)*('inputs and tables'!$K$15+'inputs and tables'!$K$16)))*(IF(AND(J1952=0,'inputs and tables'!$K$16=1),(data!C1952/data!C1953-1)*'inputs and tables'!$K$18+1,1)*IF(AND(J1952=1,'inputs and tables'!$K$15=1),(data!C1953/data!C1952-1)*'inputs and tables'!$K$17+1,1))</f>
        <v>1796797.6565784982</v>
      </c>
      <c r="P1953" s="10">
        <f ca="1">(P1952+(IF(K1952&lt;&gt;K1951,(-P1952*'inputs and tables'!$K$22-'inputs and tables'!$K$21)-P1952*'inputs and tables'!$K$22,0)*('inputs and tables'!$K$15+'inputs and tables'!$K$16)))*(IF(AND(K1952=0,'inputs and tables'!$K$16=1),data!C1952/data!C1953,1)*IF(AND(K1952=1,'inputs and tables'!$K$15=1),data!C1953/data!C1952,1))</f>
        <v>23601.353883597221</v>
      </c>
      <c r="R1953" s="36">
        <f ca="1">1-O1953/MAX($O$202:O1953)</f>
        <v>0.45798047997531621</v>
      </c>
      <c r="S1953" s="36">
        <f>1-N1953/MAX($N$202:N1953)</f>
        <v>0.49085165859966584</v>
      </c>
    </row>
    <row r="1954" spans="1:19" x14ac:dyDescent="0.4">
      <c r="A1954" s="17">
        <f t="shared" si="90"/>
        <v>1952</v>
      </c>
      <c r="B1954">
        <v>1588896000</v>
      </c>
      <c r="C1954">
        <v>9810</v>
      </c>
      <c r="D1954" s="14">
        <f t="shared" si="91"/>
        <v>43959</v>
      </c>
      <c r="F1954">
        <f ca="1">IF(A1954&lt;$F$2,"",AVERAGE(INDIRECT("C"&amp;A1954-$F$2+3):C1954))</f>
        <v>7463.4697727272724</v>
      </c>
      <c r="G1954" s="2">
        <f ca="1">IF(A1954&lt;$G$2,"",IF(A1954=$G$2,AVERAGE(INDIRECT("C"&amp;A1954-$G$2+3):C1954),G1953+(2/($G$2+3))*(C1954-G1953)))</f>
        <v>7899.8144572002748</v>
      </c>
      <c r="J1954">
        <f ca="1">IF(F1954="","",IF(C1954&lt;(F1954*(1-'inputs and tables'!$K$14)),0,IF(C1954&gt;(F1954*(1+'inputs and tables'!$K$14)),1,J1953)))</f>
        <v>1</v>
      </c>
      <c r="K1954">
        <f ca="1">IF(G1954="","",IF(C1954&lt;(G1954*(1-'inputs and tables'!$K$14)),0,IF(C1954&gt;(G1954*(1+'inputs and tables'!$K$14)),1,K1953)))</f>
        <v>1</v>
      </c>
      <c r="N1954" s="13">
        <f t="shared" si="92"/>
        <v>35301.738097808491</v>
      </c>
      <c r="O1954" s="10">
        <f ca="1">(O1953+(IF(J1953&lt;&gt;J1952,(-O1953*'inputs and tables'!$K$22-'inputs and tables'!$K$21)-O1953*'inputs and tables'!$K$22,0)*('inputs and tables'!$K$15+'inputs and tables'!$K$16)))*(IF(AND(J1953=0,'inputs and tables'!$K$16=1),(data!C1953/data!C1954-1)*'inputs and tables'!$K$18+1,1)*IF(AND(J1953=1,'inputs and tables'!$K$15=1),(data!C1954/data!C1953-1)*'inputs and tables'!$K$17+1,1))</f>
        <v>1718093.6854690635</v>
      </c>
      <c r="P1954" s="10">
        <f ca="1">(P1953+(IF(K1953&lt;&gt;K1952,(-P1953*'inputs and tables'!$K$22-'inputs and tables'!$K$21)-P1953*'inputs and tables'!$K$22,0)*('inputs and tables'!$K$15+'inputs and tables'!$K$16)))*(IF(AND(K1953=0,'inputs and tables'!$K$16=1),data!C1953/data!C1954,1)*IF(AND(K1953=1,'inputs and tables'!$K$15=1),data!C1954/data!C1953,1))</f>
        <v>23141.889478527613</v>
      </c>
      <c r="R1954" s="36">
        <f ca="1">1-O1954/MAX($O$202:O1954)</f>
        <v>0.48172221210001454</v>
      </c>
      <c r="S1954" s="36">
        <f>1-N1954/MAX($N$202:N1954)</f>
        <v>0.50076361284294602</v>
      </c>
    </row>
    <row r="1955" spans="1:19" x14ac:dyDescent="0.4">
      <c r="A1955" s="17">
        <f t="shared" si="90"/>
        <v>1953</v>
      </c>
      <c r="B1955">
        <v>1588982400</v>
      </c>
      <c r="C1955">
        <v>9537.2099999999991</v>
      </c>
      <c r="D1955" s="14">
        <f t="shared" si="91"/>
        <v>43960</v>
      </c>
      <c r="F1955">
        <f ca="1">IF(A1955&lt;$F$2,"",AVERAGE(INDIRECT("C"&amp;A1955-$F$2+3):C1955))</f>
        <v>7526.6295454545461</v>
      </c>
      <c r="G1955" s="2">
        <f ca="1">IF(A1955&lt;$G$2,"",IF(A1955=$G$2,AVERAGE(INDIRECT("C"&amp;A1955-$G$2+3):C1955),G1954+(2/($G$2+3))*(C1955-G1954)))</f>
        <v>7969.4908632768584</v>
      </c>
      <c r="J1955">
        <f ca="1">IF(F1955="","",IF(C1955&lt;(F1955*(1-'inputs and tables'!$K$14)),0,IF(C1955&gt;(F1955*(1+'inputs and tables'!$K$14)),1,J1954)))</f>
        <v>1</v>
      </c>
      <c r="K1955">
        <f ca="1">IF(G1955="","",IF(C1955&lt;(G1955*(1-'inputs and tables'!$K$14)),0,IF(C1955&gt;(G1955*(1+'inputs and tables'!$K$14)),1,K1954)))</f>
        <v>1</v>
      </c>
      <c r="N1955" s="13">
        <f t="shared" si="92"/>
        <v>34320.090683363924</v>
      </c>
      <c r="O1955" s="10">
        <f ca="1">(O1954+(IF(J1954&lt;&gt;J1953,(-O1954*'inputs and tables'!$K$22-'inputs and tables'!$K$21)-O1954*'inputs and tables'!$K$22,0)*('inputs and tables'!$K$15+'inputs and tables'!$K$16)))*(IF(AND(J1954=0,'inputs and tables'!$K$16=1),(data!C1954/data!C1955-1)*'inputs and tables'!$K$18+1,1)*IF(AND(J1954=1,'inputs and tables'!$K$15=1),(data!C1955/data!C1954-1)*'inputs and tables'!$K$17+1,1))</f>
        <v>1610598.5532536719</v>
      </c>
      <c r="P1955" s="10">
        <f ca="1">(P1954+(IF(K1954&lt;&gt;K1953,(-P1954*'inputs and tables'!$K$22-'inputs and tables'!$K$21)-P1954*'inputs and tables'!$K$22,0)*('inputs and tables'!$K$15+'inputs and tables'!$K$16)))*(IF(AND(K1954=0,'inputs and tables'!$K$16=1),data!C1954/data!C1955,1)*IF(AND(K1954=1,'inputs and tables'!$K$15=1),data!C1955/data!C1954,1))</f>
        <v>22498.375102294427</v>
      </c>
      <c r="R1955" s="36">
        <f ca="1">1-O1955/MAX($O$202:O1955)</f>
        <v>0.51414904644892223</v>
      </c>
      <c r="S1955" s="36">
        <f>1-N1955/MAX($N$202:N1955)</f>
        <v>0.51464604852618501</v>
      </c>
    </row>
    <row r="1956" spans="1:19" x14ac:dyDescent="0.4">
      <c r="A1956" s="17">
        <f t="shared" si="90"/>
        <v>1954</v>
      </c>
      <c r="B1956">
        <v>1589068800</v>
      </c>
      <c r="C1956">
        <v>8729.86</v>
      </c>
      <c r="D1956" s="14">
        <f t="shared" si="91"/>
        <v>43961</v>
      </c>
      <c r="F1956">
        <f ca="1">IF(A1956&lt;$F$2,"",AVERAGE(INDIRECT("C"&amp;A1956-$F$2+3):C1956))</f>
        <v>7580.2090909090903</v>
      </c>
      <c r="G1956" s="2">
        <f ca="1">IF(A1956&lt;$G$2,"",IF(A1956=$G$2,AVERAGE(INDIRECT("C"&amp;A1956-$G$2+3):C1956),G1955+(2/($G$2+3))*(C1956-G1955)))</f>
        <v>8001.8469967544388</v>
      </c>
      <c r="J1956">
        <f ca="1">IF(F1956="","",IF(C1956&lt;(F1956*(1-'inputs and tables'!$K$14)),0,IF(C1956&gt;(F1956*(1+'inputs and tables'!$K$14)),1,J1955)))</f>
        <v>1</v>
      </c>
      <c r="K1956">
        <f ca="1">IF(G1956="","",IF(C1956&lt;(G1956*(1-'inputs and tables'!$K$14)),0,IF(C1956&gt;(G1956*(1+'inputs and tables'!$K$14)),1,K1955)))</f>
        <v>1</v>
      </c>
      <c r="N1956" s="13">
        <f t="shared" si="92"/>
        <v>31414.804419014723</v>
      </c>
      <c r="O1956" s="10">
        <f ca="1">(O1955+(IF(J1955&lt;&gt;J1954,(-O1955*'inputs and tables'!$K$22-'inputs and tables'!$K$21)-O1955*'inputs and tables'!$K$22,0)*('inputs and tables'!$K$15+'inputs and tables'!$K$16)))*(IF(AND(J1955=0,'inputs and tables'!$K$16=1),(data!C1955/data!C1956-1)*'inputs and tables'!$K$18+1,1)*IF(AND(J1955=1,'inputs and tables'!$K$15=1),(data!C1956/data!C1955-1)*'inputs and tables'!$K$17+1,1))</f>
        <v>1303830.361148115</v>
      </c>
      <c r="P1956" s="10">
        <f ca="1">(P1955+(IF(K1955&lt;&gt;K1954,(-P1955*'inputs and tables'!$K$22-'inputs and tables'!$K$21)-P1955*'inputs and tables'!$K$22,0)*('inputs and tables'!$K$15+'inputs and tables'!$K$16)))*(IF(AND(K1955=0,'inputs and tables'!$K$16=1),data!C1955/data!C1956,1)*IF(AND(K1955=1,'inputs and tables'!$K$15=1),data!C1956/data!C1955,1))</f>
        <v>20593.828265343433</v>
      </c>
      <c r="R1956" s="36">
        <f ca="1">1-O1956/MAX($O$202:O1956)</f>
        <v>0.60668831910164656</v>
      </c>
      <c r="S1956" s="36">
        <f>1-N1956/MAX($N$202:N1956)</f>
        <v>0.55573254161193897</v>
      </c>
    </row>
    <row r="1957" spans="1:19" x14ac:dyDescent="0.4">
      <c r="A1957" s="17">
        <f t="shared" si="90"/>
        <v>1955</v>
      </c>
      <c r="B1957">
        <v>1589155200</v>
      </c>
      <c r="C1957">
        <v>8572.4</v>
      </c>
      <c r="D1957" s="14">
        <f t="shared" si="91"/>
        <v>43962</v>
      </c>
      <c r="F1957">
        <f ca="1">IF(A1957&lt;$F$2,"",AVERAGE(INDIRECT("C"&amp;A1957-$F$2+3):C1957))</f>
        <v>7632.9495454545458</v>
      </c>
      <c r="G1957" s="2">
        <f ca="1">IF(A1957&lt;$G$2,"",IF(A1957=$G$2,AVERAGE(INDIRECT("C"&amp;A1957-$G$2+3):C1957),G1956+(2/($G$2+3))*(C1957-G1956)))</f>
        <v>8026.1258479563776</v>
      </c>
      <c r="J1957">
        <f ca="1">IF(F1957="","",IF(C1957&lt;(F1957*(1-'inputs and tables'!$K$14)),0,IF(C1957&gt;(F1957*(1+'inputs and tables'!$K$14)),1,J1956)))</f>
        <v>1</v>
      </c>
      <c r="K1957">
        <f ca="1">IF(G1957="","",IF(C1957&lt;(G1957*(1-'inputs and tables'!$K$14)),0,IF(C1957&gt;(G1957*(1+'inputs and tables'!$K$14)),1,K1956)))</f>
        <v>1</v>
      </c>
      <c r="N1957" s="13">
        <f t="shared" si="92"/>
        <v>30848.177336356115</v>
      </c>
      <c r="O1957" s="10">
        <f ca="1">(O1956+(IF(J1956&lt;&gt;J1955,(-O1956*'inputs and tables'!$K$22-'inputs and tables'!$K$21)-O1956*'inputs and tables'!$K$22,0)*('inputs and tables'!$K$15+'inputs and tables'!$K$16)))*(IF(AND(J1956=0,'inputs and tables'!$K$16=1),(data!C1956/data!C1957-1)*'inputs and tables'!$K$18+1,1)*IF(AND(J1956=1,'inputs and tables'!$K$15=1),(data!C1957/data!C1956-1)*'inputs and tables'!$K$17+1,1))</f>
        <v>1250916.8505649713</v>
      </c>
      <c r="P1957" s="10">
        <f ca="1">(P1956+(IF(K1956&lt;&gt;K1955,(-P1956*'inputs and tables'!$K$22-'inputs and tables'!$K$21)-P1956*'inputs and tables'!$K$22,0)*('inputs and tables'!$K$15+'inputs and tables'!$K$16)))*(IF(AND(K1956=0,'inputs and tables'!$K$16=1),data!C1956/data!C1957,1)*IF(AND(K1956=1,'inputs and tables'!$K$15=1),data!C1957/data!C1956,1))</f>
        <v>20222.378528616729</v>
      </c>
      <c r="R1957" s="36">
        <f ca="1">1-O1957/MAX($O$202:O1957)</f>
        <v>0.62265013622896292</v>
      </c>
      <c r="S1957" s="36">
        <f>1-N1957/MAX($N$202:N1957)</f>
        <v>0.56374576908612339</v>
      </c>
    </row>
    <row r="1958" spans="1:19" x14ac:dyDescent="0.4">
      <c r="A1958" s="17">
        <f t="shared" si="90"/>
        <v>1956</v>
      </c>
      <c r="B1958">
        <v>1589241600</v>
      </c>
      <c r="C1958">
        <v>8821.42</v>
      </c>
      <c r="D1958" s="14">
        <f t="shared" si="91"/>
        <v>43963</v>
      </c>
      <c r="F1958">
        <f ca="1">IF(A1958&lt;$F$2,"",AVERAGE(INDIRECT("C"&amp;A1958-$F$2+3):C1958))</f>
        <v>7699.863409090909</v>
      </c>
      <c r="G1958" s="2">
        <f ca="1">IF(A1958&lt;$G$2,"",IF(A1958=$G$2,AVERAGE(INDIRECT("C"&amp;A1958-$G$2+3):C1958),G1957+(2/($G$2+3))*(C1958-G1957)))</f>
        <v>8059.9681522986593</v>
      </c>
      <c r="J1958">
        <f ca="1">IF(F1958="","",IF(C1958&lt;(F1958*(1-'inputs and tables'!$K$14)),0,IF(C1958&gt;(F1958*(1+'inputs and tables'!$K$14)),1,J1957)))</f>
        <v>1</v>
      </c>
      <c r="K1958">
        <f ca="1">IF(G1958="","",IF(C1958&lt;(G1958*(1-'inputs and tables'!$K$14)),0,IF(C1958&gt;(G1958*(1+'inputs and tables'!$K$14)),1,K1957)))</f>
        <v>1</v>
      </c>
      <c r="N1958" s="13">
        <f t="shared" si="92"/>
        <v>31744.2873079276</v>
      </c>
      <c r="O1958" s="10">
        <f ca="1">(O1957+(IF(J1957&lt;&gt;J1956,(-O1957*'inputs and tables'!$K$22-'inputs and tables'!$K$21)-O1957*'inputs and tables'!$K$22,0)*('inputs and tables'!$K$15+'inputs and tables'!$K$16)))*(IF(AND(J1957=0,'inputs and tables'!$K$16=1),(data!C1957/data!C1958-1)*'inputs and tables'!$K$18+1,1)*IF(AND(J1957=1,'inputs and tables'!$K$15=1),(data!C1958/data!C1957-1)*'inputs and tables'!$K$17+1,1))</f>
        <v>1332677.2043500608</v>
      </c>
      <c r="P1958" s="10">
        <f ca="1">(P1957+(IF(K1957&lt;&gt;K1956,(-P1957*'inputs and tables'!$K$22-'inputs and tables'!$K$21)-P1957*'inputs and tables'!$K$22,0)*('inputs and tables'!$K$15+'inputs and tables'!$K$16)))*(IF(AND(K1957=0,'inputs and tables'!$K$16=1),data!C1957/data!C1958,1)*IF(AND(K1957=1,'inputs and tables'!$K$15=1),data!C1958/data!C1957,1))</f>
        <v>20809.819233809689</v>
      </c>
      <c r="R1958" s="36">
        <f ca="1">1-O1958/MAX($O$202:O1958)</f>
        <v>0.59798641989262857</v>
      </c>
      <c r="S1958" s="36">
        <f>1-N1958/MAX($N$202:N1958)</f>
        <v>0.55107300199847309</v>
      </c>
    </row>
    <row r="1959" spans="1:19" x14ac:dyDescent="0.4">
      <c r="A1959" s="17">
        <f t="shared" si="90"/>
        <v>1957</v>
      </c>
      <c r="B1959">
        <v>1589328000</v>
      </c>
      <c r="C1959">
        <v>9321.26</v>
      </c>
      <c r="D1959" s="14">
        <f t="shared" si="91"/>
        <v>43964</v>
      </c>
      <c r="F1959">
        <f ca="1">IF(A1959&lt;$F$2,"",AVERAGE(INDIRECT("C"&amp;A1959-$F$2+3):C1959))</f>
        <v>7766.1102272727267</v>
      </c>
      <c r="G1959" s="2">
        <f ca="1">IF(A1959&lt;$G$2,"",IF(A1959=$G$2,AVERAGE(INDIRECT("C"&amp;A1959-$G$2+3):C1959),G1958+(2/($G$2+3))*(C1959-G1958)))</f>
        <v>8113.6401458178652</v>
      </c>
      <c r="J1959">
        <f ca="1">IF(F1959="","",IF(C1959&lt;(F1959*(1-'inputs and tables'!$K$14)),0,IF(C1959&gt;(F1959*(1+'inputs and tables'!$K$14)),1,J1958)))</f>
        <v>1</v>
      </c>
      <c r="K1959">
        <f ca="1">IF(G1959="","",IF(C1959&lt;(G1959*(1-'inputs and tables'!$K$14)),0,IF(C1959&gt;(G1959*(1+'inputs and tables'!$K$14)),1,K1958)))</f>
        <v>1</v>
      </c>
      <c r="N1959" s="13">
        <f t="shared" si="92"/>
        <v>33542.984634207787</v>
      </c>
      <c r="O1959" s="10">
        <f ca="1">(O1958+(IF(J1958&lt;&gt;J1957,(-O1958*'inputs and tables'!$K$22-'inputs and tables'!$K$21)-O1958*'inputs and tables'!$K$22,0)*('inputs and tables'!$K$15+'inputs and tables'!$K$16)))*(IF(AND(J1958=0,'inputs and tables'!$K$16=1),(data!C1958/data!C1959-1)*'inputs and tables'!$K$18+1,1)*IF(AND(J1958=1,'inputs and tables'!$K$15=1),(data!C1959/data!C1958-1)*'inputs and tables'!$K$17+1,1))</f>
        <v>1502579.7927202159</v>
      </c>
      <c r="P1959" s="10">
        <f ca="1">(P1958+(IF(K1958&lt;&gt;K1957,(-P1958*'inputs and tables'!$K$22-'inputs and tables'!$K$21)-P1958*'inputs and tables'!$K$22,0)*('inputs and tables'!$K$15+'inputs and tables'!$K$16)))*(IF(AND(K1958=0,'inputs and tables'!$K$16=1),data!C1958/data!C1959,1)*IF(AND(K1958=1,'inputs and tables'!$K$15=1),data!C1959/data!C1958,1))</f>
        <v>21988.946862448553</v>
      </c>
      <c r="R1959" s="36">
        <f ca="1">1-O1959/MAX($O$202:O1959)</f>
        <v>0.54673383779904783</v>
      </c>
      <c r="S1959" s="36">
        <f>1-N1959/MAX($N$202:N1959)</f>
        <v>0.5256358648163546</v>
      </c>
    </row>
    <row r="1960" spans="1:19" x14ac:dyDescent="0.4">
      <c r="A1960" s="17">
        <f t="shared" si="90"/>
        <v>1958</v>
      </c>
      <c r="B1960">
        <v>1589414400</v>
      </c>
      <c r="C1960">
        <v>9795.34</v>
      </c>
      <c r="D1960" s="14">
        <f t="shared" si="91"/>
        <v>43965</v>
      </c>
      <c r="F1960">
        <f ca="1">IF(A1960&lt;$F$2,"",AVERAGE(INDIRECT("C"&amp;A1960-$F$2+3):C1960))</f>
        <v>7842.7236363636366</v>
      </c>
      <c r="G1960" s="2">
        <f ca="1">IF(A1960&lt;$G$2,"",IF(A1960=$G$2,AVERAGE(INDIRECT("C"&amp;A1960-$G$2+3):C1960),G1959+(2/($G$2+3))*(C1960-G1959)))</f>
        <v>8185.2018417405088</v>
      </c>
      <c r="J1960">
        <f ca="1">IF(F1960="","",IF(C1960&lt;(F1960*(1-'inputs and tables'!$K$14)),0,IF(C1960&gt;(F1960*(1+'inputs and tables'!$K$14)),1,J1959)))</f>
        <v>1</v>
      </c>
      <c r="K1960">
        <f ca="1">IF(G1960="","",IF(C1960&lt;(G1960*(1-'inputs and tables'!$K$14)),0,IF(C1960&gt;(G1960*(1+'inputs and tables'!$K$14)),1,K1959)))</f>
        <v>1</v>
      </c>
      <c r="N1960" s="13">
        <f t="shared" si="92"/>
        <v>35248.983410702087</v>
      </c>
      <c r="O1960" s="10">
        <f ca="1">(O1959+(IF(J1959&lt;&gt;J1958,(-O1959*'inputs and tables'!$K$22-'inputs and tables'!$K$21)-O1959*'inputs and tables'!$K$22,0)*('inputs and tables'!$K$15+'inputs and tables'!$K$16)))*(IF(AND(J1959=0,'inputs and tables'!$K$16=1),(data!C1959/data!C1960-1)*'inputs and tables'!$K$18+1,1)*IF(AND(J1959=1,'inputs and tables'!$K$15=1),(data!C1960/data!C1959-1)*'inputs and tables'!$K$17+1,1))</f>
        <v>1674527.7711371682</v>
      </c>
      <c r="P1960" s="10">
        <f ca="1">(P1959+(IF(K1959&lt;&gt;K1958,(-P1959*'inputs and tables'!$K$22-'inputs and tables'!$K$21)-P1959*'inputs and tables'!$K$22,0)*('inputs and tables'!$K$15+'inputs and tables'!$K$16)))*(IF(AND(K1959=0,'inputs and tables'!$K$16=1),data!C1959/data!C1960,1)*IF(AND(K1959=1,'inputs and tables'!$K$15=1),data!C1960/data!C1959,1))</f>
        <v>23107.30638986755</v>
      </c>
      <c r="R1960" s="36">
        <f ca="1">1-O1960/MAX($O$202:O1960)</f>
        <v>0.49486424614550406</v>
      </c>
      <c r="S1960" s="36">
        <f>1-N1960/MAX($N$202:N1960)</f>
        <v>0.50150966844291767</v>
      </c>
    </row>
    <row r="1961" spans="1:19" x14ac:dyDescent="0.4">
      <c r="A1961" s="17">
        <f t="shared" si="90"/>
        <v>1959</v>
      </c>
      <c r="B1961">
        <v>1589500800</v>
      </c>
      <c r="C1961">
        <v>9312.1</v>
      </c>
      <c r="D1961" s="14">
        <f t="shared" si="91"/>
        <v>43966</v>
      </c>
      <c r="F1961">
        <f ca="1">IF(A1961&lt;$F$2,"",AVERAGE(INDIRECT("C"&amp;A1961-$F$2+3):C1961))</f>
        <v>7902.8597727272727</v>
      </c>
      <c r="G1961" s="2">
        <f ca="1">IF(A1961&lt;$G$2,"",IF(A1961=$G$2,AVERAGE(INDIRECT("C"&amp;A1961-$G$2+3):C1961),G1960+(2/($G$2+3))*(C1961-G1960)))</f>
        <v>8233.1549548579333</v>
      </c>
      <c r="J1961">
        <f ca="1">IF(F1961="","",IF(C1961&lt;(F1961*(1-'inputs and tables'!$K$14)),0,IF(C1961&gt;(F1961*(1+'inputs and tables'!$K$14)),1,J1960)))</f>
        <v>1</v>
      </c>
      <c r="K1961">
        <f ca="1">IF(G1961="","",IF(C1961&lt;(G1961*(1-'inputs and tables'!$K$14)),0,IF(C1961&gt;(G1961*(1+'inputs and tables'!$K$14)),1,K1960)))</f>
        <v>1</v>
      </c>
      <c r="N1961" s="13">
        <f t="shared" si="92"/>
        <v>33510.021951131755</v>
      </c>
      <c r="O1961" s="10">
        <f ca="1">(O1960+(IF(J1960&lt;&gt;J1959,(-O1960*'inputs and tables'!$K$22-'inputs and tables'!$K$21)-O1960*'inputs and tables'!$K$22,0)*('inputs and tables'!$K$15+'inputs and tables'!$K$16)))*(IF(AND(J1960=0,'inputs and tables'!$K$16=1),(data!C1960/data!C1961-1)*'inputs and tables'!$K$18+1,1)*IF(AND(J1960=1,'inputs and tables'!$K$15=1),(data!C1961/data!C1960-1)*'inputs and tables'!$K$17+1,1))</f>
        <v>1488653.947433271</v>
      </c>
      <c r="P1961" s="10">
        <f ca="1">(P1960+(IF(K1960&lt;&gt;K1959,(-P1960*'inputs and tables'!$K$22-'inputs and tables'!$K$21)-P1960*'inputs and tables'!$K$22,0)*('inputs and tables'!$K$15+'inputs and tables'!$K$16)))*(IF(AND(K1960=0,'inputs and tables'!$K$16=1),data!C1960/data!C1961,1)*IF(AND(K1960=1,'inputs and tables'!$K$15=1),data!C1961/data!C1960,1))</f>
        <v>21967.338329561364</v>
      </c>
      <c r="R1961" s="36">
        <f ca="1">1-O1961/MAX($O$202:O1961)</f>
        <v>0.55093468921419331</v>
      </c>
      <c r="S1961" s="36">
        <f>1-N1961/MAX($N$202:N1961)</f>
        <v>0.52610202233993852</v>
      </c>
    </row>
    <row r="1962" spans="1:19" x14ac:dyDescent="0.4">
      <c r="A1962" s="17">
        <f t="shared" si="90"/>
        <v>1960</v>
      </c>
      <c r="B1962">
        <v>1589587200</v>
      </c>
      <c r="C1962">
        <v>9383.16</v>
      </c>
      <c r="D1962" s="14">
        <f t="shared" si="91"/>
        <v>43967</v>
      </c>
      <c r="F1962">
        <f ca="1">IF(A1962&lt;$F$2,"",AVERAGE(INDIRECT("C"&amp;A1962-$F$2+3):C1962))</f>
        <v>7961.465227272728</v>
      </c>
      <c r="G1962" s="2">
        <f ca="1">IF(A1962&lt;$G$2,"",IF(A1962=$G$2,AVERAGE(INDIRECT("C"&amp;A1962-$G$2+3):C1962),G1961+(2/($G$2+3))*(C1962-G1961)))</f>
        <v>8282.0913397575951</v>
      </c>
      <c r="J1962">
        <f ca="1">IF(F1962="","",IF(C1962&lt;(F1962*(1-'inputs and tables'!$K$14)),0,IF(C1962&gt;(F1962*(1+'inputs and tables'!$K$14)),1,J1961)))</f>
        <v>1</v>
      </c>
      <c r="K1962">
        <f ca="1">IF(G1962="","",IF(C1962&lt;(G1962*(1-'inputs and tables'!$K$14)),0,IF(C1962&gt;(G1962*(1+'inputs and tables'!$K$14)),1,K1961)))</f>
        <v>1</v>
      </c>
      <c r="N1962" s="13">
        <f t="shared" si="92"/>
        <v>33765.734643204152</v>
      </c>
      <c r="O1962" s="10">
        <f ca="1">(O1961+(IF(J1961&lt;&gt;J1960,(-O1961*'inputs and tables'!$K$22-'inputs and tables'!$K$21)-O1961*'inputs and tables'!$K$22,0)*('inputs and tables'!$K$15+'inputs and tables'!$K$16)))*(IF(AND(J1961=0,'inputs and tables'!$K$16=1),(data!C1961/data!C1962-1)*'inputs and tables'!$K$18+1,1)*IF(AND(J1961=1,'inputs and tables'!$K$15=1),(data!C1962/data!C1961-1)*'inputs and tables'!$K$17+1,1))</f>
        <v>1514213.5351079484</v>
      </c>
      <c r="P1962" s="10">
        <f ca="1">(P1961+(IF(K1961&lt;&gt;K1960,(-P1961*'inputs and tables'!$K$22-'inputs and tables'!$K$21)-P1961*'inputs and tables'!$K$22,0)*('inputs and tables'!$K$15+'inputs and tables'!$K$16)))*(IF(AND(K1961=0,'inputs and tables'!$K$16=1),data!C1961/data!C1962,1)*IF(AND(K1961=1,'inputs and tables'!$K$15=1),data!C1962/data!C1961,1))</f>
        <v>22134.969590146902</v>
      </c>
      <c r="R1962" s="36">
        <f ca="1">1-O1962/MAX($O$202:O1962)</f>
        <v>0.54322441900500462</v>
      </c>
      <c r="S1962" s="36">
        <f>1-N1962/MAX($N$202:N1962)</f>
        <v>0.52248573919300889</v>
      </c>
    </row>
    <row r="1963" spans="1:19" x14ac:dyDescent="0.4">
      <c r="A1963" s="17">
        <f t="shared" si="90"/>
        <v>1961</v>
      </c>
      <c r="B1963">
        <v>1589673600</v>
      </c>
      <c r="C1963">
        <v>9676.6299999999992</v>
      </c>
      <c r="D1963" s="14">
        <f t="shared" si="91"/>
        <v>43968</v>
      </c>
      <c r="F1963">
        <f ca="1">IF(A1963&lt;$F$2,"",AVERAGE(INDIRECT("C"&amp;A1963-$F$2+3):C1963))</f>
        <v>8028.1615909090906</v>
      </c>
      <c r="G1963" s="2">
        <f ca="1">IF(A1963&lt;$G$2,"",IF(A1963=$G$2,AVERAGE(INDIRECT("C"&amp;A1963-$G$2+3):C1963),G1962+(2/($G$2+3))*(C1963-G1962)))</f>
        <v>8341.4334104062073</v>
      </c>
      <c r="J1963">
        <f ca="1">IF(F1963="","",IF(C1963&lt;(F1963*(1-'inputs and tables'!$K$14)),0,IF(C1963&gt;(F1963*(1+'inputs and tables'!$K$14)),1,J1962)))</f>
        <v>1</v>
      </c>
      <c r="K1963">
        <f ca="1">IF(G1963="","",IF(C1963&lt;(G1963*(1-'inputs and tables'!$K$14)),0,IF(C1963&gt;(G1963*(1+'inputs and tables'!$K$14)),1,K1962)))</f>
        <v>1</v>
      </c>
      <c r="N1963" s="13">
        <f t="shared" si="92"/>
        <v>34821.799992802909</v>
      </c>
      <c r="O1963" s="10">
        <f ca="1">(O1962+(IF(J1962&lt;&gt;J1961,(-O1962*'inputs and tables'!$K$22-'inputs and tables'!$K$21)-O1962*'inputs and tables'!$K$22,0)*('inputs and tables'!$K$15+'inputs and tables'!$K$16)))*(IF(AND(J1962=0,'inputs and tables'!$K$16=1),(data!C1962/data!C1963-1)*'inputs and tables'!$K$18+1,1)*IF(AND(J1962=1,'inputs and tables'!$K$15=1),(data!C1963/data!C1962-1)*'inputs and tables'!$K$17+1,1))</f>
        <v>1620771.0864907755</v>
      </c>
      <c r="P1963" s="10">
        <f ca="1">(P1962+(IF(K1962&lt;&gt;K1961,(-P1962*'inputs and tables'!$K$22-'inputs and tables'!$K$21)-P1962*'inputs and tables'!$K$22,0)*('inputs and tables'!$K$15+'inputs and tables'!$K$16)))*(IF(AND(K1962=0,'inputs and tables'!$K$16=1),data!C1962/data!C1963,1)*IF(AND(K1962=1,'inputs and tables'!$K$15=1),data!C1963/data!C1962,1))</f>
        <v>22827.268296086095</v>
      </c>
      <c r="R1963" s="36">
        <f ca="1">1-O1963/MAX($O$202:O1963)</f>
        <v>0.51108041400585158</v>
      </c>
      <c r="S1963" s="36">
        <f>1-N1963/MAX($N$202:N1963)</f>
        <v>0.50755088674255222</v>
      </c>
    </row>
    <row r="1964" spans="1:19" x14ac:dyDescent="0.4">
      <c r="A1964" s="17">
        <f t="shared" si="90"/>
        <v>1962</v>
      </c>
      <c r="B1964">
        <v>1589760000</v>
      </c>
      <c r="C1964">
        <v>9728.52</v>
      </c>
      <c r="D1964" s="14">
        <f t="shared" si="91"/>
        <v>43969</v>
      </c>
      <c r="F1964">
        <f ca="1">IF(A1964&lt;$F$2,"",AVERAGE(INDIRECT("C"&amp;A1964-$F$2+3):C1964))</f>
        <v>8093.0195454545456</v>
      </c>
      <c r="G1964" s="2">
        <f ca="1">IF(A1964&lt;$G$2,"",IF(A1964=$G$2,AVERAGE(INDIRECT("C"&amp;A1964-$G$2+3):C1964),G1963+(2/($G$2+3))*(C1964-G1963)))</f>
        <v>8400.4583716655179</v>
      </c>
      <c r="J1964">
        <f ca="1">IF(F1964="","",IF(C1964&lt;(F1964*(1-'inputs and tables'!$K$14)),0,IF(C1964&gt;(F1964*(1+'inputs and tables'!$K$14)),1,J1963)))</f>
        <v>1</v>
      </c>
      <c r="K1964">
        <f ca="1">IF(G1964="","",IF(C1964&lt;(G1964*(1-'inputs and tables'!$K$14)),0,IF(C1964&gt;(G1964*(1+'inputs and tables'!$K$14)),1,K1963)))</f>
        <v>1</v>
      </c>
      <c r="N1964" s="13">
        <f t="shared" si="92"/>
        <v>35008.528554463999</v>
      </c>
      <c r="O1964" s="10">
        <f ca="1">(O1963+(IF(J1963&lt;&gt;J1962,(-O1963*'inputs and tables'!$K$22-'inputs and tables'!$K$21)-O1963*'inputs and tables'!$K$22,0)*('inputs and tables'!$K$15+'inputs and tables'!$K$16)))*(IF(AND(J1963=0,'inputs and tables'!$K$16=1),(data!C1963/data!C1964-1)*'inputs and tables'!$K$18+1,1)*IF(AND(J1963=1,'inputs and tables'!$K$15=1),(data!C1964/data!C1963-1)*'inputs and tables'!$K$17+1,1))</f>
        <v>1640326.3527637979</v>
      </c>
      <c r="P1964" s="10">
        <f ca="1">(P1963+(IF(K1963&lt;&gt;K1962,(-P1963*'inputs and tables'!$K$22-'inputs and tables'!$K$21)-P1963*'inputs and tables'!$K$22,0)*('inputs and tables'!$K$15+'inputs and tables'!$K$16)))*(IF(AND(K1963=0,'inputs and tables'!$K$16=1),data!C1963/data!C1964,1)*IF(AND(K1963=1,'inputs and tables'!$K$15=1),data!C1964/data!C1963,1))</f>
        <v>22949.677332277821</v>
      </c>
      <c r="R1964" s="36">
        <f ca="1">1-O1964/MAX($O$202:O1964)</f>
        <v>0.50518139916661697</v>
      </c>
      <c r="S1964" s="36">
        <f>1-N1964/MAX($N$202:N1964)</f>
        <v>0.50491017561823215</v>
      </c>
    </row>
    <row r="1965" spans="1:19" x14ac:dyDescent="0.4">
      <c r="A1965" s="17">
        <f t="shared" si="90"/>
        <v>1963</v>
      </c>
      <c r="B1965">
        <v>1589846400</v>
      </c>
      <c r="C1965">
        <v>9783.76</v>
      </c>
      <c r="D1965" s="14">
        <f t="shared" si="91"/>
        <v>43970</v>
      </c>
      <c r="F1965">
        <f ca="1">IF(A1965&lt;$F$2,"",AVERAGE(INDIRECT("C"&amp;A1965-$F$2+3):C1965))</f>
        <v>8161.3265909090906</v>
      </c>
      <c r="G1965" s="2">
        <f ca="1">IF(A1965&lt;$G$2,"",IF(A1965=$G$2,AVERAGE(INDIRECT("C"&amp;A1965-$G$2+3):C1965),G1964+(2/($G$2+3))*(C1965-G1964)))</f>
        <v>8459.3222707435816</v>
      </c>
      <c r="J1965">
        <f ca="1">IF(F1965="","",IF(C1965&lt;(F1965*(1-'inputs and tables'!$K$14)),0,IF(C1965&gt;(F1965*(1+'inputs and tables'!$K$14)),1,J1964)))</f>
        <v>1</v>
      </c>
      <c r="K1965">
        <f ca="1">IF(G1965="","",IF(C1965&lt;(G1965*(1-'inputs and tables'!$K$14)),0,IF(C1965&gt;(G1965*(1+'inputs and tables'!$K$14)),1,K1964)))</f>
        <v>1</v>
      </c>
      <c r="N1965" s="13">
        <f t="shared" si="92"/>
        <v>35207.312245852678</v>
      </c>
      <c r="O1965" s="10">
        <f ca="1">(O1964+(IF(J1964&lt;&gt;J1963,(-O1964*'inputs and tables'!$K$22-'inputs and tables'!$K$21)-O1964*'inputs and tables'!$K$22,0)*('inputs and tables'!$K$15+'inputs and tables'!$K$16)))*(IF(AND(J1964=0,'inputs and tables'!$K$16=1),(data!C1964/data!C1965-1)*'inputs and tables'!$K$18+1,1)*IF(AND(J1964=1,'inputs and tables'!$K$15=1),(data!C1965/data!C1964-1)*'inputs and tables'!$K$17+1,1))</f>
        <v>1661282.8972726245</v>
      </c>
      <c r="P1965" s="10">
        <f ca="1">(P1964+(IF(K1964&lt;&gt;K1963,(-P1964*'inputs and tables'!$K$22-'inputs and tables'!$K$21)-P1964*'inputs and tables'!$K$22,0)*('inputs and tables'!$K$15+'inputs and tables'!$K$16)))*(IF(AND(K1964=0,'inputs and tables'!$K$16=1),data!C1964/data!C1965,1)*IF(AND(K1964=1,'inputs and tables'!$K$15=1),data!C1965/data!C1964,1))</f>
        <v>23079.989052440294</v>
      </c>
      <c r="R1965" s="36">
        <f ca="1">1-O1965/MAX($O$202:O1965)</f>
        <v>0.49885967665408881</v>
      </c>
      <c r="S1965" s="36">
        <f>1-N1965/MAX($N$202:N1965)</f>
        <v>0.50209898112011242</v>
      </c>
    </row>
    <row r="1966" spans="1:19" x14ac:dyDescent="0.4">
      <c r="A1966" s="17">
        <f t="shared" si="90"/>
        <v>1964</v>
      </c>
      <c r="B1966">
        <v>1589932800</v>
      </c>
      <c r="C1966">
        <v>9509.41</v>
      </c>
      <c r="D1966" s="14">
        <f t="shared" si="91"/>
        <v>43971</v>
      </c>
      <c r="F1966">
        <f ca="1">IF(A1966&lt;$F$2,"",AVERAGE(INDIRECT("C"&amp;A1966-$F$2+3):C1966))</f>
        <v>8210.5959090909091</v>
      </c>
      <c r="G1966" s="2">
        <f ca="1">IF(A1966&lt;$G$2,"",IF(A1966=$G$2,AVERAGE(INDIRECT("C"&amp;A1966-$G$2+3):C1966),G1965+(2/($G$2+3))*(C1966-G1965)))</f>
        <v>8504.0068549672596</v>
      </c>
      <c r="J1966">
        <f ca="1">IF(F1966="","",IF(C1966&lt;(F1966*(1-'inputs and tables'!$K$14)),0,IF(C1966&gt;(F1966*(1+'inputs and tables'!$K$14)),1,J1965)))</f>
        <v>1</v>
      </c>
      <c r="K1966">
        <f ca="1">IF(G1966="","",IF(C1966&lt;(G1966*(1-'inputs and tables'!$K$14)),0,IF(C1966&gt;(G1966*(1+'inputs and tables'!$K$14)),1,K1965)))</f>
        <v>1</v>
      </c>
      <c r="N1966" s="13">
        <f t="shared" si="92"/>
        <v>34220.051099355864</v>
      </c>
      <c r="O1966" s="10">
        <f ca="1">(O1965+(IF(J1965&lt;&gt;J1964,(-O1965*'inputs and tables'!$K$22-'inputs and tables'!$K$21)-O1965*'inputs and tables'!$K$22,0)*('inputs and tables'!$K$15+'inputs and tables'!$K$16)))*(IF(AND(J1965=0,'inputs and tables'!$K$16=1),(data!C1965/data!C1966-1)*'inputs and tables'!$K$18+1,1)*IF(AND(J1965=1,'inputs and tables'!$K$15=1),(data!C1966/data!C1965-1)*'inputs and tables'!$K$17+1,1))</f>
        <v>1556467.4514266332</v>
      </c>
      <c r="P1966" s="10">
        <f ca="1">(P1965+(IF(K1965&lt;&gt;K1964,(-P1965*'inputs and tables'!$K$22-'inputs and tables'!$K$21)-P1965*'inputs and tables'!$K$22,0)*('inputs and tables'!$K$15+'inputs and tables'!$K$16)))*(IF(AND(K1965=0,'inputs and tables'!$K$16=1),data!C1965/data!C1966,1)*IF(AND(K1965=1,'inputs and tables'!$K$15=1),data!C1966/data!C1965,1))</f>
        <v>22432.794620387893</v>
      </c>
      <c r="R1966" s="36">
        <f ca="1">1-O1966/MAX($O$202:O1966)</f>
        <v>0.53047816048314733</v>
      </c>
      <c r="S1966" s="36">
        <f>1-N1966/MAX($N$202:N1966)</f>
        <v>0.51606080607592664</v>
      </c>
    </row>
    <row r="1967" spans="1:19" x14ac:dyDescent="0.4">
      <c r="A1967" s="17">
        <f t="shared" si="90"/>
        <v>1965</v>
      </c>
      <c r="B1967">
        <v>1590019200</v>
      </c>
      <c r="C1967">
        <v>9061.9599999999991</v>
      </c>
      <c r="D1967" s="14">
        <f t="shared" si="91"/>
        <v>43972</v>
      </c>
      <c r="F1967">
        <f ca="1">IF(A1967&lt;$F$2,"",AVERAGE(INDIRECT("C"&amp;A1967-$F$2+3):C1967))</f>
        <v>8252.9129545454562</v>
      </c>
      <c r="G1967" s="2">
        <f ca="1">IF(A1967&lt;$G$2,"",IF(A1967=$G$2,AVERAGE(INDIRECT("C"&amp;A1967-$G$2+3):C1967),G1966+(2/($G$2+3))*(C1967-G1966)))</f>
        <v>8527.7495419899296</v>
      </c>
      <c r="J1967">
        <f ca="1">IF(F1967="","",IF(C1967&lt;(F1967*(1-'inputs and tables'!$K$14)),0,IF(C1967&gt;(F1967*(1+'inputs and tables'!$K$14)),1,J1966)))</f>
        <v>1</v>
      </c>
      <c r="K1967">
        <f ca="1">IF(G1967="","",IF(C1967&lt;(G1967*(1-'inputs and tables'!$K$14)),0,IF(C1967&gt;(G1967*(1+'inputs and tables'!$K$14)),1,K1966)))</f>
        <v>1</v>
      </c>
      <c r="N1967" s="13">
        <f t="shared" si="92"/>
        <v>32609.881607830437</v>
      </c>
      <c r="O1967" s="10">
        <f ca="1">(O1966+(IF(J1966&lt;&gt;J1965,(-O1966*'inputs and tables'!$K$22-'inputs and tables'!$K$21)-O1966*'inputs and tables'!$K$22,0)*('inputs and tables'!$K$15+'inputs and tables'!$K$16)))*(IF(AND(J1966=0,'inputs and tables'!$K$16=1),(data!C1966/data!C1967-1)*'inputs and tables'!$K$18+1,1)*IF(AND(J1966=1,'inputs and tables'!$K$15=1),(data!C1967/data!C1966-1)*'inputs and tables'!$K$17+1,1))</f>
        <v>1391684.0355715055</v>
      </c>
      <c r="P1967" s="10">
        <f ca="1">(P1966+(IF(K1966&lt;&gt;K1965,(-P1966*'inputs and tables'!$K$22-'inputs and tables'!$K$21)-P1966*'inputs and tables'!$K$22,0)*('inputs and tables'!$K$15+'inputs and tables'!$K$16)))*(IF(AND(K1966=0,'inputs and tables'!$K$16=1),data!C1966/data!C1967,1)*IF(AND(K1966=1,'inputs and tables'!$K$15=1),data!C1967/data!C1966,1))</f>
        <v>21377.255533011012</v>
      </c>
      <c r="R1967" s="36">
        <f ca="1">1-O1967/MAX($O$202:O1967)</f>
        <v>0.5801865000075328</v>
      </c>
      <c r="S1967" s="36">
        <f>1-N1967/MAX($N$202:N1967)</f>
        <v>0.53883178685405342</v>
      </c>
    </row>
    <row r="1968" spans="1:19" x14ac:dyDescent="0.4">
      <c r="A1968" s="17">
        <f t="shared" si="90"/>
        <v>1966</v>
      </c>
      <c r="B1968">
        <v>1590105600</v>
      </c>
      <c r="C1968">
        <v>9168.84</v>
      </c>
      <c r="D1968" s="14">
        <f t="shared" si="91"/>
        <v>43973</v>
      </c>
      <c r="F1968">
        <f ca="1">IF(A1968&lt;$F$2,"",AVERAGE(INDIRECT("C"&amp;A1968-$F$2+3):C1968))</f>
        <v>8293.7931818181842</v>
      </c>
      <c r="G1968" s="2">
        <f ca="1">IF(A1968&lt;$G$2,"",IF(A1968=$G$2,AVERAGE(INDIRECT("C"&amp;A1968-$G$2+3):C1968),G1967+(2/($G$2+3))*(C1968-G1967)))</f>
        <v>8555.0299870116341</v>
      </c>
      <c r="J1968">
        <f ca="1">IF(F1968="","",IF(C1968&lt;(F1968*(1-'inputs and tables'!$K$14)),0,IF(C1968&gt;(F1968*(1+'inputs and tables'!$K$14)),1,J1967)))</f>
        <v>1</v>
      </c>
      <c r="K1968">
        <f ca="1">IF(G1968="","",IF(C1968&lt;(G1968*(1-'inputs and tables'!$K$14)),0,IF(C1968&gt;(G1968*(1+'inputs and tables'!$K$14)),1,K1967)))</f>
        <v>1</v>
      </c>
      <c r="N1968" s="13">
        <f t="shared" si="92"/>
        <v>32994.494224333372</v>
      </c>
      <c r="O1968" s="10">
        <f ca="1">(O1967+(IF(J1967&lt;&gt;J1966,(-O1967*'inputs and tables'!$K$22-'inputs and tables'!$K$21)-O1967*'inputs and tables'!$K$22,0)*('inputs and tables'!$K$15+'inputs and tables'!$K$16)))*(IF(AND(J1967=0,'inputs and tables'!$K$16=1),(data!C1967/data!C1968-1)*'inputs and tables'!$K$18+1,1)*IF(AND(J1967=1,'inputs and tables'!$K$15=1),(data!C1968/data!C1967-1)*'inputs and tables'!$K$17+1,1))</f>
        <v>1428615.5798372317</v>
      </c>
      <c r="P1968" s="10">
        <f ca="1">(P1967+(IF(K1967&lt;&gt;K1966,(-P1967*'inputs and tables'!$K$22-'inputs and tables'!$K$21)-P1967*'inputs and tables'!$K$22,0)*('inputs and tables'!$K$15+'inputs and tables'!$K$16)))*(IF(AND(K1967=0,'inputs and tables'!$K$16=1),data!C1967/data!C1968,1)*IF(AND(K1967=1,'inputs and tables'!$K$15=1),data!C1968/data!C1967,1))</f>
        <v>21629.386536830079</v>
      </c>
      <c r="R1968" s="36">
        <f ca="1">1-O1968/MAX($O$202:O1968)</f>
        <v>0.56904578094916247</v>
      </c>
      <c r="S1968" s="36">
        <f>1-N1968/MAX($N$202:N1968)</f>
        <v>0.53339260387144938</v>
      </c>
    </row>
    <row r="1969" spans="1:19" x14ac:dyDescent="0.4">
      <c r="A1969" s="17">
        <f t="shared" si="90"/>
        <v>1967</v>
      </c>
      <c r="B1969">
        <v>1590192000</v>
      </c>
      <c r="C1969">
        <v>9181.76</v>
      </c>
      <c r="D1969" s="14">
        <f t="shared" si="91"/>
        <v>43974</v>
      </c>
      <c r="F1969">
        <f ca="1">IF(A1969&lt;$F$2,"",AVERAGE(INDIRECT("C"&amp;A1969-$F$2+3):C1969))</f>
        <v>8336.714090909094</v>
      </c>
      <c r="G1969" s="2">
        <f ca="1">IF(A1969&lt;$G$2,"",IF(A1969=$G$2,AVERAGE(INDIRECT("C"&amp;A1969-$G$2+3):C1969),G1968+(2/($G$2+3))*(C1969-G1968)))</f>
        <v>8581.6993492664587</v>
      </c>
      <c r="J1969">
        <f ca="1">IF(F1969="","",IF(C1969&lt;(F1969*(1-'inputs and tables'!$K$14)),0,IF(C1969&gt;(F1969*(1+'inputs and tables'!$K$14)),1,J1968)))</f>
        <v>1</v>
      </c>
      <c r="K1969">
        <f ca="1">IF(G1969="","",IF(C1969&lt;(G1969*(1-'inputs and tables'!$K$14)),0,IF(C1969&gt;(G1969*(1+'inputs and tables'!$K$14)),1,K1968)))</f>
        <v>1</v>
      </c>
      <c r="N1969" s="13">
        <f t="shared" si="92"/>
        <v>33040.987441073812</v>
      </c>
      <c r="O1969" s="10">
        <f ca="1">(O1968+(IF(J1968&lt;&gt;J1967,(-O1968*'inputs and tables'!$K$22-'inputs and tables'!$K$21)-O1968*'inputs and tables'!$K$22,0)*('inputs and tables'!$K$15+'inputs and tables'!$K$16)))*(IF(AND(J1968=0,'inputs and tables'!$K$16=1),(data!C1968/data!C1969-1)*'inputs and tables'!$K$18+1,1)*IF(AND(J1968=1,'inputs and tables'!$K$15=1),(data!C1969/data!C1968-1)*'inputs and tables'!$K$17+1,1))</f>
        <v>1433145.0355705486</v>
      </c>
      <c r="P1969" s="10">
        <f ca="1">(P1968+(IF(K1968&lt;&gt;K1967,(-P1968*'inputs and tables'!$K$22-'inputs and tables'!$K$21)-P1968*'inputs and tables'!$K$22,0)*('inputs and tables'!$K$15+'inputs and tables'!$K$16)))*(IF(AND(K1968=0,'inputs and tables'!$K$16=1),data!C1968/data!C1969,1)*IF(AND(K1968=1,'inputs and tables'!$K$15=1),data!C1969/data!C1968,1))</f>
        <v>21659.864947845632</v>
      </c>
      <c r="R1969" s="36">
        <f ca="1">1-O1969/MAX($O$202:O1969)</f>
        <v>0.56767943153660783</v>
      </c>
      <c r="S1969" s="36">
        <f>1-N1969/MAX($N$202:N1969)</f>
        <v>0.53273509784473483</v>
      </c>
    </row>
    <row r="1970" spans="1:19" x14ac:dyDescent="0.4">
      <c r="A1970" s="17">
        <f t="shared" si="90"/>
        <v>1968</v>
      </c>
      <c r="B1970">
        <v>1590278400</v>
      </c>
      <c r="C1970">
        <v>8715.73</v>
      </c>
      <c r="D1970" s="14">
        <f t="shared" si="91"/>
        <v>43975</v>
      </c>
      <c r="F1970">
        <f ca="1">IF(A1970&lt;$F$2,"",AVERAGE(INDIRECT("C"&amp;A1970-$F$2+3):C1970))</f>
        <v>8378.619090909091</v>
      </c>
      <c r="G1970" s="2">
        <f ca="1">IF(A1970&lt;$G$2,"",IF(A1970=$G$2,AVERAGE(INDIRECT("C"&amp;A1970-$G$2+3):C1970),G1969+(2/($G$2+3))*(C1970-G1969)))</f>
        <v>8587.402781212566</v>
      </c>
      <c r="J1970">
        <f ca="1">IF(F1970="","",IF(C1970&lt;(F1970*(1-'inputs and tables'!$K$14)),0,IF(C1970&gt;(F1970*(1+'inputs and tables'!$K$14)),1,J1969)))</f>
        <v>1</v>
      </c>
      <c r="K1970">
        <f ca="1">IF(G1970="","",IF(C1970&lt;(G1970*(1-'inputs and tables'!$K$14)),0,IF(C1970&gt;(G1970*(1+'inputs and tables'!$K$14)),1,K1969)))</f>
        <v>1</v>
      </c>
      <c r="N1970" s="13">
        <f t="shared" si="92"/>
        <v>31363.956961387601</v>
      </c>
      <c r="O1970" s="10">
        <f ca="1">(O1969+(IF(J1969&lt;&gt;J1968,(-O1969*'inputs and tables'!$K$22-'inputs and tables'!$K$21)-O1969*'inputs and tables'!$K$22,0)*('inputs and tables'!$K$15+'inputs and tables'!$K$16)))*(IF(AND(J1969=0,'inputs and tables'!$K$16=1),(data!C1969/data!C1970-1)*'inputs and tables'!$K$18+1,1)*IF(AND(J1969=1,'inputs and tables'!$K$15=1),(data!C1970/data!C1969-1)*'inputs and tables'!$K$17+1,1))</f>
        <v>1269478.2323557376</v>
      </c>
      <c r="P1970" s="10">
        <f ca="1">(P1969+(IF(K1969&lt;&gt;K1968,(-P1969*'inputs and tables'!$K$22-'inputs and tables'!$K$21)-P1969*'inputs and tables'!$K$22,0)*('inputs and tables'!$K$15+'inputs and tables'!$K$16)))*(IF(AND(K1969=0,'inputs and tables'!$K$16=1),data!C1969/data!C1970,1)*IF(AND(K1969=1,'inputs and tables'!$K$15=1),data!C1970/data!C1969,1))</f>
        <v>20560.495452057839</v>
      </c>
      <c r="R1970" s="36">
        <f ca="1">1-O1970/MAX($O$202:O1970)</f>
        <v>0.61705093522133048</v>
      </c>
      <c r="S1970" s="36">
        <f>1-N1970/MAX($N$202:N1970)</f>
        <v>0.55645162521545877</v>
      </c>
    </row>
    <row r="1971" spans="1:19" x14ac:dyDescent="0.4">
      <c r="A1971" s="17">
        <f t="shared" si="90"/>
        <v>1969</v>
      </c>
      <c r="B1971">
        <v>1590364800</v>
      </c>
      <c r="C1971">
        <v>8899.31</v>
      </c>
      <c r="D1971" s="14">
        <f t="shared" si="91"/>
        <v>43976</v>
      </c>
      <c r="F1971">
        <f ca="1">IF(A1971&lt;$F$2,"",AVERAGE(INDIRECT("C"&amp;A1971-$F$2+3):C1971))</f>
        <v>8424.2931818181823</v>
      </c>
      <c r="G1971" s="2">
        <f ca="1">IF(A1971&lt;$G$2,"",IF(A1971=$G$2,AVERAGE(INDIRECT("C"&amp;A1971-$G$2+3):C1971),G1970+(2/($G$2+3))*(C1971-G1970)))</f>
        <v>8600.6754288205411</v>
      </c>
      <c r="J1971">
        <f ca="1">IF(F1971="","",IF(C1971&lt;(F1971*(1-'inputs and tables'!$K$14)),0,IF(C1971&gt;(F1971*(1+'inputs and tables'!$K$14)),1,J1970)))</f>
        <v>1</v>
      </c>
      <c r="K1971">
        <f ca="1">IF(G1971="","",IF(C1971&lt;(G1971*(1-'inputs and tables'!$K$14)),0,IF(C1971&gt;(G1971*(1+'inputs and tables'!$K$14)),1,K1970)))</f>
        <v>1</v>
      </c>
      <c r="N1971" s="13">
        <f t="shared" si="92"/>
        <v>32024.578070459535</v>
      </c>
      <c r="O1971" s="10">
        <f ca="1">(O1970+(IF(J1970&lt;&gt;J1969,(-O1970*'inputs and tables'!$K$22-'inputs and tables'!$K$21)-O1970*'inputs and tables'!$K$22,0)*('inputs and tables'!$K$15+'inputs and tables'!$K$16)))*(IF(AND(J1970=0,'inputs and tables'!$K$16=1),(data!C1970/data!C1971-1)*'inputs and tables'!$K$18+1,1)*IF(AND(J1970=1,'inputs and tables'!$K$15=1),(data!C1971/data!C1970-1)*'inputs and tables'!$K$17+1,1))</f>
        <v>1329641.2171276037</v>
      </c>
      <c r="P1971" s="10">
        <f ca="1">(P1970+(IF(K1970&lt;&gt;K1969,(-P1970*'inputs and tables'!$K$22-'inputs and tables'!$K$21)-P1970*'inputs and tables'!$K$22,0)*('inputs and tables'!$K$15+'inputs and tables'!$K$16)))*(IF(AND(K1970=0,'inputs and tables'!$K$16=1),data!C1970/data!C1971,1)*IF(AND(K1970=1,'inputs and tables'!$K$15=1),data!C1971/data!C1970,1))</f>
        <v>20993.562533654993</v>
      </c>
      <c r="R1971" s="36">
        <f ca="1">1-O1971/MAX($O$202:O1971)</f>
        <v>0.59890225163978861</v>
      </c>
      <c r="S1971" s="36">
        <f>1-N1971/MAX($N$202:N1971)</f>
        <v>0.54710913633122926</v>
      </c>
    </row>
    <row r="1972" spans="1:19" x14ac:dyDescent="0.4">
      <c r="A1972" s="17">
        <f t="shared" si="90"/>
        <v>1970</v>
      </c>
      <c r="B1972">
        <v>1590451200</v>
      </c>
      <c r="C1972">
        <v>8844.42</v>
      </c>
      <c r="D1972" s="14">
        <f t="shared" si="91"/>
        <v>43977</v>
      </c>
      <c r="F1972">
        <f ca="1">IF(A1972&lt;$F$2,"",AVERAGE(INDIRECT("C"&amp;A1972-$F$2+3):C1972))</f>
        <v>8468.2997727272741</v>
      </c>
      <c r="G1972" s="2">
        <f ca="1">IF(A1972&lt;$G$2,"",IF(A1972=$G$2,AVERAGE(INDIRECT("C"&amp;A1972-$G$2+3):C1972),G1971+(2/($G$2+3))*(C1972-G1971)))</f>
        <v>8611.047538232433</v>
      </c>
      <c r="J1972">
        <f ca="1">IF(F1972="","",IF(C1972&lt;(F1972*(1-'inputs and tables'!$K$14)),0,IF(C1972&gt;(F1972*(1+'inputs and tables'!$K$14)),1,J1971)))</f>
        <v>1</v>
      </c>
      <c r="K1972">
        <f ca="1">IF(G1972="","",IF(C1972&lt;(G1972*(1-'inputs and tables'!$K$14)),0,IF(C1972&gt;(G1972*(1+'inputs and tables'!$K$14)),1,K1971)))</f>
        <v>1</v>
      </c>
      <c r="N1972" s="13">
        <f t="shared" si="92"/>
        <v>31827.053870236428</v>
      </c>
      <c r="O1972" s="10">
        <f ca="1">(O1971+(IF(J1971&lt;&gt;J1970,(-O1971*'inputs and tables'!$K$22-'inputs and tables'!$K$21)-O1971*'inputs and tables'!$K$22,0)*('inputs and tables'!$K$15+'inputs and tables'!$K$16)))*(IF(AND(J1971=0,'inputs and tables'!$K$16=1),(data!C1971/data!C1972-1)*'inputs and tables'!$K$18+1,1)*IF(AND(J1971=1,'inputs and tables'!$K$15=1),(data!C1972/data!C1971-1)*'inputs and tables'!$K$17+1,1))</f>
        <v>1311188.7736889215</v>
      </c>
      <c r="P1972" s="10">
        <f ca="1">(P1971+(IF(K1971&lt;&gt;K1970,(-P1971*'inputs and tables'!$K$22-'inputs and tables'!$K$21)-P1971*'inputs and tables'!$K$22,0)*('inputs and tables'!$K$15+'inputs and tables'!$K$16)))*(IF(AND(K1971=0,'inputs and tables'!$K$16=1),data!C1971/data!C1972,1)*IF(AND(K1971=1,'inputs and tables'!$K$15=1),data!C1972/data!C1971,1))</f>
        <v>20864.076467041705</v>
      </c>
      <c r="R1972" s="36">
        <f ca="1">1-O1972/MAX($O$202:O1972)</f>
        <v>0.60446859045334334</v>
      </c>
      <c r="S1972" s="36">
        <f>1-N1972/MAX($N$202:N1972)</f>
        <v>0.5499025191335789</v>
      </c>
    </row>
    <row r="1973" spans="1:19" x14ac:dyDescent="0.4">
      <c r="A1973" s="17">
        <f t="shared" si="90"/>
        <v>1971</v>
      </c>
      <c r="B1973">
        <v>1590537600</v>
      </c>
      <c r="C1973">
        <v>9208.5300000000007</v>
      </c>
      <c r="D1973" s="14">
        <f t="shared" si="91"/>
        <v>43978</v>
      </c>
      <c r="F1973">
        <f ca="1">IF(A1973&lt;$F$2,"",AVERAGE(INDIRECT("C"&amp;A1973-$F$2+3):C1973))</f>
        <v>8521.6479545454567</v>
      </c>
      <c r="G1973" s="2">
        <f ca="1">IF(A1973&lt;$G$2,"",IF(A1973=$G$2,AVERAGE(INDIRECT("C"&amp;A1973-$G$2+3):C1973),G1972+(2/($G$2+3))*(C1973-G1972)))</f>
        <v>8636.4723238395636</v>
      </c>
      <c r="J1973">
        <f ca="1">IF(F1973="","",IF(C1973&lt;(F1973*(1-'inputs and tables'!$K$14)),0,IF(C1973&gt;(F1973*(1+'inputs and tables'!$K$14)),1,J1972)))</f>
        <v>1</v>
      </c>
      <c r="K1973">
        <f ca="1">IF(G1973="","",IF(C1973&lt;(G1973*(1-'inputs and tables'!$K$14)),0,IF(C1973&gt;(G1973*(1+'inputs and tables'!$K$14)),1,K1972)))</f>
        <v>1</v>
      </c>
      <c r="N1973" s="13">
        <f t="shared" si="92"/>
        <v>33137.320522508911</v>
      </c>
      <c r="O1973" s="10">
        <f ca="1">(O1972+(IF(J1972&lt;&gt;J1971,(-O1972*'inputs and tables'!$K$22-'inputs and tables'!$K$21)-O1972*'inputs and tables'!$K$22,0)*('inputs and tables'!$K$15+'inputs and tables'!$K$16)))*(IF(AND(J1972=0,'inputs and tables'!$K$16=1),(data!C1972/data!C1973-1)*'inputs and tables'!$K$18+1,1)*IF(AND(J1972=1,'inputs and tables'!$K$15=1),(data!C1973/data!C1972-1)*'inputs and tables'!$K$17+1,1))</f>
        <v>1432642.5405693632</v>
      </c>
      <c r="P1973" s="10">
        <f ca="1">(P1972+(IF(K1972&lt;&gt;K1971,(-P1972*'inputs and tables'!$K$22-'inputs and tables'!$K$21)-P1972*'inputs and tables'!$K$22,0)*('inputs and tables'!$K$15+'inputs and tables'!$K$16)))*(IF(AND(K1972=0,'inputs and tables'!$K$16=1),data!C1972/data!C1973,1)*IF(AND(K1972=1,'inputs and tables'!$K$15=1),data!C1973/data!C1972,1))</f>
        <v>21723.015649307425</v>
      </c>
      <c r="R1973" s="36">
        <f ca="1">1-O1973/MAX($O$202:O1973)</f>
        <v>0.56783101349040233</v>
      </c>
      <c r="S1973" s="36">
        <f>1-N1973/MAX($N$202:N1973)</f>
        <v>0.53137275757111668</v>
      </c>
    </row>
    <row r="1974" spans="1:19" x14ac:dyDescent="0.4">
      <c r="A1974" s="17">
        <f t="shared" si="90"/>
        <v>1972</v>
      </c>
      <c r="B1974">
        <v>1590624000</v>
      </c>
      <c r="C1974">
        <v>9580.19</v>
      </c>
      <c r="D1974" s="14">
        <f t="shared" si="91"/>
        <v>43979</v>
      </c>
      <c r="F1974">
        <f ca="1">IF(A1974&lt;$F$2,"",AVERAGE(INDIRECT("C"&amp;A1974-$F$2+3):C1974))</f>
        <v>8583.0756818181835</v>
      </c>
      <c r="G1974" s="2">
        <f ca="1">IF(A1974&lt;$G$2,"",IF(A1974=$G$2,AVERAGE(INDIRECT("C"&amp;A1974-$G$2+3):C1974),G1973+(2/($G$2+3))*(C1974-G1973)))</f>
        <v>8676.6305228251149</v>
      </c>
      <c r="J1974">
        <f ca="1">IF(F1974="","",IF(C1974&lt;(F1974*(1-'inputs and tables'!$K$14)),0,IF(C1974&gt;(F1974*(1+'inputs and tables'!$K$14)),1,J1973)))</f>
        <v>1</v>
      </c>
      <c r="K1974">
        <f ca="1">IF(G1974="","",IF(C1974&lt;(G1974*(1-'inputs and tables'!$K$14)),0,IF(C1974&gt;(G1974*(1+'inputs and tables'!$K$14)),1,K1973)))</f>
        <v>1</v>
      </c>
      <c r="N1974" s="13">
        <f t="shared" si="92"/>
        <v>34474.756198495816</v>
      </c>
      <c r="O1974" s="10">
        <f ca="1">(O1973+(IF(J1973&lt;&gt;J1972,(-O1973*'inputs and tables'!$K$22-'inputs and tables'!$K$21)-O1973*'inputs and tables'!$K$22,0)*('inputs and tables'!$K$15+'inputs and tables'!$K$16)))*(IF(AND(J1973=0,'inputs and tables'!$K$16=1),(data!C1973/data!C1974-1)*'inputs and tables'!$K$18+1,1)*IF(AND(J1973=1,'inputs and tables'!$K$15=1),(data!C1974/data!C1973-1)*'inputs and tables'!$K$17+1,1))</f>
        <v>1562742.1150848418</v>
      </c>
      <c r="P1974" s="10">
        <f ca="1">(P1973+(IF(K1973&lt;&gt;K1972,(-P1973*'inputs and tables'!$K$22-'inputs and tables'!$K$21)-P1973*'inputs and tables'!$K$22,0)*('inputs and tables'!$K$15+'inputs and tables'!$K$16)))*(IF(AND(K1973=0,'inputs and tables'!$K$16=1),data!C1973/data!C1974,1)*IF(AND(K1973=1,'inputs and tables'!$K$15=1),data!C1974/data!C1973,1))</f>
        <v>22599.765358134089</v>
      </c>
      <c r="R1974" s="36">
        <f ca="1">1-O1974/MAX($O$202:O1974)</f>
        <v>0.52858535403836671</v>
      </c>
      <c r="S1974" s="36">
        <f>1-N1974/MAX($N$202:N1974)</f>
        <v>0.51245877228561298</v>
      </c>
    </row>
    <row r="1975" spans="1:19" x14ac:dyDescent="0.4">
      <c r="A1975" s="17">
        <f t="shared" si="90"/>
        <v>1973</v>
      </c>
      <c r="B1975">
        <v>1590710400</v>
      </c>
      <c r="C1975">
        <v>9423.84</v>
      </c>
      <c r="D1975" s="14">
        <f t="shared" si="91"/>
        <v>43980</v>
      </c>
      <c r="F1975">
        <f ca="1">IF(A1975&lt;$F$2,"",AVERAGE(INDIRECT("C"&amp;A1975-$F$2+3):C1975))</f>
        <v>8646.7056818181827</v>
      </c>
      <c r="G1975" s="2">
        <f ca="1">IF(A1975&lt;$G$2,"",IF(A1975=$G$2,AVERAGE(INDIRECT("C"&amp;A1975-$G$2+3):C1975),G1974+(2/($G$2+3))*(C1975-G1974)))</f>
        <v>8708.4266707900042</v>
      </c>
      <c r="J1975">
        <f ca="1">IF(F1975="","",IF(C1975&lt;(F1975*(1-'inputs and tables'!$K$14)),0,IF(C1975&gt;(F1975*(1+'inputs and tables'!$K$14)),1,J1974)))</f>
        <v>1</v>
      </c>
      <c r="K1975">
        <f ca="1">IF(G1975="","",IF(C1975&lt;(G1975*(1-'inputs and tables'!$K$14)),0,IF(C1975&gt;(G1975*(1+'inputs and tables'!$K$14)),1,K1974)))</f>
        <v>1</v>
      </c>
      <c r="N1975" s="13">
        <f t="shared" si="92"/>
        <v>33912.123502105154</v>
      </c>
      <c r="O1975" s="10">
        <f ca="1">(O1974+(IF(J1974&lt;&gt;J1973,(-O1974*'inputs and tables'!$K$22-'inputs and tables'!$K$21)-O1974*'inputs and tables'!$K$22,0)*('inputs and tables'!$K$15+'inputs and tables'!$K$16)))*(IF(AND(J1974=0,'inputs and tables'!$K$16=1),(data!C1974/data!C1975-1)*'inputs and tables'!$K$18+1,1)*IF(AND(J1974=1,'inputs and tables'!$K$15=1),(data!C1975/data!C1974-1)*'inputs and tables'!$K$17+1,1))</f>
        <v>1505357.7477799752</v>
      </c>
      <c r="P1975" s="10">
        <f ca="1">(P1974+(IF(K1974&lt;&gt;K1973,(-P1974*'inputs and tables'!$K$22-'inputs and tables'!$K$21)-P1974*'inputs and tables'!$K$22,0)*('inputs and tables'!$K$15+'inputs and tables'!$K$16)))*(IF(AND(K1974=0,'inputs and tables'!$K$16=1),data!C1974/data!C1975,1)*IF(AND(K1974=1,'inputs and tables'!$K$15=1),data!C1975/data!C1974,1))</f>
        <v>22230.934122663366</v>
      </c>
      <c r="R1975" s="36">
        <f ca="1">1-O1975/MAX($O$202:O1975)</f>
        <v>0.5458958436806628</v>
      </c>
      <c r="S1975" s="36">
        <f>1-N1975/MAX($N$202:N1975)</f>
        <v>0.52041551123892649</v>
      </c>
    </row>
    <row r="1976" spans="1:19" x14ac:dyDescent="0.4">
      <c r="A1976" s="17">
        <f t="shared" si="90"/>
        <v>1974</v>
      </c>
      <c r="B1976">
        <v>1590796800</v>
      </c>
      <c r="C1976">
        <v>9700.33</v>
      </c>
      <c r="D1976" s="14">
        <f t="shared" si="91"/>
        <v>43981</v>
      </c>
      <c r="F1976">
        <f ca="1">IF(A1976&lt;$F$2,"",AVERAGE(INDIRECT("C"&amp;A1976-$F$2+3):C1976))</f>
        <v>8705.5168181818208</v>
      </c>
      <c r="G1976" s="2">
        <f ca="1">IF(A1976&lt;$G$2,"",IF(A1976=$G$2,AVERAGE(INDIRECT("C"&amp;A1976-$G$2+3):C1976),G1975+(2/($G$2+3))*(C1976-G1975)))</f>
        <v>8750.6353230968125</v>
      </c>
      <c r="J1976">
        <f ca="1">IF(F1976="","",IF(C1976&lt;(F1976*(1-'inputs and tables'!$K$14)),0,IF(C1976&gt;(F1976*(1+'inputs and tables'!$K$14)),1,J1975)))</f>
        <v>1</v>
      </c>
      <c r="K1976">
        <f ca="1">IF(G1976="","",IF(C1976&lt;(G1976*(1-'inputs and tables'!$K$14)),0,IF(C1976&gt;(G1976*(1+'inputs and tables'!$K$14)),1,K1975)))</f>
        <v>1</v>
      </c>
      <c r="N1976" s="13">
        <f t="shared" si="92"/>
        <v>34907.085537442879</v>
      </c>
      <c r="O1976" s="10">
        <f ca="1">(O1975+(IF(J1975&lt;&gt;J1974,(-O1975*'inputs and tables'!$K$22-'inputs and tables'!$K$21)-O1975*'inputs and tables'!$K$22,0)*('inputs and tables'!$K$15+'inputs and tables'!$K$16)))*(IF(AND(J1975=0,'inputs and tables'!$K$16=1),(data!C1975/data!C1976-1)*'inputs and tables'!$K$18+1,1)*IF(AND(J1975=1,'inputs and tables'!$K$15=1),(data!C1976/data!C1975-1)*'inputs and tables'!$K$17+1,1))</f>
        <v>1604731.9750894681</v>
      </c>
      <c r="P1976" s="10">
        <f ca="1">(P1975+(IF(K1975&lt;&gt;K1974,(-P1975*'inputs and tables'!$K$22-'inputs and tables'!$K$21)-P1975*'inputs and tables'!$K$22,0)*('inputs and tables'!$K$15+'inputs and tables'!$K$16)))*(IF(AND(K1975=0,'inputs and tables'!$K$16=1),data!C1975/data!C1976,1)*IF(AND(K1975=1,'inputs and tables'!$K$15=1),data!C1976/data!C1975,1))</f>
        <v>22883.176836416485</v>
      </c>
      <c r="R1976" s="36">
        <f ca="1">1-O1976/MAX($O$202:O1976)</f>
        <v>0.51591875038253265</v>
      </c>
      <c r="S1976" s="36">
        <f>1-N1976/MAX($N$202:N1976)</f>
        <v>0.50634478048611775</v>
      </c>
    </row>
    <row r="1977" spans="1:19" x14ac:dyDescent="0.4">
      <c r="A1977" s="17">
        <f t="shared" si="90"/>
        <v>1975</v>
      </c>
      <c r="B1977">
        <v>1590883200</v>
      </c>
      <c r="C1977">
        <v>9446.57</v>
      </c>
      <c r="D1977" s="14">
        <f t="shared" si="91"/>
        <v>43982</v>
      </c>
      <c r="F1977">
        <f ca="1">IF(A1977&lt;$F$2,"",AVERAGE(INDIRECT("C"&amp;A1977-$F$2+3):C1977))</f>
        <v>8760.2693181818195</v>
      </c>
      <c r="G1977" s="2">
        <f ca="1">IF(A1977&lt;$G$2,"",IF(A1977=$G$2,AVERAGE(INDIRECT("C"&amp;A1977-$G$2+3):C1977),G1976+(2/($G$2+3))*(C1977-G1976)))</f>
        <v>8780.2495646671614</v>
      </c>
      <c r="J1977">
        <f ca="1">IF(F1977="","",IF(C1977&lt;(F1977*(1-'inputs and tables'!$K$14)),0,IF(C1977&gt;(F1977*(1+'inputs and tables'!$K$14)),1,J1976)))</f>
        <v>1</v>
      </c>
      <c r="K1977">
        <f ca="1">IF(G1977="","",IF(C1977&lt;(G1977*(1-'inputs and tables'!$K$14)),0,IF(C1977&gt;(G1977*(1+'inputs and tables'!$K$14)),1,K1976)))</f>
        <v>1</v>
      </c>
      <c r="N1977" s="13">
        <f t="shared" si="92"/>
        <v>33993.9184569434</v>
      </c>
      <c r="O1977" s="10">
        <f ca="1">(O1976+(IF(J1976&lt;&gt;J1975,(-O1976*'inputs and tables'!$K$22-'inputs and tables'!$K$21)-O1976*'inputs and tables'!$K$22,0)*('inputs and tables'!$K$15+'inputs and tables'!$K$16)))*(IF(AND(J1976=0,'inputs and tables'!$K$16=1),(data!C1976/data!C1977-1)*'inputs and tables'!$K$18+1,1)*IF(AND(J1976=1,'inputs and tables'!$K$15=1),(data!C1977/data!C1976-1)*'inputs and tables'!$K$17+1,1))</f>
        <v>1510277.6865758728</v>
      </c>
      <c r="P1977" s="10">
        <f ca="1">(P1976+(IF(K1976&lt;&gt;K1975,(-P1976*'inputs and tables'!$K$22-'inputs and tables'!$K$21)-P1976*'inputs and tables'!$K$22,0)*('inputs and tables'!$K$15+'inputs and tables'!$K$16)))*(IF(AND(K1976=0,'inputs and tables'!$K$16=1),data!C1976/data!C1977,1)*IF(AND(K1976=1,'inputs and tables'!$K$15=1),data!C1977/data!C1976,1))</f>
        <v>22284.554423157446</v>
      </c>
      <c r="R1977" s="36">
        <f ca="1">1-O1977/MAX($O$202:O1977)</f>
        <v>0.54441170168229147</v>
      </c>
      <c r="S1977" s="36">
        <f>1-N1977/MAX($N$202:N1977)</f>
        <v>0.51925876882505495</v>
      </c>
    </row>
    <row r="1978" spans="1:19" x14ac:dyDescent="0.4">
      <c r="A1978" s="17">
        <f t="shared" si="90"/>
        <v>1976</v>
      </c>
      <c r="B1978">
        <v>1590969600</v>
      </c>
      <c r="C1978">
        <v>10208.959999999999</v>
      </c>
      <c r="D1978" s="14">
        <f t="shared" si="91"/>
        <v>43983</v>
      </c>
      <c r="F1978">
        <f ca="1">IF(A1978&lt;$F$2,"",AVERAGE(INDIRECT("C"&amp;A1978-$F$2+3):C1978))</f>
        <v>8827.2511363636386</v>
      </c>
      <c r="G1978" s="2">
        <f ca="1">IF(A1978&lt;$G$2,"",IF(A1978=$G$2,AVERAGE(INDIRECT("C"&amp;A1978-$G$2+3):C1978),G1977+(2/($G$2+3))*(C1978-G1977)))</f>
        <v>8841.0457534047291</v>
      </c>
      <c r="J1978">
        <f ca="1">IF(F1978="","",IF(C1978&lt;(F1978*(1-'inputs and tables'!$K$14)),0,IF(C1978&gt;(F1978*(1+'inputs and tables'!$K$14)),1,J1977)))</f>
        <v>1</v>
      </c>
      <c r="K1978">
        <f ca="1">IF(G1978="","",IF(C1978&lt;(G1978*(1-'inputs and tables'!$K$14)),0,IF(C1978&gt;(G1978*(1+'inputs and tables'!$K$14)),1,K1977)))</f>
        <v>1</v>
      </c>
      <c r="N1978" s="13">
        <f t="shared" si="92"/>
        <v>36737.414084709781</v>
      </c>
      <c r="O1978" s="10">
        <f ca="1">(O1977+(IF(J1977&lt;&gt;J1976,(-O1977*'inputs and tables'!$K$22-'inputs and tables'!$K$21)-O1977*'inputs and tables'!$K$22,0)*('inputs and tables'!$K$15+'inputs and tables'!$K$16)))*(IF(AND(J1977=0,'inputs and tables'!$K$16=1),(data!C1977/data!C1978-1)*'inputs and tables'!$K$18+1,1)*IF(AND(J1977=1,'inputs and tables'!$K$15=1),(data!C1978/data!C1977-1)*'inputs and tables'!$K$17+1,1))</f>
        <v>1784524.9913970195</v>
      </c>
      <c r="P1978" s="10">
        <f ca="1">(P1977+(IF(K1977&lt;&gt;K1976,(-P1977*'inputs and tables'!$K$22-'inputs and tables'!$K$21)-P1977*'inputs and tables'!$K$22,0)*('inputs and tables'!$K$15+'inputs and tables'!$K$16)))*(IF(AND(K1977=0,'inputs and tables'!$K$16=1),data!C1977/data!C1978,1)*IF(AND(K1977=1,'inputs and tables'!$K$15=1),data!C1978/data!C1977,1))</f>
        <v>24083.040164190537</v>
      </c>
      <c r="R1978" s="36">
        <f ca="1">1-O1978/MAX($O$202:O1978)</f>
        <v>0.46168263534419385</v>
      </c>
      <c r="S1978" s="36">
        <f>1-N1978/MAX($N$202:N1978)</f>
        <v>0.48046031528737243</v>
      </c>
    </row>
    <row r="1979" spans="1:19" x14ac:dyDescent="0.4">
      <c r="A1979" s="17">
        <f t="shared" si="90"/>
        <v>1977</v>
      </c>
      <c r="B1979">
        <v>1591056000</v>
      </c>
      <c r="C1979">
        <v>9522.4599999999991</v>
      </c>
      <c r="D1979" s="14">
        <f t="shared" si="91"/>
        <v>43984</v>
      </c>
      <c r="F1979">
        <f ca="1">IF(A1979&lt;$F$2,"",AVERAGE(INDIRECT("C"&amp;A1979-$F$2+3):C1979))</f>
        <v>8881.6090909090926</v>
      </c>
      <c r="G1979" s="2">
        <f ca="1">IF(A1979&lt;$G$2,"",IF(A1979=$G$2,AVERAGE(INDIRECT("C"&amp;A1979-$G$2+3):C1979),G1978+(2/($G$2+3))*(C1979-G1978)))</f>
        <v>8870.0421043236765</v>
      </c>
      <c r="J1979">
        <f ca="1">IF(F1979="","",IF(C1979&lt;(F1979*(1-'inputs and tables'!$K$14)),0,IF(C1979&gt;(F1979*(1+'inputs and tables'!$K$14)),1,J1978)))</f>
        <v>1</v>
      </c>
      <c r="K1979">
        <f ca="1">IF(G1979="","",IF(C1979&lt;(G1979*(1-'inputs and tables'!$K$14)),0,IF(C1979&gt;(G1979*(1+'inputs and tables'!$K$14)),1,K1978)))</f>
        <v>1</v>
      </c>
      <c r="N1979" s="13">
        <f t="shared" si="92"/>
        <v>34267.012127100657</v>
      </c>
      <c r="O1979" s="10">
        <f ca="1">(O1978+(IF(J1978&lt;&gt;J1977,(-O1978*'inputs and tables'!$K$22-'inputs and tables'!$K$21)-O1978*'inputs and tables'!$K$22,0)*('inputs and tables'!$K$15+'inputs and tables'!$K$16)))*(IF(AND(J1978=0,'inputs and tables'!$K$16=1),(data!C1978/data!C1979-1)*'inputs and tables'!$K$18+1,1)*IF(AND(J1978=1,'inputs and tables'!$K$15=1),(data!C1979/data!C1978-1)*'inputs and tables'!$K$17+1,1))</f>
        <v>1514524.725470165</v>
      </c>
      <c r="P1979" s="10">
        <f ca="1">(P1978+(IF(K1978&lt;&gt;K1977,(-P1978*'inputs and tables'!$K$22-'inputs and tables'!$K$21)-P1978*'inputs and tables'!$K$22,0)*('inputs and tables'!$K$15+'inputs and tables'!$K$16)))*(IF(AND(K1978=0,'inputs and tables'!$K$16=1),data!C1978/data!C1979,1)*IF(AND(K1978=1,'inputs and tables'!$K$15=1),data!C1979/data!C1978,1))</f>
        <v>22463.579702721709</v>
      </c>
      <c r="R1979" s="36">
        <f ca="1">1-O1979/MAX($O$202:O1979)</f>
        <v>0.54313054574657316</v>
      </c>
      <c r="S1979" s="36">
        <f>1-N1979/MAX($N$202:N1979)</f>
        <v>0.51539668427649743</v>
      </c>
    </row>
    <row r="1980" spans="1:19" x14ac:dyDescent="0.4">
      <c r="A1980" s="17">
        <f t="shared" si="90"/>
        <v>1978</v>
      </c>
      <c r="B1980">
        <v>1591142400</v>
      </c>
      <c r="C1980">
        <v>9668.07</v>
      </c>
      <c r="D1980" s="14">
        <f t="shared" si="91"/>
        <v>43985</v>
      </c>
      <c r="F1980">
        <f ca="1">IF(A1980&lt;$F$2,"",AVERAGE(INDIRECT("C"&amp;A1980-$F$2+3):C1980))</f>
        <v>8945.9245454545471</v>
      </c>
      <c r="G1980" s="2">
        <f ca="1">IF(A1980&lt;$G$2,"",IF(A1980=$G$2,AVERAGE(INDIRECT("C"&amp;A1980-$G$2+3):C1980),G1979+(2/($G$2+3))*(C1980-G1979)))</f>
        <v>8904.0007381822434</v>
      </c>
      <c r="J1980">
        <f ca="1">IF(F1980="","",IF(C1980&lt;(F1980*(1-'inputs and tables'!$K$14)),0,IF(C1980&gt;(F1980*(1+'inputs and tables'!$K$14)),1,J1979)))</f>
        <v>1</v>
      </c>
      <c r="K1980">
        <f ca="1">IF(G1980="","",IF(C1980&lt;(G1980*(1-'inputs and tables'!$K$14)),0,IF(C1980&gt;(G1980*(1+'inputs and tables'!$K$14)),1,K1979)))</f>
        <v>1</v>
      </c>
      <c r="N1980" s="13">
        <f t="shared" si="92"/>
        <v>34790.996437439288</v>
      </c>
      <c r="O1980" s="10">
        <f ca="1">(O1979+(IF(J1979&lt;&gt;J1978,(-O1979*'inputs and tables'!$K$22-'inputs and tables'!$K$21)-O1979*'inputs and tables'!$K$22,0)*('inputs and tables'!$K$15+'inputs and tables'!$K$16)))*(IF(AND(J1979=0,'inputs and tables'!$K$16=1),(data!C1979/data!C1980-1)*'inputs and tables'!$K$18+1,1)*IF(AND(J1979=1,'inputs and tables'!$K$15=1),(data!C1980/data!C1979-1)*'inputs and tables'!$K$17+1,1))</f>
        <v>1566632.3086860939</v>
      </c>
      <c r="P1980" s="10">
        <f ca="1">(P1979+(IF(K1979&lt;&gt;K1978,(-P1979*'inputs and tables'!$K$22-'inputs and tables'!$K$21)-P1979*'inputs and tables'!$K$22,0)*('inputs and tables'!$K$15+'inputs and tables'!$K$16)))*(IF(AND(K1979=0,'inputs and tables'!$K$16=1),data!C1979/data!C1980,1)*IF(AND(K1979=1,'inputs and tables'!$K$15=1),data!C1980/data!C1979,1))</f>
        <v>22807.07516928322</v>
      </c>
      <c r="R1980" s="36">
        <f ca="1">1-O1980/MAX($O$202:O1980)</f>
        <v>0.52741184356497883</v>
      </c>
      <c r="S1980" s="36">
        <f>1-N1980/MAX($N$202:N1980)</f>
        <v>0.50798650993053007</v>
      </c>
    </row>
    <row r="1981" spans="1:19" x14ac:dyDescent="0.4">
      <c r="A1981" s="17">
        <f t="shared" si="90"/>
        <v>1979</v>
      </c>
      <c r="B1981">
        <v>1591228800</v>
      </c>
      <c r="C1981">
        <v>9788.0300000000007</v>
      </c>
      <c r="D1981" s="14">
        <f t="shared" si="91"/>
        <v>43986</v>
      </c>
      <c r="F1981">
        <f ca="1">IF(A1981&lt;$F$2,"",AVERAGE(INDIRECT("C"&amp;A1981-$F$2+3):C1981))</f>
        <v>9012.6143181818206</v>
      </c>
      <c r="G1981" s="2">
        <f ca="1">IF(A1981&lt;$G$2,"",IF(A1981=$G$2,AVERAGE(INDIRECT("C"&amp;A1981-$G$2+3):C1981),G1980+(2/($G$2+3))*(C1981-G1980)))</f>
        <v>8941.6190046425727</v>
      </c>
      <c r="J1981">
        <f ca="1">IF(F1981="","",IF(C1981&lt;(F1981*(1-'inputs and tables'!$K$14)),0,IF(C1981&gt;(F1981*(1+'inputs and tables'!$K$14)),1,J1980)))</f>
        <v>1</v>
      </c>
      <c r="K1981">
        <f ca="1">IF(G1981="","",IF(C1981&lt;(G1981*(1-'inputs and tables'!$K$14)),0,IF(C1981&gt;(G1981*(1+'inputs and tables'!$K$14)),1,K1980)))</f>
        <v>1</v>
      </c>
      <c r="N1981" s="13">
        <f t="shared" si="92"/>
        <v>35222.678038072634</v>
      </c>
      <c r="O1981" s="10">
        <f ca="1">(O1980+(IF(J1980&lt;&gt;J1979,(-O1980*'inputs and tables'!$K$22-'inputs and tables'!$K$21)-O1980*'inputs and tables'!$K$22,0)*('inputs and tables'!$K$15+'inputs and tables'!$K$16)))*(IF(AND(J1980=0,'inputs and tables'!$K$16=1),(data!C1980/data!C1981-1)*'inputs and tables'!$K$18+1,1)*IF(AND(J1980=1,'inputs and tables'!$K$15=1),(data!C1981/data!C1980-1)*'inputs and tables'!$K$17+1,1))</f>
        <v>1610369.0344687437</v>
      </c>
      <c r="P1981" s="10">
        <f ca="1">(P1980+(IF(K1980&lt;&gt;K1979,(-P1980*'inputs and tables'!$K$22-'inputs and tables'!$K$21)-P1980*'inputs and tables'!$K$22,0)*('inputs and tables'!$K$15+'inputs and tables'!$K$16)))*(IF(AND(K1980=0,'inputs and tables'!$K$16=1),data!C1980/data!C1981,1)*IF(AND(K1980=1,'inputs and tables'!$K$15=1),data!C1981/data!C1980,1))</f>
        <v>23090.062025740324</v>
      </c>
      <c r="R1981" s="36">
        <f ca="1">1-O1981/MAX($O$202:O1981)</f>
        <v>0.51421828277121362</v>
      </c>
      <c r="S1981" s="36">
        <f>1-N1981/MAX($N$202:N1981)</f>
        <v>0.5018816784317166</v>
      </c>
    </row>
    <row r="1982" spans="1:19" x14ac:dyDescent="0.4">
      <c r="A1982" s="17">
        <f t="shared" si="90"/>
        <v>1980</v>
      </c>
      <c r="B1982">
        <v>1591315200</v>
      </c>
      <c r="C1982">
        <v>9613.2099999999991</v>
      </c>
      <c r="D1982" s="14">
        <f t="shared" si="91"/>
        <v>43987</v>
      </c>
      <c r="F1982">
        <f ca="1">IF(A1982&lt;$F$2,"",AVERAGE(INDIRECT("C"&amp;A1982-$F$2+3):C1982))</f>
        <v>9068.8954545454599</v>
      </c>
      <c r="G1982" s="2">
        <f ca="1">IF(A1982&lt;$G$2,"",IF(A1982=$G$2,AVERAGE(INDIRECT("C"&amp;A1982-$G$2+3):C1982),G1981+(2/($G$2+3))*(C1982-G1981)))</f>
        <v>8970.1973448705485</v>
      </c>
      <c r="J1982">
        <f ca="1">IF(F1982="","",IF(C1982&lt;(F1982*(1-'inputs and tables'!$K$14)),0,IF(C1982&gt;(F1982*(1+'inputs and tables'!$K$14)),1,J1981)))</f>
        <v>1</v>
      </c>
      <c r="K1982">
        <f ca="1">IF(G1982="","",IF(C1982&lt;(G1982*(1-'inputs and tables'!$K$14)),0,IF(C1982&gt;(G1982*(1+'inputs and tables'!$K$14)),1,K1981)))</f>
        <v>1</v>
      </c>
      <c r="N1982" s="13">
        <f t="shared" si="92"/>
        <v>34593.580193601796</v>
      </c>
      <c r="O1982" s="10">
        <f ca="1">(O1981+(IF(J1981&lt;&gt;J1980,(-O1981*'inputs and tables'!$K$22-'inputs and tables'!$K$21)-O1981*'inputs and tables'!$K$22,0)*('inputs and tables'!$K$15+'inputs and tables'!$K$16)))*(IF(AND(J1981=0,'inputs and tables'!$K$16=1),(data!C1981/data!C1982-1)*'inputs and tables'!$K$18+1,1)*IF(AND(J1981=1,'inputs and tables'!$K$15=1),(data!C1982/data!C1981-1)*'inputs and tables'!$K$17+1,1))</f>
        <v>1545654.2136250075</v>
      </c>
      <c r="P1982" s="10">
        <f ca="1">(P1981+(IF(K1981&lt;&gt;K1980,(-P1981*'inputs and tables'!$K$22-'inputs and tables'!$K$21)-P1981*'inputs and tables'!$K$22,0)*('inputs and tables'!$K$15+'inputs and tables'!$K$16)))*(IF(AND(K1981=0,'inputs and tables'!$K$16=1),data!C1981/data!C1982,1)*IF(AND(K1981=1,'inputs and tables'!$K$15=1),data!C1982/data!C1981,1))</f>
        <v>22677.659872974142</v>
      </c>
      <c r="R1982" s="36">
        <f ca="1">1-O1982/MAX($O$202:O1982)</f>
        <v>0.53374006698758403</v>
      </c>
      <c r="S1982" s="36">
        <f>1-N1982/MAX($N$202:N1982)</f>
        <v>0.51077836601609961</v>
      </c>
    </row>
    <row r="1983" spans="1:19" x14ac:dyDescent="0.4">
      <c r="A1983" s="17">
        <f t="shared" si="90"/>
        <v>1981</v>
      </c>
      <c r="B1983">
        <v>1591401600</v>
      </c>
      <c r="C1983">
        <v>9671.7000000000007</v>
      </c>
      <c r="D1983" s="14">
        <f t="shared" si="91"/>
        <v>43988</v>
      </c>
      <c r="F1983">
        <f ca="1">IF(A1983&lt;$F$2,"",AVERAGE(INDIRECT("C"&amp;A1983-$F$2+3):C1983))</f>
        <v>9118.5061363636396</v>
      </c>
      <c r="G1983" s="2">
        <f ca="1">IF(A1983&lt;$G$2,"",IF(A1983=$G$2,AVERAGE(INDIRECT("C"&amp;A1983-$G$2+3):C1983),G1982+(2/($G$2+3))*(C1983-G1982)))</f>
        <v>9000.0485216845682</v>
      </c>
      <c r="J1983">
        <f ca="1">IF(F1983="","",IF(C1983&lt;(F1983*(1-'inputs and tables'!$K$14)),0,IF(C1983&gt;(F1983*(1+'inputs and tables'!$K$14)),1,J1982)))</f>
        <v>1</v>
      </c>
      <c r="K1983">
        <f ca="1">IF(G1983="","",IF(C1983&lt;(G1983*(1-'inputs and tables'!$K$14)),0,IF(C1983&gt;(G1983*(1+'inputs and tables'!$K$14)),1,K1982)))</f>
        <v>1</v>
      </c>
      <c r="N1983" s="13">
        <f t="shared" si="92"/>
        <v>34804.059160099336</v>
      </c>
      <c r="O1983" s="10">
        <f ca="1">(O1982+(IF(J1982&lt;&gt;J1981,(-O1982*'inputs and tables'!$K$22-'inputs and tables'!$K$21)-O1982*'inputs and tables'!$K$22,0)*('inputs and tables'!$K$15+'inputs and tables'!$K$16)))*(IF(AND(J1982=0,'inputs and tables'!$K$16=1),(data!C1982/data!C1983-1)*'inputs and tables'!$K$18+1,1)*IF(AND(J1982=1,'inputs and tables'!$K$15=1),(data!C1983/data!C1982-1)*'inputs and tables'!$K$17+1,1))</f>
        <v>1566813.842786192</v>
      </c>
      <c r="P1983" s="10">
        <f ca="1">(P1982+(IF(K1982&lt;&gt;K1981,(-P1982*'inputs and tables'!$K$22-'inputs and tables'!$K$21)-P1982*'inputs and tables'!$K$22,0)*('inputs and tables'!$K$15+'inputs and tables'!$K$16)))*(IF(AND(K1982=0,'inputs and tables'!$K$16=1),data!C1982/data!C1983,1)*IF(AND(K1982=1,'inputs and tables'!$K$15=1),data!C1983/data!C1982,1))</f>
        <v>22815.638376093317</v>
      </c>
      <c r="R1983" s="36">
        <f ca="1">1-O1983/MAX($O$202:O1983)</f>
        <v>0.52735708223698885</v>
      </c>
      <c r="S1983" s="36">
        <f>1-N1983/MAX($N$202:N1983)</f>
        <v>0.50780177720011421</v>
      </c>
    </row>
    <row r="1984" spans="1:19" x14ac:dyDescent="0.4">
      <c r="A1984" s="17">
        <f t="shared" si="90"/>
        <v>1982</v>
      </c>
      <c r="B1984">
        <v>1591488000</v>
      </c>
      <c r="C1984">
        <v>9750.1200000000008</v>
      </c>
      <c r="D1984" s="14">
        <f t="shared" si="91"/>
        <v>43989</v>
      </c>
      <c r="F1984">
        <f ca="1">IF(A1984&lt;$F$2,"",AVERAGE(INDIRECT("C"&amp;A1984-$F$2+3):C1984))</f>
        <v>9169.3125000000055</v>
      </c>
      <c r="G1984" s="2">
        <f ca="1">IF(A1984&lt;$G$2,"",IF(A1984=$G$2,AVERAGE(INDIRECT("C"&amp;A1984-$G$2+3):C1984),G1983+(2/($G$2+3))*(C1984-G1983)))</f>
        <v>9031.9664569320339</v>
      </c>
      <c r="J1984">
        <f ca="1">IF(F1984="","",IF(C1984&lt;(F1984*(1-'inputs and tables'!$K$14)),0,IF(C1984&gt;(F1984*(1+'inputs and tables'!$K$14)),1,J1983)))</f>
        <v>1</v>
      </c>
      <c r="K1984">
        <f ca="1">IF(G1984="","",IF(C1984&lt;(G1984*(1-'inputs and tables'!$K$14)),0,IF(C1984&gt;(G1984*(1+'inputs and tables'!$K$14)),1,K1983)))</f>
        <v>1</v>
      </c>
      <c r="N1984" s="13">
        <f t="shared" si="92"/>
        <v>35086.257152110564</v>
      </c>
      <c r="O1984" s="10">
        <f ca="1">(O1983+(IF(J1983&lt;&gt;J1982,(-O1983*'inputs and tables'!$K$22-'inputs and tables'!$K$21)-O1983*'inputs and tables'!$K$22,0)*('inputs and tables'!$K$15+'inputs and tables'!$K$16)))*(IF(AND(J1983=0,'inputs and tables'!$K$16=1),(data!C1983/data!C1984-1)*'inputs and tables'!$K$18+1,1)*IF(AND(J1983=1,'inputs and tables'!$K$15=1),(data!C1984/data!C1983-1)*'inputs and tables'!$K$17+1,1))</f>
        <v>1595397.9043772679</v>
      </c>
      <c r="P1984" s="10">
        <f ca="1">(P1983+(IF(K1983&lt;&gt;K1982,(-P1983*'inputs and tables'!$K$22-'inputs and tables'!$K$21)-P1983*'inputs and tables'!$K$22,0)*('inputs and tables'!$K$15+'inputs and tables'!$K$16)))*(IF(AND(K1983=0,'inputs and tables'!$K$16=1),data!C1983/data!C1984,1)*IF(AND(K1983=1,'inputs and tables'!$K$15=1),data!C1984/data!C1983,1))</f>
        <v>23000.631951313106</v>
      </c>
      <c r="R1984" s="36">
        <f ca="1">1-O1984/MAX($O$202:O1984)</f>
        <v>0.51873445336877611</v>
      </c>
      <c r="S1984" s="36">
        <f>1-N1984/MAX($N$202:N1984)</f>
        <v>0.50381093953641831</v>
      </c>
    </row>
    <row r="1985" spans="1:19" x14ac:dyDescent="0.4">
      <c r="A1985" s="17">
        <f t="shared" si="90"/>
        <v>1983</v>
      </c>
      <c r="B1985">
        <v>1591574400</v>
      </c>
      <c r="C1985">
        <v>9781.51</v>
      </c>
      <c r="D1985" s="14">
        <f t="shared" si="91"/>
        <v>43990</v>
      </c>
      <c r="F1985">
        <f ca="1">IF(A1985&lt;$F$2,"",AVERAGE(INDIRECT("C"&amp;A1985-$F$2+3):C1985))</f>
        <v>9220.0829545454599</v>
      </c>
      <c r="G1985" s="2">
        <f ca="1">IF(A1985&lt;$G$2,"",IF(A1985=$G$2,AVERAGE(INDIRECT("C"&amp;A1985-$G$2+3):C1985),G1984+(2/($G$2+3))*(C1985-G1984)))</f>
        <v>9063.8619268498205</v>
      </c>
      <c r="J1985">
        <f ca="1">IF(F1985="","",IF(C1985&lt;(F1985*(1-'inputs and tables'!$K$14)),0,IF(C1985&gt;(F1985*(1+'inputs and tables'!$K$14)),1,J1984)))</f>
        <v>1</v>
      </c>
      <c r="K1985">
        <f ca="1">IF(G1985="","",IF(C1985&lt;(G1985*(1-'inputs and tables'!$K$14)),0,IF(C1985&gt;(G1985*(1+'inputs and tables'!$K$14)),1,K1984)))</f>
        <v>1</v>
      </c>
      <c r="N1985" s="13">
        <f t="shared" si="92"/>
        <v>35199.215516931174</v>
      </c>
      <c r="O1985" s="10">
        <f ca="1">(O1984+(IF(J1984&lt;&gt;J1983,(-O1984*'inputs and tables'!$K$22-'inputs and tables'!$K$21)-O1984*'inputs and tables'!$K$22,0)*('inputs and tables'!$K$15+'inputs and tables'!$K$16)))*(IF(AND(J1984=0,'inputs and tables'!$K$16=1),(data!C1984/data!C1985-1)*'inputs and tables'!$K$18+1,1)*IF(AND(J1984=1,'inputs and tables'!$K$15=1),(data!C1985/data!C1984-1)*'inputs and tables'!$K$17+1,1))</f>
        <v>1606954.5791147484</v>
      </c>
      <c r="P1985" s="10">
        <f ca="1">(P1984+(IF(K1984&lt;&gt;K1983,(-P1984*'inputs and tables'!$K$22-'inputs and tables'!$K$21)-P1984*'inputs and tables'!$K$22,0)*('inputs and tables'!$K$15+'inputs and tables'!$K$16)))*(IF(AND(K1984=0,'inputs and tables'!$K$16=1),data!C1984/data!C1985,1)*IF(AND(K1984=1,'inputs and tables'!$K$15=1),data!C1985/data!C1984,1))</f>
        <v>23074.68127962411</v>
      </c>
      <c r="R1985" s="36">
        <f ca="1">1-O1985/MAX($O$202:O1985)</f>
        <v>0.51524828269654877</v>
      </c>
      <c r="S1985" s="36">
        <f>1-N1985/MAX($N$202:N1985)</f>
        <v>0.50221348487863449</v>
      </c>
    </row>
    <row r="1986" spans="1:19" x14ac:dyDescent="0.4">
      <c r="A1986" s="17">
        <f t="shared" si="90"/>
        <v>1984</v>
      </c>
      <c r="B1986">
        <v>1591660800</v>
      </c>
      <c r="C1986">
        <v>9779.41</v>
      </c>
      <c r="D1986" s="14">
        <f t="shared" si="91"/>
        <v>43991</v>
      </c>
      <c r="F1986">
        <f ca="1">IF(A1986&lt;$F$2,"",AVERAGE(INDIRECT("C"&amp;A1986-$F$2+3):C1986))</f>
        <v>9267.1968181818229</v>
      </c>
      <c r="G1986" s="2">
        <f ca="1">IF(A1986&lt;$G$2,"",IF(A1986=$G$2,AVERAGE(INDIRECT("C"&amp;A1986-$G$2+3):C1986),G1985+(2/($G$2+3))*(C1986-G1985)))</f>
        <v>9094.3107810264246</v>
      </c>
      <c r="J1986">
        <f ca="1">IF(F1986="","",IF(C1986&lt;(F1986*(1-'inputs and tables'!$K$14)),0,IF(C1986&gt;(F1986*(1+'inputs and tables'!$K$14)),1,J1985)))</f>
        <v>1</v>
      </c>
      <c r="K1986">
        <f ca="1">IF(G1986="","",IF(C1986&lt;(G1986*(1-'inputs and tables'!$K$14)),0,IF(C1986&gt;(G1986*(1+'inputs and tables'!$K$14)),1,K1985)))</f>
        <v>1</v>
      </c>
      <c r="N1986" s="13">
        <f t="shared" si="92"/>
        <v>35191.658569937754</v>
      </c>
      <c r="O1986" s="10">
        <f ca="1">(O1985+(IF(J1985&lt;&gt;J1984,(-O1985*'inputs and tables'!$K$22-'inputs and tables'!$K$21)-O1985*'inputs and tables'!$K$22,0)*('inputs and tables'!$K$15+'inputs and tables'!$K$16)))*(IF(AND(J1985=0,'inputs and tables'!$K$16=1),(data!C1985/data!C1986-1)*'inputs and tables'!$K$18+1,1)*IF(AND(J1985=1,'inputs and tables'!$K$15=1),(data!C1986/data!C1985-1)*'inputs and tables'!$K$17+1,1))</f>
        <v>1606178.3328719577</v>
      </c>
      <c r="P1986" s="10">
        <f ca="1">(P1985+(IF(K1985&lt;&gt;K1984,(-P1985*'inputs and tables'!$K$22-'inputs and tables'!$K$21)-P1985*'inputs and tables'!$K$22,0)*('inputs and tables'!$K$15+'inputs and tables'!$K$16)))*(IF(AND(K1985=0,'inputs and tables'!$K$16=1),data!C1985/data!C1986,1)*IF(AND(K1985=1,'inputs and tables'!$K$15=1),data!C1986/data!C1985,1))</f>
        <v>23069.727358329012</v>
      </c>
      <c r="R1986" s="36">
        <f ca="1">1-O1986/MAX($O$202:O1986)</f>
        <v>0.51548244407493105</v>
      </c>
      <c r="S1986" s="36">
        <f>1-N1986/MAX($N$202:N1986)</f>
        <v>0.50232035505325534</v>
      </c>
    </row>
    <row r="1987" spans="1:19" x14ac:dyDescent="0.4">
      <c r="A1987" s="17">
        <f t="shared" si="90"/>
        <v>1985</v>
      </c>
      <c r="B1987">
        <v>1591747200</v>
      </c>
      <c r="C1987">
        <v>9894.0400000000009</v>
      </c>
      <c r="D1987" s="14">
        <f t="shared" si="91"/>
        <v>43992</v>
      </c>
      <c r="F1987">
        <f ca="1">IF(A1987&lt;$F$2,"",AVERAGE(INDIRECT("C"&amp;A1987-$F$2+3):C1987))</f>
        <v>9315.0211363636408</v>
      </c>
      <c r="G1987" s="2">
        <f ca="1">IF(A1987&lt;$G$2,"",IF(A1987=$G$2,AVERAGE(INDIRECT("C"&amp;A1987-$G$2+3):C1987),G1986+(2/($G$2+3))*(C1987-G1986)))</f>
        <v>9128.3418116210451</v>
      </c>
      <c r="J1987">
        <f ca="1">IF(F1987="","",IF(C1987&lt;(F1987*(1-'inputs and tables'!$K$14)),0,IF(C1987&gt;(F1987*(1+'inputs and tables'!$K$14)),1,J1986)))</f>
        <v>1</v>
      </c>
      <c r="K1987">
        <f ca="1">IF(G1987="","",IF(C1987&lt;(G1987*(1-'inputs and tables'!$K$14)),0,IF(C1987&gt;(G1987*(1+'inputs and tables'!$K$14)),1,K1986)))</f>
        <v>1</v>
      </c>
      <c r="N1987" s="13">
        <f t="shared" si="92"/>
        <v>35604.159919392579</v>
      </c>
      <c r="O1987" s="10">
        <f ca="1">(O1986+(IF(J1986&lt;&gt;J1985,(-O1986*'inputs and tables'!$K$22-'inputs and tables'!$K$21)-O1986*'inputs and tables'!$K$22,0)*('inputs and tables'!$K$15+'inputs and tables'!$K$16)))*(IF(AND(J1986=0,'inputs and tables'!$K$16=1),(data!C1986/data!C1987-1)*'inputs and tables'!$K$18+1,1)*IF(AND(J1986=1,'inputs and tables'!$K$15=1),(data!C1987/data!C1986-1)*'inputs and tables'!$K$17+1,1))</f>
        <v>1648538.9149692934</v>
      </c>
      <c r="P1987" s="10">
        <f ca="1">(P1986+(IF(K1986&lt;&gt;K1985,(-P1986*'inputs and tables'!$K$22-'inputs and tables'!$K$21)-P1986*'inputs and tables'!$K$22,0)*('inputs and tables'!$K$15+'inputs and tables'!$K$16)))*(IF(AND(K1986=0,'inputs and tables'!$K$16=1),data!C1986/data!C1987,1)*IF(AND(K1986=1,'inputs and tables'!$K$15=1),data!C1987/data!C1986,1))</f>
        <v>23340.140690737131</v>
      </c>
      <c r="R1987" s="36">
        <f ca="1">1-O1987/MAX($O$202:O1987)</f>
        <v>0.50270400890038536</v>
      </c>
      <c r="S1987" s="36">
        <f>1-N1987/MAX($N$202:N1987)</f>
        <v>0.49648677023574117</v>
      </c>
    </row>
    <row r="1988" spans="1:19" x14ac:dyDescent="0.4">
      <c r="A1988" s="17">
        <f t="shared" si="90"/>
        <v>1986</v>
      </c>
      <c r="B1988">
        <v>1591833600</v>
      </c>
      <c r="C1988">
        <v>9268.16</v>
      </c>
      <c r="D1988" s="14">
        <f t="shared" si="91"/>
        <v>43993</v>
      </c>
      <c r="F1988">
        <f ca="1">IF(A1988&lt;$F$2,"",AVERAGE(INDIRECT("C"&amp;A1988-$F$2+3):C1988))</f>
        <v>9349.4109090909114</v>
      </c>
      <c r="G1988" s="2">
        <f ca="1">IF(A1988&lt;$G$2,"",IF(A1988=$G$2,AVERAGE(INDIRECT("C"&amp;A1988-$G$2+3):C1988),G1987+(2/($G$2+3))*(C1988-G1987)))</f>
        <v>9134.2915217648297</v>
      </c>
      <c r="J1988">
        <f ca="1">IF(F1988="","",IF(C1988&lt;(F1988*(1-'inputs and tables'!$K$14)),0,IF(C1988&gt;(F1988*(1+'inputs and tables'!$K$14)),1,J1987)))</f>
        <v>0</v>
      </c>
      <c r="K1988">
        <f ca="1">IF(G1988="","",IF(C1988&lt;(G1988*(1-'inputs and tables'!$K$14)),0,IF(C1988&gt;(G1988*(1+'inputs and tables'!$K$14)),1,K1987)))</f>
        <v>1</v>
      </c>
      <c r="N1988" s="13">
        <f t="shared" si="92"/>
        <v>33351.90183166002</v>
      </c>
      <c r="O1988" s="10">
        <f ca="1">(O1987+(IF(J1987&lt;&gt;J1986,(-O1987*'inputs and tables'!$K$22-'inputs and tables'!$K$21)-O1987*'inputs and tables'!$K$22,0)*('inputs and tables'!$K$15+'inputs and tables'!$K$16)))*(IF(AND(J1987=0,'inputs and tables'!$K$16=1),(data!C1987/data!C1988-1)*'inputs and tables'!$K$18+1,1)*IF(AND(J1987=1,'inputs and tables'!$K$15=1),(data!C1988/data!C1987-1)*'inputs and tables'!$K$17+1,1))</f>
        <v>1413900.4906019762</v>
      </c>
      <c r="P1988" s="10">
        <f ca="1">(P1987+(IF(K1987&lt;&gt;K1986,(-P1987*'inputs and tables'!$K$22-'inputs and tables'!$K$21)-P1987*'inputs and tables'!$K$22,0)*('inputs and tables'!$K$15+'inputs and tables'!$K$16)))*(IF(AND(K1987=0,'inputs and tables'!$K$16=1),data!C1987/data!C1988,1)*IF(AND(K1987=1,'inputs and tables'!$K$15=1),data!C1988/data!C1987,1))</f>
        <v>21863.683423986786</v>
      </c>
      <c r="R1988" s="36">
        <f ca="1">1-O1988/MAX($O$202:O1988)</f>
        <v>0.57348471461273443</v>
      </c>
      <c r="S1988" s="36">
        <f>1-N1988/MAX($N$202:N1988)</f>
        <v>0.52833815351748004</v>
      </c>
    </row>
    <row r="1989" spans="1:19" x14ac:dyDescent="0.4">
      <c r="A1989" s="17">
        <f t="shared" ref="A1989:A2052" si="93">A1988+1</f>
        <v>1987</v>
      </c>
      <c r="B1989">
        <v>1591920000</v>
      </c>
      <c r="C1989">
        <v>9464.17</v>
      </c>
      <c r="D1989" s="14">
        <f t="shared" si="91"/>
        <v>43994</v>
      </c>
      <c r="F1989">
        <f ca="1">IF(A1989&lt;$F$2,"",AVERAGE(INDIRECT("C"&amp;A1989-$F$2+3):C1989))</f>
        <v>9364.6477272727298</v>
      </c>
      <c r="G1989" s="2">
        <f ca="1">IF(A1989&lt;$G$2,"",IF(A1989=$G$2,AVERAGE(INDIRECT("C"&amp;A1989-$G$2+3):C1989),G1988+(2/($G$2+3))*(C1989-G1988)))</f>
        <v>9148.3289038173898</v>
      </c>
      <c r="J1989">
        <f ca="1">IF(F1989="","",IF(C1989&lt;(F1989*(1-'inputs and tables'!$K$14)),0,IF(C1989&gt;(F1989*(1+'inputs and tables'!$K$14)),1,J1988)))</f>
        <v>1</v>
      </c>
      <c r="K1989">
        <f ca="1">IF(G1989="","",IF(C1989&lt;(G1989*(1-'inputs and tables'!$K$14)),0,IF(C1989&gt;(G1989*(1+'inputs and tables'!$K$14)),1,K1988)))</f>
        <v>1</v>
      </c>
      <c r="N1989" s="13">
        <f t="shared" si="92"/>
        <v>34057.252869840595</v>
      </c>
      <c r="O1989" s="10">
        <f ca="1">(O1988+(IF(J1988&lt;&gt;J1987,(-O1988*'inputs and tables'!$K$22-'inputs and tables'!$K$21)-O1988*'inputs and tables'!$K$22,0)*('inputs and tables'!$K$15+'inputs and tables'!$K$16)))*(IF(AND(J1988=0,'inputs and tables'!$K$16=1),(data!C1988/data!C1989-1)*'inputs and tables'!$K$18+1,1)*IF(AND(J1988=1,'inputs and tables'!$K$15=1),(data!C1989/data!C1988-1)*'inputs and tables'!$K$17+1,1))</f>
        <v>1381848.324685171</v>
      </c>
      <c r="P1989" s="10">
        <f ca="1">(P1988+(IF(K1988&lt;&gt;K1987,(-P1988*'inputs and tables'!$K$22-'inputs and tables'!$K$21)-P1988*'inputs and tables'!$K$22,0)*('inputs and tables'!$K$15+'inputs and tables'!$K$16)))*(IF(AND(K1988=0,'inputs and tables'!$K$16=1),data!C1988/data!C1989,1)*IF(AND(K1988=1,'inputs and tables'!$K$15=1),data!C1989/data!C1988,1))</f>
        <v>22326.073001630641</v>
      </c>
      <c r="R1989" s="36">
        <f ca="1">1-O1989/MAX($O$202:O1989)</f>
        <v>0.58315352708161328</v>
      </c>
      <c r="S1989" s="36">
        <f>1-N1989/MAX($N$202:N1989)</f>
        <v>0.51836309498061417</v>
      </c>
    </row>
    <row r="1990" spans="1:19" x14ac:dyDescent="0.4">
      <c r="A1990" s="17">
        <f t="shared" si="93"/>
        <v>1988</v>
      </c>
      <c r="B1990">
        <v>1592006400</v>
      </c>
      <c r="C1990">
        <v>9475</v>
      </c>
      <c r="D1990" s="14">
        <f t="shared" si="91"/>
        <v>43995</v>
      </c>
      <c r="F1990">
        <f ca="1">IF(A1990&lt;$F$2,"",AVERAGE(INDIRECT("C"&amp;A1990-$F$2+3):C1990))</f>
        <v>9383.9822727272749</v>
      </c>
      <c r="G1990" s="2">
        <f ca="1">IF(A1990&lt;$G$2,"",IF(A1990=$G$2,AVERAGE(INDIRECT("C"&amp;A1990-$G$2+3):C1990),G1989+(2/($G$2+3))*(C1990-G1989)))</f>
        <v>9162.2298015272881</v>
      </c>
      <c r="J1990">
        <f ca="1">IF(F1990="","",IF(C1990&lt;(F1990*(1-'inputs and tables'!$K$14)),0,IF(C1990&gt;(F1990*(1+'inputs and tables'!$K$14)),1,J1989)))</f>
        <v>1</v>
      </c>
      <c r="K1990">
        <f ca="1">IF(G1990="","",IF(C1990&lt;(G1990*(1-'inputs and tables'!$K$14)),0,IF(C1990&gt;(G1990*(1+'inputs and tables'!$K$14)),1,K1989)))</f>
        <v>1</v>
      </c>
      <c r="N1990" s="13">
        <f t="shared" si="92"/>
        <v>34096.225125049488</v>
      </c>
      <c r="O1990" s="10">
        <f ca="1">(O1989+(IF(J1989&lt;&gt;J1988,(-O1989*'inputs and tables'!$K$22-'inputs and tables'!$K$21)-O1989*'inputs and tables'!$K$22,0)*('inputs and tables'!$K$15+'inputs and tables'!$K$16)))*(IF(AND(J1989=0,'inputs and tables'!$K$16=1),(data!C1989/data!C1990-1)*'inputs and tables'!$K$18+1,1)*IF(AND(J1989=1,'inputs and tables'!$K$15=1),(data!C1990/data!C1989-1)*'inputs and tables'!$K$17+1,1))</f>
        <v>1382635.3720179633</v>
      </c>
      <c r="P1990" s="10">
        <f ca="1">(P1989+(IF(K1989&lt;&gt;K1988,(-P1989*'inputs and tables'!$K$22-'inputs and tables'!$K$21)-P1989*'inputs and tables'!$K$22,0)*('inputs and tables'!$K$15+'inputs and tables'!$K$16)))*(IF(AND(K1989=0,'inputs and tables'!$K$16=1),data!C1989/data!C1990,1)*IF(AND(K1989=1,'inputs and tables'!$K$15=1),data!C1990/data!C1989,1))</f>
        <v>22351.6210814525</v>
      </c>
      <c r="R1990" s="36">
        <f ca="1">1-O1990/MAX($O$202:O1990)</f>
        <v>0.58291610746121525</v>
      </c>
      <c r="S1990" s="36">
        <f>1-N1990/MAX($N$202:N1990)</f>
        <v>0.51781195022292703</v>
      </c>
    </row>
    <row r="1991" spans="1:19" x14ac:dyDescent="0.4">
      <c r="A1991" s="17">
        <f t="shared" si="93"/>
        <v>1989</v>
      </c>
      <c r="B1991">
        <v>1592092800</v>
      </c>
      <c r="C1991">
        <v>9325</v>
      </c>
      <c r="D1991" s="14">
        <f t="shared" si="91"/>
        <v>43996</v>
      </c>
      <c r="F1991">
        <f ca="1">IF(A1991&lt;$F$2,"",AVERAGE(INDIRECT("C"&amp;A1991-$F$2+3):C1991))</f>
        <v>9395.2454545454548</v>
      </c>
      <c r="G1991" s="2">
        <f ca="1">IF(A1991&lt;$G$2,"",IF(A1991=$G$2,AVERAGE(INDIRECT("C"&amp;A1991-$G$2+3):C1991),G1990+(2/($G$2+3))*(C1991-G1990)))</f>
        <v>9169.1561929516592</v>
      </c>
      <c r="J1991">
        <f ca="1">IF(F1991="","",IF(C1991&lt;(F1991*(1-'inputs and tables'!$K$14)),0,IF(C1991&gt;(F1991*(1+'inputs and tables'!$K$14)),1,J1990)))</f>
        <v>0</v>
      </c>
      <c r="K1991">
        <f ca="1">IF(G1991="","",IF(C1991&lt;(G1991*(1-'inputs and tables'!$K$14)),0,IF(C1991&gt;(G1991*(1+'inputs and tables'!$K$14)),1,K1990)))</f>
        <v>1</v>
      </c>
      <c r="N1991" s="13">
        <f t="shared" si="92"/>
        <v>33556.443196948443</v>
      </c>
      <c r="O1991" s="10">
        <f ca="1">(O1990+(IF(J1990&lt;&gt;J1989,(-O1990*'inputs and tables'!$K$22-'inputs and tables'!$K$21)-O1990*'inputs and tables'!$K$22,0)*('inputs and tables'!$K$15+'inputs and tables'!$K$16)))*(IF(AND(J1990=0,'inputs and tables'!$K$16=1),(data!C1990/data!C1991-1)*'inputs and tables'!$K$18+1,1)*IF(AND(J1990=1,'inputs and tables'!$K$15=1),(data!C1991/data!C1990-1)*'inputs and tables'!$K$17+1,1))</f>
        <v>1333385.8271043948</v>
      </c>
      <c r="P1991" s="10">
        <f ca="1">(P1990+(IF(K1990&lt;&gt;K1989,(-P1990*'inputs and tables'!$K$22-'inputs and tables'!$K$21)-P1990*'inputs and tables'!$K$22,0)*('inputs and tables'!$K$15+'inputs and tables'!$K$16)))*(IF(AND(K1990=0,'inputs and tables'!$K$16=1),data!C1990/data!C1991,1)*IF(AND(K1990=1,'inputs and tables'!$K$15=1),data!C1991/data!C1990,1))</f>
        <v>21997.769560374098</v>
      </c>
      <c r="R1991" s="36">
        <f ca="1">1-O1991/MAX($O$202:O1991)</f>
        <v>0.5977726577231508</v>
      </c>
      <c r="S1991" s="36">
        <f>1-N1991/MAX($N$202:N1991)</f>
        <v>0.52544553412441097</v>
      </c>
    </row>
    <row r="1992" spans="1:19" x14ac:dyDescent="0.4">
      <c r="A1992" s="17">
        <f t="shared" si="93"/>
        <v>1990</v>
      </c>
      <c r="B1992">
        <v>1592179200</v>
      </c>
      <c r="C1992">
        <v>9432.5300000000007</v>
      </c>
      <c r="D1992" s="14">
        <f t="shared" si="91"/>
        <v>43997</v>
      </c>
      <c r="F1992">
        <f ca="1">IF(A1992&lt;$F$2,"",AVERAGE(INDIRECT("C"&amp;A1992-$F$2+3):C1992))</f>
        <v>9405.4034090909099</v>
      </c>
      <c r="G1992" s="2">
        <f ca="1">IF(A1992&lt;$G$2,"",IF(A1992=$G$2,AVERAGE(INDIRECT("C"&amp;A1992-$G$2+3):C1992),G1991+(2/($G$2+3))*(C1992-G1991)))</f>
        <v>9180.3635889962698</v>
      </c>
      <c r="J1992">
        <f ca="1">IF(F1992="","",IF(C1992&lt;(F1992*(1-'inputs and tables'!$K$14)),0,IF(C1992&gt;(F1992*(1+'inputs and tables'!$K$14)),1,J1991)))</f>
        <v>1</v>
      </c>
      <c r="K1992">
        <f ca="1">IF(G1992="","",IF(C1992&lt;(G1992*(1-'inputs and tables'!$K$14)),0,IF(C1992&gt;(G1992*(1+'inputs and tables'!$K$14)),1,K1991)))</f>
        <v>1</v>
      </c>
      <c r="N1992" s="13">
        <f t="shared" si="92"/>
        <v>33943.394868473151</v>
      </c>
      <c r="O1992" s="10">
        <f ca="1">(O1991+(IF(J1991&lt;&gt;J1990,(-O1991*'inputs and tables'!$K$22-'inputs and tables'!$K$21)-O1991*'inputs and tables'!$K$22,0)*('inputs and tables'!$K$15+'inputs and tables'!$K$16)))*(IF(AND(J1991=0,'inputs and tables'!$K$16=1),(data!C1991/data!C1992-1)*'inputs and tables'!$K$18+1,1)*IF(AND(J1991=1,'inputs and tables'!$K$15=1),(data!C1992/data!C1991-1)*'inputs and tables'!$K$17+1,1))</f>
        <v>1315548.9770054251</v>
      </c>
      <c r="P1992" s="10">
        <f ca="1">(P1991+(IF(K1991&lt;&gt;K1990,(-P1991*'inputs and tables'!$K$22-'inputs and tables'!$K$21)-P1991*'inputs and tables'!$K$22,0)*('inputs and tables'!$K$15+'inputs and tables'!$K$16)))*(IF(AND(K1991=0,'inputs and tables'!$K$16=1),data!C1991/data!C1992,1)*IF(AND(K1991=1,'inputs and tables'!$K$15=1),data!C1992/data!C1991,1))</f>
        <v>22251.433920784504</v>
      </c>
      <c r="R1992" s="36">
        <f ca="1">1-O1992/MAX($O$202:O1992)</f>
        <v>0.60315329749302093</v>
      </c>
      <c r="S1992" s="36">
        <f>1-N1992/MAX($N$202:N1992)</f>
        <v>0.51997327227823376</v>
      </c>
    </row>
    <row r="1993" spans="1:19" x14ac:dyDescent="0.4">
      <c r="A1993" s="17">
        <f t="shared" si="93"/>
        <v>1991</v>
      </c>
      <c r="B1993">
        <v>1592265600</v>
      </c>
      <c r="C1993">
        <v>9526.25</v>
      </c>
      <c r="D1993" s="14">
        <f t="shared" si="91"/>
        <v>43998</v>
      </c>
      <c r="F1993">
        <f ca="1">IF(A1993&lt;$F$2,"",AVERAGE(INDIRECT("C"&amp;A1993-$F$2+3):C1993))</f>
        <v>9419.4102272727287</v>
      </c>
      <c r="G1993" s="2">
        <f ca="1">IF(A1993&lt;$G$2,"",IF(A1993=$G$2,AVERAGE(INDIRECT("C"&amp;A1993-$G$2+3):C1993),G1992+(2/($G$2+3))*(C1993-G1992)))</f>
        <v>9195.0821596772803</v>
      </c>
      <c r="J1993">
        <f ca="1">IF(F1993="","",IF(C1993&lt;(F1993*(1-'inputs and tables'!$K$14)),0,IF(C1993&gt;(F1993*(1+'inputs and tables'!$K$14)),1,J1992)))</f>
        <v>1</v>
      </c>
      <c r="K1993">
        <f ca="1">IF(G1993="","",IF(C1993&lt;(G1993*(1-'inputs and tables'!$K$14)),0,IF(C1993&gt;(G1993*(1+'inputs and tables'!$K$14)),1,K1992)))</f>
        <v>1</v>
      </c>
      <c r="N1993" s="13">
        <f t="shared" si="92"/>
        <v>34280.650617150684</v>
      </c>
      <c r="O1993" s="10">
        <f ca="1">(O1992+(IF(J1992&lt;&gt;J1991,(-O1992*'inputs and tables'!$K$22-'inputs and tables'!$K$21)-O1992*'inputs and tables'!$K$22,0)*('inputs and tables'!$K$15+'inputs and tables'!$K$16)))*(IF(AND(J1992=0,'inputs and tables'!$K$16=1),(data!C1992/data!C1993-1)*'inputs and tables'!$K$18+1,1)*IF(AND(J1992=1,'inputs and tables'!$K$15=1),(data!C1993/data!C1992-1)*'inputs and tables'!$K$17+1,1))</f>
        <v>1342268.9644076838</v>
      </c>
      <c r="P1993" s="10">
        <f ca="1">(P1992+(IF(K1992&lt;&gt;K1991,(-P1992*'inputs and tables'!$K$22-'inputs and tables'!$K$21)-P1992*'inputs and tables'!$K$22,0)*('inputs and tables'!$K$15+'inputs and tables'!$K$16)))*(IF(AND(K1992=0,'inputs and tables'!$K$16=1),data!C1992/data!C1993,1)*IF(AND(K1992=1,'inputs and tables'!$K$15=1),data!C1993/data!C1992,1))</f>
        <v>22472.52035115429</v>
      </c>
      <c r="R1993" s="36">
        <f ca="1">1-O1993/MAX($O$202:O1993)</f>
        <v>0.59509298269139987</v>
      </c>
      <c r="S1993" s="36">
        <f>1-N1993/MAX($N$202:N1993)</f>
        <v>0.51520380905658647</v>
      </c>
    </row>
    <row r="1994" spans="1:19" x14ac:dyDescent="0.4">
      <c r="A1994" s="17">
        <f t="shared" si="93"/>
        <v>1992</v>
      </c>
      <c r="B1994">
        <v>1592352000</v>
      </c>
      <c r="C1994">
        <v>9457.51</v>
      </c>
      <c r="D1994" s="14">
        <f t="shared" si="91"/>
        <v>43999</v>
      </c>
      <c r="F1994">
        <f ca="1">IF(A1994&lt;$F$2,"",AVERAGE(INDIRECT("C"&amp;A1994-$F$2+3):C1994))</f>
        <v>9432.4552272727287</v>
      </c>
      <c r="G1994" s="2">
        <f ca="1">IF(A1994&lt;$G$2,"",IF(A1994=$G$2,AVERAGE(INDIRECT("C"&amp;A1994-$G$2+3):C1994),G1993+(2/($G$2+3))*(C1994-G1993)))</f>
        <v>9206.2493018186724</v>
      </c>
      <c r="J1994">
        <f ca="1">IF(F1994="","",IF(C1994&lt;(F1994*(1-'inputs and tables'!$K$14)),0,IF(C1994&gt;(F1994*(1+'inputs and tables'!$K$14)),1,J1993)))</f>
        <v>1</v>
      </c>
      <c r="K1994">
        <f ca="1">IF(G1994="","",IF(C1994&lt;(G1994*(1-'inputs and tables'!$K$14)),0,IF(C1994&gt;(G1994*(1+'inputs and tables'!$K$14)),1,K1993)))</f>
        <v>1</v>
      </c>
      <c r="N1994" s="13">
        <f t="shared" si="92"/>
        <v>34033.286552232908</v>
      </c>
      <c r="O1994" s="10">
        <f ca="1">(O1993+(IF(J1993&lt;&gt;J1992,(-O1993*'inputs and tables'!$K$22-'inputs and tables'!$K$21)-O1993*'inputs and tables'!$K$22,0)*('inputs and tables'!$K$15+'inputs and tables'!$K$16)))*(IF(AND(J1993=0,'inputs and tables'!$K$16=1),(data!C1993/data!C1994-1)*'inputs and tables'!$K$18+1,1)*IF(AND(J1993=1,'inputs and tables'!$K$15=1),(data!C1994/data!C1993-1)*'inputs and tables'!$K$17+1,1))</f>
        <v>1320476.3356838822</v>
      </c>
      <c r="P1994" s="10">
        <f ca="1">(P1993+(IF(K1993&lt;&gt;K1992,(-P1993*'inputs and tables'!$K$22-'inputs and tables'!$K$21)-P1993*'inputs and tables'!$K$22,0)*('inputs and tables'!$K$15+'inputs and tables'!$K$16)))*(IF(AND(K1993=0,'inputs and tables'!$K$16=1),data!C1993/data!C1994,1)*IF(AND(K1993=1,'inputs and tables'!$K$15=1),data!C1994/data!C1993,1))</f>
        <v>22310.361994094761</v>
      </c>
      <c r="R1994" s="36">
        <f ca="1">1-O1994/MAX($O$202:O1994)</f>
        <v>0.60166691722303978</v>
      </c>
      <c r="S1994" s="36">
        <f>1-N1994/MAX($N$202:N1994)</f>
        <v>0.51870202610583993</v>
      </c>
    </row>
    <row r="1995" spans="1:19" x14ac:dyDescent="0.4">
      <c r="A1995" s="17">
        <f t="shared" si="93"/>
        <v>1993</v>
      </c>
      <c r="B1995">
        <v>1592438400</v>
      </c>
      <c r="C1995">
        <v>9376.14</v>
      </c>
      <c r="D1995" s="14">
        <f t="shared" si="91"/>
        <v>44000</v>
      </c>
      <c r="F1995">
        <f ca="1">IF(A1995&lt;$F$2,"",AVERAGE(INDIRECT("C"&amp;A1995-$F$2+3):C1995))</f>
        <v>9440.3495454545464</v>
      </c>
      <c r="G1995" s="2">
        <f ca="1">IF(A1995&lt;$G$2,"",IF(A1995=$G$2,AVERAGE(INDIRECT("C"&amp;A1995-$G$2+3):C1995),G1994+(2/($G$2+3))*(C1995-G1994)))</f>
        <v>9213.4786932306433</v>
      </c>
      <c r="J1995">
        <f ca="1">IF(F1995="","",IF(C1995&lt;(F1995*(1-'inputs and tables'!$K$14)),0,IF(C1995&gt;(F1995*(1+'inputs and tables'!$K$14)),1,J1994)))</f>
        <v>0</v>
      </c>
      <c r="K1995">
        <f ca="1">IF(G1995="","",IF(C1995&lt;(G1995*(1-'inputs and tables'!$K$14)),0,IF(C1995&gt;(G1995*(1+'inputs and tables'!$K$14)),1,K1994)))</f>
        <v>1</v>
      </c>
      <c r="N1995" s="13">
        <f t="shared" si="92"/>
        <v>33740.472848969024</v>
      </c>
      <c r="O1995" s="10">
        <f ca="1">(O1994+(IF(J1994&lt;&gt;J1993,(-O1994*'inputs and tables'!$K$22-'inputs and tables'!$K$21)-O1994*'inputs and tables'!$K$22,0)*('inputs and tables'!$K$15+'inputs and tables'!$K$16)))*(IF(AND(J1994=0,'inputs and tables'!$K$16=1),(data!C1994/data!C1995-1)*'inputs and tables'!$K$18+1,1)*IF(AND(J1994=1,'inputs and tables'!$K$15=1),(data!C1995/data!C1994-1)*'inputs and tables'!$K$17+1,1))</f>
        <v>1294913.9932990633</v>
      </c>
      <c r="P1995" s="10">
        <f ca="1">(P1994+(IF(K1994&lt;&gt;K1993,(-P1994*'inputs and tables'!$K$22-'inputs and tables'!$K$21)-P1994*'inputs and tables'!$K$22,0)*('inputs and tables'!$K$15+'inputs and tables'!$K$16)))*(IF(AND(K1994=0,'inputs and tables'!$K$16=1),data!C1994/data!C1995,1)*IF(AND(K1994=1,'inputs and tables'!$K$15=1),data!C1995/data!C1994,1))</f>
        <v>22118.409338960428</v>
      </c>
      <c r="R1995" s="36">
        <f ca="1">1-O1995/MAX($O$202:O1995)</f>
        <v>0.60937801841431671</v>
      </c>
      <c r="S1995" s="36">
        <f>1-N1995/MAX($N$202:N1995)</f>
        <v>0.5228429909195984</v>
      </c>
    </row>
    <row r="1996" spans="1:19" x14ac:dyDescent="0.4">
      <c r="A1996" s="17">
        <f t="shared" si="93"/>
        <v>1994</v>
      </c>
      <c r="B1996">
        <v>1592524800</v>
      </c>
      <c r="C1996">
        <v>9301.91</v>
      </c>
      <c r="D1996" s="14">
        <f t="shared" si="91"/>
        <v>44001</v>
      </c>
      <c r="F1996">
        <f ca="1">IF(A1996&lt;$F$2,"",AVERAGE(INDIRECT("C"&amp;A1996-$F$2+3):C1996))</f>
        <v>9443.670454545454</v>
      </c>
      <c r="G1996" s="2">
        <f ca="1">IF(A1996&lt;$G$2,"",IF(A1996=$G$2,AVERAGE(INDIRECT("C"&amp;A1996-$G$2+3):C1996),G1995+(2/($G$2+3))*(C1996-G1995)))</f>
        <v>9217.2417275612534</v>
      </c>
      <c r="J1996">
        <f ca="1">IF(F1996="","",IF(C1996&lt;(F1996*(1-'inputs and tables'!$K$14)),0,IF(C1996&gt;(F1996*(1+'inputs and tables'!$K$14)),1,J1995)))</f>
        <v>0</v>
      </c>
      <c r="K1996">
        <f ca="1">IF(G1996="","",IF(C1996&lt;(G1996*(1-'inputs and tables'!$K$14)),0,IF(C1996&gt;(G1996*(1+'inputs and tables'!$K$14)),1,K1995)))</f>
        <v>1</v>
      </c>
      <c r="N1996" s="13">
        <f t="shared" si="92"/>
        <v>33473.352765482756</v>
      </c>
      <c r="O1996" s="10">
        <f ca="1">(O1995+(IF(J1995&lt;&gt;J1994,(-O1995*'inputs and tables'!$K$22-'inputs and tables'!$K$21)-O1995*'inputs and tables'!$K$22,0)*('inputs and tables'!$K$15+'inputs and tables'!$K$16)))*(IF(AND(J1995=0,'inputs and tables'!$K$16=1),(data!C1995/data!C1996-1)*'inputs and tables'!$K$18+1,1)*IF(AND(J1995=1,'inputs and tables'!$K$15=1),(data!C1996/data!C1995-1)*'inputs and tables'!$K$17+1,1))</f>
        <v>1302637.0174891842</v>
      </c>
      <c r="P1996" s="10">
        <f ca="1">(P1995+(IF(K1995&lt;&gt;K1994,(-P1995*'inputs and tables'!$K$22-'inputs and tables'!$K$21)-P1995*'inputs and tables'!$K$22,0)*('inputs and tables'!$K$15+'inputs and tables'!$K$16)))*(IF(AND(K1995=0,'inputs and tables'!$K$16=1),data!C1995/data!C1996,1)*IF(AND(K1995=1,'inputs and tables'!$K$15=1),data!C1996/data!C1995,1))</f>
        <v>21943.30001622943</v>
      </c>
      <c r="R1996" s="36">
        <f ca="1">1-O1996/MAX($O$202:O1996)</f>
        <v>0.60704830151528677</v>
      </c>
      <c r="S1996" s="36">
        <f>1-N1996/MAX($N$202:N1996)</f>
        <v>0.52662059713964604</v>
      </c>
    </row>
    <row r="1997" spans="1:19" x14ac:dyDescent="0.4">
      <c r="A1997" s="17">
        <f t="shared" si="93"/>
        <v>1995</v>
      </c>
      <c r="B1997">
        <v>1592611200</v>
      </c>
      <c r="C1997">
        <v>9355.74</v>
      </c>
      <c r="D1997" s="14">
        <f t="shared" si="91"/>
        <v>44002</v>
      </c>
      <c r="F1997">
        <f ca="1">IF(A1997&lt;$F$2,"",AVERAGE(INDIRECT("C"&amp;A1997-$F$2+3):C1997))</f>
        <v>9428.9197727272731</v>
      </c>
      <c r="G1997" s="2">
        <f ca="1">IF(A1997&lt;$G$2,"",IF(A1997=$G$2,AVERAGE(INDIRECT("C"&amp;A1997-$G$2+3):C1997),G1996+(2/($G$2+3))*(C1997-G1996)))</f>
        <v>9223.1352710692845</v>
      </c>
      <c r="J1997">
        <f ca="1">IF(F1997="","",IF(C1997&lt;(F1997*(1-'inputs and tables'!$K$14)),0,IF(C1997&gt;(F1997*(1+'inputs and tables'!$K$14)),1,J1996)))</f>
        <v>0</v>
      </c>
      <c r="K1997">
        <f ca="1">IF(G1997="","",IF(C1997&lt;(G1997*(1-'inputs and tables'!$K$14)),0,IF(C1997&gt;(G1997*(1+'inputs and tables'!$K$14)),1,K1996)))</f>
        <v>1</v>
      </c>
      <c r="N1997" s="13">
        <f t="shared" si="92"/>
        <v>33667.062506747287</v>
      </c>
      <c r="O1997" s="10">
        <f ca="1">(O1996+(IF(J1996&lt;&gt;J1995,(-O1996*'inputs and tables'!$K$22-'inputs and tables'!$K$21)-O1996*'inputs and tables'!$K$22,0)*('inputs and tables'!$K$15+'inputs and tables'!$K$16)))*(IF(AND(J1996=0,'inputs and tables'!$K$16=1),(data!C1996/data!C1997-1)*'inputs and tables'!$K$18+1,1)*IF(AND(J1996=1,'inputs and tables'!$K$15=1),(data!C1997/data!C1996-1)*'inputs and tables'!$K$17+1,1))</f>
        <v>1295142.0517621073</v>
      </c>
      <c r="P1997" s="10">
        <f ca="1">(P1996+(IF(K1996&lt;&gt;K1995,(-P1996*'inputs and tables'!$K$22-'inputs and tables'!$K$21)-P1996*'inputs and tables'!$K$22,0)*('inputs and tables'!$K$15+'inputs and tables'!$K$16)))*(IF(AND(K1996=0,'inputs and tables'!$K$16=1),data!C1996/data!C1997,1)*IF(AND(K1996=1,'inputs and tables'!$K$15=1),data!C1997/data!C1996,1))</f>
        <v>22070.285532093767</v>
      </c>
      <c r="R1997" s="36">
        <f ca="1">1-O1997/MAX($O$202:O1997)</f>
        <v>0.60930922261072462</v>
      </c>
      <c r="S1997" s="36">
        <f>1-N1997/MAX($N$202:N1997)</f>
        <v>0.5238811583302001</v>
      </c>
    </row>
    <row r="1998" spans="1:19" x14ac:dyDescent="0.4">
      <c r="A1998" s="17">
        <f t="shared" si="93"/>
        <v>1996</v>
      </c>
      <c r="B1998">
        <v>1592697600</v>
      </c>
      <c r="C1998">
        <v>9286.14</v>
      </c>
      <c r="D1998" s="14">
        <f t="shared" si="91"/>
        <v>44003</v>
      </c>
      <c r="F1998">
        <f ca="1">IF(A1998&lt;$F$2,"",AVERAGE(INDIRECT("C"&amp;A1998-$F$2+3):C1998))</f>
        <v>9417.0138636363627</v>
      </c>
      <c r="G1998" s="2">
        <f ca="1">IF(A1998&lt;$G$2,"",IF(A1998=$G$2,AVERAGE(INDIRECT("C"&amp;A1998-$G$2+3):C1998),G1997+(2/($G$2+3))*(C1998-G1997)))</f>
        <v>9225.8163233642081</v>
      </c>
      <c r="J1998">
        <f ca="1">IF(F1998="","",IF(C1998&lt;(F1998*(1-'inputs and tables'!$K$14)),0,IF(C1998&gt;(F1998*(1+'inputs and tables'!$K$14)),1,J1997)))</f>
        <v>0</v>
      </c>
      <c r="K1998">
        <f ca="1">IF(G1998="","",IF(C1998&lt;(G1998*(1-'inputs and tables'!$K$14)),0,IF(C1998&gt;(G1998*(1+'inputs and tables'!$K$14)),1,K1997)))</f>
        <v>1</v>
      </c>
      <c r="N1998" s="13">
        <f t="shared" si="92"/>
        <v>33416.603692108401</v>
      </c>
      <c r="O1998" s="10">
        <f ca="1">(O1997+(IF(J1997&lt;&gt;J1996,(-O1997*'inputs and tables'!$K$22-'inputs and tables'!$K$21)-O1997*'inputs and tables'!$K$22,0)*('inputs and tables'!$K$15+'inputs and tables'!$K$16)))*(IF(AND(J1997=0,'inputs and tables'!$K$16=1),(data!C1997/data!C1998-1)*'inputs and tables'!$K$18+1,1)*IF(AND(J1997=1,'inputs and tables'!$K$15=1),(data!C1998/data!C1997-1)*'inputs and tables'!$K$17+1,1))</f>
        <v>1304849.1945364615</v>
      </c>
      <c r="P1998" s="10">
        <f ca="1">(P1997+(IF(K1997&lt;&gt;K1996,(-P1997*'inputs and tables'!$K$22-'inputs and tables'!$K$21)-P1997*'inputs and tables'!$K$22,0)*('inputs and tables'!$K$15+'inputs and tables'!$K$16)))*(IF(AND(K1997=0,'inputs and tables'!$K$16=1),data!C1997/data!C1998,1)*IF(AND(K1997=1,'inputs and tables'!$K$15=1),data!C1998/data!C1997,1))</f>
        <v>21906.098426313387</v>
      </c>
      <c r="R1998" s="36">
        <f ca="1">1-O1998/MAX($O$202:O1998)</f>
        <v>0.60638097921720568</v>
      </c>
      <c r="S1998" s="36">
        <f>1-N1998/MAX($N$202:N1998)</f>
        <v>0.52742314126048873</v>
      </c>
    </row>
    <row r="1999" spans="1:19" x14ac:dyDescent="0.4">
      <c r="A1999" s="17">
        <f t="shared" si="93"/>
        <v>1997</v>
      </c>
      <c r="B1999">
        <v>1592784000</v>
      </c>
      <c r="C1999">
        <v>9690.74</v>
      </c>
      <c r="D1999" s="14">
        <f t="shared" si="91"/>
        <v>44004</v>
      </c>
      <c r="F1999">
        <f ca="1">IF(A1999&lt;$F$2,"",AVERAGE(INDIRECT("C"&amp;A1999-$F$2+3):C1999))</f>
        <v>9420.5031818181797</v>
      </c>
      <c r="G1999" s="2">
        <f ca="1">IF(A1999&lt;$G$2,"",IF(A1999=$G$2,AVERAGE(INDIRECT("C"&amp;A1999-$G$2+3):C1999),G1998+(2/($G$2+3))*(C1999-G1998)))</f>
        <v>9245.6003096040295</v>
      </c>
      <c r="J1999">
        <f ca="1">IF(F1999="","",IF(C1999&lt;(F1999*(1-'inputs and tables'!$K$14)),0,IF(C1999&gt;(F1999*(1+'inputs and tables'!$K$14)),1,J1998)))</f>
        <v>1</v>
      </c>
      <c r="K1999">
        <f ca="1">IF(G1999="","",IF(C1999&lt;(G1999*(1-'inputs and tables'!$K$14)),0,IF(C1999&gt;(G1999*(1+'inputs and tables'!$K$14)),1,K1998)))</f>
        <v>1</v>
      </c>
      <c r="N1999" s="13">
        <f t="shared" si="92"/>
        <v>34872.575479506289</v>
      </c>
      <c r="O1999" s="10">
        <f ca="1">(O1998+(IF(J1998&lt;&gt;J1997,(-O1998*'inputs and tables'!$K$22-'inputs and tables'!$K$21)-O1998*'inputs and tables'!$K$22,0)*('inputs and tables'!$K$15+'inputs and tables'!$K$16)))*(IF(AND(J1998=0,'inputs and tables'!$K$16=1),(data!C1998/data!C1999-1)*'inputs and tables'!$K$18+1,1)*IF(AND(J1998=1,'inputs and tables'!$K$15=1),(data!C1999/data!C1998-1)*'inputs and tables'!$K$17+1,1))</f>
        <v>1250370.178062028</v>
      </c>
      <c r="P1999" s="10">
        <f ca="1">(P1998+(IF(K1998&lt;&gt;K1997,(-P1998*'inputs and tables'!$K$22-'inputs and tables'!$K$21)-P1998*'inputs and tables'!$K$22,0)*('inputs and tables'!$K$15+'inputs and tables'!$K$16)))*(IF(AND(K1998=0,'inputs and tables'!$K$16=1),data!C1998/data!C1999,1)*IF(AND(K1998=1,'inputs and tables'!$K$15=1),data!C1999/data!C1998,1))</f>
        <v>22860.553929168866</v>
      </c>
      <c r="R1999" s="36">
        <f ca="1">1-O1999/MAX($O$202:O1999)</f>
        <v>0.6228150447074281</v>
      </c>
      <c r="S1999" s="36">
        <f>1-N1999/MAX($N$202:N1999)</f>
        <v>0.50683282095021931</v>
      </c>
    </row>
    <row r="2000" spans="1:19" x14ac:dyDescent="0.4">
      <c r="A2000" s="17">
        <f t="shared" si="93"/>
        <v>1998</v>
      </c>
      <c r="B2000">
        <v>1592870400</v>
      </c>
      <c r="C2000">
        <v>9623.56</v>
      </c>
      <c r="D2000" s="14">
        <f t="shared" si="91"/>
        <v>44005</v>
      </c>
      <c r="F2000">
        <f ca="1">IF(A2000&lt;$F$2,"",AVERAGE(INDIRECT("C"&amp;A2000-$F$2+3):C2000))</f>
        <v>9440.8145454545429</v>
      </c>
      <c r="G2000" s="2">
        <f ca="1">IF(A2000&lt;$G$2,"",IF(A2000=$G$2,AVERAGE(INDIRECT("C"&amp;A2000-$G$2+3):C2000),G1999+(2/($G$2+3))*(C2000-G1999)))</f>
        <v>9261.683700684709</v>
      </c>
      <c r="J2000">
        <f ca="1">IF(F2000="","",IF(C2000&lt;(F2000*(1-'inputs and tables'!$K$14)),0,IF(C2000&gt;(F2000*(1+'inputs and tables'!$K$14)),1,J1999)))</f>
        <v>1</v>
      </c>
      <c r="K2000">
        <f ca="1">IF(G2000="","",IF(C2000&lt;(G2000*(1-'inputs and tables'!$K$14)),0,IF(C2000&gt;(G2000*(1+'inputs and tables'!$K$14)),1,K1999)))</f>
        <v>1</v>
      </c>
      <c r="N2000" s="13">
        <f t="shared" si="92"/>
        <v>34630.825146640767</v>
      </c>
      <c r="O2000" s="10">
        <f ca="1">(O1999+(IF(J1999&lt;&gt;J1998,(-O1999*'inputs and tables'!$K$22-'inputs and tables'!$K$21)-O1999*'inputs and tables'!$K$22,0)*('inputs and tables'!$K$15+'inputs and tables'!$K$16)))*(IF(AND(J1999=0,'inputs and tables'!$K$16=1),(data!C1999/data!C2000-1)*'inputs and tables'!$K$18+1,1)*IF(AND(J1999=1,'inputs and tables'!$K$15=1),(data!C2000/data!C1999-1)*'inputs and tables'!$K$17+1,1))</f>
        <v>1228405.3199134097</v>
      </c>
      <c r="P2000" s="10">
        <f ca="1">(P1999+(IF(K1999&lt;&gt;K1998,(-P1999*'inputs and tables'!$K$22-'inputs and tables'!$K$21)-P1999*'inputs and tables'!$K$22,0)*('inputs and tables'!$K$15+'inputs and tables'!$K$16)))*(IF(AND(K1999=0,'inputs and tables'!$K$16=1),data!C1999/data!C2000,1)*IF(AND(K1999=1,'inputs and tables'!$K$15=1),data!C2000/data!C1999,1))</f>
        <v>22702.075627928549</v>
      </c>
      <c r="R2000" s="36">
        <f ca="1">1-O2000/MAX($O$202:O2000)</f>
        <v>0.62944093373145704</v>
      </c>
      <c r="S2000" s="36">
        <f>1-N2000/MAX($N$202:N2000)</f>
        <v>0.51025164872689721</v>
      </c>
    </row>
    <row r="2001" spans="1:19" x14ac:dyDescent="0.4">
      <c r="A2001" s="17">
        <f t="shared" si="93"/>
        <v>1999</v>
      </c>
      <c r="B2001">
        <v>1592956800</v>
      </c>
      <c r="C2001">
        <v>9285.91</v>
      </c>
      <c r="D2001" s="14">
        <f t="shared" si="91"/>
        <v>44006</v>
      </c>
      <c r="F2001">
        <f ca="1">IF(A2001&lt;$F$2,"",AVERAGE(INDIRECT("C"&amp;A2001-$F$2+3):C2001))</f>
        <v>9457.030681818178</v>
      </c>
      <c r="G2001" s="2">
        <f ca="1">IF(A2001&lt;$G$2,"",IF(A2001=$G$2,AVERAGE(INDIRECT("C"&amp;A2001-$G$2+3):C2001),G2000+(2/($G$2+3))*(C2001-G2000)))</f>
        <v>9262.7146070385515</v>
      </c>
      <c r="J2001">
        <f ca="1">IF(F2001="","",IF(C2001&lt;(F2001*(1-'inputs and tables'!$K$14)),0,IF(C2001&gt;(F2001*(1+'inputs and tables'!$K$14)),1,J2000)))</f>
        <v>0</v>
      </c>
      <c r="K2001">
        <f ca="1">IF(G2001="","",IF(C2001&lt;(G2001*(1-'inputs and tables'!$K$14)),0,IF(C2001&gt;(G2001*(1+'inputs and tables'!$K$14)),1,K2000)))</f>
        <v>1</v>
      </c>
      <c r="N2001" s="13">
        <f t="shared" si="92"/>
        <v>33415.776026485313</v>
      </c>
      <c r="O2001" s="10">
        <f ca="1">(O2000+(IF(J2000&lt;&gt;J1999,(-O2000*'inputs and tables'!$K$22-'inputs and tables'!$K$21)-O2000*'inputs and tables'!$K$22,0)*('inputs and tables'!$K$15+'inputs and tables'!$K$16)))*(IF(AND(J2000=0,'inputs and tables'!$K$16=1),(data!C2000/data!C2001-1)*'inputs and tables'!$K$18+1,1)*IF(AND(J2000=1,'inputs and tables'!$K$15=1),(data!C2001/data!C2000-1)*'inputs and tables'!$K$17+1,1))</f>
        <v>1131431.343899885</v>
      </c>
      <c r="P2001" s="10">
        <f ca="1">(P2000+(IF(K2000&lt;&gt;K1999,(-P2000*'inputs and tables'!$K$22-'inputs and tables'!$K$21)-P2000*'inputs and tables'!$K$22,0)*('inputs and tables'!$K$15+'inputs and tables'!$K$16)))*(IF(AND(K2000=0,'inputs and tables'!$K$16=1),data!C2000/data!C2001,1)*IF(AND(K2000=1,'inputs and tables'!$K$15=1),data!C2001/data!C2000,1))</f>
        <v>21905.555853981063</v>
      </c>
      <c r="R2001" s="36">
        <f ca="1">1-O2001/MAX($O$202:O2001)</f>
        <v>0.65869397051124956</v>
      </c>
      <c r="S2001" s="36">
        <f>1-N2001/MAX($N$202:N2001)</f>
        <v>0.5274348460891376</v>
      </c>
    </row>
    <row r="2002" spans="1:19" x14ac:dyDescent="0.4">
      <c r="A2002" s="17">
        <f t="shared" si="93"/>
        <v>2000</v>
      </c>
      <c r="B2002">
        <v>1593043200</v>
      </c>
      <c r="C2002">
        <v>9243.51</v>
      </c>
      <c r="D2002" s="14">
        <f t="shared" ref="D2002:D2065" si="94">(B2002/86400)+DATE(1970,1,1)</f>
        <v>44007</v>
      </c>
      <c r="F2002">
        <f ca="1">IF(A2002&lt;$F$2,"",AVERAGE(INDIRECT("C"&amp;A2002-$F$2+3):C2002))</f>
        <v>9466.6236363636344</v>
      </c>
      <c r="G2002" s="2">
        <f ca="1">IF(A2002&lt;$G$2,"",IF(A2002=$G$2,AVERAGE(INDIRECT("C"&amp;A2002-$G$2+3):C2002),G2001+(2/($G$2+3))*(C2002-G2001)))</f>
        <v>9261.8973897177621</v>
      </c>
      <c r="J2002">
        <f ca="1">IF(F2002="","",IF(C2002&lt;(F2002*(1-'inputs and tables'!$K$14)),0,IF(C2002&gt;(F2002*(1+'inputs and tables'!$K$14)),1,J2001)))</f>
        <v>0</v>
      </c>
      <c r="K2002">
        <f ca="1">IF(G2002="","",IF(C2002&lt;(G2002*(1-'inputs and tables'!$K$14)),0,IF(C2002&gt;(G2002*(1+'inputs and tables'!$K$14)),1,K2001)))</f>
        <v>0</v>
      </c>
      <c r="N2002" s="13">
        <f t="shared" ref="N2002:N2042" si="95">(C2002/C2001)*N2001</f>
        <v>33263.197668142086</v>
      </c>
      <c r="O2002" s="10">
        <f ca="1">(O2001+(IF(J2001&lt;&gt;J2000,(-O2001*'inputs and tables'!$K$22-'inputs and tables'!$K$21)-O2001*'inputs and tables'!$K$22,0)*('inputs and tables'!$K$15+'inputs and tables'!$K$16)))*(IF(AND(J2001=0,'inputs and tables'!$K$16=1),(data!C2001/data!C2002-1)*'inputs and tables'!$K$18+1,1)*IF(AND(J2001=1,'inputs and tables'!$K$15=1),(data!C2002/data!C2001-1)*'inputs and tables'!$K$17+1,1))</f>
        <v>1134347.9794333659</v>
      </c>
      <c r="P2002" s="10">
        <f ca="1">(P2001+(IF(K2001&lt;&gt;K2000,(-P2001*'inputs and tables'!$K$22-'inputs and tables'!$K$21)-P2001*'inputs and tables'!$K$22,0)*('inputs and tables'!$K$15+'inputs and tables'!$K$16)))*(IF(AND(K2001=0,'inputs and tables'!$K$16=1),data!C2001/data!C2002,1)*IF(AND(K2001=1,'inputs and tables'!$K$15=1),data!C2002/data!C2001,1))</f>
        <v>21805.533824022899</v>
      </c>
      <c r="R2002" s="36">
        <f ca="1">1-O2002/MAX($O$202:O2002)</f>
        <v>0.65781414223111112</v>
      </c>
      <c r="S2002" s="36">
        <f>1-N2002/MAX($N$202:N2002)</f>
        <v>0.52959260580529044</v>
      </c>
    </row>
    <row r="2003" spans="1:19" x14ac:dyDescent="0.4">
      <c r="A2003" s="17">
        <f t="shared" si="93"/>
        <v>2001</v>
      </c>
      <c r="B2003">
        <v>1593129600</v>
      </c>
      <c r="C2003">
        <v>9155.42</v>
      </c>
      <c r="D2003" s="14">
        <f t="shared" si="94"/>
        <v>44008</v>
      </c>
      <c r="F2003">
        <f ca="1">IF(A2003&lt;$F$2,"",AVERAGE(INDIRECT("C"&amp;A2003-$F$2+3):C2003))</f>
        <v>9462.8545454545438</v>
      </c>
      <c r="G2003" s="2">
        <f ca="1">IF(A2003&lt;$G$2,"",IF(A2003=$G$2,AVERAGE(INDIRECT("C"&amp;A2003-$G$2+3):C2003),G2002+(2/($G$2+3))*(C2003-G2002)))</f>
        <v>9257.3664369638154</v>
      </c>
      <c r="J2003">
        <f ca="1">IF(F2003="","",IF(C2003&lt;(F2003*(1-'inputs and tables'!$K$14)),0,IF(C2003&gt;(F2003*(1+'inputs and tables'!$K$14)),1,J2002)))</f>
        <v>0</v>
      </c>
      <c r="K2003">
        <f ca="1">IF(G2003="","",IF(C2003&lt;(G2003*(1-'inputs and tables'!$K$14)),0,IF(C2003&gt;(G2003*(1+'inputs and tables'!$K$14)),1,K2002)))</f>
        <v>0</v>
      </c>
      <c r="N2003" s="13">
        <f t="shared" si="95"/>
        <v>32946.201734499278</v>
      </c>
      <c r="O2003" s="10">
        <f ca="1">(O2002+(IF(J2002&lt;&gt;J2001,(-O2002*'inputs and tables'!$K$22-'inputs and tables'!$K$21)-O2002*'inputs and tables'!$K$22,0)*('inputs and tables'!$K$15+'inputs and tables'!$K$16)))*(IF(AND(J2002=0,'inputs and tables'!$K$16=1),(data!C2002/data!C2003-1)*'inputs and tables'!$K$18+1,1)*IF(AND(J2002=1,'inputs and tables'!$K$15=1),(data!C2003/data!C2002-1)*'inputs and tables'!$K$17+1,1))</f>
        <v>1145262.2480860639</v>
      </c>
      <c r="P2003" s="10">
        <f ca="1">(P2002+(IF(K2002&lt;&gt;K2001,(-P2002*'inputs and tables'!$K$22-'inputs and tables'!$K$21)-P2002*'inputs and tables'!$K$22,0)*('inputs and tables'!$K$15+'inputs and tables'!$K$16)))*(IF(AND(K2002=0,'inputs and tables'!$K$16=1),data!C2002/data!C2003,1)*IF(AND(K2002=1,'inputs and tables'!$K$15=1),data!C2003/data!C2002,1))</f>
        <v>21971.307773731682</v>
      </c>
      <c r="R2003" s="36">
        <f ca="1">1-O2003/MAX($O$202:O2003)</f>
        <v>0.65452175889852104</v>
      </c>
      <c r="S2003" s="36">
        <f>1-N2003/MAX($N$202:N2003)</f>
        <v>0.53407555517783534</v>
      </c>
    </row>
    <row r="2004" spans="1:19" x14ac:dyDescent="0.4">
      <c r="A2004" s="17">
        <f t="shared" si="93"/>
        <v>2002</v>
      </c>
      <c r="B2004">
        <v>1593216000</v>
      </c>
      <c r="C2004">
        <v>9002.4599999999991</v>
      </c>
      <c r="D2004" s="14">
        <f t="shared" si="94"/>
        <v>44009</v>
      </c>
      <c r="F2004">
        <f ca="1">IF(A2004&lt;$F$2,"",AVERAGE(INDIRECT("C"&amp;A2004-$F$2+3):C2004))</f>
        <v>9444.8345454545452</v>
      </c>
      <c r="G2004" s="2">
        <f ca="1">IF(A2004&lt;$G$2,"",IF(A2004=$G$2,AVERAGE(INDIRECT("C"&amp;A2004-$G$2+3):C2004),G2003+(2/($G$2+3))*(C2004-G2003)))</f>
        <v>9246.5193545398233</v>
      </c>
      <c r="J2004">
        <f ca="1">IF(F2004="","",IF(C2004&lt;(F2004*(1-'inputs and tables'!$K$14)),0,IF(C2004&gt;(F2004*(1+'inputs and tables'!$K$14)),1,J2003)))</f>
        <v>0</v>
      </c>
      <c r="K2004">
        <f ca="1">IF(G2004="","",IF(C2004&lt;(G2004*(1-'inputs and tables'!$K$14)),0,IF(C2004&gt;(G2004*(1+'inputs and tables'!$K$14)),1,K2003)))</f>
        <v>0</v>
      </c>
      <c r="N2004" s="13">
        <f t="shared" si="95"/>
        <v>32395.7681096837</v>
      </c>
      <c r="O2004" s="10">
        <f ca="1">(O2003+(IF(J2003&lt;&gt;J2002,(-O2003*'inputs and tables'!$K$22-'inputs and tables'!$K$21)-O2003*'inputs and tables'!$K$22,0)*('inputs and tables'!$K$15+'inputs and tables'!$K$16)))*(IF(AND(J2003=0,'inputs and tables'!$K$16=1),(data!C2003/data!C2004-1)*'inputs and tables'!$K$18+1,1)*IF(AND(J2003=1,'inputs and tables'!$K$15=1),(data!C2004/data!C2003-1)*'inputs and tables'!$K$17+1,1))</f>
        <v>1164721.2974422672</v>
      </c>
      <c r="P2004" s="10">
        <f ca="1">(P2003+(IF(K2003&lt;&gt;K2002,(-P2003*'inputs and tables'!$K$22-'inputs and tables'!$K$21)-P2003*'inputs and tables'!$K$22,0)*('inputs and tables'!$K$15+'inputs and tables'!$K$16)))*(IF(AND(K2003=0,'inputs and tables'!$K$16=1),data!C2003/data!C2004,1)*IF(AND(K2003=1,'inputs and tables'!$K$15=1),data!C2004/data!C2003,1))</f>
        <v>22344.62031686656</v>
      </c>
      <c r="R2004" s="36">
        <f ca="1">1-O2004/MAX($O$202:O2004)</f>
        <v>0.64865176872262664</v>
      </c>
      <c r="S2004" s="36">
        <f>1-N2004/MAX($N$202:N2004)</f>
        <v>0.54185977513497519</v>
      </c>
    </row>
    <row r="2005" spans="1:19" x14ac:dyDescent="0.4">
      <c r="A2005" s="17">
        <f t="shared" si="93"/>
        <v>2003</v>
      </c>
      <c r="B2005">
        <v>1593302400</v>
      </c>
      <c r="C2005">
        <v>9113.24</v>
      </c>
      <c r="D2005" s="14">
        <f t="shared" si="94"/>
        <v>44010</v>
      </c>
      <c r="F2005">
        <f ca="1">IF(A2005&lt;$F$2,"",AVERAGE(INDIRECT("C"&amp;A2005-$F$2+3):C2005))</f>
        <v>9440.3150000000005</v>
      </c>
      <c r="G2005" s="2">
        <f ca="1">IF(A2005&lt;$G$2,"",IF(A2005=$G$2,AVERAGE(INDIRECT("C"&amp;A2005-$G$2+3):C2005),G2004+(2/($G$2+3))*(C2005-G2004)))</f>
        <v>9240.8478926445114</v>
      </c>
      <c r="J2005">
        <f ca="1">IF(F2005="","",IF(C2005&lt;(F2005*(1-'inputs and tables'!$K$14)),0,IF(C2005&gt;(F2005*(1+'inputs and tables'!$K$14)),1,J2004)))</f>
        <v>0</v>
      </c>
      <c r="K2005">
        <f ca="1">IF(G2005="","",IF(C2005&lt;(G2005*(1-'inputs and tables'!$K$14)),0,IF(C2005&gt;(G2005*(1+'inputs and tables'!$K$14)),1,K2004)))</f>
        <v>0</v>
      </c>
      <c r="N2005" s="13">
        <f t="shared" si="95"/>
        <v>32794.415056317266</v>
      </c>
      <c r="O2005" s="10">
        <f ca="1">(O2004+(IF(J2004&lt;&gt;J2003,(-O2004*'inputs and tables'!$K$22-'inputs and tables'!$K$21)-O2004*'inputs and tables'!$K$22,0)*('inputs and tables'!$K$15+'inputs and tables'!$K$16)))*(IF(AND(J2004=0,'inputs and tables'!$K$16=1),(data!C2004/data!C2005-1)*'inputs and tables'!$K$18+1,1)*IF(AND(J2004=1,'inputs and tables'!$K$15=1),(data!C2005/data!C2004-1)*'inputs and tables'!$K$17+1,1))</f>
        <v>1150563.015060737</v>
      </c>
      <c r="P2005" s="10">
        <f ca="1">(P2004+(IF(K2004&lt;&gt;K2003,(-P2004*'inputs and tables'!$K$22-'inputs and tables'!$K$21)-P2004*'inputs and tables'!$K$22,0)*('inputs and tables'!$K$15+'inputs and tables'!$K$16)))*(IF(AND(K2004=0,'inputs and tables'!$K$16=1),data!C2004/data!C2005,1)*IF(AND(K2004=1,'inputs and tables'!$K$15=1),data!C2005/data!C2004,1))</f>
        <v>22073.000449651114</v>
      </c>
      <c r="R2005" s="36">
        <f ca="1">1-O2005/MAX($O$202:O2005)</f>
        <v>0.65292273679335766</v>
      </c>
      <c r="S2005" s="36">
        <f>1-N2005/MAX($N$202:N2005)</f>
        <v>0.53622211897093253</v>
      </c>
    </row>
    <row r="2006" spans="1:19" x14ac:dyDescent="0.4">
      <c r="A2006" s="17">
        <f t="shared" si="93"/>
        <v>2004</v>
      </c>
      <c r="B2006">
        <v>1593388800</v>
      </c>
      <c r="C2006">
        <v>9184.4500000000007</v>
      </c>
      <c r="D2006" s="14">
        <f t="shared" si="94"/>
        <v>44011</v>
      </c>
      <c r="F2006">
        <f ca="1">IF(A2006&lt;$F$2,"",AVERAGE(INDIRECT("C"&amp;A2006-$F$2+3):C2006))</f>
        <v>9435.7988636363643</v>
      </c>
      <c r="G2006" s="2">
        <f ca="1">IF(A2006&lt;$G$2,"",IF(A2006=$G$2,AVERAGE(INDIRECT("C"&amp;A2006-$G$2+3):C2006),G2005+(2/($G$2+3))*(C2006-G2005)))</f>
        <v>9238.4479823192123</v>
      </c>
      <c r="J2006">
        <f ca="1">IF(F2006="","",IF(C2006&lt;(F2006*(1-'inputs and tables'!$K$14)),0,IF(C2006&gt;(F2006*(1+'inputs and tables'!$K$14)),1,J2005)))</f>
        <v>0</v>
      </c>
      <c r="K2006">
        <f ca="1">IF(G2006="","",IF(C2006&lt;(G2006*(1-'inputs and tables'!$K$14)),0,IF(C2006&gt;(G2006*(1+'inputs and tables'!$K$14)),1,K2005)))</f>
        <v>0</v>
      </c>
      <c r="N2006" s="13">
        <f t="shared" si="95"/>
        <v>33050.667530317776</v>
      </c>
      <c r="O2006" s="10">
        <f ca="1">(O2005+(IF(J2005&lt;&gt;J2004,(-O2005*'inputs and tables'!$K$22-'inputs and tables'!$K$21)-O2005*'inputs and tables'!$K$22,0)*('inputs and tables'!$K$15+'inputs and tables'!$K$16)))*(IF(AND(J2005=0,'inputs and tables'!$K$16=1),(data!C2005/data!C2006-1)*'inputs and tables'!$K$18+1,1)*IF(AND(J2005=1,'inputs and tables'!$K$15=1),(data!C2006/data!C2005-1)*'inputs and tables'!$K$17+1,1))</f>
        <v>1141642.3293035631</v>
      </c>
      <c r="P2006" s="10">
        <f ca="1">(P2005+(IF(K2005&lt;&gt;K2004,(-P2005*'inputs and tables'!$K$22-'inputs and tables'!$K$21)-P2005*'inputs and tables'!$K$22,0)*('inputs and tables'!$K$15+'inputs and tables'!$K$16)))*(IF(AND(K2005=0,'inputs and tables'!$K$16=1),data!C2005/data!C2006,1)*IF(AND(K2005=1,'inputs and tables'!$K$15=1),data!C2006/data!C2005,1))</f>
        <v>21901.86136543598</v>
      </c>
      <c r="R2006" s="36">
        <f ca="1">1-O2006/MAX($O$202:O2006)</f>
        <v>0.65561373864027761</v>
      </c>
      <c r="S2006" s="36">
        <f>1-N2006/MAX($N$202:N2006)</f>
        <v>0.53259820224010124</v>
      </c>
    </row>
    <row r="2007" spans="1:19" x14ac:dyDescent="0.4">
      <c r="A2007" s="17">
        <f t="shared" si="93"/>
        <v>2005</v>
      </c>
      <c r="B2007">
        <v>1593475200</v>
      </c>
      <c r="C2007">
        <v>9136.2000000000007</v>
      </c>
      <c r="D2007" s="14">
        <f t="shared" si="94"/>
        <v>44012</v>
      </c>
      <c r="F2007">
        <f ca="1">IF(A2007&lt;$F$2,"",AVERAGE(INDIRECT("C"&amp;A2007-$F$2+3):C2007))</f>
        <v>9423.516363636365</v>
      </c>
      <c r="G2007" s="2">
        <f ca="1">IF(A2007&lt;$G$2,"",IF(A2007=$G$2,AVERAGE(INDIRECT("C"&amp;A2007-$G$2+3):C2007),G2006+(2/($G$2+3))*(C2007-G2006)))</f>
        <v>9234.0970043481811</v>
      </c>
      <c r="J2007">
        <f ca="1">IF(F2007="","",IF(C2007&lt;(F2007*(1-'inputs and tables'!$K$14)),0,IF(C2007&gt;(F2007*(1+'inputs and tables'!$K$14)),1,J2006)))</f>
        <v>0</v>
      </c>
      <c r="K2007">
        <f ca="1">IF(G2007="","",IF(C2007&lt;(G2007*(1-'inputs and tables'!$K$14)),0,IF(C2007&gt;(G2007*(1+'inputs and tables'!$K$14)),1,K2006)))</f>
        <v>0</v>
      </c>
      <c r="N2007" s="13">
        <f t="shared" si="95"/>
        <v>32877.037676778607</v>
      </c>
      <c r="O2007" s="10">
        <f ca="1">(O2006+(IF(J2006&lt;&gt;J2005,(-O2006*'inputs and tables'!$K$22-'inputs and tables'!$K$21)-O2006*'inputs and tables'!$K$22,0)*('inputs and tables'!$K$15+'inputs and tables'!$K$16)))*(IF(AND(J2006=0,'inputs and tables'!$K$16=1),(data!C2006/data!C2007-1)*'inputs and tables'!$K$18+1,1)*IF(AND(J2006=1,'inputs and tables'!$K$15=1),(data!C2007/data!C2006-1)*'inputs and tables'!$K$17+1,1))</f>
        <v>1147671.5583472461</v>
      </c>
      <c r="P2007" s="10">
        <f ca="1">(P2006+(IF(K2006&lt;&gt;K2005,(-P2006*'inputs and tables'!$K$22-'inputs and tables'!$K$21)-P2006*'inputs and tables'!$K$22,0)*('inputs and tables'!$K$15+'inputs and tables'!$K$16)))*(IF(AND(K2006=0,'inputs and tables'!$K$16=1),data!C2006/data!C2007,1)*IF(AND(K2006=1,'inputs and tables'!$K$15=1),data!C2007/data!C2006,1))</f>
        <v>22017.529237295425</v>
      </c>
      <c r="R2007" s="36">
        <f ca="1">1-O2007/MAX($O$202:O2007)</f>
        <v>0.65379496966514505</v>
      </c>
      <c r="S2007" s="36">
        <f>1-N2007/MAX($N$202:N2007)</f>
        <v>0.53505367172841201</v>
      </c>
    </row>
    <row r="2008" spans="1:19" x14ac:dyDescent="0.4">
      <c r="A2008" s="17">
        <f t="shared" si="93"/>
        <v>2006</v>
      </c>
      <c r="B2008">
        <v>1593561600</v>
      </c>
      <c r="C2008">
        <v>9239.9699999999993</v>
      </c>
      <c r="D2008" s="14">
        <f t="shared" si="94"/>
        <v>44013</v>
      </c>
      <c r="F2008">
        <f ca="1">IF(A2008&lt;$F$2,"",AVERAGE(INDIRECT("C"&amp;A2008-$F$2+3):C2008))</f>
        <v>9412.4129545454543</v>
      </c>
      <c r="G2008" s="2">
        <f ca="1">IF(A2008&lt;$G$2,"",IF(A2008=$G$2,AVERAGE(INDIRECT("C"&amp;A2008-$G$2+3):C2008),G2007+(2/($G$2+3))*(C2008-G2007)))</f>
        <v>9234.3469190567685</v>
      </c>
      <c r="J2008">
        <f ca="1">IF(F2008="","",IF(C2008&lt;(F2008*(1-'inputs and tables'!$K$14)),0,IF(C2008&gt;(F2008*(1+'inputs and tables'!$K$14)),1,J2007)))</f>
        <v>0</v>
      </c>
      <c r="K2008">
        <f ca="1">IF(G2008="","",IF(C2008&lt;(G2008*(1-'inputs and tables'!$K$14)),0,IF(C2008&gt;(G2008*(1+'inputs and tables'!$K$14)),1,K2007)))</f>
        <v>1</v>
      </c>
      <c r="N2008" s="13">
        <f t="shared" si="95"/>
        <v>33250.458814638907</v>
      </c>
      <c r="O2008" s="10">
        <f ca="1">(O2007+(IF(J2007&lt;&gt;J2006,(-O2007*'inputs and tables'!$K$22-'inputs and tables'!$K$21)-O2007*'inputs and tables'!$K$22,0)*('inputs and tables'!$K$15+'inputs and tables'!$K$16)))*(IF(AND(J2007=0,'inputs and tables'!$K$16=1),(data!C2007/data!C2008-1)*'inputs and tables'!$K$18+1,1)*IF(AND(J2007=1,'inputs and tables'!$K$15=1),(data!C2008/data!C2007-1)*'inputs and tables'!$K$17+1,1))</f>
        <v>1134782.5687066205</v>
      </c>
      <c r="P2008" s="10">
        <f ca="1">(P2007+(IF(K2007&lt;&gt;K2006,(-P2007*'inputs and tables'!$K$22-'inputs and tables'!$K$21)-P2007*'inputs and tables'!$K$22,0)*('inputs and tables'!$K$15+'inputs and tables'!$K$16)))*(IF(AND(K2007=0,'inputs and tables'!$K$16=1),data!C2007/data!C2008,1)*IF(AND(K2007=1,'inputs and tables'!$K$15=1),data!C2008/data!C2007,1))</f>
        <v>21770.260143461343</v>
      </c>
      <c r="R2008" s="36">
        <f ca="1">1-O2008/MAX($O$202:O2008)</f>
        <v>0.65768304462619442</v>
      </c>
      <c r="S2008" s="36">
        <f>1-N2008/MAX($N$202:N2008)</f>
        <v>0.52977275838536531</v>
      </c>
    </row>
    <row r="2009" spans="1:19" x14ac:dyDescent="0.4">
      <c r="A2009" s="17">
        <f t="shared" si="93"/>
        <v>2007</v>
      </c>
      <c r="B2009">
        <v>1593648000</v>
      </c>
      <c r="C2009">
        <v>9091.5300000000007</v>
      </c>
      <c r="D2009" s="14">
        <f t="shared" si="94"/>
        <v>44014</v>
      </c>
      <c r="F2009">
        <f ca="1">IF(A2009&lt;$F$2,"",AVERAGE(INDIRECT("C"&amp;A2009-$F$2+3):C2009))</f>
        <v>9396.6804545454543</v>
      </c>
      <c r="G2009" s="2">
        <f ca="1">IF(A2009&lt;$G$2,"",IF(A2009=$G$2,AVERAGE(INDIRECT("C"&amp;A2009-$G$2+3):C2009),G2008+(2/($G$2+3))*(C2009-G2008)))</f>
        <v>9228.2696033522243</v>
      </c>
      <c r="J2009">
        <f ca="1">IF(F2009="","",IF(C2009&lt;(F2009*(1-'inputs and tables'!$K$14)),0,IF(C2009&gt;(F2009*(1+'inputs and tables'!$K$14)),1,J2008)))</f>
        <v>0</v>
      </c>
      <c r="K2009">
        <f ca="1">IF(G2009="","",IF(C2009&lt;(G2009*(1-'inputs and tables'!$K$14)),0,IF(C2009&gt;(G2009*(1+'inputs and tables'!$K$14)),1,K2008)))</f>
        <v>0</v>
      </c>
      <c r="N2009" s="13">
        <f t="shared" si="95"/>
        <v>32716.290618590116</v>
      </c>
      <c r="O2009" s="10">
        <f ca="1">(O2008+(IF(J2008&lt;&gt;J2007,(-O2008*'inputs and tables'!$K$22-'inputs and tables'!$K$21)-O2008*'inputs and tables'!$K$22,0)*('inputs and tables'!$K$15+'inputs and tables'!$K$16)))*(IF(AND(J2008=0,'inputs and tables'!$K$16=1),(data!C2008/data!C2009-1)*'inputs and tables'!$K$18+1,1)*IF(AND(J2008=1,'inputs and tables'!$K$15=1),(data!C2009/data!C2008-1)*'inputs and tables'!$K$17+1,1))</f>
        <v>1153310.4869446738</v>
      </c>
      <c r="P2009" s="10">
        <f ca="1">(P2008+(IF(K2008&lt;&gt;K2007,(-P2008*'inputs and tables'!$K$22-'inputs and tables'!$K$21)-P2008*'inputs and tables'!$K$22,0)*('inputs and tables'!$K$15+'inputs and tables'!$K$16)))*(IF(AND(K2008=0,'inputs and tables'!$K$16=1),data!C2008/data!C2009,1)*IF(AND(K2008=1,'inputs and tables'!$K$15=1),data!C2009/data!C2008,1))</f>
        <v>21377.680150009033</v>
      </c>
      <c r="R2009" s="36">
        <f ca="1">1-O2009/MAX($O$202:O2009)</f>
        <v>0.65209393818803862</v>
      </c>
      <c r="S2009" s="36">
        <f>1-N2009/MAX($N$202:N2009)</f>
        <v>0.53732695301427391</v>
      </c>
    </row>
    <row r="2010" spans="1:19" x14ac:dyDescent="0.4">
      <c r="A2010" s="17">
        <f t="shared" si="93"/>
        <v>2008</v>
      </c>
      <c r="B2010">
        <v>1593734400</v>
      </c>
      <c r="C2010">
        <v>9063.8700000000008</v>
      </c>
      <c r="D2010" s="14">
        <f t="shared" si="94"/>
        <v>44015</v>
      </c>
      <c r="F2010">
        <f ca="1">IF(A2010&lt;$F$2,"",AVERAGE(INDIRECT("C"&amp;A2010-$F$2+3):C2010))</f>
        <v>9386.5545454545445</v>
      </c>
      <c r="G2010" s="2">
        <f ca="1">IF(A2010&lt;$G$2,"",IF(A2010=$G$2,AVERAGE(INDIRECT("C"&amp;A2010-$G$2+3):C2010),G2009+(2/($G$2+3))*(C2010-G2009)))</f>
        <v>9221.2738755500013</v>
      </c>
      <c r="J2010">
        <f ca="1">IF(F2010="","",IF(C2010&lt;(F2010*(1-'inputs and tables'!$K$14)),0,IF(C2010&gt;(F2010*(1+'inputs and tables'!$K$14)),1,J2009)))</f>
        <v>0</v>
      </c>
      <c r="K2010">
        <f ca="1">IF(G2010="","",IF(C2010&lt;(G2010*(1-'inputs and tables'!$K$14)),0,IF(C2010&gt;(G2010*(1+'inputs and tables'!$K$14)),1,K2009)))</f>
        <v>0</v>
      </c>
      <c r="N2010" s="13">
        <f t="shared" si="95"/>
        <v>32616.754831048282</v>
      </c>
      <c r="O2010" s="10">
        <f ca="1">(O2009+(IF(J2009&lt;&gt;J2008,(-O2009*'inputs and tables'!$K$22-'inputs and tables'!$K$21)-O2009*'inputs and tables'!$K$22,0)*('inputs and tables'!$K$15+'inputs and tables'!$K$16)))*(IF(AND(J2009=0,'inputs and tables'!$K$16=1),(data!C2009/data!C2010-1)*'inputs and tables'!$K$18+1,1)*IF(AND(J2009=1,'inputs and tables'!$K$15=1),(data!C2010/data!C2009-1)*'inputs and tables'!$K$17+1,1))</f>
        <v>1156830.0175721971</v>
      </c>
      <c r="P2010" s="10">
        <f ca="1">(P2009+(IF(K2009&lt;&gt;K2008,(-P2009*'inputs and tables'!$K$22-'inputs and tables'!$K$21)-P2009*'inputs and tables'!$K$22,0)*('inputs and tables'!$K$15+'inputs and tables'!$K$16)))*(IF(AND(K2009=0,'inputs and tables'!$K$16=1),data!C2009/data!C2010,1)*IF(AND(K2009=1,'inputs and tables'!$K$15=1),data!C2010/data!C2009,1))</f>
        <v>21400.032080489153</v>
      </c>
      <c r="R2010" s="36">
        <f ca="1">1-O2010/MAX($O$202:O2010)</f>
        <v>0.65103224139961169</v>
      </c>
      <c r="S2010" s="36">
        <f>1-N2010/MAX($N$202:N2010)</f>
        <v>0.53873458588570755</v>
      </c>
    </row>
    <row r="2011" spans="1:19" x14ac:dyDescent="0.4">
      <c r="A2011" s="17">
        <f t="shared" si="93"/>
        <v>2009</v>
      </c>
      <c r="B2011">
        <v>1593820800</v>
      </c>
      <c r="C2011">
        <v>9138.51</v>
      </c>
      <c r="D2011" s="14">
        <f t="shared" si="94"/>
        <v>44016</v>
      </c>
      <c r="F2011">
        <f ca="1">IF(A2011&lt;$F$2,"",AVERAGE(INDIRECT("C"&amp;A2011-$F$2+3):C2011))</f>
        <v>9388.2943181818191</v>
      </c>
      <c r="G2011" s="2">
        <f ca="1">IF(A2011&lt;$G$2,"",IF(A2011=$G$2,AVERAGE(INDIRECT("C"&amp;A2011-$G$2+3):C2011),G2010+(2/($G$2+3))*(C2011-G2010)))</f>
        <v>9217.7520085053202</v>
      </c>
      <c r="J2011">
        <f ca="1">IF(F2011="","",IF(C2011&lt;(F2011*(1-'inputs and tables'!$K$14)),0,IF(C2011&gt;(F2011*(1+'inputs and tables'!$K$14)),1,J2010)))</f>
        <v>0</v>
      </c>
      <c r="K2011">
        <f ca="1">IF(G2011="","",IF(C2011&lt;(G2011*(1-'inputs and tables'!$K$14)),0,IF(C2011&gt;(G2011*(1+'inputs and tables'!$K$14)),1,K2010)))</f>
        <v>0</v>
      </c>
      <c r="N2011" s="13">
        <f t="shared" si="95"/>
        <v>32885.350318471363</v>
      </c>
      <c r="O2011" s="10">
        <f ca="1">(O2010+(IF(J2010&lt;&gt;J2009,(-O2010*'inputs and tables'!$K$22-'inputs and tables'!$K$21)-O2010*'inputs and tables'!$K$22,0)*('inputs and tables'!$K$15+'inputs and tables'!$K$16)))*(IF(AND(J2010=0,'inputs and tables'!$K$16=1),(data!C2010/data!C2011-1)*'inputs and tables'!$K$18+1,1)*IF(AND(J2010=1,'inputs and tables'!$K$15=1),(data!C2011/data!C2010-1)*'inputs and tables'!$K$17+1,1))</f>
        <v>1147381.4540195405</v>
      </c>
      <c r="P2011" s="10">
        <f ca="1">(P2010+(IF(K2010&lt;&gt;K2009,(-P2010*'inputs and tables'!$K$22-'inputs and tables'!$K$21)-P2010*'inputs and tables'!$K$22,0)*('inputs and tables'!$K$15+'inputs and tables'!$K$16)))*(IF(AND(K2010=0,'inputs and tables'!$K$16=1),data!C2010/data!C2011,1)*IF(AND(K2010=1,'inputs and tables'!$K$15=1),data!C2011/data!C2010,1))</f>
        <v>21225.244462541839</v>
      </c>
      <c r="R2011" s="36">
        <f ca="1">1-O2011/MAX($O$202:O2011)</f>
        <v>0.65388248213928724</v>
      </c>
      <c r="S2011" s="36">
        <f>1-N2011/MAX($N$202:N2011)</f>
        <v>0.53493611453632917</v>
      </c>
    </row>
    <row r="2012" spans="1:19" x14ac:dyDescent="0.4">
      <c r="A2012" s="17">
        <f t="shared" si="93"/>
        <v>2010</v>
      </c>
      <c r="B2012">
        <v>1593907200</v>
      </c>
      <c r="C2012">
        <v>9074.39</v>
      </c>
      <c r="D2012" s="14">
        <f t="shared" si="94"/>
        <v>44017</v>
      </c>
      <c r="F2012">
        <f ca="1">IF(A2012&lt;$F$2,"",AVERAGE(INDIRECT("C"&amp;A2012-$F$2+3):C2012))</f>
        <v>9386.1477272727279</v>
      </c>
      <c r="G2012" s="2">
        <f ca="1">IF(A2012&lt;$G$2,"",IF(A2012=$G$2,AVERAGE(INDIRECT("C"&amp;A2012-$G$2+3):C2012),G2011+(2/($G$2+3))*(C2012-G2011)))</f>
        <v>9211.6514975050941</v>
      </c>
      <c r="J2012">
        <f ca="1">IF(F2012="","",IF(C2012&lt;(F2012*(1-'inputs and tables'!$K$14)),0,IF(C2012&gt;(F2012*(1+'inputs and tables'!$K$14)),1,J2011)))</f>
        <v>0</v>
      </c>
      <c r="K2012">
        <f ca="1">IF(G2012="","",IF(C2012&lt;(G2012*(1-'inputs and tables'!$K$14)),0,IF(C2012&gt;(G2012*(1+'inputs and tables'!$K$14)),1,K2011)))</f>
        <v>0</v>
      </c>
      <c r="N2012" s="13">
        <f t="shared" si="95"/>
        <v>32654.611536939101</v>
      </c>
      <c r="O2012" s="10">
        <f ca="1">(O2011+(IF(J2011&lt;&gt;J2010,(-O2011*'inputs and tables'!$K$22-'inputs and tables'!$K$21)-O2011*'inputs and tables'!$K$22,0)*('inputs and tables'!$K$15+'inputs and tables'!$K$16)))*(IF(AND(J2011=0,'inputs and tables'!$K$16=1),(data!C2011/data!C2012-1)*'inputs and tables'!$K$18+1,1)*IF(AND(J2011=1,'inputs and tables'!$K$15=1),(data!C2012/data!C2011-1)*'inputs and tables'!$K$17+1,1))</f>
        <v>1155488.8969255355</v>
      </c>
      <c r="P2012" s="10">
        <f ca="1">(P2011+(IF(K2011&lt;&gt;K2010,(-P2011*'inputs and tables'!$K$22-'inputs and tables'!$K$21)-P2011*'inputs and tables'!$K$22,0)*('inputs and tables'!$K$15+'inputs and tables'!$K$16)))*(IF(AND(K2011=0,'inputs and tables'!$K$16=1),data!C2011/data!C2012,1)*IF(AND(K2011=1,'inputs and tables'!$K$15=1),data!C2012/data!C2011,1))</f>
        <v>21375.222882572078</v>
      </c>
      <c r="R2012" s="36">
        <f ca="1">1-O2012/MAX($O$202:O2012)</f>
        <v>0.65143680201696186</v>
      </c>
      <c r="S2012" s="36">
        <f>1-N2012/MAX($N$202:N2012)</f>
        <v>0.53819921720141672</v>
      </c>
    </row>
    <row r="2013" spans="1:19" x14ac:dyDescent="0.4">
      <c r="A2013" s="17">
        <f t="shared" si="93"/>
        <v>2011</v>
      </c>
      <c r="B2013">
        <v>1593993600</v>
      </c>
      <c r="C2013">
        <v>9343.31</v>
      </c>
      <c r="D2013" s="14">
        <f t="shared" si="94"/>
        <v>44018</v>
      </c>
      <c r="F2013">
        <f ca="1">IF(A2013&lt;$F$2,"",AVERAGE(INDIRECT("C"&amp;A2013-$F$2+3):C2013))</f>
        <v>9389.8193181818206</v>
      </c>
      <c r="G2013" s="2">
        <f ca="1">IF(A2013&lt;$G$2,"",IF(A2013=$G$2,AVERAGE(INDIRECT("C"&amp;A2013-$G$2+3):C2013),G2012+(2/($G$2+3))*(C2013-G2012)))</f>
        <v>9217.2539869729626</v>
      </c>
      <c r="J2013">
        <f ca="1">IF(F2013="","",IF(C2013&lt;(F2013*(1-'inputs and tables'!$K$14)),0,IF(C2013&gt;(F2013*(1+'inputs and tables'!$K$14)),1,J2012)))</f>
        <v>0</v>
      </c>
      <c r="K2013">
        <f ca="1">IF(G2013="","",IF(C2013&lt;(G2013*(1-'inputs and tables'!$K$14)),0,IF(C2013&gt;(G2013*(1+'inputs and tables'!$K$14)),1,K2012)))</f>
        <v>1</v>
      </c>
      <c r="N2013" s="13">
        <f t="shared" si="95"/>
        <v>33622.332577638655</v>
      </c>
      <c r="O2013" s="10">
        <f ca="1">(O2012+(IF(J2012&lt;&gt;J2011,(-O2012*'inputs and tables'!$K$22-'inputs and tables'!$K$21)-O2012*'inputs and tables'!$K$22,0)*('inputs and tables'!$K$15+'inputs and tables'!$K$16)))*(IF(AND(J2012=0,'inputs and tables'!$K$16=1),(data!C2012/data!C2013-1)*'inputs and tables'!$K$18+1,1)*IF(AND(J2012=1,'inputs and tables'!$K$15=1),(data!C2013/data!C2012-1)*'inputs and tables'!$K$17+1,1))</f>
        <v>1122231.5101791667</v>
      </c>
      <c r="P2013" s="10">
        <f ca="1">(P2012+(IF(K2012&lt;&gt;K2011,(-P2012*'inputs and tables'!$K$22-'inputs and tables'!$K$21)-P2012*'inputs and tables'!$K$22,0)*('inputs and tables'!$K$15+'inputs and tables'!$K$16)))*(IF(AND(K2012=0,'inputs and tables'!$K$16=1),data!C2012/data!C2013,1)*IF(AND(K2012=1,'inputs and tables'!$K$15=1),data!C2013/data!C2012,1))</f>
        <v>20759.999269357777</v>
      </c>
      <c r="R2013" s="36">
        <f ca="1">1-O2013/MAX($O$202:O2013)</f>
        <v>0.66146917975050579</v>
      </c>
      <c r="S2013" s="36">
        <f>1-N2013/MAX($N$202:N2013)</f>
        <v>0.52451372798283624</v>
      </c>
    </row>
    <row r="2014" spans="1:19" x14ac:dyDescent="0.4">
      <c r="A2014" s="17">
        <f t="shared" si="93"/>
        <v>2012</v>
      </c>
      <c r="B2014">
        <v>1594080000</v>
      </c>
      <c r="C2014">
        <v>9253.94</v>
      </c>
      <c r="D2014" s="14">
        <f t="shared" si="94"/>
        <v>44019</v>
      </c>
      <c r="F2014">
        <f ca="1">IF(A2014&lt;$F$2,"",AVERAGE(INDIRECT("C"&amp;A2014-$F$2+3):C2014))</f>
        <v>9402.0513636363648</v>
      </c>
      <c r="G2014" s="2">
        <f ca="1">IF(A2014&lt;$G$2,"",IF(A2014=$G$2,AVERAGE(INDIRECT("C"&amp;A2014-$G$2+3):C2014),G2013+(2/($G$2+3))*(C2014-G2013)))</f>
        <v>9218.8150939102834</v>
      </c>
      <c r="J2014">
        <f ca="1">IF(F2014="","",IF(C2014&lt;(F2014*(1-'inputs and tables'!$K$14)),0,IF(C2014&gt;(F2014*(1+'inputs and tables'!$K$14)),1,J2013)))</f>
        <v>0</v>
      </c>
      <c r="K2014">
        <f ca="1">IF(G2014="","",IF(C2014&lt;(G2014*(1-'inputs and tables'!$K$14)),0,IF(C2014&gt;(G2014*(1+'inputs and tables'!$K$14)),1,K2013)))</f>
        <v>1</v>
      </c>
      <c r="N2014" s="13">
        <f t="shared" si="95"/>
        <v>33300.730504876054</v>
      </c>
      <c r="O2014" s="10">
        <f ca="1">(O2013+(IF(J2013&lt;&gt;J2012,(-O2013*'inputs and tables'!$K$22-'inputs and tables'!$K$21)-O2013*'inputs and tables'!$K$22,0)*('inputs and tables'!$K$15+'inputs and tables'!$K$16)))*(IF(AND(J2013=0,'inputs and tables'!$K$16=1),(data!C2013/data!C2014-1)*'inputs and tables'!$K$18+1,1)*IF(AND(J2013=1,'inputs and tables'!$K$15=1),(data!C2014/data!C2013-1)*'inputs and tables'!$K$17+1,1))</f>
        <v>1133069.4700173233</v>
      </c>
      <c r="P2014" s="10">
        <f ca="1">(P2013+(IF(K2013&lt;&gt;K2012,(-P2013*'inputs and tables'!$K$22-'inputs and tables'!$K$21)-P2013*'inputs and tables'!$K$22,0)*('inputs and tables'!$K$15+'inputs and tables'!$K$16)))*(IF(AND(K2013=0,'inputs and tables'!$K$16=1),data!C2013/data!C2014,1)*IF(AND(K2013=1,'inputs and tables'!$K$15=1),data!C2014/data!C2013,1))</f>
        <v>20520.304267267529</v>
      </c>
      <c r="R2014" s="36">
        <f ca="1">1-O2014/MAX($O$202:O2014)</f>
        <v>0.65819981563039076</v>
      </c>
      <c r="S2014" s="36">
        <f>1-N2014/MAX($N$202:N2014)</f>
        <v>0.52906181727134038</v>
      </c>
    </row>
    <row r="2015" spans="1:19" x14ac:dyDescent="0.4">
      <c r="A2015" s="17">
        <f t="shared" si="93"/>
        <v>2013</v>
      </c>
      <c r="B2015">
        <v>1594166400</v>
      </c>
      <c r="C2015">
        <v>9435.2800000000007</v>
      </c>
      <c r="D2015" s="14">
        <f t="shared" si="94"/>
        <v>44020</v>
      </c>
      <c r="F2015">
        <f ca="1">IF(A2015&lt;$F$2,"",AVERAGE(INDIRECT("C"&amp;A2015-$F$2+3):C2015))</f>
        <v>9414.2325000000001</v>
      </c>
      <c r="G2015" s="2">
        <f ca="1">IF(A2015&lt;$G$2,"",IF(A2015=$G$2,AVERAGE(INDIRECT("C"&amp;A2015-$G$2+3):C2015),G2014+(2/($G$2+3))*(C2015-G2014)))</f>
        <v>9228.0263665098464</v>
      </c>
      <c r="J2015">
        <f ca="1">IF(F2015="","",IF(C2015&lt;(F2015*(1-'inputs and tables'!$K$14)),0,IF(C2015&gt;(F2015*(1+'inputs and tables'!$K$14)),1,J2014)))</f>
        <v>1</v>
      </c>
      <c r="K2015">
        <f ca="1">IF(G2015="","",IF(C2015&lt;(G2015*(1-'inputs and tables'!$K$14)),0,IF(C2015&gt;(G2015*(1+'inputs and tables'!$K$14)),1,K2014)))</f>
        <v>1</v>
      </c>
      <c r="N2015" s="13">
        <f t="shared" si="95"/>
        <v>33953.290870488345</v>
      </c>
      <c r="O2015" s="10">
        <f ca="1">(O2014+(IF(J2014&lt;&gt;J2013,(-O2014*'inputs and tables'!$K$22-'inputs and tables'!$K$21)-O2014*'inputs and tables'!$K$22,0)*('inputs and tables'!$K$15+'inputs and tables'!$K$16)))*(IF(AND(J2014=0,'inputs and tables'!$K$16=1),(data!C2014/data!C2015-1)*'inputs and tables'!$K$18+1,1)*IF(AND(J2014=1,'inputs and tables'!$K$15=1),(data!C2015/data!C2014-1)*'inputs and tables'!$K$17+1,1))</f>
        <v>1111292.6051343584</v>
      </c>
      <c r="P2015" s="10">
        <f ca="1">(P2014+(IF(K2014&lt;&gt;K2013,(-P2014*'inputs and tables'!$K$22-'inputs and tables'!$K$21)-P2014*'inputs and tables'!$K$22,0)*('inputs and tables'!$K$15+'inputs and tables'!$K$16)))*(IF(AND(K2014=0,'inputs and tables'!$K$16=1),data!C2014/data!C2015,1)*IF(AND(K2014=1,'inputs and tables'!$K$15=1),data!C2015/data!C2014,1))</f>
        <v>20922.419687923626</v>
      </c>
      <c r="R2015" s="36">
        <f ca="1">1-O2015/MAX($O$202:O2015)</f>
        <v>0.66476899486339547</v>
      </c>
      <c r="S2015" s="36">
        <f>1-N2015/MAX($N$202:N2015)</f>
        <v>0.51983332324003972</v>
      </c>
    </row>
    <row r="2016" spans="1:19" x14ac:dyDescent="0.4">
      <c r="A2016" s="17">
        <f t="shared" si="93"/>
        <v>2014</v>
      </c>
      <c r="B2016">
        <v>1594252800</v>
      </c>
      <c r="C2016">
        <v>9236.9500000000007</v>
      </c>
      <c r="D2016" s="14">
        <f t="shared" si="94"/>
        <v>44021</v>
      </c>
      <c r="F2016">
        <f ca="1">IF(A2016&lt;$F$2,"",AVERAGE(INDIRECT("C"&amp;A2016-$F$2+3):C2016))</f>
        <v>9423.1536363636387</v>
      </c>
      <c r="G2016" s="2">
        <f ca="1">IF(A2016&lt;$G$2,"",IF(A2016=$G$2,AVERAGE(INDIRECT("C"&amp;A2016-$G$2+3):C2016),G2015+(2/($G$2+3))*(C2016-G2015)))</f>
        <v>9228.4060955945333</v>
      </c>
      <c r="J2016">
        <f ca="1">IF(F2016="","",IF(C2016&lt;(F2016*(1-'inputs and tables'!$K$14)),0,IF(C2016&gt;(F2016*(1+'inputs and tables'!$K$14)),1,J2015)))</f>
        <v>0</v>
      </c>
      <c r="K2016">
        <f ca="1">IF(G2016="","",IF(C2016&lt;(G2016*(1-'inputs and tables'!$K$14)),0,IF(C2016&gt;(G2016*(1+'inputs and tables'!$K$14)),1,K2015)))</f>
        <v>1</v>
      </c>
      <c r="N2016" s="13">
        <f t="shared" si="95"/>
        <v>33239.591205153141</v>
      </c>
      <c r="O2016" s="10">
        <f ca="1">(O2015+(IF(J2015&lt;&gt;J2014,(-O2015*'inputs and tables'!$K$22-'inputs and tables'!$K$21)-O2015*'inputs and tables'!$K$22,0)*('inputs and tables'!$K$15+'inputs and tables'!$K$16)))*(IF(AND(J2015=0,'inputs and tables'!$K$16=1),(data!C2015/data!C2016-1)*'inputs and tables'!$K$18+1,1)*IF(AND(J2015=1,'inputs and tables'!$K$15=1),(data!C2016/data!C2015-1)*'inputs and tables'!$K$17+1,1))</f>
        <v>1056616.4437328186</v>
      </c>
      <c r="P2016" s="10">
        <f ca="1">(P2015+(IF(K2015&lt;&gt;K2014,(-P2015*'inputs and tables'!$K$22-'inputs and tables'!$K$21)-P2015*'inputs and tables'!$K$22,0)*('inputs and tables'!$K$15+'inputs and tables'!$K$16)))*(IF(AND(K2015=0,'inputs and tables'!$K$16=1),data!C2015/data!C2016,1)*IF(AND(K2015=1,'inputs and tables'!$K$15=1),data!C2016/data!C2015,1))</f>
        <v>20482.629507165249</v>
      </c>
      <c r="R2016" s="36">
        <f ca="1">1-O2016/MAX($O$202:O2016)</f>
        <v>0.68126253082230115</v>
      </c>
      <c r="S2016" s="36">
        <f>1-N2016/MAX($N$202:N2016)</f>
        <v>0.52992644787458187</v>
      </c>
    </row>
    <row r="2017" spans="1:19" x14ac:dyDescent="0.4">
      <c r="A2017" s="17">
        <f t="shared" si="93"/>
        <v>2015</v>
      </c>
      <c r="B2017">
        <v>1594339200</v>
      </c>
      <c r="C2017">
        <v>9291.0499999999993</v>
      </c>
      <c r="D2017" s="14">
        <f t="shared" si="94"/>
        <v>44022</v>
      </c>
      <c r="F2017">
        <f ca="1">IF(A2017&lt;$F$2,"",AVERAGE(INDIRECT("C"&amp;A2017-$F$2+3):C2017))</f>
        <v>9425.0290909090909</v>
      </c>
      <c r="G2017" s="2">
        <f ca="1">IF(A2017&lt;$G$2,"",IF(A2017=$G$2,AVERAGE(INDIRECT("C"&amp;A2017-$G$2+3):C2017),G2016+(2/($G$2+3))*(C2017-G2016)))</f>
        <v>9231.0717936543406</v>
      </c>
      <c r="J2017">
        <f ca="1">IF(F2017="","",IF(C2017&lt;(F2017*(1-'inputs and tables'!$K$14)),0,IF(C2017&gt;(F2017*(1+'inputs and tables'!$K$14)),1,J2016)))</f>
        <v>0</v>
      </c>
      <c r="K2017">
        <f ca="1">IF(G2017="","",IF(C2017&lt;(G2017*(1-'inputs and tables'!$K$14)),0,IF(C2017&gt;(G2017*(1+'inputs and tables'!$K$14)),1,K2016)))</f>
        <v>1</v>
      </c>
      <c r="N2017" s="13">
        <f t="shared" si="95"/>
        <v>33434.272553888251</v>
      </c>
      <c r="O2017" s="10">
        <f ca="1">(O2016+(IF(J2016&lt;&gt;J2015,(-O2016*'inputs and tables'!$K$22-'inputs and tables'!$K$21)-O2016*'inputs and tables'!$K$22,0)*('inputs and tables'!$K$15+'inputs and tables'!$K$16)))*(IF(AND(J2016=0,'inputs and tables'!$K$16=1),(data!C2016/data!C2017-1)*'inputs and tables'!$K$18+1,1)*IF(AND(J2016=1,'inputs and tables'!$K$15=1),(data!C2017/data!C2016-1)*'inputs and tables'!$K$17+1,1))</f>
        <v>1048363.0411436795</v>
      </c>
      <c r="P2017" s="10">
        <f ca="1">(P2016+(IF(K2016&lt;&gt;K2015,(-P2016*'inputs and tables'!$K$22-'inputs and tables'!$K$21)-P2016*'inputs and tables'!$K$22,0)*('inputs and tables'!$K$15+'inputs and tables'!$K$16)))*(IF(AND(K2016=0,'inputs and tables'!$K$16=1),data!C2016/data!C2017,1)*IF(AND(K2016=1,'inputs and tables'!$K$15=1),data!C2017/data!C2016,1))</f>
        <v>20602.594458403226</v>
      </c>
      <c r="R2017" s="36">
        <f ca="1">1-O2017/MAX($O$202:O2017)</f>
        <v>0.68375224094272402</v>
      </c>
      <c r="S2017" s="36">
        <f>1-N2017/MAX($N$202:N2017)</f>
        <v>0.52717326861411329</v>
      </c>
    </row>
    <row r="2018" spans="1:19" x14ac:dyDescent="0.4">
      <c r="A2018" s="17">
        <f t="shared" si="93"/>
        <v>2016</v>
      </c>
      <c r="B2018">
        <v>1594425600</v>
      </c>
      <c r="C2018">
        <v>9235</v>
      </c>
      <c r="D2018" s="14">
        <f t="shared" si="94"/>
        <v>44023</v>
      </c>
      <c r="F2018">
        <f ca="1">IF(A2018&lt;$F$2,"",AVERAGE(INDIRECT("C"&amp;A2018-$F$2+3):C2018))</f>
        <v>9417.1838636363645</v>
      </c>
      <c r="G2018" s="2">
        <f ca="1">IF(A2018&lt;$G$2,"",IF(A2018=$G$2,AVERAGE(INDIRECT("C"&amp;A2018-$G$2+3):C2018),G2017+(2/($G$2+3))*(C2018-G2017)))</f>
        <v>9231.2389513711769</v>
      </c>
      <c r="J2018">
        <f ca="1">IF(F2018="","",IF(C2018&lt;(F2018*(1-'inputs and tables'!$K$14)),0,IF(C2018&gt;(F2018*(1+'inputs and tables'!$K$14)),1,J2017)))</f>
        <v>0</v>
      </c>
      <c r="K2018">
        <f ca="1">IF(G2018="","",IF(C2018&lt;(G2018*(1-'inputs and tables'!$K$14)),0,IF(C2018&gt;(G2018*(1+'inputs and tables'!$K$14)),1,K2017)))</f>
        <v>1</v>
      </c>
      <c r="N2018" s="13">
        <f t="shared" si="95"/>
        <v>33232.574040087828</v>
      </c>
      <c r="O2018" s="10">
        <f ca="1">(O2017+(IF(J2017&lt;&gt;J2016,(-O2017*'inputs and tables'!$K$22-'inputs and tables'!$K$21)-O2017*'inputs and tables'!$K$22,0)*('inputs and tables'!$K$15+'inputs and tables'!$K$16)))*(IF(AND(J2017=0,'inputs and tables'!$K$16=1),(data!C2017/data!C2018-1)*'inputs and tables'!$K$18+1,1)*IF(AND(J2017=1,'inputs and tables'!$K$15=1),(data!C2018/data!C2017-1)*'inputs and tables'!$K$17+1,1))</f>
        <v>1054725.8725953419</v>
      </c>
      <c r="P2018" s="10">
        <f ca="1">(P2017+(IF(K2017&lt;&gt;K2016,(-P2017*'inputs and tables'!$K$22-'inputs and tables'!$K$21)-P2017*'inputs and tables'!$K$22,0)*('inputs and tables'!$K$15+'inputs and tables'!$K$16)))*(IF(AND(K2017=0,'inputs and tables'!$K$16=1),data!C2017/data!C2018,1)*IF(AND(K2017=1,'inputs and tables'!$K$15=1),data!C2018/data!C2017,1))</f>
        <v>20478.305447000479</v>
      </c>
      <c r="R2018" s="36">
        <f ca="1">1-O2018/MAX($O$202:O2018)</f>
        <v>0.68183283792213278</v>
      </c>
      <c r="S2018" s="36">
        <f>1-N2018/MAX($N$202:N2018)</f>
        <v>0.53002568446530118</v>
      </c>
    </row>
    <row r="2019" spans="1:19" x14ac:dyDescent="0.4">
      <c r="A2019" s="17">
        <f t="shared" si="93"/>
        <v>2017</v>
      </c>
      <c r="B2019">
        <v>1594512000</v>
      </c>
      <c r="C2019">
        <v>9303.3700000000008</v>
      </c>
      <c r="D2019" s="14">
        <f t="shared" si="94"/>
        <v>44024</v>
      </c>
      <c r="F2019">
        <f ca="1">IF(A2019&lt;$F$2,"",AVERAGE(INDIRECT("C"&amp;A2019-$F$2+3):C2019))</f>
        <v>9414.4459090909113</v>
      </c>
      <c r="G2019" s="2">
        <f ca="1">IF(A2019&lt;$G$2,"",IF(A2019=$G$2,AVERAGE(INDIRECT("C"&amp;A2019-$G$2+3):C2019),G2018+(2/($G$2+3))*(C2019-G2018)))</f>
        <v>9234.308357695807</v>
      </c>
      <c r="J2019">
        <f ca="1">IF(F2019="","",IF(C2019&lt;(F2019*(1-'inputs and tables'!$K$14)),0,IF(C2019&gt;(F2019*(1+'inputs and tables'!$K$14)),1,J2018)))</f>
        <v>0</v>
      </c>
      <c r="K2019">
        <f ca="1">IF(G2019="","",IF(C2019&lt;(G2019*(1-'inputs and tables'!$K$14)),0,IF(C2019&gt;(G2019*(1+'inputs and tables'!$K$14)),1,K2018)))</f>
        <v>1</v>
      </c>
      <c r="N2019" s="13">
        <f t="shared" si="95"/>
        <v>33478.606642916289</v>
      </c>
      <c r="O2019" s="10">
        <f ca="1">(O2018+(IF(J2018&lt;&gt;J2017,(-O2018*'inputs and tables'!$K$22-'inputs and tables'!$K$21)-O2018*'inputs and tables'!$K$22,0)*('inputs and tables'!$K$15+'inputs and tables'!$K$16)))*(IF(AND(J2018=0,'inputs and tables'!$K$16=1),(data!C2018/data!C2019-1)*'inputs and tables'!$K$18+1,1)*IF(AND(J2018=1,'inputs and tables'!$K$15=1),(data!C2019/data!C2018-1)*'inputs and tables'!$K$17+1,1))</f>
        <v>1046974.7450029377</v>
      </c>
      <c r="P2019" s="10">
        <f ca="1">(P2018+(IF(K2018&lt;&gt;K2017,(-P2018*'inputs and tables'!$K$22-'inputs and tables'!$K$21)-P2018*'inputs and tables'!$K$22,0)*('inputs and tables'!$K$15+'inputs and tables'!$K$16)))*(IF(AND(K2018=0,'inputs and tables'!$K$16=1),data!C2018/data!C2019,1)*IF(AND(K2018=1,'inputs and tables'!$K$15=1),data!C2019/data!C2018,1))</f>
        <v>20629.913648777569</v>
      </c>
      <c r="R2019" s="36">
        <f ca="1">1-O2019/MAX($O$202:O2019)</f>
        <v>0.68417103245500255</v>
      </c>
      <c r="S2019" s="36">
        <f>1-N2019/MAX($N$202:N2019)</f>
        <v>0.5265462969230047</v>
      </c>
    </row>
    <row r="2020" spans="1:19" x14ac:dyDescent="0.4">
      <c r="A2020" s="17">
        <f t="shared" si="93"/>
        <v>2018</v>
      </c>
      <c r="B2020">
        <v>1594598400</v>
      </c>
      <c r="C2020">
        <v>9236.92</v>
      </c>
      <c r="D2020" s="14">
        <f t="shared" si="94"/>
        <v>44025</v>
      </c>
      <c r="F2020">
        <f ca="1">IF(A2020&lt;$F$2,"",AVERAGE(INDIRECT("C"&amp;A2020-$F$2+3):C2020))</f>
        <v>9403.9138636363641</v>
      </c>
      <c r="G2020" s="2">
        <f ca="1">IF(A2020&lt;$G$2,"",IF(A2020=$G$2,AVERAGE(INDIRECT("C"&amp;A2020-$G$2+3):C2020),G2019+(2/($G$2+3))*(C2020-G2019)))</f>
        <v>9234.4194914108793</v>
      </c>
      <c r="J2020">
        <f ca="1">IF(F2020="","",IF(C2020&lt;(F2020*(1-'inputs and tables'!$K$14)),0,IF(C2020&gt;(F2020*(1+'inputs and tables'!$K$14)),1,J2019)))</f>
        <v>0</v>
      </c>
      <c r="K2020">
        <f ca="1">IF(G2020="","",IF(C2020&lt;(G2020*(1-'inputs and tables'!$K$14)),0,IF(C2020&gt;(G2020*(1+'inputs and tables'!$K$14)),1,K2019)))</f>
        <v>1</v>
      </c>
      <c r="N2020" s="13">
        <f t="shared" si="95"/>
        <v>33239.483248767523</v>
      </c>
      <c r="O2020" s="10">
        <f ca="1">(O2019+(IF(J2019&lt;&gt;J2018,(-O2019*'inputs and tables'!$K$22-'inputs and tables'!$K$21)-O2019*'inputs and tables'!$K$22,0)*('inputs and tables'!$K$15+'inputs and tables'!$K$16)))*(IF(AND(J2019=0,'inputs and tables'!$K$16=1),(data!C2019/data!C2020-1)*'inputs and tables'!$K$18+1,1)*IF(AND(J2019=1,'inputs and tables'!$K$15=1),(data!C2020/data!C2019-1)*'inputs and tables'!$K$17+1,1))</f>
        <v>1054506.6356986943</v>
      </c>
      <c r="P2020" s="10">
        <f ca="1">(P2019+(IF(K2019&lt;&gt;K2018,(-P2019*'inputs and tables'!$K$22-'inputs and tables'!$K$21)-P2019*'inputs and tables'!$K$22,0)*('inputs and tables'!$K$15+'inputs and tables'!$K$16)))*(IF(AND(K2019=0,'inputs and tables'!$K$16=1),data!C2019/data!C2020,1)*IF(AND(K2019=1,'inputs and tables'!$K$15=1),data!C2020/data!C2019,1))</f>
        <v>20482.562983162712</v>
      </c>
      <c r="R2020" s="36">
        <f ca="1">1-O2020/MAX($O$202:O2020)</f>
        <v>0.6818989726240885</v>
      </c>
      <c r="S2020" s="36">
        <f>1-N2020/MAX($N$202:N2020)</f>
        <v>0.52992797459136209</v>
      </c>
    </row>
    <row r="2021" spans="1:19" x14ac:dyDescent="0.4">
      <c r="A2021" s="17">
        <f t="shared" si="93"/>
        <v>2019</v>
      </c>
      <c r="B2021">
        <v>1594684800</v>
      </c>
      <c r="C2021">
        <v>9256.94</v>
      </c>
      <c r="D2021" s="14">
        <f t="shared" si="94"/>
        <v>44026</v>
      </c>
      <c r="F2021">
        <f ca="1">IF(A2021&lt;$F$2,"",AVERAGE(INDIRECT("C"&amp;A2021-$F$2+3):C2021))</f>
        <v>9399.6040909090916</v>
      </c>
      <c r="G2021" s="2">
        <f ca="1">IF(A2021&lt;$G$2,"",IF(A2021=$G$2,AVERAGE(INDIRECT("C"&amp;A2021-$G$2+3):C2021),G2020+(2/($G$2+3))*(C2021-G2020)))</f>
        <v>9235.3778109253108</v>
      </c>
      <c r="J2021">
        <f ca="1">IF(F2021="","",IF(C2021&lt;(F2021*(1-'inputs and tables'!$K$14)),0,IF(C2021&gt;(F2021*(1+'inputs and tables'!$K$14)),1,J2020)))</f>
        <v>0</v>
      </c>
      <c r="K2021">
        <f ca="1">IF(G2021="","",IF(C2021&lt;(G2021*(1-'inputs and tables'!$K$14)),0,IF(C2021&gt;(G2021*(1+'inputs and tables'!$K$14)),1,K2020)))</f>
        <v>1</v>
      </c>
      <c r="N2021" s="13">
        <f t="shared" si="95"/>
        <v>33311.526143438081</v>
      </c>
      <c r="O2021" s="10">
        <f ca="1">(O2020+(IF(J2020&lt;&gt;J2019,(-O2020*'inputs and tables'!$K$22-'inputs and tables'!$K$21)-O2020*'inputs and tables'!$K$22,0)*('inputs and tables'!$K$15+'inputs and tables'!$K$16)))*(IF(AND(J2020=0,'inputs and tables'!$K$16=1),(data!C2020/data!C2021-1)*'inputs and tables'!$K$18+1,1)*IF(AND(J2020=1,'inputs and tables'!$K$15=1),(data!C2021/data!C2020-1)*'inputs and tables'!$K$17+1,1))</f>
        <v>1052226.0523907449</v>
      </c>
      <c r="P2021" s="10">
        <f ca="1">(P2020+(IF(K2020&lt;&gt;K2019,(-P2020*'inputs and tables'!$K$22-'inputs and tables'!$K$21)-P2020*'inputs and tables'!$K$22,0)*('inputs and tables'!$K$15+'inputs and tables'!$K$16)))*(IF(AND(K2020=0,'inputs and tables'!$K$16=1),data!C2020/data!C2021,1)*IF(AND(K2020=1,'inputs and tables'!$K$15=1),data!C2021/data!C2020,1))</f>
        <v>20526.956667521019</v>
      </c>
      <c r="R2021" s="36">
        <f ca="1">1-O2021/MAX($O$202:O2021)</f>
        <v>0.68258693026106854</v>
      </c>
      <c r="S2021" s="36">
        <f>1-N2021/MAX($N$202:N2021)</f>
        <v>0.5289091455933107</v>
      </c>
    </row>
    <row r="2022" spans="1:19" x14ac:dyDescent="0.4">
      <c r="A2022" s="17">
        <f t="shared" si="93"/>
        <v>2020</v>
      </c>
      <c r="B2022">
        <v>1594771200</v>
      </c>
      <c r="C2022">
        <v>9190.16</v>
      </c>
      <c r="D2022" s="14">
        <f t="shared" si="94"/>
        <v>44027</v>
      </c>
      <c r="F2022">
        <f ca="1">IF(A2022&lt;$F$2,"",AVERAGE(INDIRECT("C"&amp;A2022-$F$2+3):C2022))</f>
        <v>9376.4495454545468</v>
      </c>
      <c r="G2022" s="2">
        <f ca="1">IF(A2022&lt;$G$2,"",IF(A2022=$G$2,AVERAGE(INDIRECT("C"&amp;A2022-$G$2+3):C2022),G2021+(2/($G$2+3))*(C2022-G2021)))</f>
        <v>9233.4536487582754</v>
      </c>
      <c r="J2022">
        <f ca="1">IF(F2022="","",IF(C2022&lt;(F2022*(1-'inputs and tables'!$K$14)),0,IF(C2022&gt;(F2022*(1+'inputs and tables'!$K$14)),1,J2021)))</f>
        <v>0</v>
      </c>
      <c r="K2022">
        <f ca="1">IF(G2022="","",IF(C2022&lt;(G2022*(1-'inputs and tables'!$K$14)),0,IF(C2022&gt;(G2022*(1+'inputs and tables'!$K$14)),1,K2021)))</f>
        <v>0</v>
      </c>
      <c r="N2022" s="13">
        <f t="shared" si="95"/>
        <v>33071.215229047491</v>
      </c>
      <c r="O2022" s="10">
        <f ca="1">(O2021+(IF(J2021&lt;&gt;J2020,(-O2021*'inputs and tables'!$K$22-'inputs and tables'!$K$21)-O2021*'inputs and tables'!$K$22,0)*('inputs and tables'!$K$15+'inputs and tables'!$K$16)))*(IF(AND(J2021=0,'inputs and tables'!$K$16=1),(data!C2021/data!C2022-1)*'inputs and tables'!$K$18+1,1)*IF(AND(J2021=1,'inputs and tables'!$K$15=1),(data!C2022/data!C2021-1)*'inputs and tables'!$K$17+1,1))</f>
        <v>1059872.0189221932</v>
      </c>
      <c r="P2022" s="10">
        <f ca="1">(P2021+(IF(K2021&lt;&gt;K2020,(-P2021*'inputs and tables'!$K$22-'inputs and tables'!$K$21)-P2021*'inputs and tables'!$K$22,0)*('inputs and tables'!$K$15+'inputs and tables'!$K$16)))*(IF(AND(K2021=0,'inputs and tables'!$K$16=1),data!C2021/data!C2022,1)*IF(AND(K2021=1,'inputs and tables'!$K$15=1),data!C2022/data!C2021,1))</f>
        <v>20378.874237878277</v>
      </c>
      <c r="R2022" s="36">
        <f ca="1">1-O2022/MAX($O$202:O2022)</f>
        <v>0.68028045846980856</v>
      </c>
      <c r="S2022" s="36">
        <f>1-N2022/MAX($N$202:N2022)</f>
        <v>0.53230761714625141</v>
      </c>
    </row>
    <row r="2023" spans="1:19" x14ac:dyDescent="0.4">
      <c r="A2023" s="17">
        <f t="shared" si="93"/>
        <v>2021</v>
      </c>
      <c r="B2023">
        <v>1594857600</v>
      </c>
      <c r="C2023">
        <v>9130.11</v>
      </c>
      <c r="D2023" s="14">
        <f t="shared" si="94"/>
        <v>44028</v>
      </c>
      <c r="F2023">
        <f ca="1">IF(A2023&lt;$F$2,"",AVERAGE(INDIRECT("C"&amp;A2023-$F$2+3):C2023))</f>
        <v>9367.5324999999993</v>
      </c>
      <c r="G2023" s="2">
        <f ca="1">IF(A2023&lt;$G$2,"",IF(A2023=$G$2,AVERAGE(INDIRECT("C"&amp;A2023-$G$2+3):C2023),G2022+(2/($G$2+3))*(C2023-G2022)))</f>
        <v>9229.0560466834559</v>
      </c>
      <c r="J2023">
        <f ca="1">IF(F2023="","",IF(C2023&lt;(F2023*(1-'inputs and tables'!$K$14)),0,IF(C2023&gt;(F2023*(1+'inputs and tables'!$K$14)),1,J2022)))</f>
        <v>0</v>
      </c>
      <c r="K2023">
        <f ca="1">IF(G2023="","",IF(C2023&lt;(G2023*(1-'inputs and tables'!$K$14)),0,IF(C2023&gt;(G2023*(1+'inputs and tables'!$K$14)),1,K2022)))</f>
        <v>0</v>
      </c>
      <c r="N2023" s="13">
        <f t="shared" si="95"/>
        <v>32855.122530497705</v>
      </c>
      <c r="O2023" s="10">
        <f ca="1">(O2022+(IF(J2022&lt;&gt;J2021,(-O2022*'inputs and tables'!$K$22-'inputs and tables'!$K$21)-O2022*'inputs and tables'!$K$22,0)*('inputs and tables'!$K$15+'inputs and tables'!$K$16)))*(IF(AND(J2022=0,'inputs and tables'!$K$16=1),(data!C2022/data!C2023-1)*'inputs and tables'!$K$18+1,1)*IF(AND(J2022=1,'inputs and tables'!$K$15=1),(data!C2023/data!C2022-1)*'inputs and tables'!$K$17+1,1))</f>
        <v>1066842.9442162232</v>
      </c>
      <c r="P2023" s="10">
        <f ca="1">(P2022+(IF(K2022&lt;&gt;K2021,(-P2022*'inputs and tables'!$K$22-'inputs and tables'!$K$21)-P2022*'inputs and tables'!$K$22,0)*('inputs and tables'!$K$15+'inputs and tables'!$K$16)))*(IF(AND(K2022=0,'inputs and tables'!$K$16=1),data!C2022/data!C2023,1)*IF(AND(K2022=1,'inputs and tables'!$K$15=1),data!C2023/data!C2022,1))</f>
        <v>20471.883102859378</v>
      </c>
      <c r="R2023" s="36">
        <f ca="1">1-O2023/MAX($O$202:O2023)</f>
        <v>0.67817761869362991</v>
      </c>
      <c r="S2023" s="36">
        <f>1-N2023/MAX($N$202:N2023)</f>
        <v>0.53536359523481214</v>
      </c>
    </row>
    <row r="2024" spans="1:19" x14ac:dyDescent="0.4">
      <c r="A2024" s="17">
        <f t="shared" si="93"/>
        <v>2022</v>
      </c>
      <c r="B2024">
        <v>1594944000</v>
      </c>
      <c r="C2024">
        <v>9154.2900000000009</v>
      </c>
      <c r="D2024" s="14">
        <f t="shared" si="94"/>
        <v>44029</v>
      </c>
      <c r="F2024">
        <f ca="1">IF(A2024&lt;$F$2,"",AVERAGE(INDIRECT("C"&amp;A2024-$F$2+3):C2024))</f>
        <v>9355.8556818181805</v>
      </c>
      <c r="G2024" s="2">
        <f ca="1">IF(A2024&lt;$G$2,"",IF(A2024=$G$2,AVERAGE(INDIRECT("C"&amp;A2024-$G$2+3):C2024),G2023+(2/($G$2+3))*(C2024-G2023)))</f>
        <v>9225.874512782033</v>
      </c>
      <c r="J2024">
        <f ca="1">IF(F2024="","",IF(C2024&lt;(F2024*(1-'inputs and tables'!$K$14)),0,IF(C2024&gt;(F2024*(1+'inputs and tables'!$K$14)),1,J2023)))</f>
        <v>0</v>
      </c>
      <c r="K2024">
        <f ca="1">IF(G2024="","",IF(C2024&lt;(G2024*(1-'inputs and tables'!$K$14)),0,IF(C2024&gt;(G2024*(1+'inputs and tables'!$K$14)),1,K2023)))</f>
        <v>0</v>
      </c>
      <c r="N2024" s="13">
        <f t="shared" si="95"/>
        <v>32942.135377307597</v>
      </c>
      <c r="O2024" s="10">
        <f ca="1">(O2023+(IF(J2023&lt;&gt;J2022,(-O2023*'inputs and tables'!$K$22-'inputs and tables'!$K$21)-O2023*'inputs and tables'!$K$22,0)*('inputs and tables'!$K$15+'inputs and tables'!$K$16)))*(IF(AND(J2023=0,'inputs and tables'!$K$16=1),(data!C2023/data!C2024-1)*'inputs and tables'!$K$18+1,1)*IF(AND(J2023=1,'inputs and tables'!$K$15=1),(data!C2024/data!C2023-1)*'inputs and tables'!$K$17+1,1))</f>
        <v>1064025.0017661646</v>
      </c>
      <c r="P2024" s="10">
        <f ca="1">(P2023+(IF(K2023&lt;&gt;K2022,(-P2023*'inputs and tables'!$K$22-'inputs and tables'!$K$21)-P2023*'inputs and tables'!$K$22,0)*('inputs and tables'!$K$15+'inputs and tables'!$K$16)))*(IF(AND(K2023=0,'inputs and tables'!$K$16=1),data!C2023/data!C2024,1)*IF(AND(K2023=1,'inputs and tables'!$K$15=1),data!C2024/data!C2023,1))</f>
        <v>20417.808987507215</v>
      </c>
      <c r="R2024" s="36">
        <f ca="1">1-O2024/MAX($O$202:O2024)</f>
        <v>0.67902767535340214</v>
      </c>
      <c r="S2024" s="36">
        <f>1-N2024/MAX($N$202:N2024)</f>
        <v>0.53413306150989293</v>
      </c>
    </row>
    <row r="2025" spans="1:19" x14ac:dyDescent="0.4">
      <c r="A2025" s="17">
        <f t="shared" si="93"/>
        <v>2023</v>
      </c>
      <c r="B2025">
        <v>1595030400</v>
      </c>
      <c r="C2025">
        <v>9175.85</v>
      </c>
      <c r="D2025" s="14">
        <f t="shared" si="94"/>
        <v>44030</v>
      </c>
      <c r="F2025">
        <f ca="1">IF(A2025&lt;$F$2,"",AVERAGE(INDIRECT("C"&amp;A2025-$F$2+3):C2025))</f>
        <v>9341.9424999999992</v>
      </c>
      <c r="G2025" s="2">
        <f ca="1">IF(A2025&lt;$G$2,"",IF(A2025=$G$2,AVERAGE(INDIRECT("C"&amp;A2025-$G$2+3):C2025),G2024+(2/($G$2+3))*(C2025-G2024)))</f>
        <v>9223.7458101104567</v>
      </c>
      <c r="J2025">
        <f ca="1">IF(F2025="","",IF(C2025&lt;(F2025*(1-'inputs and tables'!$K$14)),0,IF(C2025&gt;(F2025*(1+'inputs and tables'!$K$14)),1,J2024)))</f>
        <v>0</v>
      </c>
      <c r="K2025">
        <f ca="1">IF(G2025="","",IF(C2025&lt;(G2025*(1-'inputs and tables'!$K$14)),0,IF(C2025&gt;(G2025*(1+'inputs and tables'!$K$14)),1,K2024)))</f>
        <v>0</v>
      </c>
      <c r="N2025" s="13">
        <f t="shared" si="95"/>
        <v>33019.720033106649</v>
      </c>
      <c r="O2025" s="10">
        <f ca="1">(O2024+(IF(J2024&lt;&gt;J2023,(-O2024*'inputs and tables'!$K$22-'inputs and tables'!$K$21)-O2024*'inputs and tables'!$K$22,0)*('inputs and tables'!$K$15+'inputs and tables'!$K$16)))*(IF(AND(J2024=0,'inputs and tables'!$K$16=1),(data!C2024/data!C2025-1)*'inputs and tables'!$K$18+1,1)*IF(AND(J2024=1,'inputs and tables'!$K$15=1),(data!C2025/data!C2024-1)*'inputs and tables'!$K$17+1,1))</f>
        <v>1061524.919589791</v>
      </c>
      <c r="P2025" s="10">
        <f ca="1">(P2024+(IF(K2024&lt;&gt;K2023,(-P2024*'inputs and tables'!$K$22-'inputs and tables'!$K$21)-P2024*'inputs and tables'!$K$22,0)*('inputs and tables'!$K$15+'inputs and tables'!$K$16)))*(IF(AND(K2024=0,'inputs and tables'!$K$16=1),data!C2024/data!C2025,1)*IF(AND(K2024=1,'inputs and tables'!$K$15=1),data!C2025/data!C2024,1))</f>
        <v>20369.834362620077</v>
      </c>
      <c r="R2025" s="36">
        <f ca="1">1-O2025/MAX($O$202:O2025)</f>
        <v>0.67978184671838537</v>
      </c>
      <c r="S2025" s="36">
        <f>1-N2025/MAX($N$202:N2025)</f>
        <v>0.53303586105045309</v>
      </c>
    </row>
    <row r="2026" spans="1:19" x14ac:dyDescent="0.4">
      <c r="A2026" s="17">
        <f t="shared" si="93"/>
        <v>2024</v>
      </c>
      <c r="B2026">
        <v>1595116800</v>
      </c>
      <c r="C2026">
        <v>9212.8700000000008</v>
      </c>
      <c r="D2026" s="14">
        <f t="shared" si="94"/>
        <v>44031</v>
      </c>
      <c r="F2026">
        <f ca="1">IF(A2026&lt;$F$2,"",AVERAGE(INDIRECT("C"&amp;A2026-$F$2+3):C2026))</f>
        <v>9332.8438636363626</v>
      </c>
      <c r="G2026" s="2">
        <f ca="1">IF(A2026&lt;$G$2,"",IF(A2026=$G$2,AVERAGE(INDIRECT("C"&amp;A2026-$G$2+3):C2026),G2025+(2/($G$2+3))*(C2026-G2025)))</f>
        <v>9223.2830096802245</v>
      </c>
      <c r="J2026">
        <f ca="1">IF(F2026="","",IF(C2026&lt;(F2026*(1-'inputs and tables'!$K$14)),0,IF(C2026&gt;(F2026*(1+'inputs and tables'!$K$14)),1,J2025)))</f>
        <v>0</v>
      </c>
      <c r="K2026">
        <f ca="1">IF(G2026="","",IF(C2026&lt;(G2026*(1-'inputs and tables'!$K$14)),0,IF(C2026&gt;(G2026*(1+'inputs and tables'!$K$14)),1,K2025)))</f>
        <v>0</v>
      </c>
      <c r="N2026" s="13">
        <f t="shared" si="95"/>
        <v>33152.938212961992</v>
      </c>
      <c r="O2026" s="10">
        <f ca="1">(O2025+(IF(J2025&lt;&gt;J2024,(-O2025*'inputs and tables'!$K$22-'inputs and tables'!$K$21)-O2025*'inputs and tables'!$K$22,0)*('inputs and tables'!$K$15+'inputs and tables'!$K$16)))*(IF(AND(J2025=0,'inputs and tables'!$K$16=1),(data!C2025/data!C2026-1)*'inputs and tables'!$K$18+1,1)*IF(AND(J2025=1,'inputs and tables'!$K$15=1),(data!C2026/data!C2025-1)*'inputs and tables'!$K$17+1,1))</f>
        <v>1057259.4027070808</v>
      </c>
      <c r="P2026" s="10">
        <f ca="1">(P2025+(IF(K2025&lt;&gt;K2024,(-P2025*'inputs and tables'!$K$22-'inputs and tables'!$K$21)-P2025*'inputs and tables'!$K$22,0)*('inputs and tables'!$K$15+'inputs and tables'!$K$16)))*(IF(AND(K2025=0,'inputs and tables'!$K$16=1),data!C2025/data!C2026,1)*IF(AND(K2025=1,'inputs and tables'!$K$15=1),data!C2026/data!C2025,1))</f>
        <v>20287.982424179154</v>
      </c>
      <c r="R2026" s="36">
        <f ca="1">1-O2026/MAX($O$202:O2026)</f>
        <v>0.68106857669878074</v>
      </c>
      <c r="S2026" s="36">
        <f>1-N2026/MAX($N$202:N2026)</f>
        <v>0.53115189254356676</v>
      </c>
    </row>
    <row r="2027" spans="1:19" x14ac:dyDescent="0.4">
      <c r="A2027" s="17">
        <f t="shared" si="93"/>
        <v>2025</v>
      </c>
      <c r="B2027">
        <v>1595203200</v>
      </c>
      <c r="C2027">
        <v>9161.0499999999993</v>
      </c>
      <c r="D2027" s="14">
        <f t="shared" si="94"/>
        <v>44032</v>
      </c>
      <c r="F2027">
        <f ca="1">IF(A2027&lt;$F$2,"",AVERAGE(INDIRECT("C"&amp;A2027-$F$2+3):C2027))</f>
        <v>9321.2381818181802</v>
      </c>
      <c r="G2027" s="2">
        <f ca="1">IF(A2027&lt;$G$2,"",IF(A2027=$G$2,AVERAGE(INDIRECT("C"&amp;A2027-$G$2+3):C2027),G2026+(2/($G$2+3))*(C2027-G2026)))</f>
        <v>9220.6347965023433</v>
      </c>
      <c r="J2027">
        <f ca="1">IF(F2027="","",IF(C2027&lt;(F2027*(1-'inputs and tables'!$K$14)),0,IF(C2027&gt;(F2027*(1+'inputs and tables'!$K$14)),1,J2026)))</f>
        <v>0</v>
      </c>
      <c r="K2027">
        <f ca="1">IF(G2027="","",IF(C2027&lt;(G2027*(1-'inputs and tables'!$K$14)),0,IF(C2027&gt;(G2027*(1+'inputs and tables'!$K$14)),1,K2026)))</f>
        <v>0</v>
      </c>
      <c r="N2027" s="13">
        <f t="shared" si="95"/>
        <v>32966.461549534011</v>
      </c>
      <c r="O2027" s="10">
        <f ca="1">(O2026+(IF(J2026&lt;&gt;J2025,(-O2026*'inputs and tables'!$K$22-'inputs and tables'!$K$21)-O2026*'inputs and tables'!$K$22,0)*('inputs and tables'!$K$15+'inputs and tables'!$K$16)))*(IF(AND(J2026=0,'inputs and tables'!$K$16=1),(data!C2026/data!C2027-1)*'inputs and tables'!$K$18+1,1)*IF(AND(J2026=1,'inputs and tables'!$K$15=1),(data!C2027/data!C2026-1)*'inputs and tables'!$K$17+1,1))</f>
        <v>1063239.8506086078</v>
      </c>
      <c r="P2027" s="10">
        <f ca="1">(P2026+(IF(K2026&lt;&gt;K2025,(-P2026*'inputs and tables'!$K$22-'inputs and tables'!$K$21)-P2026*'inputs and tables'!$K$22,0)*('inputs and tables'!$K$15+'inputs and tables'!$K$16)))*(IF(AND(K2026=0,'inputs and tables'!$K$16=1),data!C2026/data!C2027,1)*IF(AND(K2026=1,'inputs and tables'!$K$15=1),data!C2027/data!C2026,1))</f>
        <v>20402.742549843897</v>
      </c>
      <c r="R2027" s="36">
        <f ca="1">1-O2027/MAX($O$202:O2027)</f>
        <v>0.67926452297617579</v>
      </c>
      <c r="S2027" s="36">
        <f>1-N2027/MAX($N$202:N2027)</f>
        <v>0.53378904132873273</v>
      </c>
    </row>
    <row r="2028" spans="1:19" x14ac:dyDescent="0.4">
      <c r="A2028" s="17">
        <f t="shared" si="93"/>
        <v>2026</v>
      </c>
      <c r="B2028">
        <v>1595289600</v>
      </c>
      <c r="C2028">
        <v>9394.14</v>
      </c>
      <c r="D2028" s="14">
        <f t="shared" si="94"/>
        <v>44033</v>
      </c>
      <c r="F2028">
        <f ca="1">IF(A2028&lt;$F$2,"",AVERAGE(INDIRECT("C"&amp;A2028-$F$2+3):C2028))</f>
        <v>9313.1477272727261</v>
      </c>
      <c r="G2028" s="2">
        <f ca="1">IF(A2028&lt;$G$2,"",IF(A2028=$G$2,AVERAGE(INDIRECT("C"&amp;A2028-$G$2+3):C2028),G2027+(2/($G$2+3))*(C2028-G2027)))</f>
        <v>9228.0179966511805</v>
      </c>
      <c r="J2028">
        <f ca="1">IF(F2028="","",IF(C2028&lt;(F2028*(1-'inputs and tables'!$K$14)),0,IF(C2028&gt;(F2028*(1+'inputs and tables'!$K$14)),1,J2027)))</f>
        <v>1</v>
      </c>
      <c r="K2028">
        <f ca="1">IF(G2028="","",IF(C2028&lt;(G2028*(1-'inputs and tables'!$K$14)),0,IF(C2028&gt;(G2028*(1+'inputs and tables'!$K$14)),1,K2027)))</f>
        <v>1</v>
      </c>
      <c r="N2028" s="13">
        <f t="shared" si="95"/>
        <v>33805.246680341166</v>
      </c>
      <c r="O2028" s="10">
        <f ca="1">(O2027+(IF(J2027&lt;&gt;J2026,(-O2027*'inputs and tables'!$K$22-'inputs and tables'!$K$21)-O2027*'inputs and tables'!$K$22,0)*('inputs and tables'!$K$15+'inputs and tables'!$K$16)))*(IF(AND(J2027=0,'inputs and tables'!$K$16=1),(data!C2027/data!C2028-1)*'inputs and tables'!$K$18+1,1)*IF(AND(J2027=1,'inputs and tables'!$K$15=1),(data!C2028/data!C2027-1)*'inputs and tables'!$K$17+1,1))</f>
        <v>1036858.4493543833</v>
      </c>
      <c r="P2028" s="10">
        <f ca="1">(P2027+(IF(K2027&lt;&gt;K2026,(-P2027*'inputs and tables'!$K$22-'inputs and tables'!$K$21)-P2027*'inputs and tables'!$K$22,0)*('inputs and tables'!$K$15+'inputs and tables'!$K$16)))*(IF(AND(K2027=0,'inputs and tables'!$K$16=1),data!C2027/data!C2028,1)*IF(AND(K2027=1,'inputs and tables'!$K$15=1),data!C2028/data!C2027,1))</f>
        <v>19896.504058513863</v>
      </c>
      <c r="R2028" s="36">
        <f ca="1">1-O2028/MAX($O$202:O2028)</f>
        <v>0.68722270034413957</v>
      </c>
      <c r="S2028" s="36">
        <f>1-N2028/MAX($N$202:N2028)</f>
        <v>0.5219269608514201</v>
      </c>
    </row>
    <row r="2029" spans="1:19" x14ac:dyDescent="0.4">
      <c r="A2029" s="17">
        <f t="shared" si="93"/>
        <v>2027</v>
      </c>
      <c r="B2029">
        <v>1595376000</v>
      </c>
      <c r="C2029">
        <v>9536.18</v>
      </c>
      <c r="D2029" s="14">
        <f t="shared" si="94"/>
        <v>44034</v>
      </c>
      <c r="F2029">
        <f ca="1">IF(A2029&lt;$F$2,"",AVERAGE(INDIRECT("C"&amp;A2029-$F$2+3):C2029))</f>
        <v>9307.5720454545444</v>
      </c>
      <c r="G2029" s="2">
        <f ca="1">IF(A2029&lt;$G$2,"",IF(A2029=$G$2,AVERAGE(INDIRECT("C"&amp;A2029-$G$2+3):C2029),G2028+(2/($G$2+3))*(C2029-G2028)))</f>
        <v>9241.1312733894283</v>
      </c>
      <c r="J2029">
        <f ca="1">IF(F2029="","",IF(C2029&lt;(F2029*(1-'inputs and tables'!$K$14)),0,IF(C2029&gt;(F2029*(1+'inputs and tables'!$K$14)),1,J2028)))</f>
        <v>1</v>
      </c>
      <c r="K2029">
        <f ca="1">IF(G2029="","",IF(C2029&lt;(G2029*(1-'inputs and tables'!$K$14)),0,IF(C2029&gt;(G2029*(1+'inputs and tables'!$K$14)),1,K2028)))</f>
        <v>1</v>
      </c>
      <c r="N2029" s="13">
        <f t="shared" si="95"/>
        <v>34316.384180790992</v>
      </c>
      <c r="O2029" s="10">
        <f ca="1">(O2028+(IF(J2028&lt;&gt;J2027,(-O2028*'inputs and tables'!$K$22-'inputs and tables'!$K$21)-O2028*'inputs and tables'!$K$22,0)*('inputs and tables'!$K$15+'inputs and tables'!$K$16)))*(IF(AND(J2028=0,'inputs and tables'!$K$16=1),(data!C2028/data!C2029-1)*'inputs and tables'!$K$18+1,1)*IF(AND(J2028=1,'inputs and tables'!$K$15=1),(data!C2029/data!C2028-1)*'inputs and tables'!$K$17+1,1))</f>
        <v>1069988.258552317</v>
      </c>
      <c r="P2029" s="10">
        <f ca="1">(P2028+(IF(K2028&lt;&gt;K2027,(-P2028*'inputs and tables'!$K$22-'inputs and tables'!$K$21)-P2028*'inputs and tables'!$K$22,0)*('inputs and tables'!$K$15+'inputs and tables'!$K$16)))*(IF(AND(K2028=0,'inputs and tables'!$K$16=1),data!C2028/data!C2029,1)*IF(AND(K2028=1,'inputs and tables'!$K$15=1),data!C2029/data!C2028,1))</f>
        <v>20156.945796483054</v>
      </c>
      <c r="R2029" s="36">
        <f ca="1">1-O2029/MAX($O$202:O2029)</f>
        <v>0.67722880747911463</v>
      </c>
      <c r="S2029" s="36">
        <f>1-N2029/MAX($N$202:N2029)</f>
        <v>0.51469846580230805</v>
      </c>
    </row>
    <row r="2030" spans="1:19" x14ac:dyDescent="0.4">
      <c r="A2030" s="17">
        <f t="shared" si="93"/>
        <v>2028</v>
      </c>
      <c r="B2030">
        <v>1595462400</v>
      </c>
      <c r="C2030">
        <v>9613.24</v>
      </c>
      <c r="D2030" s="14">
        <f t="shared" si="94"/>
        <v>44035</v>
      </c>
      <c r="F2030">
        <f ca="1">IF(A2030&lt;$F$2,"",AVERAGE(INDIRECT("C"&amp;A2030-$F$2+3):C2030))</f>
        <v>9303.795454545454</v>
      </c>
      <c r="G2030" s="2">
        <f ca="1">IF(A2030&lt;$G$2,"",IF(A2030=$G$2,AVERAGE(INDIRECT("C"&amp;A2030-$G$2+3):C2030),G2029+(2/($G$2+3))*(C2030-G2029)))</f>
        <v>9256.9656872877513</v>
      </c>
      <c r="J2030">
        <f ca="1">IF(F2030="","",IF(C2030&lt;(F2030*(1-'inputs and tables'!$K$14)),0,IF(C2030&gt;(F2030*(1+'inputs and tables'!$K$14)),1,J2029)))</f>
        <v>1</v>
      </c>
      <c r="K2030">
        <f ca="1">IF(G2030="","",IF(C2030&lt;(G2030*(1-'inputs and tables'!$K$14)),0,IF(C2030&gt;(G2030*(1+'inputs and tables'!$K$14)),1,K2029)))</f>
        <v>1</v>
      </c>
      <c r="N2030" s="13">
        <f t="shared" si="95"/>
        <v>34593.688149987436</v>
      </c>
      <c r="O2030" s="10">
        <f ca="1">(O2029+(IF(J2029&lt;&gt;J2028,(-O2029*'inputs and tables'!$K$22-'inputs and tables'!$K$21)-O2029*'inputs and tables'!$K$22,0)*('inputs and tables'!$K$15+'inputs and tables'!$K$16)))*(IF(AND(J2029=0,'inputs and tables'!$K$16=1),(data!C2029/data!C2030-1)*'inputs and tables'!$K$18+1,1)*IF(AND(J2029=1,'inputs and tables'!$K$15=1),(data!C2030/data!C2029-1)*'inputs and tables'!$K$17+1,1))</f>
        <v>1089442.5803257201</v>
      </c>
      <c r="P2030" s="10">
        <f ca="1">(P2029+(IF(K2029&lt;&gt;K2028,(-P2029*'inputs and tables'!$K$22-'inputs and tables'!$K$21)-P2029*'inputs and tables'!$K$22,0)*('inputs and tables'!$K$15+'inputs and tables'!$K$16)))*(IF(AND(K2029=0,'inputs and tables'!$K$16=1),data!C2029/data!C2030,1)*IF(AND(K2029=1,'inputs and tables'!$K$15=1),data!C2030/data!C2029,1))</f>
        <v>20319.830121556297</v>
      </c>
      <c r="R2030" s="36">
        <f ca="1">1-O2030/MAX($O$202:O2030)</f>
        <v>0.67136024341937239</v>
      </c>
      <c r="S2030" s="36">
        <f>1-N2030/MAX($N$202:N2030)</f>
        <v>0.51077683929931905</v>
      </c>
    </row>
    <row r="2031" spans="1:19" x14ac:dyDescent="0.4">
      <c r="A2031" s="17">
        <f t="shared" si="93"/>
        <v>2029</v>
      </c>
      <c r="B2031">
        <v>1595548800</v>
      </c>
      <c r="C2031">
        <v>9551.2099999999991</v>
      </c>
      <c r="D2031" s="14">
        <f t="shared" si="94"/>
        <v>44036</v>
      </c>
      <c r="F2031">
        <f ca="1">IF(A2031&lt;$F$2,"",AVERAGE(INDIRECT("C"&amp;A2031-$F$2+3):C2031))</f>
        <v>9296.0038636363624</v>
      </c>
      <c r="G2031" s="2">
        <f ca="1">IF(A2031&lt;$G$2,"",IF(A2031=$G$2,AVERAGE(INDIRECT("C"&amp;A2031-$G$2+3):C2031),G2030+(2/($G$2+3))*(C2031-G2030)))</f>
        <v>9269.4867218712516</v>
      </c>
      <c r="J2031">
        <f ca="1">IF(F2031="","",IF(C2031&lt;(F2031*(1-'inputs and tables'!$K$14)),0,IF(C2031&gt;(F2031*(1+'inputs and tables'!$K$14)),1,J2030)))</f>
        <v>1</v>
      </c>
      <c r="K2031">
        <f ca="1">IF(G2031="","",IF(C2031&lt;(G2031*(1-'inputs and tables'!$K$14)),0,IF(C2031&gt;(G2031*(1+'inputs and tables'!$K$14)),1,K2030)))</f>
        <v>1</v>
      </c>
      <c r="N2031" s="13">
        <f t="shared" si="95"/>
        <v>34370.470329986718</v>
      </c>
      <c r="O2031" s="10">
        <f ca="1">(O2030+(IF(J2030&lt;&gt;J2029,(-O2030*'inputs and tables'!$K$22-'inputs and tables'!$K$21)-O2030*'inputs and tables'!$K$22,0)*('inputs and tables'!$K$15+'inputs and tables'!$K$16)))*(IF(AND(J2030=0,'inputs and tables'!$K$16=1),(data!C2030/data!C2031-1)*'inputs and tables'!$K$18+1,1)*IF(AND(J2030=1,'inputs and tables'!$K$15=1),(data!C2031/data!C2030-1)*'inputs and tables'!$K$17+1,1))</f>
        <v>1073625.7717024453</v>
      </c>
      <c r="P2031" s="10">
        <f ca="1">(P2030+(IF(K2030&lt;&gt;K2029,(-P2030*'inputs and tables'!$K$22-'inputs and tables'!$K$21)-P2030*'inputs and tables'!$K$22,0)*('inputs and tables'!$K$15+'inputs and tables'!$K$16)))*(IF(AND(K2030=0,'inputs and tables'!$K$16=1),data!C2030/data!C2031,1)*IF(AND(K2030=1,'inputs and tables'!$K$15=1),data!C2031/data!C2030,1))</f>
        <v>20188.715215193806</v>
      </c>
      <c r="R2031" s="36">
        <f ca="1">1-O2031/MAX($O$202:O2031)</f>
        <v>0.67613152024451839</v>
      </c>
      <c r="S2031" s="36">
        <f>1-N2031/MAX($N$202:N2031)</f>
        <v>0.51393358069537931</v>
      </c>
    </row>
    <row r="2032" spans="1:19" x14ac:dyDescent="0.4">
      <c r="A2032" s="17">
        <f t="shared" si="93"/>
        <v>2030</v>
      </c>
      <c r="B2032">
        <v>1595635200</v>
      </c>
      <c r="C2032">
        <v>9711.33</v>
      </c>
      <c r="D2032" s="14">
        <f t="shared" si="94"/>
        <v>44037</v>
      </c>
      <c r="F2032">
        <f ca="1">IF(A2032&lt;$F$2,"",AVERAGE(INDIRECT("C"&amp;A2032-$F$2+3):C2032))</f>
        <v>9306.0759090909087</v>
      </c>
      <c r="G2032" s="2">
        <f ca="1">IF(A2032&lt;$G$2,"",IF(A2032=$G$2,AVERAGE(INDIRECT("C"&amp;A2032-$G$2+3):C2032),G2031+(2/($G$2+3))*(C2032-G2031)))</f>
        <v>9288.288563493752</v>
      </c>
      <c r="J2032">
        <f ca="1">IF(F2032="","",IF(C2032&lt;(F2032*(1-'inputs and tables'!$K$14)),0,IF(C2032&gt;(F2032*(1+'inputs and tables'!$K$14)),1,J2031)))</f>
        <v>1</v>
      </c>
      <c r="K2032">
        <f ca="1">IF(G2032="","",IF(C2032&lt;(G2032*(1-'inputs and tables'!$K$14)),0,IF(C2032&gt;(G2032*(1+'inputs and tables'!$K$14)),1,K2031)))</f>
        <v>1</v>
      </c>
      <c r="N2032" s="13">
        <f t="shared" si="95"/>
        <v>34946.669545503653</v>
      </c>
      <c r="O2032" s="10">
        <f ca="1">(O2031+(IF(J2031&lt;&gt;J2030,(-O2031*'inputs and tables'!$K$22-'inputs and tables'!$K$21)-O2031*'inputs and tables'!$K$22,0)*('inputs and tables'!$K$15+'inputs and tables'!$K$16)))*(IF(AND(J2031=0,'inputs and tables'!$K$16=1),(data!C2031/data!C2032-1)*'inputs and tables'!$K$18+1,1)*IF(AND(J2031=1,'inputs and tables'!$K$15=1),(data!C2032/data!C2031-1)*'inputs and tables'!$K$17+1,1))</f>
        <v>1114122.7513281936</v>
      </c>
      <c r="P2032" s="10">
        <f ca="1">(P2031+(IF(K2031&lt;&gt;K2030,(-P2031*'inputs and tables'!$K$22-'inputs and tables'!$K$21)-P2031*'inputs and tables'!$K$22,0)*('inputs and tables'!$K$15+'inputs and tables'!$K$16)))*(IF(AND(K2031=0,'inputs and tables'!$K$16=1),data!C2031/data!C2032,1)*IF(AND(K2031=1,'inputs and tables'!$K$15=1),data!C2032/data!C2031,1))</f>
        <v>20527.166268019242</v>
      </c>
      <c r="R2032" s="36">
        <f ca="1">1-O2032/MAX($O$202:O2032)</f>
        <v>0.66391525683899089</v>
      </c>
      <c r="S2032" s="36">
        <f>1-N2032/MAX($N$202:N2032)</f>
        <v>0.50578498433334174</v>
      </c>
    </row>
    <row r="2033" spans="1:19" x14ac:dyDescent="0.4">
      <c r="A2033" s="17">
        <f t="shared" si="93"/>
        <v>2031</v>
      </c>
      <c r="B2033">
        <v>1595721600</v>
      </c>
      <c r="C2033">
        <v>9941</v>
      </c>
      <c r="D2033" s="14">
        <f t="shared" si="94"/>
        <v>44038</v>
      </c>
      <c r="F2033">
        <f ca="1">IF(A2033&lt;$F$2,"",AVERAGE(INDIRECT("C"&amp;A2033-$F$2+3):C2033))</f>
        <v>9316.9129545454525</v>
      </c>
      <c r="G2033" s="2">
        <f ca="1">IF(A2033&lt;$G$2,"",IF(A2033=$G$2,AVERAGE(INDIRECT("C"&amp;A2033-$G$2+3):C2033),G2032+(2/($G$2+3))*(C2033-G2032)))</f>
        <v>9316.0635182386995</v>
      </c>
      <c r="J2033">
        <f ca="1">IF(F2033="","",IF(C2033&lt;(F2033*(1-'inputs and tables'!$K$14)),0,IF(C2033&gt;(F2033*(1+'inputs and tables'!$K$14)),1,J2032)))</f>
        <v>1</v>
      </c>
      <c r="K2033">
        <f ca="1">IF(G2033="","",IF(C2033&lt;(G2033*(1-'inputs and tables'!$K$14)),0,IF(C2033&gt;(G2033*(1+'inputs and tables'!$K$14)),1,K2032)))</f>
        <v>1</v>
      </c>
      <c r="N2033" s="13">
        <f t="shared" si="95"/>
        <v>35773.147648350103</v>
      </c>
      <c r="O2033" s="10">
        <f ca="1">(O2032+(IF(J2032&lt;&gt;J2031,(-O2032*'inputs and tables'!$K$22-'inputs and tables'!$K$21)-O2032*'inputs and tables'!$K$22,0)*('inputs and tables'!$K$15+'inputs and tables'!$K$16)))*(IF(AND(J2032=0,'inputs and tables'!$K$16=1),(data!C2032/data!C2033-1)*'inputs and tables'!$K$18+1,1)*IF(AND(J2032=1,'inputs and tables'!$K$15=1),(data!C2033/data!C2032-1)*'inputs and tables'!$K$17+1,1))</f>
        <v>1173407.2455910267</v>
      </c>
      <c r="P2033" s="10">
        <f ca="1">(P2032+(IF(K2032&lt;&gt;K2031,(-P2032*'inputs and tables'!$K$22-'inputs and tables'!$K$21)-P2032*'inputs and tables'!$K$22,0)*('inputs and tables'!$K$15+'inputs and tables'!$K$16)))*(IF(AND(K2032=0,'inputs and tables'!$K$16=1),data!C2032/data!C2033,1)*IF(AND(K2032=1,'inputs and tables'!$K$15=1),data!C2033/data!C2032,1))</f>
        <v>21012.627505231445</v>
      </c>
      <c r="R2033" s="36">
        <f ca="1">1-O2033/MAX($O$202:O2033)</f>
        <v>0.64603157750114271</v>
      </c>
      <c r="S2033" s="36">
        <f>1-N2033/MAX($N$202:N2033)</f>
        <v>0.49409694956898298</v>
      </c>
    </row>
    <row r="2034" spans="1:19" x14ac:dyDescent="0.4">
      <c r="A2034" s="17">
        <f t="shared" si="93"/>
        <v>2032</v>
      </c>
      <c r="B2034">
        <v>1595808000</v>
      </c>
      <c r="C2034">
        <v>11048.91</v>
      </c>
      <c r="D2034" s="14">
        <f t="shared" si="94"/>
        <v>44039</v>
      </c>
      <c r="F2034">
        <f ca="1">IF(A2034&lt;$F$2,"",AVERAGE(INDIRECT("C"&amp;A2034-$F$2+3):C2034))</f>
        <v>9352.6836363636357</v>
      </c>
      <c r="G2034" s="2">
        <f ca="1">IF(A2034&lt;$G$2,"",IF(A2034=$G$2,AVERAGE(INDIRECT("C"&amp;A2034-$G$2+3):C2034),G2033+(2/($G$2+3))*(C2034-G2033)))</f>
        <v>9389.8016663987546</v>
      </c>
      <c r="J2034">
        <f ca="1">IF(F2034="","",IF(C2034&lt;(F2034*(1-'inputs and tables'!$K$14)),0,IF(C2034&gt;(F2034*(1+'inputs and tables'!$K$14)),1,J2033)))</f>
        <v>1</v>
      </c>
      <c r="K2034">
        <f ca="1">IF(G2034="","",IF(C2034&lt;(G2034*(1-'inputs and tables'!$K$14)),0,IF(C2034&gt;(G2034*(1+'inputs and tables'!$K$14)),1,K2033)))</f>
        <v>1</v>
      </c>
      <c r="N2034" s="13">
        <f t="shared" si="95"/>
        <v>39760.012954766316</v>
      </c>
      <c r="O2034" s="10">
        <f ca="1">(O2033+(IF(J2033&lt;&gt;J2032,(-O2033*'inputs and tables'!$K$22-'inputs and tables'!$K$21)-O2033*'inputs and tables'!$K$22,0)*('inputs and tables'!$K$15+'inputs and tables'!$K$16)))*(IF(AND(J2033=0,'inputs and tables'!$K$16=1),(data!C2033/data!C2034-1)*'inputs and tables'!$K$18+1,1)*IF(AND(J2033=1,'inputs and tables'!$K$15=1),(data!C2034/data!C2033-1)*'inputs and tables'!$K$17+1,1))</f>
        <v>1467649.9423309118</v>
      </c>
      <c r="P2034" s="10">
        <f ca="1">(P2033+(IF(K2033&lt;&gt;K2032,(-P2033*'inputs and tables'!$K$22-'inputs and tables'!$K$21)-P2033*'inputs and tables'!$K$22,0)*('inputs and tables'!$K$15+'inputs and tables'!$K$16)))*(IF(AND(K2033=0,'inputs and tables'!$K$16=1),data!C2033/data!C2034,1)*IF(AND(K2033=1,'inputs and tables'!$K$15=1),data!C2034/data!C2033,1))</f>
        <v>23354.454297236371</v>
      </c>
      <c r="R2034" s="36">
        <f ca="1">1-O2034/MAX($O$202:O2034)</f>
        <v>0.55727072862436011</v>
      </c>
      <c r="S2034" s="36">
        <f>1-N2034/MAX($N$202:N2034)</f>
        <v>0.43771478996702862</v>
      </c>
    </row>
    <row r="2035" spans="1:19" x14ac:dyDescent="0.4">
      <c r="A2035" s="17">
        <f t="shared" si="93"/>
        <v>2033</v>
      </c>
      <c r="B2035">
        <v>1595894400</v>
      </c>
      <c r="C2035">
        <v>10934.23</v>
      </c>
      <c r="D2035" s="14">
        <f t="shared" si="94"/>
        <v>44040</v>
      </c>
      <c r="F2035">
        <f ca="1">IF(A2035&lt;$F$2,"",AVERAGE(INDIRECT("C"&amp;A2035-$F$2+3):C2035))</f>
        <v>9389.2570454545439</v>
      </c>
      <c r="G2035" s="2">
        <f ca="1">IF(A2035&lt;$G$2,"",IF(A2035=$G$2,AVERAGE(INDIRECT("C"&amp;A2035-$G$2+3):C2035),G2034+(2/($G$2+3))*(C2035-G2034)))</f>
        <v>9455.5220210200841</v>
      </c>
      <c r="J2035">
        <f ca="1">IF(F2035="","",IF(C2035&lt;(F2035*(1-'inputs and tables'!$K$14)),0,IF(C2035&gt;(F2035*(1+'inputs and tables'!$K$14)),1,J2034)))</f>
        <v>1</v>
      </c>
      <c r="K2035">
        <f ca="1">IF(G2035="","",IF(C2035&lt;(G2035*(1-'inputs and tables'!$K$14)),0,IF(C2035&gt;(G2035*(1+'inputs and tables'!$K$14)),1,K2034)))</f>
        <v>1</v>
      </c>
      <c r="N2035" s="13">
        <f t="shared" si="95"/>
        <v>39347.331678002127</v>
      </c>
      <c r="O2035" s="10">
        <f ca="1">(O2034+(IF(J2034&lt;&gt;J2033,(-O2034*'inputs and tables'!$K$22-'inputs and tables'!$K$21)-O2034*'inputs and tables'!$K$22,0)*('inputs and tables'!$K$15+'inputs and tables'!$K$16)))*(IF(AND(J2034=0,'inputs and tables'!$K$16=1),(data!C2034/data!C2035-1)*'inputs and tables'!$K$18+1,1)*IF(AND(J2034=1,'inputs and tables'!$K$15=1),(data!C2035/data!C2034-1)*'inputs and tables'!$K$17+1,1))</f>
        <v>1433375.2749999582</v>
      </c>
      <c r="P2035" s="10">
        <f ca="1">(P2034+(IF(K2034&lt;&gt;K2033,(-P2034*'inputs and tables'!$K$22-'inputs and tables'!$K$21)-P2034*'inputs and tables'!$K$22,0)*('inputs and tables'!$K$15+'inputs and tables'!$K$16)))*(IF(AND(K2034=0,'inputs and tables'!$K$16=1),data!C2034/data!C2035,1)*IF(AND(K2034=1,'inputs and tables'!$K$15=1),data!C2035/data!C2034,1))</f>
        <v>23112.051307366142</v>
      </c>
      <c r="R2035" s="36">
        <f ca="1">1-O2035/MAX($O$202:O2035)</f>
        <v>0.56760997782568923</v>
      </c>
      <c r="S2035" s="36">
        <f>1-N2035/MAX($N$202:N2035)</f>
        <v>0.44355091931250989</v>
      </c>
    </row>
    <row r="2036" spans="1:19" x14ac:dyDescent="0.4">
      <c r="A2036" s="17">
        <f t="shared" si="93"/>
        <v>2034</v>
      </c>
      <c r="B2036">
        <v>1595980800</v>
      </c>
      <c r="C2036">
        <v>11110.12</v>
      </c>
      <c r="D2036" s="14">
        <f t="shared" si="94"/>
        <v>44041</v>
      </c>
      <c r="F2036">
        <f ca="1">IF(A2036&lt;$F$2,"",AVERAGE(INDIRECT("C"&amp;A2036-$F$2+3):C2036))</f>
        <v>9427.3840909090886</v>
      </c>
      <c r="G2036" s="2">
        <f ca="1">IF(A2036&lt;$G$2,"",IF(A2036=$G$2,AVERAGE(INDIRECT("C"&amp;A2036-$G$2+3):C2036),G2035+(2/($G$2+3))*(C2036-G2035)))</f>
        <v>9525.9304456575283</v>
      </c>
      <c r="J2036">
        <f ca="1">IF(F2036="","",IF(C2036&lt;(F2036*(1-'inputs and tables'!$K$14)),0,IF(C2036&gt;(F2036*(1+'inputs and tables'!$K$14)),1,J2035)))</f>
        <v>1</v>
      </c>
      <c r="K2036">
        <f ca="1">IF(G2036="","",IF(C2036&lt;(G2036*(1-'inputs and tables'!$K$14)),0,IF(C2036&gt;(G2036*(1+'inputs and tables'!$K$14)),1,K2035)))</f>
        <v>1</v>
      </c>
      <c r="N2036" s="13">
        <f t="shared" si="95"/>
        <v>39980.279966893417</v>
      </c>
      <c r="O2036" s="10">
        <f ca="1">(O2035+(IF(J2035&lt;&gt;J2034,(-O2035*'inputs and tables'!$K$22-'inputs and tables'!$K$21)-O2035*'inputs and tables'!$K$22,0)*('inputs and tables'!$K$15+'inputs and tables'!$K$16)))*(IF(AND(J2035=0,'inputs and tables'!$K$16=1),(data!C2035/data!C2036-1)*'inputs and tables'!$K$18+1,1)*IF(AND(J2035=1,'inputs and tables'!$K$15=1),(data!C2036/data!C2035-1)*'inputs and tables'!$K$17+1,1))</f>
        <v>1485254.7259095721</v>
      </c>
      <c r="P2036" s="10">
        <f ca="1">(P2035+(IF(K2035&lt;&gt;K2034,(-P2035*'inputs and tables'!$K$22-'inputs and tables'!$K$21)-P2035*'inputs and tables'!$K$22,0)*('inputs and tables'!$K$15+'inputs and tables'!$K$16)))*(IF(AND(K2035=0,'inputs and tables'!$K$16=1),data!C2035/data!C2036,1)*IF(AND(K2035=1,'inputs and tables'!$K$15=1),data!C2036/data!C2035,1))</f>
        <v>23483.835941899408</v>
      </c>
      <c r="R2036" s="36">
        <f ca="1">1-O2036/MAX($O$202:O2036)</f>
        <v>0.55196009372314692</v>
      </c>
      <c r="S2036" s="36">
        <f>1-N2036/MAX($N$202:N2036)</f>
        <v>0.43459977882962963</v>
      </c>
    </row>
    <row r="2037" spans="1:19" x14ac:dyDescent="0.4">
      <c r="A2037" s="17">
        <f t="shared" si="93"/>
        <v>2035</v>
      </c>
      <c r="B2037">
        <v>1596067200</v>
      </c>
      <c r="C2037">
        <v>11115.95</v>
      </c>
      <c r="D2037" s="14">
        <f t="shared" si="94"/>
        <v>44042</v>
      </c>
      <c r="F2037">
        <f ca="1">IF(A2037&lt;$F$2,"",AVERAGE(INDIRECT("C"&amp;A2037-$F$2+3):C2037))</f>
        <v>9463.5136363636339</v>
      </c>
      <c r="G2037" s="2">
        <f ca="1">IF(A2037&lt;$G$2,"",IF(A2037=$G$2,AVERAGE(INDIRECT("C"&amp;A2037-$G$2+3):C2037),G2036+(2/($G$2+3))*(C2037-G2036)))</f>
        <v>9593.5908522252939</v>
      </c>
      <c r="J2037">
        <f ca="1">IF(F2037="","",IF(C2037&lt;(F2037*(1-'inputs and tables'!$K$14)),0,IF(C2037&gt;(F2037*(1+'inputs and tables'!$K$14)),1,J2036)))</f>
        <v>1</v>
      </c>
      <c r="K2037">
        <f ca="1">IF(G2037="","",IF(C2037&lt;(G2037*(1-'inputs and tables'!$K$14)),0,IF(C2037&gt;(G2037*(1+'inputs and tables'!$K$14)),1,K2036)))</f>
        <v>1</v>
      </c>
      <c r="N2037" s="13">
        <f t="shared" si="95"/>
        <v>40001.259491165612</v>
      </c>
      <c r="O2037" s="10">
        <f ca="1">(O2036+(IF(J2036&lt;&gt;J2035,(-O2036*'inputs and tables'!$K$22-'inputs and tables'!$K$21)-O2036*'inputs and tables'!$K$22,0)*('inputs and tables'!$K$15+'inputs and tables'!$K$16)))*(IF(AND(J2036=0,'inputs and tables'!$K$16=1),(data!C2036/data!C2037-1)*'inputs and tables'!$K$18+1,1)*IF(AND(J2036=1,'inputs and tables'!$K$15=1),(data!C2037/data!C2036-1)*'inputs and tables'!$K$17+1,1))</f>
        <v>1487008.3369297159</v>
      </c>
      <c r="P2037" s="10">
        <f ca="1">(P2036+(IF(K2036&lt;&gt;K2035,(-P2036*'inputs and tables'!$K$22-'inputs and tables'!$K$21)-P2036*'inputs and tables'!$K$22,0)*('inputs and tables'!$K$15+'inputs and tables'!$K$16)))*(IF(AND(K2036=0,'inputs and tables'!$K$16=1),data!C2036/data!C2037,1)*IF(AND(K2036=1,'inputs and tables'!$K$15=1),data!C2037/data!C2036,1))</f>
        <v>23496.159009835781</v>
      </c>
      <c r="R2037" s="36">
        <f ca="1">1-O2037/MAX($O$202:O2037)</f>
        <v>0.55143110182471677</v>
      </c>
      <c r="S2037" s="36">
        <f>1-N2037/MAX($N$202:N2037)</f>
        <v>0.43430308686865859</v>
      </c>
    </row>
    <row r="2038" spans="1:19" x14ac:dyDescent="0.4">
      <c r="A2038" s="17">
        <f t="shared" si="93"/>
        <v>2036</v>
      </c>
      <c r="B2038">
        <v>1596153600</v>
      </c>
      <c r="C2038">
        <v>11351.62</v>
      </c>
      <c r="D2038" s="14">
        <f t="shared" si="94"/>
        <v>44043</v>
      </c>
      <c r="F2038">
        <f ca="1">IF(A2038&lt;$F$2,"",AVERAGE(INDIRECT("C"&amp;A2038-$F$2+3):C2038))</f>
        <v>9506.5615909090902</v>
      </c>
      <c r="G2038" s="2">
        <f ca="1">IF(A2038&lt;$G$2,"",IF(A2038=$G$2,AVERAGE(INDIRECT("C"&amp;A2038-$G$2+3):C2038),G2037+(2/($G$2+3))*(C2038-G2037)))</f>
        <v>9668.40060319443</v>
      </c>
      <c r="J2038">
        <f ca="1">IF(F2038="","",IF(C2038&lt;(F2038*(1-'inputs and tables'!$K$14)),0,IF(C2038&gt;(F2038*(1+'inputs and tables'!$K$14)),1,J2037)))</f>
        <v>1</v>
      </c>
      <c r="K2038">
        <f ca="1">IF(G2038="","",IF(C2038&lt;(G2038*(1-'inputs and tables'!$K$14)),0,IF(C2038&gt;(G2038*(1+'inputs and tables'!$K$14)),1,K2037)))</f>
        <v>1</v>
      </c>
      <c r="N2038" s="13">
        <f t="shared" si="95"/>
        <v>40849.328871136109</v>
      </c>
      <c r="O2038" s="10">
        <f ca="1">(O2037+(IF(J2037&lt;&gt;J2036,(-O2037*'inputs and tables'!$K$22-'inputs and tables'!$K$21)-O2037*'inputs and tables'!$K$22,0)*('inputs and tables'!$K$15+'inputs and tables'!$K$16)))*(IF(AND(J2037=0,'inputs and tables'!$K$16=1),(data!C2037/data!C2038-1)*'inputs and tables'!$K$18+1,1)*IF(AND(J2037=1,'inputs and tables'!$K$15=1),(data!C2038/data!C2037-1)*'inputs and tables'!$K$17+1,1))</f>
        <v>1557942.2043202233</v>
      </c>
      <c r="P2038" s="10">
        <f ca="1">(P2037+(IF(K2037&lt;&gt;K2036,(-P2037*'inputs and tables'!$K$22-'inputs and tables'!$K$21)-P2037*'inputs and tables'!$K$22,0)*('inputs and tables'!$K$15+'inputs and tables'!$K$16)))*(IF(AND(K2037=0,'inputs and tables'!$K$16=1),data!C2037/data!C2038,1)*IF(AND(K2037=1,'inputs and tables'!$K$15=1),data!C2038/data!C2037,1))</f>
        <v>23994.302649726931</v>
      </c>
      <c r="R2038" s="36">
        <f ca="1">1-O2038/MAX($O$202:O2038)</f>
        <v>0.53003328854522369</v>
      </c>
      <c r="S2038" s="36">
        <f>1-N2038/MAX($N$202:N2038)</f>
        <v>0.42230970874824036</v>
      </c>
    </row>
    <row r="2039" spans="1:19" x14ac:dyDescent="0.4">
      <c r="A2039" s="17">
        <f t="shared" si="93"/>
        <v>2037</v>
      </c>
      <c r="B2039">
        <v>1596240000</v>
      </c>
      <c r="C2039">
        <v>11810.07</v>
      </c>
      <c r="D2039" s="14">
        <f t="shared" si="94"/>
        <v>44044</v>
      </c>
      <c r="F2039">
        <f ca="1">IF(A2039&lt;$F$2,"",AVERAGE(INDIRECT("C"&amp;A2039-$F$2+3):C2039))</f>
        <v>9561.8781818181815</v>
      </c>
      <c r="G2039" s="2">
        <f ca="1">IF(A2039&lt;$G$2,"",IF(A2039=$G$2,AVERAGE(INDIRECT("C"&amp;A2039-$G$2+3):C2039),G2038+(2/($G$2+3))*(C2039-G2038)))</f>
        <v>9759.535471143603</v>
      </c>
      <c r="J2039">
        <f ca="1">IF(F2039="","",IF(C2039&lt;(F2039*(1-'inputs and tables'!$K$14)),0,IF(C2039&gt;(F2039*(1+'inputs and tables'!$K$14)),1,J2038)))</f>
        <v>1</v>
      </c>
      <c r="K2039">
        <f ca="1">IF(G2039="","",IF(C2039&lt;(G2039*(1-'inputs and tables'!$K$14)),0,IF(C2039&gt;(G2039*(1+'inputs and tables'!$K$14)),1,K2038)))</f>
        <v>1</v>
      </c>
      <c r="N2039" s="13">
        <f t="shared" si="95"/>
        <v>42499.082370722281</v>
      </c>
      <c r="O2039" s="10">
        <f ca="1">(O2038+(IF(J2038&lt;&gt;J2037,(-O2038*'inputs and tables'!$K$22-'inputs and tables'!$K$21)-O2038*'inputs and tables'!$K$22,0)*('inputs and tables'!$K$15+'inputs and tables'!$K$16)))*(IF(AND(J2038=0,'inputs and tables'!$K$16=1),(data!C2038/data!C2039-1)*'inputs and tables'!$K$18+1,1)*IF(AND(J2038=1,'inputs and tables'!$K$15=1),(data!C2039/data!C2038-1)*'inputs and tables'!$K$17+1,1))</f>
        <v>1699511.1484915279</v>
      </c>
      <c r="P2039" s="10">
        <f ca="1">(P2038+(IF(K2038&lt;&gt;K2037,(-P2038*'inputs and tables'!$K$22-'inputs and tables'!$K$21)-P2038*'inputs and tables'!$K$22,0)*('inputs and tables'!$K$15+'inputs and tables'!$K$16)))*(IF(AND(K2038=0,'inputs and tables'!$K$16=1),data!C2038/data!C2039,1)*IF(AND(K2038=1,'inputs and tables'!$K$15=1),data!C2039/data!C2038,1))</f>
        <v>24963.343901087293</v>
      </c>
      <c r="R2039" s="36">
        <f ca="1">1-O2039/MAX($O$202:O2039)</f>
        <v>0.4873277947523118</v>
      </c>
      <c r="S2039" s="36">
        <f>1-N2039/MAX($N$202:N2039)</f>
        <v>0.39897893181733801</v>
      </c>
    </row>
    <row r="2040" spans="1:19" x14ac:dyDescent="0.4">
      <c r="A2040" s="17">
        <f t="shared" si="93"/>
        <v>2038</v>
      </c>
      <c r="B2040">
        <v>1596326400</v>
      </c>
      <c r="C2040">
        <v>11068.54</v>
      </c>
      <c r="D2040" s="14">
        <f t="shared" si="94"/>
        <v>44045</v>
      </c>
      <c r="F2040">
        <f ca="1">IF(A2040&lt;$F$2,"",AVERAGE(INDIRECT("C"&amp;A2040-$F$2+3):C2040))</f>
        <v>9602.0288636363639</v>
      </c>
      <c r="G2040" s="2">
        <f ca="1">IF(A2040&lt;$G$2,"",IF(A2040=$G$2,AVERAGE(INDIRECT("C"&amp;A2040-$G$2+3):C2040),G2039+(2/($G$2+3))*(C2040-G2039)))</f>
        <v>9815.2377915204706</v>
      </c>
      <c r="J2040">
        <f ca="1">IF(F2040="","",IF(C2040&lt;(F2040*(1-'inputs and tables'!$K$14)),0,IF(C2040&gt;(F2040*(1+'inputs and tables'!$K$14)),1,J2039)))</f>
        <v>1</v>
      </c>
      <c r="K2040">
        <f ca="1">IF(G2040="","",IF(C2040&lt;(G2040*(1-'inputs and tables'!$K$14)),0,IF(C2040&gt;(G2040*(1+'inputs and tables'!$K$14)),1,K2039)))</f>
        <v>1</v>
      </c>
      <c r="N2040" s="13">
        <f t="shared" si="95"/>
        <v>39830.652416423814</v>
      </c>
      <c r="O2040" s="10">
        <f ca="1">(O2039+(IF(J2039&lt;&gt;J2038,(-O2039*'inputs and tables'!$K$22-'inputs and tables'!$K$21)-O2039*'inputs and tables'!$K$22,0)*('inputs and tables'!$K$15+'inputs and tables'!$K$16)))*(IF(AND(J2039=0,'inputs and tables'!$K$16=1),(data!C2039/data!C2040-1)*'inputs and tables'!$K$18+1,1)*IF(AND(J2039=1,'inputs and tables'!$K$15=1),(data!C2040/data!C2039-1)*'inputs and tables'!$K$17+1,1))</f>
        <v>1459416.3286160254</v>
      </c>
      <c r="P2040" s="10">
        <f ca="1">(P2039+(IF(K2039&lt;&gt;K2038,(-P2039*'inputs and tables'!$K$22-'inputs and tables'!$K$21)-P2039*'inputs and tables'!$K$22,0)*('inputs and tables'!$K$15+'inputs and tables'!$K$16)))*(IF(AND(K2039=0,'inputs and tables'!$K$16=1),data!C2039/data!C2040,1)*IF(AND(K2039=1,'inputs and tables'!$K$15=1),data!C2040/data!C2039,1))</f>
        <v>23395.946891334326</v>
      </c>
      <c r="R2040" s="36">
        <f ca="1">1-O2040/MAX($O$202:O2040)</f>
        <v>0.55975446926008066</v>
      </c>
      <c r="S2040" s="36">
        <f>1-N2040/MAX($N$202:N2040)</f>
        <v>0.43671580828712098</v>
      </c>
    </row>
    <row r="2041" spans="1:19" x14ac:dyDescent="0.4">
      <c r="A2041" s="17">
        <f t="shared" si="93"/>
        <v>2039</v>
      </c>
      <c r="B2041">
        <v>1596412800</v>
      </c>
      <c r="C2041">
        <v>11233.13</v>
      </c>
      <c r="D2041" s="14">
        <f t="shared" si="94"/>
        <v>44046</v>
      </c>
      <c r="F2041">
        <f ca="1">IF(A2041&lt;$F$2,"",AVERAGE(INDIRECT("C"&amp;A2041-$F$2+3):C2041))</f>
        <v>9644.6968181818174</v>
      </c>
      <c r="G2041" s="2">
        <f ca="1">IF(A2041&lt;$G$2,"",IF(A2041=$G$2,AVERAGE(INDIRECT("C"&amp;A2041-$G$2+3):C2041),G2040+(2/($G$2+3))*(C2041-G2040)))</f>
        <v>9875.5736301791749</v>
      </c>
      <c r="J2041">
        <f ca="1">IF(F2041="","",IF(C2041&lt;(F2041*(1-'inputs and tables'!$K$14)),0,IF(C2041&gt;(F2041*(1+'inputs and tables'!$K$14)),1,J2040)))</f>
        <v>1</v>
      </c>
      <c r="K2041">
        <f ca="1">IF(G2041="","",IF(C2041&lt;(G2041*(1-'inputs and tables'!$K$14)),0,IF(C2041&gt;(G2041*(1+'inputs and tables'!$K$14)),1,K2040)))</f>
        <v>1</v>
      </c>
      <c r="N2041" s="13">
        <f t="shared" si="95"/>
        <v>40422.937133398147</v>
      </c>
      <c r="O2041" s="10">
        <f ca="1">(O2040+(IF(J2040&lt;&gt;J2039,(-O2040*'inputs and tables'!$K$22-'inputs and tables'!$K$21)-O2040*'inputs and tables'!$K$22,0)*('inputs and tables'!$K$15+'inputs and tables'!$K$16)))*(IF(AND(J2040=0,'inputs and tables'!$K$16=1),(data!C2040/data!C2041-1)*'inputs and tables'!$K$18+1,1)*IF(AND(J2040=1,'inputs and tables'!$K$15=1),(data!C2041/data!C2040-1)*'inputs and tables'!$K$17+1,1))</f>
        <v>1508244.9907914833</v>
      </c>
      <c r="P2041" s="10">
        <f ca="1">(P2040+(IF(K2040&lt;&gt;K2039,(-P2040*'inputs and tables'!$K$22-'inputs and tables'!$K$21)-P2040*'inputs and tables'!$K$22,0)*('inputs and tables'!$K$15+'inputs and tables'!$K$16)))*(IF(AND(K2040=0,'inputs and tables'!$K$16=1),data!C2040/data!C2041,1)*IF(AND(K2040=1,'inputs and tables'!$K$15=1),data!C2041/data!C2040,1))</f>
        <v>23743.846334155573</v>
      </c>
      <c r="R2041" s="36">
        <f ca="1">1-O2041/MAX($O$202:O2041)</f>
        <v>0.545024881908444</v>
      </c>
      <c r="S2041" s="36">
        <f>1-N2041/MAX($N$202:N2041)</f>
        <v>0.42833973112481938</v>
      </c>
    </row>
    <row r="2042" spans="1:19" x14ac:dyDescent="0.4">
      <c r="A2042" s="17">
        <f t="shared" si="93"/>
        <v>2040</v>
      </c>
      <c r="B2042">
        <v>1596499200</v>
      </c>
      <c r="C2042">
        <v>11197.04</v>
      </c>
      <c r="D2042" s="14">
        <f t="shared" si="94"/>
        <v>44047</v>
      </c>
      <c r="F2042">
        <f ca="1">IF(A2042&lt;$F$2,"",AVERAGE(INDIRECT("C"&amp;A2042-$F$2+3):C2042))</f>
        <v>9688.1263636363619</v>
      </c>
      <c r="G2042" s="2">
        <f ca="1">IF(A2042&lt;$G$2,"",IF(A2042=$G$2,AVERAGE(INDIRECT("C"&amp;A2042-$G$2+3):C2042),G2041+(2/($G$2+3))*(C2042-G2041)))</f>
        <v>9931.8062416609118</v>
      </c>
      <c r="J2042">
        <f ca="1">IF(F2042="","",IF(C2042&lt;(F2042*(1-'inputs and tables'!$K$14)),0,IF(C2042&gt;(F2042*(1+'inputs and tables'!$K$14)),1,J2041)))</f>
        <v>1</v>
      </c>
      <c r="K2042">
        <f ca="1">IF(G2042="","",IF(C2042&lt;(G2042*(1-'inputs and tables'!$K$14)),0,IF(C2042&gt;(G2042*(1+'inputs and tables'!$K$14)),1,K2041)))</f>
        <v>1</v>
      </c>
      <c r="N2042" s="13">
        <f t="shared" si="95"/>
        <v>40293.065601497037</v>
      </c>
      <c r="O2042" s="10">
        <f ca="1">(O2041+(IF(J2041&lt;&gt;J2040,(-O2041*'inputs and tables'!$K$22-'inputs and tables'!$K$21)-O2041*'inputs and tables'!$K$22,0)*('inputs and tables'!$K$15+'inputs and tables'!$K$16)))*(IF(AND(J2041=0,'inputs and tables'!$K$16=1),(data!C2041/data!C2042-1)*'inputs and tables'!$K$18+1,1)*IF(AND(J2041=1,'inputs and tables'!$K$15=1),(data!C2042/data!C2041-1)*'inputs and tables'!$K$17+1,1))</f>
        <v>1497342.1290009813</v>
      </c>
      <c r="P2042" s="10">
        <f ca="1">(P2041+(IF(K2041&lt;&gt;K2040,(-P2041*'inputs and tables'!$K$22-'inputs and tables'!$K$21)-P2041*'inputs and tables'!$K$22,0)*('inputs and tables'!$K$15+'inputs and tables'!$K$16)))*(IF(AND(K2041=0,'inputs and tables'!$K$16=1),data!C2041/data!C2042,1)*IF(AND(K2041=1,'inputs and tables'!$K$15=1),data!C2042/data!C2041,1))</f>
        <v>23667.561682041724</v>
      </c>
      <c r="R2042" s="36">
        <f ca="1">1-O2042/MAX($O$202:O2042)</f>
        <v>0.54831382426260777</v>
      </c>
      <c r="S2042" s="36">
        <f>1-N2042/MAX($N$202:N2042)</f>
        <v>0.43017637141151643</v>
      </c>
    </row>
    <row r="2043" spans="1:19" x14ac:dyDescent="0.4">
      <c r="A2043" s="17">
        <f t="shared" si="93"/>
        <v>2041</v>
      </c>
      <c r="B2043">
        <v>1596585600</v>
      </c>
      <c r="C2043">
        <v>11756.75</v>
      </c>
      <c r="D2043" s="14">
        <f t="shared" si="94"/>
        <v>44048</v>
      </c>
      <c r="F2043">
        <f ca="1">IF(A2043&lt;$F$2,"",AVERAGE(INDIRECT("C"&amp;A2043-$F$2+3):C2043))</f>
        <v>9735.0811363636349</v>
      </c>
      <c r="G2043" s="2">
        <f ca="1">IF(A2043&lt;$G$2,"",IF(A2043=$G$2,AVERAGE(INDIRECT("C"&amp;A2043-$G$2+3):C2043),G2042+(2/($G$2+3))*(C2043-G2042)))</f>
        <v>10009.463422866831</v>
      </c>
      <c r="J2043">
        <f ca="1">IF(F2043="","",IF(C2043&lt;(F2043*(1-'inputs and tables'!$K$14)),0,IF(C2043&gt;(F2043*(1+'inputs and tables'!$K$14)),1,J2042)))</f>
        <v>1</v>
      </c>
      <c r="K2043">
        <f ca="1">IF(G2043="","",IF(C2043&lt;(G2043*(1-'inputs and tables'!$K$14)),0,IF(C2043&gt;(G2043*(1+'inputs and tables'!$K$14)),1,K2042)))</f>
        <v>1</v>
      </c>
      <c r="N2043" s="13">
        <f t="shared" ref="N2043:N2106" si="96">(C2043/C2042)*N2042</f>
        <v>42307.207888013276</v>
      </c>
      <c r="O2043" s="10">
        <f ca="1">(O2042+(IF(J2042&lt;&gt;J2041,(-O2042*'inputs and tables'!$K$22-'inputs and tables'!$K$21)-O2042*'inputs and tables'!$K$22,0)*('inputs and tables'!$K$15+'inputs and tables'!$K$16)))*(IF(AND(J2042=0,'inputs and tables'!$K$16=1),(data!C2042/data!C2043-1)*'inputs and tables'!$K$18+1,1)*IF(AND(J2042=1,'inputs and tables'!$K$15=1),(data!C2043/data!C2042-1)*'inputs and tables'!$K$17+1,1))</f>
        <v>1665750.3928637572</v>
      </c>
      <c r="P2043" s="10">
        <f ca="1">(P2042+(IF(K2042&lt;&gt;K2041,(-P2042*'inputs and tables'!$K$22-'inputs and tables'!$K$21)-P2042*'inputs and tables'!$K$22,0)*('inputs and tables'!$K$15+'inputs and tables'!$K$16)))*(IF(AND(K2042=0,'inputs and tables'!$K$16=1),data!C2042/data!C2043,1)*IF(AND(K2042=1,'inputs and tables'!$K$15=1),data!C2043/data!C2042,1))</f>
        <v>24850.639615947071</v>
      </c>
      <c r="R2043" s="36">
        <f ca="1">1-O2043/MAX($O$202:O2043)</f>
        <v>0.49751201805315926</v>
      </c>
      <c r="S2043" s="36">
        <f>1-N2043/MAX($N$202:N2043)</f>
        <v>0.4016924164415191</v>
      </c>
    </row>
    <row r="2044" spans="1:19" x14ac:dyDescent="0.4">
      <c r="A2044" s="17">
        <f t="shared" si="93"/>
        <v>2042</v>
      </c>
      <c r="B2044">
        <v>1596672000</v>
      </c>
      <c r="C2044">
        <v>11773.89</v>
      </c>
      <c r="D2044" s="14">
        <f t="shared" si="94"/>
        <v>44049</v>
      </c>
      <c r="F2044">
        <f ca="1">IF(A2044&lt;$F$2,"",AVERAGE(INDIRECT("C"&amp;A2044-$F$2+3):C2044))</f>
        <v>9783.9522727272724</v>
      </c>
      <c r="G2044" s="2">
        <f ca="1">IF(A2044&lt;$G$2,"",IF(A2044=$G$2,AVERAGE(INDIRECT("C"&amp;A2044-$G$2+3):C2044),G2043+(2/($G$2+3))*(C2044-G2043)))</f>
        <v>10084.545404872497</v>
      </c>
      <c r="J2044">
        <f ca="1">IF(F2044="","",IF(C2044&lt;(F2044*(1-'inputs and tables'!$K$14)),0,IF(C2044&gt;(F2044*(1+'inputs and tables'!$K$14)),1,J2043)))</f>
        <v>1</v>
      </c>
      <c r="K2044">
        <f ca="1">IF(G2044="","",IF(C2044&lt;(G2044*(1-'inputs and tables'!$K$14)),0,IF(C2044&gt;(G2044*(1+'inputs and tables'!$K$14)),1,K2043)))</f>
        <v>1</v>
      </c>
      <c r="N2044" s="13">
        <f t="shared" si="96"/>
        <v>42368.886969664287</v>
      </c>
      <c r="O2044" s="10">
        <f ca="1">(O2043+(IF(J2043&lt;&gt;J2042,(-O2043*'inputs and tables'!$K$22-'inputs and tables'!$K$21)-O2043*'inputs and tables'!$K$22,0)*('inputs and tables'!$K$15+'inputs and tables'!$K$16)))*(IF(AND(J2043=0,'inputs and tables'!$K$16=1),(data!C2043/data!C2044-1)*'inputs and tables'!$K$18+1,1)*IF(AND(J2043=1,'inputs and tables'!$K$15=1),(data!C2044/data!C2043-1)*'inputs and tables'!$K$17+1,1))</f>
        <v>1671214.4593702995</v>
      </c>
      <c r="P2044" s="10">
        <f ca="1">(P2043+(IF(K2043&lt;&gt;K2042,(-P2043*'inputs and tables'!$K$22-'inputs and tables'!$K$21)-P2043*'inputs and tables'!$K$22,0)*('inputs and tables'!$K$15+'inputs and tables'!$K$16)))*(IF(AND(K2043=0,'inputs and tables'!$K$16=1),data!C2043/data!C2044,1)*IF(AND(K2043=1,'inputs and tables'!$K$15=1),data!C2044/data!C2043,1))</f>
        <v>24886.869012933257</v>
      </c>
      <c r="R2044" s="36">
        <f ca="1">1-O2044/MAX($O$202:O2044)</f>
        <v>0.49586373523488214</v>
      </c>
      <c r="S2044" s="36">
        <f>1-N2044/MAX($N$202:N2044)</f>
        <v>0.40082015225437628</v>
      </c>
    </row>
    <row r="2045" spans="1:19" x14ac:dyDescent="0.4">
      <c r="A2045" s="17">
        <f t="shared" si="93"/>
        <v>2043</v>
      </c>
      <c r="B2045">
        <v>1596758400</v>
      </c>
      <c r="C2045">
        <v>11606.52</v>
      </c>
      <c r="D2045" s="14">
        <f t="shared" si="94"/>
        <v>44050</v>
      </c>
      <c r="F2045">
        <f ca="1">IF(A2045&lt;$F$2,"",AVERAGE(INDIRECT("C"&amp;A2045-$F$2+3):C2045))</f>
        <v>9836.693409090909</v>
      </c>
      <c r="G2045" s="2">
        <f ca="1">IF(A2045&lt;$G$2,"",IF(A2045=$G$2,AVERAGE(INDIRECT("C"&amp;A2045-$G$2+3):C2045),G2044+(2/($G$2+3))*(C2045-G2044)))</f>
        <v>10149.310281260901</v>
      </c>
      <c r="J2045">
        <f ca="1">IF(F2045="","",IF(C2045&lt;(F2045*(1-'inputs and tables'!$K$14)),0,IF(C2045&gt;(F2045*(1+'inputs and tables'!$K$14)),1,J2044)))</f>
        <v>1</v>
      </c>
      <c r="K2045">
        <f ca="1">IF(G2045="","",IF(C2045&lt;(G2045*(1-'inputs and tables'!$K$14)),0,IF(C2045&gt;(G2045*(1+'inputs and tables'!$K$14)),1,K2044)))</f>
        <v>1</v>
      </c>
      <c r="N2045" s="13">
        <f t="shared" si="96"/>
        <v>41766.598294289142</v>
      </c>
      <c r="O2045" s="10">
        <f ca="1">(O2044+(IF(J2044&lt;&gt;J2043,(-O2044*'inputs and tables'!$K$22-'inputs and tables'!$K$21)-O2044*'inputs and tables'!$K$22,0)*('inputs and tables'!$K$15+'inputs and tables'!$K$16)))*(IF(AND(J2044=0,'inputs and tables'!$K$16=1),(data!C2044/data!C2045-1)*'inputs and tables'!$K$18+1,1)*IF(AND(J2044=1,'inputs and tables'!$K$15=1),(data!C2045/data!C2044-1)*'inputs and tables'!$K$17+1,1))</f>
        <v>1617761.4273523502</v>
      </c>
      <c r="P2045" s="10">
        <f ca="1">(P2044+(IF(K2044&lt;&gt;K2043,(-P2044*'inputs and tables'!$K$22-'inputs and tables'!$K$21)-P2044*'inputs and tables'!$K$22,0)*('inputs and tables'!$K$15+'inputs and tables'!$K$16)))*(IF(AND(K2044=0,'inputs and tables'!$K$16=1),data!C2044/data!C2045,1)*IF(AND(K2044=1,'inputs and tables'!$K$15=1),data!C2045/data!C2044,1))</f>
        <v>24533.0933902041</v>
      </c>
      <c r="R2045" s="36">
        <f ca="1">1-O2045/MAX($O$202:O2045)</f>
        <v>0.51198830365924386</v>
      </c>
      <c r="S2045" s="36">
        <f>1-N2045/MAX($N$202:N2045)</f>
        <v>0.40933770517165202</v>
      </c>
    </row>
    <row r="2046" spans="1:19" x14ac:dyDescent="0.4">
      <c r="A2046" s="17">
        <f t="shared" si="93"/>
        <v>2044</v>
      </c>
      <c r="B2046">
        <v>1596844800</v>
      </c>
      <c r="C2046">
        <v>11774.98</v>
      </c>
      <c r="D2046" s="14">
        <f t="shared" si="94"/>
        <v>44051</v>
      </c>
      <c r="F2046">
        <f ca="1">IF(A2046&lt;$F$2,"",AVERAGE(INDIRECT("C"&amp;A2046-$F$2+3):C2046))</f>
        <v>9894.2268181818181</v>
      </c>
      <c r="G2046" s="2">
        <f ca="1">IF(A2046&lt;$G$2,"",IF(A2046=$G$2,AVERAGE(INDIRECT("C"&amp;A2046-$G$2+3):C2046),G2045+(2/($G$2+3))*(C2046-G2045)))</f>
        <v>10218.487716100863</v>
      </c>
      <c r="J2046">
        <f ca="1">IF(F2046="","",IF(C2046&lt;(F2046*(1-'inputs and tables'!$K$14)),0,IF(C2046&gt;(F2046*(1+'inputs and tables'!$K$14)),1,J2045)))</f>
        <v>1</v>
      </c>
      <c r="K2046">
        <f ca="1">IF(G2046="","",IF(C2046&lt;(G2046*(1-'inputs and tables'!$K$14)),0,IF(C2046&gt;(G2046*(1+'inputs and tables'!$K$14)),1,K2045)))</f>
        <v>1</v>
      </c>
      <c r="N2046" s="13">
        <f t="shared" si="96"/>
        <v>42372.809385008492</v>
      </c>
      <c r="O2046" s="10">
        <f ca="1">(O2045+(IF(J2045&lt;&gt;J2044,(-O2045*'inputs and tables'!$K$22-'inputs and tables'!$K$21)-O2045*'inputs and tables'!$K$22,0)*('inputs and tables'!$K$15+'inputs and tables'!$K$16)))*(IF(AND(J2045=0,'inputs and tables'!$K$16=1),(data!C2045/data!C2046-1)*'inputs and tables'!$K$18+1,1)*IF(AND(J2045=1,'inputs and tables'!$K$15=1),(data!C2046/data!C2045-1)*'inputs and tables'!$K$17+1,1))</f>
        <v>1670592.7844358252</v>
      </c>
      <c r="P2046" s="10">
        <f ca="1">(P2045+(IF(K2045&lt;&gt;K2044,(-P2045*'inputs and tables'!$K$22-'inputs and tables'!$K$21)-P2045*'inputs and tables'!$K$22,0)*('inputs and tables'!$K$15+'inputs and tables'!$K$16)))*(IF(AND(K2045=0,'inputs and tables'!$K$16=1),data!C2045/data!C2046,1)*IF(AND(K2045=1,'inputs and tables'!$K$15=1),data!C2046/data!C2045,1))</f>
        <v>24889.172982753269</v>
      </c>
      <c r="R2046" s="36">
        <f ca="1">1-O2046/MAX($O$202:O2046)</f>
        <v>0.49605126884411266</v>
      </c>
      <c r="S2046" s="36">
        <f>1-N2046/MAX($N$202:N2046)</f>
        <v>0.40076468154469203</v>
      </c>
    </row>
    <row r="2047" spans="1:19" x14ac:dyDescent="0.4">
      <c r="A2047" s="17">
        <f t="shared" si="93"/>
        <v>2045</v>
      </c>
      <c r="B2047">
        <v>1596931200</v>
      </c>
      <c r="C2047">
        <v>11688.48</v>
      </c>
      <c r="D2047" s="14">
        <f t="shared" si="94"/>
        <v>44052</v>
      </c>
      <c r="F2047">
        <f ca="1">IF(A2047&lt;$F$2,"",AVERAGE(INDIRECT("C"&amp;A2047-$F$2+3):C2047))</f>
        <v>9951.796363636362</v>
      </c>
      <c r="G2047" s="2">
        <f ca="1">IF(A2047&lt;$G$2,"",IF(A2047=$G$2,AVERAGE(INDIRECT("C"&amp;A2047-$G$2+3):C2047),G2046+(2/($G$2+3))*(C2047-G2046)))</f>
        <v>10281.040579245508</v>
      </c>
      <c r="J2047">
        <f ca="1">IF(F2047="","",IF(C2047&lt;(F2047*(1-'inputs and tables'!$K$14)),0,IF(C2047&gt;(F2047*(1+'inputs and tables'!$K$14)),1,J2046)))</f>
        <v>1</v>
      </c>
      <c r="K2047">
        <f ca="1">IF(G2047="","",IF(C2047&lt;(G2047*(1-'inputs and tables'!$K$14)),0,IF(C2047&gt;(G2047*(1+'inputs and tables'!$K$14)),1,K2046)))</f>
        <v>1</v>
      </c>
      <c r="N2047" s="13">
        <f t="shared" si="96"/>
        <v>42061.535139803556</v>
      </c>
      <c r="O2047" s="10">
        <f ca="1">(O2046+(IF(J2046&lt;&gt;J2045,(-O2046*'inputs and tables'!$K$22-'inputs and tables'!$K$21)-O2046*'inputs and tables'!$K$22,0)*('inputs and tables'!$K$15+'inputs and tables'!$K$16)))*(IF(AND(J2046=0,'inputs and tables'!$K$16=1),(data!C2046/data!C2047-1)*'inputs and tables'!$K$18+1,1)*IF(AND(J2046=1,'inputs and tables'!$K$15=1),(data!C2047/data!C2046-1)*'inputs and tables'!$K$17+1,1))</f>
        <v>1642980.0733593884</v>
      </c>
      <c r="P2047" s="10">
        <f ca="1">(P2046+(IF(K2046&lt;&gt;K2045,(-P2046*'inputs and tables'!$K$22-'inputs and tables'!$K$21)-P2046*'inputs and tables'!$K$22,0)*('inputs and tables'!$K$15+'inputs and tables'!$K$16)))*(IF(AND(K2046=0,'inputs and tables'!$K$16=1),data!C2046/data!C2047,1)*IF(AND(K2046=1,'inputs and tables'!$K$15=1),data!C2047/data!C2046,1))</f>
        <v>24706.335010798484</v>
      </c>
      <c r="R2047" s="36">
        <f ca="1">1-O2047/MAX($O$202:O2047)</f>
        <v>0.50438088144653015</v>
      </c>
      <c r="S2047" s="36">
        <f>1-N2047/MAX($N$202:N2047)</f>
        <v>0.40516671492788114</v>
      </c>
    </row>
    <row r="2048" spans="1:19" x14ac:dyDescent="0.4">
      <c r="A2048" s="17">
        <f t="shared" si="93"/>
        <v>2046</v>
      </c>
      <c r="B2048">
        <v>1597017600</v>
      </c>
      <c r="C2048">
        <v>11899.73</v>
      </c>
      <c r="D2048" s="14">
        <f t="shared" si="94"/>
        <v>44053</v>
      </c>
      <c r="F2048">
        <f ca="1">IF(A2048&lt;$F$2,"",AVERAGE(INDIRECT("C"&amp;A2048-$F$2+3):C2048))</f>
        <v>10017.643409090906</v>
      </c>
      <c r="G2048" s="2">
        <f ca="1">IF(A2048&lt;$G$2,"",IF(A2048=$G$2,AVERAGE(INDIRECT("C"&amp;A2048-$G$2+3):C2048),G2047+(2/($G$2+3))*(C2048-G2047)))</f>
        <v>10349.920980128678</v>
      </c>
      <c r="J2048">
        <f ca="1">IF(F2048="","",IF(C2048&lt;(F2048*(1-'inputs and tables'!$K$14)),0,IF(C2048&gt;(F2048*(1+'inputs and tables'!$K$14)),1,J2047)))</f>
        <v>1</v>
      </c>
      <c r="K2048">
        <f ca="1">IF(G2048="","",IF(C2048&lt;(G2048*(1-'inputs and tables'!$K$14)),0,IF(C2048&gt;(G2048*(1+'inputs and tables'!$K$14)),1,K2047)))</f>
        <v>1</v>
      </c>
      <c r="N2048" s="13">
        <f t="shared" si="96"/>
        <v>42821.728021879193</v>
      </c>
      <c r="O2048" s="10">
        <f ca="1">(O2047+(IF(J2047&lt;&gt;J2046,(-O2047*'inputs and tables'!$K$22-'inputs and tables'!$K$21)-O2047*'inputs and tables'!$K$22,0)*('inputs and tables'!$K$15+'inputs and tables'!$K$16)))*(IF(AND(J2047=0,'inputs and tables'!$K$16=1),(data!C2047/data!C2048-1)*'inputs and tables'!$K$18+1,1)*IF(AND(J2047=1,'inputs and tables'!$K$15=1),(data!C2048/data!C2047-1)*'inputs and tables'!$K$17+1,1))</f>
        <v>1709791.9228144616</v>
      </c>
      <c r="P2048" s="10">
        <f ca="1">(P2047+(IF(K2047&lt;&gt;K2046,(-P2047*'inputs and tables'!$K$22-'inputs and tables'!$K$21)-P2047*'inputs and tables'!$K$22,0)*('inputs and tables'!$K$15+'inputs and tables'!$K$16)))*(IF(AND(K2047=0,'inputs and tables'!$K$16=1),data!C2047/data!C2048,1)*IF(AND(K2047=1,'inputs and tables'!$K$15=1),data!C2048/data!C2047,1))</f>
        <v>25152.861271786325</v>
      </c>
      <c r="R2048" s="36">
        <f ca="1">1-O2048/MAX($O$202:O2048)</f>
        <v>0.48422651045154652</v>
      </c>
      <c r="S2048" s="36">
        <f>1-N2048/MAX($N$202:N2048)</f>
        <v>0.39441608426662456</v>
      </c>
    </row>
    <row r="2049" spans="1:19" x14ac:dyDescent="0.4">
      <c r="A2049" s="17">
        <f t="shared" si="93"/>
        <v>2047</v>
      </c>
      <c r="B2049">
        <v>1597104000</v>
      </c>
      <c r="C2049">
        <v>11388.53</v>
      </c>
      <c r="D2049" s="14">
        <f t="shared" si="94"/>
        <v>44054</v>
      </c>
      <c r="F2049">
        <f ca="1">IF(A2049&lt;$F$2,"",AVERAGE(INDIRECT("C"&amp;A2049-$F$2+3):C2049))</f>
        <v>10069.354545454544</v>
      </c>
      <c r="G2049" s="2">
        <f ca="1">IF(A2049&lt;$G$2,"",IF(A2049=$G$2,AVERAGE(INDIRECT("C"&amp;A2049-$G$2+3):C2049),G2048+(2/($G$2+3))*(C2049-G2048)))</f>
        <v>10394.11710863384</v>
      </c>
      <c r="J2049">
        <f ca="1">IF(F2049="","",IF(C2049&lt;(F2049*(1-'inputs and tables'!$K$14)),0,IF(C2049&gt;(F2049*(1+'inputs and tables'!$K$14)),1,J2048)))</f>
        <v>1</v>
      </c>
      <c r="K2049">
        <f ca="1">IF(G2049="","",IF(C2049&lt;(G2049*(1-'inputs and tables'!$K$14)),0,IF(C2049&gt;(G2049*(1+'inputs and tables'!$K$14)),1,K2048)))</f>
        <v>1</v>
      </c>
      <c r="N2049" s="13">
        <f t="shared" si="96"/>
        <v>40982.15121091083</v>
      </c>
      <c r="O2049" s="10">
        <f ca="1">(O2048+(IF(J2048&lt;&gt;J2047,(-O2048*'inputs and tables'!$K$22-'inputs and tables'!$K$21)-O2048*'inputs and tables'!$K$22,0)*('inputs and tables'!$K$15+'inputs and tables'!$K$16)))*(IF(AND(J2048=0,'inputs and tables'!$K$16=1),(data!C2048/data!C2049-1)*'inputs and tables'!$K$18+1,1)*IF(AND(J2048=1,'inputs and tables'!$K$15=1),(data!C2049/data!C2048-1)*'inputs and tables'!$K$17+1,1))</f>
        <v>1544527.4445766201</v>
      </c>
      <c r="P2049" s="10">
        <f ca="1">(P2048+(IF(K2048&lt;&gt;K2047,(-P2048*'inputs and tables'!$K$22-'inputs and tables'!$K$21)-P2048*'inputs and tables'!$K$22,0)*('inputs and tables'!$K$15+'inputs and tables'!$K$16)))*(IF(AND(K2048=0,'inputs and tables'!$K$16=1),data!C2048/data!C2049,1)*IF(AND(K2048=1,'inputs and tables'!$K$15=1),data!C2049/data!C2048,1))</f>
        <v>24072.320563540245</v>
      </c>
      <c r="R2049" s="36">
        <f ca="1">1-O2049/MAX($O$202:O2049)</f>
        <v>0.53407996659539436</v>
      </c>
      <c r="S2049" s="36">
        <f>1-N2049/MAX($N$202:N2049)</f>
        <v>0.42043133820288203</v>
      </c>
    </row>
    <row r="2050" spans="1:19" x14ac:dyDescent="0.4">
      <c r="A2050" s="17">
        <f t="shared" si="93"/>
        <v>2048</v>
      </c>
      <c r="B2050">
        <v>1597190400</v>
      </c>
      <c r="C2050">
        <v>11566.45</v>
      </c>
      <c r="D2050" s="14">
        <f t="shared" si="94"/>
        <v>44055</v>
      </c>
      <c r="F2050">
        <f ca="1">IF(A2050&lt;$F$2,"",AVERAGE(INDIRECT("C"&amp;A2050-$F$2+3):C2050))</f>
        <v>10123.490909090908</v>
      </c>
      <c r="G2050" s="2">
        <f ca="1">IF(A2050&lt;$G$2,"",IF(A2050=$G$2,AVERAGE(INDIRECT("C"&amp;A2050-$G$2+3):C2050),G2049+(2/($G$2+3))*(C2050-G2049)))</f>
        <v>10444.003614649422</v>
      </c>
      <c r="J2050">
        <f ca="1">IF(F2050="","",IF(C2050&lt;(F2050*(1-'inputs and tables'!$K$14)),0,IF(C2050&gt;(F2050*(1+'inputs and tables'!$K$14)),1,J2049)))</f>
        <v>1</v>
      </c>
      <c r="K2050">
        <f ca="1">IF(G2050="","",IF(C2050&lt;(G2050*(1-'inputs and tables'!$K$14)),0,IF(C2050&gt;(G2050*(1+'inputs and tables'!$K$14)),1,K2049)))</f>
        <v>1</v>
      </c>
      <c r="N2050" s="13">
        <f t="shared" si="96"/>
        <v>41622.404548562416</v>
      </c>
      <c r="O2050" s="10">
        <f ca="1">(O2049+(IF(J2049&lt;&gt;J2048,(-O2049*'inputs and tables'!$K$22-'inputs and tables'!$K$21)-O2049*'inputs and tables'!$K$22,0)*('inputs and tables'!$K$15+'inputs and tables'!$K$16)))*(IF(AND(J2049=0,'inputs and tables'!$K$16=1),(data!C2049/data!C2050-1)*'inputs and tables'!$K$18+1,1)*IF(AND(J2049=1,'inputs and tables'!$K$15=1),(data!C2050/data!C2049-1)*'inputs and tables'!$K$17+1,1))</f>
        <v>1598819.3704540525</v>
      </c>
      <c r="P2050" s="10">
        <f ca="1">(P2049+(IF(K2049&lt;&gt;K2048,(-P2049*'inputs and tables'!$K$22-'inputs and tables'!$K$21)-P2049*'inputs and tables'!$K$22,0)*('inputs and tables'!$K$15+'inputs and tables'!$K$16)))*(IF(AND(K2049=0,'inputs and tables'!$K$16=1),data!C2049/data!C2050,1)*IF(AND(K2049=1,'inputs and tables'!$K$15=1),data!C2050/data!C2049,1))</f>
        <v>24448.39607764655</v>
      </c>
      <c r="R2050" s="36">
        <f ca="1">1-O2050/MAX($O$202:O2050)</f>
        <v>0.51770233859840675</v>
      </c>
      <c r="S2050" s="36">
        <f>1-N2050/MAX($N$202:N2050)</f>
        <v>0.41137688988453514</v>
      </c>
    </row>
    <row r="2051" spans="1:19" x14ac:dyDescent="0.4">
      <c r="A2051" s="17">
        <f t="shared" si="93"/>
        <v>2049</v>
      </c>
      <c r="B2051">
        <v>1597276800</v>
      </c>
      <c r="C2051">
        <v>11795.95</v>
      </c>
      <c r="D2051" s="14">
        <f t="shared" si="94"/>
        <v>44056</v>
      </c>
      <c r="F2051">
        <f ca="1">IF(A2051&lt;$F$2,"",AVERAGE(INDIRECT("C"&amp;A2051-$F$2+3):C2051))</f>
        <v>10183.939772727272</v>
      </c>
      <c r="G2051" s="2">
        <f ca="1">IF(A2051&lt;$G$2,"",IF(A2051=$G$2,AVERAGE(INDIRECT("C"&amp;A2051-$G$2+3):C2051),G2050+(2/($G$2+3))*(C2051-G2050)))</f>
        <v>10501.533248068596</v>
      </c>
      <c r="J2051">
        <f ca="1">IF(F2051="","",IF(C2051&lt;(F2051*(1-'inputs and tables'!$K$14)),0,IF(C2051&gt;(F2051*(1+'inputs and tables'!$K$14)),1,J2050)))</f>
        <v>1</v>
      </c>
      <c r="K2051">
        <f ca="1">IF(G2051="","",IF(C2051&lt;(G2051*(1-'inputs and tables'!$K$14)),0,IF(C2051&gt;(G2051*(1+'inputs and tables'!$K$14)),1,K2050)))</f>
        <v>1</v>
      </c>
      <c r="N2051" s="13">
        <f t="shared" si="96"/>
        <v>42448.270898557021</v>
      </c>
      <c r="O2051" s="10">
        <f ca="1">(O2050+(IF(J2050&lt;&gt;J2049,(-O2050*'inputs and tables'!$K$22-'inputs and tables'!$K$21)-O2050*'inputs and tables'!$K$22,0)*('inputs and tables'!$K$15+'inputs and tables'!$K$16)))*(IF(AND(J2050=0,'inputs and tables'!$K$16=1),(data!C2050/data!C2051-1)*'inputs and tables'!$K$18+1,1)*IF(AND(J2050=1,'inputs and tables'!$K$15=1),(data!C2051/data!C2050-1)*'inputs and tables'!$K$17+1,1))</f>
        <v>1670197.3950353384</v>
      </c>
      <c r="P2051" s="10">
        <f ca="1">(P2050+(IF(K2050&lt;&gt;K2049,(-P2050*'inputs and tables'!$K$22-'inputs and tables'!$K$21)-P2050*'inputs and tables'!$K$22,0)*('inputs and tables'!$K$15+'inputs and tables'!$K$16)))*(IF(AND(K2050=0,'inputs and tables'!$K$16=1),data!C2050/data!C2051,1)*IF(AND(K2050=1,'inputs and tables'!$K$15=1),data!C2051/data!C2050,1))</f>
        <v>24933.497980116186</v>
      </c>
      <c r="R2051" s="36">
        <f ca="1">1-O2051/MAX($O$202:O2051)</f>
        <v>0.49617054146910189</v>
      </c>
      <c r="S2051" s="36">
        <f>1-N2051/MAX($N$202:N2051)</f>
        <v>0.39969750651526459</v>
      </c>
    </row>
    <row r="2052" spans="1:19" x14ac:dyDescent="0.4">
      <c r="A2052" s="17">
        <f t="shared" si="93"/>
        <v>2050</v>
      </c>
      <c r="B2052">
        <v>1597363200</v>
      </c>
      <c r="C2052">
        <v>11779</v>
      </c>
      <c r="D2052" s="14">
        <f t="shared" si="94"/>
        <v>44057</v>
      </c>
      <c r="F2052">
        <f ca="1">IF(A2052&lt;$F$2,"",AVERAGE(INDIRECT("C"&amp;A2052-$F$2+3):C2052))</f>
        <v>10241.645</v>
      </c>
      <c r="G2052" s="2">
        <f ca="1">IF(A2052&lt;$G$2,"",IF(A2052=$G$2,AVERAGE(INDIRECT("C"&amp;A2052-$G$2+3):C2052),G2051+(2/($G$2+3))*(C2052-G2051)))</f>
        <v>10555.893535384826</v>
      </c>
      <c r="J2052">
        <f ca="1">IF(F2052="","",IF(C2052&lt;(F2052*(1-'inputs and tables'!$K$14)),0,IF(C2052&gt;(F2052*(1+'inputs and tables'!$K$14)),1,J2051)))</f>
        <v>1</v>
      </c>
      <c r="K2052">
        <f ca="1">IF(G2052="","",IF(C2052&lt;(G2052*(1-'inputs and tables'!$K$14)),0,IF(C2052&gt;(G2052*(1+'inputs and tables'!$K$14)),1,K2051)))</f>
        <v>1</v>
      </c>
      <c r="N2052" s="13">
        <f t="shared" si="96"/>
        <v>42387.2755406816</v>
      </c>
      <c r="O2052" s="10">
        <f ca="1">(O2051+(IF(J2051&lt;&gt;J2050,(-O2051*'inputs and tables'!$K$22-'inputs and tables'!$K$21)-O2051*'inputs and tables'!$K$22,0)*('inputs and tables'!$K$15+'inputs and tables'!$K$16)))*(IF(AND(J2051=0,'inputs and tables'!$K$16=1),(data!C2051/data!C2052-1)*'inputs and tables'!$K$18+1,1)*IF(AND(J2051=1,'inputs and tables'!$K$15=1),(data!C2052/data!C2051-1)*'inputs and tables'!$K$17+1,1))</f>
        <v>1664797.4778473915</v>
      </c>
      <c r="P2052" s="10">
        <f ca="1">(P2051+(IF(K2051&lt;&gt;K2050,(-P2051*'inputs and tables'!$K$22-'inputs and tables'!$K$21)-P2051*'inputs and tables'!$K$22,0)*('inputs and tables'!$K$15+'inputs and tables'!$K$16)))*(IF(AND(K2051=0,'inputs and tables'!$K$16=1),data!C2051/data!C2052,1)*IF(AND(K2051=1,'inputs and tables'!$K$15=1),data!C2052/data!C2051,1))</f>
        <v>24897.670192548165</v>
      </c>
      <c r="R2052" s="36">
        <f ca="1">1-O2052/MAX($O$202:O2052)</f>
        <v>0.4977994730917964</v>
      </c>
      <c r="S2052" s="36">
        <f>1-N2052/MAX($N$202:N2052)</f>
        <v>0.4005601014961323</v>
      </c>
    </row>
    <row r="2053" spans="1:19" x14ac:dyDescent="0.4">
      <c r="A2053" s="17">
        <f t="shared" ref="A2053:A2116" si="97">A2052+1</f>
        <v>2051</v>
      </c>
      <c r="B2053">
        <v>1597449600</v>
      </c>
      <c r="C2053">
        <v>11859.24</v>
      </c>
      <c r="D2053" s="14">
        <f t="shared" si="94"/>
        <v>44058</v>
      </c>
      <c r="F2053">
        <f ca="1">IF(A2053&lt;$F$2,"",AVERAGE(INDIRECT("C"&amp;A2053-$F$2+3):C2053))</f>
        <v>10304.547499999999</v>
      </c>
      <c r="G2053" s="2">
        <f ca="1">IF(A2053&lt;$G$2,"",IF(A2053=$G$2,AVERAGE(INDIRECT("C"&amp;A2053-$G$2+3):C2053),G2052+(2/($G$2+3))*(C2053-G2052)))</f>
        <v>10611.355087070579</v>
      </c>
      <c r="J2053">
        <f ca="1">IF(F2053="","",IF(C2053&lt;(F2053*(1-'inputs and tables'!$K$14)),0,IF(C2053&gt;(F2053*(1+'inputs and tables'!$K$14)),1,J2052)))</f>
        <v>1</v>
      </c>
      <c r="K2053">
        <f ca="1">IF(G2053="","",IF(C2053&lt;(G2053*(1-'inputs and tables'!$K$14)),0,IF(C2053&gt;(G2053*(1+'inputs and tables'!$K$14)),1,K2052)))</f>
        <v>1</v>
      </c>
      <c r="N2053" s="13">
        <f t="shared" si="96"/>
        <v>42676.022886753788</v>
      </c>
      <c r="O2053" s="10">
        <f ca="1">(O2052+(IF(J2052&lt;&gt;J2051,(-O2052*'inputs and tables'!$K$22-'inputs and tables'!$K$21)-O2052*'inputs and tables'!$K$22,0)*('inputs and tables'!$K$15+'inputs and tables'!$K$16)))*(IF(AND(J2052=0,'inputs and tables'!$K$16=1),(data!C2052/data!C2053-1)*'inputs and tables'!$K$18+1,1)*IF(AND(J2052=1,'inputs and tables'!$K$15=1),(data!C2053/data!C2052-1)*'inputs and tables'!$K$17+1,1))</f>
        <v>1690314.2905352744</v>
      </c>
      <c r="P2053" s="10">
        <f ca="1">(P2052+(IF(K2052&lt;&gt;K2051,(-P2052*'inputs and tables'!$K$22-'inputs and tables'!$K$21)-P2052*'inputs and tables'!$K$22,0)*('inputs and tables'!$K$15+'inputs and tables'!$K$16)))*(IF(AND(K2052=0,'inputs and tables'!$K$16=1),data!C2052/data!C2053,1)*IF(AND(K2052=1,'inputs and tables'!$K$15=1),data!C2053/data!C2052,1))</f>
        <v>25067.276191041252</v>
      </c>
      <c r="R2053" s="36">
        <f ca="1">1-O2053/MAX($O$202:O2053)</f>
        <v>0.4901021063265355</v>
      </c>
      <c r="S2053" s="36">
        <f>1-N2053/MAX($N$202:N2053)</f>
        <v>0.39647664301443175</v>
      </c>
    </row>
    <row r="2054" spans="1:19" x14ac:dyDescent="0.4">
      <c r="A2054" s="17">
        <f t="shared" si="97"/>
        <v>2052</v>
      </c>
      <c r="B2054">
        <v>1597536000</v>
      </c>
      <c r="C2054">
        <v>11918.84</v>
      </c>
      <c r="D2054" s="14">
        <f t="shared" si="94"/>
        <v>44059</v>
      </c>
      <c r="F2054">
        <f ca="1">IF(A2054&lt;$F$2,"",AVERAGE(INDIRECT("C"&amp;A2054-$F$2+3):C2054))</f>
        <v>10369.433181818182</v>
      </c>
      <c r="G2054" s="2">
        <f ca="1">IF(A2054&lt;$G$2,"",IF(A2054=$G$2,AVERAGE(INDIRECT("C"&amp;A2054-$G$2+3):C2054),G2053+(2/($G$2+3))*(C2054-G2053)))</f>
        <v>10666.992742939916</v>
      </c>
      <c r="J2054">
        <f ca="1">IF(F2054="","",IF(C2054&lt;(F2054*(1-'inputs and tables'!$K$14)),0,IF(C2054&gt;(F2054*(1+'inputs and tables'!$K$14)),1,J2053)))</f>
        <v>1</v>
      </c>
      <c r="K2054">
        <f ca="1">IF(G2054="","",IF(C2054&lt;(G2054*(1-'inputs and tables'!$K$14)),0,IF(C2054&gt;(G2054*(1+'inputs and tables'!$K$14)),1,K2053)))</f>
        <v>1</v>
      </c>
      <c r="N2054" s="13">
        <f t="shared" si="96"/>
        <v>42890.496239519278</v>
      </c>
      <c r="O2054" s="10">
        <f ca="1">(O2053+(IF(J2053&lt;&gt;J2052,(-O2053*'inputs and tables'!$K$22-'inputs and tables'!$K$21)-O2053*'inputs and tables'!$K$22,0)*('inputs and tables'!$K$15+'inputs and tables'!$K$16)))*(IF(AND(J2053=0,'inputs and tables'!$K$16=1),(data!C2053/data!C2054-1)*'inputs and tables'!$K$18+1,1)*IF(AND(J2053=1,'inputs and tables'!$K$15=1),(data!C2054/data!C2053-1)*'inputs and tables'!$K$17+1,1))</f>
        <v>1709427.7536543938</v>
      </c>
      <c r="P2054" s="10">
        <f ca="1">(P2053+(IF(K2053&lt;&gt;K2052,(-P2053*'inputs and tables'!$K$22-'inputs and tables'!$K$21)-P2053*'inputs and tables'!$K$22,0)*('inputs and tables'!$K$15+'inputs and tables'!$K$16)))*(IF(AND(K2053=0,'inputs and tables'!$K$16=1),data!C2053/data!C2054,1)*IF(AND(K2053=1,'inputs and tables'!$K$15=1),data!C2054/data!C2053,1))</f>
        <v>25193.254724318773</v>
      </c>
      <c r="R2054" s="36">
        <f ca="1">1-O2054/MAX($O$202:O2054)</f>
        <v>0.48433636522157308</v>
      </c>
      <c r="S2054" s="36">
        <f>1-N2054/MAX($N$202:N2054)</f>
        <v>0.39344356567757532</v>
      </c>
    </row>
    <row r="2055" spans="1:19" x14ac:dyDescent="0.4">
      <c r="A2055" s="17">
        <f t="shared" si="97"/>
        <v>2053</v>
      </c>
      <c r="B2055">
        <v>1597622400</v>
      </c>
      <c r="C2055">
        <v>12304.26</v>
      </c>
      <c r="D2055" s="14">
        <f t="shared" si="94"/>
        <v>44060</v>
      </c>
      <c r="F2055">
        <f ca="1">IF(A2055&lt;$F$2,"",AVERAGE(INDIRECT("C"&amp;A2055-$F$2+3):C2055))</f>
        <v>10441.382045454546</v>
      </c>
      <c r="G2055" s="2">
        <f ca="1">IF(A2055&lt;$G$2,"",IF(A2055=$G$2,AVERAGE(INDIRECT("C"&amp;A2055-$G$2+3):C2055),G2054+(2/($G$2+3))*(C2055-G2054)))</f>
        <v>10736.663690048856</v>
      </c>
      <c r="J2055">
        <f ca="1">IF(F2055="","",IF(C2055&lt;(F2055*(1-'inputs and tables'!$K$14)),0,IF(C2055&gt;(F2055*(1+'inputs and tables'!$K$14)),1,J2054)))</f>
        <v>1</v>
      </c>
      <c r="K2055">
        <f ca="1">IF(G2055="","",IF(C2055&lt;(G2055*(1-'inputs and tables'!$K$14)),0,IF(C2055&gt;(G2055*(1+'inputs and tables'!$K$14)),1,K2054)))</f>
        <v>1</v>
      </c>
      <c r="N2055" s="13">
        <f t="shared" si="96"/>
        <v>44277.447911043986</v>
      </c>
      <c r="O2055" s="10">
        <f ca="1">(O2054+(IF(J2054&lt;&gt;J2053,(-O2054*'inputs and tables'!$K$22-'inputs and tables'!$K$21)-O2054*'inputs and tables'!$K$22,0)*('inputs and tables'!$K$15+'inputs and tables'!$K$16)))*(IF(AND(J2054=0,'inputs and tables'!$K$16=1),(data!C2054/data!C2055-1)*'inputs and tables'!$K$18+1,1)*IF(AND(J2054=1,'inputs and tables'!$K$15=1),(data!C2055/data!C2054-1)*'inputs and tables'!$K$17+1,1))</f>
        <v>1833802.8774777127</v>
      </c>
      <c r="P2055" s="10">
        <f ca="1">(P2054+(IF(K2054&lt;&gt;K2053,(-P2054*'inputs and tables'!$K$22-'inputs and tables'!$K$21)-P2054*'inputs and tables'!$K$22,0)*('inputs and tables'!$K$15+'inputs and tables'!$K$16)))*(IF(AND(K2054=0,'inputs and tables'!$K$16=1),data!C2054/data!C2055,1)*IF(AND(K2054=1,'inputs and tables'!$K$15=1),data!C2055/data!C2054,1))</f>
        <v>26007.929997738582</v>
      </c>
      <c r="R2055" s="36">
        <f ca="1">1-O2055/MAX($O$202:O2055)</f>
        <v>0.44681753572460203</v>
      </c>
      <c r="S2055" s="36">
        <f>1-N2055/MAX($N$202:N2055)</f>
        <v>0.37382932629550891</v>
      </c>
    </row>
    <row r="2056" spans="1:19" x14ac:dyDescent="0.4">
      <c r="A2056" s="17">
        <f t="shared" si="97"/>
        <v>2054</v>
      </c>
      <c r="B2056">
        <v>1597708800</v>
      </c>
      <c r="C2056">
        <v>11950</v>
      </c>
      <c r="D2056" s="14">
        <f t="shared" si="94"/>
        <v>44061</v>
      </c>
      <c r="F2056">
        <f ca="1">IF(A2056&lt;$F$2,"",AVERAGE(INDIRECT("C"&amp;A2056-$F$2+3):C2056))</f>
        <v>10506.736818181818</v>
      </c>
      <c r="G2056" s="2">
        <f ca="1">IF(A2056&lt;$G$2,"",IF(A2056=$G$2,AVERAGE(INDIRECT("C"&amp;A2056-$G$2+3):C2056),G2055+(2/($G$2+3))*(C2056-G2055)))</f>
        <v>10788.295022387203</v>
      </c>
      <c r="J2056">
        <f ca="1">IF(F2056="","",IF(C2056&lt;(F2056*(1-'inputs and tables'!$K$14)),0,IF(C2056&gt;(F2056*(1+'inputs and tables'!$K$14)),1,J2055)))</f>
        <v>1</v>
      </c>
      <c r="K2056">
        <f ca="1">IF(G2056="","",IF(C2056&lt;(G2056*(1-'inputs and tables'!$K$14)),0,IF(C2056&gt;(G2056*(1+'inputs and tables'!$K$14)),1,K2055)))</f>
        <v>1</v>
      </c>
      <c r="N2056" s="13">
        <f t="shared" si="96"/>
        <v>43002.626938716807</v>
      </c>
      <c r="O2056" s="10">
        <f ca="1">(O2055+(IF(J2055&lt;&gt;J2054,(-O2055*'inputs and tables'!$K$22-'inputs and tables'!$K$21)-O2055*'inputs and tables'!$K$22,0)*('inputs and tables'!$K$15+'inputs and tables'!$K$16)))*(IF(AND(J2055=0,'inputs and tables'!$K$16=1),(data!C2055/data!C2056-1)*'inputs and tables'!$K$18+1,1)*IF(AND(J2055=1,'inputs and tables'!$K$15=1),(data!C2056/data!C2055-1)*'inputs and tables'!$K$17+1,1))</f>
        <v>1715006.8859597894</v>
      </c>
      <c r="P2056" s="10">
        <f ca="1">(P2055+(IF(K2055&lt;&gt;K2054,(-P2055*'inputs and tables'!$K$22-'inputs and tables'!$K$21)-P2055*'inputs and tables'!$K$22,0)*('inputs and tables'!$K$15+'inputs and tables'!$K$16)))*(IF(AND(K2055=0,'inputs and tables'!$K$16=1),data!C2055/data!C2056,1)*IF(AND(K2055=1,'inputs and tables'!$K$15=1),data!C2056/data!C2055,1))</f>
        <v>25259.118668898092</v>
      </c>
      <c r="R2056" s="36">
        <f ca="1">1-O2056/MAX($O$202:O2056)</f>
        <v>0.48265337181201862</v>
      </c>
      <c r="S2056" s="36">
        <f>1-N2056/MAX($N$202:N2056)</f>
        <v>0.39185781584844037</v>
      </c>
    </row>
    <row r="2057" spans="1:19" x14ac:dyDescent="0.4">
      <c r="A2057" s="17">
        <f t="shared" si="97"/>
        <v>2055</v>
      </c>
      <c r="B2057">
        <v>1597795200</v>
      </c>
      <c r="C2057">
        <v>11758.87</v>
      </c>
      <c r="D2057" s="14">
        <f t="shared" si="94"/>
        <v>44062</v>
      </c>
      <c r="F2057">
        <f ca="1">IF(A2057&lt;$F$2,"",AVERAGE(INDIRECT("C"&amp;A2057-$F$2+3):C2057))</f>
        <v>10561.63590909091</v>
      </c>
      <c r="G2057" s="2">
        <f ca="1">IF(A2057&lt;$G$2,"",IF(A2057=$G$2,AVERAGE(INDIRECT("C"&amp;A2057-$G$2+3):C2057),G2056+(2/($G$2+3))*(C2057-G2056)))</f>
        <v>10829.596085264344</v>
      </c>
      <c r="J2057">
        <f ca="1">IF(F2057="","",IF(C2057&lt;(F2057*(1-'inputs and tables'!$K$14)),0,IF(C2057&gt;(F2057*(1+'inputs and tables'!$K$14)),1,J2056)))</f>
        <v>1</v>
      </c>
      <c r="K2057">
        <f ca="1">IF(G2057="","",IF(C2057&lt;(G2057*(1-'inputs and tables'!$K$14)),0,IF(C2057&gt;(G2057*(1+'inputs and tables'!$K$14)),1,K2056)))</f>
        <v>1</v>
      </c>
      <c r="N2057" s="13">
        <f t="shared" si="96"/>
        <v>42314.836805930456</v>
      </c>
      <c r="O2057" s="10">
        <f ca="1">(O2056+(IF(J2056&lt;&gt;J2055,(-O2056*'inputs and tables'!$K$22-'inputs and tables'!$K$21)-O2056*'inputs and tables'!$K$22,0)*('inputs and tables'!$K$15+'inputs and tables'!$K$16)))*(IF(AND(J2056=0,'inputs and tables'!$K$16=1),(data!C2056/data!C2057-1)*'inputs and tables'!$K$18+1,1)*IF(AND(J2056=1,'inputs and tables'!$K$15=1),(data!C2057/data!C2056-1)*'inputs and tables'!$K$17+1,1))</f>
        <v>1653289.2417124789</v>
      </c>
      <c r="P2057" s="10">
        <f ca="1">(P2056+(IF(K2056&lt;&gt;K2055,(-P2056*'inputs and tables'!$K$22-'inputs and tables'!$K$21)-P2056*'inputs and tables'!$K$22,0)*('inputs and tables'!$K$15+'inputs and tables'!$K$16)))*(IF(AND(K2056=0,'inputs and tables'!$K$16=1),data!C2056/data!C2057,1)*IF(AND(K2056=1,'inputs and tables'!$K$15=1),data!C2057/data!C2056,1))</f>
        <v>24855.12073156031</v>
      </c>
      <c r="R2057" s="36">
        <f ca="1">1-O2057/MAX($O$202:O2057)</f>
        <v>0.501271031841519</v>
      </c>
      <c r="S2057" s="36">
        <f>1-N2057/MAX($N$202:N2057)</f>
        <v>0.40158452845571124</v>
      </c>
    </row>
    <row r="2058" spans="1:19" x14ac:dyDescent="0.4">
      <c r="A2058" s="17">
        <f t="shared" si="97"/>
        <v>2056</v>
      </c>
      <c r="B2058">
        <v>1597881600</v>
      </c>
      <c r="C2058">
        <v>11864.26</v>
      </c>
      <c r="D2058" s="14">
        <f t="shared" si="94"/>
        <v>44063</v>
      </c>
      <c r="F2058">
        <f ca="1">IF(A2058&lt;$F$2,"",AVERAGE(INDIRECT("C"&amp;A2058-$F$2+3):C2058))</f>
        <v>10620.961363636365</v>
      </c>
      <c r="G2058" s="2">
        <f ca="1">IF(A2058&lt;$G$2,"",IF(A2058=$G$2,AVERAGE(INDIRECT("C"&amp;A2058-$G$2+3):C2058),G2057+(2/($G$2+3))*(C2058-G2057)))</f>
        <v>10873.624336955223</v>
      </c>
      <c r="J2058">
        <f ca="1">IF(F2058="","",IF(C2058&lt;(F2058*(1-'inputs and tables'!$K$14)),0,IF(C2058&gt;(F2058*(1+'inputs and tables'!$K$14)),1,J2057)))</f>
        <v>1</v>
      </c>
      <c r="K2058">
        <f ca="1">IF(G2058="","",IF(C2058&lt;(G2058*(1-'inputs and tables'!$K$14)),0,IF(C2058&gt;(G2058*(1+'inputs and tables'!$K$14)),1,K2057)))</f>
        <v>1</v>
      </c>
      <c r="N2058" s="13">
        <f t="shared" si="96"/>
        <v>42694.087588614253</v>
      </c>
      <c r="O2058" s="10">
        <f ca="1">(O2057+(IF(J2057&lt;&gt;J2056,(-O2057*'inputs and tables'!$K$22-'inputs and tables'!$K$21)-O2057*'inputs and tables'!$K$22,0)*('inputs and tables'!$K$15+'inputs and tables'!$K$16)))*(IF(AND(J2057=0,'inputs and tables'!$K$16=1),(data!C2057/data!C2058-1)*'inputs and tables'!$K$18+1,1)*IF(AND(J2057=1,'inputs and tables'!$K$15=1),(data!C2058/data!C2057-1)*'inputs and tables'!$K$17+1,1))</f>
        <v>1686629.2092998554</v>
      </c>
      <c r="P2058" s="10">
        <f ca="1">(P2057+(IF(K2057&lt;&gt;K2056,(-P2057*'inputs and tables'!$K$22-'inputs and tables'!$K$21)-P2057*'inputs and tables'!$K$22,0)*('inputs and tables'!$K$15+'inputs and tables'!$K$16)))*(IF(AND(K2057=0,'inputs and tables'!$K$16=1),data!C2057/data!C2058,1)*IF(AND(K2057=1,'inputs and tables'!$K$15=1),data!C2058/data!C2057,1))</f>
        <v>25077.887134615972</v>
      </c>
      <c r="R2058" s="36">
        <f ca="1">1-O2058/MAX($O$202:O2058)</f>
        <v>0.49121374288458686</v>
      </c>
      <c r="S2058" s="36">
        <f>1-N2058/MAX($N$202:N2058)</f>
        <v>0.39622117240652854</v>
      </c>
    </row>
    <row r="2059" spans="1:19" x14ac:dyDescent="0.4">
      <c r="A2059" s="17">
        <f t="shared" si="97"/>
        <v>2057</v>
      </c>
      <c r="B2059">
        <v>1597968000</v>
      </c>
      <c r="C2059">
        <v>11529.22</v>
      </c>
      <c r="D2059" s="14">
        <f t="shared" si="94"/>
        <v>44064</v>
      </c>
      <c r="F2059">
        <f ca="1">IF(A2059&lt;$F$2,"",AVERAGE(INDIRECT("C"&amp;A2059-$F$2+3):C2059))</f>
        <v>10668.550909090911</v>
      </c>
      <c r="G2059" s="2">
        <f ca="1">IF(A2059&lt;$G$2,"",IF(A2059=$G$2,AVERAGE(INDIRECT("C"&amp;A2059-$G$2+3):C2059),G2058+(2/($G$2+3))*(C2059-G2058)))</f>
        <v>10901.522024744363</v>
      </c>
      <c r="J2059">
        <f ca="1">IF(F2059="","",IF(C2059&lt;(F2059*(1-'inputs and tables'!$K$14)),0,IF(C2059&gt;(F2059*(1+'inputs and tables'!$K$14)),1,J2058)))</f>
        <v>1</v>
      </c>
      <c r="K2059">
        <f ca="1">IF(G2059="","",IF(C2059&lt;(G2059*(1-'inputs and tables'!$K$14)),0,IF(C2059&gt;(G2059*(1+'inputs and tables'!$K$14)),1,K2058)))</f>
        <v>1</v>
      </c>
      <c r="N2059" s="13">
        <f t="shared" si="96"/>
        <v>41488.430674007745</v>
      </c>
      <c r="O2059" s="10">
        <f ca="1">(O2058+(IF(J2058&lt;&gt;J2057,(-O2058*'inputs and tables'!$K$22-'inputs and tables'!$K$21)-O2058*'inputs and tables'!$K$22,0)*('inputs and tables'!$K$15+'inputs and tables'!$K$16)))*(IF(AND(J2058=0,'inputs and tables'!$K$16=1),(data!C2058/data!C2059-1)*'inputs and tables'!$K$18+1,1)*IF(AND(J2058=1,'inputs and tables'!$K$15=1),(data!C2059/data!C2058-1)*'inputs and tables'!$K$17+1,1))</f>
        <v>1579462.9331782423</v>
      </c>
      <c r="P2059" s="10">
        <f ca="1">(P2058+(IF(K2058&lt;&gt;K2057,(-P2058*'inputs and tables'!$K$22-'inputs and tables'!$K$21)-P2058*'inputs and tables'!$K$22,0)*('inputs and tables'!$K$15+'inputs and tables'!$K$16)))*(IF(AND(K2058=0,'inputs and tables'!$K$16=1),data!C2058/data!C2059,1)*IF(AND(K2058=1,'inputs and tables'!$K$15=1),data!C2059/data!C2058,1))</f>
        <v>24369.701769023701</v>
      </c>
      <c r="R2059" s="36">
        <f ca="1">1-O2059/MAX($O$202:O2059)</f>
        <v>0.52354137495467679</v>
      </c>
      <c r="S2059" s="36">
        <f>1-N2059/MAX($N$202:N2059)</f>
        <v>0.41327154540888333</v>
      </c>
    </row>
    <row r="2060" spans="1:19" x14ac:dyDescent="0.4">
      <c r="A2060" s="17">
        <f t="shared" si="97"/>
        <v>2058</v>
      </c>
      <c r="B2060">
        <v>1598054400</v>
      </c>
      <c r="C2060">
        <v>11672.93</v>
      </c>
      <c r="D2060" s="14">
        <f t="shared" si="94"/>
        <v>44065</v>
      </c>
      <c r="F2060">
        <f ca="1">IF(A2060&lt;$F$2,"",AVERAGE(INDIRECT("C"&amp;A2060-$F$2+3):C2060))</f>
        <v>10723.914090909093</v>
      </c>
      <c r="G2060" s="2">
        <f ca="1">IF(A2060&lt;$G$2,"",IF(A2060=$G$2,AVERAGE(INDIRECT("C"&amp;A2060-$G$2+3):C2060),G2059+(2/($G$2+3))*(C2060-G2059)))</f>
        <v>10934.347896031837</v>
      </c>
      <c r="J2060">
        <f ca="1">IF(F2060="","",IF(C2060&lt;(F2060*(1-'inputs and tables'!$K$14)),0,IF(C2060&gt;(F2060*(1+'inputs and tables'!$K$14)),1,J2059)))</f>
        <v>1</v>
      </c>
      <c r="K2060">
        <f ca="1">IF(G2060="","",IF(C2060&lt;(G2060*(1-'inputs and tables'!$K$14)),0,IF(C2060&gt;(G2060*(1+'inputs and tables'!$K$14)),1,K2059)))</f>
        <v>1</v>
      </c>
      <c r="N2060" s="13">
        <f t="shared" si="96"/>
        <v>42005.577746590425</v>
      </c>
      <c r="O2060" s="10">
        <f ca="1">(O2059+(IF(J2059&lt;&gt;J2058,(-O2059*'inputs and tables'!$K$22-'inputs and tables'!$K$21)-O2059*'inputs and tables'!$K$22,0)*('inputs and tables'!$K$15+'inputs and tables'!$K$16)))*(IF(AND(J2059=0,'inputs and tables'!$K$16=1),(data!C2059/data!C2060-1)*'inputs and tables'!$K$18+1,1)*IF(AND(J2059=1,'inputs and tables'!$K$15=1),(data!C2060/data!C2059-1)*'inputs and tables'!$K$17+1,1))</f>
        <v>1623760.4130412212</v>
      </c>
      <c r="P2060" s="10">
        <f ca="1">(P2059+(IF(K2059&lt;&gt;K2058,(-P2059*'inputs and tables'!$K$22-'inputs and tables'!$K$21)-P2059*'inputs and tables'!$K$22,0)*('inputs and tables'!$K$15+'inputs and tables'!$K$16)))*(IF(AND(K2059=0,'inputs and tables'!$K$16=1),data!C2059/data!C2060,1)*IF(AND(K2059=1,'inputs and tables'!$K$15=1),data!C2060/data!C2059,1))</f>
        <v>24673.466450522224</v>
      </c>
      <c r="R2060" s="36">
        <f ca="1">1-O2060/MAX($O$202:O2060)</f>
        <v>0.51017865785309979</v>
      </c>
      <c r="S2060" s="36">
        <f>1-N2060/MAX($N$202:N2060)</f>
        <v>0.40595806312566818</v>
      </c>
    </row>
    <row r="2061" spans="1:19" x14ac:dyDescent="0.4">
      <c r="A2061" s="17">
        <f t="shared" si="97"/>
        <v>2059</v>
      </c>
      <c r="B2061">
        <v>1598140800</v>
      </c>
      <c r="C2061">
        <v>11650.01</v>
      </c>
      <c r="D2061" s="14">
        <f t="shared" si="94"/>
        <v>44066</v>
      </c>
      <c r="F2061">
        <f ca="1">IF(A2061&lt;$F$2,"",AVERAGE(INDIRECT("C"&amp;A2061-$F$2+3):C2061))</f>
        <v>10777.526818181819</v>
      </c>
      <c r="G2061" s="2">
        <f ca="1">IF(A2061&lt;$G$2,"",IF(A2061=$G$2,AVERAGE(INDIRECT("C"&amp;A2061-$G$2+3):C2061),G2060+(2/($G$2+3))*(C2061-G2060)))</f>
        <v>10964.801602583673</v>
      </c>
      <c r="J2061">
        <f ca="1">IF(F2061="","",IF(C2061&lt;(F2061*(1-'inputs and tables'!$K$14)),0,IF(C2061&gt;(F2061*(1+'inputs and tables'!$K$14)),1,J2060)))</f>
        <v>1</v>
      </c>
      <c r="K2061">
        <f ca="1">IF(G2061="","",IF(C2061&lt;(G2061*(1-'inputs and tables'!$K$14)),0,IF(C2061&gt;(G2061*(1+'inputs and tables'!$K$14)),1,K2060)))</f>
        <v>1</v>
      </c>
      <c r="N2061" s="13">
        <f t="shared" si="96"/>
        <v>41923.099067976582</v>
      </c>
      <c r="O2061" s="10">
        <f ca="1">(O2060+(IF(J2060&lt;&gt;J2059,(-O2060*'inputs and tables'!$K$22-'inputs and tables'!$K$21)-O2060*'inputs and tables'!$K$22,0)*('inputs and tables'!$K$15+'inputs and tables'!$K$16)))*(IF(AND(J2060=0,'inputs and tables'!$K$16=1),(data!C2060/data!C2061-1)*'inputs and tables'!$K$18+1,1)*IF(AND(J2060=1,'inputs and tables'!$K$15=1),(data!C2061/data!C2060-1)*'inputs and tables'!$K$17+1,1))</f>
        <v>1616586.7793005465</v>
      </c>
      <c r="P2061" s="10">
        <f ca="1">(P2060+(IF(K2060&lt;&gt;K2059,(-P2060*'inputs and tables'!$K$22-'inputs and tables'!$K$21)-P2060*'inputs and tables'!$K$22,0)*('inputs and tables'!$K$15+'inputs and tables'!$K$16)))*(IF(AND(K2060=0,'inputs and tables'!$K$16=1),data!C2060/data!C2061,1)*IF(AND(K2060=1,'inputs and tables'!$K$15=1),data!C2061/data!C2060,1))</f>
        <v>24625.019672288654</v>
      </c>
      <c r="R2061" s="36">
        <f ca="1">1-O2061/MAX($O$202:O2061)</f>
        <v>0.51234264638164539</v>
      </c>
      <c r="S2061" s="36">
        <f>1-N2061/MAX($N$202:N2061)</f>
        <v>0.40712447474581503</v>
      </c>
    </row>
    <row r="2062" spans="1:19" x14ac:dyDescent="0.4">
      <c r="A2062" s="17">
        <f t="shared" si="97"/>
        <v>2060</v>
      </c>
      <c r="B2062">
        <v>1598227200</v>
      </c>
      <c r="C2062">
        <v>11753.85</v>
      </c>
      <c r="D2062" s="14">
        <f t="shared" si="94"/>
        <v>44067</v>
      </c>
      <c r="F2062">
        <f ca="1">IF(A2062&lt;$F$2,"",AVERAGE(INDIRECT("C"&amp;A2062-$F$2+3):C2062))</f>
        <v>10834.773409090911</v>
      </c>
      <c r="G2062" s="2">
        <f ca="1">IF(A2062&lt;$G$2,"",IF(A2062=$G$2,AVERAGE(INDIRECT("C"&amp;A2062-$G$2+3):C2062),G2061+(2/($G$2+3))*(C2062-G2061)))</f>
        <v>10998.378130133304</v>
      </c>
      <c r="J2062">
        <f ca="1">IF(F2062="","",IF(C2062&lt;(F2062*(1-'inputs and tables'!$K$14)),0,IF(C2062&gt;(F2062*(1+'inputs and tables'!$K$14)),1,J2061)))</f>
        <v>1</v>
      </c>
      <c r="K2062">
        <f ca="1">IF(G2062="","",IF(C2062&lt;(G2062*(1-'inputs and tables'!$K$14)),0,IF(C2062&gt;(G2062*(1+'inputs and tables'!$K$14)),1,K2061)))</f>
        <v>1</v>
      </c>
      <c r="N2062" s="13">
        <f t="shared" si="96"/>
        <v>42296.772104070005</v>
      </c>
      <c r="O2062" s="10">
        <f ca="1">(O2061+(IF(J2061&lt;&gt;J2060,(-O2061*'inputs and tables'!$K$22-'inputs and tables'!$K$21)-O2061*'inputs and tables'!$K$22,0)*('inputs and tables'!$K$15+'inputs and tables'!$K$16)))*(IF(AND(J2061=0,'inputs and tables'!$K$16=1),(data!C2061/data!C2062-1)*'inputs and tables'!$K$18+1,1)*IF(AND(J2061=1,'inputs and tables'!$K$15=1),(data!C2062/data!C2061-1)*'inputs and tables'!$K$17+1,1))</f>
        <v>1649007.29525854</v>
      </c>
      <c r="P2062" s="10">
        <f ca="1">(P2061+(IF(K2061&lt;&gt;K2060,(-P2061*'inputs and tables'!$K$22-'inputs and tables'!$K$21)-P2061*'inputs and tables'!$K$22,0)*('inputs and tables'!$K$15+'inputs and tables'!$K$16)))*(IF(AND(K2061=0,'inputs and tables'!$K$16=1),data!C2061/data!C2062,1)*IF(AND(K2061=1,'inputs and tables'!$K$15=1),data!C2062/data!C2061,1))</f>
        <v>24844.509787985589</v>
      </c>
      <c r="R2062" s="36">
        <f ca="1">1-O2062/MAX($O$202:O2062)</f>
        <v>0.50256271794386775</v>
      </c>
      <c r="S2062" s="36">
        <f>1-N2062/MAX($N$202:N2062)</f>
        <v>0.40183999906361423</v>
      </c>
    </row>
    <row r="2063" spans="1:19" x14ac:dyDescent="0.4">
      <c r="A2063" s="17">
        <f t="shared" si="97"/>
        <v>2061</v>
      </c>
      <c r="B2063">
        <v>1598313600</v>
      </c>
      <c r="C2063">
        <v>11324.92</v>
      </c>
      <c r="D2063" s="14">
        <f t="shared" si="94"/>
        <v>44068</v>
      </c>
      <c r="F2063">
        <f ca="1">IF(A2063&lt;$F$2,"",AVERAGE(INDIRECT("C"&amp;A2063-$F$2+3):C2063))</f>
        <v>10880.717727272729</v>
      </c>
      <c r="G2063" s="2">
        <f ca="1">IF(A2063&lt;$G$2,"",IF(A2063=$G$2,AVERAGE(INDIRECT("C"&amp;A2063-$G$2+3):C2063),G2062+(2/($G$2+3))*(C2063-G2062)))</f>
        <v>11012.273528851036</v>
      </c>
      <c r="J2063">
        <f ca="1">IF(F2063="","",IF(C2063&lt;(F2063*(1-'inputs and tables'!$K$14)),0,IF(C2063&gt;(F2063*(1+'inputs and tables'!$K$14)),1,J2062)))</f>
        <v>1</v>
      </c>
      <c r="K2063">
        <f ca="1">IF(G2063="","",IF(C2063&lt;(G2063*(1-'inputs and tables'!$K$14)),0,IF(C2063&gt;(G2063*(1+'inputs and tables'!$K$14)),1,K2062)))</f>
        <v>1</v>
      </c>
      <c r="N2063" s="13">
        <f t="shared" si="96"/>
        <v>40753.247687934119</v>
      </c>
      <c r="O2063" s="10">
        <f ca="1">(O2062+(IF(J2062&lt;&gt;J2061,(-O2062*'inputs and tables'!$K$22-'inputs and tables'!$K$21)-O2062*'inputs and tables'!$K$22,0)*('inputs and tables'!$K$15+'inputs and tables'!$K$16)))*(IF(AND(J2062=0,'inputs and tables'!$K$16=1),(data!C2062/data!C2063-1)*'inputs and tables'!$K$18+1,1)*IF(AND(J2062=1,'inputs and tables'!$K$15=1),(data!C2063/data!C2062-1)*'inputs and tables'!$K$17+1,1))</f>
        <v>1513609.5682925414</v>
      </c>
      <c r="P2063" s="10">
        <f ca="1">(P2062+(IF(K2062&lt;&gt;K2061,(-P2062*'inputs and tables'!$K$22-'inputs and tables'!$K$21)-P2062*'inputs and tables'!$K$22,0)*('inputs and tables'!$K$15+'inputs and tables'!$K$16)))*(IF(AND(K2062=0,'inputs and tables'!$K$16=1),data!C2062/data!C2063,1)*IF(AND(K2062=1,'inputs and tables'!$K$15=1),data!C2063/data!C2062,1))</f>
        <v>23937.865957805636</v>
      </c>
      <c r="R2063" s="36">
        <f ca="1">1-O2063/MAX($O$202:O2063)</f>
        <v>0.54340661080729191</v>
      </c>
      <c r="S2063" s="36">
        <f>1-N2063/MAX($N$202:N2063)</f>
        <v>0.42366848668270451</v>
      </c>
    </row>
    <row r="2064" spans="1:19" x14ac:dyDescent="0.4">
      <c r="A2064" s="17">
        <f t="shared" si="97"/>
        <v>2062</v>
      </c>
      <c r="B2064">
        <v>1598400000</v>
      </c>
      <c r="C2064">
        <v>11463.27</v>
      </c>
      <c r="D2064" s="14">
        <f t="shared" si="94"/>
        <v>44069</v>
      </c>
      <c r="F2064">
        <f ca="1">IF(A2064&lt;$F$2,"",AVERAGE(INDIRECT("C"&amp;A2064-$F$2+3):C2064))</f>
        <v>10931.316590909091</v>
      </c>
      <c r="G2064" s="2">
        <f ca="1">IF(A2064&lt;$G$2,"",IF(A2064=$G$2,AVERAGE(INDIRECT("C"&amp;A2064-$G$2+3):C2064),G2063+(2/($G$2+3))*(C2064-G2063)))</f>
        <v>11031.464868048864</v>
      </c>
      <c r="J2064">
        <f ca="1">IF(F2064="","",IF(C2064&lt;(F2064*(1-'inputs and tables'!$K$14)),0,IF(C2064&gt;(F2064*(1+'inputs and tables'!$K$14)),1,J2063)))</f>
        <v>1</v>
      </c>
      <c r="K2064">
        <f ca="1">IF(G2064="","",IF(C2064&lt;(G2064*(1-'inputs and tables'!$K$14)),0,IF(C2064&gt;(G2064*(1+'inputs and tables'!$K$14)),1,K2063)))</f>
        <v>1</v>
      </c>
      <c r="N2064" s="13">
        <f t="shared" si="96"/>
        <v>41251.106552952653</v>
      </c>
      <c r="O2064" s="10">
        <f ca="1">(O2063+(IF(J2063&lt;&gt;J2062,(-O2063*'inputs and tables'!$K$22-'inputs and tables'!$K$21)-O2063*'inputs and tables'!$K$22,0)*('inputs and tables'!$K$15+'inputs and tables'!$K$16)))*(IF(AND(J2063=0,'inputs and tables'!$K$16=1),(data!C2063/data!C2064-1)*'inputs and tables'!$K$18+1,1)*IF(AND(J2063=1,'inputs and tables'!$K$15=1),(data!C2064/data!C2063-1)*'inputs and tables'!$K$17+1,1))</f>
        <v>1555214.0775067224</v>
      </c>
      <c r="P2064" s="10">
        <f ca="1">(P2063+(IF(K2063&lt;&gt;K2062,(-P2063*'inputs and tables'!$K$22-'inputs and tables'!$K$21)-P2063*'inputs and tables'!$K$22,0)*('inputs and tables'!$K$15+'inputs and tables'!$K$16)))*(IF(AND(K2063=0,'inputs and tables'!$K$16=1),data!C2063/data!C2064,1)*IF(AND(K2063=1,'inputs and tables'!$K$15=1),data!C2064/data!C2063,1))</f>
        <v>24230.301026244302</v>
      </c>
      <c r="R2064" s="36">
        <f ca="1">1-O2064/MAX($O$202:O2064)</f>
        <v>0.53085625154309179</v>
      </c>
      <c r="S2064" s="36">
        <f>1-N2064/MAX($N$202:N2064)</f>
        <v>0.4166277777975691</v>
      </c>
    </row>
    <row r="2065" spans="1:19" x14ac:dyDescent="0.4">
      <c r="A2065" s="17">
        <f t="shared" si="97"/>
        <v>2063</v>
      </c>
      <c r="B2065">
        <v>1598486400</v>
      </c>
      <c r="C2065">
        <v>11330.06</v>
      </c>
      <c r="D2065" s="14">
        <f t="shared" si="94"/>
        <v>44070</v>
      </c>
      <c r="F2065">
        <f ca="1">IF(A2065&lt;$F$2,"",AVERAGE(INDIRECT("C"&amp;A2065-$F$2+3):C2065))</f>
        <v>10978.432954545455</v>
      </c>
      <c r="G2065" s="2">
        <f ca="1">IF(A2065&lt;$G$2,"",IF(A2065=$G$2,AVERAGE(INDIRECT("C"&amp;A2065-$G$2+3):C2065),G2064+(2/($G$2+3))*(C2065-G2064)))</f>
        <v>11044.171043876573</v>
      </c>
      <c r="J2065">
        <f ca="1">IF(F2065="","",IF(C2065&lt;(F2065*(1-'inputs and tables'!$K$14)),0,IF(C2065&gt;(F2065*(1+'inputs and tables'!$K$14)),1,J2064)))</f>
        <v>1</v>
      </c>
      <c r="K2065">
        <f ca="1">IF(G2065="","",IF(C2065&lt;(G2065*(1-'inputs and tables'!$K$14)),0,IF(C2065&gt;(G2065*(1+'inputs and tables'!$K$14)),1,K2064)))</f>
        <v>1</v>
      </c>
      <c r="N2065" s="13">
        <f t="shared" si="96"/>
        <v>40771.744215337043</v>
      </c>
      <c r="O2065" s="10">
        <f ca="1">(O2064+(IF(J2064&lt;&gt;J2063,(-O2064*'inputs and tables'!$K$22-'inputs and tables'!$K$21)-O2064*'inputs and tables'!$K$22,0)*('inputs and tables'!$K$15+'inputs and tables'!$K$16)))*(IF(AND(J2064=0,'inputs and tables'!$K$16=1),(data!C2064/data!C2065-1)*'inputs and tables'!$K$18+1,1)*IF(AND(J2064=1,'inputs and tables'!$K$15=1),(data!C2065/data!C2064-1)*'inputs and tables'!$K$17+1,1))</f>
        <v>1514550.928916005</v>
      </c>
      <c r="P2065" s="10">
        <f ca="1">(P2064+(IF(K2064&lt;&gt;K2063,(-P2064*'inputs and tables'!$K$22-'inputs and tables'!$K$21)-P2064*'inputs and tables'!$K$22,0)*('inputs and tables'!$K$15+'inputs and tables'!$K$16)))*(IF(AND(K2064=0,'inputs and tables'!$K$16=1),data!C2064/data!C2065,1)*IF(AND(K2064=1,'inputs and tables'!$K$15=1),data!C2065/data!C2064,1))</f>
        <v>23948.730549433931</v>
      </c>
      <c r="R2065" s="36">
        <f ca="1">1-O2065/MAX($O$202:O2065)</f>
        <v>0.54312264125099174</v>
      </c>
      <c r="S2065" s="36">
        <f>1-N2065/MAX($N$202:N2065)</f>
        <v>0.42340690920768043</v>
      </c>
    </row>
    <row r="2066" spans="1:19" x14ac:dyDescent="0.4">
      <c r="A2066" s="17">
        <f t="shared" si="97"/>
        <v>2064</v>
      </c>
      <c r="B2066">
        <v>1598572800</v>
      </c>
      <c r="C2066">
        <v>11535</v>
      </c>
      <c r="D2066" s="14">
        <f t="shared" ref="D2066:D2129" si="98">(B2066/86400)+DATE(1970,1,1)</f>
        <v>44071</v>
      </c>
      <c r="F2066">
        <f ca="1">IF(A2066&lt;$F$2,"",AVERAGE(INDIRECT("C"&amp;A2066-$F$2+3):C2066))</f>
        <v>11031.724772727273</v>
      </c>
      <c r="G2066" s="2">
        <f ca="1">IF(A2066&lt;$G$2,"",IF(A2066=$G$2,AVERAGE(INDIRECT("C"&amp;A2066-$G$2+3):C2066),G2065+(2/($G$2+3))*(C2066-G2065)))</f>
        <v>11065.057382435018</v>
      </c>
      <c r="J2066">
        <f ca="1">IF(F2066="","",IF(C2066&lt;(F2066*(1-'inputs and tables'!$K$14)),0,IF(C2066&gt;(F2066*(1+'inputs and tables'!$K$14)),1,J2065)))</f>
        <v>1</v>
      </c>
      <c r="K2066">
        <f ca="1">IF(G2066="","",IF(C2066&lt;(G2066*(1-'inputs and tables'!$K$14)),0,IF(C2066&gt;(G2066*(1+'inputs and tables'!$K$14)),1,K2065)))</f>
        <v>1</v>
      </c>
      <c r="N2066" s="13">
        <f t="shared" si="96"/>
        <v>41509.230270970569</v>
      </c>
      <c r="O2066" s="10">
        <f ca="1">(O2065+(IF(J2065&lt;&gt;J2064,(-O2065*'inputs and tables'!$K$22-'inputs and tables'!$K$21)-O2065*'inputs and tables'!$K$22,0)*('inputs and tables'!$K$15+'inputs and tables'!$K$16)))*(IF(AND(J2065=0,'inputs and tables'!$K$16=1),(data!C2065/data!C2066-1)*'inputs and tables'!$K$18+1,1)*IF(AND(J2065=1,'inputs and tables'!$K$15=1),(data!C2066/data!C2065-1)*'inputs and tables'!$K$17+1,1))</f>
        <v>1576190.6864801401</v>
      </c>
      <c r="P2066" s="10">
        <f ca="1">(P2065+(IF(K2065&lt;&gt;K2064,(-P2065*'inputs and tables'!$K$22-'inputs and tables'!$K$21)-P2065*'inputs and tables'!$K$22,0)*('inputs and tables'!$K$15+'inputs and tables'!$K$16)))*(IF(AND(K2065=0,'inputs and tables'!$K$16=1),data!C2065/data!C2066,1)*IF(AND(K2065=1,'inputs and tables'!$K$15=1),data!C2066/data!C2065,1))</f>
        <v>24381.919150271086</v>
      </c>
      <c r="R2066" s="36">
        <f ca="1">1-O2066/MAX($O$202:O2066)</f>
        <v>0.52452847641165723</v>
      </c>
      <c r="S2066" s="36">
        <f>1-N2066/MAX($N$202:N2066)</f>
        <v>0.41297739797587951</v>
      </c>
    </row>
    <row r="2067" spans="1:19" x14ac:dyDescent="0.4">
      <c r="A2067" s="17">
        <f t="shared" si="97"/>
        <v>2065</v>
      </c>
      <c r="B2067">
        <v>1598659200</v>
      </c>
      <c r="C2067">
        <v>11474.31</v>
      </c>
      <c r="D2067" s="14">
        <f t="shared" si="98"/>
        <v>44072</v>
      </c>
      <c r="F2067">
        <f ca="1">IF(A2067&lt;$F$2,"",AVERAGE(INDIRECT("C"&amp;A2067-$F$2+3):C2067))</f>
        <v>11085.002045454547</v>
      </c>
      <c r="G2067" s="2">
        <f ca="1">IF(A2067&lt;$G$2,"",IF(A2067=$G$2,AVERAGE(INDIRECT("C"&amp;A2067-$G$2+3):C2067),G2066+(2/($G$2+3))*(C2067-G2066)))</f>
        <v>11082.472387437783</v>
      </c>
      <c r="J2067">
        <f ca="1">IF(F2067="","",IF(C2067&lt;(F2067*(1-'inputs and tables'!$K$14)),0,IF(C2067&gt;(F2067*(1+'inputs and tables'!$K$14)),1,J2066)))</f>
        <v>1</v>
      </c>
      <c r="K2067">
        <f ca="1">IF(G2067="","",IF(C2067&lt;(G2067*(1-'inputs and tables'!$K$14)),0,IF(C2067&gt;(G2067*(1+'inputs and tables'!$K$14)),1,K2066)))</f>
        <v>1</v>
      </c>
      <c r="N2067" s="13">
        <f t="shared" si="96"/>
        <v>41290.834502860882</v>
      </c>
      <c r="O2067" s="10">
        <f ca="1">(O2066+(IF(J2066&lt;&gt;J2065,(-O2066*'inputs and tables'!$K$22-'inputs and tables'!$K$21)-O2066*'inputs and tables'!$K$22,0)*('inputs and tables'!$K$15+'inputs and tables'!$K$16)))*(IF(AND(J2066=0,'inputs and tables'!$K$16=1),(data!C2066/data!C2067-1)*'inputs and tables'!$K$18+1,1)*IF(AND(J2066=1,'inputs and tables'!$K$15=1),(data!C2067/data!C2066-1)*'inputs and tables'!$K$17+1,1))</f>
        <v>1557531.5812598902</v>
      </c>
      <c r="P2067" s="10">
        <f ca="1">(P2066+(IF(K2066&lt;&gt;K2065,(-P2066*'inputs and tables'!$K$22-'inputs and tables'!$K$21)-P2066*'inputs and tables'!$K$22,0)*('inputs and tables'!$K$15+'inputs and tables'!$K$16)))*(IF(AND(K2066=0,'inputs and tables'!$K$16=1),data!C2066/data!C2067,1)*IF(AND(K2066=1,'inputs and tables'!$K$15=1),data!C2067/data!C2066,1))</f>
        <v>24253.63664717356</v>
      </c>
      <c r="R2067" s="36">
        <f ca="1">1-O2067/MAX($O$202:O2067)</f>
        <v>0.53015715653517681</v>
      </c>
      <c r="S2067" s="36">
        <f>1-N2067/MAX($N$202:N2067)</f>
        <v>0.41606594602241997</v>
      </c>
    </row>
    <row r="2068" spans="1:19" x14ac:dyDescent="0.4">
      <c r="A2068" s="17">
        <f t="shared" si="97"/>
        <v>2066</v>
      </c>
      <c r="B2068">
        <v>1598745600</v>
      </c>
      <c r="C2068">
        <v>11716.01</v>
      </c>
      <c r="D2068" s="14">
        <f t="shared" si="98"/>
        <v>44073</v>
      </c>
      <c r="F2068">
        <f ca="1">IF(A2068&lt;$F$2,"",AVERAGE(INDIRECT("C"&amp;A2068-$F$2+3):C2068))</f>
        <v>11143.222954545457</v>
      </c>
      <c r="G2068" s="2">
        <f ca="1">IF(A2068&lt;$G$2,"",IF(A2068=$G$2,AVERAGE(INDIRECT("C"&amp;A2068-$G$2+3):C2068),G2067+(2/($G$2+3))*(C2068-G2067)))</f>
        <v>11109.431434780856</v>
      </c>
      <c r="J2068">
        <f ca="1">IF(F2068="","",IF(C2068&lt;(F2068*(1-'inputs and tables'!$K$14)),0,IF(C2068&gt;(F2068*(1+'inputs and tables'!$K$14)),1,J2067)))</f>
        <v>1</v>
      </c>
      <c r="K2068">
        <f ca="1">IF(G2068="","",IF(C2068&lt;(G2068*(1-'inputs and tables'!$K$14)),0,IF(C2068&gt;(G2068*(1+'inputs and tables'!$K$14)),1,K2067)))</f>
        <v>1</v>
      </c>
      <c r="N2068" s="13">
        <f t="shared" si="96"/>
        <v>42160.603116341037</v>
      </c>
      <c r="O2068" s="10">
        <f ca="1">(O2067+(IF(J2067&lt;&gt;J2066,(-O2067*'inputs and tables'!$K$22-'inputs and tables'!$K$21)-O2067*'inputs and tables'!$K$22,0)*('inputs and tables'!$K$15+'inputs and tables'!$K$16)))*(IF(AND(J2067=0,'inputs and tables'!$K$16=1),(data!C2067/data!C2068-1)*'inputs and tables'!$K$18+1,1)*IF(AND(J2067=1,'inputs and tables'!$K$15=1),(data!C2068/data!C2067-1)*'inputs and tables'!$K$17+1,1))</f>
        <v>1631350.801080399</v>
      </c>
      <c r="P2068" s="10">
        <f ca="1">(P2067+(IF(K2067&lt;&gt;K2066,(-P2067*'inputs and tables'!$K$22-'inputs and tables'!$K$21)-P2067*'inputs and tables'!$K$22,0)*('inputs and tables'!$K$15+'inputs and tables'!$K$16)))*(IF(AND(K2067=0,'inputs and tables'!$K$16=1),data!C2067/data!C2068,1)*IF(AND(K2067=1,'inputs and tables'!$K$15=1),data!C2068/data!C2067,1))</f>
        <v>24764.526101757048</v>
      </c>
      <c r="R2068" s="36">
        <f ca="1">1-O2068/MAX($O$202:O2068)</f>
        <v>0.50788895179369276</v>
      </c>
      <c r="S2068" s="36">
        <f>1-N2068/MAX($N$202:N2068)</f>
        <v>0.40376569782916205</v>
      </c>
    </row>
    <row r="2069" spans="1:19" x14ac:dyDescent="0.4">
      <c r="A2069" s="17">
        <f t="shared" si="97"/>
        <v>2067</v>
      </c>
      <c r="B2069">
        <v>1598832000</v>
      </c>
      <c r="C2069">
        <v>11655</v>
      </c>
      <c r="D2069" s="14">
        <f t="shared" si="98"/>
        <v>44074</v>
      </c>
      <c r="F2069">
        <f ca="1">IF(A2069&lt;$F$2,"",AVERAGE(INDIRECT("C"&amp;A2069-$F$2+3):C2069))</f>
        <v>11199.567272727274</v>
      </c>
      <c r="G2069" s="2">
        <f ca="1">IF(A2069&lt;$G$2,"",IF(A2069=$G$2,AVERAGE(INDIRECT("C"&amp;A2069-$G$2+3):C2069),G2068+(2/($G$2+3))*(C2069-G2068)))</f>
        <v>11132.647118407202</v>
      </c>
      <c r="J2069">
        <f ca="1">IF(F2069="","",IF(C2069&lt;(F2069*(1-'inputs and tables'!$K$14)),0,IF(C2069&gt;(F2069*(1+'inputs and tables'!$K$14)),1,J2068)))</f>
        <v>1</v>
      </c>
      <c r="K2069">
        <f ca="1">IF(G2069="","",IF(C2069&lt;(G2069*(1-'inputs and tables'!$K$14)),0,IF(C2069&gt;(G2069*(1+'inputs and tables'!$K$14)),1,K2068)))</f>
        <v>1</v>
      </c>
      <c r="N2069" s="13">
        <f t="shared" si="96"/>
        <v>41941.055813451399</v>
      </c>
      <c r="O2069" s="10">
        <f ca="1">(O2068+(IF(J2068&lt;&gt;J2067,(-O2068*'inputs and tables'!$K$22-'inputs and tables'!$K$21)-O2068*'inputs and tables'!$K$22,0)*('inputs and tables'!$K$15+'inputs and tables'!$K$16)))*(IF(AND(J2068=0,'inputs and tables'!$K$16=1),(data!C2068/data!C2069-1)*'inputs and tables'!$K$18+1,1)*IF(AND(J2068=1,'inputs and tables'!$K$15=1),(data!C2069/data!C2068-1)*'inputs and tables'!$K$17+1,1))</f>
        <v>1612236.8192007905</v>
      </c>
      <c r="P2069" s="10">
        <f ca="1">(P2068+(IF(K2068&lt;&gt;K2067,(-P2068*'inputs and tables'!$K$22-'inputs and tables'!$K$21)-P2068*'inputs and tables'!$K$22,0)*('inputs and tables'!$K$15+'inputs and tables'!$K$16)))*(IF(AND(K2068=0,'inputs and tables'!$K$16=1),data!C2068/data!C2069,1)*IF(AND(K2068=1,'inputs and tables'!$K$15=1),data!C2069/data!C2068,1))</f>
        <v>24635.567203849976</v>
      </c>
      <c r="R2069" s="36">
        <f ca="1">1-O2069/MAX($O$202:O2069)</f>
        <v>0.51365484938723371</v>
      </c>
      <c r="S2069" s="36">
        <f>1-N2069/MAX($N$202:N2069)</f>
        <v>0.40687053085469238</v>
      </c>
    </row>
    <row r="2070" spans="1:19" x14ac:dyDescent="0.4">
      <c r="A2070" s="17">
        <f t="shared" si="97"/>
        <v>2068</v>
      </c>
      <c r="B2070">
        <v>1598918400</v>
      </c>
      <c r="C2070">
        <v>11924.22</v>
      </c>
      <c r="D2070" s="14">
        <f t="shared" si="98"/>
        <v>44075</v>
      </c>
      <c r="F2070">
        <f ca="1">IF(A2070&lt;$F$2,"",AVERAGE(INDIRECT("C"&amp;A2070-$F$2+3):C2070))</f>
        <v>11261.188863636364</v>
      </c>
      <c r="G2070" s="2">
        <f ca="1">IF(A2070&lt;$G$2,"",IF(A2070=$G$2,AVERAGE(INDIRECT("C"&amp;A2070-$G$2+3):C2070),G2069+(2/($G$2+3))*(C2070-G2069)))</f>
        <v>11166.331070815406</v>
      </c>
      <c r="J2070">
        <f ca="1">IF(F2070="","",IF(C2070&lt;(F2070*(1-'inputs and tables'!$K$14)),0,IF(C2070&gt;(F2070*(1+'inputs and tables'!$K$14)),1,J2069)))</f>
        <v>1</v>
      </c>
      <c r="K2070">
        <f ca="1">IF(G2070="","",IF(C2070&lt;(G2070*(1-'inputs and tables'!$K$14)),0,IF(C2070&gt;(G2070*(1+'inputs and tables'!$K$14)),1,K2069)))</f>
        <v>1</v>
      </c>
      <c r="N2070" s="13">
        <f t="shared" si="96"/>
        <v>42909.856418007163</v>
      </c>
      <c r="O2070" s="10">
        <f ca="1">(O2069+(IF(J2069&lt;&gt;J2068,(-O2069*'inputs and tables'!$K$22-'inputs and tables'!$K$21)-O2069*'inputs and tables'!$K$22,0)*('inputs and tables'!$K$15+'inputs and tables'!$K$16)))*(IF(AND(J2069=0,'inputs and tables'!$K$16=1),(data!C2069/data!C2070-1)*'inputs and tables'!$K$18+1,1)*IF(AND(J2069=1,'inputs and tables'!$K$15=1),(data!C2070/data!C2069-1)*'inputs and tables'!$K$17+1,1))</f>
        <v>1696029.5598311452</v>
      </c>
      <c r="P2070" s="10">
        <f ca="1">(P2069+(IF(K2069&lt;&gt;K2068,(-P2069*'inputs and tables'!$K$22-'inputs and tables'!$K$21)-P2069*'inputs and tables'!$K$22,0)*('inputs and tables'!$K$15+'inputs and tables'!$K$16)))*(IF(AND(K2069=0,'inputs and tables'!$K$16=1),data!C2069/data!C2070,1)*IF(AND(K2069=1,'inputs and tables'!$K$15=1),data!C2070/data!C2069,1))</f>
        <v>25204.626612054224</v>
      </c>
      <c r="R2070" s="36">
        <f ca="1">1-O2070/MAX($O$202:O2070)</f>
        <v>0.48837804601889978</v>
      </c>
      <c r="S2070" s="36">
        <f>1-N2070/MAX($N$202:N2070)</f>
        <v>0.39316977446830892</v>
      </c>
    </row>
    <row r="2071" spans="1:19" x14ac:dyDescent="0.4">
      <c r="A2071" s="17">
        <f t="shared" si="97"/>
        <v>2069</v>
      </c>
      <c r="B2071">
        <v>1599004800</v>
      </c>
      <c r="C2071">
        <v>11395.48</v>
      </c>
      <c r="D2071" s="14">
        <f t="shared" si="98"/>
        <v>44076</v>
      </c>
      <c r="F2071">
        <f ca="1">IF(A2071&lt;$F$2,"",AVERAGE(INDIRECT("C"&amp;A2071-$F$2+3):C2071))</f>
        <v>11311.971363636361</v>
      </c>
      <c r="G2071" s="2">
        <f ca="1">IF(A2071&lt;$G$2,"",IF(A2071=$G$2,AVERAGE(INDIRECT("C"&amp;A2071-$G$2+3):C2071),G2070+(2/($G$2+3))*(C2071-G2070)))</f>
        <v>11176.08208907858</v>
      </c>
      <c r="J2071">
        <f ca="1">IF(F2071="","",IF(C2071&lt;(F2071*(1-'inputs and tables'!$K$14)),0,IF(C2071&gt;(F2071*(1+'inputs and tables'!$K$14)),1,J2070)))</f>
        <v>1</v>
      </c>
      <c r="K2071">
        <f ca="1">IF(G2071="","",IF(C2071&lt;(G2071*(1-'inputs and tables'!$K$14)),0,IF(C2071&gt;(G2071*(1+'inputs and tables'!$K$14)),1,K2070)))</f>
        <v>1</v>
      </c>
      <c r="N2071" s="13">
        <f t="shared" si="96"/>
        <v>41007.161106912841</v>
      </c>
      <c r="O2071" s="10">
        <f ca="1">(O2070+(IF(J2070&lt;&gt;J2069,(-O2070*'inputs and tables'!$K$22-'inputs and tables'!$K$21)-O2070*'inputs and tables'!$K$22,0)*('inputs and tables'!$K$15+'inputs and tables'!$K$16)))*(IF(AND(J2070=0,'inputs and tables'!$K$16=1),(data!C2070/data!C2071-1)*'inputs and tables'!$K$18+1,1)*IF(AND(J2070=1,'inputs and tables'!$K$15=1),(data!C2071/data!C2070-1)*'inputs and tables'!$K$17+1,1))</f>
        <v>1526818.7429981346</v>
      </c>
      <c r="P2071" s="10">
        <f ca="1">(P2070+(IF(K2070&lt;&gt;K2069,(-P2070*'inputs and tables'!$K$22-'inputs and tables'!$K$21)-P2070*'inputs and tables'!$K$22,0)*('inputs and tables'!$K$15+'inputs and tables'!$K$16)))*(IF(AND(K2070=0,'inputs and tables'!$K$16=1),data!C2070/data!C2071,1)*IF(AND(K2070=1,'inputs and tables'!$K$15=1),data!C2071/data!C2070,1))</f>
        <v>24087.011013310024</v>
      </c>
      <c r="R2071" s="36">
        <f ca="1">1-O2071/MAX($O$202:O2071)</f>
        <v>0.53942194925809916</v>
      </c>
      <c r="S2071" s="36">
        <f>1-N2071/MAX($N$202:N2071)</f>
        <v>0.42007764881544662</v>
      </c>
    </row>
    <row r="2072" spans="1:19" x14ac:dyDescent="0.4">
      <c r="A2072" s="17">
        <f t="shared" si="97"/>
        <v>2070</v>
      </c>
      <c r="B2072">
        <v>1599091200</v>
      </c>
      <c r="C2072">
        <v>10172.52</v>
      </c>
      <c r="D2072" s="14">
        <f t="shared" si="98"/>
        <v>44077</v>
      </c>
      <c r="F2072">
        <f ca="1">IF(A2072&lt;$F$2,"",AVERAGE(INDIRECT("C"&amp;A2072-$F$2+3):C2072))</f>
        <v>11329.661818181819</v>
      </c>
      <c r="G2072" s="2">
        <f ca="1">IF(A2072&lt;$G$2,"",IF(A2072=$G$2,AVERAGE(INDIRECT("C"&amp;A2072-$G$2+3):C2072),G2071+(2/($G$2+3))*(C2072-G2071)))</f>
        <v>11133.377319330555</v>
      </c>
      <c r="J2072">
        <f ca="1">IF(F2072="","",IF(C2072&lt;(F2072*(1-'inputs and tables'!$K$14)),0,IF(C2072&gt;(F2072*(1+'inputs and tables'!$K$14)),1,J2071)))</f>
        <v>0</v>
      </c>
      <c r="K2072">
        <f ca="1">IF(G2072="","",IF(C2072&lt;(G2072*(1-'inputs and tables'!$K$14)),0,IF(C2072&gt;(G2072*(1+'inputs and tables'!$K$14)),1,K2071)))</f>
        <v>0</v>
      </c>
      <c r="N2072" s="13">
        <f t="shared" si="96"/>
        <v>36606.283061643131</v>
      </c>
      <c r="O2072" s="10">
        <f ca="1">(O2071+(IF(J2071&lt;&gt;J2070,(-O2071*'inputs and tables'!$K$22-'inputs and tables'!$K$21)-O2071*'inputs and tables'!$K$22,0)*('inputs and tables'!$K$15+'inputs and tables'!$K$16)))*(IF(AND(J2071=0,'inputs and tables'!$K$16=1),(data!C2071/data!C2072-1)*'inputs and tables'!$K$18+1,1)*IF(AND(J2071=1,'inputs and tables'!$K$15=1),(data!C2072/data!C2071-1)*'inputs and tables'!$K$17+1,1))</f>
        <v>1158138.6994757694</v>
      </c>
      <c r="P2072" s="10">
        <f ca="1">(P2071+(IF(K2071&lt;&gt;K2070,(-P2071*'inputs and tables'!$K$22-'inputs and tables'!$K$21)-P2071*'inputs and tables'!$K$22,0)*('inputs and tables'!$K$15+'inputs and tables'!$K$16)))*(IF(AND(K2071=0,'inputs and tables'!$K$16=1),data!C2071/data!C2072,1)*IF(AND(K2071=1,'inputs and tables'!$K$15=1),data!C2072/data!C2071,1))</f>
        <v>21501.999149936335</v>
      </c>
      <c r="R2072" s="36">
        <f ca="1">1-O2072/MAX($O$202:O2072)</f>
        <v>0.65063746620907081</v>
      </c>
      <c r="S2072" s="36">
        <f>1-N2072/MAX($N$202:N2072)</f>
        <v>0.48231476726983913</v>
      </c>
    </row>
    <row r="2073" spans="1:19" x14ac:dyDescent="0.4">
      <c r="A2073" s="17">
        <f t="shared" si="97"/>
        <v>2071</v>
      </c>
      <c r="B2073">
        <v>1599177600</v>
      </c>
      <c r="C2073">
        <v>10500.05</v>
      </c>
      <c r="D2073" s="14">
        <f t="shared" si="98"/>
        <v>44078</v>
      </c>
      <c r="F2073">
        <f ca="1">IF(A2073&lt;$F$2,"",AVERAGE(INDIRECT("C"&amp;A2073-$F$2+3):C2073))</f>
        <v>11351.567954545455</v>
      </c>
      <c r="G2073" s="2">
        <f ca="1">IF(A2073&lt;$G$2,"",IF(A2073=$G$2,AVERAGE(INDIRECT("C"&amp;A2073-$G$2+3):C2073),G2072+(2/($G$2+3))*(C2073-G2072)))</f>
        <v>11106.427220635638</v>
      </c>
      <c r="J2073">
        <f ca="1">IF(F2073="","",IF(C2073&lt;(F2073*(1-'inputs and tables'!$K$14)),0,IF(C2073&gt;(F2073*(1+'inputs and tables'!$K$14)),1,J2072)))</f>
        <v>0</v>
      </c>
      <c r="K2073">
        <f ca="1">IF(G2073="","",IF(C2073&lt;(G2073*(1-'inputs and tables'!$K$14)),0,IF(C2073&gt;(G2073*(1+'inputs and tables'!$K$14)),1,K2072)))</f>
        <v>0</v>
      </c>
      <c r="N2073" s="13">
        <f t="shared" si="96"/>
        <v>37784.914894382702</v>
      </c>
      <c r="O2073" s="10">
        <f ca="1">(O2072+(IF(J2072&lt;&gt;J2071,(-O2072*'inputs and tables'!$K$22-'inputs and tables'!$K$21)-O2072*'inputs and tables'!$K$22,0)*('inputs and tables'!$K$15+'inputs and tables'!$K$16)))*(IF(AND(J2072=0,'inputs and tables'!$K$16=1),(data!C2072/data!C2073-1)*'inputs and tables'!$K$18+1,1)*IF(AND(J2072=1,'inputs and tables'!$K$15=1),(data!C2073/data!C2072-1)*'inputs and tables'!$K$17+1,1))</f>
        <v>1119768.6396755131</v>
      </c>
      <c r="P2073" s="10">
        <f ca="1">(P2072+(IF(K2072&lt;&gt;K2071,(-P2072*'inputs and tables'!$K$22-'inputs and tables'!$K$21)-P2072*'inputs and tables'!$K$22,0)*('inputs and tables'!$K$15+'inputs and tables'!$K$16)))*(IF(AND(K2072=0,'inputs and tables'!$K$16=1),data!C2072/data!C2073,1)*IF(AND(K2072=1,'inputs and tables'!$K$15=1),data!C2073/data!C2072,1))</f>
        <v>20789.620750370235</v>
      </c>
      <c r="R2073" s="36">
        <f ca="1">1-O2073/MAX($O$202:O2073)</f>
        <v>0.66221212589326472</v>
      </c>
      <c r="S2073" s="36">
        <f>1-N2073/MAX($N$202:N2073)</f>
        <v>0.46564658236815215</v>
      </c>
    </row>
    <row r="2074" spans="1:19" x14ac:dyDescent="0.4">
      <c r="A2074" s="17">
        <f t="shared" si="97"/>
        <v>2072</v>
      </c>
      <c r="B2074">
        <v>1599264000</v>
      </c>
      <c r="C2074">
        <v>10168.36</v>
      </c>
      <c r="D2074" s="14">
        <f t="shared" si="98"/>
        <v>44079</v>
      </c>
      <c r="F2074">
        <f ca="1">IF(A2074&lt;$F$2,"",AVERAGE(INDIRECT("C"&amp;A2074-$F$2+3):C2074))</f>
        <v>11364.184318181819</v>
      </c>
      <c r="G2074" s="2">
        <f ca="1">IF(A2074&lt;$G$2,"",IF(A2074=$G$2,AVERAGE(INDIRECT("C"&amp;A2074-$G$2+3):C2074),G2073+(2/($G$2+3))*(C2074-G2073)))</f>
        <v>11066.509466566036</v>
      </c>
      <c r="J2074">
        <f ca="1">IF(F2074="","",IF(C2074&lt;(F2074*(1-'inputs and tables'!$K$14)),0,IF(C2074&gt;(F2074*(1+'inputs and tables'!$K$14)),1,J2073)))</f>
        <v>0</v>
      </c>
      <c r="K2074">
        <f ca="1">IF(G2074="","",IF(C2074&lt;(G2074*(1-'inputs and tables'!$K$14)),0,IF(C2074&gt;(G2074*(1+'inputs and tables'!$K$14)),1,K2073)))</f>
        <v>0</v>
      </c>
      <c r="N2074" s="13">
        <f t="shared" si="96"/>
        <v>36591.313109503797</v>
      </c>
      <c r="O2074" s="10">
        <f ca="1">(O2073+(IF(J2073&lt;&gt;J2072,(-O2073*'inputs and tables'!$K$22-'inputs and tables'!$K$21)-O2073*'inputs and tables'!$K$22,0)*('inputs and tables'!$K$15+'inputs and tables'!$K$16)))*(IF(AND(J2073=0,'inputs and tables'!$K$16=1),(data!C2073/data!C2074-1)*'inputs and tables'!$K$18+1,1)*IF(AND(J2073=1,'inputs and tables'!$K$15=1),(data!C2074/data!C2073-1)*'inputs and tables'!$K$17+1,1))</f>
        <v>1156295.2831159472</v>
      </c>
      <c r="P2074" s="10">
        <f ca="1">(P2073+(IF(K2073&lt;&gt;K2072,(-P2073*'inputs and tables'!$K$22-'inputs and tables'!$K$21)-P2073*'inputs and tables'!$K$22,0)*('inputs and tables'!$K$15+'inputs and tables'!$K$16)))*(IF(AND(K2073=0,'inputs and tables'!$K$16=1),data!C2073/data!C2074,1)*IF(AND(K2073=1,'inputs and tables'!$K$15=1),data!C2074/data!C2073,1))</f>
        <v>21467.77428807841</v>
      </c>
      <c r="R2074" s="36">
        <f ca="1">1-O2074/MAX($O$202:O2074)</f>
        <v>0.65119354866326273</v>
      </c>
      <c r="S2074" s="36">
        <f>1-N2074/MAX($N$202:N2074)</f>
        <v>0.48252647199670695</v>
      </c>
    </row>
    <row r="2075" spans="1:19" x14ac:dyDescent="0.4">
      <c r="A2075" s="17">
        <f t="shared" si="97"/>
        <v>2073</v>
      </c>
      <c r="B2075">
        <v>1599350400</v>
      </c>
      <c r="C2075">
        <v>10257.86</v>
      </c>
      <c r="D2075" s="14">
        <f t="shared" si="98"/>
        <v>44080</v>
      </c>
      <c r="F2075">
        <f ca="1">IF(A2075&lt;$F$2,"",AVERAGE(INDIRECT("C"&amp;A2075-$F$2+3):C2075))</f>
        <v>11380.244545454545</v>
      </c>
      <c r="G2075" s="2">
        <f ca="1">IF(A2075&lt;$G$2,"",IF(A2075=$G$2,AVERAGE(INDIRECT("C"&amp;A2075-$G$2+3):C2075),G2074+(2/($G$2+3))*(C2075-G2074)))</f>
        <v>11032.098850967481</v>
      </c>
      <c r="J2075">
        <f ca="1">IF(F2075="","",IF(C2075&lt;(F2075*(1-'inputs and tables'!$K$14)),0,IF(C2075&gt;(F2075*(1+'inputs and tables'!$K$14)),1,J2074)))</f>
        <v>0</v>
      </c>
      <c r="K2075">
        <f ca="1">IF(G2075="","",IF(C2075&lt;(G2075*(1-'inputs and tables'!$K$14)),0,IF(C2075&gt;(G2075*(1+'inputs and tables'!$K$14)),1,K2074)))</f>
        <v>0</v>
      </c>
      <c r="N2075" s="13">
        <f t="shared" si="96"/>
        <v>36913.382993270759</v>
      </c>
      <c r="O2075" s="10">
        <f ca="1">(O2074+(IF(J2074&lt;&gt;J2073,(-O2074*'inputs and tables'!$K$22-'inputs and tables'!$K$21)-O2074*'inputs and tables'!$K$22,0)*('inputs and tables'!$K$15+'inputs and tables'!$K$16)))*(IF(AND(J2074=0,'inputs and tables'!$K$16=1),(data!C2074/data!C2075-1)*'inputs and tables'!$K$18+1,1)*IF(AND(J2074=1,'inputs and tables'!$K$15=1),(data!C2075/data!C2074-1)*'inputs and tables'!$K$17+1,1))</f>
        <v>1146206.5874387906</v>
      </c>
      <c r="P2075" s="10">
        <f ca="1">(P2074+(IF(K2074&lt;&gt;K2073,(-P2074*'inputs and tables'!$K$22-'inputs and tables'!$K$21)-P2074*'inputs and tables'!$K$22,0)*('inputs and tables'!$K$15+'inputs and tables'!$K$16)))*(IF(AND(K2074=0,'inputs and tables'!$K$16=1),data!C2074/data!C2075,1)*IF(AND(K2074=1,'inputs and tables'!$K$15=1),data!C2075/data!C2074,1))</f>
        <v>21280.467598497638</v>
      </c>
      <c r="R2075" s="36">
        <f ca="1">1-O2075/MAX($O$202:O2075)</f>
        <v>0.65423689078283132</v>
      </c>
      <c r="S2075" s="36">
        <f>1-N2075/MAX($N$202:N2075)</f>
        <v>0.47797176693548804</v>
      </c>
    </row>
    <row r="2076" spans="1:19" x14ac:dyDescent="0.4">
      <c r="A2076" s="17">
        <f t="shared" si="97"/>
        <v>2074</v>
      </c>
      <c r="B2076">
        <v>1599436800</v>
      </c>
      <c r="C2076">
        <v>10375</v>
      </c>
      <c r="D2076" s="14">
        <f t="shared" si="98"/>
        <v>44081</v>
      </c>
      <c r="F2076">
        <f ca="1">IF(A2076&lt;$F$2,"",AVERAGE(INDIRECT("C"&amp;A2076-$F$2+3):C2076))</f>
        <v>11395.327954545453</v>
      </c>
      <c r="G2076" s="2">
        <f ca="1">IF(A2076&lt;$G$2,"",IF(A2076=$G$2,AVERAGE(INDIRECT("C"&amp;A2076-$G$2+3):C2076),G2075+(2/($G$2+3))*(C2076-G2075)))</f>
        <v>11004.137197734823</v>
      </c>
      <c r="J2076">
        <f ca="1">IF(F2076="","",IF(C2076&lt;(F2076*(1-'inputs and tables'!$K$14)),0,IF(C2076&gt;(F2076*(1+'inputs and tables'!$K$14)),1,J2075)))</f>
        <v>0</v>
      </c>
      <c r="K2076">
        <f ca="1">IF(G2076="","",IF(C2076&lt;(G2076*(1-'inputs and tables'!$K$14)),0,IF(C2076&gt;(G2076*(1+'inputs and tables'!$K$14)),1,K2075)))</f>
        <v>0</v>
      </c>
      <c r="N2076" s="13">
        <f t="shared" si="96"/>
        <v>37334.916693655803</v>
      </c>
      <c r="O2076" s="10">
        <f ca="1">(O2075+(IF(J2075&lt;&gt;J2074,(-O2075*'inputs and tables'!$K$22-'inputs and tables'!$K$21)-O2075*'inputs and tables'!$K$22,0)*('inputs and tables'!$K$15+'inputs and tables'!$K$16)))*(IF(AND(J2075=0,'inputs and tables'!$K$16=1),(data!C2075/data!C2076-1)*'inputs and tables'!$K$18+1,1)*IF(AND(J2075=1,'inputs and tables'!$K$15=1),(data!C2076/data!C2075-1)*'inputs and tables'!$K$17+1,1))</f>
        <v>1133265.2245807105</v>
      </c>
      <c r="P2076" s="10">
        <f ca="1">(P2075+(IF(K2075&lt;&gt;K2074,(-P2075*'inputs and tables'!$K$22-'inputs and tables'!$K$21)-P2075*'inputs and tables'!$K$22,0)*('inputs and tables'!$K$15+'inputs and tables'!$K$16)))*(IF(AND(K2075=0,'inputs and tables'!$K$16=1),data!C2075/data!C2076,1)*IF(AND(K2075=1,'inputs and tables'!$K$15=1),data!C2076/data!C2075,1))</f>
        <v>21040.198299751806</v>
      </c>
      <c r="R2076" s="36">
        <f ca="1">1-O2076/MAX($O$202:O2076)</f>
        <v>0.65814076457692283</v>
      </c>
      <c r="S2076" s="36">
        <f>1-N2076/MAX($N$202:N2076)</f>
        <v>0.47201044681402249</v>
      </c>
    </row>
    <row r="2077" spans="1:19" x14ac:dyDescent="0.4">
      <c r="A2077" s="17">
        <f t="shared" si="97"/>
        <v>2075</v>
      </c>
      <c r="B2077">
        <v>1599523200</v>
      </c>
      <c r="C2077">
        <v>10125.69</v>
      </c>
      <c r="D2077" s="14">
        <f t="shared" si="98"/>
        <v>44082</v>
      </c>
      <c r="F2077">
        <f ca="1">IF(A2077&lt;$F$2,"",AVERAGE(INDIRECT("C"&amp;A2077-$F$2+3):C2077))</f>
        <v>11399.525454545454</v>
      </c>
      <c r="G2077" s="2">
        <f ca="1">IF(A2077&lt;$G$2,"",IF(A2077=$G$2,AVERAGE(INDIRECT("C"&amp;A2077-$G$2+3):C2077),G2076+(2/($G$2+3))*(C2077-G2076)))</f>
        <v>10966.75646591632</v>
      </c>
      <c r="J2077">
        <f ca="1">IF(F2077="","",IF(C2077&lt;(F2077*(1-'inputs and tables'!$K$14)),0,IF(C2077&gt;(F2077*(1+'inputs and tables'!$K$14)),1,J2076)))</f>
        <v>0</v>
      </c>
      <c r="K2077">
        <f ca="1">IF(G2077="","",IF(C2077&lt;(G2077*(1-'inputs and tables'!$K$14)),0,IF(C2077&gt;(G2077*(1+'inputs and tables'!$K$14)),1,K2076)))</f>
        <v>0</v>
      </c>
      <c r="N2077" s="13">
        <f t="shared" si="96"/>
        <v>36437.76314368999</v>
      </c>
      <c r="O2077" s="10">
        <f ca="1">(O2076+(IF(J2076&lt;&gt;J2075,(-O2076*'inputs and tables'!$K$22-'inputs and tables'!$K$21)-O2076*'inputs and tables'!$K$22,0)*('inputs and tables'!$K$15+'inputs and tables'!$K$16)))*(IF(AND(J2076=0,'inputs and tables'!$K$16=1),(data!C2076/data!C2077-1)*'inputs and tables'!$K$18+1,1)*IF(AND(J2076=1,'inputs and tables'!$K$15=1),(data!C2077/data!C2076-1)*'inputs and tables'!$K$17+1,1))</f>
        <v>1161167.9505322473</v>
      </c>
      <c r="P2077" s="10">
        <f ca="1">(P2076+(IF(K2076&lt;&gt;K2075,(-P2076*'inputs and tables'!$K$22-'inputs and tables'!$K$21)-P2076*'inputs and tables'!$K$22,0)*('inputs and tables'!$K$15+'inputs and tables'!$K$16)))*(IF(AND(K2076=0,'inputs and tables'!$K$16=1),data!C2076/data!C2077,1)*IF(AND(K2076=1,'inputs and tables'!$K$15=1),data!C2077/data!C2076,1))</f>
        <v>21558.240214733512</v>
      </c>
      <c r="R2077" s="36">
        <f ca="1">1-O2077/MAX($O$202:O2077)</f>
        <v>0.64972366648451363</v>
      </c>
      <c r="S2077" s="36">
        <f>1-N2077/MAX($N$202:N2077)</f>
        <v>0.48469797216388233</v>
      </c>
    </row>
    <row r="2078" spans="1:19" x14ac:dyDescent="0.4">
      <c r="A2078" s="17">
        <f t="shared" si="97"/>
        <v>2076</v>
      </c>
      <c r="B2078">
        <v>1599609600</v>
      </c>
      <c r="C2078">
        <v>10224.56</v>
      </c>
      <c r="D2078" s="14">
        <f t="shared" si="98"/>
        <v>44083</v>
      </c>
      <c r="F2078">
        <f ca="1">IF(A2078&lt;$F$2,"",AVERAGE(INDIRECT("C"&amp;A2078-$F$2+3):C2078))</f>
        <v>11380.790227272726</v>
      </c>
      <c r="G2078" s="2">
        <f ca="1">IF(A2078&lt;$G$2,"",IF(A2078=$G$2,AVERAGE(INDIRECT("C"&amp;A2078-$G$2+3):C2078),G2077+(2/($G$2+3))*(C2078-G2077)))</f>
        <v>10935.173637579455</v>
      </c>
      <c r="J2078">
        <f ca="1">IF(F2078="","",IF(C2078&lt;(F2078*(1-'inputs and tables'!$K$14)),0,IF(C2078&gt;(F2078*(1+'inputs and tables'!$K$14)),1,J2077)))</f>
        <v>0</v>
      </c>
      <c r="K2078">
        <f ca="1">IF(G2078="","",IF(C2078&lt;(G2078*(1-'inputs and tables'!$K$14)),0,IF(C2078&gt;(G2078*(1+'inputs and tables'!$K$14)),1,K2077)))</f>
        <v>0</v>
      </c>
      <c r="N2078" s="13">
        <f t="shared" si="96"/>
        <v>36793.55140523232</v>
      </c>
      <c r="O2078" s="10">
        <f ca="1">(O2077+(IF(J2077&lt;&gt;J2076,(-O2077*'inputs and tables'!$K$22-'inputs and tables'!$K$21)-O2077*'inputs and tables'!$K$22,0)*('inputs and tables'!$K$15+'inputs and tables'!$K$16)))*(IF(AND(J2077=0,'inputs and tables'!$K$16=1),(data!C2077/data!C2078-1)*'inputs and tables'!$K$18+1,1)*IF(AND(J2077=1,'inputs and tables'!$K$15=1),(data!C2078/data!C2077-1)*'inputs and tables'!$K$17+1,1))</f>
        <v>1149939.6262552983</v>
      </c>
      <c r="P2078" s="10">
        <f ca="1">(P2077+(IF(K2077&lt;&gt;K2076,(-P2077*'inputs and tables'!$K$22-'inputs and tables'!$K$21)-P2077*'inputs and tables'!$K$22,0)*('inputs and tables'!$K$15+'inputs and tables'!$K$16)))*(IF(AND(K2077=0,'inputs and tables'!$K$16=1),data!C2077/data!C2078,1)*IF(AND(K2077=1,'inputs and tables'!$K$15=1),data!C2078/data!C2077,1))</f>
        <v>21349.775184450478</v>
      </c>
      <c r="R2078" s="36">
        <f ca="1">1-O2078/MAX($O$202:O2078)</f>
        <v>0.65311078740655581</v>
      </c>
      <c r="S2078" s="36">
        <f>1-N2078/MAX($N$202:N2078)</f>
        <v>0.47966642256161762</v>
      </c>
    </row>
    <row r="2079" spans="1:19" x14ac:dyDescent="0.4">
      <c r="A2079" s="17">
        <f t="shared" si="97"/>
        <v>2077</v>
      </c>
      <c r="B2079">
        <v>1599696000</v>
      </c>
      <c r="C2079">
        <v>10343.23</v>
      </c>
      <c r="D2079" s="14">
        <f t="shared" si="98"/>
        <v>44084</v>
      </c>
      <c r="F2079">
        <f ca="1">IF(A2079&lt;$F$2,"",AVERAGE(INDIRECT("C"&amp;A2079-$F$2+3):C2079))</f>
        <v>11367.358409090906</v>
      </c>
      <c r="G2079" s="2">
        <f ca="1">IF(A2079&lt;$G$2,"",IF(A2079=$G$2,AVERAGE(INDIRECT("C"&amp;A2079-$G$2+3):C2079),G2078+(2/($G$2+3))*(C2079-G2078)))</f>
        <v>10909.984546618627</v>
      </c>
      <c r="J2079">
        <f ca="1">IF(F2079="","",IF(C2079&lt;(F2079*(1-'inputs and tables'!$K$14)),0,IF(C2079&gt;(F2079*(1+'inputs and tables'!$K$14)),1,J2078)))</f>
        <v>0</v>
      </c>
      <c r="K2079">
        <f ca="1">IF(G2079="","",IF(C2079&lt;(G2079*(1-'inputs and tables'!$K$14)),0,IF(C2079&gt;(G2079*(1+'inputs and tables'!$K$14)),1,K2078)))</f>
        <v>0</v>
      </c>
      <c r="N2079" s="13">
        <f t="shared" si="96"/>
        <v>37220.590881283999</v>
      </c>
      <c r="O2079" s="10">
        <f ca="1">(O2078+(IF(J2078&lt;&gt;J2077,(-O2078*'inputs and tables'!$K$22-'inputs and tables'!$K$21)-O2078*'inputs and tables'!$K$22,0)*('inputs and tables'!$K$15+'inputs and tables'!$K$16)))*(IF(AND(J2078=0,'inputs and tables'!$K$16=1),(data!C2078/data!C2079-1)*'inputs and tables'!$K$18+1,1)*IF(AND(J2078=1,'inputs and tables'!$K$15=1),(data!C2079/data!C2078-1)*'inputs and tables'!$K$17+1,1))</f>
        <v>1136746.1329802074</v>
      </c>
      <c r="P2079" s="10">
        <f ca="1">(P2078+(IF(K2078&lt;&gt;K2077,(-P2078*'inputs and tables'!$K$22-'inputs and tables'!$K$21)-P2078*'inputs and tables'!$K$22,0)*('inputs and tables'!$K$15+'inputs and tables'!$K$16)))*(IF(AND(K2078=0,'inputs and tables'!$K$16=1),data!C2078/data!C2079,1)*IF(AND(K2078=1,'inputs and tables'!$K$15=1),data!C2079/data!C2078,1))</f>
        <v>21104.82483324116</v>
      </c>
      <c r="R2079" s="36">
        <f ca="1">1-O2079/MAX($O$202:O2079)</f>
        <v>0.65709071851690182</v>
      </c>
      <c r="S2079" s="36">
        <f>1-N2079/MAX($N$202:N2079)</f>
        <v>0.47362723988435684</v>
      </c>
    </row>
    <row r="2080" spans="1:19" x14ac:dyDescent="0.4">
      <c r="A2080" s="17">
        <f t="shared" si="97"/>
        <v>2078</v>
      </c>
      <c r="B2080">
        <v>1599782400</v>
      </c>
      <c r="C2080">
        <v>10394.41</v>
      </c>
      <c r="D2080" s="14">
        <f t="shared" si="98"/>
        <v>44085</v>
      </c>
      <c r="F2080">
        <f ca="1">IF(A2080&lt;$F$2,"",AVERAGE(INDIRECT("C"&amp;A2080-$F$2+3):C2080))</f>
        <v>11351.09227272727</v>
      </c>
      <c r="G2080" s="2">
        <f ca="1">IF(A2080&lt;$G$2,"",IF(A2080=$G$2,AVERAGE(INDIRECT("C"&amp;A2080-$G$2+3):C2080),G2079+(2/($G$2+3))*(C2080-G2079)))</f>
        <v>10888.045204209324</v>
      </c>
      <c r="J2080">
        <f ca="1">IF(F2080="","",IF(C2080&lt;(F2080*(1-'inputs and tables'!$K$14)),0,IF(C2080&gt;(F2080*(1+'inputs and tables'!$K$14)),1,J2079)))</f>
        <v>0</v>
      </c>
      <c r="K2080">
        <f ca="1">IF(G2080="","",IF(C2080&lt;(G2080*(1-'inputs and tables'!$K$14)),0,IF(C2080&gt;(G2080*(1+'inputs and tables'!$K$14)),1,K2079)))</f>
        <v>0</v>
      </c>
      <c r="N2080" s="13">
        <f t="shared" si="96"/>
        <v>37404.764475152078</v>
      </c>
      <c r="O2080" s="10">
        <f ca="1">(O2079+(IF(J2079&lt;&gt;J2078,(-O2079*'inputs and tables'!$K$22-'inputs and tables'!$K$21)-O2079*'inputs and tables'!$K$22,0)*('inputs and tables'!$K$15+'inputs and tables'!$K$16)))*(IF(AND(J2079=0,'inputs and tables'!$K$16=1),(data!C2079/data!C2080-1)*'inputs and tables'!$K$18+1,1)*IF(AND(J2079=1,'inputs and tables'!$K$15=1),(data!C2080/data!C2079-1)*'inputs and tables'!$K$17+1,1))</f>
        <v>1131149.0219286012</v>
      </c>
      <c r="P2080" s="10">
        <f ca="1">(P2079+(IF(K2079&lt;&gt;K2078,(-P2079*'inputs and tables'!$K$22-'inputs and tables'!$K$21)-P2079*'inputs and tables'!$K$22,0)*('inputs and tables'!$K$15+'inputs and tables'!$K$16)))*(IF(AND(K2079=0,'inputs and tables'!$K$16=1),data!C2079/data!C2080,1)*IF(AND(K2079=1,'inputs and tables'!$K$15=1),data!C2080/data!C2079,1))</f>
        <v>21000.908888520364</v>
      </c>
      <c r="R2080" s="36">
        <f ca="1">1-O2080/MAX($O$202:O2080)</f>
        <v>0.65877913537041299</v>
      </c>
      <c r="S2080" s="36">
        <f>1-N2080/MAX($N$202:N2080)</f>
        <v>0.4710226610571705</v>
      </c>
    </row>
    <row r="2081" spans="1:19" x14ac:dyDescent="0.4">
      <c r="A2081" s="17">
        <f t="shared" si="97"/>
        <v>2079</v>
      </c>
      <c r="B2081">
        <v>1599868800</v>
      </c>
      <c r="C2081">
        <v>10446.52</v>
      </c>
      <c r="D2081" s="14">
        <f t="shared" si="98"/>
        <v>44086</v>
      </c>
      <c r="F2081">
        <f ca="1">IF(A2081&lt;$F$2,"",AVERAGE(INDIRECT("C"&amp;A2081-$F$2+3):C2081))</f>
        <v>11335.877954545453</v>
      </c>
      <c r="G2081" s="2">
        <f ca="1">IF(A2081&lt;$G$2,"",IF(A2081=$G$2,AVERAGE(INDIRECT("C"&amp;A2081-$G$2+3):C2081),G2080+(2/($G$2+3))*(C2081-G2080)))</f>
        <v>10869.256897647225</v>
      </c>
      <c r="J2081">
        <f ca="1">IF(F2081="","",IF(C2081&lt;(F2081*(1-'inputs and tables'!$K$14)),0,IF(C2081&gt;(F2081*(1+'inputs and tables'!$K$14)),1,J2080)))</f>
        <v>0</v>
      </c>
      <c r="K2081">
        <f ca="1">IF(G2081="","",IF(C2081&lt;(G2081*(1-'inputs and tables'!$K$14)),0,IF(C2081&gt;(G2081*(1+'inputs and tables'!$K$14)),1,K2080)))</f>
        <v>0</v>
      </c>
      <c r="N2081" s="13">
        <f t="shared" si="96"/>
        <v>37592.284716974384</v>
      </c>
      <c r="O2081" s="10">
        <f ca="1">(O2080+(IF(J2080&lt;&gt;J2079,(-O2080*'inputs and tables'!$K$22-'inputs and tables'!$K$21)-O2080*'inputs and tables'!$K$22,0)*('inputs and tables'!$K$15+'inputs and tables'!$K$16)))*(IF(AND(J2080=0,'inputs and tables'!$K$16=1),(data!C2080/data!C2081-1)*'inputs and tables'!$K$18+1,1)*IF(AND(J2080=1,'inputs and tables'!$K$15=1),(data!C2081/data!C2080-1)*'inputs and tables'!$K$17+1,1))</f>
        <v>1125506.5519450374</v>
      </c>
      <c r="P2081" s="10">
        <f ca="1">(P2080+(IF(K2080&lt;&gt;K2079,(-P2080*'inputs and tables'!$K$22-'inputs and tables'!$K$21)-P2080*'inputs and tables'!$K$22,0)*('inputs and tables'!$K$15+'inputs and tables'!$K$16)))*(IF(AND(K2080=0,'inputs and tables'!$K$16=1),data!C2080/data!C2081,1)*IF(AND(K2080=1,'inputs and tables'!$K$15=1),data!C2081/data!C2080,1))</f>
        <v>20896.150810023333</v>
      </c>
      <c r="R2081" s="36">
        <f ca="1">1-O2081/MAX($O$202:O2081)</f>
        <v>0.66048123513721069</v>
      </c>
      <c r="S2081" s="36">
        <f>1-N2081/MAX($N$202:N2081)</f>
        <v>0.46837075400979489</v>
      </c>
    </row>
    <row r="2082" spans="1:19" x14ac:dyDescent="0.4">
      <c r="A2082" s="17">
        <f t="shared" si="97"/>
        <v>2080</v>
      </c>
      <c r="B2082">
        <v>1599955200</v>
      </c>
      <c r="C2082">
        <v>10336.76</v>
      </c>
      <c r="D2082" s="14">
        <f t="shared" si="98"/>
        <v>44087</v>
      </c>
      <c r="F2082">
        <f ca="1">IF(A2082&lt;$F$2,"",AVERAGE(INDIRECT("C"&amp;A2082-$F$2+3):C2082))</f>
        <v>11312.812954545452</v>
      </c>
      <c r="G2082" s="2">
        <f ca="1">IF(A2082&lt;$G$2,"",IF(A2082=$G$2,AVERAGE(INDIRECT("C"&amp;A2082-$G$2+3):C2082),G2081+(2/($G$2+3))*(C2082-G2081)))</f>
        <v>10846.597455194151</v>
      </c>
      <c r="J2082">
        <f ca="1">IF(F2082="","",IF(C2082&lt;(F2082*(1-'inputs and tables'!$K$14)),0,IF(C2082&gt;(F2082*(1+'inputs and tables'!$K$14)),1,J2081)))</f>
        <v>0</v>
      </c>
      <c r="K2082">
        <f ca="1">IF(G2082="","",IF(C2082&lt;(G2082*(1-'inputs and tables'!$K$14)),0,IF(C2082&gt;(G2082*(1+'inputs and tables'!$K$14)),1,K2081)))</f>
        <v>0</v>
      </c>
      <c r="N2082" s="13">
        <f t="shared" si="96"/>
        <v>37197.30828745191</v>
      </c>
      <c r="O2082" s="10">
        <f ca="1">(O2081+(IF(J2081&lt;&gt;J2080,(-O2081*'inputs and tables'!$K$22-'inputs and tables'!$K$21)-O2081*'inputs and tables'!$K$22,0)*('inputs and tables'!$K$15+'inputs and tables'!$K$16)))*(IF(AND(J2081=0,'inputs and tables'!$K$16=1),(data!C2081/data!C2082-1)*'inputs and tables'!$K$18+1,1)*IF(AND(J2081=1,'inputs and tables'!$K$15=1),(data!C2082/data!C2081-1)*'inputs and tables'!$K$17+1,1))</f>
        <v>1137457.6467892139</v>
      </c>
      <c r="P2082" s="10">
        <f ca="1">(P2081+(IF(K2081&lt;&gt;K2080,(-P2081*'inputs and tables'!$K$22-'inputs and tables'!$K$21)-P2081*'inputs and tables'!$K$22,0)*('inputs and tables'!$K$15+'inputs and tables'!$K$16)))*(IF(AND(K2081=0,'inputs and tables'!$K$16=1),data!C2081/data!C2082,1)*IF(AND(K2081=1,'inputs and tables'!$K$15=1),data!C2082/data!C2081,1))</f>
        <v>21118.034796195807</v>
      </c>
      <c r="R2082" s="36">
        <f ca="1">1-O2082/MAX($O$202:O2082)</f>
        <v>0.65687608423583144</v>
      </c>
      <c r="S2082" s="36">
        <f>1-N2082/MAX($N$202:N2082)</f>
        <v>0.47395650180330751</v>
      </c>
    </row>
    <row r="2083" spans="1:19" x14ac:dyDescent="0.4">
      <c r="A2083" s="17">
        <f t="shared" si="97"/>
        <v>2081</v>
      </c>
      <c r="B2083">
        <v>1600041600</v>
      </c>
      <c r="C2083">
        <v>10679.95</v>
      </c>
      <c r="D2083" s="14">
        <f t="shared" si="98"/>
        <v>44088</v>
      </c>
      <c r="F2083">
        <f ca="1">IF(A2083&lt;$F$2,"",AVERAGE(INDIRECT("C"&amp;A2083-$F$2+3):C2083))</f>
        <v>11287.128409090907</v>
      </c>
      <c r="G2083" s="2">
        <f ca="1">IF(A2083&lt;$G$2,"",IF(A2083=$G$2,AVERAGE(INDIRECT("C"&amp;A2083-$G$2+3):C2083),G2082+(2/($G$2+3))*(C2083-G2082)))</f>
        <v>10839.506074122059</v>
      </c>
      <c r="J2083">
        <f ca="1">IF(F2083="","",IF(C2083&lt;(F2083*(1-'inputs and tables'!$K$14)),0,IF(C2083&gt;(F2083*(1+'inputs and tables'!$K$14)),1,J2082)))</f>
        <v>0</v>
      </c>
      <c r="K2083">
        <f ca="1">IF(G2083="","",IF(C2083&lt;(G2083*(1-'inputs and tables'!$K$14)),0,IF(C2083&gt;(G2083*(1+'inputs and tables'!$K$14)),1,K2082)))</f>
        <v>0</v>
      </c>
      <c r="N2083" s="13">
        <f t="shared" si="96"/>
        <v>38432.293353485235</v>
      </c>
      <c r="O2083" s="10">
        <f ca="1">(O2082+(IF(J2082&lt;&gt;J2081,(-O2082*'inputs and tables'!$K$22-'inputs and tables'!$K$21)-O2082*'inputs and tables'!$K$22,0)*('inputs and tables'!$K$15+'inputs and tables'!$K$16)))*(IF(AND(J2082=0,'inputs and tables'!$K$16=1),(data!C2082/data!C2083-1)*'inputs and tables'!$K$18+1,1)*IF(AND(J2082=1,'inputs and tables'!$K$15=1),(data!C2083/data!C2082-1)*'inputs and tables'!$K$17+1,1))</f>
        <v>1100906.530931781</v>
      </c>
      <c r="P2083" s="10">
        <f ca="1">(P2082+(IF(K2082&lt;&gt;K2081,(-P2082*'inputs and tables'!$K$22-'inputs and tables'!$K$21)-P2082*'inputs and tables'!$K$22,0)*('inputs and tables'!$K$15+'inputs and tables'!$K$16)))*(IF(AND(K2082=0,'inputs and tables'!$K$16=1),data!C2082/data!C2083,1)*IF(AND(K2082=1,'inputs and tables'!$K$15=1),data!C2083/data!C2082,1))</f>
        <v>20439.42690367698</v>
      </c>
      <c r="R2083" s="36">
        <f ca="1">1-O2083/MAX($O$202:O2083)</f>
        <v>0.66790204378162565</v>
      </c>
      <c r="S2083" s="36">
        <f>1-N2083/MAX($N$202:N2083)</f>
        <v>0.4564913707423055</v>
      </c>
    </row>
    <row r="2084" spans="1:19" x14ac:dyDescent="0.4">
      <c r="A2084" s="17">
        <f t="shared" si="97"/>
        <v>2082</v>
      </c>
      <c r="B2084">
        <v>1600128000</v>
      </c>
      <c r="C2084">
        <v>10783.75</v>
      </c>
      <c r="D2084" s="14">
        <f t="shared" si="98"/>
        <v>44089</v>
      </c>
      <c r="F2084">
        <f ca="1">IF(A2084&lt;$F$2,"",AVERAGE(INDIRECT("C"&amp;A2084-$F$2+3):C2084))</f>
        <v>11280.655909090907</v>
      </c>
      <c r="G2084" s="2">
        <f ca="1">IF(A2084&lt;$G$2,"",IF(A2084=$G$2,AVERAGE(INDIRECT("C"&amp;A2084-$G$2+3):C2084),G2083+(2/($G$2+3))*(C2084-G2083)))</f>
        <v>10837.133475223247</v>
      </c>
      <c r="J2084">
        <f ca="1">IF(F2084="","",IF(C2084&lt;(F2084*(1-'inputs and tables'!$K$14)),0,IF(C2084&gt;(F2084*(1+'inputs and tables'!$K$14)),1,J2083)))</f>
        <v>0</v>
      </c>
      <c r="K2084">
        <f ca="1">IF(G2084="","",IF(C2084&lt;(G2084*(1-'inputs and tables'!$K$14)),0,IF(C2084&gt;(G2084*(1+'inputs and tables'!$K$14)),1,K2083)))</f>
        <v>0</v>
      </c>
      <c r="N2084" s="13">
        <f t="shared" si="96"/>
        <v>38805.82244773116</v>
      </c>
      <c r="O2084" s="10">
        <f ca="1">(O2083+(IF(J2083&lt;&gt;J2082,(-O2083*'inputs and tables'!$K$22-'inputs and tables'!$K$21)-O2083*'inputs and tables'!$K$22,0)*('inputs and tables'!$K$15+'inputs and tables'!$K$16)))*(IF(AND(J2083=0,'inputs and tables'!$K$16=1),(data!C2083/data!C2084-1)*'inputs and tables'!$K$18+1,1)*IF(AND(J2083=1,'inputs and tables'!$K$15=1),(data!C2084/data!C2083-1)*'inputs and tables'!$K$17+1,1))</f>
        <v>1090309.6515613655</v>
      </c>
      <c r="P2084" s="10">
        <f ca="1">(P2083+(IF(K2083&lt;&gt;K2082,(-P2083*'inputs and tables'!$K$22-'inputs and tables'!$K$21)-P2083*'inputs and tables'!$K$22,0)*('inputs and tables'!$K$15+'inputs and tables'!$K$16)))*(IF(AND(K2083=0,'inputs and tables'!$K$16=1),data!C2083/data!C2084,1)*IF(AND(K2083=1,'inputs and tables'!$K$15=1),data!C2084/data!C2083,1))</f>
        <v>20242.685277377997</v>
      </c>
      <c r="R2084" s="36">
        <f ca="1">1-O2084/MAX($O$202:O2084)</f>
        <v>0.67109868389804783</v>
      </c>
      <c r="S2084" s="36">
        <f>1-N2084/MAX($N$202:N2084)</f>
        <v>0.45120893068247858</v>
      </c>
    </row>
    <row r="2085" spans="1:19" x14ac:dyDescent="0.4">
      <c r="A2085" s="17">
        <f t="shared" si="97"/>
        <v>2083</v>
      </c>
      <c r="B2085">
        <v>1600214400</v>
      </c>
      <c r="C2085">
        <v>10959.61</v>
      </c>
      <c r="D2085" s="14">
        <f t="shared" si="98"/>
        <v>44090</v>
      </c>
      <c r="F2085">
        <f ca="1">IF(A2085&lt;$F$2,"",AVERAGE(INDIRECT("C"&amp;A2085-$F$2+3):C2085))</f>
        <v>11274.439545454543</v>
      </c>
      <c r="G2085" s="2">
        <f ca="1">IF(A2085&lt;$G$2,"",IF(A2085=$G$2,AVERAGE(INDIRECT("C"&amp;A2085-$G$2+3):C2085),G2084+(2/($G$2+3))*(C2085-G2084)))</f>
        <v>10842.345242235024</v>
      </c>
      <c r="J2085">
        <f ca="1">IF(F2085="","",IF(C2085&lt;(F2085*(1-'inputs and tables'!$K$14)),0,IF(C2085&gt;(F2085*(1+'inputs and tables'!$K$14)),1,J2084)))</f>
        <v>0</v>
      </c>
      <c r="K2085">
        <f ca="1">IF(G2085="","",IF(C2085&lt;(G2085*(1-'inputs and tables'!$K$14)),0,IF(C2085&gt;(G2085*(1+'inputs and tables'!$K$14)),1,K2084)))</f>
        <v>1</v>
      </c>
      <c r="N2085" s="13">
        <f t="shared" si="96"/>
        <v>39438.662780236831</v>
      </c>
      <c r="O2085" s="10">
        <f ca="1">(O2084+(IF(J2084&lt;&gt;J2083,(-O2084*'inputs and tables'!$K$22-'inputs and tables'!$K$21)-O2084*'inputs and tables'!$K$22,0)*('inputs and tables'!$K$15+'inputs and tables'!$K$16)))*(IF(AND(J2084=0,'inputs and tables'!$K$16=1),(data!C2084/data!C2085-1)*'inputs and tables'!$K$18+1,1)*IF(AND(J2084=1,'inputs and tables'!$K$15=1),(data!C2085/data!C2084-1)*'inputs and tables'!$K$17+1,1))</f>
        <v>1072814.3341802193</v>
      </c>
      <c r="P2085" s="10">
        <f ca="1">(P2084+(IF(K2084&lt;&gt;K2083,(-P2084*'inputs and tables'!$K$22-'inputs and tables'!$K$21)-P2084*'inputs and tables'!$K$22,0)*('inputs and tables'!$K$15+'inputs and tables'!$K$16)))*(IF(AND(K2084=0,'inputs and tables'!$K$16=1),data!C2084/data!C2085,1)*IF(AND(K2084=1,'inputs and tables'!$K$15=1),data!C2085/data!C2084,1))</f>
        <v>19917.867274467339</v>
      </c>
      <c r="R2085" s="36">
        <f ca="1">1-O2085/MAX($O$202:O2085)</f>
        <v>0.67637629737605387</v>
      </c>
      <c r="S2085" s="36">
        <f>1-N2085/MAX($N$202:N2085)</f>
        <v>0.44225931691637865</v>
      </c>
    </row>
    <row r="2086" spans="1:19" x14ac:dyDescent="0.4">
      <c r="A2086" s="17">
        <f t="shared" si="97"/>
        <v>2084</v>
      </c>
      <c r="B2086">
        <v>1600300800</v>
      </c>
      <c r="C2086">
        <v>10943.61</v>
      </c>
      <c r="D2086" s="14">
        <f t="shared" si="98"/>
        <v>44091</v>
      </c>
      <c r="F2086">
        <f ca="1">IF(A2086&lt;$F$2,"",AVERAGE(INDIRECT("C"&amp;A2086-$F$2+3):C2086))</f>
        <v>11268.679772727271</v>
      </c>
      <c r="G2086" s="2">
        <f ca="1">IF(A2086&lt;$G$2,"",IF(A2086=$G$2,AVERAGE(INDIRECT("C"&amp;A2086-$G$2+3):C2086),G2085+(2/($G$2+3))*(C2086-G2085)))</f>
        <v>10846.654380863321</v>
      </c>
      <c r="J2086">
        <f ca="1">IF(F2086="","",IF(C2086&lt;(F2086*(1-'inputs and tables'!$K$14)),0,IF(C2086&gt;(F2086*(1+'inputs and tables'!$K$14)),1,J2085)))</f>
        <v>0</v>
      </c>
      <c r="K2086">
        <f ca="1">IF(G2086="","",IF(C2086&lt;(G2086*(1-'inputs and tables'!$K$14)),0,IF(C2086&gt;(G2086*(1+'inputs and tables'!$K$14)),1,K2085)))</f>
        <v>1</v>
      </c>
      <c r="N2086" s="13">
        <f t="shared" si="96"/>
        <v>39381.086041239389</v>
      </c>
      <c r="O2086" s="10">
        <f ca="1">(O2085+(IF(J2085&lt;&gt;J2084,(-O2085*'inputs and tables'!$K$22-'inputs and tables'!$K$21)-O2085*'inputs and tables'!$K$22,0)*('inputs and tables'!$K$15+'inputs and tables'!$K$16)))*(IF(AND(J2085=0,'inputs and tables'!$K$16=1),(data!C2085/data!C2086-1)*'inputs and tables'!$K$18+1,1)*IF(AND(J2085=1,'inputs and tables'!$K$15=1),(data!C2086/data!C2085-1)*'inputs and tables'!$K$17+1,1))</f>
        <v>1074382.8320841908</v>
      </c>
      <c r="P2086" s="10">
        <f ca="1">(P2085+(IF(K2085&lt;&gt;K2084,(-P2085*'inputs and tables'!$K$22-'inputs and tables'!$K$21)-P2085*'inputs and tables'!$K$22,0)*('inputs and tables'!$K$15+'inputs and tables'!$K$16)))*(IF(AND(K2085=0,'inputs and tables'!$K$16=1),data!C2085/data!C2086,1)*IF(AND(K2085=1,'inputs and tables'!$K$15=1),data!C2086/data!C2085,1))</f>
        <v>19849.01148312453</v>
      </c>
      <c r="R2086" s="36">
        <f ca="1">1-O2086/MAX($O$202:O2086)</f>
        <v>0.67590314644670035</v>
      </c>
      <c r="S2086" s="36">
        <f>1-N2086/MAX($N$202:N2086)</f>
        <v>0.44307356586587021</v>
      </c>
    </row>
    <row r="2087" spans="1:19" x14ac:dyDescent="0.4">
      <c r="A2087" s="17">
        <f t="shared" si="97"/>
        <v>2085</v>
      </c>
      <c r="B2087">
        <v>1600387200</v>
      </c>
      <c r="C2087">
        <v>10937.52</v>
      </c>
      <c r="D2087" s="14">
        <f t="shared" si="98"/>
        <v>44092</v>
      </c>
      <c r="F2087">
        <f ca="1">IF(A2087&lt;$F$2,"",AVERAGE(INDIRECT("C"&amp;A2087-$F$2+3):C2087))</f>
        <v>11250.060909090907</v>
      </c>
      <c r="G2087" s="2">
        <f ca="1">IF(A2087&lt;$G$2,"",IF(A2087=$G$2,AVERAGE(INDIRECT("C"&amp;A2087-$G$2+3):C2087),G2086+(2/($G$2+3))*(C2087-G2086)))</f>
        <v>10850.521002954243</v>
      </c>
      <c r="J2087">
        <f ca="1">IF(F2087="","",IF(C2087&lt;(F2087*(1-'inputs and tables'!$K$14)),0,IF(C2087&gt;(F2087*(1+'inputs and tables'!$K$14)),1,J2086)))</f>
        <v>0</v>
      </c>
      <c r="K2087">
        <f ca="1">IF(G2087="","",IF(C2087&lt;(G2087*(1-'inputs and tables'!$K$14)),0,IF(C2087&gt;(G2087*(1+'inputs and tables'!$K$14)),1,K2086)))</f>
        <v>1</v>
      </c>
      <c r="N2087" s="13">
        <f t="shared" si="96"/>
        <v>39359.170894958486</v>
      </c>
      <c r="O2087" s="10">
        <f ca="1">(O2086+(IF(J2086&lt;&gt;J2085,(-O2086*'inputs and tables'!$K$22-'inputs and tables'!$K$21)-O2086*'inputs and tables'!$K$22,0)*('inputs and tables'!$K$15+'inputs and tables'!$K$16)))*(IF(AND(J2086=0,'inputs and tables'!$K$16=1),(data!C2086/data!C2087-1)*'inputs and tables'!$K$18+1,1)*IF(AND(J2086=1,'inputs and tables'!$K$15=1),(data!C2087/data!C2086-1)*'inputs and tables'!$K$17+1,1))</f>
        <v>1074981.047351216</v>
      </c>
      <c r="P2087" s="10">
        <f ca="1">(P2086+(IF(K2086&lt;&gt;K2085,(-P2086*'inputs and tables'!$K$22-'inputs and tables'!$K$21)-P2086*'inputs and tables'!$K$22,0)*('inputs and tables'!$K$15+'inputs and tables'!$K$16)))*(IF(AND(K2086=0,'inputs and tables'!$K$16=1),data!C2086/data!C2087,1)*IF(AND(K2086=1,'inputs and tables'!$K$15=1),data!C2087/data!C2086,1))</f>
        <v>19837.965724007361</v>
      </c>
      <c r="R2087" s="36">
        <f ca="1">1-O2087/MAX($O$202:O2087)</f>
        <v>0.67572268964861992</v>
      </c>
      <c r="S2087" s="36">
        <f>1-N2087/MAX($N$202:N2087)</f>
        <v>0.44338348937227046</v>
      </c>
    </row>
    <row r="2088" spans="1:19" x14ac:dyDescent="0.4">
      <c r="A2088" s="17">
        <f t="shared" si="97"/>
        <v>2086</v>
      </c>
      <c r="B2088">
        <v>1600473600</v>
      </c>
      <c r="C2088">
        <v>11080</v>
      </c>
      <c r="D2088" s="14">
        <f t="shared" si="98"/>
        <v>44093</v>
      </c>
      <c r="F2088">
        <f ca="1">IF(A2088&lt;$F$2,"",AVERAGE(INDIRECT("C"&amp;A2088-$F$2+3):C2088))</f>
        <v>11234.29068181818</v>
      </c>
      <c r="G2088" s="2">
        <f ca="1">IF(A2088&lt;$G$2,"",IF(A2088=$G$2,AVERAGE(INDIRECT("C"&amp;A2088-$G$2+3):C2088),G2087+(2/($G$2+3))*(C2088-G2087)))</f>
        <v>10860.286066658318</v>
      </c>
      <c r="J2088">
        <f ca="1">IF(F2088="","",IF(C2088&lt;(F2088*(1-'inputs and tables'!$K$14)),0,IF(C2088&gt;(F2088*(1+'inputs and tables'!$K$14)),1,J2087)))</f>
        <v>0</v>
      </c>
      <c r="K2088">
        <f ca="1">IF(G2088="","",IF(C2088&lt;(G2088*(1-'inputs and tables'!$K$14)),0,IF(C2088&gt;(G2088*(1+'inputs and tables'!$K$14)),1,K2087)))</f>
        <v>1</v>
      </c>
      <c r="N2088" s="13">
        <f t="shared" si="96"/>
        <v>39871.891755730729</v>
      </c>
      <c r="O2088" s="10">
        <f ca="1">(O2087+(IF(J2087&lt;&gt;J2086,(-O2087*'inputs and tables'!$K$22-'inputs and tables'!$K$21)-O2087*'inputs and tables'!$K$22,0)*('inputs and tables'!$K$15+'inputs and tables'!$K$16)))*(IF(AND(J2087=0,'inputs and tables'!$K$16=1),(data!C2087/data!C2088-1)*'inputs and tables'!$K$18+1,1)*IF(AND(J2087=1,'inputs and tables'!$K$15=1),(data!C2088/data!C2087-1)*'inputs and tables'!$K$17+1,1))</f>
        <v>1061157.6448578404</v>
      </c>
      <c r="P2088" s="10">
        <f ca="1">(P2087+(IF(K2087&lt;&gt;K2086,(-P2087*'inputs and tables'!$K$22-'inputs and tables'!$K$21)-P2087*'inputs and tables'!$K$22,0)*('inputs and tables'!$K$15+'inputs and tables'!$K$16)))*(IF(AND(K2087=0,'inputs and tables'!$K$16=1),data!C2087/data!C2088,1)*IF(AND(K2087=1,'inputs and tables'!$K$15=1),data!C2088/data!C2087,1))</f>
        <v>20096.389329756796</v>
      </c>
      <c r="R2088" s="36">
        <f ca="1">1-O2088/MAX($O$202:O2088)</f>
        <v>0.67989263831097246</v>
      </c>
      <c r="S2088" s="36">
        <f>1-N2088/MAX($N$202:N2088)</f>
        <v>0.43613260247704766</v>
      </c>
    </row>
    <row r="2089" spans="1:19" x14ac:dyDescent="0.4">
      <c r="A2089" s="17">
        <f t="shared" si="97"/>
        <v>2087</v>
      </c>
      <c r="B2089">
        <v>1600560000</v>
      </c>
      <c r="C2089">
        <v>10920.89</v>
      </c>
      <c r="D2089" s="14">
        <f t="shared" si="98"/>
        <v>44094</v>
      </c>
      <c r="F2089">
        <f ca="1">IF(A2089&lt;$F$2,"",AVERAGE(INDIRECT("C"&amp;A2089-$F$2+3):C2089))</f>
        <v>11218.70818181818</v>
      </c>
      <c r="G2089" s="2">
        <f ca="1">IF(A2089&lt;$G$2,"",IF(A2089=$G$2,AVERAGE(INDIRECT("C"&amp;A2089-$G$2+3):C2089),G2088+(2/($G$2+3))*(C2089-G2088)))</f>
        <v>10862.864957438815</v>
      </c>
      <c r="J2089">
        <f ca="1">IF(F2089="","",IF(C2089&lt;(F2089*(1-'inputs and tables'!$K$14)),0,IF(C2089&gt;(F2089*(1+'inputs and tables'!$K$14)),1,J2088)))</f>
        <v>0</v>
      </c>
      <c r="K2089">
        <f ca="1">IF(G2089="","",IF(C2089&lt;(G2089*(1-'inputs and tables'!$K$14)),0,IF(C2089&gt;(G2089*(1+'inputs and tables'!$K$14)),1,K2088)))</f>
        <v>1</v>
      </c>
      <c r="N2089" s="13">
        <f t="shared" si="96"/>
        <v>39299.327071863008</v>
      </c>
      <c r="O2089" s="10">
        <f ca="1">(O2088+(IF(J2088&lt;&gt;J2087,(-O2088*'inputs and tables'!$K$22-'inputs and tables'!$K$21)-O2088*'inputs and tables'!$K$22,0)*('inputs and tables'!$K$15+'inputs and tables'!$K$16)))*(IF(AND(J2088=0,'inputs and tables'!$K$16=1),(data!C2088/data!C2089-1)*'inputs and tables'!$K$18+1,1)*IF(AND(J2088=1,'inputs and tables'!$K$15=1),(data!C2089/data!C2088-1)*'inputs and tables'!$K$17+1,1))</f>
        <v>1076617.9958799027</v>
      </c>
      <c r="P2089" s="10">
        <f ca="1">(P2088+(IF(K2088&lt;&gt;K2087,(-P2088*'inputs and tables'!$K$22-'inputs and tables'!$K$21)-P2088*'inputs and tables'!$K$22,0)*('inputs and tables'!$K$15+'inputs and tables'!$K$16)))*(IF(AND(K2088=0,'inputs and tables'!$K$16=1),data!C2088/data!C2089,1)*IF(AND(K2088=1,'inputs and tables'!$K$15=1),data!C2089/data!C2088,1))</f>
        <v>19807.803002477227</v>
      </c>
      <c r="R2089" s="36">
        <f ca="1">1-O2089/MAX($O$202:O2089)</f>
        <v>0.67522888999757114</v>
      </c>
      <c r="S2089" s="36">
        <f>1-N2089/MAX($N$202:N2089)</f>
        <v>0.44422979937414853</v>
      </c>
    </row>
    <row r="2090" spans="1:19" x14ac:dyDescent="0.4">
      <c r="A2090" s="17">
        <f t="shared" si="97"/>
        <v>2088</v>
      </c>
      <c r="B2090">
        <v>1600646400</v>
      </c>
      <c r="C2090">
        <v>10416.82</v>
      </c>
      <c r="D2090" s="14">
        <f t="shared" si="98"/>
        <v>44095</v>
      </c>
      <c r="F2090">
        <f ca="1">IF(A2090&lt;$F$2,"",AVERAGE(INDIRECT("C"&amp;A2090-$F$2+3):C2090))</f>
        <v>11187.840909090908</v>
      </c>
      <c r="G2090" s="2">
        <f ca="1">IF(A2090&lt;$G$2,"",IF(A2090=$G$2,AVERAGE(INDIRECT("C"&amp;A2090-$G$2+3):C2090),G2089+(2/($G$2+3))*(C2090-G2089)))</f>
        <v>10843.884320952056</v>
      </c>
      <c r="J2090">
        <f ca="1">IF(F2090="","",IF(C2090&lt;(F2090*(1-'inputs and tables'!$K$14)),0,IF(C2090&gt;(F2090*(1+'inputs and tables'!$K$14)),1,J2089)))</f>
        <v>0</v>
      </c>
      <c r="K2090">
        <f ca="1">IF(G2090="","",IF(C2090&lt;(G2090*(1-'inputs and tables'!$K$14)),0,IF(C2090&gt;(G2090*(1+'inputs and tables'!$K$14)),1,K2089)))</f>
        <v>0</v>
      </c>
      <c r="N2090" s="13">
        <f t="shared" si="96"/>
        <v>37485.407895210374</v>
      </c>
      <c r="O2090" s="10">
        <f ca="1">(O2089+(IF(J2089&lt;&gt;J2088,(-O2089*'inputs and tables'!$K$22-'inputs and tables'!$K$21)-O2089*'inputs and tables'!$K$22,0)*('inputs and tables'!$K$15+'inputs and tables'!$K$16)))*(IF(AND(J2089=0,'inputs and tables'!$K$16=1),(data!C2089/data!C2090-1)*'inputs and tables'!$K$18+1,1)*IF(AND(J2089=1,'inputs and tables'!$K$15=1),(data!C2090/data!C2089-1)*'inputs and tables'!$K$17+1,1))</f>
        <v>1128715.5489895064</v>
      </c>
      <c r="P2090" s="10">
        <f ca="1">(P2089+(IF(K2089&lt;&gt;K2088,(-P2089*'inputs and tables'!$K$22-'inputs and tables'!$K$21)-P2089*'inputs and tables'!$K$22,0)*('inputs and tables'!$K$15+'inputs and tables'!$K$16)))*(IF(AND(K2089=0,'inputs and tables'!$K$16=1),data!C2089/data!C2090,1)*IF(AND(K2089=1,'inputs and tables'!$K$15=1),data!C2090/data!C2089,1))</f>
        <v>18893.544250721767</v>
      </c>
      <c r="R2090" s="36">
        <f ca="1">1-O2090/MAX($O$202:O2090)</f>
        <v>0.65951321348411263</v>
      </c>
      <c r="S2090" s="36">
        <f>1-N2090/MAX($N$202:N2090)</f>
        <v>0.46988220362228883</v>
      </c>
    </row>
    <row r="2091" spans="1:19" x14ac:dyDescent="0.4">
      <c r="A2091" s="17">
        <f t="shared" si="97"/>
        <v>2089</v>
      </c>
      <c r="B2091">
        <v>1600732800</v>
      </c>
      <c r="C2091">
        <v>10531.13</v>
      </c>
      <c r="D2091" s="14">
        <f t="shared" si="98"/>
        <v>44096</v>
      </c>
      <c r="F2091">
        <f ca="1">IF(A2091&lt;$F$2,"",AVERAGE(INDIRECT("C"&amp;A2091-$F$2+3):C2091))</f>
        <v>11161.537499999999</v>
      </c>
      <c r="G2091" s="2">
        <f ca="1">IF(A2091&lt;$G$2,"",IF(A2091=$G$2,AVERAGE(INDIRECT("C"&amp;A2091-$G$2+3):C2091),G2090+(2/($G$2+3))*(C2091-G2090)))</f>
        <v>10830.575626443459</v>
      </c>
      <c r="J2091">
        <f ca="1">IF(F2091="","",IF(C2091&lt;(F2091*(1-'inputs and tables'!$K$14)),0,IF(C2091&gt;(F2091*(1+'inputs and tables'!$K$14)),1,J2090)))</f>
        <v>0</v>
      </c>
      <c r="K2091">
        <f ca="1">IF(G2091="","",IF(C2091&lt;(G2091*(1-'inputs and tables'!$K$14)),0,IF(C2091&gt;(G2091*(1+'inputs and tables'!$K$14)),1,K2090)))</f>
        <v>0</v>
      </c>
      <c r="N2091" s="13">
        <f t="shared" si="96"/>
        <v>37896.757709885249</v>
      </c>
      <c r="O2091" s="10">
        <f ca="1">(O2090+(IF(J2090&lt;&gt;J2089,(-O2090*'inputs and tables'!$K$22-'inputs and tables'!$K$21)-O2090*'inputs and tables'!$K$22,0)*('inputs and tables'!$K$15+'inputs and tables'!$K$16)))*(IF(AND(J2090=0,'inputs and tables'!$K$16=1),(data!C2090/data!C2091-1)*'inputs and tables'!$K$18+1,1)*IF(AND(J2090=1,'inputs and tables'!$K$15=1),(data!C2091/data!C2090-1)*'inputs and tables'!$K$17+1,1))</f>
        <v>1116463.9222025434</v>
      </c>
      <c r="P2091" s="10">
        <f ca="1">(P2090+(IF(K2090&lt;&gt;K2089,(-P2090*'inputs and tables'!$K$22-'inputs and tables'!$K$21)-P2090*'inputs and tables'!$K$22,0)*('inputs and tables'!$K$15+'inputs and tables'!$K$16)))*(IF(AND(K2090=0,'inputs and tables'!$K$16=1),data!C2090/data!C2091,1)*IF(AND(K2090=1,'inputs and tables'!$K$15=1),data!C2091/data!C2090,1))</f>
        <v>18651.087615722143</v>
      </c>
      <c r="R2091" s="36">
        <f ca="1">1-O2091/MAX($O$202:O2091)</f>
        <v>0.6632090224397168</v>
      </c>
      <c r="S2091" s="36">
        <f>1-N2091/MAX($N$202:N2091)</f>
        <v>0.46406490378376453</v>
      </c>
    </row>
    <row r="2092" spans="1:19" x14ac:dyDescent="0.4">
      <c r="A2092" s="17">
        <f t="shared" si="97"/>
        <v>2090</v>
      </c>
      <c r="B2092">
        <v>1600819200</v>
      </c>
      <c r="C2092">
        <v>10235.1</v>
      </c>
      <c r="D2092" s="14">
        <f t="shared" si="98"/>
        <v>44097</v>
      </c>
      <c r="F2092">
        <f ca="1">IF(A2092&lt;$F$2,"",AVERAGE(INDIRECT("C"&amp;A2092-$F$2+3):C2092))</f>
        <v>11123.705</v>
      </c>
      <c r="G2092" s="2">
        <f ca="1">IF(A2092&lt;$G$2,"",IF(A2092=$G$2,AVERAGE(INDIRECT("C"&amp;A2092-$G$2+3):C2092),G2091+(2/($G$2+3))*(C2092-G2091)))</f>
        <v>10805.236238084162</v>
      </c>
      <c r="J2092">
        <f ca="1">IF(F2092="","",IF(C2092&lt;(F2092*(1-'inputs and tables'!$K$14)),0,IF(C2092&gt;(F2092*(1+'inputs and tables'!$K$14)),1,J2091)))</f>
        <v>0</v>
      </c>
      <c r="K2092">
        <f ca="1">IF(G2092="","",IF(C2092&lt;(G2092*(1-'inputs and tables'!$K$14)),0,IF(C2092&gt;(G2092*(1+'inputs and tables'!$K$14)),1,K2091)))</f>
        <v>0</v>
      </c>
      <c r="N2092" s="13">
        <f t="shared" si="96"/>
        <v>36831.480082046895</v>
      </c>
      <c r="O2092" s="10">
        <f ca="1">(O2091+(IF(J2091&lt;&gt;J2090,(-O2091*'inputs and tables'!$K$22-'inputs and tables'!$K$21)-O2091*'inputs and tables'!$K$22,0)*('inputs and tables'!$K$15+'inputs and tables'!$K$16)))*(IF(AND(J2091=0,'inputs and tables'!$K$16=1),(data!C2091/data!C2092-1)*'inputs and tables'!$K$18+1,1)*IF(AND(J2091=1,'inputs and tables'!$K$15=1),(data!C2092/data!C2091-1)*'inputs and tables'!$K$17+1,1))</f>
        <v>1148755.4303353038</v>
      </c>
      <c r="P2092" s="10">
        <f ca="1">(P2091+(IF(K2091&lt;&gt;K2090,(-P2091*'inputs and tables'!$K$22-'inputs and tables'!$K$21)-P2091*'inputs and tables'!$K$22,0)*('inputs and tables'!$K$15+'inputs and tables'!$K$16)))*(IF(AND(K2091=0,'inputs and tables'!$K$16=1),data!C2091/data!C2092,1)*IF(AND(K2091=1,'inputs and tables'!$K$15=1),data!C2092/data!C2091,1))</f>
        <v>19190.533392205245</v>
      </c>
      <c r="R2092" s="36">
        <f ca="1">1-O2092/MAX($O$202:O2092)</f>
        <v>0.65346801032579804</v>
      </c>
      <c r="S2092" s="36">
        <f>1-N2092/MAX($N$202:N2092)</f>
        <v>0.47913003606613991</v>
      </c>
    </row>
    <row r="2093" spans="1:19" x14ac:dyDescent="0.4">
      <c r="A2093" s="17">
        <f t="shared" si="97"/>
        <v>2091</v>
      </c>
      <c r="B2093">
        <v>1600905600</v>
      </c>
      <c r="C2093">
        <v>10740.01</v>
      </c>
      <c r="D2093" s="14">
        <f t="shared" si="98"/>
        <v>44098</v>
      </c>
      <c r="F2093">
        <f ca="1">IF(A2093&lt;$F$2,"",AVERAGE(INDIRECT("C"&amp;A2093-$F$2+3):C2093))</f>
        <v>11108.96590909091</v>
      </c>
      <c r="G2093" s="2">
        <f ca="1">IF(A2093&lt;$G$2,"",IF(A2093=$G$2,AVERAGE(INDIRECT("C"&amp;A2093-$G$2+3):C2093),G2092+(2/($G$2+3))*(C2093-G2092)))</f>
        <v>10802.460653484837</v>
      </c>
      <c r="J2093">
        <f ca="1">IF(F2093="","",IF(C2093&lt;(F2093*(1-'inputs and tables'!$K$14)),0,IF(C2093&gt;(F2093*(1+'inputs and tables'!$K$14)),1,J2092)))</f>
        <v>0</v>
      </c>
      <c r="K2093">
        <f ca="1">IF(G2093="","",IF(C2093&lt;(G2093*(1-'inputs and tables'!$K$14)),0,IF(C2093&gt;(G2093*(1+'inputs and tables'!$K$14)),1,K2092)))</f>
        <v>0</v>
      </c>
      <c r="N2093" s="13">
        <f t="shared" si="96"/>
        <v>38648.422037496894</v>
      </c>
      <c r="O2093" s="10">
        <f ca="1">(O2092+(IF(J2092&lt;&gt;J2091,(-O2092*'inputs and tables'!$K$22-'inputs and tables'!$K$21)-O2092*'inputs and tables'!$K$22,0)*('inputs and tables'!$K$15+'inputs and tables'!$K$16)))*(IF(AND(J2092=0,'inputs and tables'!$K$16=1),(data!C2092/data!C2093-1)*'inputs and tables'!$K$18+1,1)*IF(AND(J2092=1,'inputs and tables'!$K$15=1),(data!C2093/data!C2092-1)*'inputs and tables'!$K$17+1,1))</f>
        <v>1094750.070532976</v>
      </c>
      <c r="P2093" s="10">
        <f ca="1">(P2092+(IF(K2092&lt;&gt;K2091,(-P2092*'inputs and tables'!$K$22-'inputs and tables'!$K$21)-P2092*'inputs and tables'!$K$22,0)*('inputs and tables'!$K$15+'inputs and tables'!$K$16)))*(IF(AND(K2092=0,'inputs and tables'!$K$16=1),data!C2092/data!C2093,1)*IF(AND(K2092=1,'inputs and tables'!$K$15=1),data!C2093/data!C2092,1))</f>
        <v>18288.346875148152</v>
      </c>
      <c r="R2093" s="36">
        <f ca="1">1-O2093/MAX($O$202:O2093)</f>
        <v>0.66975919319307664</v>
      </c>
      <c r="S2093" s="36">
        <f>1-N2093/MAX($N$202:N2093)</f>
        <v>0.45343488374815133</v>
      </c>
    </row>
    <row r="2094" spans="1:19" x14ac:dyDescent="0.4">
      <c r="A2094" s="17">
        <f t="shared" si="97"/>
        <v>2092</v>
      </c>
      <c r="B2094">
        <v>1600992000</v>
      </c>
      <c r="C2094">
        <v>10690.53</v>
      </c>
      <c r="D2094" s="14">
        <f t="shared" si="98"/>
        <v>44099</v>
      </c>
      <c r="F2094">
        <f ca="1">IF(A2094&lt;$F$2,"",AVERAGE(INDIRECT("C"&amp;A2094-$F$2+3):C2094))</f>
        <v>11089.058636363638</v>
      </c>
      <c r="G2094" s="2">
        <f ca="1">IF(A2094&lt;$G$2,"",IF(A2094=$G$2,AVERAGE(INDIRECT("C"&amp;A2094-$G$2+3):C2094),G2093+(2/($G$2+3))*(C2094-G2093)))</f>
        <v>10797.697646953568</v>
      </c>
      <c r="J2094">
        <f ca="1">IF(F2094="","",IF(C2094&lt;(F2094*(1-'inputs and tables'!$K$14)),0,IF(C2094&gt;(F2094*(1+'inputs and tables'!$K$14)),1,J2093)))</f>
        <v>0</v>
      </c>
      <c r="K2094">
        <f ca="1">IF(G2094="","",IF(C2094&lt;(G2094*(1-'inputs and tables'!$K$14)),0,IF(C2094&gt;(G2094*(1+'inputs and tables'!$K$14)),1,K2093)))</f>
        <v>0</v>
      </c>
      <c r="N2094" s="13">
        <f t="shared" si="96"/>
        <v>38470.365972147294</v>
      </c>
      <c r="O2094" s="10">
        <f ca="1">(O2093+(IF(J2093&lt;&gt;J2092,(-O2093*'inputs and tables'!$K$22-'inputs and tables'!$K$21)-O2093*'inputs and tables'!$K$22,0)*('inputs and tables'!$K$15+'inputs and tables'!$K$16)))*(IF(AND(J2093=0,'inputs and tables'!$K$16=1),(data!C2093/data!C2094-1)*'inputs and tables'!$K$18+1,1)*IF(AND(J2093=1,'inputs and tables'!$K$15=1),(data!C2094/data!C2093-1)*'inputs and tables'!$K$17+1,1))</f>
        <v>1099817.0067363232</v>
      </c>
      <c r="P2094" s="10">
        <f ca="1">(P2093+(IF(K2093&lt;&gt;K2092,(-P2093*'inputs and tables'!$K$22-'inputs and tables'!$K$21)-P2093*'inputs and tables'!$K$22,0)*('inputs and tables'!$K$15+'inputs and tables'!$K$16)))*(IF(AND(K2093=0,'inputs and tables'!$K$16=1),data!C2093/data!C2094,1)*IF(AND(K2093=1,'inputs and tables'!$K$15=1),data!C2094/data!C2093,1))</f>
        <v>18372.992575911569</v>
      </c>
      <c r="R2094" s="36">
        <f ca="1">1-O2094/MAX($O$202:O2094)</f>
        <v>0.66823070815811525</v>
      </c>
      <c r="S2094" s="36">
        <f>1-N2094/MAX($N$202:N2094)</f>
        <v>0.45595294862445412</v>
      </c>
    </row>
    <row r="2095" spans="1:19" x14ac:dyDescent="0.4">
      <c r="A2095" s="17">
        <f t="shared" si="97"/>
        <v>2093</v>
      </c>
      <c r="B2095">
        <v>1601078400</v>
      </c>
      <c r="C2095">
        <v>10730</v>
      </c>
      <c r="D2095" s="14">
        <f t="shared" si="98"/>
        <v>44100</v>
      </c>
      <c r="F2095">
        <f ca="1">IF(A2095&lt;$F$2,"",AVERAGE(INDIRECT("C"&amp;A2095-$F$2+3):C2095))</f>
        <v>11064.8325</v>
      </c>
      <c r="G2095" s="2">
        <f ca="1">IF(A2095&lt;$G$2,"",IF(A2095=$G$2,AVERAGE(INDIRECT("C"&amp;A2095-$G$2+3):C2095),G2094+(2/($G$2+3))*(C2095-G2094)))</f>
        <v>10794.816896019373</v>
      </c>
      <c r="J2095">
        <f ca="1">IF(F2095="","",IF(C2095&lt;(F2095*(1-'inputs and tables'!$K$14)),0,IF(C2095&gt;(F2095*(1+'inputs and tables'!$K$14)),1,J2094)))</f>
        <v>0</v>
      </c>
      <c r="K2095">
        <f ca="1">IF(G2095="","",IF(C2095&lt;(G2095*(1-'inputs and tables'!$K$14)),0,IF(C2095&gt;(G2095*(1+'inputs and tables'!$K$14)),1,K2094)))</f>
        <v>0</v>
      </c>
      <c r="N2095" s="13">
        <f t="shared" si="96"/>
        <v>38612.400590161611</v>
      </c>
      <c r="O2095" s="10">
        <f ca="1">(O2094+(IF(J2094&lt;&gt;J2093,(-O2094*'inputs and tables'!$K$22-'inputs and tables'!$K$21)-O2094*'inputs and tables'!$K$22,0)*('inputs and tables'!$K$15+'inputs and tables'!$K$16)))*(IF(AND(J2094=0,'inputs and tables'!$K$16=1),(data!C2094/data!C2095-1)*'inputs and tables'!$K$18+1,1)*IF(AND(J2094=1,'inputs and tables'!$K$15=1),(data!C2095/data!C2094-1)*'inputs and tables'!$K$17+1,1))</f>
        <v>1095771.3611393166</v>
      </c>
      <c r="P2095" s="10">
        <f ca="1">(P2094+(IF(K2094&lt;&gt;K2093,(-P2094*'inputs and tables'!$K$22-'inputs and tables'!$K$21)-P2094*'inputs and tables'!$K$22,0)*('inputs and tables'!$K$15+'inputs and tables'!$K$16)))*(IF(AND(K2094=0,'inputs and tables'!$K$16=1),data!C2094/data!C2095,1)*IF(AND(K2094=1,'inputs and tables'!$K$15=1),data!C2095/data!C2094,1))</f>
        <v>18305.408044972966</v>
      </c>
      <c r="R2095" s="36">
        <f ca="1">1-O2095/MAX($O$202:O2095)</f>
        <v>0.6694511120676212</v>
      </c>
      <c r="S2095" s="36">
        <f>1-N2095/MAX($N$202:N2095)</f>
        <v>0.45394429824717708</v>
      </c>
    </row>
    <row r="2096" spans="1:19" x14ac:dyDescent="0.4">
      <c r="A2096" s="17">
        <f t="shared" si="97"/>
        <v>2094</v>
      </c>
      <c r="B2096">
        <v>1601164800</v>
      </c>
      <c r="C2096">
        <v>10778.2</v>
      </c>
      <c r="D2096" s="14">
        <f t="shared" si="98"/>
        <v>44101</v>
      </c>
      <c r="F2096">
        <f ca="1">IF(A2096&lt;$F$2,"",AVERAGE(INDIRECT("C"&amp;A2096-$F$2+3):C2096))</f>
        <v>11042.087045454546</v>
      </c>
      <c r="G2096" s="2">
        <f ca="1">IF(A2096&lt;$G$2,"",IF(A2096=$G$2,AVERAGE(INDIRECT("C"&amp;A2096-$G$2+3):C2096),G2095+(2/($G$2+3))*(C2096-G2095)))</f>
        <v>10794.109794061102</v>
      </c>
      <c r="J2096">
        <f ca="1">IF(F2096="","",IF(C2096&lt;(F2096*(1-'inputs and tables'!$K$14)),0,IF(C2096&gt;(F2096*(1+'inputs and tables'!$K$14)),1,J2095)))</f>
        <v>0</v>
      </c>
      <c r="K2096">
        <f ca="1">IF(G2096="","",IF(C2096&lt;(G2096*(1-'inputs and tables'!$K$14)),0,IF(C2096&gt;(G2096*(1+'inputs and tables'!$K$14)),1,K2095)))</f>
        <v>0</v>
      </c>
      <c r="N2096" s="13">
        <f t="shared" si="96"/>
        <v>38785.850516391416</v>
      </c>
      <c r="O2096" s="10">
        <f ca="1">(O2095+(IF(J2095&lt;&gt;J2094,(-O2095*'inputs and tables'!$K$22-'inputs and tables'!$K$21)-O2095*'inputs and tables'!$K$22,0)*('inputs and tables'!$K$15+'inputs and tables'!$K$16)))*(IF(AND(J2095=0,'inputs and tables'!$K$16=1),(data!C2095/data!C2096-1)*'inputs and tables'!$K$18+1,1)*IF(AND(J2095=1,'inputs and tables'!$K$15=1),(data!C2096/data!C2095-1)*'inputs and tables'!$K$17+1,1))</f>
        <v>1090871.0828361753</v>
      </c>
      <c r="P2096" s="10">
        <f ca="1">(P2095+(IF(K2095&lt;&gt;K2094,(-P2095*'inputs and tables'!$K$22-'inputs and tables'!$K$21)-P2095*'inputs and tables'!$K$22,0)*('inputs and tables'!$K$15+'inputs and tables'!$K$16)))*(IF(AND(K2095=0,'inputs and tables'!$K$16=1),data!C2095/data!C2096,1)*IF(AND(K2095=1,'inputs and tables'!$K$15=1),data!C2096/data!C2095,1))</f>
        <v>18223.546447696266</v>
      </c>
      <c r="R2096" s="36">
        <f ca="1">1-O2096/MAX($O$202:O2096)</f>
        <v>0.67092932330867638</v>
      </c>
      <c r="S2096" s="36">
        <f>1-N2096/MAX($N$202:N2096)</f>
        <v>0.45149137328683353</v>
      </c>
    </row>
    <row r="2097" spans="1:19" x14ac:dyDescent="0.4">
      <c r="A2097" s="17">
        <f t="shared" si="97"/>
        <v>2095</v>
      </c>
      <c r="B2097">
        <v>1601251200</v>
      </c>
      <c r="C2097">
        <v>10695.55</v>
      </c>
      <c r="D2097" s="14">
        <f t="shared" si="98"/>
        <v>44102</v>
      </c>
      <c r="F2097">
        <f ca="1">IF(A2097&lt;$F$2,"",AVERAGE(INDIRECT("C"&amp;A2097-$F$2+3):C2097))</f>
        <v>11015.639545454545</v>
      </c>
      <c r="G2097" s="2">
        <f ca="1">IF(A2097&lt;$G$2,"",IF(A2097=$G$2,AVERAGE(INDIRECT("C"&amp;A2097-$G$2+3):C2097),G2096+(2/($G$2+3))*(C2097-G2096)))</f>
        <v>10789.915760271268</v>
      </c>
      <c r="J2097">
        <f ca="1">IF(F2097="","",IF(C2097&lt;(F2097*(1-'inputs and tables'!$K$14)),0,IF(C2097&gt;(F2097*(1+'inputs and tables'!$K$14)),1,J2096)))</f>
        <v>0</v>
      </c>
      <c r="K2097">
        <f ca="1">IF(G2097="","",IF(C2097&lt;(G2097*(1-'inputs and tables'!$K$14)),0,IF(C2097&gt;(G2097*(1+'inputs and tables'!$K$14)),1,K2096)))</f>
        <v>0</v>
      </c>
      <c r="N2097" s="13">
        <f t="shared" si="96"/>
        <v>38488.43067400773</v>
      </c>
      <c r="O2097" s="10">
        <f ca="1">(O2096+(IF(J2096&lt;&gt;J2095,(-O2096*'inputs and tables'!$K$22-'inputs and tables'!$K$21)-O2096*'inputs and tables'!$K$22,0)*('inputs and tables'!$K$15+'inputs and tables'!$K$16)))*(IF(AND(J2096=0,'inputs and tables'!$K$16=1),(data!C2096/data!C2097-1)*'inputs and tables'!$K$18+1,1)*IF(AND(J2096=1,'inputs and tables'!$K$15=1),(data!C2097/data!C2096-1)*'inputs and tables'!$K$17+1,1))</f>
        <v>1099300.8031400787</v>
      </c>
      <c r="P2097" s="10">
        <f ca="1">(P2096+(IF(K2096&lt;&gt;K2095,(-P2096*'inputs and tables'!$K$22-'inputs and tables'!$K$21)-P2096*'inputs and tables'!$K$22,0)*('inputs and tables'!$K$15+'inputs and tables'!$K$16)))*(IF(AND(K2096=0,'inputs and tables'!$K$16=1),data!C2096/data!C2097,1)*IF(AND(K2096=1,'inputs and tables'!$K$15=1),data!C2097/data!C2096,1))</f>
        <v>18364.369136936384</v>
      </c>
      <c r="R2097" s="36">
        <f ca="1">1-O2097/MAX($O$202:O2097)</f>
        <v>0.6683864254279186</v>
      </c>
      <c r="S2097" s="36">
        <f>1-N2097/MAX($N$202:N2097)</f>
        <v>0.45569747801655136</v>
      </c>
    </row>
    <row r="2098" spans="1:19" x14ac:dyDescent="0.4">
      <c r="A2098" s="17">
        <f t="shared" si="97"/>
        <v>2096</v>
      </c>
      <c r="B2098">
        <v>1601337600</v>
      </c>
      <c r="C2098">
        <v>10840.73</v>
      </c>
      <c r="D2098" s="14">
        <f t="shared" si="98"/>
        <v>44103</v>
      </c>
      <c r="F2098">
        <f ca="1">IF(A2098&lt;$F$2,"",AVERAGE(INDIRECT("C"&amp;A2098-$F$2+3):C2098))</f>
        <v>10991.137045454547</v>
      </c>
      <c r="G2098" s="2">
        <f ca="1">IF(A2098&lt;$G$2,"",IF(A2098=$G$2,AVERAGE(INDIRECT("C"&amp;A2098-$G$2+3):C2098),G2097+(2/($G$2+3))*(C2098-G2097)))</f>
        <v>10792.07806834483</v>
      </c>
      <c r="J2098">
        <f ca="1">IF(F2098="","",IF(C2098&lt;(F2098*(1-'inputs and tables'!$K$14)),0,IF(C2098&gt;(F2098*(1+'inputs and tables'!$K$14)),1,J2097)))</f>
        <v>0</v>
      </c>
      <c r="K2098">
        <f ca="1">IF(G2098="","",IF(C2098&lt;(G2098*(1-'inputs and tables'!$K$14)),0,IF(C2098&gt;(G2098*(1+'inputs and tables'!$K$14)),1,K2097)))</f>
        <v>1</v>
      </c>
      <c r="N2098" s="13">
        <f t="shared" si="96"/>
        <v>39010.867609485802</v>
      </c>
      <c r="O2098" s="10">
        <f ca="1">(O2097+(IF(J2097&lt;&gt;J2096,(-O2097*'inputs and tables'!$K$22-'inputs and tables'!$K$21)-O2097*'inputs and tables'!$K$22,0)*('inputs and tables'!$K$15+'inputs and tables'!$K$16)))*(IF(AND(J2097=0,'inputs and tables'!$K$16=1),(data!C2097/data!C2098-1)*'inputs and tables'!$K$18+1,1)*IF(AND(J2097=1,'inputs and tables'!$K$15=1),(data!C2098/data!C2097-1)*'inputs and tables'!$K$17+1,1))</f>
        <v>1084578.8710746295</v>
      </c>
      <c r="P2098" s="10">
        <f ca="1">(P2097+(IF(K2097&lt;&gt;K2096,(-P2097*'inputs and tables'!$K$22-'inputs and tables'!$K$21)-P2097*'inputs and tables'!$K$22,0)*('inputs and tables'!$K$15+'inputs and tables'!$K$16)))*(IF(AND(K2097=0,'inputs and tables'!$K$16=1),data!C2097/data!C2098,1)*IF(AND(K2097=1,'inputs and tables'!$K$15=1),data!C2098/data!C2097,1))</f>
        <v>18118.431906574551</v>
      </c>
      <c r="R2098" s="36">
        <f ca="1">1-O2098/MAX($O$202:O2098)</f>
        <v>0.67282742329027423</v>
      </c>
      <c r="S2098" s="36">
        <f>1-N2098/MAX($N$202:N2098)</f>
        <v>0.44830918661110164</v>
      </c>
    </row>
    <row r="2099" spans="1:19" x14ac:dyDescent="0.4">
      <c r="A2099" s="17">
        <f t="shared" si="97"/>
        <v>2097</v>
      </c>
      <c r="B2099">
        <v>1601424000</v>
      </c>
      <c r="C2099">
        <v>10779.63</v>
      </c>
      <c r="D2099" s="14">
        <f t="shared" si="98"/>
        <v>44104</v>
      </c>
      <c r="F2099">
        <f ca="1">IF(A2099&lt;$F$2,"",AVERAGE(INDIRECT("C"&amp;A2099-$F$2+3):C2099))</f>
        <v>10956.486363636364</v>
      </c>
      <c r="G2099" s="2">
        <f ca="1">IF(A2099&lt;$G$2,"",IF(A2099=$G$2,AVERAGE(INDIRECT("C"&amp;A2099-$G$2+3):C2099),G2098+(2/($G$2+3))*(C2099-G2098)))</f>
        <v>10791.548363308881</v>
      </c>
      <c r="J2099">
        <f ca="1">IF(F2099="","",IF(C2099&lt;(F2099*(1-'inputs and tables'!$K$14)),0,IF(C2099&gt;(F2099*(1+'inputs and tables'!$K$14)),1,J2098)))</f>
        <v>0</v>
      </c>
      <c r="K2099">
        <f ca="1">IF(G2099="","",IF(C2099&lt;(G2099*(1-'inputs and tables'!$K$14)),0,IF(C2099&gt;(G2099*(1+'inputs and tables'!$K$14)),1,K2098)))</f>
        <v>0</v>
      </c>
      <c r="N2099" s="13">
        <f t="shared" si="96"/>
        <v>38790.996437439309</v>
      </c>
      <c r="O2099" s="10">
        <f ca="1">(O2098+(IF(J2098&lt;&gt;J2097,(-O2098*'inputs and tables'!$K$22-'inputs and tables'!$K$21)-O2098*'inputs and tables'!$K$22,0)*('inputs and tables'!$K$15+'inputs and tables'!$K$16)))*(IF(AND(J2098=0,'inputs and tables'!$K$16=1),(data!C2098/data!C2099-1)*'inputs and tables'!$K$18+1,1)*IF(AND(J2098=1,'inputs and tables'!$K$15=1),(data!C2099/data!C2098-1)*'inputs and tables'!$K$17+1,1))</f>
        <v>1090726.3704806999</v>
      </c>
      <c r="P2099" s="10">
        <f ca="1">(P2098+(IF(K2098&lt;&gt;K2097,(-P2098*'inputs and tables'!$K$22-'inputs and tables'!$K$21)-P2098*'inputs and tables'!$K$22,0)*('inputs and tables'!$K$15+'inputs and tables'!$K$16)))*(IF(AND(K2098=0,'inputs and tables'!$K$16=1),data!C2098/data!C2099,1)*IF(AND(K2098=1,'inputs and tables'!$K$15=1),data!C2099/data!C2098,1))</f>
        <v>17980.281046461085</v>
      </c>
      <c r="R2099" s="36">
        <f ca="1">1-O2099/MAX($O$202:O2099)</f>
        <v>0.67097297703961778</v>
      </c>
      <c r="S2099" s="36">
        <f>1-N2099/MAX($N$202:N2099)</f>
        <v>0.45141859978697274</v>
      </c>
    </row>
    <row r="2100" spans="1:19" x14ac:dyDescent="0.4">
      <c r="A2100" s="17">
        <f t="shared" si="97"/>
        <v>2098</v>
      </c>
      <c r="B2100">
        <v>1601510400</v>
      </c>
      <c r="C2100">
        <v>10617.63</v>
      </c>
      <c r="D2100" s="14">
        <f t="shared" si="98"/>
        <v>44105</v>
      </c>
      <c r="F2100">
        <f ca="1">IF(A2100&lt;$F$2,"",AVERAGE(INDIRECT("C"&amp;A2100-$F$2+3):C2100))</f>
        <v>10926.205227272729</v>
      </c>
      <c r="G2100" s="2">
        <f ca="1">IF(A2100&lt;$G$2,"",IF(A2100=$G$2,AVERAGE(INDIRECT("C"&amp;A2100-$G$2+3):C2100),G2099+(2/($G$2+3))*(C2100-G2099)))</f>
        <v>10784.147581891482</v>
      </c>
      <c r="J2100">
        <f ca="1">IF(F2100="","",IF(C2100&lt;(F2100*(1-'inputs and tables'!$K$14)),0,IF(C2100&gt;(F2100*(1+'inputs and tables'!$K$14)),1,J2099)))</f>
        <v>0</v>
      </c>
      <c r="K2100">
        <f ca="1">IF(G2100="","",IF(C2100&lt;(G2100*(1-'inputs and tables'!$K$14)),0,IF(C2100&gt;(G2100*(1+'inputs and tables'!$K$14)),1,K2099)))</f>
        <v>0</v>
      </c>
      <c r="N2100" s="13">
        <f t="shared" si="96"/>
        <v>38208.031955090177</v>
      </c>
      <c r="O2100" s="10">
        <f ca="1">(O2099+(IF(J2099&lt;&gt;J2098,(-O2099*'inputs and tables'!$K$22-'inputs and tables'!$K$21)-O2099*'inputs and tables'!$K$22,0)*('inputs and tables'!$K$15+'inputs and tables'!$K$16)))*(IF(AND(J2099=0,'inputs and tables'!$K$16=1),(data!C2099/data!C2100-1)*'inputs and tables'!$K$18+1,1)*IF(AND(J2099=1,'inputs and tables'!$K$15=1),(data!C2100/data!C2099-1)*'inputs and tables'!$K$17+1,1))</f>
        <v>1107368.2832256225</v>
      </c>
      <c r="P2100" s="10">
        <f ca="1">(P2099+(IF(K2099&lt;&gt;K2098,(-P2099*'inputs and tables'!$K$22-'inputs and tables'!$K$21)-P2099*'inputs and tables'!$K$22,0)*('inputs and tables'!$K$15+'inputs and tables'!$K$16)))*(IF(AND(K2099=0,'inputs and tables'!$K$16=1),data!C2099/data!C2100,1)*IF(AND(K2099=1,'inputs and tables'!$K$15=1),data!C2100/data!C2099,1))</f>
        <v>18218.10850659795</v>
      </c>
      <c r="R2100" s="36">
        <f ca="1">1-O2100/MAX($O$202:O2100)</f>
        <v>0.66595280043527372</v>
      </c>
      <c r="S2100" s="36">
        <f>1-N2100/MAX($N$202:N2100)</f>
        <v>0.45966287040057552</v>
      </c>
    </row>
    <row r="2101" spans="1:19" x14ac:dyDescent="0.4">
      <c r="A2101" s="17">
        <f t="shared" si="97"/>
        <v>2099</v>
      </c>
      <c r="B2101">
        <v>1601596800</v>
      </c>
      <c r="C2101">
        <v>10573.12</v>
      </c>
      <c r="D2101" s="14">
        <f t="shared" si="98"/>
        <v>44106</v>
      </c>
      <c r="F2101">
        <f ca="1">IF(A2101&lt;$F$2,"",AVERAGE(INDIRECT("C"&amp;A2101-$F$2+3):C2101))</f>
        <v>10899.256363636365</v>
      </c>
      <c r="G2101" s="2">
        <f ca="1">IF(A2101&lt;$G$2,"",IF(A2101=$G$2,AVERAGE(INDIRECT("C"&amp;A2101-$G$2+3):C2101),G2100+(2/($G$2+3))*(C2101-G2100)))</f>
        <v>10775.167684789718</v>
      </c>
      <c r="J2101">
        <f ca="1">IF(F2101="","",IF(C2101&lt;(F2101*(1-'inputs and tables'!$K$14)),0,IF(C2101&gt;(F2101*(1+'inputs and tables'!$K$14)),1,J2100)))</f>
        <v>0</v>
      </c>
      <c r="K2101">
        <f ca="1">IF(G2101="","",IF(C2101&lt;(G2101*(1-'inputs and tables'!$K$14)),0,IF(C2101&gt;(G2101*(1+'inputs and tables'!$K$14)),1,K2100)))</f>
        <v>0</v>
      </c>
      <c r="N2101" s="13">
        <f t="shared" si="96"/>
        <v>38047.860664291664</v>
      </c>
      <c r="O2101" s="10">
        <f ca="1">(O2100+(IF(J2100&lt;&gt;J2099,(-O2100*'inputs and tables'!$K$22-'inputs and tables'!$K$21)-O2100*'inputs and tables'!$K$22,0)*('inputs and tables'!$K$15+'inputs and tables'!$K$16)))*(IF(AND(J2100=0,'inputs and tables'!$K$16=1),(data!C2100/data!C2101-1)*'inputs and tables'!$K$18+1,1)*IF(AND(J2100=1,'inputs and tables'!$K$15=1),(data!C2101/data!C2100-1)*'inputs and tables'!$K$17+1,1))</f>
        <v>1112030.006755325</v>
      </c>
      <c r="P2101" s="10">
        <f ca="1">(P2100+(IF(K2100&lt;&gt;K2099,(-P2100*'inputs and tables'!$K$22-'inputs and tables'!$K$21)-P2100*'inputs and tables'!$K$22,0)*('inputs and tables'!$K$15+'inputs and tables'!$K$16)))*(IF(AND(K2100=0,'inputs and tables'!$K$16=1),data!C2100/data!C2101,1)*IF(AND(K2100=1,'inputs and tables'!$K$15=1),data!C2101/data!C2100,1))</f>
        <v>18294.801858194132</v>
      </c>
      <c r="R2101" s="36">
        <f ca="1">1-O2101/MAX($O$202:O2101)</f>
        <v>0.66454655130042761</v>
      </c>
      <c r="S2101" s="36">
        <f>1-N2101/MAX($N$202:N2101)</f>
        <v>0.46192800919694244</v>
      </c>
    </row>
    <row r="2102" spans="1:19" x14ac:dyDescent="0.4">
      <c r="A2102" s="17">
        <f t="shared" si="97"/>
        <v>2100</v>
      </c>
      <c r="B2102">
        <v>1601683200</v>
      </c>
      <c r="C2102">
        <v>10551.65</v>
      </c>
      <c r="D2102" s="14">
        <f t="shared" si="98"/>
        <v>44107</v>
      </c>
      <c r="F2102">
        <f ca="1">IF(A2102&lt;$F$2,"",AVERAGE(INDIRECT("C"&amp;A2102-$F$2+3):C2102))</f>
        <v>10869.424318181818</v>
      </c>
      <c r="G2102" s="2">
        <f ca="1">IF(A2102&lt;$G$2,"",IF(A2102=$G$2,AVERAGE(INDIRECT("C"&amp;A2102-$G$2+3):C2102),G2101+(2/($G$2+3))*(C2102-G2101)))</f>
        <v>10765.656293947603</v>
      </c>
      <c r="J2102">
        <f ca="1">IF(F2102="","",IF(C2102&lt;(F2102*(1-'inputs and tables'!$K$14)),0,IF(C2102&gt;(F2102*(1+'inputs and tables'!$K$14)),1,J2101)))</f>
        <v>0</v>
      </c>
      <c r="K2102">
        <f ca="1">IF(G2102="","",IF(C2102&lt;(G2102*(1-'inputs and tables'!$K$14)),0,IF(C2102&gt;(G2102*(1+'inputs and tables'!$K$14)),1,K2101)))</f>
        <v>0</v>
      </c>
      <c r="N2102" s="13">
        <f t="shared" si="96"/>
        <v>37970.599877649467</v>
      </c>
      <c r="O2102" s="10">
        <f ca="1">(O2101+(IF(J2101&lt;&gt;J2100,(-O2101*'inputs and tables'!$K$22-'inputs and tables'!$K$21)-O2101*'inputs and tables'!$K$22,0)*('inputs and tables'!$K$15+'inputs and tables'!$K$16)))*(IF(AND(J2101=0,'inputs and tables'!$K$16=1),(data!C2101/data!C2102-1)*'inputs and tables'!$K$18+1,1)*IF(AND(J2101=1,'inputs and tables'!$K$15=1),(data!C2102/data!C2101-1)*'inputs and tables'!$K$17+1,1))</f>
        <v>1114292.7129903724</v>
      </c>
      <c r="P2102" s="10">
        <f ca="1">(P2101+(IF(K2101&lt;&gt;K2100,(-P2101*'inputs and tables'!$K$22-'inputs and tables'!$K$21)-P2101*'inputs and tables'!$K$22,0)*('inputs and tables'!$K$15+'inputs and tables'!$K$16)))*(IF(AND(K2101=0,'inputs and tables'!$K$16=1),data!C2101/data!C2102,1)*IF(AND(K2101=1,'inputs and tables'!$K$15=1),data!C2102/data!C2101,1))</f>
        <v>18332.027258571841</v>
      </c>
      <c r="R2102" s="36">
        <f ca="1">1-O2102/MAX($O$202:O2102)</f>
        <v>0.66386398643677302</v>
      </c>
      <c r="S2102" s="36">
        <f>1-N2102/MAX($N$202:N2102)</f>
        <v>0.4630206295060415</v>
      </c>
    </row>
    <row r="2103" spans="1:19" x14ac:dyDescent="0.4">
      <c r="A2103" s="17">
        <f t="shared" si="97"/>
        <v>2101</v>
      </c>
      <c r="B2103">
        <v>1601769600</v>
      </c>
      <c r="C2103">
        <v>10671.11</v>
      </c>
      <c r="D2103" s="14">
        <f t="shared" si="98"/>
        <v>44108</v>
      </c>
      <c r="F2103">
        <f ca="1">IF(A2103&lt;$F$2,"",AVERAGE(INDIRECT("C"&amp;A2103-$F$2+3):C2103))</f>
        <v>10849.921818181818</v>
      </c>
      <c r="G2103" s="2">
        <f ca="1">IF(A2103&lt;$G$2,"",IF(A2103=$G$2,AVERAGE(INDIRECT("C"&amp;A2103-$G$2+3):C2103),G2102+(2/($G$2+3))*(C2103-G2102)))</f>
        <v>10761.633047396641</v>
      </c>
      <c r="J2103">
        <f ca="1">IF(F2103="","",IF(C2103&lt;(F2103*(1-'inputs and tables'!$K$14)),0,IF(C2103&gt;(F2103*(1+'inputs and tables'!$K$14)),1,J2102)))</f>
        <v>0</v>
      </c>
      <c r="K2103">
        <f ca="1">IF(G2103="","",IF(C2103&lt;(G2103*(1-'inputs and tables'!$K$14)),0,IF(C2103&gt;(G2103*(1+'inputs and tables'!$K$14)),1,K2102)))</f>
        <v>0</v>
      </c>
      <c r="N2103" s="13">
        <f t="shared" si="96"/>
        <v>38400.482205189146</v>
      </c>
      <c r="O2103" s="10">
        <f ca="1">(O2102+(IF(J2102&lt;&gt;J2101,(-O2102*'inputs and tables'!$K$22-'inputs and tables'!$K$21)-O2102*'inputs and tables'!$K$22,0)*('inputs and tables'!$K$15+'inputs and tables'!$K$16)))*(IF(AND(J2102=0,'inputs and tables'!$K$16=1),(data!C2102/data!C2103-1)*'inputs and tables'!$K$18+1,1)*IF(AND(J2102=1,'inputs and tables'!$K$15=1),(data!C2103/data!C2102-1)*'inputs and tables'!$K$17+1,1))</f>
        <v>1101818.5273157959</v>
      </c>
      <c r="P2103" s="10">
        <f ca="1">(P2102+(IF(K2102&lt;&gt;K2101,(-P2102*'inputs and tables'!$K$22-'inputs and tables'!$K$21)-P2102*'inputs and tables'!$K$22,0)*('inputs and tables'!$K$15+'inputs and tables'!$K$16)))*(IF(AND(K2102=0,'inputs and tables'!$K$16=1),data!C2102/data!C2103,1)*IF(AND(K2102=1,'inputs and tables'!$K$15=1),data!C2103/data!C2102,1))</f>
        <v>18126.80549848231</v>
      </c>
      <c r="R2103" s="36">
        <f ca="1">1-O2103/MAX($O$202:O2103)</f>
        <v>0.66762693220157754</v>
      </c>
      <c r="S2103" s="36">
        <f>1-N2103/MAX($N$202:N2103)</f>
        <v>0.45694124328689967</v>
      </c>
    </row>
    <row r="2104" spans="1:19" x14ac:dyDescent="0.4">
      <c r="A2104" s="17">
        <f t="shared" si="97"/>
        <v>2102</v>
      </c>
      <c r="B2104">
        <v>1601856000</v>
      </c>
      <c r="C2104">
        <v>10795</v>
      </c>
      <c r="D2104" s="14">
        <f t="shared" si="98"/>
        <v>44109</v>
      </c>
      <c r="F2104">
        <f ca="1">IF(A2104&lt;$F$2,"",AVERAGE(INDIRECT("C"&amp;A2104-$F$2+3):C2104))</f>
        <v>10829.968863636364</v>
      </c>
      <c r="G2104" s="2">
        <f ca="1">IF(A2104&lt;$G$2,"",IF(A2104=$G$2,AVERAGE(INDIRECT("C"&amp;A2104-$G$2+3):C2104),G2103+(2/($G$2+3))*(C2104-G2103)))</f>
        <v>10763.052917720188</v>
      </c>
      <c r="J2104">
        <f ca="1">IF(F2104="","",IF(C2104&lt;(F2104*(1-'inputs and tables'!$K$14)),0,IF(C2104&gt;(F2104*(1+'inputs and tables'!$K$14)),1,J2103)))</f>
        <v>0</v>
      </c>
      <c r="K2104">
        <f ca="1">IF(G2104="","",IF(C2104&lt;(G2104*(1-'inputs and tables'!$K$14)),0,IF(C2104&gt;(G2104*(1+'inputs and tables'!$K$14)),1,K2103)))</f>
        <v>1</v>
      </c>
      <c r="N2104" s="13">
        <f t="shared" si="96"/>
        <v>38846.306092338731</v>
      </c>
      <c r="O2104" s="10">
        <f ca="1">(O2103+(IF(J2103&lt;&gt;J2102,(-O2103*'inputs and tables'!$K$22-'inputs and tables'!$K$21)-O2103*'inputs and tables'!$K$22,0)*('inputs and tables'!$K$15+'inputs and tables'!$K$16)))*(IF(AND(J2103=0,'inputs and tables'!$K$16=1),(data!C2103/data!C2104-1)*'inputs and tables'!$K$18+1,1)*IF(AND(J2103=1,'inputs and tables'!$K$15=1),(data!C2104/data!C2103-1)*'inputs and tables'!$K$17+1,1))</f>
        <v>1089173.3862922522</v>
      </c>
      <c r="P2104" s="10">
        <f ca="1">(P2103+(IF(K2103&lt;&gt;K2102,(-P2103*'inputs and tables'!$K$22-'inputs and tables'!$K$21)-P2103*'inputs and tables'!$K$22,0)*('inputs and tables'!$K$15+'inputs and tables'!$K$16)))*(IF(AND(K2103=0,'inputs and tables'!$K$16=1),data!C2103/data!C2104,1)*IF(AND(K2103=1,'inputs and tables'!$K$15=1),data!C2104/data!C2103,1))</f>
        <v>17918.771229542341</v>
      </c>
      <c r="R2104" s="36">
        <f ca="1">1-O2104/MAX($O$202:O2104)</f>
        <v>0.67144144812279549</v>
      </c>
      <c r="S2104" s="36">
        <f>1-N2104/MAX($N$202:N2104)</f>
        <v>0.45063641188986736</v>
      </c>
    </row>
    <row r="2105" spans="1:19" x14ac:dyDescent="0.4">
      <c r="A2105" s="17">
        <f t="shared" si="97"/>
        <v>2103</v>
      </c>
      <c r="B2105">
        <v>1601942400</v>
      </c>
      <c r="C2105">
        <v>10602.66</v>
      </c>
      <c r="D2105" s="14">
        <f t="shared" si="98"/>
        <v>44110</v>
      </c>
      <c r="F2105">
        <f ca="1">IF(A2105&lt;$F$2,"",AVERAGE(INDIRECT("C"&amp;A2105-$F$2+3):C2105))</f>
        <v>10806.165454545455</v>
      </c>
      <c r="G2105" s="2">
        <f ca="1">IF(A2105&lt;$G$2,"",IF(A2105=$G$2,AVERAGE(INDIRECT("C"&amp;A2105-$G$2+3):C2105),G2104+(2/($G$2+3))*(C2105-G2104)))</f>
        <v>10756.227687178904</v>
      </c>
      <c r="J2105">
        <f ca="1">IF(F2105="","",IF(C2105&lt;(F2105*(1-'inputs and tables'!$K$14)),0,IF(C2105&gt;(F2105*(1+'inputs and tables'!$K$14)),1,J2104)))</f>
        <v>0</v>
      </c>
      <c r="K2105">
        <f ca="1">IF(G2105="","",IF(C2105&lt;(G2105*(1-'inputs and tables'!$K$14)),0,IF(C2105&gt;(G2105*(1+'inputs and tables'!$K$14)),1,K2104)))</f>
        <v>0</v>
      </c>
      <c r="N2105" s="13">
        <f t="shared" si="96"/>
        <v>38154.161718665695</v>
      </c>
      <c r="O2105" s="10">
        <f ca="1">(O2104+(IF(J2104&lt;&gt;J2103,(-O2104*'inputs and tables'!$K$22-'inputs and tables'!$K$21)-O2104*'inputs and tables'!$K$22,0)*('inputs and tables'!$K$15+'inputs and tables'!$K$16)))*(IF(AND(J2104=0,'inputs and tables'!$K$16=1),(data!C2104/data!C2105-1)*'inputs and tables'!$K$18+1,1)*IF(AND(J2104=1,'inputs and tables'!$K$15=1),(data!C2105/data!C2104-1)*'inputs and tables'!$K$17+1,1))</f>
        <v>1108931.7874028652</v>
      </c>
      <c r="P2105" s="10">
        <f ca="1">(P2104+(IF(K2104&lt;&gt;K2103,(-P2104*'inputs and tables'!$K$22-'inputs and tables'!$K$21)-P2104*'inputs and tables'!$K$22,0)*('inputs and tables'!$K$15+'inputs and tables'!$K$16)))*(IF(AND(K2104=0,'inputs and tables'!$K$16=1),data!C2104/data!C2105,1)*IF(AND(K2104=1,'inputs and tables'!$K$15=1),data!C2105/data!C2104,1))</f>
        <v>17564.304371161663</v>
      </c>
      <c r="R2105" s="36">
        <f ca="1">1-O2105/MAX($O$202:O2105)</f>
        <v>0.66548115590668533</v>
      </c>
      <c r="S2105" s="36">
        <f>1-N2105/MAX($N$202:N2105)</f>
        <v>0.46042470207394359</v>
      </c>
    </row>
    <row r="2106" spans="1:19" x14ac:dyDescent="0.4">
      <c r="A2106" s="17">
        <f t="shared" si="97"/>
        <v>2104</v>
      </c>
      <c r="B2106">
        <v>1602028800</v>
      </c>
      <c r="C2106">
        <v>10670.47</v>
      </c>
      <c r="D2106" s="14">
        <f t="shared" si="98"/>
        <v>44111</v>
      </c>
      <c r="F2106">
        <f ca="1">IF(A2106&lt;$F$2,"",AVERAGE(INDIRECT("C"&amp;A2106-$F$2+3):C2106))</f>
        <v>10781.543181818182</v>
      </c>
      <c r="G2106" s="2">
        <f ca="1">IF(A2106&lt;$G$2,"",IF(A2106=$G$2,AVERAGE(INDIRECT("C"&amp;A2106-$G$2+3):C2106),G2105+(2/($G$2+3))*(C2106-G2105)))</f>
        <v>10752.578423894694</v>
      </c>
      <c r="J2106">
        <f ca="1">IF(F2106="","",IF(C2106&lt;(F2106*(1-'inputs and tables'!$K$14)),0,IF(C2106&gt;(F2106*(1+'inputs and tables'!$K$14)),1,J2105)))</f>
        <v>0</v>
      </c>
      <c r="K2106">
        <f ca="1">IF(G2106="","",IF(C2106&lt;(G2106*(1-'inputs and tables'!$K$14)),0,IF(C2106&gt;(G2106*(1+'inputs and tables'!$K$14)),1,K2105)))</f>
        <v>0</v>
      </c>
      <c r="N2106" s="13">
        <f t="shared" si="96"/>
        <v>38398.179135629238</v>
      </c>
      <c r="O2106" s="10">
        <f ca="1">(O2105+(IF(J2105&lt;&gt;J2104,(-O2105*'inputs and tables'!$K$22-'inputs and tables'!$K$21)-O2105*'inputs and tables'!$K$22,0)*('inputs and tables'!$K$15+'inputs and tables'!$K$16)))*(IF(AND(J2105=0,'inputs and tables'!$K$16=1),(data!C2105/data!C2106-1)*'inputs and tables'!$K$18+1,1)*IF(AND(J2105=1,'inputs and tables'!$K$15=1),(data!C2106/data!C2105-1)*'inputs and tables'!$K$17+1,1))</f>
        <v>1101884.6128638068</v>
      </c>
      <c r="P2106" s="10">
        <f ca="1">(P2105+(IF(K2105&lt;&gt;K2104,(-P2105*'inputs and tables'!$K$22-'inputs and tables'!$K$21)-P2105*'inputs and tables'!$K$22,0)*('inputs and tables'!$K$15+'inputs and tables'!$K$16)))*(IF(AND(K2105=0,'inputs and tables'!$K$16=1),data!C2105/data!C2106,1)*IF(AND(K2105=1,'inputs and tables'!$K$15=1),data!C2106/data!C2105,1))</f>
        <v>17417.779225204984</v>
      </c>
      <c r="R2106" s="36">
        <f ca="1">1-O2106/MAX($O$202:O2106)</f>
        <v>0.66760699692568148</v>
      </c>
      <c r="S2106" s="36">
        <f>1-N2106/MAX($N$202:N2106)</f>
        <v>0.4569738132448794</v>
      </c>
    </row>
    <row r="2107" spans="1:19" x14ac:dyDescent="0.4">
      <c r="A2107" s="17">
        <f t="shared" si="97"/>
        <v>2105</v>
      </c>
      <c r="B2107">
        <v>1602115200</v>
      </c>
      <c r="C2107">
        <v>10933.09</v>
      </c>
      <c r="D2107" s="14">
        <f t="shared" si="98"/>
        <v>44112</v>
      </c>
      <c r="F2107">
        <f ca="1">IF(A2107&lt;$F$2,"",AVERAGE(INDIRECT("C"&amp;A2107-$F$2+3):C2107))</f>
        <v>10772.637954545455</v>
      </c>
      <c r="G2107" s="2">
        <f ca="1">IF(A2107&lt;$G$2,"",IF(A2107=$G$2,AVERAGE(INDIRECT("C"&amp;A2107-$G$2+3):C2107),G2106+(2/($G$2+3))*(C2107-G2106)))</f>
        <v>10760.259767558749</v>
      </c>
      <c r="J2107">
        <f ca="1">IF(F2107="","",IF(C2107&lt;(F2107*(1-'inputs and tables'!$K$14)),0,IF(C2107&gt;(F2107*(1+'inputs and tables'!$K$14)),1,J2106)))</f>
        <v>1</v>
      </c>
      <c r="K2107">
        <f ca="1">IF(G2107="","",IF(C2107&lt;(G2107*(1-'inputs and tables'!$K$14)),0,IF(C2107&gt;(G2107*(1+'inputs and tables'!$K$14)),1,K2106)))</f>
        <v>1</v>
      </c>
      <c r="N2107" s="13">
        <f t="shared" ref="N2107:N2170" si="99">(C2107/C2106)*N2106</f>
        <v>39343.229335348558</v>
      </c>
      <c r="O2107" s="10">
        <f ca="1">(O2106+(IF(J2106&lt;&gt;J2105,(-O2106*'inputs and tables'!$K$22-'inputs and tables'!$K$21)-O2106*'inputs and tables'!$K$22,0)*('inputs and tables'!$K$15+'inputs and tables'!$K$16)))*(IF(AND(J2106=0,'inputs and tables'!$K$16=1),(data!C2106/data!C2107-1)*'inputs and tables'!$K$18+1,1)*IF(AND(J2106=1,'inputs and tables'!$K$15=1),(data!C2107/data!C2106-1)*'inputs and tables'!$K$17+1,1))</f>
        <v>1075416.6210124369</v>
      </c>
      <c r="P2107" s="10">
        <f ca="1">(P2106+(IF(K2106&lt;&gt;K2105,(-P2106*'inputs and tables'!$K$22-'inputs and tables'!$K$21)-P2106*'inputs and tables'!$K$22,0)*('inputs and tables'!$K$15+'inputs and tables'!$K$16)))*(IF(AND(K2106=0,'inputs and tables'!$K$16=1),data!C2106/data!C2107,1)*IF(AND(K2106=1,'inputs and tables'!$K$15=1),data!C2107/data!C2106,1))</f>
        <v>16999.39273244554</v>
      </c>
      <c r="R2107" s="36">
        <f ca="1">1-O2107/MAX($O$202:O2107)</f>
        <v>0.67559129509457772</v>
      </c>
      <c r="S2107" s="36">
        <f>1-N2107/MAX($N$202:N2107)</f>
        <v>0.44360893455016115</v>
      </c>
    </row>
    <row r="2108" spans="1:19" x14ac:dyDescent="0.4">
      <c r="A2108" s="17">
        <f t="shared" si="97"/>
        <v>2106</v>
      </c>
      <c r="B2108">
        <v>1602201600</v>
      </c>
      <c r="C2108">
        <v>11057.07</v>
      </c>
      <c r="D2108" s="14">
        <f t="shared" si="98"/>
        <v>44113</v>
      </c>
      <c r="F2108">
        <f ca="1">IF(A2108&lt;$F$2,"",AVERAGE(INDIRECT("C"&amp;A2108-$F$2+3):C2108))</f>
        <v>10763.406136363636</v>
      </c>
      <c r="G2108" s="2">
        <f ca="1">IF(A2108&lt;$G$2,"",IF(A2108=$G$2,AVERAGE(INDIRECT("C"&amp;A2108-$G$2+3):C2108),G2107+(2/($G$2+3))*(C2108-G2107)))</f>
        <v>10772.889990215825</v>
      </c>
      <c r="J2108">
        <f ca="1">IF(F2108="","",IF(C2108&lt;(F2108*(1-'inputs and tables'!$K$14)),0,IF(C2108&gt;(F2108*(1+'inputs and tables'!$K$14)),1,J2107)))</f>
        <v>1</v>
      </c>
      <c r="K2108">
        <f ca="1">IF(G2108="","",IF(C2108&lt;(G2108*(1-'inputs and tables'!$K$14)),0,IF(C2108&gt;(G2108*(1+'inputs and tables'!$K$14)),1,K2107)))</f>
        <v>1</v>
      </c>
      <c r="N2108" s="13">
        <f t="shared" si="99"/>
        <v>39789.377091655013</v>
      </c>
      <c r="O2108" s="10">
        <f ca="1">(O2107+(IF(J2107&lt;&gt;J2106,(-O2107*'inputs and tables'!$K$22-'inputs and tables'!$K$21)-O2107*'inputs and tables'!$K$22,0)*('inputs and tables'!$K$15+'inputs and tables'!$K$16)))*(IF(AND(J2107=0,'inputs and tables'!$K$16=1),(data!C2107/data!C2108-1)*'inputs and tables'!$K$18+1,1)*IF(AND(J2107=1,'inputs and tables'!$K$15=1),(data!C2108/data!C2107-1)*'inputs and tables'!$K$17+1,1))</f>
        <v>1100649.8903276485</v>
      </c>
      <c r="P2108" s="10">
        <f ca="1">(P2107+(IF(K2107&lt;&gt;K2106,(-P2107*'inputs and tables'!$K$22-'inputs and tables'!$K$21)-P2107*'inputs and tables'!$K$22,0)*('inputs and tables'!$K$15+'inputs and tables'!$K$16)))*(IF(AND(K2107=0,'inputs and tables'!$K$16=1),data!C2107/data!C2108,1)*IF(AND(K2107=1,'inputs and tables'!$K$15=1),data!C2108/data!C2107,1))</f>
        <v>17157.779589241589</v>
      </c>
      <c r="R2108" s="36">
        <f ca="1">1-O2108/MAX($O$202:O2108)</f>
        <v>0.66797946163474986</v>
      </c>
      <c r="S2108" s="36">
        <f>1-N2108/MAX($N$202:N2108)</f>
        <v>0.43729952300278785</v>
      </c>
    </row>
    <row r="2109" spans="1:19" x14ac:dyDescent="0.4">
      <c r="A2109" s="17">
        <f t="shared" si="97"/>
        <v>2107</v>
      </c>
      <c r="B2109">
        <v>1602288000</v>
      </c>
      <c r="C2109">
        <v>11299.5</v>
      </c>
      <c r="D2109" s="14">
        <f t="shared" si="98"/>
        <v>44114</v>
      </c>
      <c r="F2109">
        <f ca="1">IF(A2109&lt;$F$2,"",AVERAGE(INDIRECT("C"&amp;A2109-$F$2+3):C2109))</f>
        <v>10762.711590909092</v>
      </c>
      <c r="G2109" s="2">
        <f ca="1">IF(A2109&lt;$G$2,"",IF(A2109=$G$2,AVERAGE(INDIRECT("C"&amp;A2109-$G$2+3):C2109),G2108+(2/($G$2+3))*(C2109-G2108)))</f>
        <v>10795.298926802385</v>
      </c>
      <c r="J2109">
        <f ca="1">IF(F2109="","",IF(C2109&lt;(F2109*(1-'inputs and tables'!$K$14)),0,IF(C2109&gt;(F2109*(1+'inputs and tables'!$K$14)),1,J2108)))</f>
        <v>1</v>
      </c>
      <c r="K2109">
        <f ca="1">IF(G2109="","",IF(C2109&lt;(G2109*(1-'inputs and tables'!$K$14)),0,IF(C2109&gt;(G2109*(1+'inputs and tables'!$K$14)),1,K2108)))</f>
        <v>1</v>
      </c>
      <c r="N2109" s="13">
        <f t="shared" si="99"/>
        <v>40661.772643851931</v>
      </c>
      <c r="O2109" s="10">
        <f ca="1">(O2108+(IF(J2108&lt;&gt;J2107,(-O2108*'inputs and tables'!$K$22-'inputs and tables'!$K$21)-O2108*'inputs and tables'!$K$22,0)*('inputs and tables'!$K$15+'inputs and tables'!$K$16)))*(IF(AND(J2108=0,'inputs and tables'!$K$16=1),(data!C2108/data!C2109-1)*'inputs and tables'!$K$18+1,1)*IF(AND(J2108=1,'inputs and tables'!$K$15=1),(data!C2109/data!C2108-1)*'inputs and tables'!$K$17+1,1))</f>
        <v>1154947.1629371464</v>
      </c>
      <c r="P2109" s="10">
        <f ca="1">(P2108+(IF(K2108&lt;&gt;K2107,(-P2108*'inputs and tables'!$K$22-'inputs and tables'!$K$21)-P2108*'inputs and tables'!$K$22,0)*('inputs and tables'!$K$15+'inputs and tables'!$K$16)))*(IF(AND(K2108=0,'inputs and tables'!$K$16=1),data!C2108/data!C2109,1)*IF(AND(K2108=1,'inputs and tables'!$K$15=1),data!C2109/data!C2108,1))</f>
        <v>17533.969710658916</v>
      </c>
      <c r="R2109" s="36">
        <f ca="1">1-O2109/MAX($O$202:O2109)</f>
        <v>0.65160022074989077</v>
      </c>
      <c r="S2109" s="36">
        <f>1-N2109/MAX($N$202:N2109)</f>
        <v>0.42496212470120931</v>
      </c>
    </row>
    <row r="2110" spans="1:19" x14ac:dyDescent="0.4">
      <c r="A2110" s="17">
        <f t="shared" si="97"/>
        <v>2108</v>
      </c>
      <c r="B2110">
        <v>1602374400</v>
      </c>
      <c r="C2110">
        <v>11374.01</v>
      </c>
      <c r="D2110" s="14">
        <f t="shared" si="98"/>
        <v>44115</v>
      </c>
      <c r="F2110">
        <f ca="1">IF(A2110&lt;$F$2,"",AVERAGE(INDIRECT("C"&amp;A2110-$F$2+3):C2110))</f>
        <v>10759.052727272727</v>
      </c>
      <c r="G2110" s="2">
        <f ca="1">IF(A2110&lt;$G$2,"",IF(A2110=$G$2,AVERAGE(INDIRECT("C"&amp;A2110-$G$2+3):C2110),G2109+(2/($G$2+3))*(C2110-G2109)))</f>
        <v>10819.924929917177</v>
      </c>
      <c r="J2110">
        <f ca="1">IF(F2110="","",IF(C2110&lt;(F2110*(1-'inputs and tables'!$K$14)),0,IF(C2110&gt;(F2110*(1+'inputs and tables'!$K$14)),1,J2109)))</f>
        <v>1</v>
      </c>
      <c r="K2110">
        <f ca="1">IF(G2110="","",IF(C2110&lt;(G2110*(1-'inputs and tables'!$K$14)),0,IF(C2110&gt;(G2110*(1+'inputs and tables'!$K$14)),1,K2109)))</f>
        <v>1</v>
      </c>
      <c r="N2110" s="13">
        <f t="shared" si="99"/>
        <v>40929.900320270659</v>
      </c>
      <c r="O2110" s="10">
        <f ca="1">(O2109+(IF(J2109&lt;&gt;J2108,(-O2109*'inputs and tables'!$K$22-'inputs and tables'!$K$21)-O2109*'inputs and tables'!$K$22,0)*('inputs and tables'!$K$15+'inputs and tables'!$K$16)))*(IF(AND(J2109=0,'inputs and tables'!$K$16=1),(data!C2109/data!C2110-1)*'inputs and tables'!$K$18+1,1)*IF(AND(J2109=1,'inputs and tables'!$K$15=1),(data!C2110/data!C2109-1)*'inputs and tables'!$K$17+1,1))</f>
        <v>1172082.7888054154</v>
      </c>
      <c r="P2110" s="10">
        <f ca="1">(P2109+(IF(K2109&lt;&gt;K2108,(-P2109*'inputs and tables'!$K$22-'inputs and tables'!$K$21)-P2109*'inputs and tables'!$K$22,0)*('inputs and tables'!$K$15+'inputs and tables'!$K$16)))*(IF(AND(K2109=0,'inputs and tables'!$K$16=1),data!C2109/data!C2110,1)*IF(AND(K2109=1,'inputs and tables'!$K$15=1),data!C2110/data!C2109,1))</f>
        <v>17649.590409197895</v>
      </c>
      <c r="R2110" s="36">
        <f ca="1">1-O2110/MAX($O$202:O2110)</f>
        <v>0.64643111132099285</v>
      </c>
      <c r="S2110" s="36">
        <f>1-N2110/MAX($N$202:N2110)</f>
        <v>0.42117026912454547</v>
      </c>
    </row>
    <row r="2111" spans="1:19" x14ac:dyDescent="0.4">
      <c r="A2111" s="17">
        <f t="shared" si="97"/>
        <v>2109</v>
      </c>
      <c r="B2111">
        <v>1602460800</v>
      </c>
      <c r="C2111">
        <v>11535.46</v>
      </c>
      <c r="D2111" s="14">
        <f t="shared" si="98"/>
        <v>44116</v>
      </c>
      <c r="F2111">
        <f ca="1">IF(A2111&lt;$F$2,"",AVERAGE(INDIRECT("C"&amp;A2111-$F$2+3):C2111))</f>
        <v>10760.442500000001</v>
      </c>
      <c r="G2111" s="2">
        <f ca="1">IF(A2111&lt;$G$2,"",IF(A2111=$G$2,AVERAGE(INDIRECT("C"&amp;A2111-$G$2+3):C2111),G2110+(2/($G$2+3))*(C2111-G2110)))</f>
        <v>10850.373230771766</v>
      </c>
      <c r="J2111">
        <f ca="1">IF(F2111="","",IF(C2111&lt;(F2111*(1-'inputs and tables'!$K$14)),0,IF(C2111&gt;(F2111*(1+'inputs and tables'!$K$14)),1,J2110)))</f>
        <v>1</v>
      </c>
      <c r="K2111">
        <f ca="1">IF(G2111="","",IF(C2111&lt;(G2111*(1-'inputs and tables'!$K$14)),0,IF(C2111&gt;(G2111*(1+'inputs and tables'!$K$14)),1,K2110)))</f>
        <v>1</v>
      </c>
      <c r="N2111" s="13">
        <f t="shared" si="99"/>
        <v>41510.885602216746</v>
      </c>
      <c r="O2111" s="10">
        <f ca="1">(O2110+(IF(J2110&lt;&gt;J2109,(-O2110*'inputs and tables'!$K$22-'inputs and tables'!$K$21)-O2110*'inputs and tables'!$K$22,0)*('inputs and tables'!$K$15+'inputs and tables'!$K$16)))*(IF(AND(J2110=0,'inputs and tables'!$K$16=1),(data!C2110/data!C2111-1)*'inputs and tables'!$K$18+1,1)*IF(AND(J2110=1,'inputs and tables'!$K$15=1),(data!C2111/data!C2110-1)*'inputs and tables'!$K$17+1,1))</f>
        <v>1209516.7038510696</v>
      </c>
      <c r="P2111" s="10">
        <f ca="1">(P2110+(IF(K2110&lt;&gt;K2109,(-P2110*'inputs and tables'!$K$22-'inputs and tables'!$K$21)-P2110*'inputs and tables'!$K$22,0)*('inputs and tables'!$K$15+'inputs and tables'!$K$16)))*(IF(AND(K2110=0,'inputs and tables'!$K$16=1),data!C2110/data!C2111,1)*IF(AND(K2110=1,'inputs and tables'!$K$15=1),data!C2111/data!C2110,1))</f>
        <v>17900.120026418645</v>
      </c>
      <c r="R2111" s="36">
        <f ca="1">1-O2111/MAX($O$202:O2111)</f>
        <v>0.63513884778124241</v>
      </c>
      <c r="S2111" s="36">
        <f>1-N2111/MAX($N$202:N2111)</f>
        <v>0.41295398831858166</v>
      </c>
    </row>
    <row r="2112" spans="1:19" x14ac:dyDescent="0.4">
      <c r="A2112" s="17">
        <f t="shared" si="97"/>
        <v>2110</v>
      </c>
      <c r="B2112">
        <v>1602547200</v>
      </c>
      <c r="C2112">
        <v>11428.22</v>
      </c>
      <c r="D2112" s="14">
        <f t="shared" si="98"/>
        <v>44117</v>
      </c>
      <c r="F2112">
        <f ca="1">IF(A2112&lt;$F$2,"",AVERAGE(INDIRECT("C"&amp;A2112-$F$2+3):C2112))</f>
        <v>10753.901818181817</v>
      </c>
      <c r="G2112" s="2">
        <f ca="1">IF(A2112&lt;$G$2,"",IF(A2112=$G$2,AVERAGE(INDIRECT("C"&amp;A2112-$G$2+3):C2112),G2111+(2/($G$2+3))*(C2112-G2111)))</f>
        <v>10874.962454994244</v>
      </c>
      <c r="J2112">
        <f ca="1">IF(F2112="","",IF(C2112&lt;(F2112*(1-'inputs and tables'!$K$14)),0,IF(C2112&gt;(F2112*(1+'inputs and tables'!$K$14)),1,J2111)))</f>
        <v>1</v>
      </c>
      <c r="K2112">
        <f ca="1">IF(G2112="","",IF(C2112&lt;(G2112*(1-'inputs and tables'!$K$14)),0,IF(C2112&gt;(G2112*(1+'inputs and tables'!$K$14)),1,K2111)))</f>
        <v>1</v>
      </c>
      <c r="N2112" s="13">
        <f t="shared" si="99"/>
        <v>41124.97750908637</v>
      </c>
      <c r="O2112" s="10">
        <f ca="1">(O2111+(IF(J2111&lt;&gt;J2110,(-O2111*'inputs and tables'!$K$22-'inputs and tables'!$K$21)-O2111*'inputs and tables'!$K$22,0)*('inputs and tables'!$K$15+'inputs and tables'!$K$16)))*(IF(AND(J2111=0,'inputs and tables'!$K$16=1),(data!C2111/data!C2112-1)*'inputs and tables'!$K$18+1,1)*IF(AND(J2111=1,'inputs and tables'!$K$15=1),(data!C2112/data!C2111-1)*'inputs and tables'!$K$17+1,1))</f>
        <v>1184216.9511344701</v>
      </c>
      <c r="P2112" s="10">
        <f ca="1">(P2111+(IF(K2111&lt;&gt;K2110,(-P2111*'inputs and tables'!$K$22-'inputs and tables'!$K$21)-P2111*'inputs and tables'!$K$22,0)*('inputs and tables'!$K$15+'inputs and tables'!$K$16)))*(IF(AND(K2111=0,'inputs and tables'!$K$16=1),data!C2111/data!C2112,1)*IF(AND(K2111=1,'inputs and tables'!$K$15=1),data!C2112/data!C2111,1))</f>
        <v>17733.710635580905</v>
      </c>
      <c r="R2112" s="36">
        <f ca="1">1-O2112/MAX($O$202:O2112)</f>
        <v>0.6427707365328712</v>
      </c>
      <c r="S2112" s="36">
        <f>1-N2112/MAX($N$202:N2112)</f>
        <v>0.41841149190254934</v>
      </c>
    </row>
    <row r="2113" spans="1:19" x14ac:dyDescent="0.4">
      <c r="A2113" s="17">
        <f t="shared" si="97"/>
        <v>2111</v>
      </c>
      <c r="B2113">
        <v>1602633600</v>
      </c>
      <c r="C2113">
        <v>11427.7</v>
      </c>
      <c r="D2113" s="14">
        <f t="shared" si="98"/>
        <v>44118</v>
      </c>
      <c r="F2113">
        <f ca="1">IF(A2113&lt;$F$2,"",AVERAGE(INDIRECT("C"&amp;A2113-$F$2+3):C2113))</f>
        <v>10748.735909090909</v>
      </c>
      <c r="G2113" s="2">
        <f ca="1">IF(A2113&lt;$G$2,"",IF(A2113=$G$2,AVERAGE(INDIRECT("C"&amp;A2113-$G$2+3):C2113),G2112+(2/($G$2+3))*(C2113-G2112)))</f>
        <v>10898.483201590234</v>
      </c>
      <c r="J2113">
        <f ca="1">IF(F2113="","",IF(C2113&lt;(F2113*(1-'inputs and tables'!$K$14)),0,IF(C2113&gt;(F2113*(1+'inputs and tables'!$K$14)),1,J2112)))</f>
        <v>1</v>
      </c>
      <c r="K2113">
        <f ca="1">IF(G2113="","",IF(C2113&lt;(G2113*(1-'inputs and tables'!$K$14)),0,IF(C2113&gt;(G2113*(1+'inputs and tables'!$K$14)),1,K2112)))</f>
        <v>1</v>
      </c>
      <c r="N2113" s="13">
        <f t="shared" si="99"/>
        <v>41123.106265068956</v>
      </c>
      <c r="O2113" s="10">
        <f ca="1">(O2112+(IF(J2112&lt;&gt;J2111,(-O2112*'inputs and tables'!$K$22-'inputs and tables'!$K$21)-O2112*'inputs and tables'!$K$22,0)*('inputs and tables'!$K$15+'inputs and tables'!$K$16)))*(IF(AND(J2112=0,'inputs and tables'!$K$16=1),(data!C2112/data!C2113-1)*'inputs and tables'!$K$18+1,1)*IF(AND(J2112=1,'inputs and tables'!$K$15=1),(data!C2113/data!C2112-1)*'inputs and tables'!$K$17+1,1))</f>
        <v>1184095.7131960313</v>
      </c>
      <c r="P2113" s="10">
        <f ca="1">(P2112+(IF(K2112&lt;&gt;K2111,(-P2112*'inputs and tables'!$K$22-'inputs and tables'!$K$21)-P2112*'inputs and tables'!$K$22,0)*('inputs and tables'!$K$15+'inputs and tables'!$K$16)))*(IF(AND(K2112=0,'inputs and tables'!$K$16=1),data!C2112/data!C2113,1)*IF(AND(K2112=1,'inputs and tables'!$K$15=1),data!C2113/data!C2112,1))</f>
        <v>17732.903726934546</v>
      </c>
      <c r="R2113" s="36">
        <f ca="1">1-O2113/MAX($O$202:O2113)</f>
        <v>0.64280730900332206</v>
      </c>
      <c r="S2113" s="36">
        <f>1-N2113/MAX($N$202:N2113)</f>
        <v>0.41843795499340775</v>
      </c>
    </row>
    <row r="2114" spans="1:19" x14ac:dyDescent="0.4">
      <c r="A2114" s="17">
        <f t="shared" si="97"/>
        <v>2112</v>
      </c>
      <c r="B2114">
        <v>1602720000</v>
      </c>
      <c r="C2114">
        <v>11509.34</v>
      </c>
      <c r="D2114" s="14">
        <f t="shared" si="98"/>
        <v>44119</v>
      </c>
      <c r="F2114">
        <f ca="1">IF(A2114&lt;$F$2,"",AVERAGE(INDIRECT("C"&amp;A2114-$F$2+3):C2114))</f>
        <v>10739.306818181818</v>
      </c>
      <c r="G2114" s="2">
        <f ca="1">IF(A2114&lt;$G$2,"",IF(A2114=$G$2,AVERAGE(INDIRECT("C"&amp;A2114-$G$2+3):C2114),G2113+(2/($G$2+3))*(C2114-G2113)))</f>
        <v>10924.477107905543</v>
      </c>
      <c r="J2114">
        <f ca="1">IF(F2114="","",IF(C2114&lt;(F2114*(1-'inputs and tables'!$K$14)),0,IF(C2114&gt;(F2114*(1+'inputs and tables'!$K$14)),1,J2113)))</f>
        <v>1</v>
      </c>
      <c r="K2114">
        <f ca="1">IF(G2114="","",IF(C2114&lt;(G2114*(1-'inputs and tables'!$K$14)),0,IF(C2114&gt;(G2114*(1+'inputs and tables'!$K$14)),1,K2113)))</f>
        <v>1</v>
      </c>
      <c r="N2114" s="13">
        <f t="shared" si="99"/>
        <v>41416.891575803413</v>
      </c>
      <c r="O2114" s="10">
        <f ca="1">(O2113+(IF(J2113&lt;&gt;J2112,(-O2113*'inputs and tables'!$K$22-'inputs and tables'!$K$21)-O2113*'inputs and tables'!$K$22,0)*('inputs and tables'!$K$15+'inputs and tables'!$K$16)))*(IF(AND(J2113=0,'inputs and tables'!$K$16=1),(data!C2113/data!C2114-1)*'inputs and tables'!$K$18+1,1)*IF(AND(J2113=1,'inputs and tables'!$K$15=1),(data!C2114/data!C2113-1)*'inputs and tables'!$K$17+1,1))</f>
        <v>1203128.9868693843</v>
      </c>
      <c r="P2114" s="10">
        <f ca="1">(P2113+(IF(K2113&lt;&gt;K2112,(-P2113*'inputs and tables'!$K$22-'inputs and tables'!$K$21)-P2113*'inputs and tables'!$K$22,0)*('inputs and tables'!$K$15+'inputs and tables'!$K$16)))*(IF(AND(K2113=0,'inputs and tables'!$K$16=1),data!C2113/data!C2114,1)*IF(AND(K2113=1,'inputs and tables'!$K$15=1),data!C2114/data!C2113,1))</f>
        <v>17859.588384413033</v>
      </c>
      <c r="R2114" s="36">
        <f ca="1">1-O2114/MAX($O$202:O2114)</f>
        <v>0.63706575773673491</v>
      </c>
      <c r="S2114" s="36">
        <f>1-N2114/MAX($N$202:N2114)</f>
        <v>0.41428324972862673</v>
      </c>
    </row>
    <row r="2115" spans="1:19" x14ac:dyDescent="0.4">
      <c r="A2115" s="17">
        <f t="shared" si="97"/>
        <v>2113</v>
      </c>
      <c r="B2115">
        <v>1602806400</v>
      </c>
      <c r="C2115">
        <v>11328.95</v>
      </c>
      <c r="D2115" s="14">
        <f t="shared" si="98"/>
        <v>44120</v>
      </c>
      <c r="F2115">
        <f ca="1">IF(A2115&lt;$F$2,"",AVERAGE(INDIRECT("C"&amp;A2115-$F$2+3):C2115))</f>
        <v>10737.794772727273</v>
      </c>
      <c r="G2115" s="2">
        <f ca="1">IF(A2115&lt;$G$2,"",IF(A2115=$G$2,AVERAGE(INDIRECT("C"&amp;A2115-$G$2+3):C2115),G2114+(2/($G$2+3))*(C2115-G2114)))</f>
        <v>10941.688720335094</v>
      </c>
      <c r="J2115">
        <f ca="1">IF(F2115="","",IF(C2115&lt;(F2115*(1-'inputs and tables'!$K$14)),0,IF(C2115&gt;(F2115*(1+'inputs and tables'!$K$14)),1,J2114)))</f>
        <v>1</v>
      </c>
      <c r="K2115">
        <f ca="1">IF(G2115="","",IF(C2115&lt;(G2115*(1-'inputs and tables'!$K$14)),0,IF(C2115&gt;(G2115*(1+'inputs and tables'!$K$14)),1,K2114)))</f>
        <v>1</v>
      </c>
      <c r="N2115" s="13">
        <f t="shared" si="99"/>
        <v>40767.749829069093</v>
      </c>
      <c r="O2115" s="10">
        <f ca="1">(O2114+(IF(J2114&lt;&gt;J2113,(-O2114*'inputs and tables'!$K$22-'inputs and tables'!$K$21)-O2114*'inputs and tables'!$K$22,0)*('inputs and tables'!$K$15+'inputs and tables'!$K$16)))*(IF(AND(J2114=0,'inputs and tables'!$K$16=1),(data!C2114/data!C2115-1)*'inputs and tables'!$K$18+1,1)*IF(AND(J2114=1,'inputs and tables'!$K$15=1),(data!C2115/data!C2114-1)*'inputs and tables'!$K$17+1,1))</f>
        <v>1160700.5778235069</v>
      </c>
      <c r="P2115" s="10">
        <f ca="1">(P2114+(IF(K2114&lt;&gt;K2113,(-P2114*'inputs and tables'!$K$22-'inputs and tables'!$K$21)-P2114*'inputs and tables'!$K$22,0)*('inputs and tables'!$K$15+'inputs and tables'!$K$16)))*(IF(AND(K2114=0,'inputs and tables'!$K$16=1),data!C2114/data!C2115,1)*IF(AND(K2114=1,'inputs and tables'!$K$15=1),data!C2115/data!C2114,1))</f>
        <v>17579.668671496023</v>
      </c>
      <c r="R2115" s="36">
        <f ca="1">1-O2115/MAX($O$202:O2115)</f>
        <v>0.64986465349567579</v>
      </c>
      <c r="S2115" s="36">
        <f>1-N2115/MAX($N$202:N2115)</f>
        <v>0.42346339772855146</v>
      </c>
    </row>
    <row r="2116" spans="1:19" x14ac:dyDescent="0.4">
      <c r="A2116" s="17">
        <f t="shared" si="97"/>
        <v>2114</v>
      </c>
      <c r="B2116">
        <v>1602892800</v>
      </c>
      <c r="C2116">
        <v>11367.89</v>
      </c>
      <c r="D2116" s="14">
        <f t="shared" si="98"/>
        <v>44121</v>
      </c>
      <c r="F2116">
        <f ca="1">IF(A2116&lt;$F$2,"",AVERAGE(INDIRECT("C"&amp;A2116-$F$2+3):C2116))</f>
        <v>10764.962272727273</v>
      </c>
      <c r="G2116" s="2">
        <f ca="1">IF(A2116&lt;$G$2,"",IF(A2116=$G$2,AVERAGE(INDIRECT("C"&amp;A2116-$G$2+3):C2116),G2115+(2/($G$2+3))*(C2116-G2115)))</f>
        <v>10959.824945001687</v>
      </c>
      <c r="J2116">
        <f ca="1">IF(F2116="","",IF(C2116&lt;(F2116*(1-'inputs and tables'!$K$14)),0,IF(C2116&gt;(F2116*(1+'inputs and tables'!$K$14)),1,J2115)))</f>
        <v>1</v>
      </c>
      <c r="K2116">
        <f ca="1">IF(G2116="","",IF(C2116&lt;(G2116*(1-'inputs and tables'!$K$14)),0,IF(C2116&gt;(G2116*(1+'inputs and tables'!$K$14)),1,K2115)))</f>
        <v>1</v>
      </c>
      <c r="N2116" s="13">
        <f t="shared" si="99"/>
        <v>40907.877217604117</v>
      </c>
      <c r="O2116" s="10">
        <f ca="1">(O2115+(IF(J2115&lt;&gt;J2114,(-O2115*'inputs and tables'!$K$22-'inputs and tables'!$K$21)-O2115*'inputs and tables'!$K$22,0)*('inputs and tables'!$K$15+'inputs and tables'!$K$16)))*(IF(AND(J2115=0,'inputs and tables'!$K$16=1),(data!C2115/data!C2116-1)*'inputs and tables'!$K$18+1,1)*IF(AND(J2115=1,'inputs and tables'!$K$15=1),(data!C2116/data!C2115-1)*'inputs and tables'!$K$17+1,1))</f>
        <v>1169677.1185555256</v>
      </c>
      <c r="P2116" s="10">
        <f ca="1">(P2115+(IF(K2115&lt;&gt;K2114,(-P2115*'inputs and tables'!$K$22-'inputs and tables'!$K$21)-P2115*'inputs and tables'!$K$22,0)*('inputs and tables'!$K$15+'inputs and tables'!$K$16)))*(IF(AND(K2115=0,'inputs and tables'!$K$16=1),data!C2115/data!C2116,1)*IF(AND(K2115=1,'inputs and tables'!$K$15=1),data!C2116/data!C2115,1))</f>
        <v>17640.093715129195</v>
      </c>
      <c r="R2116" s="36">
        <f ca="1">1-O2116/MAX($O$202:O2116)</f>
        <v>0.64715680251354812</v>
      </c>
      <c r="S2116" s="36">
        <f>1-N2116/MAX($N$202:N2116)</f>
        <v>0.42148171934772627</v>
      </c>
    </row>
    <row r="2117" spans="1:19" x14ac:dyDescent="0.4">
      <c r="A2117" s="17">
        <f t="shared" ref="A2117:A2180" si="100">A2116+1</f>
        <v>2115</v>
      </c>
      <c r="B2117">
        <v>1602979200</v>
      </c>
      <c r="C2117">
        <v>11514.2</v>
      </c>
      <c r="D2117" s="14">
        <f t="shared" si="98"/>
        <v>44122</v>
      </c>
      <c r="F2117">
        <f ca="1">IF(A2117&lt;$F$2,"",AVERAGE(INDIRECT("C"&amp;A2117-$F$2+3):C2117))</f>
        <v>10788.011136363637</v>
      </c>
      <c r="G2117" s="2">
        <f ca="1">IF(A2117&lt;$G$2,"",IF(A2117=$G$2,AVERAGE(INDIRECT("C"&amp;A2117-$G$2+3):C2117),G2116+(2/($G$2+3))*(C2117-G2116)))</f>
        <v>10983.415372873955</v>
      </c>
      <c r="J2117">
        <f ca="1">IF(F2117="","",IF(C2117&lt;(F2117*(1-'inputs and tables'!$K$14)),0,IF(C2117&gt;(F2117*(1+'inputs and tables'!$K$14)),1,J2116)))</f>
        <v>1</v>
      </c>
      <c r="K2117">
        <f ca="1">IF(G2117="","",IF(C2117&lt;(G2117*(1-'inputs and tables'!$K$14)),0,IF(C2117&gt;(G2117*(1+'inputs and tables'!$K$14)),1,K2116)))</f>
        <v>1</v>
      </c>
      <c r="N2117" s="13">
        <f t="shared" si="99"/>
        <v>41434.380510273884</v>
      </c>
      <c r="O2117" s="10">
        <f ca="1">(O2116+(IF(J2116&lt;&gt;J2115,(-O2116*'inputs and tables'!$K$22-'inputs and tables'!$K$21)-O2116*'inputs and tables'!$K$22,0)*('inputs and tables'!$K$15+'inputs and tables'!$K$16)))*(IF(AND(J2116=0,'inputs and tables'!$K$16=1),(data!C2116/data!C2117-1)*'inputs and tables'!$K$18+1,1)*IF(AND(J2116=1,'inputs and tables'!$K$15=1),(data!C2117/data!C2116-1)*'inputs and tables'!$K$17+1,1))</f>
        <v>1203549.2604601083</v>
      </c>
      <c r="P2117" s="10">
        <f ca="1">(P2116+(IF(K2116&lt;&gt;K2115,(-P2116*'inputs and tables'!$K$22-'inputs and tables'!$K$21)-P2116*'inputs and tables'!$K$22,0)*('inputs and tables'!$K$15+'inputs and tables'!$K$16)))*(IF(AND(K2116=0,'inputs and tables'!$K$16=1),data!C2116/data!C2117,1)*IF(AND(K2116=1,'inputs and tables'!$K$15=1),data!C2117/data!C2116,1))</f>
        <v>17867.129876761705</v>
      </c>
      <c r="R2117" s="36">
        <f ca="1">1-O2117/MAX($O$202:O2117)</f>
        <v>0.63693897858100224</v>
      </c>
      <c r="S2117" s="36">
        <f>1-N2117/MAX($N$202:N2117)</f>
        <v>0.41403592161021874</v>
      </c>
    </row>
    <row r="2118" spans="1:19" x14ac:dyDescent="0.4">
      <c r="A2118" s="17">
        <f t="shared" si="100"/>
        <v>2116</v>
      </c>
      <c r="B2118">
        <v>1603065600</v>
      </c>
      <c r="C2118">
        <v>11760.45</v>
      </c>
      <c r="D2118" s="14">
        <f t="shared" si="98"/>
        <v>44123</v>
      </c>
      <c r="F2118">
        <f ca="1">IF(A2118&lt;$F$2,"",AVERAGE(INDIRECT("C"&amp;A2118-$F$2+3):C2118))</f>
        <v>10824.195000000002</v>
      </c>
      <c r="G2118" s="2">
        <f ca="1">IF(A2118&lt;$G$2,"",IF(A2118=$G$2,AVERAGE(INDIRECT("C"&amp;A2118-$G$2+3):C2118),G2117+(2/($G$2+3))*(C2118-G2117)))</f>
        <v>11016.480676155914</v>
      </c>
      <c r="J2118">
        <f ca="1">IF(F2118="","",IF(C2118&lt;(F2118*(1-'inputs and tables'!$K$14)),0,IF(C2118&gt;(F2118*(1+'inputs and tables'!$K$14)),1,J2117)))</f>
        <v>1</v>
      </c>
      <c r="K2118">
        <f ca="1">IF(G2118="","",IF(C2118&lt;(G2118*(1-'inputs and tables'!$K$14)),0,IF(C2118&gt;(G2118*(1+'inputs and tables'!$K$14)),1,K2117)))</f>
        <v>1</v>
      </c>
      <c r="N2118" s="13">
        <f t="shared" si="99"/>
        <v>42320.522508906441</v>
      </c>
      <c r="O2118" s="10">
        <f ca="1">(O2117+(IF(J2117&lt;&gt;J2116,(-O2117*'inputs and tables'!$K$22-'inputs and tables'!$K$21)-O2117*'inputs and tables'!$K$22,0)*('inputs and tables'!$K$15+'inputs and tables'!$K$16)))*(IF(AND(J2117=0,'inputs and tables'!$K$16=1),(data!C2117/data!C2118-1)*'inputs and tables'!$K$18+1,1)*IF(AND(J2117=1,'inputs and tables'!$K$15=1),(data!C2118/data!C2117-1)*'inputs and tables'!$K$17+1,1))</f>
        <v>1261463.9668334282</v>
      </c>
      <c r="P2118" s="10">
        <f ca="1">(P2117+(IF(K2117&lt;&gt;K2116,(-P2117*'inputs and tables'!$K$22-'inputs and tables'!$K$21)-P2117*'inputs and tables'!$K$22,0)*('inputs and tables'!$K$15+'inputs and tables'!$K$16)))*(IF(AND(K2117=0,'inputs and tables'!$K$16=1),data!C2117/data!C2118,1)*IF(AND(K2117=1,'inputs and tables'!$K$15=1),data!C2118/data!C2117,1))</f>
        <v>18249.247673234979</v>
      </c>
      <c r="R2118" s="36">
        <f ca="1">1-O2118/MAX($O$202:O2118)</f>
        <v>0.61946850758171756</v>
      </c>
      <c r="S2118" s="36">
        <f>1-N2118/MAX($N$202:N2118)</f>
        <v>0.40150412137194913</v>
      </c>
    </row>
    <row r="2119" spans="1:19" x14ac:dyDescent="0.4">
      <c r="A2119" s="17">
        <f t="shared" si="100"/>
        <v>2117</v>
      </c>
      <c r="B2119">
        <v>1603152000</v>
      </c>
      <c r="C2119">
        <v>11923.83</v>
      </c>
      <c r="D2119" s="14">
        <f t="shared" si="98"/>
        <v>44124</v>
      </c>
      <c r="F2119">
        <f ca="1">IF(A2119&lt;$F$2,"",AVERAGE(INDIRECT("C"&amp;A2119-$F$2+3):C2119))</f>
        <v>10862.057954545457</v>
      </c>
      <c r="G2119" s="2">
        <f ca="1">IF(A2119&lt;$G$2,"",IF(A2119=$G$2,AVERAGE(INDIRECT("C"&amp;A2119-$G$2+3):C2119),G2118+(2/($G$2+3))*(C2119-G2118)))</f>
        <v>11055.091285681194</v>
      </c>
      <c r="J2119">
        <f ca="1">IF(F2119="","",IF(C2119&lt;(F2119*(1-'inputs and tables'!$K$14)),0,IF(C2119&gt;(F2119*(1+'inputs and tables'!$K$14)),1,J2118)))</f>
        <v>1</v>
      </c>
      <c r="K2119">
        <f ca="1">IF(G2119="","",IF(C2119&lt;(G2119*(1-'inputs and tables'!$K$14)),0,IF(C2119&gt;(G2119*(1+'inputs and tables'!$K$14)),1,K2118)))</f>
        <v>1</v>
      </c>
      <c r="N2119" s="13">
        <f t="shared" si="99"/>
        <v>42908.452984994103</v>
      </c>
      <c r="O2119" s="10">
        <f ca="1">(O2118+(IF(J2118&lt;&gt;J2117,(-O2118*'inputs and tables'!$K$22-'inputs and tables'!$K$21)-O2118*'inputs and tables'!$K$22,0)*('inputs and tables'!$K$15+'inputs and tables'!$K$16)))*(IF(AND(J2118=0,'inputs and tables'!$K$16=1),(data!C2118/data!C2119-1)*'inputs and tables'!$K$18+1,1)*IF(AND(J2118=1,'inputs and tables'!$K$15=1),(data!C2119/data!C2118-1)*'inputs and tables'!$K$17+1,1))</f>
        <v>1300894.4700478292</v>
      </c>
      <c r="P2119" s="10">
        <f ca="1">(P2118+(IF(K2118&lt;&gt;K2117,(-P2118*'inputs and tables'!$K$22-'inputs and tables'!$K$21)-P2118*'inputs and tables'!$K$22,0)*('inputs and tables'!$K$15+'inputs and tables'!$K$16)))*(IF(AND(K2118=0,'inputs and tables'!$K$16=1),data!C2118/data!C2119,1)*IF(AND(K2118=1,'inputs and tables'!$K$15=1),data!C2119/data!C2118,1))</f>
        <v>18502.772162931644</v>
      </c>
      <c r="R2119" s="36">
        <f ca="1">1-O2119/MAX($O$202:O2119)</f>
        <v>0.60757395598969333</v>
      </c>
      <c r="S2119" s="36">
        <f>1-N2119/MAX($N$202:N2119)</f>
        <v>0.39318962178645267</v>
      </c>
    </row>
    <row r="2120" spans="1:19" x14ac:dyDescent="0.4">
      <c r="A2120" s="17">
        <f t="shared" si="100"/>
        <v>2118</v>
      </c>
      <c r="B2120">
        <v>1603238400</v>
      </c>
      <c r="C2120">
        <v>12808</v>
      </c>
      <c r="D2120" s="14">
        <f t="shared" si="98"/>
        <v>44125</v>
      </c>
      <c r="F2120">
        <f ca="1">IF(A2120&lt;$F$2,"",AVERAGE(INDIRECT("C"&amp;A2120-$F$2+3):C2120))</f>
        <v>10917.353409090912</v>
      </c>
      <c r="G2120" s="2">
        <f ca="1">IF(A2120&lt;$G$2,"",IF(A2120=$G$2,AVERAGE(INDIRECT("C"&amp;A2120-$G$2+3):C2120),G2119+(2/($G$2+3))*(C2120-G2119)))</f>
        <v>11129.683145864972</v>
      </c>
      <c r="J2120">
        <f ca="1">IF(F2120="","",IF(C2120&lt;(F2120*(1-'inputs and tables'!$K$14)),0,IF(C2120&gt;(F2120*(1+'inputs and tables'!$K$14)),1,J2119)))</f>
        <v>1</v>
      </c>
      <c r="K2120">
        <f ca="1">IF(G2120="","",IF(C2120&lt;(G2120*(1-'inputs and tables'!$K$14)),0,IF(C2120&gt;(G2120*(1+'inputs and tables'!$K$14)),1,K2119)))</f>
        <v>1</v>
      </c>
      <c r="N2120" s="13">
        <f t="shared" si="99"/>
        <v>46090.17956745479</v>
      </c>
      <c r="O2120" s="10">
        <f ca="1">(O2119+(IF(J2119&lt;&gt;J2118,(-O2119*'inputs and tables'!$K$22-'inputs and tables'!$K$21)-O2119*'inputs and tables'!$K$22,0)*('inputs and tables'!$K$15+'inputs and tables'!$K$16)))*(IF(AND(J2119=0,'inputs and tables'!$K$16=1),(data!C2119/data!C2120-1)*'inputs and tables'!$K$18+1,1)*IF(AND(J2119=1,'inputs and tables'!$K$15=1),(data!C2120/data!C2119-1)*'inputs and tables'!$K$17+1,1))</f>
        <v>1517936.8711102335</v>
      </c>
      <c r="P2120" s="10">
        <f ca="1">(P2119+(IF(K2119&lt;&gt;K2118,(-P2119*'inputs and tables'!$K$22-'inputs and tables'!$K$21)-P2119*'inputs and tables'!$K$22,0)*('inputs and tables'!$K$15+'inputs and tables'!$K$16)))*(IF(AND(K2119=0,'inputs and tables'!$K$16=1),data!C2119/data!C2120,1)*IF(AND(K2119=1,'inputs and tables'!$K$15=1),data!C2120/data!C2119,1))</f>
        <v>19874.780658800781</v>
      </c>
      <c r="R2120" s="36">
        <f ca="1">1-O2120/MAX($O$202:O2120)</f>
        <v>0.54210124256637759</v>
      </c>
      <c r="S2120" s="36">
        <f>1-N2120/MAX($N$202:N2120)</f>
        <v>0.34819371593195192</v>
      </c>
    </row>
    <row r="2121" spans="1:19" x14ac:dyDescent="0.4">
      <c r="A2121" s="17">
        <f t="shared" si="100"/>
        <v>2119</v>
      </c>
      <c r="B2121">
        <v>1603324800</v>
      </c>
      <c r="C2121">
        <v>12987.02</v>
      </c>
      <c r="D2121" s="14">
        <f t="shared" si="98"/>
        <v>44126</v>
      </c>
      <c r="F2121">
        <f ca="1">IF(A2121&lt;$F$2,"",AVERAGE(INDIRECT("C"&amp;A2121-$F$2+3):C2121))</f>
        <v>10982.383636363638</v>
      </c>
      <c r="G2121" s="2">
        <f ca="1">IF(A2121&lt;$G$2,"",IF(A2121=$G$2,AVERAGE(INDIRECT("C"&amp;A2121-$G$2+3):C2121),G2120+(2/($G$2+3))*(C2121-G2120)))</f>
        <v>11208.718756679229</v>
      </c>
      <c r="J2121">
        <f ca="1">IF(F2121="","",IF(C2121&lt;(F2121*(1-'inputs and tables'!$K$14)),0,IF(C2121&gt;(F2121*(1+'inputs and tables'!$K$14)),1,J2120)))</f>
        <v>1</v>
      </c>
      <c r="K2121">
        <f ca="1">IF(G2121="","",IF(C2121&lt;(G2121*(1-'inputs and tables'!$K$14)),0,IF(C2121&gt;(G2121*(1+'inputs and tables'!$K$14)),1,K2120)))</f>
        <v>1</v>
      </c>
      <c r="N2121" s="13">
        <f t="shared" si="99"/>
        <v>46734.391305912461</v>
      </c>
      <c r="O2121" s="10">
        <f ca="1">(O2120+(IF(J2120&lt;&gt;J2119,(-O2120*'inputs and tables'!$K$22-'inputs and tables'!$K$21)-O2120*'inputs and tables'!$K$22,0)*('inputs and tables'!$K$15+'inputs and tables'!$K$16)))*(IF(AND(J2120=0,'inputs and tables'!$K$16=1),(data!C2120/data!C2121-1)*'inputs and tables'!$K$18+1,1)*IF(AND(J2120=1,'inputs and tables'!$K$15=1),(data!C2121/data!C2120-1)*'inputs and tables'!$K$17+1,1))</f>
        <v>1565674.0183618614</v>
      </c>
      <c r="P2121" s="10">
        <f ca="1">(P2120+(IF(K2120&lt;&gt;K2119,(-P2120*'inputs and tables'!$K$22-'inputs and tables'!$K$21)-P2120*'inputs and tables'!$K$22,0)*('inputs and tables'!$K$15+'inputs and tables'!$K$16)))*(IF(AND(K2120=0,'inputs and tables'!$K$16=1),data!C2120/data!C2121,1)*IF(AND(K2120=1,'inputs and tables'!$K$15=1),data!C2121/data!C2120,1))</f>
        <v>20152.574477784114</v>
      </c>
      <c r="R2121" s="36">
        <f ca="1">1-O2121/MAX($O$202:O2121)</f>
        <v>0.52770092011162451</v>
      </c>
      <c r="S2121" s="36">
        <f>1-N2121/MAX($N$202:N2121)</f>
        <v>0.33908328799832743</v>
      </c>
    </row>
    <row r="2122" spans="1:19" x14ac:dyDescent="0.4">
      <c r="A2122" s="17">
        <f t="shared" si="100"/>
        <v>2120</v>
      </c>
      <c r="B2122">
        <v>1603411200</v>
      </c>
      <c r="C2122">
        <v>12937.09</v>
      </c>
      <c r="D2122" s="14">
        <f t="shared" si="98"/>
        <v>44127</v>
      </c>
      <c r="F2122">
        <f ca="1">IF(A2122&lt;$F$2,"",AVERAGE(INDIRECT("C"&amp;A2122-$F$2+3):C2122))</f>
        <v>11044.032045454549</v>
      </c>
      <c r="G2122" s="2">
        <f ca="1">IF(A2122&lt;$G$2,"",IF(A2122=$G$2,AVERAGE(INDIRECT("C"&amp;A2122-$G$2+3):C2122),G2121+(2/($G$2+3))*(C2122-G2121)))</f>
        <v>11282.266469160964</v>
      </c>
      <c r="J2122">
        <f ca="1">IF(F2122="","",IF(C2122&lt;(F2122*(1-'inputs and tables'!$K$14)),0,IF(C2122&gt;(F2122*(1+'inputs and tables'!$K$14)),1,J2121)))</f>
        <v>1</v>
      </c>
      <c r="K2122">
        <f ca="1">IF(G2122="","",IF(C2122&lt;(G2122*(1-'inputs and tables'!$K$14)),0,IF(C2122&gt;(G2122*(1+'inputs and tables'!$K$14)),1,K2121)))</f>
        <v>1</v>
      </c>
      <c r="N2122" s="13">
        <f t="shared" si="99"/>
        <v>46554.715894778557</v>
      </c>
      <c r="O2122" s="10">
        <f ca="1">(O2121+(IF(J2121&lt;&gt;J2120,(-O2121*'inputs and tables'!$K$22-'inputs and tables'!$K$21)-O2121*'inputs and tables'!$K$22,0)*('inputs and tables'!$K$15+'inputs and tables'!$K$16)))*(IF(AND(J2121=0,'inputs and tables'!$K$16=1),(data!C2121/data!C2122-1)*'inputs and tables'!$K$18+1,1)*IF(AND(J2121=1,'inputs and tables'!$K$15=1),(data!C2122/data!C2121-1)*'inputs and tables'!$K$17+1,1))</f>
        <v>1552130.3622030339</v>
      </c>
      <c r="P2122" s="10">
        <f ca="1">(P2121+(IF(K2121&lt;&gt;K2120,(-P2121*'inputs and tables'!$K$22-'inputs and tables'!$K$21)-P2121*'inputs and tables'!$K$22,0)*('inputs and tables'!$K$15+'inputs and tables'!$K$16)))*(IF(AND(K2121=0,'inputs and tables'!$K$16=1),data!C2121/data!C2122,1)*IF(AND(K2121=1,'inputs and tables'!$K$15=1),data!C2122/data!C2121,1))</f>
        <v>20075.095730259603</v>
      </c>
      <c r="R2122" s="36">
        <f ca="1">1-O2122/MAX($O$202:O2122)</f>
        <v>0.5317864808778634</v>
      </c>
      <c r="S2122" s="36">
        <f>1-N2122/MAX($N$202:N2122)</f>
        <v>0.34162425362633475</v>
      </c>
    </row>
    <row r="2123" spans="1:19" x14ac:dyDescent="0.4">
      <c r="A2123" s="17">
        <f t="shared" si="100"/>
        <v>2121</v>
      </c>
      <c r="B2123">
        <v>1603497600</v>
      </c>
      <c r="C2123">
        <v>13126.24</v>
      </c>
      <c r="D2123" s="14">
        <f t="shared" si="98"/>
        <v>44128</v>
      </c>
      <c r="F2123">
        <f ca="1">IF(A2123&lt;$F$2,"",AVERAGE(INDIRECT("C"&amp;A2123-$F$2+3):C2123))</f>
        <v>11107.282272727276</v>
      </c>
      <c r="G2123" s="2">
        <f ca="1">IF(A2123&lt;$G$2,"",IF(A2123=$G$2,AVERAGE(INDIRECT("C"&amp;A2123-$G$2+3):C2123),G2122+(2/($G$2+3))*(C2123-G2122)))</f>
        <v>11360.733427920071</v>
      </c>
      <c r="J2123">
        <f ca="1">IF(F2123="","",IF(C2123&lt;(F2123*(1-'inputs and tables'!$K$14)),0,IF(C2123&gt;(F2123*(1+'inputs and tables'!$K$14)),1,J2122)))</f>
        <v>1</v>
      </c>
      <c r="K2123">
        <f ca="1">IF(G2123="","",IF(C2123&lt;(G2123*(1-'inputs and tables'!$K$14)),0,IF(C2123&gt;(G2123*(1+'inputs and tables'!$K$14)),1,K2122)))</f>
        <v>1</v>
      </c>
      <c r="N2123" s="13">
        <f t="shared" si="99"/>
        <v>47235.380906113984</v>
      </c>
      <c r="O2123" s="10">
        <f ca="1">(O2122+(IF(J2122&lt;&gt;J2121,(-O2122*'inputs and tables'!$K$22-'inputs and tables'!$K$21)-O2122*'inputs and tables'!$K$22,0)*('inputs and tables'!$K$15+'inputs and tables'!$K$16)))*(IF(AND(J2122=0,'inputs and tables'!$K$16=1),(data!C2122/data!C2123-1)*'inputs and tables'!$K$18+1,1)*IF(AND(J2122=1,'inputs and tables'!$K$15=1),(data!C2123/data!C2122-1)*'inputs and tables'!$K$17+1,1))</f>
        <v>1603190.3208586578</v>
      </c>
      <c r="P2123" s="10">
        <f ca="1">(P2122+(IF(K2122&lt;&gt;K2121,(-P2122*'inputs and tables'!$K$22-'inputs and tables'!$K$21)-P2122*'inputs and tables'!$K$22,0)*('inputs and tables'!$K$15+'inputs and tables'!$K$16)))*(IF(AND(K2122=0,'inputs and tables'!$K$16=1),data!C2122/data!C2123,1)*IF(AND(K2122=1,'inputs and tables'!$K$15=1),data!C2123/data!C2122,1))</f>
        <v>20368.608750372983</v>
      </c>
      <c r="R2123" s="36">
        <f ca="1">1-O2123/MAX($O$202:O2123)</f>
        <v>0.51638380368620795</v>
      </c>
      <c r="S2123" s="36">
        <f>1-N2123/MAX($N$202:N2123)</f>
        <v>0.3319983043265633</v>
      </c>
    </row>
    <row r="2124" spans="1:19" x14ac:dyDescent="0.4">
      <c r="A2124" s="17">
        <f t="shared" si="100"/>
        <v>2122</v>
      </c>
      <c r="B2124">
        <v>1603584000</v>
      </c>
      <c r="C2124">
        <v>13045</v>
      </c>
      <c r="D2124" s="14">
        <f t="shared" si="98"/>
        <v>44129</v>
      </c>
      <c r="F2124">
        <f ca="1">IF(A2124&lt;$F$2,"",AVERAGE(INDIRECT("C"&amp;A2124-$F$2+3):C2124))</f>
        <v>11167.522954545457</v>
      </c>
      <c r="G2124" s="2">
        <f ca="1">IF(A2124&lt;$G$2,"",IF(A2124=$G$2,AVERAGE(INDIRECT("C"&amp;A2124-$G$2+3):C2124),G2123+(2/($G$2+3))*(C2124-G2123)))</f>
        <v>11432.404345880919</v>
      </c>
      <c r="J2124">
        <f ca="1">IF(F2124="","",IF(C2124&lt;(F2124*(1-'inputs and tables'!$K$14)),0,IF(C2124&gt;(F2124*(1+'inputs and tables'!$K$14)),1,J2123)))</f>
        <v>1</v>
      </c>
      <c r="K2124">
        <f ca="1">IF(G2124="","",IF(C2124&lt;(G2124*(1-'inputs and tables'!$K$14)),0,IF(C2124&gt;(G2124*(1+'inputs and tables'!$K$14)),1,K2123)))</f>
        <v>1</v>
      </c>
      <c r="N2124" s="13">
        <f t="shared" si="99"/>
        <v>46943.03501385446</v>
      </c>
      <c r="O2124" s="10">
        <f ca="1">(O2123+(IF(J2123&lt;&gt;J2122,(-O2123*'inputs and tables'!$K$22-'inputs and tables'!$K$21)-O2123*'inputs and tables'!$K$22,0)*('inputs and tables'!$K$15+'inputs and tables'!$K$16)))*(IF(AND(J2123=0,'inputs and tables'!$K$16=1),(data!C2123/data!C2124-1)*'inputs and tables'!$K$18+1,1)*IF(AND(J2123=1,'inputs and tables'!$K$15=1),(data!C2124/data!C2123-1)*'inputs and tables'!$K$17+1,1))</f>
        <v>1580865.0274959165</v>
      </c>
      <c r="P2124" s="10">
        <f ca="1">(P2123+(IF(K2123&lt;&gt;K2122,(-P2123*'inputs and tables'!$K$22-'inputs and tables'!$K$21)-P2123*'inputs and tables'!$K$22,0)*('inputs and tables'!$K$15+'inputs and tables'!$K$16)))*(IF(AND(K2123=0,'inputs and tables'!$K$16=1),data!C2123/data!C2124,1)*IF(AND(K2123=1,'inputs and tables'!$K$15=1),data!C2124/data!C2123,1))</f>
        <v>20242.544791853234</v>
      </c>
      <c r="R2124" s="36">
        <f ca="1">1-O2124/MAX($O$202:O2124)</f>
        <v>0.52311842110324414</v>
      </c>
      <c r="S2124" s="36">
        <f>1-N2124/MAX($N$202:N2124)</f>
        <v>0.336132653367607</v>
      </c>
    </row>
    <row r="2125" spans="1:19" x14ac:dyDescent="0.4">
      <c r="A2125" s="17">
        <f t="shared" si="100"/>
        <v>2123</v>
      </c>
      <c r="B2125">
        <v>1603670400</v>
      </c>
      <c r="C2125">
        <v>13068.79</v>
      </c>
      <c r="D2125" s="14">
        <f t="shared" si="98"/>
        <v>44130</v>
      </c>
      <c r="F2125">
        <f ca="1">IF(A2125&lt;$F$2,"",AVERAGE(INDIRECT("C"&amp;A2125-$F$2+3):C2125))</f>
        <v>11227.120000000004</v>
      </c>
      <c r="G2125" s="2">
        <f ca="1">IF(A2125&lt;$G$2,"",IF(A2125=$G$2,AVERAGE(INDIRECT("C"&amp;A2125-$G$2+3):C2125),G2124+(2/($G$2+3))*(C2125-G2124)))</f>
        <v>11502.037777971093</v>
      </c>
      <c r="J2125">
        <f ca="1">IF(F2125="","",IF(C2125&lt;(F2125*(1-'inputs and tables'!$K$14)),0,IF(C2125&gt;(F2125*(1+'inputs and tables'!$K$14)),1,J2124)))</f>
        <v>1</v>
      </c>
      <c r="K2125">
        <f ca="1">IF(G2125="","",IF(C2125&lt;(G2125*(1-'inputs and tables'!$K$14)),0,IF(C2125&gt;(G2125*(1+'inputs and tables'!$K$14)),1,K2124)))</f>
        <v>1</v>
      </c>
      <c r="N2125" s="13">
        <f t="shared" si="99"/>
        <v>47028.644427651292</v>
      </c>
      <c r="O2125" s="10">
        <f ca="1">(O2124+(IF(J2124&lt;&gt;J2123,(-O2124*'inputs and tables'!$K$22-'inputs and tables'!$K$21)-O2124*'inputs and tables'!$K$22,0)*('inputs and tables'!$K$15+'inputs and tables'!$K$16)))*(IF(AND(J2124=0,'inputs and tables'!$K$16=1),(data!C2124/data!C2125-1)*'inputs and tables'!$K$18+1,1)*IF(AND(J2124=1,'inputs and tables'!$K$15=1),(data!C2125/data!C2124-1)*'inputs and tables'!$K$17+1,1))</f>
        <v>1587351.7850857433</v>
      </c>
      <c r="P2125" s="10">
        <f ca="1">(P2124+(IF(K2124&lt;&gt;K2123,(-P2124*'inputs and tables'!$K$22-'inputs and tables'!$K$21)-P2124*'inputs and tables'!$K$22,0)*('inputs and tables'!$K$15+'inputs and tables'!$K$16)))*(IF(AND(K2124=0,'inputs and tables'!$K$16=1),data!C2124/data!C2125,1)*IF(AND(K2124=1,'inputs and tables'!$K$15=1),data!C2125/data!C2124,1))</f>
        <v>20279.460862424196</v>
      </c>
      <c r="R2125" s="36">
        <f ca="1">1-O2125/MAX($O$202:O2125)</f>
        <v>0.52116163469355481</v>
      </c>
      <c r="S2125" s="36">
        <f>1-N2125/MAX($N$202:N2125)</f>
        <v>0.33492196696083154</v>
      </c>
    </row>
    <row r="2126" spans="1:19" x14ac:dyDescent="0.4">
      <c r="A2126" s="17">
        <f t="shared" si="100"/>
        <v>2124</v>
      </c>
      <c r="B2126">
        <v>1603756800</v>
      </c>
      <c r="C2126">
        <v>13698.18</v>
      </c>
      <c r="D2126" s="14">
        <f t="shared" si="98"/>
        <v>44131</v>
      </c>
      <c r="F2126">
        <f ca="1">IF(A2126&lt;$F$2,"",AVERAGE(INDIRECT("C"&amp;A2126-$F$2+3):C2126))</f>
        <v>11303.515909090913</v>
      </c>
      <c r="G2126" s="2">
        <f ca="1">IF(A2126&lt;$G$2,"",IF(A2126=$G$2,AVERAGE(INDIRECT("C"&amp;A2126-$G$2+3):C2126),G2125+(2/($G$2+3))*(C2126-G2125)))</f>
        <v>11595.490638482961</v>
      </c>
      <c r="J2126">
        <f ca="1">IF(F2126="","",IF(C2126&lt;(F2126*(1-'inputs and tables'!$K$14)),0,IF(C2126&gt;(F2126*(1+'inputs and tables'!$K$14)),1,J2125)))</f>
        <v>1</v>
      </c>
      <c r="K2126">
        <f ca="1">IF(G2126="","",IF(C2126&lt;(G2126*(1-'inputs and tables'!$K$14)),0,IF(C2126&gt;(G2126*(1+'inputs and tables'!$K$14)),1,K2125)))</f>
        <v>1</v>
      </c>
      <c r="N2126" s="13">
        <f t="shared" si="99"/>
        <v>49293.533412501412</v>
      </c>
      <c r="O2126" s="10">
        <f ca="1">(O2125+(IF(J2125&lt;&gt;J2124,(-O2125*'inputs and tables'!$K$22-'inputs and tables'!$K$21)-O2125*'inputs and tables'!$K$22,0)*('inputs and tables'!$K$15+'inputs and tables'!$K$16)))*(IF(AND(J2125=0,'inputs and tables'!$K$16=1),(data!C2125/data!C2126-1)*'inputs and tables'!$K$18+1,1)*IF(AND(J2125=1,'inputs and tables'!$K$15=1),(data!C2126/data!C2125-1)*'inputs and tables'!$K$17+1,1))</f>
        <v>1759356.4247680707</v>
      </c>
      <c r="P2126" s="10">
        <f ca="1">(P2125+(IF(K2125&lt;&gt;K2124,(-P2125*'inputs and tables'!$K$22-'inputs and tables'!$K$21)-P2125*'inputs and tables'!$K$22,0)*('inputs and tables'!$K$15+'inputs and tables'!$K$16)))*(IF(AND(K2125=0,'inputs and tables'!$K$16=1),data!C2125/data!C2126,1)*IF(AND(K2125=1,'inputs and tables'!$K$15=1),data!C2126/data!C2125,1))</f>
        <v>21256.11515652496</v>
      </c>
      <c r="R2126" s="36">
        <f ca="1">1-O2126/MAX($O$202:O2126)</f>
        <v>0.46927495068030634</v>
      </c>
      <c r="S2126" s="36">
        <f>1-N2126/MAX($N$202:N2126)</f>
        <v>0.30289195781579814</v>
      </c>
    </row>
    <row r="2127" spans="1:19" x14ac:dyDescent="0.4">
      <c r="A2127" s="17">
        <f t="shared" si="100"/>
        <v>2125</v>
      </c>
      <c r="B2127">
        <v>1603843200</v>
      </c>
      <c r="C2127">
        <v>13281.05</v>
      </c>
      <c r="D2127" s="14">
        <f t="shared" si="98"/>
        <v>44132</v>
      </c>
      <c r="F2127">
        <f ca="1">IF(A2127&lt;$F$2,"",AVERAGE(INDIRECT("C"&amp;A2127-$F$2+3):C2127))</f>
        <v>11362.631818181821</v>
      </c>
      <c r="G2127" s="2">
        <f ca="1">IF(A2127&lt;$G$2,"",IF(A2127=$G$2,AVERAGE(INDIRECT("C"&amp;A2127-$G$2+3):C2127),G2126+(2/($G$2+3))*(C2127-G2126)))</f>
        <v>11667.216568760281</v>
      </c>
      <c r="J2127">
        <f ca="1">IF(F2127="","",IF(C2127&lt;(F2127*(1-'inputs and tables'!$K$14)),0,IF(C2127&gt;(F2127*(1+'inputs and tables'!$K$14)),1,J2126)))</f>
        <v>1</v>
      </c>
      <c r="K2127">
        <f ca="1">IF(G2127="","",IF(C2127&lt;(G2127*(1-'inputs and tables'!$K$14)),0,IF(C2127&gt;(G2127*(1+'inputs and tables'!$K$14)),1,K2126)))</f>
        <v>1</v>
      </c>
      <c r="N2127" s="13">
        <f t="shared" si="99"/>
        <v>47792.471841376137</v>
      </c>
      <c r="O2127" s="10">
        <f ca="1">(O2126+(IF(J2126&lt;&gt;J2125,(-O2126*'inputs and tables'!$K$22-'inputs and tables'!$K$21)-O2126*'inputs and tables'!$K$22,0)*('inputs and tables'!$K$15+'inputs and tables'!$K$16)))*(IF(AND(J2126=0,'inputs and tables'!$K$16=1),(data!C2126/data!C2127-1)*'inputs and tables'!$K$18+1,1)*IF(AND(J2126=1,'inputs and tables'!$K$15=1),(data!C2127/data!C2126-1)*'inputs and tables'!$K$17+1,1))</f>
        <v>1638812.6169561648</v>
      </c>
      <c r="P2127" s="10">
        <f ca="1">(P2126+(IF(K2126&lt;&gt;K2125,(-P2126*'inputs and tables'!$K$22-'inputs and tables'!$K$21)-P2126*'inputs and tables'!$K$22,0)*('inputs and tables'!$K$15+'inputs and tables'!$K$16)))*(IF(AND(K2126=0,'inputs and tables'!$K$16=1),data!C2126/data!C2127,1)*IF(AND(K2126=1,'inputs and tables'!$K$15=1),data!C2127/data!C2126,1))</f>
        <v>20608.834764878677</v>
      </c>
      <c r="R2127" s="36">
        <f ca="1">1-O2127/MAX($O$202:O2127)</f>
        <v>0.50563803063699631</v>
      </c>
      <c r="S2127" s="36">
        <f>1-N2127/MAX($N$202:N2127)</f>
        <v>0.32411993683463836</v>
      </c>
    </row>
    <row r="2128" spans="1:19" x14ac:dyDescent="0.4">
      <c r="A2128" s="17">
        <f t="shared" si="100"/>
        <v>2126</v>
      </c>
      <c r="B2128">
        <v>1603929600</v>
      </c>
      <c r="C2128">
        <v>13460</v>
      </c>
      <c r="D2128" s="14">
        <f t="shared" si="98"/>
        <v>44133</v>
      </c>
      <c r="F2128">
        <f ca="1">IF(A2128&lt;$F$2,"",AVERAGE(INDIRECT("C"&amp;A2128-$F$2+3):C2128))</f>
        <v>11423.455681818185</v>
      </c>
      <c r="G2128" s="2">
        <f ca="1">IF(A2128&lt;$G$2,"",IF(A2128=$G$2,AVERAGE(INDIRECT("C"&amp;A2128-$G$2+3):C2128),G2127+(2/($G$2+3))*(C2128-G2127)))</f>
        <v>11743.50522540878</v>
      </c>
      <c r="J2128">
        <f ca="1">IF(F2128="","",IF(C2128&lt;(F2128*(1-'inputs and tables'!$K$14)),0,IF(C2128&gt;(F2128*(1+'inputs and tables'!$K$14)),1,J2127)))</f>
        <v>1</v>
      </c>
      <c r="K2128">
        <f ca="1">IF(G2128="","",IF(C2128&lt;(G2128*(1-'inputs and tables'!$K$14)),0,IF(C2128&gt;(G2128*(1+'inputs and tables'!$K$14)),1,K2127)))</f>
        <v>1</v>
      </c>
      <c r="N2128" s="13">
        <f t="shared" si="99"/>
        <v>48436.43168160069</v>
      </c>
      <c r="O2128" s="10">
        <f ca="1">(O2127+(IF(J2127&lt;&gt;J2126,(-O2127*'inputs and tables'!$K$22-'inputs and tables'!$K$21)-O2127*'inputs and tables'!$K$22,0)*('inputs and tables'!$K$15+'inputs and tables'!$K$16)))*(IF(AND(J2127=0,'inputs and tables'!$K$16=1),(data!C2127/data!C2128-1)*'inputs and tables'!$K$18+1,1)*IF(AND(J2127=1,'inputs and tables'!$K$15=1),(data!C2128/data!C2127-1)*'inputs and tables'!$K$17+1,1))</f>
        <v>1688495.9940279848</v>
      </c>
      <c r="P2128" s="10">
        <f ca="1">(P2127+(IF(K2127&lt;&gt;K2126,(-P2127*'inputs and tables'!$K$22-'inputs and tables'!$K$21)-P2127*'inputs and tables'!$K$22,0)*('inputs and tables'!$K$15+'inputs and tables'!$K$16)))*(IF(AND(K2127=0,'inputs and tables'!$K$16=1),data!C2127/data!C2128,1)*IF(AND(K2127=1,'inputs and tables'!$K$15=1),data!C2128/data!C2127,1))</f>
        <v>20886.519961544233</v>
      </c>
      <c r="R2128" s="36">
        <f ca="1">1-O2128/MAX($O$202:O2128)</f>
        <v>0.49065061116041886</v>
      </c>
      <c r="S2128" s="36">
        <f>1-N2128/MAX($N$202:N2128)</f>
        <v>0.31501307124016797</v>
      </c>
    </row>
    <row r="2129" spans="1:19" x14ac:dyDescent="0.4">
      <c r="A2129" s="17">
        <f t="shared" si="100"/>
        <v>2127</v>
      </c>
      <c r="B2129">
        <v>1604016000</v>
      </c>
      <c r="C2129">
        <v>13571.51</v>
      </c>
      <c r="D2129" s="14">
        <f t="shared" si="98"/>
        <v>44134</v>
      </c>
      <c r="F2129">
        <f ca="1">IF(A2129&lt;$F$2,"",AVERAGE(INDIRECT("C"&amp;A2129-$F$2+3):C2129))</f>
        <v>11482.817045454547</v>
      </c>
      <c r="G2129" s="2">
        <f ca="1">IF(A2129&lt;$G$2,"",IF(A2129=$G$2,AVERAGE(INDIRECT("C"&amp;A2129-$G$2+3):C2129),G2128+(2/($G$2+3))*(C2129-G2128)))</f>
        <v>11821.292662625428</v>
      </c>
      <c r="J2129">
        <f ca="1">IF(F2129="","",IF(C2129&lt;(F2129*(1-'inputs and tables'!$K$14)),0,IF(C2129&gt;(F2129*(1+'inputs and tables'!$K$14)),1,J2128)))</f>
        <v>1</v>
      </c>
      <c r="K2129">
        <f ca="1">IF(G2129="","",IF(C2129&lt;(G2129*(1-'inputs and tables'!$K$14)),0,IF(C2129&gt;(G2129*(1+'inputs and tables'!$K$14)),1,K2128)))</f>
        <v>1</v>
      </c>
      <c r="N2129" s="13">
        <f t="shared" si="99"/>
        <v>48837.705566951008</v>
      </c>
      <c r="O2129" s="10">
        <f ca="1">(O2128+(IF(J2128&lt;&gt;J2127,(-O2128*'inputs and tables'!$K$22-'inputs and tables'!$K$21)-O2128*'inputs and tables'!$K$22,0)*('inputs and tables'!$K$15+'inputs and tables'!$K$16)))*(IF(AND(J2128=0,'inputs and tables'!$K$16=1),(data!C2128/data!C2129-1)*'inputs and tables'!$K$18+1,1)*IF(AND(J2128=1,'inputs and tables'!$K$15=1),(data!C2129/data!C2128-1)*'inputs and tables'!$K$17+1,1))</f>
        <v>1719969.9482376161</v>
      </c>
      <c r="P2129" s="10">
        <f ca="1">(P2128+(IF(K2128&lt;&gt;K2127,(-P2128*'inputs and tables'!$K$22-'inputs and tables'!$K$21)-P2128*'inputs and tables'!$K$22,0)*('inputs and tables'!$K$15+'inputs and tables'!$K$16)))*(IF(AND(K2128=0,'inputs and tables'!$K$16=1),data!C2128/data!C2129,1)*IF(AND(K2128=1,'inputs and tables'!$K$15=1),data!C2129/data!C2128,1))</f>
        <v>21059.555313766505</v>
      </c>
      <c r="R2129" s="36">
        <f ca="1">1-O2129/MAX($O$202:O2129)</f>
        <v>0.48115622124315438</v>
      </c>
      <c r="S2129" s="36">
        <f>1-N2129/MAX($N$202:N2129)</f>
        <v>0.3093382649678047</v>
      </c>
    </row>
    <row r="2130" spans="1:19" x14ac:dyDescent="0.4">
      <c r="A2130" s="17">
        <f t="shared" si="100"/>
        <v>2128</v>
      </c>
      <c r="B2130">
        <v>1604102400</v>
      </c>
      <c r="C2130">
        <v>13804.81</v>
      </c>
      <c r="D2130" s="14">
        <f t="shared" ref="D2130:D2193" si="101">(B2130/86400)+DATE(1970,1,1)</f>
        <v>44135</v>
      </c>
      <c r="F2130">
        <f ca="1">IF(A2130&lt;$F$2,"",AVERAGE(INDIRECT("C"&amp;A2130-$F$2+3):C2130))</f>
        <v>11547.84431818182</v>
      </c>
      <c r="G2130" s="2">
        <f ca="1">IF(A2130&lt;$G$2,"",IF(A2130=$G$2,AVERAGE(INDIRECT("C"&amp;A2130-$G$2+3):C2130),G2129+(2/($G$2+3))*(C2130-G2129)))</f>
        <v>11905.697655705197</v>
      </c>
      <c r="J2130">
        <f ca="1">IF(F2130="","",IF(C2130&lt;(F2130*(1-'inputs and tables'!$K$14)),0,IF(C2130&gt;(F2130*(1+'inputs and tables'!$K$14)),1,J2129)))</f>
        <v>1</v>
      </c>
      <c r="K2130">
        <f ca="1">IF(G2130="","",IF(C2130&lt;(G2130*(1-'inputs and tables'!$K$14)),0,IF(C2130&gt;(G2130*(1+'inputs and tables'!$K$14)),1,K2129)))</f>
        <v>1</v>
      </c>
      <c r="N2130" s="13">
        <f t="shared" si="99"/>
        <v>49677.246392457506</v>
      </c>
      <c r="O2130" s="10">
        <f ca="1">(O2129+(IF(J2129&lt;&gt;J2128,(-O2129*'inputs and tables'!$K$22-'inputs and tables'!$K$21)-O2129*'inputs and tables'!$K$22,0)*('inputs and tables'!$K$15+'inputs and tables'!$K$16)))*(IF(AND(J2129=0,'inputs and tables'!$K$16=1),(data!C2129/data!C2130-1)*'inputs and tables'!$K$18+1,1)*IF(AND(J2129=1,'inputs and tables'!$K$15=1),(data!C2130/data!C2129-1)*'inputs and tables'!$K$17+1,1))</f>
        <v>1786495.7235624425</v>
      </c>
      <c r="P2130" s="10">
        <f ca="1">(P2129+(IF(K2129&lt;&gt;K2128,(-P2129*'inputs and tables'!$K$22-'inputs and tables'!$K$21)-P2129*'inputs and tables'!$K$22,0)*('inputs and tables'!$K$15+'inputs and tables'!$K$16)))*(IF(AND(K2129=0,'inputs and tables'!$K$16=1),data!C2129/data!C2130,1)*IF(AND(K2129=1,'inputs and tables'!$K$15=1),data!C2130/data!C2129,1))</f>
        <v>21421.577981450628</v>
      </c>
      <c r="R2130" s="36">
        <f ca="1">1-O2130/MAX($O$202:O2130)</f>
        <v>0.46108814697846778</v>
      </c>
      <c r="S2130" s="36">
        <f>1-N2130/MAX($N$202:N2130)</f>
        <v>0.29746549747302986</v>
      </c>
    </row>
    <row r="2131" spans="1:19" x14ac:dyDescent="0.4">
      <c r="A2131" s="17">
        <f t="shared" si="100"/>
        <v>2129</v>
      </c>
      <c r="B2131">
        <v>1604188800</v>
      </c>
      <c r="C2131">
        <v>13771.59</v>
      </c>
      <c r="D2131" s="14">
        <f t="shared" si="101"/>
        <v>44136</v>
      </c>
      <c r="F2131">
        <f ca="1">IF(A2131&lt;$F$2,"",AVERAGE(INDIRECT("C"&amp;A2131-$F$2+3):C2131))</f>
        <v>11612.255000000003</v>
      </c>
      <c r="G2131" s="2">
        <f ca="1">IF(A2131&lt;$G$2,"",IF(A2131=$G$2,AVERAGE(INDIRECT("C"&amp;A2131-$G$2+3):C2131),G2130+(2/($G$2+3))*(C2131-G2130)))</f>
        <v>11985.097329930508</v>
      </c>
      <c r="J2131">
        <f ca="1">IF(F2131="","",IF(C2131&lt;(F2131*(1-'inputs and tables'!$K$14)),0,IF(C2131&gt;(F2131*(1+'inputs and tables'!$K$14)),1,J2130)))</f>
        <v>1</v>
      </c>
      <c r="K2131">
        <f ca="1">IF(G2131="","",IF(C2131&lt;(G2131*(1-'inputs and tables'!$K$14)),0,IF(C2131&gt;(G2131*(1+'inputs and tables'!$K$14)),1,K2130)))</f>
        <v>1</v>
      </c>
      <c r="N2131" s="13">
        <f t="shared" si="99"/>
        <v>49557.702688114063</v>
      </c>
      <c r="O2131" s="10">
        <f ca="1">(O2130+(IF(J2130&lt;&gt;J2129,(-O2130*'inputs and tables'!$K$22-'inputs and tables'!$K$21)-O2130*'inputs and tables'!$K$22,0)*('inputs and tables'!$K$15+'inputs and tables'!$K$16)))*(IF(AND(J2130=0,'inputs and tables'!$K$16=1),(data!C2130/data!C2131-1)*'inputs and tables'!$K$18+1,1)*IF(AND(J2130=1,'inputs and tables'!$K$15=1),(data!C2131/data!C2130-1)*'inputs and tables'!$K$17+1,1))</f>
        <v>1776822.8904805188</v>
      </c>
      <c r="P2131" s="10">
        <f ca="1">(P2130+(IF(K2130&lt;&gt;K2129,(-P2130*'inputs and tables'!$K$22-'inputs and tables'!$K$21)-P2130*'inputs and tables'!$K$22,0)*('inputs and tables'!$K$15+'inputs and tables'!$K$16)))*(IF(AND(K2130=0,'inputs and tables'!$K$16=1),data!C2130/data!C2131,1)*IF(AND(K2130=1,'inputs and tables'!$K$15=1),data!C2131/data!C2130,1))</f>
        <v>21370.028932927413</v>
      </c>
      <c r="R2131" s="36">
        <f ca="1">1-O2131/MAX($O$202:O2131)</f>
        <v>0.46400604055716188</v>
      </c>
      <c r="S2131" s="36">
        <f>1-N2131/MAX($N$202:N2131)</f>
        <v>0.29915608185441189</v>
      </c>
    </row>
    <row r="2132" spans="1:19" x14ac:dyDescent="0.4">
      <c r="A2132" s="17">
        <f t="shared" si="100"/>
        <v>2130</v>
      </c>
      <c r="B2132">
        <v>1604275200</v>
      </c>
      <c r="C2132">
        <v>13563.22</v>
      </c>
      <c r="D2132" s="14">
        <f t="shared" si="101"/>
        <v>44137</v>
      </c>
      <c r="F2132">
        <f ca="1">IF(A2132&lt;$F$2,"",AVERAGE(INDIRECT("C"&amp;A2132-$F$2+3):C2132))</f>
        <v>11668.69181818182</v>
      </c>
      <c r="G2132" s="2">
        <f ca="1">IF(A2132&lt;$G$2,"",IF(A2132=$G$2,AVERAGE(INDIRECT("C"&amp;A2132-$G$2+3):C2132),G2131+(2/($G$2+3))*(C2132-G2131)))</f>
        <v>12052.251486103678</v>
      </c>
      <c r="J2132">
        <f ca="1">IF(F2132="","",IF(C2132&lt;(F2132*(1-'inputs and tables'!$K$14)),0,IF(C2132&gt;(F2132*(1+'inputs and tables'!$K$14)),1,J2131)))</f>
        <v>1</v>
      </c>
      <c r="K2132">
        <f ca="1">IF(G2132="","",IF(C2132&lt;(G2132*(1-'inputs and tables'!$K$14)),0,IF(C2132&gt;(G2132*(1+'inputs and tables'!$K$14)),1,K2131)))</f>
        <v>1</v>
      </c>
      <c r="N2132" s="13">
        <f t="shared" si="99"/>
        <v>48807.873619057958</v>
      </c>
      <c r="O2132" s="10">
        <f ca="1">(O2131+(IF(J2131&lt;&gt;J2130,(-O2131*'inputs and tables'!$K$22-'inputs and tables'!$K$21)-O2131*'inputs and tables'!$K$22,0)*('inputs and tables'!$K$15+'inputs and tables'!$K$16)))*(IF(AND(J2131=0,'inputs and tables'!$K$16=1),(data!C2131/data!C2132-1)*'inputs and tables'!$K$18+1,1)*IF(AND(J2131=1,'inputs and tables'!$K$15=1),(data!C2132/data!C2131-1)*'inputs and tables'!$K$17+1,1))</f>
        <v>1716333.7009387726</v>
      </c>
      <c r="P2132" s="10">
        <f ca="1">(P2131+(IF(K2131&lt;&gt;K2130,(-P2131*'inputs and tables'!$K$22-'inputs and tables'!$K$21)-P2131*'inputs and tables'!$K$22,0)*('inputs and tables'!$K$15+'inputs and tables'!$K$16)))*(IF(AND(K2131=0,'inputs and tables'!$K$16=1),data!C2131/data!C2132,1)*IF(AND(K2131=1,'inputs and tables'!$K$15=1),data!C2132/data!C2131,1))</f>
        <v>21046.691327846656</v>
      </c>
      <c r="R2132" s="36">
        <f ca="1">1-O2132/MAX($O$202:O2132)</f>
        <v>0.48225312662278585</v>
      </c>
      <c r="S2132" s="36">
        <f>1-N2132/MAX($N$202:N2132)</f>
        <v>0.30976014770476001</v>
      </c>
    </row>
    <row r="2133" spans="1:19" x14ac:dyDescent="0.4">
      <c r="A2133" s="17">
        <f t="shared" si="100"/>
        <v>2131</v>
      </c>
      <c r="B2133">
        <v>1604361600</v>
      </c>
      <c r="C2133">
        <v>14035.8</v>
      </c>
      <c r="D2133" s="14">
        <f t="shared" si="101"/>
        <v>44138</v>
      </c>
      <c r="F2133">
        <f ca="1">IF(A2133&lt;$F$2,"",AVERAGE(INDIRECT("C"&amp;A2133-$F$2+3):C2133))</f>
        <v>11739.485227272729</v>
      </c>
      <c r="G2133" s="2">
        <f ca="1">IF(A2133&lt;$G$2,"",IF(A2133=$G$2,AVERAGE(INDIRECT("C"&amp;A2133-$G$2+3):C2133),G2132+(2/($G$2+3))*(C2133-G2132)))</f>
        <v>12136.657805843946</v>
      </c>
      <c r="J2133">
        <f ca="1">IF(F2133="","",IF(C2133&lt;(F2133*(1-'inputs and tables'!$K$14)),0,IF(C2133&gt;(F2133*(1+'inputs and tables'!$K$14)),1,J2132)))</f>
        <v>1</v>
      </c>
      <c r="K2133">
        <f ca="1">IF(G2133="","",IF(C2133&lt;(G2133*(1-'inputs and tables'!$K$14)),0,IF(C2133&gt;(G2133*(1+'inputs and tables'!$K$14)),1,K2132)))</f>
        <v>1</v>
      </c>
      <c r="N2133" s="13">
        <f t="shared" si="99"/>
        <v>50508.474576271248</v>
      </c>
      <c r="O2133" s="10">
        <f ca="1">(O2132+(IF(J2132&lt;&gt;J2131,(-O2132*'inputs and tables'!$K$22-'inputs and tables'!$K$21)-O2132*'inputs and tables'!$K$22,0)*('inputs and tables'!$K$15+'inputs and tables'!$K$16)))*(IF(AND(J2132=0,'inputs and tables'!$K$16=1),(data!C2132/data!C2133-1)*'inputs and tables'!$K$18+1,1)*IF(AND(J2132=1,'inputs and tables'!$K$15=1),(data!C2133/data!C2132-1)*'inputs and tables'!$K$17+1,1))</f>
        <v>1850887.7526961504</v>
      </c>
      <c r="P2133" s="10">
        <f ca="1">(P2132+(IF(K2132&lt;&gt;K2131,(-P2132*'inputs and tables'!$K$22-'inputs and tables'!$K$21)-P2132*'inputs and tables'!$K$22,0)*('inputs and tables'!$K$15+'inputs and tables'!$K$16)))*(IF(AND(K2132=0,'inputs and tables'!$K$16=1),data!C2132/data!C2133,1)*IF(AND(K2132=1,'inputs and tables'!$K$15=1),data!C2133/data!C2132,1))</f>
        <v>21780.016112648038</v>
      </c>
      <c r="R2133" s="36">
        <f ca="1">1-O2133/MAX($O$202:O2133)</f>
        <v>0.44166373566721939</v>
      </c>
      <c r="S2133" s="36">
        <f>1-N2133/MAX($N$202:N2133)</f>
        <v>0.28571028717033797</v>
      </c>
    </row>
    <row r="2134" spans="1:19" x14ac:dyDescent="0.4">
      <c r="A2134" s="17">
        <f t="shared" si="100"/>
        <v>2132</v>
      </c>
      <c r="B2134">
        <v>1604448000</v>
      </c>
      <c r="C2134">
        <v>14161.48</v>
      </c>
      <c r="D2134" s="14">
        <f t="shared" si="101"/>
        <v>44139</v>
      </c>
      <c r="F2134">
        <f ca="1">IF(A2134&lt;$F$2,"",AVERAGE(INDIRECT("C"&amp;A2134-$F$2+3):C2134))</f>
        <v>11824.591136363639</v>
      </c>
      <c r="G2134" s="2">
        <f ca="1">IF(A2134&lt;$G$2,"",IF(A2134=$G$2,AVERAGE(INDIRECT("C"&amp;A2134-$G$2+3):C2134),G2133+(2/($G$2+3))*(C2134-G2133)))</f>
        <v>12222.820452403779</v>
      </c>
      <c r="J2134">
        <f ca="1">IF(F2134="","",IF(C2134&lt;(F2134*(1-'inputs and tables'!$K$14)),0,IF(C2134&gt;(F2134*(1+'inputs and tables'!$K$14)),1,J2133)))</f>
        <v>1</v>
      </c>
      <c r="K2134">
        <f ca="1">IF(G2134="","",IF(C2134&lt;(G2134*(1-'inputs and tables'!$K$14)),0,IF(C2134&gt;(G2134*(1+'inputs and tables'!$K$14)),1,K2133)))</f>
        <v>1</v>
      </c>
      <c r="N2134" s="13">
        <f t="shared" si="99"/>
        <v>50960.739861096183</v>
      </c>
      <c r="O2134" s="10">
        <f ca="1">(O2133+(IF(J2133&lt;&gt;J2132,(-O2133*'inputs and tables'!$K$22-'inputs and tables'!$K$21)-O2133*'inputs and tables'!$K$22,0)*('inputs and tables'!$K$15+'inputs and tables'!$K$16)))*(IF(AND(J2133=0,'inputs and tables'!$K$16=1),(data!C2133/data!C2134-1)*'inputs and tables'!$K$18+1,1)*IF(AND(J2133=1,'inputs and tables'!$K$15=1),(data!C2134/data!C2133-1)*'inputs and tables'!$K$17+1,1))</f>
        <v>1888177.6854899649</v>
      </c>
      <c r="P2134" s="10">
        <f ca="1">(P2133+(IF(K2133&lt;&gt;K2132,(-P2133*'inputs and tables'!$K$22-'inputs and tables'!$K$21)-P2133*'inputs and tables'!$K$22,0)*('inputs and tables'!$K$15+'inputs and tables'!$K$16)))*(IF(AND(K2133=0,'inputs and tables'!$K$16=1),data!C2133/data!C2134,1)*IF(AND(K2133=1,'inputs and tables'!$K$15=1),data!C2134/data!C2133,1))</f>
        <v>21975.039725483617</v>
      </c>
      <c r="R2134" s="36">
        <f ca="1">1-O2134/MAX($O$202:O2134)</f>
        <v>0.43041490561634776</v>
      </c>
      <c r="S2134" s="36">
        <f>1-N2134/MAX($N$202:N2134)</f>
        <v>0.27931436167208112</v>
      </c>
    </row>
    <row r="2135" spans="1:19" x14ac:dyDescent="0.4">
      <c r="A2135" s="17">
        <f t="shared" si="100"/>
        <v>2133</v>
      </c>
      <c r="B2135">
        <v>1604534400</v>
      </c>
      <c r="C2135">
        <v>15608.21</v>
      </c>
      <c r="D2135" s="14">
        <f t="shared" si="101"/>
        <v>44140</v>
      </c>
      <c r="F2135">
        <f ca="1">IF(A2135&lt;$F$2,"",AVERAGE(INDIRECT("C"&amp;A2135-$F$2+3):C2135))</f>
        <v>11939.97931818182</v>
      </c>
      <c r="G2135" s="2">
        <f ca="1">IF(A2135&lt;$G$2,"",IF(A2135=$G$2,AVERAGE(INDIRECT("C"&amp;A2135-$G$2+3):C2135),G2134+(2/($G$2+3))*(C2135-G2134)))</f>
        <v>12366.879582088724</v>
      </c>
      <c r="J2135">
        <f ca="1">IF(F2135="","",IF(C2135&lt;(F2135*(1-'inputs and tables'!$K$14)),0,IF(C2135&gt;(F2135*(1+'inputs and tables'!$K$14)),1,J2134)))</f>
        <v>1</v>
      </c>
      <c r="K2135">
        <f ca="1">IF(G2135="","",IF(C2135&lt;(G2135*(1-'inputs and tables'!$K$14)),0,IF(C2135&gt;(G2135*(1+'inputs and tables'!$K$14)),1,K2134)))</f>
        <v>1</v>
      </c>
      <c r="N2135" s="13">
        <f t="shared" si="99"/>
        <v>56166.864586707037</v>
      </c>
      <c r="O2135" s="10">
        <f ca="1">(O2134+(IF(J2134&lt;&gt;J2133,(-O2134*'inputs and tables'!$K$22-'inputs and tables'!$K$21)-O2134*'inputs and tables'!$K$22,0)*('inputs and tables'!$K$15+'inputs and tables'!$K$16)))*(IF(AND(J2134=0,'inputs and tables'!$K$16=1),(data!C2134/data!C2135-1)*'inputs and tables'!$K$18+1,1)*IF(AND(J2134=1,'inputs and tables'!$K$15=1),(data!C2135/data!C2134-1)*'inputs and tables'!$K$17+1,1))</f>
        <v>2322192.1692579053</v>
      </c>
      <c r="P2135" s="10">
        <f ca="1">(P2134+(IF(K2134&lt;&gt;K2133,(-P2134*'inputs and tables'!$K$22-'inputs and tables'!$K$21)-P2134*'inputs and tables'!$K$22,0)*('inputs and tables'!$K$15+'inputs and tables'!$K$16)))*(IF(AND(K2134=0,'inputs and tables'!$K$16=1),data!C2134/data!C2135,1)*IF(AND(K2134=1,'inputs and tables'!$K$15=1),data!C2135/data!C2134,1))</f>
        <v>24219.999236922315</v>
      </c>
      <c r="R2135" s="36">
        <f ca="1">1-O2135/MAX($O$202:O2135)</f>
        <v>0.29949069090893465</v>
      </c>
      <c r="S2135" s="36">
        <f>1-N2135/MAX($N$202:N2135)</f>
        <v>0.20568946275345479</v>
      </c>
    </row>
    <row r="2136" spans="1:19" x14ac:dyDescent="0.4">
      <c r="A2136" s="17">
        <f t="shared" si="100"/>
        <v>2134</v>
      </c>
      <c r="B2136">
        <v>1604620800</v>
      </c>
      <c r="C2136">
        <v>15599.95</v>
      </c>
      <c r="D2136" s="14">
        <f t="shared" si="101"/>
        <v>44141</v>
      </c>
      <c r="F2136">
        <f ca="1">IF(A2136&lt;$F$2,"",AVERAGE(INDIRECT("C"&amp;A2136-$F$2+3):C2136))</f>
        <v>12061.907727272728</v>
      </c>
      <c r="G2136" s="2">
        <f ca="1">IF(A2136&lt;$G$2,"",IF(A2136=$G$2,AVERAGE(INDIRECT("C"&amp;A2136-$G$2+3):C2136),G2135+(2/($G$2+3))*(C2136-G2135)))</f>
        <v>12504.457046680694</v>
      </c>
      <c r="J2136">
        <f ca="1">IF(F2136="","",IF(C2136&lt;(F2136*(1-'inputs and tables'!$K$14)),0,IF(C2136&gt;(F2136*(1+'inputs and tables'!$K$14)),1,J2135)))</f>
        <v>1</v>
      </c>
      <c r="K2136">
        <f ca="1">IF(G2136="","",IF(C2136&lt;(G2136*(1-'inputs and tables'!$K$14)),0,IF(C2136&gt;(G2136*(1+'inputs and tables'!$K$14)),1,K2135)))</f>
        <v>1</v>
      </c>
      <c r="N2136" s="13">
        <f t="shared" si="99"/>
        <v>56137.140595199613</v>
      </c>
      <c r="O2136" s="10">
        <f ca="1">(O2135+(IF(J2135&lt;&gt;J2134,(-O2135*'inputs and tables'!$K$22-'inputs and tables'!$K$21)-O2135*'inputs and tables'!$K$22,0)*('inputs and tables'!$K$15+'inputs and tables'!$K$16)))*(IF(AND(J2135=0,'inputs and tables'!$K$16=1),(data!C2135/data!C2136-1)*'inputs and tables'!$K$18+1,1)*IF(AND(J2135=1,'inputs and tables'!$K$15=1),(data!C2136/data!C2135-1)*'inputs and tables'!$K$17+1,1))</f>
        <v>2319427.0897602784</v>
      </c>
      <c r="P2136" s="10">
        <f ca="1">(P2135+(IF(K2135&lt;&gt;K2134,(-P2135*'inputs and tables'!$K$22-'inputs and tables'!$K$21)-P2135*'inputs and tables'!$K$22,0)*('inputs and tables'!$K$15+'inputs and tables'!$K$16)))*(IF(AND(K2135=0,'inputs and tables'!$K$16=1),data!C2135/data!C2136,1)*IF(AND(K2135=1,'inputs and tables'!$K$15=1),data!C2136/data!C2135,1))</f>
        <v>24207.18180342437</v>
      </c>
      <c r="R2136" s="36">
        <f ca="1">1-O2136/MAX($O$202:O2136)</f>
        <v>0.30032480100288239</v>
      </c>
      <c r="S2136" s="36">
        <f>1-N2136/MAX($N$202:N2136)</f>
        <v>0.20610981877362977</v>
      </c>
    </row>
    <row r="2137" spans="1:19" x14ac:dyDescent="0.4">
      <c r="A2137" s="17">
        <f t="shared" si="100"/>
        <v>2135</v>
      </c>
      <c r="B2137">
        <v>1604707200</v>
      </c>
      <c r="C2137">
        <v>14834.09</v>
      </c>
      <c r="D2137" s="14">
        <f t="shared" si="101"/>
        <v>44142</v>
      </c>
      <c r="F2137">
        <f ca="1">IF(A2137&lt;$F$2,"",AVERAGE(INDIRECT("C"&amp;A2137-$F$2+3):C2137))</f>
        <v>12154.955</v>
      </c>
      <c r="G2137" s="2">
        <f ca="1">IF(A2137&lt;$G$2,"",IF(A2137=$G$2,AVERAGE(INDIRECT("C"&amp;A2137-$G$2+3):C2137),G2136+(2/($G$2+3))*(C2137-G2136)))</f>
        <v>12603.590363843217</v>
      </c>
      <c r="J2137">
        <f ca="1">IF(F2137="","",IF(C2137&lt;(F2137*(1-'inputs and tables'!$K$14)),0,IF(C2137&gt;(F2137*(1+'inputs and tables'!$K$14)),1,J2136)))</f>
        <v>1</v>
      </c>
      <c r="K2137">
        <f ca="1">IF(G2137="","",IF(C2137&lt;(G2137*(1-'inputs and tables'!$K$14)),0,IF(C2137&gt;(G2137*(1+'inputs and tables'!$K$14)),1,K2136)))</f>
        <v>1</v>
      </c>
      <c r="N2137" s="13">
        <f t="shared" si="99"/>
        <v>53381.158012163156</v>
      </c>
      <c r="O2137" s="10">
        <f ca="1">(O2136+(IF(J2136&lt;&gt;J2135,(-O2136*'inputs and tables'!$K$22-'inputs and tables'!$K$21)-O2136*'inputs and tables'!$K$22,0)*('inputs and tables'!$K$15+'inputs and tables'!$K$16)))*(IF(AND(J2136=0,'inputs and tables'!$K$16=1),(data!C2136/data!C2137-1)*'inputs and tables'!$K$18+1,1)*IF(AND(J2136=1,'inputs and tables'!$K$15=1),(data!C2137/data!C2136-1)*'inputs and tables'!$K$17+1,1))</f>
        <v>2063221.0141210249</v>
      </c>
      <c r="P2137" s="10">
        <f ca="1">(P2136+(IF(K2136&lt;&gt;K2135,(-P2136*'inputs and tables'!$K$22-'inputs and tables'!$K$21)-P2136*'inputs and tables'!$K$22,0)*('inputs and tables'!$K$15+'inputs and tables'!$K$16)))*(IF(AND(K2136=0,'inputs and tables'!$K$16=1),data!C2136/data!C2137,1)*IF(AND(K2136=1,'inputs and tables'!$K$15=1),data!C2137/data!C2136,1))</f>
        <v>23018.760542076056</v>
      </c>
      <c r="R2137" s="36">
        <f ca="1">1-O2137/MAX($O$202:O2137)</f>
        <v>0.37761157485689156</v>
      </c>
      <c r="S2137" s="36">
        <f>1-N2137/MAX($N$202:N2137)</f>
        <v>0.24508486255223338</v>
      </c>
    </row>
    <row r="2138" spans="1:19" x14ac:dyDescent="0.4">
      <c r="A2138" s="17">
        <f t="shared" si="100"/>
        <v>2136</v>
      </c>
      <c r="B2138">
        <v>1604793600</v>
      </c>
      <c r="C2138">
        <v>15482.9</v>
      </c>
      <c r="D2138" s="14">
        <f t="shared" si="101"/>
        <v>44143</v>
      </c>
      <c r="F2138">
        <f ca="1">IF(A2138&lt;$F$2,"",AVERAGE(INDIRECT("C"&amp;A2138-$F$2+3):C2138))</f>
        <v>12263.872500000003</v>
      </c>
      <c r="G2138" s="2">
        <f ca="1">IF(A2138&lt;$G$2,"",IF(A2138=$G$2,AVERAGE(INDIRECT("C"&amp;A2138-$G$2+3):C2138),G2137+(2/($G$2+3))*(C2138-G2137)))</f>
        <v>12726.114178147762</v>
      </c>
      <c r="J2138">
        <f ca="1">IF(F2138="","",IF(C2138&lt;(F2138*(1-'inputs and tables'!$K$14)),0,IF(C2138&gt;(F2138*(1+'inputs and tables'!$K$14)),1,J2137)))</f>
        <v>1</v>
      </c>
      <c r="K2138">
        <f ca="1">IF(G2138="","",IF(C2138&lt;(G2138*(1-'inputs and tables'!$K$14)),0,IF(C2138&gt;(G2138*(1+'inputs and tables'!$K$14)),1,K2137)))</f>
        <v>1</v>
      </c>
      <c r="N2138" s="13">
        <f t="shared" si="99"/>
        <v>55715.930763971424</v>
      </c>
      <c r="O2138" s="10">
        <f ca="1">(O2137+(IF(J2137&lt;&gt;J2136,(-O2137*'inputs and tables'!$K$22-'inputs and tables'!$K$21)-O2137*'inputs and tables'!$K$22,0)*('inputs and tables'!$K$15+'inputs and tables'!$K$16)))*(IF(AND(J2137=0,'inputs and tables'!$K$16=1),(data!C2137/data!C2138-1)*'inputs and tables'!$K$18+1,1)*IF(AND(J2137=1,'inputs and tables'!$K$15=1),(data!C2138/data!C2137-1)*'inputs and tables'!$K$17+1,1))</f>
        <v>2266262.5528259054</v>
      </c>
      <c r="P2138" s="10">
        <f ca="1">(P2137+(IF(K2137&lt;&gt;K2136,(-P2137*'inputs and tables'!$K$22-'inputs and tables'!$K$21)-P2137*'inputs and tables'!$K$22,0)*('inputs and tables'!$K$15+'inputs and tables'!$K$16)))*(IF(AND(K2137=0,'inputs and tables'!$K$16=1),data!C2137/data!C2138,1)*IF(AND(K2137=1,'inputs and tables'!$K$15=1),data!C2138/data!C2137,1))</f>
        <v>24025.549770623566</v>
      </c>
      <c r="R2138" s="36">
        <f ca="1">1-O2138/MAX($O$202:O2138)</f>
        <v>0.31636234239548189</v>
      </c>
      <c r="S2138" s="36">
        <f>1-N2138/MAX($N$202:N2138)</f>
        <v>0.21206655874475444</v>
      </c>
    </row>
    <row r="2139" spans="1:19" x14ac:dyDescent="0.4">
      <c r="A2139" s="17">
        <f t="shared" si="100"/>
        <v>2137</v>
      </c>
      <c r="B2139">
        <v>1604880000</v>
      </c>
      <c r="C2139">
        <v>15342.25</v>
      </c>
      <c r="D2139" s="14">
        <f t="shared" si="101"/>
        <v>44144</v>
      </c>
      <c r="F2139">
        <f ca="1">IF(A2139&lt;$F$2,"",AVERAGE(INDIRECT("C"&amp;A2139-$F$2+3):C2139))</f>
        <v>12368.696363636367</v>
      </c>
      <c r="G2139" s="2">
        <f ca="1">IF(A2139&lt;$G$2,"",IF(A2139=$G$2,AVERAGE(INDIRECT("C"&amp;A2139-$G$2+3):C2139),G2138+(2/($G$2+3))*(C2139-G2138)))</f>
        <v>12837.439106737218</v>
      </c>
      <c r="J2139">
        <f ca="1">IF(F2139="","",IF(C2139&lt;(F2139*(1-'inputs and tables'!$K$14)),0,IF(C2139&gt;(F2139*(1+'inputs and tables'!$K$14)),1,J2138)))</f>
        <v>1</v>
      </c>
      <c r="K2139">
        <f ca="1">IF(G2139="","",IF(C2139&lt;(G2139*(1-'inputs and tables'!$K$14)),0,IF(C2139&gt;(G2139*(1+'inputs and tables'!$K$14)),1,K2138)))</f>
        <v>1</v>
      </c>
      <c r="N2139" s="13">
        <f t="shared" si="99"/>
        <v>55209.795242722015</v>
      </c>
      <c r="O2139" s="10">
        <f ca="1">(O2138+(IF(J2138&lt;&gt;J2137,(-O2138*'inputs and tables'!$K$22-'inputs and tables'!$K$21)-O2138*'inputs and tables'!$K$22,0)*('inputs and tables'!$K$15+'inputs and tables'!$K$16)))*(IF(AND(J2138=0,'inputs and tables'!$K$16=1),(data!C2138/data!C2139-1)*'inputs and tables'!$K$18+1,1)*IF(AND(J2138=1,'inputs and tables'!$K$15=1),(data!C2139/data!C2138-1)*'inputs and tables'!$K$17+1,1))</f>
        <v>2219941.3137089661</v>
      </c>
      <c r="P2139" s="10">
        <f ca="1">(P2138+(IF(K2138&lt;&gt;K2137,(-P2138*'inputs and tables'!$K$22-'inputs and tables'!$K$21)-P2138*'inputs and tables'!$K$22,0)*('inputs and tables'!$K$15+'inputs and tables'!$K$16)))*(IF(AND(K2138=0,'inputs and tables'!$K$16=1),data!C2138/data!C2139,1)*IF(AND(K2138=1,'inputs and tables'!$K$15=1),data!C2139/data!C2138,1))</f>
        <v>23807.296499257209</v>
      </c>
      <c r="R2139" s="36">
        <f ca="1">1-O2139/MAX($O$202:O2139)</f>
        <v>0.33033554394168241</v>
      </c>
      <c r="S2139" s="36">
        <f>1-N2139/MAX($N$202:N2139)</f>
        <v>0.21922431591637925</v>
      </c>
    </row>
    <row r="2140" spans="1:19" x14ac:dyDescent="0.4">
      <c r="A2140" s="17">
        <f t="shared" si="100"/>
        <v>2138</v>
      </c>
      <c r="B2140">
        <v>1604966400</v>
      </c>
      <c r="C2140">
        <v>15315.03</v>
      </c>
      <c r="D2140" s="14">
        <f t="shared" si="101"/>
        <v>44145</v>
      </c>
      <c r="F2140">
        <f ca="1">IF(A2140&lt;$F$2,"",AVERAGE(INDIRECT("C"&amp;A2140-$F$2+3):C2140))</f>
        <v>12471.806136363639</v>
      </c>
      <c r="G2140" s="2">
        <f ca="1">IF(A2140&lt;$G$2,"",IF(A2140=$G$2,AVERAGE(INDIRECT("C"&amp;A2140-$G$2+3):C2140),G2139+(2/($G$2+3))*(C2140-G2139)))</f>
        <v>12942.868506450528</v>
      </c>
      <c r="J2140">
        <f ca="1">IF(F2140="","",IF(C2140&lt;(F2140*(1-'inputs and tables'!$K$14)),0,IF(C2140&gt;(F2140*(1+'inputs and tables'!$K$14)),1,J2139)))</f>
        <v>1</v>
      </c>
      <c r="K2140">
        <f ca="1">IF(G2140="","",IF(C2140&lt;(G2140*(1-'inputs and tables'!$K$14)),0,IF(C2140&gt;(G2140*(1+'inputs and tables'!$K$14)),1,K2139)))</f>
        <v>1</v>
      </c>
      <c r="N2140" s="13">
        <f t="shared" si="99"/>
        <v>55111.842815502619</v>
      </c>
      <c r="O2140" s="10">
        <f ca="1">(O2139+(IF(J2139&lt;&gt;J2138,(-O2139*'inputs and tables'!$K$22-'inputs and tables'!$K$21)-O2139*'inputs and tables'!$K$22,0)*('inputs and tables'!$K$15+'inputs and tables'!$K$16)))*(IF(AND(J2139=0,'inputs and tables'!$K$16=1),(data!C2139/data!C2140-1)*'inputs and tables'!$K$18+1,1)*IF(AND(J2139=1,'inputs and tables'!$K$15=1),(data!C2140/data!C2139-1)*'inputs and tables'!$K$17+1,1))</f>
        <v>2211079.4905892736</v>
      </c>
      <c r="P2140" s="10">
        <f ca="1">(P2139+(IF(K2139&lt;&gt;K2138,(-P2139*'inputs and tables'!$K$22-'inputs and tables'!$K$21)-P2139*'inputs and tables'!$K$22,0)*('inputs and tables'!$K$15+'inputs and tables'!$K$16)))*(IF(AND(K2139=0,'inputs and tables'!$K$16=1),data!C2139/data!C2140,1)*IF(AND(K2139=1,'inputs and tables'!$K$15=1),data!C2140/data!C2139,1))</f>
        <v>23765.05793511507</v>
      </c>
      <c r="R2140" s="36">
        <f ca="1">1-O2140/MAX($O$202:O2140)</f>
        <v>0.33300878936600353</v>
      </c>
      <c r="S2140" s="36">
        <f>1-N2140/MAX($N$202:N2140)</f>
        <v>0.22060955694170181</v>
      </c>
    </row>
    <row r="2141" spans="1:19" x14ac:dyDescent="0.4">
      <c r="A2141" s="17">
        <f t="shared" si="100"/>
        <v>2139</v>
      </c>
      <c r="B2141">
        <v>1605052800</v>
      </c>
      <c r="C2141">
        <v>15705.79</v>
      </c>
      <c r="D2141" s="14">
        <f t="shared" si="101"/>
        <v>44146</v>
      </c>
      <c r="F2141">
        <f ca="1">IF(A2141&lt;$F$2,"",AVERAGE(INDIRECT("C"&amp;A2141-$F$2+3):C2141))</f>
        <v>12585.67522727273</v>
      </c>
      <c r="G2141" s="2">
        <f ca="1">IF(A2141&lt;$G$2,"",IF(A2141=$G$2,AVERAGE(INDIRECT("C"&amp;A2141-$G$2+3):C2141),G2140+(2/($G$2+3))*(C2141-G2140)))</f>
        <v>13060.439633835613</v>
      </c>
      <c r="J2141">
        <f ca="1">IF(F2141="","",IF(C2141&lt;(F2141*(1-'inputs and tables'!$K$14)),0,IF(C2141&gt;(F2141*(1+'inputs and tables'!$K$14)),1,J2140)))</f>
        <v>1</v>
      </c>
      <c r="K2141">
        <f ca="1">IF(G2141="","",IF(C2141&lt;(G2141*(1-'inputs and tables'!$K$14)),0,IF(C2141&gt;(G2141*(1+'inputs and tables'!$K$14)),1,K2140)))</f>
        <v>1</v>
      </c>
      <c r="N2141" s="13">
        <f t="shared" si="99"/>
        <v>56518.010723667721</v>
      </c>
      <c r="O2141" s="10">
        <f ca="1">(O2140+(IF(J2140&lt;&gt;J2139,(-O2140*'inputs and tables'!$K$22-'inputs and tables'!$K$21)-O2140*'inputs and tables'!$K$22,0)*('inputs and tables'!$K$15+'inputs and tables'!$K$16)))*(IF(AND(J2140=0,'inputs and tables'!$K$16=1),(data!C2140/data!C2141-1)*'inputs and tables'!$K$18+1,1)*IF(AND(J2140=1,'inputs and tables'!$K$15=1),(data!C2141/data!C2140-1)*'inputs and tables'!$K$17+1,1))</f>
        <v>2338013.8288779347</v>
      </c>
      <c r="P2141" s="10">
        <f ca="1">(P2140+(IF(K2140&lt;&gt;K2139,(-P2140*'inputs and tables'!$K$22-'inputs and tables'!$K$21)-P2140*'inputs and tables'!$K$22,0)*('inputs and tables'!$K$15+'inputs and tables'!$K$16)))*(IF(AND(K2140=0,'inputs and tables'!$K$16=1),data!C2140/data!C2141,1)*IF(AND(K2140=1,'inputs and tables'!$K$15=1),data!C2141/data!C2140,1))</f>
        <v>24371.418747906526</v>
      </c>
      <c r="R2141" s="36">
        <f ca="1">1-O2141/MAX($O$202:O2141)</f>
        <v>0.29471795073875195</v>
      </c>
      <c r="S2141" s="36">
        <f>1-N2141/MAX($N$202:N2141)</f>
        <v>0.20072356197274244</v>
      </c>
    </row>
    <row r="2142" spans="1:19" x14ac:dyDescent="0.4">
      <c r="A2142" s="17">
        <f t="shared" si="100"/>
        <v>2140</v>
      </c>
      <c r="B2142">
        <v>1605139200</v>
      </c>
      <c r="C2142">
        <v>16310.81</v>
      </c>
      <c r="D2142" s="14">
        <f t="shared" si="101"/>
        <v>44147</v>
      </c>
      <c r="F2142">
        <f ca="1">IF(A2142&lt;$F$2,"",AVERAGE(INDIRECT("C"&amp;A2142-$F$2+3):C2142))</f>
        <v>12709.995227272731</v>
      </c>
      <c r="G2142" s="2">
        <f ca="1">IF(A2142&lt;$G$2,"",IF(A2142=$G$2,AVERAGE(INDIRECT("C"&amp;A2142-$G$2+3):C2142),G2141+(2/($G$2+3))*(C2142-G2141)))</f>
        <v>13198.753266438353</v>
      </c>
      <c r="J2142">
        <f ca="1">IF(F2142="","",IF(C2142&lt;(F2142*(1-'inputs and tables'!$K$14)),0,IF(C2142&gt;(F2142*(1+'inputs and tables'!$K$14)),1,J2141)))</f>
        <v>1</v>
      </c>
      <c r="K2142">
        <f ca="1">IF(G2142="","",IF(C2142&lt;(G2142*(1-'inputs and tables'!$K$14)),0,IF(C2142&gt;(G2142*(1+'inputs and tables'!$K$14)),1,K2141)))</f>
        <v>1</v>
      </c>
      <c r="N2142" s="13">
        <f t="shared" si="99"/>
        <v>58695.20313793236</v>
      </c>
      <c r="O2142" s="10">
        <f ca="1">(O2141+(IF(J2141&lt;&gt;J2140,(-O2141*'inputs and tables'!$K$22-'inputs and tables'!$K$21)-O2141*'inputs and tables'!$K$22,0)*('inputs and tables'!$K$15+'inputs and tables'!$K$16)))*(IF(AND(J2141=0,'inputs and tables'!$K$16=1),(data!C2141/data!C2142-1)*'inputs and tables'!$K$18+1,1)*IF(AND(J2141=1,'inputs and tables'!$K$15=1),(data!C2142/data!C2141-1)*'inputs and tables'!$K$17+1,1))</f>
        <v>2540660.5302016111</v>
      </c>
      <c r="P2142" s="10">
        <f ca="1">(P2141+(IF(K2141&lt;&gt;K2140,(-P2141*'inputs and tables'!$K$22-'inputs and tables'!$K$21)-P2141*'inputs and tables'!$K$22,0)*('inputs and tables'!$K$15+'inputs and tables'!$K$16)))*(IF(AND(K2141=0,'inputs and tables'!$K$16=1),data!C2141/data!C2142,1)*IF(AND(K2141=1,'inputs and tables'!$K$15=1),data!C2142/data!C2141,1))</f>
        <v>25310.25695794616</v>
      </c>
      <c r="R2142" s="36">
        <f ca="1">1-O2142/MAX($O$202:O2142)</f>
        <v>0.23358782438095083</v>
      </c>
      <c r="S2142" s="36">
        <f>1-N2142/MAX($N$202:N2142)</f>
        <v>0.16993375575890346</v>
      </c>
    </row>
    <row r="2143" spans="1:19" x14ac:dyDescent="0.4">
      <c r="A2143" s="17">
        <f t="shared" si="100"/>
        <v>2141</v>
      </c>
      <c r="B2143">
        <v>1605225600</v>
      </c>
      <c r="C2143">
        <v>16339.56</v>
      </c>
      <c r="D2143" s="14">
        <f t="shared" si="101"/>
        <v>44148</v>
      </c>
      <c r="F2143">
        <f ca="1">IF(A2143&lt;$F$2,"",AVERAGE(INDIRECT("C"&amp;A2143-$F$2+3):C2143))</f>
        <v>12836.357272727277</v>
      </c>
      <c r="G2143" s="2">
        <f ca="1">IF(A2143&lt;$G$2,"",IF(A2143=$G$2,AVERAGE(INDIRECT("C"&amp;A2143-$G$2+3):C2143),G2142+(2/($G$2+3))*(C2143-G2142)))</f>
        <v>13332.404616802678</v>
      </c>
      <c r="J2143">
        <f ca="1">IF(F2143="","",IF(C2143&lt;(F2143*(1-'inputs and tables'!$K$14)),0,IF(C2143&gt;(F2143*(1+'inputs and tables'!$K$14)),1,J2142)))</f>
        <v>1</v>
      </c>
      <c r="K2143">
        <f ca="1">IF(G2143="","",IF(C2143&lt;(G2143*(1-'inputs and tables'!$K$14)),0,IF(C2143&gt;(G2143*(1+'inputs and tables'!$K$14)),1,K2142)))</f>
        <v>1</v>
      </c>
      <c r="N2143" s="13">
        <f t="shared" si="99"/>
        <v>58798.661340818391</v>
      </c>
      <c r="O2143" s="10">
        <f ca="1">(O2142+(IF(J2142&lt;&gt;J2141,(-O2142*'inputs and tables'!$K$22-'inputs and tables'!$K$21)-O2142*'inputs and tables'!$K$22,0)*('inputs and tables'!$K$15+'inputs and tables'!$K$16)))*(IF(AND(J2142=0,'inputs and tables'!$K$16=1),(data!C2142/data!C2143-1)*'inputs and tables'!$K$18+1,1)*IF(AND(J2142=1,'inputs and tables'!$K$15=1),(data!C2143/data!C2142-1)*'inputs and tables'!$K$17+1,1))</f>
        <v>2550736.6072356403</v>
      </c>
      <c r="P2143" s="10">
        <f ca="1">(P2142+(IF(K2142&lt;&gt;K2141,(-P2142*'inputs and tables'!$K$22-'inputs and tables'!$K$21)-P2142*'inputs and tables'!$K$22,0)*('inputs and tables'!$K$15+'inputs and tables'!$K$16)))*(IF(AND(K2142=0,'inputs and tables'!$K$16=1),data!C2142/data!C2143,1)*IF(AND(K2142=1,'inputs and tables'!$K$15=1),data!C2143/data!C2142,1))</f>
        <v>25354.869695605474</v>
      </c>
      <c r="R2143" s="36">
        <f ca="1">1-O2143/MAX($O$202:O2143)</f>
        <v>0.23054828878398448</v>
      </c>
      <c r="S2143" s="36">
        <f>1-N2143/MAX($N$202:N2143)</f>
        <v>0.16847065217778567</v>
      </c>
    </row>
    <row r="2144" spans="1:19" x14ac:dyDescent="0.4">
      <c r="A2144" s="17">
        <f t="shared" si="100"/>
        <v>2142</v>
      </c>
      <c r="B2144">
        <v>1605312000</v>
      </c>
      <c r="C2144">
        <v>16082.01</v>
      </c>
      <c r="D2144" s="14">
        <f t="shared" si="101"/>
        <v>44149</v>
      </c>
      <c r="F2144">
        <f ca="1">IF(A2144&lt;$F$2,"",AVERAGE(INDIRECT("C"&amp;A2144-$F$2+3):C2144))</f>
        <v>12960.547727272731</v>
      </c>
      <c r="G2144" s="2">
        <f ca="1">IF(A2144&lt;$G$2,"",IF(A2144=$G$2,AVERAGE(INDIRECT("C"&amp;A2144-$G$2+3):C2144),G2143+(2/($G$2+3))*(C2144-G2143)))</f>
        <v>13449.409101194053</v>
      </c>
      <c r="J2144">
        <f ca="1">IF(F2144="","",IF(C2144&lt;(F2144*(1-'inputs and tables'!$K$14)),0,IF(C2144&gt;(F2144*(1+'inputs and tables'!$K$14)),1,J2143)))</f>
        <v>1</v>
      </c>
      <c r="K2144">
        <f ca="1">IF(G2144="","",IF(C2144&lt;(G2144*(1-'inputs and tables'!$K$14)),0,IF(C2144&gt;(G2144*(1+'inputs and tables'!$K$14)),1,K2143)))</f>
        <v>1</v>
      </c>
      <c r="N2144" s="13">
        <f t="shared" si="99"/>
        <v>57871.855770268892</v>
      </c>
      <c r="O2144" s="10">
        <f ca="1">(O2143+(IF(J2143&lt;&gt;J2142,(-O2143*'inputs and tables'!$K$22-'inputs and tables'!$K$21)-O2143*'inputs and tables'!$K$22,0)*('inputs and tables'!$K$15+'inputs and tables'!$K$16)))*(IF(AND(J2143=0,'inputs and tables'!$K$16=1),(data!C2143/data!C2144-1)*'inputs and tables'!$K$18+1,1)*IF(AND(J2143=1,'inputs and tables'!$K$15=1),(data!C2144/data!C2143-1)*'inputs and tables'!$K$17+1,1))</f>
        <v>2460273.9522017557</v>
      </c>
      <c r="P2144" s="10">
        <f ca="1">(P2143+(IF(K2143&lt;&gt;K2142,(-P2143*'inputs and tables'!$K$22-'inputs and tables'!$K$21)-P2143*'inputs and tables'!$K$22,0)*('inputs and tables'!$K$15+'inputs and tables'!$K$16)))*(IF(AND(K2143=0,'inputs and tables'!$K$16=1),data!C2143/data!C2144,1)*IF(AND(K2143=1,'inputs and tables'!$K$15=1),data!C2144/data!C2143,1))</f>
        <v>24955.217153547845</v>
      </c>
      <c r="R2144" s="36">
        <f ca="1">1-O2144/MAX($O$202:O2144)</f>
        <v>0.2578371293955608</v>
      </c>
      <c r="S2144" s="36">
        <f>1-N2144/MAX($N$202:N2144)</f>
        <v>0.18157751573663372</v>
      </c>
    </row>
    <row r="2145" spans="1:19" x14ac:dyDescent="0.4">
      <c r="A2145" s="17">
        <f t="shared" si="100"/>
        <v>2143</v>
      </c>
      <c r="B2145">
        <v>1605398400</v>
      </c>
      <c r="C2145">
        <v>15966.89</v>
      </c>
      <c r="D2145" s="14">
        <f t="shared" si="101"/>
        <v>44150</v>
      </c>
      <c r="F2145">
        <f ca="1">IF(A2145&lt;$F$2,"",AVERAGE(INDIRECT("C"&amp;A2145-$F$2+3):C2145))</f>
        <v>13083.133409090911</v>
      </c>
      <c r="G2145" s="2">
        <f ca="1">IF(A2145&lt;$G$2,"",IF(A2145=$G$2,AVERAGE(INDIRECT("C"&amp;A2145-$G$2+3):C2145),G2144+(2/($G$2+3))*(C2145-G2144)))</f>
        <v>13556.535947951752</v>
      </c>
      <c r="J2145">
        <f ca="1">IF(F2145="","",IF(C2145&lt;(F2145*(1-'inputs and tables'!$K$14)),0,IF(C2145&gt;(F2145*(1+'inputs and tables'!$K$14)),1,J2144)))</f>
        <v>1</v>
      </c>
      <c r="K2145">
        <f ca="1">IF(G2145="","",IF(C2145&lt;(G2145*(1-'inputs and tables'!$K$14)),0,IF(C2145&gt;(G2145*(1+'inputs and tables'!$K$14)),1,K2144)))</f>
        <v>1</v>
      </c>
      <c r="N2145" s="13">
        <f t="shared" si="99"/>
        <v>57457.591133182272</v>
      </c>
      <c r="O2145" s="10">
        <f ca="1">(O2144+(IF(J2144&lt;&gt;J2143,(-O2144*'inputs and tables'!$K$22-'inputs and tables'!$K$21)-O2144*'inputs and tables'!$K$22,0)*('inputs and tables'!$K$15+'inputs and tables'!$K$16)))*(IF(AND(J2144=0,'inputs and tables'!$K$16=1),(data!C2144/data!C2145-1)*'inputs and tables'!$K$18+1,1)*IF(AND(J2144=1,'inputs and tables'!$K$15=1),(data!C2145/data!C2144-1)*'inputs and tables'!$K$17+1,1))</f>
        <v>2420648.2984993076</v>
      </c>
      <c r="P2145" s="10">
        <f ca="1">(P2144+(IF(K2144&lt;&gt;K2143,(-P2144*'inputs and tables'!$K$22-'inputs and tables'!$K$21)-P2144*'inputs and tables'!$K$22,0)*('inputs and tables'!$K$15+'inputs and tables'!$K$16)))*(IF(AND(K2144=0,'inputs and tables'!$K$16=1),data!C2144/data!C2145,1)*IF(AND(K2144=1,'inputs and tables'!$K$15=1),data!C2145/data!C2144,1))</f>
        <v>24776.579993222957</v>
      </c>
      <c r="R2145" s="36">
        <f ca="1">1-O2145/MAX($O$202:O2145)</f>
        <v>0.26979054981651351</v>
      </c>
      <c r="S2145" s="36">
        <f>1-N2145/MAX($N$202:N2145)</f>
        <v>0.18743603692822608</v>
      </c>
    </row>
    <row r="2146" spans="1:19" x14ac:dyDescent="0.4">
      <c r="A2146" s="17">
        <f t="shared" si="100"/>
        <v>2144</v>
      </c>
      <c r="B2146">
        <v>1605484800</v>
      </c>
      <c r="C2146">
        <v>16726.64</v>
      </c>
      <c r="D2146" s="14">
        <f t="shared" si="101"/>
        <v>44151</v>
      </c>
      <c r="F2146">
        <f ca="1">IF(A2146&lt;$F$2,"",AVERAGE(INDIRECT("C"&amp;A2146-$F$2+3):C2146))</f>
        <v>13223.474090909092</v>
      </c>
      <c r="G2146" s="2">
        <f ca="1">IF(A2146&lt;$G$2,"",IF(A2146=$G$2,AVERAGE(INDIRECT("C"&amp;A2146-$G$2+3):C2146),G2145+(2/($G$2+3))*(C2146-G2145)))</f>
        <v>13691.433992719762</v>
      </c>
      <c r="J2146">
        <f ca="1">IF(F2146="","",IF(C2146&lt;(F2146*(1-'inputs and tables'!$K$14)),0,IF(C2146&gt;(F2146*(1+'inputs and tables'!$K$14)),1,J2145)))</f>
        <v>1</v>
      </c>
      <c r="K2146">
        <f ca="1">IF(G2146="","",IF(C2146&lt;(G2146*(1-'inputs and tables'!$K$14)),0,IF(C2146&gt;(G2146*(1+'inputs and tables'!$K$14)),1,K2145)))</f>
        <v>1</v>
      </c>
      <c r="N2146" s="13">
        <f t="shared" si="99"/>
        <v>60191.586599014074</v>
      </c>
      <c r="O2146" s="10">
        <f ca="1">(O2145+(IF(J2145&lt;&gt;J2144,(-O2145*'inputs and tables'!$K$22-'inputs and tables'!$K$21)-O2145*'inputs and tables'!$K$22,0)*('inputs and tables'!$K$15+'inputs and tables'!$K$16)))*(IF(AND(J2145=0,'inputs and tables'!$K$16=1),(data!C2145/data!C2146-1)*'inputs and tables'!$K$18+1,1)*IF(AND(J2145=1,'inputs and tables'!$K$15=1),(data!C2146/data!C2145-1)*'inputs and tables'!$K$17+1,1))</f>
        <v>2679806.2795316754</v>
      </c>
      <c r="P2146" s="10">
        <f ca="1">(P2145+(IF(K2145&lt;&gt;K2144,(-P2145*'inputs and tables'!$K$22-'inputs and tables'!$K$21)-P2145*'inputs and tables'!$K$22,0)*('inputs and tables'!$K$15+'inputs and tables'!$K$16)))*(IF(AND(K2145=0,'inputs and tables'!$K$16=1),data!C2145/data!C2146,1)*IF(AND(K2145=1,'inputs and tables'!$K$15=1),data!C2146/data!C2145,1))</f>
        <v>25955.520077976536</v>
      </c>
      <c r="R2146" s="36">
        <f ca="1">1-O2146/MAX($O$202:O2146)</f>
        <v>0.1916133082248177</v>
      </c>
      <c r="S2146" s="36">
        <f>1-N2146/MAX($N$202:N2146)</f>
        <v>0.1487719344672096</v>
      </c>
    </row>
    <row r="2147" spans="1:19" x14ac:dyDescent="0.4">
      <c r="A2147" s="17">
        <f t="shared" si="100"/>
        <v>2145</v>
      </c>
      <c r="B2147">
        <v>1605571200</v>
      </c>
      <c r="C2147">
        <v>17679.36</v>
      </c>
      <c r="D2147" s="14">
        <f t="shared" si="101"/>
        <v>44152</v>
      </c>
      <c r="F2147">
        <f ca="1">IF(A2147&lt;$F$2,"",AVERAGE(INDIRECT("C"&amp;A2147-$F$2+3):C2147))</f>
        <v>13382.752500000001</v>
      </c>
      <c r="G2147" s="2">
        <f ca="1">IF(A2147&lt;$G$2,"",IF(A2147=$G$2,AVERAGE(INDIRECT("C"&amp;A2147-$G$2+3):C2147),G2146+(2/($G$2+3))*(C2147-G2146)))</f>
        <v>13861.132971752962</v>
      </c>
      <c r="J2147">
        <f ca="1">IF(F2147="","",IF(C2147&lt;(F2147*(1-'inputs and tables'!$K$14)),0,IF(C2147&gt;(F2147*(1+'inputs and tables'!$K$14)),1,J2146)))</f>
        <v>1</v>
      </c>
      <c r="K2147">
        <f ca="1">IF(G2147="","",IF(C2147&lt;(G2147*(1-'inputs and tables'!$K$14)),0,IF(C2147&gt;(G2147*(1+'inputs and tables'!$K$14)),1,K2146)))</f>
        <v>1</v>
      </c>
      <c r="N2147" s="13">
        <f t="shared" si="99"/>
        <v>63619.99352261694</v>
      </c>
      <c r="O2147" s="10">
        <f ca="1">(O2146+(IF(J2146&lt;&gt;J2145,(-O2146*'inputs and tables'!$K$22-'inputs and tables'!$K$21)-O2146*'inputs and tables'!$K$22,0)*('inputs and tables'!$K$15+'inputs and tables'!$K$16)))*(IF(AND(J2146=0,'inputs and tables'!$K$16=1),(data!C2146/data!C2147-1)*'inputs and tables'!$K$18+1,1)*IF(AND(J2146=1,'inputs and tables'!$K$15=1),(data!C2147/data!C2146-1)*'inputs and tables'!$K$17+1,1))</f>
        <v>3023239.6491103647</v>
      </c>
      <c r="P2147" s="10">
        <f ca="1">(P2146+(IF(K2146&lt;&gt;K2145,(-P2146*'inputs and tables'!$K$22-'inputs and tables'!$K$21)-P2146*'inputs and tables'!$K$22,0)*('inputs and tables'!$K$15+'inputs and tables'!$K$16)))*(IF(AND(K2146=0,'inputs and tables'!$K$16=1),data!C2146/data!C2147,1)*IF(AND(K2146=1,'inputs and tables'!$K$15=1),data!C2147/data!C2146,1))</f>
        <v>27433.900857899451</v>
      </c>
      <c r="R2147" s="36">
        <f ca="1">1-O2147/MAX($O$202:O2147)</f>
        <v>8.8013668355536367E-2</v>
      </c>
      <c r="S2147" s="36">
        <f>1-N2147/MAX($N$202:N2147)</f>
        <v>0.10028748076973071</v>
      </c>
    </row>
    <row r="2148" spans="1:19" x14ac:dyDescent="0.4">
      <c r="A2148" s="17">
        <f t="shared" si="100"/>
        <v>2146</v>
      </c>
      <c r="B2148">
        <v>1605657600</v>
      </c>
      <c r="C2148">
        <v>17782.91</v>
      </c>
      <c r="D2148" s="14">
        <f t="shared" si="101"/>
        <v>44153</v>
      </c>
      <c r="F2148">
        <f ca="1">IF(A2148&lt;$F$2,"",AVERAGE(INDIRECT("C"&amp;A2148-$F$2+3):C2148))</f>
        <v>13541.568636363636</v>
      </c>
      <c r="G2148" s="2">
        <f ca="1">IF(A2148&lt;$G$2,"",IF(A2148=$G$2,AVERAGE(INDIRECT("C"&amp;A2148-$G$2+3):C2148),G2147+(2/($G$2+3))*(C2148-G2147)))</f>
        <v>14028.017100614539</v>
      </c>
      <c r="J2148">
        <f ca="1">IF(F2148="","",IF(C2148&lt;(F2148*(1-'inputs and tables'!$K$14)),0,IF(C2148&gt;(F2148*(1+'inputs and tables'!$K$14)),1,J2147)))</f>
        <v>1</v>
      </c>
      <c r="K2148">
        <f ca="1">IF(G2148="","",IF(C2148&lt;(G2148*(1-'inputs and tables'!$K$14)),0,IF(C2148&gt;(G2148*(1+'inputs and tables'!$K$14)),1,K2147)))</f>
        <v>1</v>
      </c>
      <c r="N2148" s="13">
        <f t="shared" si="99"/>
        <v>63992.622980316024</v>
      </c>
      <c r="O2148" s="10">
        <f ca="1">(O2147+(IF(J2147&lt;&gt;J2146,(-O2147*'inputs and tables'!$K$22-'inputs and tables'!$K$21)-O2147*'inputs and tables'!$K$22,0)*('inputs and tables'!$K$15+'inputs and tables'!$K$16)))*(IF(AND(J2147=0,'inputs and tables'!$K$16=1),(data!C2147/data!C2148-1)*'inputs and tables'!$K$18+1,1)*IF(AND(J2147=1,'inputs and tables'!$K$15=1),(data!C2148/data!C2147-1)*'inputs and tables'!$K$17+1,1))</f>
        <v>3063081.4221014166</v>
      </c>
      <c r="P2148" s="10">
        <f ca="1">(P2147+(IF(K2147&lt;&gt;K2146,(-P2147*'inputs and tables'!$K$22-'inputs and tables'!$K$21)-P2147*'inputs and tables'!$K$22,0)*('inputs and tables'!$K$15+'inputs and tables'!$K$16)))*(IF(AND(K2147=0,'inputs and tables'!$K$16=1),data!C2147/data!C2148,1)*IF(AND(K2147=1,'inputs and tables'!$K$15=1),data!C2148/data!C2147,1))</f>
        <v>27594.584300842827</v>
      </c>
      <c r="R2148" s="36">
        <f ca="1">1-O2148/MAX($O$202:O2148)</f>
        <v>7.5995053686000347E-2</v>
      </c>
      <c r="S2148" s="36">
        <f>1-N2148/MAX($N$202:N2148)</f>
        <v>9.5017763349739659E-2</v>
      </c>
    </row>
    <row r="2149" spans="1:19" x14ac:dyDescent="0.4">
      <c r="A2149" s="17">
        <f t="shared" si="100"/>
        <v>2147</v>
      </c>
      <c r="B2149">
        <v>1605744000</v>
      </c>
      <c r="C2149">
        <v>17821.580000000002</v>
      </c>
      <c r="D2149" s="14">
        <f t="shared" si="101"/>
        <v>44154</v>
      </c>
      <c r="F2149">
        <f ca="1">IF(A2149&lt;$F$2,"",AVERAGE(INDIRECT("C"&amp;A2149-$F$2+3):C2149))</f>
        <v>13705.635000000002</v>
      </c>
      <c r="G2149" s="2">
        <f ca="1">IF(A2149&lt;$G$2,"",IF(A2149=$G$2,AVERAGE(INDIRECT("C"&amp;A2149-$G$2+3):C2149),G2148+(2/($G$2+3))*(C2149-G2148)))</f>
        <v>14189.445309099026</v>
      </c>
      <c r="J2149">
        <f ca="1">IF(F2149="","",IF(C2149&lt;(F2149*(1-'inputs and tables'!$K$14)),0,IF(C2149&gt;(F2149*(1+'inputs and tables'!$K$14)),1,J2148)))</f>
        <v>1</v>
      </c>
      <c r="K2149">
        <f ca="1">IF(G2149="","",IF(C2149&lt;(G2149*(1-'inputs and tables'!$K$14)),0,IF(C2149&gt;(G2149*(1+'inputs and tables'!$K$14)),1,K2148)))</f>
        <v>1</v>
      </c>
      <c r="N2149" s="13">
        <f t="shared" si="99"/>
        <v>64131.778761380476</v>
      </c>
      <c r="O2149" s="10">
        <f ca="1">(O2148+(IF(J2148&lt;&gt;J2147,(-O2148*'inputs and tables'!$K$22-'inputs and tables'!$K$21)-O2148*'inputs and tables'!$K$22,0)*('inputs and tables'!$K$15+'inputs and tables'!$K$16)))*(IF(AND(J2148=0,'inputs and tables'!$K$16=1),(data!C2148/data!C2149-1)*'inputs and tables'!$K$18+1,1)*IF(AND(J2148=1,'inputs and tables'!$K$15=1),(data!C2149/data!C2148-1)*'inputs and tables'!$K$17+1,1))</f>
        <v>3078068.3425117144</v>
      </c>
      <c r="P2149" s="10">
        <f ca="1">(P2148+(IF(K2148&lt;&gt;K2147,(-P2148*'inputs and tables'!$K$22-'inputs and tables'!$K$21)-P2148*'inputs and tables'!$K$22,0)*('inputs and tables'!$K$15+'inputs and tables'!$K$16)))*(IF(AND(K2148=0,'inputs and tables'!$K$16=1),data!C2148/data!C2149,1)*IF(AND(K2148=1,'inputs and tables'!$K$15=1),data!C2149/data!C2148,1))</f>
        <v>27654.590372678857</v>
      </c>
      <c r="R2149" s="36">
        <f ca="1">1-O2149/MAX($O$202:O2149)</f>
        <v>7.1474119802489966E-2</v>
      </c>
      <c r="S2149" s="36">
        <f>1-N2149/MAX($N$202:N2149)</f>
        <v>9.3049825419937005E-2</v>
      </c>
    </row>
    <row r="2150" spans="1:19" x14ac:dyDescent="0.4">
      <c r="A2150" s="17">
        <f t="shared" si="100"/>
        <v>2148</v>
      </c>
      <c r="B2150">
        <v>1605830400</v>
      </c>
      <c r="C2150">
        <v>18675.25</v>
      </c>
      <c r="D2150" s="14">
        <f t="shared" si="101"/>
        <v>44155</v>
      </c>
      <c r="F2150">
        <f ca="1">IF(A2150&lt;$F$2,"",AVERAGE(INDIRECT("C"&amp;A2150-$F$2+3):C2150))</f>
        <v>13887.561818181817</v>
      </c>
      <c r="G2150" s="2">
        <f ca="1">IF(A2150&lt;$G$2,"",IF(A2150=$G$2,AVERAGE(INDIRECT("C"&amp;A2150-$G$2+3):C2150),G2149+(2/($G$2+3))*(C2150-G2149)))</f>
        <v>14380.330615094812</v>
      </c>
      <c r="J2150">
        <f ca="1">IF(F2150="","",IF(C2150&lt;(F2150*(1-'inputs and tables'!$K$14)),0,IF(C2150&gt;(F2150*(1+'inputs and tables'!$K$14)),1,J2149)))</f>
        <v>1</v>
      </c>
      <c r="K2150">
        <f ca="1">IF(G2150="","",IF(C2150&lt;(G2150*(1-'inputs and tables'!$K$14)),0,IF(C2150&gt;(G2150*(1+'inputs and tables'!$K$14)),1,K2149)))</f>
        <v>1</v>
      </c>
      <c r="N2150" s="13">
        <f t="shared" si="99"/>
        <v>67203.749685127274</v>
      </c>
      <c r="O2150" s="10">
        <f ca="1">(O2149+(IF(J2149&lt;&gt;J2148,(-O2149*'inputs and tables'!$K$22-'inputs and tables'!$K$21)-O2149*'inputs and tables'!$K$22,0)*('inputs and tables'!$K$15+'inputs and tables'!$K$16)))*(IF(AND(J2149=0,'inputs and tables'!$K$16=1),(data!C2149/data!C2150-1)*'inputs and tables'!$K$18+1,1)*IF(AND(J2149=1,'inputs and tables'!$K$15=1),(data!C2150/data!C2149-1)*'inputs and tables'!$K$17+1,1))</f>
        <v>3409813.4994726526</v>
      </c>
      <c r="P2150" s="10">
        <f ca="1">(P2149+(IF(K2149&lt;&gt;K2148,(-P2149*'inputs and tables'!$K$22-'inputs and tables'!$K$21)-P2149*'inputs and tables'!$K$22,0)*('inputs and tables'!$K$15+'inputs and tables'!$K$16)))*(IF(AND(K2149=0,'inputs and tables'!$K$16=1),data!C2149/data!C2150,1)*IF(AND(K2149=1,'inputs and tables'!$K$15=1),data!C2150/data!C2149,1))</f>
        <v>28979.270572944191</v>
      </c>
      <c r="R2150" s="36">
        <f ca="1">1-O2150/MAX($O$202:O2150)</f>
        <v>0</v>
      </c>
      <c r="S2150" s="36">
        <f>1-N2150/MAX($N$202:N2150)</f>
        <v>4.9606081625404808E-2</v>
      </c>
    </row>
    <row r="2151" spans="1:19" x14ac:dyDescent="0.4">
      <c r="A2151" s="17">
        <f t="shared" si="100"/>
        <v>2149</v>
      </c>
      <c r="B2151">
        <v>1605916800</v>
      </c>
      <c r="C2151">
        <v>18721.21</v>
      </c>
      <c r="D2151" s="14">
        <f t="shared" si="101"/>
        <v>44156</v>
      </c>
      <c r="F2151">
        <f ca="1">IF(A2151&lt;$F$2,"",AVERAGE(INDIRECT("C"&amp;A2151-$F$2+3):C2151))</f>
        <v>14064.564545454545</v>
      </c>
      <c r="G2151" s="2">
        <f ca="1">IF(A2151&lt;$G$2,"",IF(A2151=$G$2,AVERAGE(INDIRECT("C"&amp;A2151-$G$2+3):C2151),G2150+(2/($G$2+3))*(C2151-G2150)))</f>
        <v>14565.048886792905</v>
      </c>
      <c r="J2151">
        <f ca="1">IF(F2151="","",IF(C2151&lt;(F2151*(1-'inputs and tables'!$K$14)),0,IF(C2151&gt;(F2151*(1+'inputs and tables'!$K$14)),1,J2150)))</f>
        <v>1</v>
      </c>
      <c r="K2151">
        <f ca="1">IF(G2151="","",IF(C2151&lt;(G2151*(1-'inputs and tables'!$K$14)),0,IF(C2151&gt;(G2151*(1+'inputs and tables'!$K$14)),1,K2150)))</f>
        <v>1</v>
      </c>
      <c r="N2151" s="13">
        <f t="shared" si="99"/>
        <v>67369.138867897433</v>
      </c>
      <c r="O2151" s="10">
        <f ca="1">(O2150+(IF(J2150&lt;&gt;J2149,(-O2150*'inputs and tables'!$K$22-'inputs and tables'!$K$21)-O2150*'inputs and tables'!$K$22,0)*('inputs and tables'!$K$15+'inputs and tables'!$K$16)))*(IF(AND(J2150=0,'inputs and tables'!$K$16=1),(data!C2150/data!C2151-1)*'inputs and tables'!$K$18+1,1)*IF(AND(J2150=1,'inputs and tables'!$K$15=1),(data!C2151/data!C2150-1)*'inputs and tables'!$K$17+1,1))</f>
        <v>3428694.5754411388</v>
      </c>
      <c r="P2151" s="10">
        <f ca="1">(P2150+(IF(K2150&lt;&gt;K2149,(-P2150*'inputs and tables'!$K$22-'inputs and tables'!$K$21)-P2150*'inputs and tables'!$K$22,0)*('inputs and tables'!$K$15+'inputs and tables'!$K$16)))*(IF(AND(K2150=0,'inputs and tables'!$K$16=1),data!C2150/data!C2151,1)*IF(AND(K2150=1,'inputs and tables'!$K$15=1),data!C2151/data!C2150,1))</f>
        <v>29050.588883303226</v>
      </c>
      <c r="R2151" s="36">
        <f ca="1">1-O2151/MAX($O$202:O2151)</f>
        <v>0</v>
      </c>
      <c r="S2151" s="36">
        <f>1-N2151/MAX($N$202:N2151)</f>
        <v>4.7267151517990103E-2</v>
      </c>
    </row>
    <row r="2152" spans="1:19" x14ac:dyDescent="0.4">
      <c r="A2152" s="17">
        <f t="shared" si="100"/>
        <v>2150</v>
      </c>
      <c r="B2152">
        <v>1606003200</v>
      </c>
      <c r="C2152">
        <v>18437.66</v>
      </c>
      <c r="D2152" s="14">
        <f t="shared" si="101"/>
        <v>44157</v>
      </c>
      <c r="F2152">
        <f ca="1">IF(A2152&lt;$F$2,"",AVERAGE(INDIRECT("C"&amp;A2152-$F$2+3):C2152))</f>
        <v>14232.305227272729</v>
      </c>
      <c r="G2152" s="2">
        <f ca="1">IF(A2152&lt;$G$2,"",IF(A2152=$G$2,AVERAGE(INDIRECT("C"&amp;A2152-$G$2+3):C2152),G2151+(2/($G$2+3))*(C2152-G2151)))</f>
        <v>14729.840849057036</v>
      </c>
      <c r="J2152">
        <f ca="1">IF(F2152="","",IF(C2152&lt;(F2152*(1-'inputs and tables'!$K$14)),0,IF(C2152&gt;(F2152*(1+'inputs and tables'!$K$14)),1,J2151)))</f>
        <v>1</v>
      </c>
      <c r="K2152">
        <f ca="1">IF(G2152="","",IF(C2152&lt;(G2152*(1-'inputs and tables'!$K$14)),0,IF(C2152&gt;(G2152*(1+'inputs and tables'!$K$14)),1,K2151)))</f>
        <v>1</v>
      </c>
      <c r="N2152" s="13">
        <f t="shared" si="99"/>
        <v>66348.771096477081</v>
      </c>
      <c r="O2152" s="10">
        <f ca="1">(O2151+(IF(J2151&lt;&gt;J2150,(-O2151*'inputs and tables'!$K$22-'inputs and tables'!$K$21)-O2151*'inputs and tables'!$K$22,0)*('inputs and tables'!$K$15+'inputs and tables'!$K$16)))*(IF(AND(J2151=0,'inputs and tables'!$K$16=1),(data!C2151/data!C2152-1)*'inputs and tables'!$K$18+1,1)*IF(AND(J2151=1,'inputs and tables'!$K$15=1),(data!C2152/data!C2151-1)*'inputs and tables'!$K$17+1,1))</f>
        <v>3311850.4034859473</v>
      </c>
      <c r="P2152" s="10">
        <f ca="1">(P2151+(IF(K2151&lt;&gt;K2150,(-P2151*'inputs and tables'!$K$22-'inputs and tables'!$K$21)-P2151*'inputs and tables'!$K$22,0)*('inputs and tables'!$K$15+'inputs and tables'!$K$16)))*(IF(AND(K2151=0,'inputs and tables'!$K$16=1),data!C2151/data!C2152,1)*IF(AND(K2151=1,'inputs and tables'!$K$15=1),data!C2152/data!C2151,1))</f>
        <v>28610.590908927607</v>
      </c>
      <c r="R2152" s="36">
        <f ca="1">1-O2152/MAX($O$202:O2152)</f>
        <v>3.4078326133834214E-2</v>
      </c>
      <c r="S2152" s="36">
        <f>1-N2152/MAX($N$202:N2152)</f>
        <v>6.1697169619762127E-2</v>
      </c>
    </row>
    <row r="2153" spans="1:19" x14ac:dyDescent="0.4">
      <c r="A2153" s="17">
        <f t="shared" si="100"/>
        <v>2151</v>
      </c>
      <c r="B2153">
        <v>1606089600</v>
      </c>
      <c r="C2153">
        <v>18384.82</v>
      </c>
      <c r="D2153" s="14">
        <f t="shared" si="101"/>
        <v>44158</v>
      </c>
      <c r="F2153">
        <f ca="1">IF(A2153&lt;$F$2,"",AVERAGE(INDIRECT("C"&amp;A2153-$F$2+3):C2153))</f>
        <v>14393.335227272724</v>
      </c>
      <c r="G2153" s="2">
        <f ca="1">IF(A2153&lt;$G$2,"",IF(A2153=$G$2,AVERAGE(INDIRECT("C"&amp;A2153-$G$2+3):C2153),G2152+(2/($G$2+3))*(C2153-G2152)))</f>
        <v>14885.371876756737</v>
      </c>
      <c r="J2153">
        <f ca="1">IF(F2153="","",IF(C2153&lt;(F2153*(1-'inputs and tables'!$K$14)),0,IF(C2153&gt;(F2153*(1+'inputs and tables'!$K$14)),1,J2152)))</f>
        <v>1</v>
      </c>
      <c r="K2153">
        <f ca="1">IF(G2153="","",IF(C2153&lt;(G2153*(1-'inputs and tables'!$K$14)),0,IF(C2153&gt;(G2153*(1+'inputs and tables'!$K$14)),1,K2152)))</f>
        <v>1</v>
      </c>
      <c r="N2153" s="13">
        <f t="shared" si="99"/>
        <v>66158.62391593802</v>
      </c>
      <c r="O2153" s="10">
        <f ca="1">(O2152+(IF(J2152&lt;&gt;J2151,(-O2152*'inputs and tables'!$K$22-'inputs and tables'!$K$21)-O2152*'inputs and tables'!$K$22,0)*('inputs and tables'!$K$15+'inputs and tables'!$K$16)))*(IF(AND(J2152=0,'inputs and tables'!$K$16=1),(data!C2152/data!C2153-1)*'inputs and tables'!$K$18+1,1)*IF(AND(J2152=1,'inputs and tables'!$K$15=1),(data!C2153/data!C2152-1)*'inputs and tables'!$K$17+1,1))</f>
        <v>3290494.8792778621</v>
      </c>
      <c r="P2153" s="10">
        <f ca="1">(P2152+(IF(K2152&lt;&gt;K2151,(-P2152*'inputs and tables'!$K$22-'inputs and tables'!$K$21)-P2152*'inputs and tables'!$K$22,0)*('inputs and tables'!$K$15+'inputs and tables'!$K$16)))*(IF(AND(K2152=0,'inputs and tables'!$K$16=1),data!C2152/data!C2153,1)*IF(AND(K2152=1,'inputs and tables'!$K$15=1),data!C2153/data!C2152,1))</f>
        <v>28528.596576478274</v>
      </c>
      <c r="R2153" s="36">
        <f ca="1">1-O2153/MAX($O$202:O2153)</f>
        <v>4.030679698132511E-2</v>
      </c>
      <c r="S2153" s="36">
        <f>1-N2153/MAX($N$202:N2153)</f>
        <v>6.4386226775458244E-2</v>
      </c>
    </row>
    <row r="2154" spans="1:19" x14ac:dyDescent="0.4">
      <c r="A2154" s="17">
        <f t="shared" si="100"/>
        <v>2152</v>
      </c>
      <c r="B2154">
        <v>1606176000</v>
      </c>
      <c r="C2154">
        <v>19172.84</v>
      </c>
      <c r="D2154" s="14">
        <f t="shared" si="101"/>
        <v>44159</v>
      </c>
      <c r="F2154">
        <f ca="1">IF(A2154&lt;$F$2,"",AVERAGE(INDIRECT("C"&amp;A2154-$F$2+3):C2154))</f>
        <v>14570.581363636362</v>
      </c>
      <c r="G2154" s="2">
        <f ca="1">IF(A2154&lt;$G$2,"",IF(A2154=$G$2,AVERAGE(INDIRECT("C"&amp;A2154-$G$2+3):C2154),G2153+(2/($G$2+3))*(C2154-G2153)))</f>
        <v>15067.817328809642</v>
      </c>
      <c r="J2154">
        <f ca="1">IF(F2154="","",IF(C2154&lt;(F2154*(1-'inputs and tables'!$K$14)),0,IF(C2154&gt;(F2154*(1+'inputs and tables'!$K$14)),1,J2153)))</f>
        <v>1</v>
      </c>
      <c r="K2154">
        <f ca="1">IF(G2154="","",IF(C2154&lt;(G2154*(1-'inputs and tables'!$K$14)),0,IF(C2154&gt;(G2154*(1+'inputs and tables'!$K$14)),1,K2153)))</f>
        <v>1</v>
      </c>
      <c r="N2154" s="13">
        <f t="shared" si="99"/>
        <v>68994.350282485946</v>
      </c>
      <c r="O2154" s="10">
        <f ca="1">(O2153+(IF(J2153&lt;&gt;J2152,(-O2153*'inputs and tables'!$K$22-'inputs and tables'!$K$21)-O2153*'inputs and tables'!$K$22,0)*('inputs and tables'!$K$15+'inputs and tables'!$K$16)))*(IF(AND(J2153=0,'inputs and tables'!$K$16=1),(data!C2153/data!C2154-1)*'inputs and tables'!$K$18+1,1)*IF(AND(J2153=1,'inputs and tables'!$K$15=1),(data!C2154/data!C2153-1)*'inputs and tables'!$K$17+1,1))</f>
        <v>3607832.5248587942</v>
      </c>
      <c r="P2154" s="10">
        <f ca="1">(P2153+(IF(K2153&lt;&gt;K2152,(-P2153*'inputs and tables'!$K$22-'inputs and tables'!$K$21)-P2153*'inputs and tables'!$K$22,0)*('inputs and tables'!$K$15+'inputs and tables'!$K$16)))*(IF(AND(K2153=0,'inputs and tables'!$K$16=1),data!C2153/data!C2154,1)*IF(AND(K2153=1,'inputs and tables'!$K$15=1),data!C2154/data!C2153,1))</f>
        <v>29751.404560140691</v>
      </c>
      <c r="R2154" s="36">
        <f ca="1">1-O2154/MAX($O$202:O2154)</f>
        <v>0</v>
      </c>
      <c r="S2154" s="36">
        <f>1-N2154/MAX($N$202:N2154)</f>
        <v>2.4283448201808611E-2</v>
      </c>
    </row>
    <row r="2155" spans="1:19" x14ac:dyDescent="0.4">
      <c r="A2155" s="17">
        <f t="shared" si="100"/>
        <v>2153</v>
      </c>
      <c r="B2155">
        <v>1606262400</v>
      </c>
      <c r="C2155">
        <v>18721.93</v>
      </c>
      <c r="D2155" s="14">
        <f t="shared" si="101"/>
        <v>44160</v>
      </c>
      <c r="F2155">
        <f ca="1">IF(A2155&lt;$F$2,"",AVERAGE(INDIRECT("C"&amp;A2155-$F$2+3):C2155))</f>
        <v>14733.910227272725</v>
      </c>
      <c r="G2155" s="2">
        <f ca="1">IF(A2155&lt;$G$2,"",IF(A2155=$G$2,AVERAGE(INDIRECT("C"&amp;A2155-$G$2+3):C2155),G2154+(2/($G$2+3))*(C2155-G2154)))</f>
        <v>15223.311485030508</v>
      </c>
      <c r="J2155">
        <f ca="1">IF(F2155="","",IF(C2155&lt;(F2155*(1-'inputs and tables'!$K$14)),0,IF(C2155&gt;(F2155*(1+'inputs and tables'!$K$14)),1,J2154)))</f>
        <v>1</v>
      </c>
      <c r="K2155">
        <f ca="1">IF(G2155="","",IF(C2155&lt;(G2155*(1-'inputs and tables'!$K$14)),0,IF(C2155&gt;(G2155*(1+'inputs and tables'!$K$14)),1,K2154)))</f>
        <v>1</v>
      </c>
      <c r="N2155" s="13">
        <f t="shared" si="99"/>
        <v>67371.729821152316</v>
      </c>
      <c r="O2155" s="10">
        <f ca="1">(O2154+(IF(J2154&lt;&gt;J2153,(-O2154*'inputs and tables'!$K$22-'inputs and tables'!$K$21)-O2154*'inputs and tables'!$K$22,0)*('inputs and tables'!$K$15+'inputs and tables'!$K$16)))*(IF(AND(J2154=0,'inputs and tables'!$K$16=1),(data!C2154/data!C2155-1)*'inputs and tables'!$K$18+1,1)*IF(AND(J2154=1,'inputs and tables'!$K$15=1),(data!C2155/data!C2154-1)*'inputs and tables'!$K$17+1,1))</f>
        <v>3416920.9296796666</v>
      </c>
      <c r="P2155" s="10">
        <f ca="1">(P2154+(IF(K2154&lt;&gt;K2153,(-P2154*'inputs and tables'!$K$22-'inputs and tables'!$K$21)-P2154*'inputs and tables'!$K$22,0)*('inputs and tables'!$K$15+'inputs and tables'!$K$16)))*(IF(AND(K2154=0,'inputs and tables'!$K$16=1),data!C2154/data!C2155,1)*IF(AND(K2154=1,'inputs and tables'!$K$15=1),data!C2155/data!C2154,1))</f>
        <v>29051.70614142896</v>
      </c>
      <c r="R2155" s="36">
        <f ca="1">1-O2155/MAX($O$202:O2155)</f>
        <v>5.2915869532109028E-2</v>
      </c>
      <c r="S2155" s="36">
        <f>1-N2155/MAX($N$202:N2155)</f>
        <v>4.7230510315263041E-2</v>
      </c>
    </row>
    <row r="2156" spans="1:19" x14ac:dyDescent="0.4">
      <c r="A2156" s="17">
        <f t="shared" si="100"/>
        <v>2154</v>
      </c>
      <c r="B2156">
        <v>1606348800</v>
      </c>
      <c r="C2156">
        <v>17170</v>
      </c>
      <c r="D2156" s="14">
        <f t="shared" si="101"/>
        <v>44161</v>
      </c>
      <c r="F2156">
        <f ca="1">IF(A2156&lt;$F$2,"",AVERAGE(INDIRECT("C"&amp;A2156-$F$2+3):C2156))</f>
        <v>14864.405227272726</v>
      </c>
      <c r="G2156" s="2">
        <f ca="1">IF(A2156&lt;$G$2,"",IF(A2156=$G$2,AVERAGE(INDIRECT("C"&amp;A2156-$G$2+3):C2156),G2155+(2/($G$2+3))*(C2156-G2155)))</f>
        <v>15306.149294178147</v>
      </c>
      <c r="J2156">
        <f ca="1">IF(F2156="","",IF(C2156&lt;(F2156*(1-'inputs and tables'!$K$14)),0,IF(C2156&gt;(F2156*(1+'inputs and tables'!$K$14)),1,J2155)))</f>
        <v>1</v>
      </c>
      <c r="K2156">
        <f ca="1">IF(G2156="","",IF(C2156&lt;(G2156*(1-'inputs and tables'!$K$14)),0,IF(C2156&gt;(G2156*(1+'inputs and tables'!$K$14)),1,K2155)))</f>
        <v>1</v>
      </c>
      <c r="N2156" s="13">
        <f t="shared" si="99"/>
        <v>61787.038036633254</v>
      </c>
      <c r="O2156" s="10">
        <f ca="1">(O2155+(IF(J2155&lt;&gt;J2154,(-O2155*'inputs and tables'!$K$22-'inputs and tables'!$K$21)-O2155*'inputs and tables'!$K$22,0)*('inputs and tables'!$K$15+'inputs and tables'!$K$16)))*(IF(AND(J2155=0,'inputs and tables'!$K$16=1),(data!C2155/data!C2156-1)*'inputs and tables'!$K$18+1,1)*IF(AND(J2155=1,'inputs and tables'!$K$15=1),(data!C2156/data!C2155-1)*'inputs and tables'!$K$17+1,1))</f>
        <v>2779628.2081816709</v>
      </c>
      <c r="P2156" s="10">
        <f ca="1">(P2155+(IF(K2155&lt;&gt;K2154,(-P2155*'inputs and tables'!$K$22-'inputs and tables'!$K$21)-P2155*'inputs and tables'!$K$22,0)*('inputs and tables'!$K$15+'inputs and tables'!$K$16)))*(IF(AND(K2155=0,'inputs and tables'!$K$16=1),data!C2155/data!C2156,1)*IF(AND(K2155=1,'inputs and tables'!$K$15=1),data!C2156/data!C2155,1))</f>
        <v>26643.502803842086</v>
      </c>
      <c r="R2156" s="36">
        <f ca="1">1-O2156/MAX($O$202:O2156)</f>
        <v>0.22955730649097639</v>
      </c>
      <c r="S2156" s="36">
        <f>1-N2156/MAX($N$202:N2156)</f>
        <v>0.12620909607679698</v>
      </c>
    </row>
    <row r="2157" spans="1:19" x14ac:dyDescent="0.4">
      <c r="A2157" s="17">
        <f t="shared" si="100"/>
        <v>2155</v>
      </c>
      <c r="B2157">
        <v>1606435200</v>
      </c>
      <c r="C2157">
        <v>17153.95</v>
      </c>
      <c r="D2157" s="14">
        <f t="shared" si="101"/>
        <v>44162</v>
      </c>
      <c r="F2157">
        <f ca="1">IF(A2157&lt;$F$2,"",AVERAGE(INDIRECT("C"&amp;A2157-$F$2+3):C2157))</f>
        <v>14994.547272727274</v>
      </c>
      <c r="G2157" s="2">
        <f ca="1">IF(A2157&lt;$G$2,"",IF(A2157=$G$2,AVERAGE(INDIRECT("C"&amp;A2157-$G$2+3):C2157),G2156+(2/($G$2+3))*(C2157-G2156)))</f>
        <v>15384.779111447162</v>
      </c>
      <c r="J2157">
        <f ca="1">IF(F2157="","",IF(C2157&lt;(F2157*(1-'inputs and tables'!$K$14)),0,IF(C2157&gt;(F2157*(1+'inputs and tables'!$K$14)),1,J2156)))</f>
        <v>1</v>
      </c>
      <c r="K2157">
        <f ca="1">IF(G2157="","",IF(C2157&lt;(G2157*(1-'inputs and tables'!$K$14)),0,IF(C2157&gt;(G2157*(1+'inputs and tables'!$K$14)),1,K2156)))</f>
        <v>1</v>
      </c>
      <c r="N2157" s="13">
        <f t="shared" si="99"/>
        <v>61729.281370326447</v>
      </c>
      <c r="O2157" s="10">
        <f ca="1">(O2156+(IF(J2156&lt;&gt;J2155,(-O2156*'inputs and tables'!$K$22-'inputs and tables'!$K$21)-O2156*'inputs and tables'!$K$22,0)*('inputs and tables'!$K$15+'inputs and tables'!$K$16)))*(IF(AND(J2156=0,'inputs and tables'!$K$16=1),(data!C2156/data!C2157-1)*'inputs and tables'!$K$18+1,1)*IF(AND(J2156=1,'inputs and tables'!$K$15=1),(data!C2157/data!C2156-1)*'inputs and tables'!$K$17+1,1))</f>
        <v>2773782.0041241315</v>
      </c>
      <c r="P2157" s="10">
        <f ca="1">(P2156+(IF(K2156&lt;&gt;K2155,(-P2156*'inputs and tables'!$K$22-'inputs and tables'!$K$21)-P2156*'inputs and tables'!$K$22,0)*('inputs and tables'!$K$15+'inputs and tables'!$K$16)))*(IF(AND(K2156=0,'inputs and tables'!$K$16=1),data!C2156/data!C2157,1)*IF(AND(K2156=1,'inputs and tables'!$K$15=1),data!C2157/data!C2156,1))</f>
        <v>26618.597258122714</v>
      </c>
      <c r="R2157" s="36">
        <f ca="1">1-O2157/MAX($O$202:O2157)</f>
        <v>0.23117772651248725</v>
      </c>
      <c r="S2157" s="36">
        <f>1-N2157/MAX($N$202:N2157)</f>
        <v>0.12702588955425564</v>
      </c>
    </row>
    <row r="2158" spans="1:19" x14ac:dyDescent="0.4">
      <c r="A2158" s="17">
        <f t="shared" si="100"/>
        <v>2156</v>
      </c>
      <c r="B2158">
        <v>1606521600</v>
      </c>
      <c r="C2158">
        <v>17739.849999999999</v>
      </c>
      <c r="D2158" s="14">
        <f t="shared" si="101"/>
        <v>44163</v>
      </c>
      <c r="F2158">
        <f ca="1">IF(A2158&lt;$F$2,"",AVERAGE(INDIRECT("C"&amp;A2158-$F$2+3):C2158))</f>
        <v>15136.149772727273</v>
      </c>
      <c r="G2158" s="2">
        <f ca="1">IF(A2158&lt;$G$2,"",IF(A2158=$G$2,AVERAGE(INDIRECT("C"&amp;A2158-$G$2+3):C2158),G2157+(2/($G$2+3))*(C2158-G2157)))</f>
        <v>15484.994893938772</v>
      </c>
      <c r="J2158">
        <f ca="1">IF(F2158="","",IF(C2158&lt;(F2158*(1-'inputs and tables'!$K$14)),0,IF(C2158&gt;(F2158*(1+'inputs and tables'!$K$14)),1,J2157)))</f>
        <v>1</v>
      </c>
      <c r="K2158">
        <f ca="1">IF(G2158="","",IF(C2158&lt;(G2158*(1-'inputs and tables'!$K$14)),0,IF(C2158&gt;(G2158*(1+'inputs and tables'!$K$14)),1,K2157)))</f>
        <v>1</v>
      </c>
      <c r="N2158" s="13">
        <f t="shared" si="99"/>
        <v>63837.669581489128</v>
      </c>
      <c r="O2158" s="10">
        <f ca="1">(O2157+(IF(J2157&lt;&gt;J2156,(-O2157*'inputs and tables'!$K$22-'inputs and tables'!$K$21)-O2157*'inputs and tables'!$K$22,0)*('inputs and tables'!$K$15+'inputs and tables'!$K$16)))*(IF(AND(J2157=0,'inputs and tables'!$K$16=1),(data!C2157/data!C2158-1)*'inputs and tables'!$K$18+1,1)*IF(AND(J2157=1,'inputs and tables'!$K$15=1),(data!C2158/data!C2157-1)*'inputs and tables'!$K$17+1,1))</f>
        <v>2986946.1716474555</v>
      </c>
      <c r="P2158" s="10">
        <f ca="1">(P2157+(IF(K2157&lt;&gt;K2156,(-P2157*'inputs and tables'!$K$22-'inputs and tables'!$K$21)-P2157*'inputs and tables'!$K$22,0)*('inputs and tables'!$K$15+'inputs and tables'!$K$16)))*(IF(AND(K2157=0,'inputs and tables'!$K$16=1),data!C2157/data!C2158,1)*IF(AND(K2157=1,'inputs and tables'!$K$15=1),data!C2158/data!C2157,1))</f>
        <v>27527.766057934652</v>
      </c>
      <c r="R2158" s="36">
        <f ca="1">1-O2158/MAX($O$202:O2158)</f>
        <v>0.1720940062858487</v>
      </c>
      <c r="S2158" s="36">
        <f>1-N2158/MAX($N$202:N2158)</f>
        <v>9.7209110835059231E-2</v>
      </c>
    </row>
    <row r="2159" spans="1:19" x14ac:dyDescent="0.4">
      <c r="A2159" s="17">
        <f t="shared" si="100"/>
        <v>2157</v>
      </c>
      <c r="B2159">
        <v>1606608000</v>
      </c>
      <c r="C2159">
        <v>18202.04</v>
      </c>
      <c r="D2159" s="14">
        <f t="shared" si="101"/>
        <v>44164</v>
      </c>
      <c r="F2159">
        <f ca="1">IF(A2159&lt;$F$2,"",AVERAGE(INDIRECT("C"&amp;A2159-$F$2+3):C2159))</f>
        <v>15292.356363636365</v>
      </c>
      <c r="G2159" s="2">
        <f ca="1">IF(A2159&lt;$G$2,"",IF(A2159=$G$2,AVERAGE(INDIRECT("C"&amp;A2159-$G$2+3):C2159),G2158+(2/($G$2+3))*(C2159-G2158)))</f>
        <v>15600.613834622229</v>
      </c>
      <c r="J2159">
        <f ca="1">IF(F2159="","",IF(C2159&lt;(F2159*(1-'inputs and tables'!$K$14)),0,IF(C2159&gt;(F2159*(1+'inputs and tables'!$K$14)),1,J2158)))</f>
        <v>1</v>
      </c>
      <c r="K2159">
        <f ca="1">IF(G2159="","",IF(C2159&lt;(G2159*(1-'inputs and tables'!$K$14)),0,IF(C2159&gt;(G2159*(1+'inputs and tables'!$K$14)),1,K2158)))</f>
        <v>1</v>
      </c>
      <c r="N2159" s="13">
        <f t="shared" si="99"/>
        <v>65500.881643815956</v>
      </c>
      <c r="O2159" s="10">
        <f ca="1">(O2158+(IF(J2158&lt;&gt;J2157,(-O2158*'inputs and tables'!$K$22-'inputs and tables'!$K$21)-O2158*'inputs and tables'!$K$22,0)*('inputs and tables'!$K$15+'inputs and tables'!$K$16)))*(IF(AND(J2158=0,'inputs and tables'!$K$16=1),(data!C2158/data!C2159-1)*'inputs and tables'!$K$18+1,1)*IF(AND(J2158=1,'inputs and tables'!$K$15=1),(data!C2159/data!C2158-1)*'inputs and tables'!$K$17+1,1))</f>
        <v>3162043.9016122483</v>
      </c>
      <c r="P2159" s="10">
        <f ca="1">(P2158+(IF(K2158&lt;&gt;K2157,(-P2158*'inputs and tables'!$K$22-'inputs and tables'!$K$21)-P2158*'inputs and tables'!$K$22,0)*('inputs and tables'!$K$15+'inputs and tables'!$K$16)))*(IF(AND(K2158=0,'inputs and tables'!$K$16=1),data!C2158/data!C2159,1)*IF(AND(K2158=1,'inputs and tables'!$K$15=1),data!C2159/data!C2158,1))</f>
        <v>28244.968187282808</v>
      </c>
      <c r="R2159" s="36">
        <f ca="1">1-O2159/MAX($O$202:O2159)</f>
        <v>0.12356134054864243</v>
      </c>
      <c r="S2159" s="36">
        <f>1-N2159/MAX($N$202:N2159)</f>
        <v>7.3688003212213249E-2</v>
      </c>
    </row>
    <row r="2160" spans="1:19" x14ac:dyDescent="0.4">
      <c r="A2160" s="17">
        <f t="shared" si="100"/>
        <v>2158</v>
      </c>
      <c r="B2160">
        <v>1606694400</v>
      </c>
      <c r="C2160">
        <v>19713.939999999999</v>
      </c>
      <c r="D2160" s="14">
        <f t="shared" si="101"/>
        <v>44165</v>
      </c>
      <c r="F2160">
        <f ca="1">IF(A2160&lt;$F$2,"",AVERAGE(INDIRECT("C"&amp;A2160-$F$2+3):C2160))</f>
        <v>15482.039318181818</v>
      </c>
      <c r="G2160" s="2">
        <f ca="1">IF(A2160&lt;$G$2,"",IF(A2160=$G$2,AVERAGE(INDIRECT("C"&amp;A2160-$G$2+3):C2160),G2159+(2/($G$2+3))*(C2160-G2159)))</f>
        <v>15775.648990595751</v>
      </c>
      <c r="J2160">
        <f ca="1">IF(F2160="","",IF(C2160&lt;(F2160*(1-'inputs and tables'!$K$14)),0,IF(C2160&gt;(F2160*(1+'inputs and tables'!$K$14)),1,J2159)))</f>
        <v>1</v>
      </c>
      <c r="K2160">
        <f ca="1">IF(G2160="","",IF(C2160&lt;(G2160*(1-'inputs and tables'!$K$14)),0,IF(C2160&gt;(G2160*(1+'inputs and tables'!$K$14)),1,K2159)))</f>
        <v>1</v>
      </c>
      <c r="N2160" s="13">
        <f t="shared" si="99"/>
        <v>70941.523624455775</v>
      </c>
      <c r="O2160" s="10">
        <f ca="1">(O2159+(IF(J2159&lt;&gt;J2158,(-O2159*'inputs and tables'!$K$22-'inputs and tables'!$K$21)-O2159*'inputs and tables'!$K$22,0)*('inputs and tables'!$K$15+'inputs and tables'!$K$16)))*(IF(AND(J2159=0,'inputs and tables'!$K$16=1),(data!C2159/data!C2160-1)*'inputs and tables'!$K$18+1,1)*IF(AND(J2159=1,'inputs and tables'!$K$15=1),(data!C2160/data!C2159-1)*'inputs and tables'!$K$17+1,1))</f>
        <v>3752997.5471051158</v>
      </c>
      <c r="P2160" s="10">
        <f ca="1">(P2159+(IF(K2159&lt;&gt;K2158,(-P2159*'inputs and tables'!$K$22-'inputs and tables'!$K$21)-P2159*'inputs and tables'!$K$22,0)*('inputs and tables'!$K$15+'inputs and tables'!$K$16)))*(IF(AND(K2159=0,'inputs and tables'!$K$16=1),data!C2159/data!C2160,1)*IF(AND(K2159=1,'inputs and tables'!$K$15=1),data!C2160/data!C2159,1))</f>
        <v>30591.055076573943</v>
      </c>
      <c r="R2160" s="36">
        <f ca="1">1-O2160/MAX($O$202:O2160)</f>
        <v>0</v>
      </c>
      <c r="S2160" s="36">
        <f>1-N2160/MAX($N$202:N2160)</f>
        <v>0</v>
      </c>
    </row>
    <row r="2161" spans="1:19" x14ac:dyDescent="0.4">
      <c r="A2161" s="17">
        <f t="shared" si="100"/>
        <v>2159</v>
      </c>
      <c r="B2161">
        <v>1606780800</v>
      </c>
      <c r="C2161">
        <v>18782.97</v>
      </c>
      <c r="D2161" s="14">
        <f t="shared" si="101"/>
        <v>44166</v>
      </c>
      <c r="F2161">
        <f ca="1">IF(A2161&lt;$F$2,"",AVERAGE(INDIRECT("C"&amp;A2161-$F$2+3):C2161))</f>
        <v>15647.238636363636</v>
      </c>
      <c r="G2161" s="2">
        <f ca="1">IF(A2161&lt;$G$2,"",IF(A2161=$G$2,AVERAGE(INDIRECT("C"&amp;A2161-$G$2+3):C2161),G2160+(2/($G$2+3))*(C2161-G2160)))</f>
        <v>15903.620097378911</v>
      </c>
      <c r="J2161">
        <f ca="1">IF(F2161="","",IF(C2161&lt;(F2161*(1-'inputs and tables'!$K$14)),0,IF(C2161&gt;(F2161*(1+'inputs and tables'!$K$14)),1,J2160)))</f>
        <v>1</v>
      </c>
      <c r="K2161">
        <f ca="1">IF(G2161="","",IF(C2161&lt;(G2161*(1-'inputs and tables'!$K$14)),0,IF(C2161&gt;(G2161*(1+'inputs and tables'!$K$14)),1,K2160)))</f>
        <v>1</v>
      </c>
      <c r="N2161" s="13">
        <f t="shared" si="99"/>
        <v>67591.385080427572</v>
      </c>
      <c r="O2161" s="10">
        <f ca="1">(O2160+(IF(J2160&lt;&gt;J2159,(-O2160*'inputs and tables'!$K$22-'inputs and tables'!$K$21)-O2160*'inputs and tables'!$K$22,0)*('inputs and tables'!$K$15+'inputs and tables'!$K$16)))*(IF(AND(J2160=0,'inputs and tables'!$K$16=1),(data!C2160/data!C2161-1)*'inputs and tables'!$K$18+1,1)*IF(AND(J2160=1,'inputs and tables'!$K$15=1),(data!C2161/data!C2160-1)*'inputs and tables'!$K$17+1,1))</f>
        <v>3354227.018004186</v>
      </c>
      <c r="P2161" s="10">
        <f ca="1">(P2160+(IF(K2160&lt;&gt;K2159,(-P2160*'inputs and tables'!$K$22-'inputs and tables'!$K$21)-P2160*'inputs and tables'!$K$22,0)*('inputs and tables'!$K$15+'inputs and tables'!$K$16)))*(IF(AND(K2160=0,'inputs and tables'!$K$16=1),data!C2160/data!C2161,1)*IF(AND(K2160=1,'inputs and tables'!$K$15=1),data!C2161/data!C2160,1))</f>
        <v>29146.42480253243</v>
      </c>
      <c r="R2161" s="36">
        <f ca="1">1-O2161/MAX($O$202:O2161)</f>
        <v>0.10625387416214072</v>
      </c>
      <c r="S2161" s="36">
        <f>1-N2161/MAX($N$202:N2161)</f>
        <v>4.722394407206254E-2</v>
      </c>
    </row>
    <row r="2162" spans="1:19" x14ac:dyDescent="0.4">
      <c r="A2162" s="17">
        <f t="shared" si="100"/>
        <v>2160</v>
      </c>
      <c r="B2162">
        <v>1606867200</v>
      </c>
      <c r="C2162">
        <v>19225.63</v>
      </c>
      <c r="D2162" s="14">
        <f t="shared" si="101"/>
        <v>44167</v>
      </c>
      <c r="F2162">
        <f ca="1">IF(A2162&lt;$F$2,"",AVERAGE(INDIRECT("C"&amp;A2162-$F$2+3):C2162))</f>
        <v>15816.901818181817</v>
      </c>
      <c r="G2162" s="2">
        <f ca="1">IF(A2162&lt;$G$2,"",IF(A2162=$G$2,AVERAGE(INDIRECT("C"&amp;A2162-$G$2+3):C2162),G2161+(2/($G$2+3))*(C2162-G2161)))</f>
        <v>16044.982220894703</v>
      </c>
      <c r="J2162">
        <f ca="1">IF(F2162="","",IF(C2162&lt;(F2162*(1-'inputs and tables'!$K$14)),0,IF(C2162&gt;(F2162*(1+'inputs and tables'!$K$14)),1,J2161)))</f>
        <v>1</v>
      </c>
      <c r="K2162">
        <f ca="1">IF(G2162="","",IF(C2162&lt;(G2162*(1-'inputs and tables'!$K$14)),0,IF(C2162&gt;(G2162*(1+'inputs and tables'!$K$14)),1,K2161)))</f>
        <v>1</v>
      </c>
      <c r="N2162" s="13">
        <f t="shared" si="99"/>
        <v>69184.317535715643</v>
      </c>
      <c r="O2162" s="10">
        <f ca="1">(O2161+(IF(J2161&lt;&gt;J2160,(-O2161*'inputs and tables'!$K$22-'inputs and tables'!$K$21)-O2161*'inputs and tables'!$K$22,0)*('inputs and tables'!$K$15+'inputs and tables'!$K$16)))*(IF(AND(J2161=0,'inputs and tables'!$K$16=1),(data!C2161/data!C2162-1)*'inputs and tables'!$K$18+1,1)*IF(AND(J2161=1,'inputs and tables'!$K$15=1),(data!C2162/data!C2161-1)*'inputs and tables'!$K$17+1,1))</f>
        <v>3532088.1228521899</v>
      </c>
      <c r="P2162" s="10">
        <f ca="1">(P2161+(IF(K2161&lt;&gt;K2160,(-P2161*'inputs and tables'!$K$22-'inputs and tables'!$K$21)-P2161*'inputs and tables'!$K$22,0)*('inputs and tables'!$K$15+'inputs and tables'!$K$16)))*(IF(AND(K2161=0,'inputs and tables'!$K$16=1),data!C2161/data!C2162,1)*IF(AND(K2161=1,'inputs and tables'!$K$15=1),data!C2162/data!C2161,1))</f>
        <v>29833.321305220186</v>
      </c>
      <c r="R2162" s="36">
        <f ca="1">1-O2162/MAX($O$202:O2162)</f>
        <v>5.8862128599930674E-2</v>
      </c>
      <c r="S2162" s="36">
        <f>1-N2162/MAX($N$202:N2162)</f>
        <v>2.4769782194731027E-2</v>
      </c>
    </row>
    <row r="2163" spans="1:19" x14ac:dyDescent="0.4">
      <c r="A2163" s="17">
        <f t="shared" si="100"/>
        <v>2161</v>
      </c>
      <c r="B2163">
        <v>1606953600</v>
      </c>
      <c r="C2163">
        <v>19448.64</v>
      </c>
      <c r="D2163" s="14">
        <f t="shared" si="101"/>
        <v>44168</v>
      </c>
      <c r="F2163">
        <f ca="1">IF(A2163&lt;$F$2,"",AVERAGE(INDIRECT("C"&amp;A2163-$F$2+3):C2163))</f>
        <v>15987.920227272727</v>
      </c>
      <c r="G2163" s="2">
        <f ca="1">IF(A2163&lt;$G$2,"",IF(A2163=$G$2,AVERAGE(INDIRECT("C"&amp;A2163-$G$2+3):C2163),G2162+(2/($G$2+3))*(C2163-G2162)))</f>
        <v>16189.818722133226</v>
      </c>
      <c r="J2163">
        <f ca="1">IF(F2163="","",IF(C2163&lt;(F2163*(1-'inputs and tables'!$K$14)),0,IF(C2163&gt;(F2163*(1+'inputs and tables'!$K$14)),1,J2162)))</f>
        <v>1</v>
      </c>
      <c r="K2163">
        <f ca="1">IF(G2163="","",IF(C2163&lt;(G2163*(1-'inputs and tables'!$K$14)),0,IF(C2163&gt;(G2163*(1+'inputs and tables'!$K$14)),1,K2162)))</f>
        <v>1</v>
      </c>
      <c r="N2163" s="13">
        <f t="shared" si="99"/>
        <v>69986.829320954406</v>
      </c>
      <c r="O2163" s="10">
        <f ca="1">(O2162+(IF(J2162&lt;&gt;J2161,(-O2162*'inputs and tables'!$K$22-'inputs and tables'!$K$21)-O2162*'inputs and tables'!$K$22,0)*('inputs and tables'!$K$15+'inputs and tables'!$K$16)))*(IF(AND(J2162=0,'inputs and tables'!$K$16=1),(data!C2162/data!C2163-1)*'inputs and tables'!$K$18+1,1)*IF(AND(J2162=1,'inputs and tables'!$K$15=1),(data!C2163/data!C2162-1)*'inputs and tables'!$K$17+1,1))</f>
        <v>3624272.6019888343</v>
      </c>
      <c r="P2163" s="10">
        <f ca="1">(P2162+(IF(K2162&lt;&gt;K2161,(-P2162*'inputs and tables'!$K$22-'inputs and tables'!$K$21)-P2162*'inputs and tables'!$K$22,0)*('inputs and tables'!$K$15+'inputs and tables'!$K$16)))*(IF(AND(K2162=0,'inputs and tables'!$K$16=1),data!C2162/data!C2163,1)*IF(AND(K2162=1,'inputs and tables'!$K$15=1),data!C2163/data!C2162,1))</f>
        <v>30179.376492190764</v>
      </c>
      <c r="R2163" s="36">
        <f ca="1">1-O2163/MAX($O$202:O2163)</f>
        <v>3.4299235078257384E-2</v>
      </c>
      <c r="S2163" s="36">
        <f>1-N2163/MAX($N$202:N2163)</f>
        <v>1.3457482370342722E-2</v>
      </c>
    </row>
    <row r="2164" spans="1:19" x14ac:dyDescent="0.4">
      <c r="A2164" s="17">
        <f t="shared" si="100"/>
        <v>2162</v>
      </c>
      <c r="B2164">
        <v>1607040000</v>
      </c>
      <c r="C2164">
        <v>18658.099999999999</v>
      </c>
      <c r="D2164" s="14">
        <f t="shared" si="101"/>
        <v>44169</v>
      </c>
      <c r="F2164">
        <f ca="1">IF(A2164&lt;$F$2,"",AVERAGE(INDIRECT("C"&amp;A2164-$F$2+3):C2164))</f>
        <v>16120.877045454545</v>
      </c>
      <c r="G2164" s="2">
        <f ca="1">IF(A2164&lt;$G$2,"",IF(A2164=$G$2,AVERAGE(INDIRECT("C"&amp;A2164-$G$2+3):C2164),G2163+(2/($G$2+3))*(C2164-G2163)))</f>
        <v>16294.851967999897</v>
      </c>
      <c r="J2164">
        <f ca="1">IF(F2164="","",IF(C2164&lt;(F2164*(1-'inputs and tables'!$K$14)),0,IF(C2164&gt;(F2164*(1+'inputs and tables'!$K$14)),1,J2163)))</f>
        <v>1</v>
      </c>
      <c r="K2164">
        <f ca="1">IF(G2164="","",IF(C2164&lt;(G2164*(1-'inputs and tables'!$K$14)),0,IF(C2164&gt;(G2164*(1+'inputs and tables'!$K$14)),1,K2163)))</f>
        <v>1</v>
      </c>
      <c r="N2164" s="13">
        <f t="shared" si="99"/>
        <v>67142.034618014397</v>
      </c>
      <c r="O2164" s="10">
        <f ca="1">(O2163+(IF(J2163&lt;&gt;J2162,(-O2163*'inputs and tables'!$K$22-'inputs and tables'!$K$21)-O2163*'inputs and tables'!$K$22,0)*('inputs and tables'!$K$15+'inputs and tables'!$K$16)))*(IF(AND(J2163=0,'inputs and tables'!$K$16=1),(data!C2163/data!C2164-1)*'inputs and tables'!$K$18+1,1)*IF(AND(J2163=1,'inputs and tables'!$K$15=1),(data!C2164/data!C2163-1)*'inputs and tables'!$K$17+1,1))</f>
        <v>3292807.3663092921</v>
      </c>
      <c r="P2164" s="10">
        <f ca="1">(P2163+(IF(K2163&lt;&gt;K2162,(-P2163*'inputs and tables'!$K$22-'inputs and tables'!$K$21)-P2163*'inputs and tables'!$K$22,0)*('inputs and tables'!$K$15+'inputs and tables'!$K$16)))*(IF(AND(K2163=0,'inputs and tables'!$K$16=1),data!C2163/data!C2164,1)*IF(AND(K2163=1,'inputs and tables'!$K$15=1),data!C2164/data!C2163,1))</f>
        <v>28952.6581050883</v>
      </c>
      <c r="R2164" s="36">
        <f ca="1">1-O2164/MAX($O$202:O2164)</f>
        <v>0.12261936625852377</v>
      </c>
      <c r="S2164" s="36">
        <f>1-N2164/MAX($N$202:N2164)</f>
        <v>5.3558040655495187E-2</v>
      </c>
    </row>
    <row r="2165" spans="1:19" x14ac:dyDescent="0.4">
      <c r="A2165" s="17">
        <f t="shared" si="100"/>
        <v>2163</v>
      </c>
      <c r="B2165">
        <v>1607126400</v>
      </c>
      <c r="C2165">
        <v>19158.96</v>
      </c>
      <c r="D2165" s="14">
        <f t="shared" si="101"/>
        <v>44170</v>
      </c>
      <c r="F2165">
        <f ca="1">IF(A2165&lt;$F$2,"",AVERAGE(INDIRECT("C"&amp;A2165-$F$2+3):C2165))</f>
        <v>16261.148409090907</v>
      </c>
      <c r="G2165" s="2">
        <f ca="1">IF(A2165&lt;$G$2,"",IF(A2165=$G$2,AVERAGE(INDIRECT("C"&amp;A2165-$G$2+3):C2165),G2164+(2/($G$2+3))*(C2165-G2164)))</f>
        <v>16416.728905531818</v>
      </c>
      <c r="J2165">
        <f ca="1">IF(F2165="","",IF(C2165&lt;(F2165*(1-'inputs and tables'!$K$14)),0,IF(C2165&gt;(F2165*(1+'inputs and tables'!$K$14)),1,J2164)))</f>
        <v>1</v>
      </c>
      <c r="K2165">
        <f ca="1">IF(G2165="","",IF(C2165&lt;(G2165*(1-'inputs and tables'!$K$14)),0,IF(C2165&gt;(G2165*(1+'inputs and tables'!$K$14)),1,K2164)))</f>
        <v>1</v>
      </c>
      <c r="N2165" s="13">
        <f t="shared" si="99"/>
        <v>68944.402461405683</v>
      </c>
      <c r="O2165" s="10">
        <f ca="1">(O2164+(IF(J2164&lt;&gt;J2163,(-O2164*'inputs and tables'!$K$22-'inputs and tables'!$K$21)-O2164*'inputs and tables'!$K$22,0)*('inputs and tables'!$K$15+'inputs and tables'!$K$16)))*(IF(AND(J2164=0,'inputs and tables'!$K$16=1),(data!C2164/data!C2165-1)*'inputs and tables'!$K$18+1,1)*IF(AND(J2164=1,'inputs and tables'!$K$15=1),(data!C2165/data!C2164-1)*'inputs and tables'!$K$17+1,1))</f>
        <v>3491690.4181394232</v>
      </c>
      <c r="P2165" s="10">
        <f ca="1">(P2164+(IF(K2164&lt;&gt;K2163,(-P2164*'inputs and tables'!$K$22-'inputs and tables'!$K$21)-P2164*'inputs and tables'!$K$22,0)*('inputs and tables'!$K$15+'inputs and tables'!$K$16)))*(IF(AND(K2164=0,'inputs and tables'!$K$16=1),data!C2164/data!C2165,1)*IF(AND(K2164=1,'inputs and tables'!$K$15=1),data!C2165/data!C2164,1))</f>
        <v>29729.866306272481</v>
      </c>
      <c r="R2165" s="36">
        <f ca="1">1-O2165/MAX($O$202:O2165)</f>
        <v>6.9626245603931269E-2</v>
      </c>
      <c r="S2165" s="36">
        <f>1-N2165/MAX($N$202:N2165)</f>
        <v>2.8151653094205864E-2</v>
      </c>
    </row>
    <row r="2166" spans="1:19" x14ac:dyDescent="0.4">
      <c r="A2166" s="17">
        <f t="shared" si="100"/>
        <v>2164</v>
      </c>
      <c r="B2166">
        <v>1607212800</v>
      </c>
      <c r="C2166">
        <v>19375.599999999999</v>
      </c>
      <c r="D2166" s="14">
        <f t="shared" si="101"/>
        <v>44171</v>
      </c>
      <c r="F2166">
        <f ca="1">IF(A2166&lt;$F$2,"",AVERAGE(INDIRECT("C"&amp;A2166-$F$2+3):C2166))</f>
        <v>16407.478181818176</v>
      </c>
      <c r="G2166" s="2">
        <f ca="1">IF(A2166&lt;$G$2,"",IF(A2166=$G$2,AVERAGE(INDIRECT("C"&amp;A2166-$G$2+3):C2166),G2165+(2/($G$2+3))*(C2166-G2165)))</f>
        <v>16542.63831380706</v>
      </c>
      <c r="J2166">
        <f ca="1">IF(F2166="","",IF(C2166&lt;(F2166*(1-'inputs and tables'!$K$14)),0,IF(C2166&gt;(F2166*(1+'inputs and tables'!$K$14)),1,J2165)))</f>
        <v>1</v>
      </c>
      <c r="K2166">
        <f ca="1">IF(G2166="","",IF(C2166&lt;(G2166*(1-'inputs and tables'!$K$14)),0,IF(C2166&gt;(G2166*(1+'inputs and tables'!$K$14)),1,K2165)))</f>
        <v>1</v>
      </c>
      <c r="N2166" s="13">
        <f t="shared" si="99"/>
        <v>69723.991507431099</v>
      </c>
      <c r="O2166" s="10">
        <f ca="1">(O2165+(IF(J2165&lt;&gt;J2164,(-O2165*'inputs and tables'!$K$22-'inputs and tables'!$K$21)-O2165*'inputs and tables'!$K$22,0)*('inputs and tables'!$K$15+'inputs and tables'!$K$16)))*(IF(AND(J2165=0,'inputs and tables'!$K$16=1),(data!C2165/data!C2166-1)*'inputs and tables'!$K$18+1,1)*IF(AND(J2165=1,'inputs and tables'!$K$15=1),(data!C2166/data!C2165-1)*'inputs and tables'!$K$17+1,1))</f>
        <v>3580525.5938179512</v>
      </c>
      <c r="P2166" s="10">
        <f ca="1">(P2165+(IF(K2165&lt;&gt;K2164,(-P2165*'inputs and tables'!$K$22-'inputs and tables'!$K$21)-P2165*'inputs and tables'!$K$22,0)*('inputs and tables'!$K$15+'inputs and tables'!$K$16)))*(IF(AND(K2165=0,'inputs and tables'!$K$16=1),data!C2165/data!C2166,1)*IF(AND(K2165=1,'inputs and tables'!$K$15=1),data!C2166/data!C2165,1))</f>
        <v>30066.036862325152</v>
      </c>
      <c r="R2166" s="36">
        <f ca="1">1-O2166/MAX($O$202:O2166)</f>
        <v>4.5955786307454782E-2</v>
      </c>
      <c r="S2166" s="36">
        <f>1-N2166/MAX($N$202:N2166)</f>
        <v>1.716247487818201E-2</v>
      </c>
    </row>
    <row r="2167" spans="1:19" x14ac:dyDescent="0.4">
      <c r="A2167" s="17">
        <f t="shared" si="100"/>
        <v>2165</v>
      </c>
      <c r="B2167">
        <v>1607299200</v>
      </c>
      <c r="C2167">
        <v>19177.71</v>
      </c>
      <c r="D2167" s="14">
        <f t="shared" si="101"/>
        <v>44172</v>
      </c>
      <c r="F2167">
        <f ca="1">IF(A2167&lt;$F$2,"",AVERAGE(INDIRECT("C"&amp;A2167-$F$2+3):C2167))</f>
        <v>16545.011590909089</v>
      </c>
      <c r="G2167" s="2">
        <f ca="1">IF(A2167&lt;$G$2,"",IF(A2167=$G$2,AVERAGE(INDIRECT("C"&amp;A2167-$G$2+3):C2167),G2166+(2/($G$2+3))*(C2167-G2166)))</f>
        <v>16654.769023857822</v>
      </c>
      <c r="J2167">
        <f ca="1">IF(F2167="","",IF(C2167&lt;(F2167*(1-'inputs and tables'!$K$14)),0,IF(C2167&gt;(F2167*(1+'inputs and tables'!$K$14)),1,J2166)))</f>
        <v>1</v>
      </c>
      <c r="K2167">
        <f ca="1">IF(G2167="","",IF(C2167&lt;(G2167*(1-'inputs and tables'!$K$14)),0,IF(C2167&gt;(G2167*(1+'inputs and tables'!$K$14)),1,K2166)))</f>
        <v>1</v>
      </c>
      <c r="N2167" s="13">
        <f t="shared" si="99"/>
        <v>69011.87520241832</v>
      </c>
      <c r="O2167" s="10">
        <f ca="1">(O2166+(IF(J2166&lt;&gt;J2165,(-O2166*'inputs and tables'!$K$22-'inputs and tables'!$K$21)-O2166*'inputs and tables'!$K$22,0)*('inputs and tables'!$K$15+'inputs and tables'!$K$16)))*(IF(AND(J2166=0,'inputs and tables'!$K$16=1),(data!C2166/data!C2167-1)*'inputs and tables'!$K$18+1,1)*IF(AND(J2166=1,'inputs and tables'!$K$15=1),(data!C2167/data!C2166-1)*'inputs and tables'!$K$17+1,1))</f>
        <v>3498244.89169975</v>
      </c>
      <c r="P2167" s="10">
        <f ca="1">(P2166+(IF(K2166&lt;&gt;K2165,(-P2166*'inputs and tables'!$K$22-'inputs and tables'!$K$21)-P2166*'inputs and tables'!$K$22,0)*('inputs and tables'!$K$15+'inputs and tables'!$K$16)))*(IF(AND(K2166=0,'inputs and tables'!$K$16=1),data!C2166/data!C2167,1)*IF(AND(K2166=1,'inputs and tables'!$K$15=1),data!C2167/data!C2166,1))</f>
        <v>29758.96156996334</v>
      </c>
      <c r="R2167" s="36">
        <f ca="1">1-O2167/MAX($O$202:O2167)</f>
        <v>6.7879782016343149E-2</v>
      </c>
      <c r="S2167" s="36">
        <f>1-N2167/MAX($N$202:N2167)</f>
        <v>2.720054945891015E-2</v>
      </c>
    </row>
    <row r="2168" spans="1:19" x14ac:dyDescent="0.4">
      <c r="A2168" s="17">
        <f t="shared" si="100"/>
        <v>2166</v>
      </c>
      <c r="B2168">
        <v>1607385600</v>
      </c>
      <c r="C2168">
        <v>18316.22</v>
      </c>
      <c r="D2168" s="14">
        <f t="shared" si="101"/>
        <v>44173</v>
      </c>
      <c r="F2168">
        <f ca="1">IF(A2168&lt;$F$2,"",AVERAGE(INDIRECT("C"&amp;A2168-$F$2+3):C2168))</f>
        <v>16664.812045454542</v>
      </c>
      <c r="G2168" s="2">
        <f ca="1">IF(A2168&lt;$G$2,"",IF(A2168=$G$2,AVERAGE(INDIRECT("C"&amp;A2168-$G$2+3):C2168),G2167+(2/($G$2+3))*(C2168-G2167)))</f>
        <v>16725.469065395788</v>
      </c>
      <c r="J2168">
        <f ca="1">IF(F2168="","",IF(C2168&lt;(F2168*(1-'inputs and tables'!$K$14)),0,IF(C2168&gt;(F2168*(1+'inputs and tables'!$K$14)),1,J2167)))</f>
        <v>1</v>
      </c>
      <c r="K2168">
        <f ca="1">IF(G2168="","",IF(C2168&lt;(G2168*(1-'inputs and tables'!$K$14)),0,IF(C2168&gt;(G2168*(1+'inputs and tables'!$K$14)),1,K2167)))</f>
        <v>1</v>
      </c>
      <c r="N2168" s="13">
        <f t="shared" si="99"/>
        <v>65911.763647486514</v>
      </c>
      <c r="O2168" s="10">
        <f ca="1">(O2167+(IF(J2167&lt;&gt;J2166,(-O2167*'inputs and tables'!$K$22-'inputs and tables'!$K$21)-O2167*'inputs and tables'!$K$22,0)*('inputs and tables'!$K$15+'inputs and tables'!$K$16)))*(IF(AND(J2167=0,'inputs and tables'!$K$16=1),(data!C2167/data!C2168-1)*'inputs and tables'!$K$18+1,1)*IF(AND(J2167=1,'inputs and tables'!$K$15=1),(data!C2168/data!C2167-1)*'inputs and tables'!$K$17+1,1))</f>
        <v>3144666.0894632768</v>
      </c>
      <c r="P2168" s="10">
        <f ca="1">(P2167+(IF(K2167&lt;&gt;K2166,(-P2167*'inputs and tables'!$K$22-'inputs and tables'!$K$21)-P2167*'inputs and tables'!$K$22,0)*('inputs and tables'!$K$15+'inputs and tables'!$K$16)))*(IF(AND(K2167=0,'inputs and tables'!$K$16=1),data!C2167/data!C2168,1)*IF(AND(K2167=1,'inputs and tables'!$K$15=1),data!C2168/data!C2167,1))</f>
        <v>28422.146705054667</v>
      </c>
      <c r="R2168" s="36">
        <f ca="1">1-O2168/MAX($O$202:O2168)</f>
        <v>0.1620921543396896</v>
      </c>
      <c r="S2168" s="36">
        <f>1-N2168/MAX($N$202:N2168)</f>
        <v>7.0900083900021338E-2</v>
      </c>
    </row>
    <row r="2169" spans="1:19" x14ac:dyDescent="0.4">
      <c r="A2169" s="17">
        <f t="shared" si="100"/>
        <v>2167</v>
      </c>
      <c r="B2169">
        <v>1607472000</v>
      </c>
      <c r="C2169">
        <v>18546.55</v>
      </c>
      <c r="D2169" s="14">
        <f t="shared" si="101"/>
        <v>44174</v>
      </c>
      <c r="F2169">
        <f ca="1">IF(A2169&lt;$F$2,"",AVERAGE(INDIRECT("C"&amp;A2169-$F$2+3):C2169))</f>
        <v>16789.306590909091</v>
      </c>
      <c r="G2169" s="2">
        <f ca="1">IF(A2169&lt;$G$2,"",IF(A2169=$G$2,AVERAGE(INDIRECT("C"&amp;A2169-$G$2+3):C2169),G2168+(2/($G$2+3))*(C2169-G2168)))</f>
        <v>16802.961871123625</v>
      </c>
      <c r="J2169">
        <f ca="1">IF(F2169="","",IF(C2169&lt;(F2169*(1-'inputs and tables'!$K$14)),0,IF(C2169&gt;(F2169*(1+'inputs and tables'!$K$14)),1,J2168)))</f>
        <v>1</v>
      </c>
      <c r="K2169">
        <f ca="1">IF(G2169="","",IF(C2169&lt;(G2169*(1-'inputs and tables'!$K$14)),0,IF(C2169&gt;(G2169*(1+'inputs and tables'!$K$14)),1,K2168)))</f>
        <v>1</v>
      </c>
      <c r="N2169" s="13">
        <f t="shared" si="99"/>
        <v>66740.616790816595</v>
      </c>
      <c r="O2169" s="10">
        <f ca="1">(O2168+(IF(J2168&lt;&gt;J2167,(-O2168*'inputs and tables'!$K$22-'inputs and tables'!$K$21)-O2168*'inputs and tables'!$K$22,0)*('inputs and tables'!$K$15+'inputs and tables'!$K$16)))*(IF(AND(J2168=0,'inputs and tables'!$K$16=1),(data!C2168/data!C2169-1)*'inputs and tables'!$K$18+1,1)*IF(AND(J2168=1,'inputs and tables'!$K$15=1),(data!C2169/data!C2168-1)*'inputs and tables'!$K$17+1,1))</f>
        <v>3233641.8506120644</v>
      </c>
      <c r="P2169" s="10">
        <f ca="1">(P2168+(IF(K2168&lt;&gt;K2167,(-P2168*'inputs and tables'!$K$22-'inputs and tables'!$K$21)-P2168*'inputs and tables'!$K$22,0)*('inputs and tables'!$K$15+'inputs and tables'!$K$16)))*(IF(AND(K2168=0,'inputs and tables'!$K$16=1),data!C2168/data!C2169,1)*IF(AND(K2168=1,'inputs and tables'!$K$15=1),data!C2169/data!C2168,1))</f>
        <v>28779.56068297015</v>
      </c>
      <c r="R2169" s="36">
        <f ca="1">1-O2169/MAX($O$202:O2169)</f>
        <v>0.13838423552758727</v>
      </c>
      <c r="S2169" s="36">
        <f>1-N2169/MAX($N$202:N2169)</f>
        <v>5.9216473216413879E-2</v>
      </c>
    </row>
    <row r="2170" spans="1:19" x14ac:dyDescent="0.4">
      <c r="A2170" s="17">
        <f t="shared" si="100"/>
        <v>2168</v>
      </c>
      <c r="B2170">
        <v>1607558400</v>
      </c>
      <c r="C2170">
        <v>18253.439999999999</v>
      </c>
      <c r="D2170" s="14">
        <f t="shared" si="101"/>
        <v>44175</v>
      </c>
      <c r="F2170">
        <f ca="1">IF(A2170&lt;$F$2,"",AVERAGE(INDIRECT("C"&amp;A2170-$F$2+3):C2170))</f>
        <v>16892.835227272721</v>
      </c>
      <c r="G2170" s="2">
        <f ca="1">IF(A2170&lt;$G$2,"",IF(A2170=$G$2,AVERAGE(INDIRECT("C"&amp;A2170-$G$2+3):C2170),G2169+(2/($G$2+3))*(C2170-G2169)))</f>
        <v>16864.684344692832</v>
      </c>
      <c r="J2170">
        <f ca="1">IF(F2170="","",IF(C2170&lt;(F2170*(1-'inputs and tables'!$K$14)),0,IF(C2170&gt;(F2170*(1+'inputs and tables'!$K$14)),1,J2169)))</f>
        <v>1</v>
      </c>
      <c r="K2170">
        <f ca="1">IF(G2170="","",IF(C2170&lt;(G2170*(1-'inputs and tables'!$K$14)),0,IF(C2170&gt;(G2170*(1+'inputs and tables'!$K$14)),1,K2169)))</f>
        <v>1</v>
      </c>
      <c r="N2170" s="13">
        <f t="shared" si="99"/>
        <v>65685.846917845265</v>
      </c>
      <c r="O2170" s="10">
        <f ca="1">(O2169+(IF(J2169&lt;&gt;J2168,(-O2169*'inputs and tables'!$K$22-'inputs and tables'!$K$21)-O2169*'inputs and tables'!$K$22,0)*('inputs and tables'!$K$15+'inputs and tables'!$K$16)))*(IF(AND(J2169=0,'inputs and tables'!$K$16=1),(data!C2169/data!C2170-1)*'inputs and tables'!$K$18+1,1)*IF(AND(J2169=1,'inputs and tables'!$K$15=1),(data!C2170/data!C2169-1)*'inputs and tables'!$K$17+1,1))</f>
        <v>3118656.6530214595</v>
      </c>
      <c r="P2170" s="10">
        <f ca="1">(P2169+(IF(K2169&lt;&gt;K2168,(-P2169*'inputs and tables'!$K$22-'inputs and tables'!$K$21)-P2169*'inputs and tables'!$K$22,0)*('inputs and tables'!$K$15+'inputs and tables'!$K$16)))*(IF(AND(K2169=0,'inputs and tables'!$K$16=1),data!C2169/data!C2170,1)*IF(AND(K2169=1,'inputs and tables'!$K$15=1),data!C2170/data!C2169,1))</f>
        <v>28324.728003480683</v>
      </c>
      <c r="R2170" s="36">
        <f ca="1">1-O2170/MAX($O$202:O2170)</f>
        <v>0.16902246434265777</v>
      </c>
      <c r="S2170" s="36">
        <f>1-N2170/MAX($N$202:N2170)</f>
        <v>7.4084632498627512E-2</v>
      </c>
    </row>
    <row r="2171" spans="1:19" x14ac:dyDescent="0.4">
      <c r="A2171" s="17">
        <f t="shared" si="100"/>
        <v>2169</v>
      </c>
      <c r="B2171">
        <v>1607644800</v>
      </c>
      <c r="C2171">
        <v>18042.150000000001</v>
      </c>
      <c r="D2171" s="14">
        <f t="shared" si="101"/>
        <v>44176</v>
      </c>
      <c r="F2171">
        <f ca="1">IF(A2171&lt;$F$2,"",AVERAGE(INDIRECT("C"&amp;A2171-$F$2+3):C2171))</f>
        <v>17001.042045454542</v>
      </c>
      <c r="G2171" s="2">
        <f ca="1">IF(A2171&lt;$G$2,"",IF(A2171=$G$2,AVERAGE(INDIRECT("C"&amp;A2171-$G$2+3):C2171),G2170+(2/($G$2+3))*(C2171-G2170)))</f>
        <v>16914.789266195265</v>
      </c>
      <c r="J2171">
        <f ca="1">IF(F2171="","",IF(C2171&lt;(F2171*(1-'inputs and tables'!$K$14)),0,IF(C2171&gt;(F2171*(1+'inputs and tables'!$K$14)),1,J2170)))</f>
        <v>1</v>
      </c>
      <c r="K2171">
        <f ca="1">IF(G2171="","",IF(C2171&lt;(G2171*(1-'inputs and tables'!$K$14)),0,IF(C2171&gt;(G2171*(1+'inputs and tables'!$K$14)),1,K2170)))</f>
        <v>1</v>
      </c>
      <c r="N2171" s="13">
        <f t="shared" ref="N2171:N2234" si="102">(C2171/C2170)*N2170</f>
        <v>64925.510093922137</v>
      </c>
      <c r="O2171" s="10">
        <f ca="1">(O2170+(IF(J2170&lt;&gt;J2169,(-O2170*'inputs and tables'!$K$22-'inputs and tables'!$K$21)-O2170*'inputs and tables'!$K$22,0)*('inputs and tables'!$K$15+'inputs and tables'!$K$16)))*(IF(AND(J2170=0,'inputs and tables'!$K$16=1),(data!C2170/data!C2171-1)*'inputs and tables'!$K$18+1,1)*IF(AND(J2170=1,'inputs and tables'!$K$15=1),(data!C2171/data!C2170-1)*'inputs and tables'!$K$17+1,1))</f>
        <v>3037432.666228394</v>
      </c>
      <c r="P2171" s="10">
        <f ca="1">(P2170+(IF(K2170&lt;&gt;K2169,(-P2170*'inputs and tables'!$K$22-'inputs and tables'!$K$21)-P2170*'inputs and tables'!$K$22,0)*('inputs and tables'!$K$15+'inputs and tables'!$K$16)))*(IF(AND(K2170=0,'inputs and tables'!$K$16=1),data!C2170/data!C2171,1)*IF(AND(K2170=1,'inputs and tables'!$K$15=1),data!C2171/data!C2170,1))</f>
        <v>27996.859296001141</v>
      </c>
      <c r="R2171" s="36">
        <f ca="1">1-O2171/MAX($O$202:O2171)</f>
        <v>0.19066489436655099</v>
      </c>
      <c r="S2171" s="36">
        <f>1-N2171/MAX($N$202:N2171)</f>
        <v>8.4802429144046898E-2</v>
      </c>
    </row>
    <row r="2172" spans="1:19" x14ac:dyDescent="0.4">
      <c r="A2172" s="17">
        <f t="shared" si="100"/>
        <v>2170</v>
      </c>
      <c r="B2172">
        <v>1607731200</v>
      </c>
      <c r="C2172">
        <v>18821.28</v>
      </c>
      <c r="D2172" s="14">
        <f t="shared" si="101"/>
        <v>44177</v>
      </c>
      <c r="F2172">
        <f ca="1">IF(A2172&lt;$F$2,"",AVERAGE(INDIRECT("C"&amp;A2172-$F$2+3):C2172))</f>
        <v>17122.889318181817</v>
      </c>
      <c r="G2172" s="2">
        <f ca="1">IF(A2172&lt;$G$2,"",IF(A2172=$G$2,AVERAGE(INDIRECT("C"&amp;A2172-$G$2+3):C2172),G2171+(2/($G$2+3))*(C2172-G2171)))</f>
        <v>16995.91653146355</v>
      </c>
      <c r="J2172">
        <f ca="1">IF(F2172="","",IF(C2172&lt;(F2172*(1-'inputs and tables'!$K$14)),0,IF(C2172&gt;(F2172*(1+'inputs and tables'!$K$14)),1,J2171)))</f>
        <v>1</v>
      </c>
      <c r="K2172">
        <f ca="1">IF(G2172="","",IF(C2172&lt;(G2172*(1-'inputs and tables'!$K$14)),0,IF(C2172&gt;(G2172*(1+'inputs and tables'!$K$14)),1,K2171)))</f>
        <v>1</v>
      </c>
      <c r="N2172" s="13">
        <f t="shared" si="102"/>
        <v>67729.245384864582</v>
      </c>
      <c r="O2172" s="10">
        <f ca="1">(O2171+(IF(J2171&lt;&gt;J2170,(-O2171*'inputs and tables'!$K$22-'inputs and tables'!$K$21)-O2171*'inputs and tables'!$K$22,0)*('inputs and tables'!$K$15+'inputs and tables'!$K$16)))*(IF(AND(J2171=0,'inputs and tables'!$K$16=1),(data!C2171/data!C2172-1)*'inputs and tables'!$K$18+1,1)*IF(AND(J2171=1,'inputs and tables'!$K$15=1),(data!C2172/data!C2171-1)*'inputs and tables'!$K$17+1,1))</f>
        <v>3332560.9383459995</v>
      </c>
      <c r="P2172" s="10">
        <f ca="1">(P2171+(IF(K2171&lt;&gt;K2170,(-P2171*'inputs and tables'!$K$22-'inputs and tables'!$K$21)-P2171*'inputs and tables'!$K$22,0)*('inputs and tables'!$K$15+'inputs and tables'!$K$16)))*(IF(AND(K2171=0,'inputs and tables'!$K$16=1),data!C2171/data!C2172,1)*IF(AND(K2171=1,'inputs and tables'!$K$15=1),data!C2172/data!C2171,1))</f>
        <v>29205.872245305589</v>
      </c>
      <c r="R2172" s="36">
        <f ca="1">1-O2172/MAX($O$202:O2172)</f>
        <v>0.11202688077518763</v>
      </c>
      <c r="S2172" s="36">
        <f>1-N2172/MAX($N$202:N2172)</f>
        <v>4.528064912442642E-2</v>
      </c>
    </row>
    <row r="2173" spans="1:19" x14ac:dyDescent="0.4">
      <c r="A2173" s="17">
        <f t="shared" si="100"/>
        <v>2171</v>
      </c>
      <c r="B2173">
        <v>1607817600</v>
      </c>
      <c r="C2173">
        <v>19166.650000000001</v>
      </c>
      <c r="D2173" s="14">
        <f t="shared" si="101"/>
        <v>44178</v>
      </c>
      <c r="F2173">
        <f ca="1">IF(A2173&lt;$F$2,"",AVERAGE(INDIRECT("C"&amp;A2173-$F$2+3):C2173))</f>
        <v>17250.05159090909</v>
      </c>
      <c r="G2173" s="2">
        <f ca="1">IF(A2173&lt;$G$2,"",IF(A2173=$G$2,AVERAGE(INDIRECT("C"&amp;A2173-$G$2+3):C2173),G2172+(2/($G$2+3))*(C2173-G2172)))</f>
        <v>17088.288168422547</v>
      </c>
      <c r="J2173">
        <f ca="1">IF(F2173="","",IF(C2173&lt;(F2173*(1-'inputs and tables'!$K$14)),0,IF(C2173&gt;(F2173*(1+'inputs and tables'!$K$14)),1,J2172)))</f>
        <v>1</v>
      </c>
      <c r="K2173">
        <f ca="1">IF(G2173="","",IF(C2173&lt;(G2173*(1-'inputs and tables'!$K$14)),0,IF(C2173&gt;(G2173*(1+'inputs and tables'!$K$14)),1,K2172)))</f>
        <v>1</v>
      </c>
      <c r="N2173" s="13">
        <f t="shared" si="102"/>
        <v>68972.075281586323</v>
      </c>
      <c r="O2173" s="10">
        <f ca="1">(O2172+(IF(J2172&lt;&gt;J2171,(-O2172*'inputs and tables'!$K$22-'inputs and tables'!$K$21)-O2172*'inputs and tables'!$K$22,0)*('inputs and tables'!$K$15+'inputs and tables'!$K$16)))*(IF(AND(J2172=0,'inputs and tables'!$K$16=1),(data!C2172/data!C2173-1)*'inputs and tables'!$K$18+1,1)*IF(AND(J2172=1,'inputs and tables'!$K$15=1),(data!C2173/data!C2172-1)*'inputs and tables'!$K$17+1,1))</f>
        <v>3470153.8536722832</v>
      </c>
      <c r="P2173" s="10">
        <f ca="1">(P2172+(IF(K2172&lt;&gt;K2171,(-P2172*'inputs and tables'!$K$22-'inputs and tables'!$K$21)-P2172*'inputs and tables'!$K$22,0)*('inputs and tables'!$K$15+'inputs and tables'!$K$16)))*(IF(AND(K2172=0,'inputs and tables'!$K$16=1),data!C2172/data!C2173,1)*IF(AND(K2172=1,'inputs and tables'!$K$15=1),data!C2173/data!C2172,1))</f>
        <v>29741.79924375422</v>
      </c>
      <c r="R2173" s="36">
        <f ca="1">1-O2173/MAX($O$202:O2173)</f>
        <v>7.5364742417965314E-2</v>
      </c>
      <c r="S2173" s="36">
        <f>1-N2173/MAX($N$202:N2173)</f>
        <v>2.7761573789916727E-2</v>
      </c>
    </row>
    <row r="2174" spans="1:19" x14ac:dyDescent="0.4">
      <c r="A2174" s="17">
        <f t="shared" si="100"/>
        <v>2172</v>
      </c>
      <c r="B2174">
        <v>1607904000</v>
      </c>
      <c r="C2174">
        <v>19272.37</v>
      </c>
      <c r="D2174" s="14">
        <f t="shared" si="101"/>
        <v>44179</v>
      </c>
      <c r="F2174">
        <f ca="1">IF(A2174&lt;$F$2,"",AVERAGE(INDIRECT("C"&amp;A2174-$F$2+3):C2174))</f>
        <v>17374.314318181816</v>
      </c>
      <c r="G2174" s="2">
        <f ca="1">IF(A2174&lt;$G$2,"",IF(A2174=$G$2,AVERAGE(INDIRECT("C"&amp;A2174-$G$2+3):C2174),G2173+(2/($G$2+3))*(C2174-G2173)))</f>
        <v>17181.2278208301</v>
      </c>
      <c r="J2174">
        <f ca="1">IF(F2174="","",IF(C2174&lt;(F2174*(1-'inputs and tables'!$K$14)),0,IF(C2174&gt;(F2174*(1+'inputs and tables'!$K$14)),1,J2173)))</f>
        <v>1</v>
      </c>
      <c r="K2174">
        <f ca="1">IF(G2174="","",IF(C2174&lt;(G2174*(1-'inputs and tables'!$K$14)),0,IF(C2174&gt;(G2174*(1+'inputs and tables'!$K$14)),1,K2173)))</f>
        <v>1</v>
      </c>
      <c r="N2174" s="13">
        <f t="shared" si="102"/>
        <v>69352.513584511922</v>
      </c>
      <c r="O2174" s="10">
        <f ca="1">(O2173+(IF(J2173&lt;&gt;J2172,(-O2173*'inputs and tables'!$K$22-'inputs and tables'!$K$21)-O2173*'inputs and tables'!$K$22,0)*('inputs and tables'!$K$15+'inputs and tables'!$K$16)))*(IF(AND(J2173=0,'inputs and tables'!$K$16=1),(data!C2173/data!C2174-1)*'inputs and tables'!$K$18+1,1)*IF(AND(J2173=1,'inputs and tables'!$K$15=1),(data!C2174/data!C2173-1)*'inputs and tables'!$K$17+1,1))</f>
        <v>3513220.6127132731</v>
      </c>
      <c r="P2174" s="10">
        <f ca="1">(P2173+(IF(K2173&lt;&gt;K2172,(-P2173*'inputs and tables'!$K$22-'inputs and tables'!$K$21)-P2173*'inputs and tables'!$K$22,0)*('inputs and tables'!$K$15+'inputs and tables'!$K$16)))*(IF(AND(K2173=0,'inputs and tables'!$K$16=1),data!C2173/data!C2174,1)*IF(AND(K2173=1,'inputs and tables'!$K$15=1),data!C2174/data!C2173,1))</f>
        <v>29905.849978548747</v>
      </c>
      <c r="R2174" s="36">
        <f ca="1">1-O2174/MAX($O$202:O2174)</f>
        <v>6.3889446071393019E-2</v>
      </c>
      <c r="S2174" s="36">
        <f>1-N2174/MAX($N$202:N2174)</f>
        <v>2.2398871052666136E-2</v>
      </c>
    </row>
    <row r="2175" spans="1:19" x14ac:dyDescent="0.4">
      <c r="A2175" s="17">
        <f t="shared" si="100"/>
        <v>2173</v>
      </c>
      <c r="B2175">
        <v>1607990400</v>
      </c>
      <c r="C2175">
        <v>19444.599999999999</v>
      </c>
      <c r="D2175" s="14">
        <f t="shared" si="101"/>
        <v>44180</v>
      </c>
      <c r="F2175">
        <f ca="1">IF(A2175&lt;$F$2,"",AVERAGE(INDIRECT("C"&amp;A2175-$F$2+3):C2175))</f>
        <v>17503.246363636361</v>
      </c>
      <c r="G2175" s="2">
        <f ca="1">IF(A2175&lt;$G$2,"",IF(A2175=$G$2,AVERAGE(INDIRECT("C"&amp;A2175-$G$2+3):C2175),G2174+(2/($G$2+3))*(C2175-G2174)))</f>
        <v>17277.54153058201</v>
      </c>
      <c r="J2175">
        <f ca="1">IF(F2175="","",IF(C2175&lt;(F2175*(1-'inputs and tables'!$K$14)),0,IF(C2175&gt;(F2175*(1+'inputs and tables'!$K$14)),1,J2174)))</f>
        <v>1</v>
      </c>
      <c r="K2175">
        <f ca="1">IF(G2175="","",IF(C2175&lt;(G2175*(1-'inputs and tables'!$K$14)),0,IF(C2175&gt;(G2175*(1+'inputs and tables'!$K$14)),1,K2174)))</f>
        <v>1</v>
      </c>
      <c r="N2175" s="13">
        <f t="shared" si="102"/>
        <v>69972.291194357545</v>
      </c>
      <c r="O2175" s="10">
        <f ca="1">(O2174+(IF(J2174&lt;&gt;J2173,(-O2174*'inputs and tables'!$K$22-'inputs and tables'!$K$21)-O2174*'inputs and tables'!$K$22,0)*('inputs and tables'!$K$15+'inputs and tables'!$K$16)))*(IF(AND(J2174=0,'inputs and tables'!$K$16=1),(data!C2174/data!C2175-1)*'inputs and tables'!$K$18+1,1)*IF(AND(J2174=1,'inputs and tables'!$K$15=1),(data!C2175/data!C2174-1)*'inputs and tables'!$K$17+1,1))</f>
        <v>3583862.3899719659</v>
      </c>
      <c r="P2175" s="10">
        <f ca="1">(P2174+(IF(K2174&lt;&gt;K2173,(-P2174*'inputs and tables'!$K$22-'inputs and tables'!$K$21)-P2174*'inputs and tables'!$K$22,0)*('inputs and tables'!$K$15+'inputs and tables'!$K$16)))*(IF(AND(K2174=0,'inputs and tables'!$K$16=1),data!C2174/data!C2175,1)*IF(AND(K2174=1,'inputs and tables'!$K$15=1),data!C2175/data!C2174,1))</f>
        <v>30173.107432707497</v>
      </c>
      <c r="R2175" s="36">
        <f ca="1">1-O2175/MAX($O$202:O2175)</f>
        <v>4.5066684699437864E-2</v>
      </c>
      <c r="S2175" s="36">
        <f>1-N2175/MAX($N$202:N2175)</f>
        <v>1.3662413500294512E-2</v>
      </c>
    </row>
    <row r="2176" spans="1:19" x14ac:dyDescent="0.4">
      <c r="A2176" s="17">
        <f t="shared" si="100"/>
        <v>2174</v>
      </c>
      <c r="B2176">
        <v>1608076800</v>
      </c>
      <c r="C2176">
        <v>21359.65</v>
      </c>
      <c r="D2176" s="14">
        <f t="shared" si="101"/>
        <v>44181</v>
      </c>
      <c r="F2176">
        <f ca="1">IF(A2176&lt;$F$2,"",AVERAGE(INDIRECT("C"&amp;A2176-$F$2+3):C2176))</f>
        <v>17680.437954545454</v>
      </c>
      <c r="G2176" s="2">
        <f ca="1">IF(A2176&lt;$G$2,"",IF(A2176=$G$2,AVERAGE(INDIRECT("C"&amp;A2176-$G$2+3):C2176),G2175+(2/($G$2+3))*(C2176-G2175)))</f>
        <v>17451.248273961497</v>
      </c>
      <c r="J2176">
        <f ca="1">IF(F2176="","",IF(C2176&lt;(F2176*(1-'inputs and tables'!$K$14)),0,IF(C2176&gt;(F2176*(1+'inputs and tables'!$K$14)),1,J2175)))</f>
        <v>1</v>
      </c>
      <c r="K2176">
        <f ca="1">IF(G2176="","",IF(C2176&lt;(G2176*(1-'inputs and tables'!$K$14)),0,IF(C2176&gt;(G2176*(1+'inputs and tables'!$K$14)),1,K2175)))</f>
        <v>1</v>
      </c>
      <c r="N2176" s="13">
        <f t="shared" si="102"/>
        <v>76863.687070423635</v>
      </c>
      <c r="O2176" s="10">
        <f ca="1">(O2175+(IF(J2175&lt;&gt;J2174,(-O2175*'inputs and tables'!$K$22-'inputs and tables'!$K$21)-O2175*'inputs and tables'!$K$22,0)*('inputs and tables'!$K$15+'inputs and tables'!$K$16)))*(IF(AND(J2175=0,'inputs and tables'!$K$16=1),(data!C2175/data!C2176-1)*'inputs and tables'!$K$18+1,1)*IF(AND(J2175=1,'inputs and tables'!$K$15=1),(data!C2176/data!C2175-1)*'inputs and tables'!$K$17+1,1))</f>
        <v>4378035.0783950035</v>
      </c>
      <c r="P2176" s="10">
        <f ca="1">(P2175+(IF(K2175&lt;&gt;K2174,(-P2175*'inputs and tables'!$K$22-'inputs and tables'!$K$21)-P2175*'inputs and tables'!$K$22,0)*('inputs and tables'!$K$15+'inputs and tables'!$K$16)))*(IF(AND(K2175=0,'inputs and tables'!$K$16=1),data!C2175/data!C2176,1)*IF(AND(K2175=1,'inputs and tables'!$K$15=1),data!C2176/data!C2175,1))</f>
        <v>33144.781285037017</v>
      </c>
      <c r="R2176" s="36">
        <f ca="1">1-O2176/MAX($O$202:O2176)</f>
        <v>0</v>
      </c>
      <c r="S2176" s="36">
        <f>1-N2176/MAX($N$202:N2176)</f>
        <v>0</v>
      </c>
    </row>
    <row r="2177" spans="1:19" x14ac:dyDescent="0.4">
      <c r="A2177" s="17">
        <f t="shared" si="100"/>
        <v>2175</v>
      </c>
      <c r="B2177">
        <v>1608163200</v>
      </c>
      <c r="C2177">
        <v>22826.48</v>
      </c>
      <c r="D2177" s="14">
        <f t="shared" si="101"/>
        <v>44182</v>
      </c>
      <c r="F2177">
        <f ca="1">IF(A2177&lt;$F$2,"",AVERAGE(INDIRECT("C"&amp;A2177-$F$2+3):C2177))</f>
        <v>17880.226136363632</v>
      </c>
      <c r="G2177" s="2">
        <f ca="1">IF(A2177&lt;$G$2,"",IF(A2177=$G$2,AVERAGE(INDIRECT("C"&amp;A2177-$G$2+3):C2177),G2176+(2/($G$2+3))*(C2177-G2176)))</f>
        <v>17679.981538899305</v>
      </c>
      <c r="J2177">
        <f ca="1">IF(F2177="","",IF(C2177&lt;(F2177*(1-'inputs and tables'!$K$14)),0,IF(C2177&gt;(F2177*(1+'inputs and tables'!$K$14)),1,J2176)))</f>
        <v>1</v>
      </c>
      <c r="K2177">
        <f ca="1">IF(G2177="","",IF(C2177&lt;(G2177*(1-'inputs and tables'!$K$14)),0,IF(C2177&gt;(G2177*(1+'inputs and tables'!$K$14)),1,K2176)))</f>
        <v>1</v>
      </c>
      <c r="N2177" s="13">
        <f t="shared" si="102"/>
        <v>82142.14257440003</v>
      </c>
      <c r="O2177" s="10">
        <f ca="1">(O2176+(IF(J2176&lt;&gt;J2175,(-O2176*'inputs and tables'!$K$22-'inputs and tables'!$K$21)-O2176*'inputs and tables'!$K$22,0)*('inputs and tables'!$K$15+'inputs and tables'!$K$16)))*(IF(AND(J2176=0,'inputs and tables'!$K$16=1),(data!C2176/data!C2177-1)*'inputs and tables'!$K$18+1,1)*IF(AND(J2176=1,'inputs and tables'!$K$15=1),(data!C2177/data!C2176-1)*'inputs and tables'!$K$17+1,1))</f>
        <v>5054503.3110952023</v>
      </c>
      <c r="P2177" s="10">
        <f ca="1">(P2176+(IF(K2176&lt;&gt;K2175,(-P2176*'inputs and tables'!$K$22-'inputs and tables'!$K$21)-P2176*'inputs and tables'!$K$22,0)*('inputs and tables'!$K$15+'inputs and tables'!$K$16)))*(IF(AND(K2176=0,'inputs and tables'!$K$16=1),data!C2176/data!C2177,1)*IF(AND(K2176=1,'inputs and tables'!$K$15=1),data!C2177/data!C2176,1))</f>
        <v>35420.930919152313</v>
      </c>
      <c r="R2177" s="36">
        <f ca="1">1-O2177/MAX($O$202:O2177)</f>
        <v>0</v>
      </c>
      <c r="S2177" s="36">
        <f>1-N2177/MAX($N$202:N2177)</f>
        <v>0</v>
      </c>
    </row>
    <row r="2178" spans="1:19" x14ac:dyDescent="0.4">
      <c r="A2178" s="17">
        <f t="shared" si="100"/>
        <v>2176</v>
      </c>
      <c r="B2178">
        <v>1608249600</v>
      </c>
      <c r="C2178">
        <v>23137.759999999998</v>
      </c>
      <c r="D2178" s="14">
        <f t="shared" si="101"/>
        <v>44183</v>
      </c>
      <c r="F2178">
        <f ca="1">IF(A2178&lt;$F$2,"",AVERAGE(INDIRECT("C"&amp;A2178-$F$2+3):C2178))</f>
        <v>18084.232499999998</v>
      </c>
      <c r="G2178" s="2">
        <f ca="1">IF(A2178&lt;$G$2,"",IF(A2178=$G$2,AVERAGE(INDIRECT("C"&amp;A2178-$G$2+3):C2178),G2177+(2/($G$2+3))*(C2178-G2177)))</f>
        <v>17912.227430861036</v>
      </c>
      <c r="J2178">
        <f ca="1">IF(F2178="","",IF(C2178&lt;(F2178*(1-'inputs and tables'!$K$14)),0,IF(C2178&gt;(F2178*(1+'inputs and tables'!$K$14)),1,J2177)))</f>
        <v>1</v>
      </c>
      <c r="K2178">
        <f ca="1">IF(G2178="","",IF(C2178&lt;(G2178*(1-'inputs and tables'!$K$14)),0,IF(C2178&gt;(G2178*(1+'inputs and tables'!$K$14)),1,K2177)))</f>
        <v>1</v>
      </c>
      <c r="N2178" s="13">
        <f t="shared" si="102"/>
        <v>83262.298031595317</v>
      </c>
      <c r="O2178" s="10">
        <f ca="1">(O2177+(IF(J2177&lt;&gt;J2176,(-O2177*'inputs and tables'!$K$22-'inputs and tables'!$K$21)-O2177*'inputs and tables'!$K$22,0)*('inputs and tables'!$K$15+'inputs and tables'!$K$16)))*(IF(AND(J2177=0,'inputs and tables'!$K$16=1),(data!C2177/data!C2178-1)*'inputs and tables'!$K$18+1,1)*IF(AND(J2177=1,'inputs and tables'!$K$15=1),(data!C2178/data!C2177-1)*'inputs and tables'!$K$17+1,1))</f>
        <v>5209589.5543103116</v>
      </c>
      <c r="P2178" s="10">
        <f ca="1">(P2177+(IF(K2177&lt;&gt;K2176,(-P2177*'inputs and tables'!$K$22-'inputs and tables'!$K$21)-P2177*'inputs and tables'!$K$22,0)*('inputs and tables'!$K$15+'inputs and tables'!$K$16)))*(IF(AND(K2177=0,'inputs and tables'!$K$16=1),data!C2177/data!C2178,1)*IF(AND(K2177=1,'inputs and tables'!$K$15=1),data!C2178/data!C2177,1))</f>
        <v>35903.958848842463</v>
      </c>
      <c r="R2178" s="36">
        <f ca="1">1-O2178/MAX($O$202:O2178)</f>
        <v>0</v>
      </c>
      <c r="S2178" s="36">
        <f>1-N2178/MAX($N$202:N2178)</f>
        <v>0</v>
      </c>
    </row>
    <row r="2179" spans="1:19" x14ac:dyDescent="0.4">
      <c r="A2179" s="17">
        <f t="shared" si="100"/>
        <v>2177</v>
      </c>
      <c r="B2179">
        <v>1608336000</v>
      </c>
      <c r="C2179">
        <v>23849.99</v>
      </c>
      <c r="D2179" s="14">
        <f t="shared" si="101"/>
        <v>44184</v>
      </c>
      <c r="F2179">
        <f ca="1">IF(A2179&lt;$F$2,"",AVERAGE(INDIRECT("C"&amp;A2179-$F$2+3):C2179))</f>
        <v>18271.545681818181</v>
      </c>
      <c r="G2179" s="2">
        <f ca="1">IF(A2179&lt;$G$2,"",IF(A2179=$G$2,AVERAGE(INDIRECT("C"&amp;A2179-$G$2+3):C2179),G2178+(2/($G$2+3))*(C2179-G2178)))</f>
        <v>18164.898178483971</v>
      </c>
      <c r="J2179">
        <f ca="1">IF(F2179="","",IF(C2179&lt;(F2179*(1-'inputs and tables'!$K$14)),0,IF(C2179&gt;(F2179*(1+'inputs and tables'!$K$14)),1,J2178)))</f>
        <v>1</v>
      </c>
      <c r="K2179">
        <f ca="1">IF(G2179="","",IF(C2179&lt;(G2179*(1-'inputs and tables'!$K$14)),0,IF(C2179&gt;(G2179*(1+'inputs and tables'!$K$14)),1,K2178)))</f>
        <v>1</v>
      </c>
      <c r="N2179" s="13">
        <f t="shared" si="102"/>
        <v>85825.290582604721</v>
      </c>
      <c r="O2179" s="10">
        <f ca="1">(O2178+(IF(J2178&lt;&gt;J2177,(-O2178*'inputs and tables'!$K$22-'inputs and tables'!$K$21)-O2178*'inputs and tables'!$K$22,0)*('inputs and tables'!$K$15+'inputs and tables'!$K$16)))*(IF(AND(J2178=0,'inputs and tables'!$K$16=1),(data!C2178/data!C2179-1)*'inputs and tables'!$K$18+1,1)*IF(AND(J2178=1,'inputs and tables'!$K$15=1),(data!C2179/data!C2178-1)*'inputs and tables'!$K$17+1,1))</f>
        <v>5570404.8807982467</v>
      </c>
      <c r="P2179" s="10">
        <f ca="1">(P2178+(IF(K2178&lt;&gt;K2177,(-P2178*'inputs and tables'!$K$22-'inputs and tables'!$K$21)-P2178*'inputs and tables'!$K$22,0)*('inputs and tables'!$K$15+'inputs and tables'!$K$16)))*(IF(AND(K2178=0,'inputs and tables'!$K$16=1),data!C2178/data!C2179,1)*IF(AND(K2178=1,'inputs and tables'!$K$15=1),data!C2179/data!C2178,1))</f>
        <v>37009.159897297934</v>
      </c>
      <c r="R2179" s="36">
        <f ca="1">1-O2179/MAX($O$202:O2179)</f>
        <v>0</v>
      </c>
      <c r="S2179" s="36">
        <f>1-N2179/MAX($N$202:N2179)</f>
        <v>0</v>
      </c>
    </row>
    <row r="2180" spans="1:19" x14ac:dyDescent="0.4">
      <c r="A2180" s="17">
        <f t="shared" si="100"/>
        <v>2178</v>
      </c>
      <c r="B2180">
        <v>1608422400</v>
      </c>
      <c r="C2180">
        <v>23476.51</v>
      </c>
      <c r="D2180" s="14">
        <f t="shared" si="101"/>
        <v>44185</v>
      </c>
      <c r="F2180">
        <f ca="1">IF(A2180&lt;$F$2,"",AVERAGE(INDIRECT("C"&amp;A2180-$F$2+3):C2180))</f>
        <v>18450.558409090907</v>
      </c>
      <c r="G2180" s="2">
        <f ca="1">IF(A2180&lt;$G$2,"",IF(A2180=$G$2,AVERAGE(INDIRECT("C"&amp;A2180-$G$2+3):C2180),G2179+(2/($G$2+3))*(C2180-G2179)))</f>
        <v>18390.9242134421</v>
      </c>
      <c r="J2180">
        <f ca="1">IF(F2180="","",IF(C2180&lt;(F2180*(1-'inputs and tables'!$K$14)),0,IF(C2180&gt;(F2180*(1+'inputs and tables'!$K$14)),1,J2179)))</f>
        <v>1</v>
      </c>
      <c r="K2180">
        <f ca="1">IF(G2180="","",IF(C2180&lt;(G2180*(1-'inputs and tables'!$K$14)),0,IF(C2180&gt;(G2180*(1+'inputs and tables'!$K$14)),1,K2179)))</f>
        <v>1</v>
      </c>
      <c r="N2180" s="13">
        <f t="shared" si="102"/>
        <v>84481.305552556849</v>
      </c>
      <c r="O2180" s="10">
        <f ca="1">(O2179+(IF(J2179&lt;&gt;J2178,(-O2179*'inputs and tables'!$K$22-'inputs and tables'!$K$21)-O2179*'inputs and tables'!$K$22,0)*('inputs and tables'!$K$15+'inputs and tables'!$K$16)))*(IF(AND(J2179=0,'inputs and tables'!$K$16=1),(data!C2179/data!C2180-1)*'inputs and tables'!$K$18+1,1)*IF(AND(J2179=1,'inputs and tables'!$K$15=1),(data!C2180/data!C2179-1)*'inputs and tables'!$K$17+1,1))</f>
        <v>5374137.3631396974</v>
      </c>
      <c r="P2180" s="10">
        <f ca="1">(P2179+(IF(K2179&lt;&gt;K2178,(-P2179*'inputs and tables'!$K$22-'inputs and tables'!$K$21)-P2179*'inputs and tables'!$K$22,0)*('inputs and tables'!$K$15+'inputs and tables'!$K$16)))*(IF(AND(K2179=0,'inputs and tables'!$K$16=1),data!C2179/data!C2180,1)*IF(AND(K2179=1,'inputs and tables'!$K$15=1),data!C2180/data!C2179,1))</f>
        <v>36429.613279523968</v>
      </c>
      <c r="R2180" s="36">
        <f ca="1">1-O2180/MAX($O$202:O2180)</f>
        <v>3.523397703730724E-2</v>
      </c>
      <c r="S2180" s="36">
        <f>1-N2180/MAX($N$202:N2180)</f>
        <v>1.5659545349914317E-2</v>
      </c>
    </row>
    <row r="2181" spans="1:19" x14ac:dyDescent="0.4">
      <c r="A2181" s="17">
        <f t="shared" ref="A2181:A2244" si="103">A2180+1</f>
        <v>2179</v>
      </c>
      <c r="B2181">
        <v>1608508800</v>
      </c>
      <c r="C2181">
        <v>22729.4</v>
      </c>
      <c r="D2181" s="14">
        <f t="shared" si="101"/>
        <v>44186</v>
      </c>
      <c r="F2181">
        <f ca="1">IF(A2181&lt;$F$2,"",AVERAGE(INDIRECT("C"&amp;A2181-$F$2+3):C2181))</f>
        <v>18629.997272727273</v>
      </c>
      <c r="G2181" s="2">
        <f ca="1">IF(A2181&lt;$G$2,"",IF(A2181=$G$2,AVERAGE(INDIRECT("C"&amp;A2181-$G$2+3):C2181),G2180+(2/($G$2+3))*(C2181-G2180)))</f>
        <v>18575.540204359459</v>
      </c>
      <c r="J2181">
        <f ca="1">IF(F2181="","",IF(C2181&lt;(F2181*(1-'inputs and tables'!$K$14)),0,IF(C2181&gt;(F2181*(1+'inputs and tables'!$K$14)),1,J2180)))</f>
        <v>1</v>
      </c>
      <c r="K2181">
        <f ca="1">IF(G2181="","",IF(C2181&lt;(G2181*(1-'inputs and tables'!$K$14)),0,IF(C2181&gt;(G2181*(1+'inputs and tables'!$K$14)),1,K2180)))</f>
        <v>1</v>
      </c>
      <c r="N2181" s="13">
        <f t="shared" si="102"/>
        <v>81792.795710533042</v>
      </c>
      <c r="O2181" s="10">
        <f ca="1">(O2180+(IF(J2180&lt;&gt;J2179,(-O2180*'inputs and tables'!$K$22-'inputs and tables'!$K$21)-O2180*'inputs and tables'!$K$22,0)*('inputs and tables'!$K$15+'inputs and tables'!$K$16)))*(IF(AND(J2180=0,'inputs and tables'!$K$16=1),(data!C2180/data!C2181-1)*'inputs and tables'!$K$18+1,1)*IF(AND(J2180=1,'inputs and tables'!$K$15=1),(data!C2181/data!C2180-1)*'inputs and tables'!$K$17+1,1))</f>
        <v>4989330.9557097014</v>
      </c>
      <c r="P2181" s="10">
        <f ca="1">(P2180+(IF(K2180&lt;&gt;K2179,(-P2180*'inputs and tables'!$K$22-'inputs and tables'!$K$21)-P2180*'inputs and tables'!$K$22,0)*('inputs and tables'!$K$15+'inputs and tables'!$K$16)))*(IF(AND(K2180=0,'inputs and tables'!$K$16=1),data!C2180/data!C2181,1)*IF(AND(K2180=1,'inputs and tables'!$K$15=1),data!C2181/data!C2180,1))</f>
        <v>35270.28728186652</v>
      </c>
      <c r="R2181" s="36">
        <f ca="1">1-O2181/MAX($O$202:O2181)</f>
        <v>0.10431448656300846</v>
      </c>
      <c r="S2181" s="36">
        <f>1-N2181/MAX($N$202:N2181)</f>
        <v>4.6984925360555652E-2</v>
      </c>
    </row>
    <row r="2182" spans="1:19" x14ac:dyDescent="0.4">
      <c r="A2182" s="17">
        <f t="shared" si="103"/>
        <v>2180</v>
      </c>
      <c r="B2182">
        <v>1608595200</v>
      </c>
      <c r="C2182">
        <v>23823.27</v>
      </c>
      <c r="D2182" s="14">
        <f t="shared" si="101"/>
        <v>44187</v>
      </c>
      <c r="F2182">
        <f ca="1">IF(A2182&lt;$F$2,"",AVERAGE(INDIRECT("C"&amp;A2182-$F$2+3):C2182))</f>
        <v>18819.55113636364</v>
      </c>
      <c r="G2182" s="2">
        <f ca="1">IF(A2182&lt;$G$2,"",IF(A2182=$G$2,AVERAGE(INDIRECT("C"&amp;A2182-$G$2+3):C2182),G2181+(2/($G$2+3))*(C2182-G2181)))</f>
        <v>18798.847855237778</v>
      </c>
      <c r="J2182">
        <f ca="1">IF(F2182="","",IF(C2182&lt;(F2182*(1-'inputs and tables'!$K$14)),0,IF(C2182&gt;(F2182*(1+'inputs and tables'!$K$14)),1,J2181)))</f>
        <v>1</v>
      </c>
      <c r="K2182">
        <f ca="1">IF(G2182="","",IF(C2182&lt;(G2182*(1-'inputs and tables'!$K$14)),0,IF(C2182&gt;(G2182*(1+'inputs and tables'!$K$14)),1,K2181)))</f>
        <v>1</v>
      </c>
      <c r="N2182" s="13">
        <f t="shared" si="102"/>
        <v>85729.137428478993</v>
      </c>
      <c r="O2182" s="10">
        <f ca="1">(O2181+(IF(J2181&lt;&gt;J2180,(-O2181*'inputs and tables'!$K$22-'inputs and tables'!$K$21)-O2181*'inputs and tables'!$K$22,0)*('inputs and tables'!$K$15+'inputs and tables'!$K$16)))*(IF(AND(J2181=0,'inputs and tables'!$K$16=1),(data!C2181/data!C2182-1)*'inputs and tables'!$K$18+1,1)*IF(AND(J2181=1,'inputs and tables'!$K$15=1),(data!C2182/data!C2181-1)*'inputs and tables'!$K$17+1,1))</f>
        <v>5529590.6532017114</v>
      </c>
      <c r="P2182" s="10">
        <f ca="1">(P2181+(IF(K2181&lt;&gt;K2180,(-P2181*'inputs and tables'!$K$22-'inputs and tables'!$K$21)-P2181*'inputs and tables'!$K$22,0)*('inputs and tables'!$K$15+'inputs and tables'!$K$16)))*(IF(AND(K2181=0,'inputs and tables'!$K$16=1),data!C2181/data!C2182,1)*IF(AND(K2181=1,'inputs and tables'!$K$15=1),data!C2182/data!C2181,1))</f>
        <v>36967.697206854216</v>
      </c>
      <c r="R2182" s="36">
        <f ca="1">1-O2182/MAX($O$202:O2182)</f>
        <v>7.3269768481688535E-3</v>
      </c>
      <c r="S2182" s="36">
        <f>1-N2182/MAX($N$202:N2182)</f>
        <v>1.1203358995118817E-3</v>
      </c>
    </row>
    <row r="2183" spans="1:19" x14ac:dyDescent="0.4">
      <c r="A2183" s="17">
        <f t="shared" si="103"/>
        <v>2181</v>
      </c>
      <c r="B2183">
        <v>1608681600</v>
      </c>
      <c r="C2183">
        <v>23228.35</v>
      </c>
      <c r="D2183" s="14">
        <f t="shared" si="101"/>
        <v>44188</v>
      </c>
      <c r="F2183">
        <f ca="1">IF(A2183&lt;$F$2,"",AVERAGE(INDIRECT("C"&amp;A2183-$F$2+3):C2183))</f>
        <v>18998.780681818185</v>
      </c>
      <c r="G2183" s="2">
        <f ca="1">IF(A2183&lt;$G$2,"",IF(A2183=$G$2,AVERAGE(INDIRECT("C"&amp;A2183-$G$2+3):C2183),G2182+(2/($G$2+3))*(C2183-G2182)))</f>
        <v>18987.337308206384</v>
      </c>
      <c r="J2183">
        <f ca="1">IF(F2183="","",IF(C2183&lt;(F2183*(1-'inputs and tables'!$K$14)),0,IF(C2183&gt;(F2183*(1+'inputs and tables'!$K$14)),1,J2182)))</f>
        <v>1</v>
      </c>
      <c r="K2183">
        <f ca="1">IF(G2183="","",IF(C2183&lt;(G2183*(1-'inputs and tables'!$K$14)),0,IF(C2183&gt;(G2183*(1+'inputs and tables'!$K$14)),1,K2182)))</f>
        <v>1</v>
      </c>
      <c r="N2183" s="13">
        <f t="shared" si="102"/>
        <v>83588.290330706484</v>
      </c>
      <c r="O2183" s="10">
        <f ca="1">(O2182+(IF(J2182&lt;&gt;J2181,(-O2182*'inputs and tables'!$K$22-'inputs and tables'!$K$21)-O2182*'inputs and tables'!$K$22,0)*('inputs and tables'!$K$15+'inputs and tables'!$K$16)))*(IF(AND(J2182=0,'inputs and tables'!$K$16=1),(data!C2182/data!C2183-1)*'inputs and tables'!$K$18+1,1)*IF(AND(J2182=1,'inputs and tables'!$K$15=1),(data!C2183/data!C2182-1)*'inputs and tables'!$K$17+1,1))</f>
        <v>5218896.7744581029</v>
      </c>
      <c r="P2183" s="10">
        <f ca="1">(P2182+(IF(K2182&lt;&gt;K2181,(-P2182*'inputs and tables'!$K$22-'inputs and tables'!$K$21)-P2182*'inputs and tables'!$K$22,0)*('inputs and tables'!$K$15+'inputs and tables'!$K$16)))*(IF(AND(K2182=0,'inputs and tables'!$K$16=1),data!C2182/data!C2183,1)*IF(AND(K2182=1,'inputs and tables'!$K$15=1),data!C2183/data!C2182,1))</f>
        <v>36044.531645522722</v>
      </c>
      <c r="R2183" s="36">
        <f ca="1">1-O2183/MAX($O$202:O2183)</f>
        <v>6.3102793039663596E-2</v>
      </c>
      <c r="S2183" s="36">
        <f>1-N2183/MAX($N$202:N2183)</f>
        <v>2.6064581159153555E-2</v>
      </c>
    </row>
    <row r="2184" spans="1:19" x14ac:dyDescent="0.4">
      <c r="A2184" s="17">
        <f t="shared" si="103"/>
        <v>2182</v>
      </c>
      <c r="B2184">
        <v>1608768000</v>
      </c>
      <c r="C2184">
        <v>23717.96</v>
      </c>
      <c r="D2184" s="14">
        <f t="shared" si="101"/>
        <v>44189</v>
      </c>
      <c r="F2184">
        <f ca="1">IF(A2184&lt;$F$2,"",AVERAGE(INDIRECT("C"&amp;A2184-$F$2+3):C2184))</f>
        <v>19189.756363636363</v>
      </c>
      <c r="G2184" s="2">
        <f ca="1">IF(A2184&lt;$G$2,"",IF(A2184=$G$2,AVERAGE(INDIRECT("C"&amp;A2184-$G$2+3):C2184),G2183+(2/($G$2+3))*(C2184-G2183)))</f>
        <v>19188.640401474197</v>
      </c>
      <c r="J2184">
        <f ca="1">IF(F2184="","",IF(C2184&lt;(F2184*(1-'inputs and tables'!$K$14)),0,IF(C2184&gt;(F2184*(1+'inputs and tables'!$K$14)),1,J2183)))</f>
        <v>1</v>
      </c>
      <c r="K2184">
        <f ca="1">IF(G2184="","",IF(C2184&lt;(G2184*(1-'inputs and tables'!$K$14)),0,IF(C2184&gt;(G2184*(1+'inputs and tables'!$K$14)),1,K2183)))</f>
        <v>1</v>
      </c>
      <c r="N2184" s="13">
        <f t="shared" si="102"/>
        <v>85350.174529490178</v>
      </c>
      <c r="O2184" s="10">
        <f ca="1">(O2183+(IF(J2183&lt;&gt;J2182,(-O2183*'inputs and tables'!$K$22-'inputs and tables'!$K$21)-O2183*'inputs and tables'!$K$22,0)*('inputs and tables'!$K$15+'inputs and tables'!$K$16)))*(IF(AND(J2183=0,'inputs and tables'!$K$16=1),(data!C2183/data!C2184-1)*'inputs and tables'!$K$18+1,1)*IF(AND(J2183=1,'inputs and tables'!$K$15=1),(data!C2184/data!C2183-1)*'inputs and tables'!$K$17+1,1))</f>
        <v>5466406.998469729</v>
      </c>
      <c r="P2184" s="10">
        <f ca="1">(P2183+(IF(K2183&lt;&gt;K2182,(-P2183*'inputs and tables'!$K$22-'inputs and tables'!$K$21)-P2183*'inputs and tables'!$K$22,0)*('inputs and tables'!$K$15+'inputs and tables'!$K$16)))*(IF(AND(K2183=0,'inputs and tables'!$K$16=1),data!C2183/data!C2184,1)*IF(AND(K2183=1,'inputs and tables'!$K$15=1),data!C2184/data!C2183,1))</f>
        <v>36804.282688492385</v>
      </c>
      <c r="R2184" s="36">
        <f ca="1">1-O2184/MAX($O$202:O2184)</f>
        <v>1.866971693332542E-2</v>
      </c>
      <c r="S2184" s="36">
        <f>1-N2184/MAX($N$202:N2184)</f>
        <v>5.5358513777155061E-3</v>
      </c>
    </row>
    <row r="2185" spans="1:19" x14ac:dyDescent="0.4">
      <c r="A2185" s="17">
        <f t="shared" si="103"/>
        <v>2183</v>
      </c>
      <c r="B2185">
        <v>1608854400</v>
      </c>
      <c r="C2185">
        <v>24704.71</v>
      </c>
      <c r="D2185" s="14">
        <f t="shared" si="101"/>
        <v>44190</v>
      </c>
      <c r="F2185">
        <f ca="1">IF(A2185&lt;$F$2,"",AVERAGE(INDIRECT("C"&amp;A2185-$F$2+3):C2185))</f>
        <v>19394.277272727271</v>
      </c>
      <c r="G2185" s="2">
        <f ca="1">IF(A2185&lt;$G$2,"",IF(A2185=$G$2,AVERAGE(INDIRECT("C"&amp;A2185-$G$2+3):C2185),G2184+(2/($G$2+3))*(C2185-G2184)))</f>
        <v>19423.366767368912</v>
      </c>
      <c r="J2185">
        <f ca="1">IF(F2185="","",IF(C2185&lt;(F2185*(1-'inputs and tables'!$K$14)),0,IF(C2185&gt;(F2185*(1+'inputs and tables'!$K$14)),1,J2184)))</f>
        <v>1</v>
      </c>
      <c r="K2185">
        <f ca="1">IF(G2185="","",IF(C2185&lt;(G2185*(1-'inputs and tables'!$K$14)),0,IF(C2185&gt;(G2185*(1+'inputs and tables'!$K$14)),1,K2184)))</f>
        <v>1</v>
      </c>
      <c r="N2185" s="13">
        <f t="shared" si="102"/>
        <v>88901.039979848239</v>
      </c>
      <c r="O2185" s="10">
        <f ca="1">(O2184+(IF(J2184&lt;&gt;J2183,(-O2184*'inputs and tables'!$K$22-'inputs and tables'!$K$21)-O2184*'inputs and tables'!$K$22,0)*('inputs and tables'!$K$15+'inputs and tables'!$K$16)))*(IF(AND(J2184=0,'inputs and tables'!$K$16=1),(data!C2184/data!C2185-1)*'inputs and tables'!$K$18+1,1)*IF(AND(J2184=1,'inputs and tables'!$K$15=1),(data!C2185/data!C2184-1)*'inputs and tables'!$K$17+1,1))</f>
        <v>5978105.6642873203</v>
      </c>
      <c r="P2185" s="10">
        <f ca="1">(P2184+(IF(K2184&lt;&gt;K2183,(-P2184*'inputs and tables'!$K$22-'inputs and tables'!$K$21)-P2184*'inputs and tables'!$K$22,0)*('inputs and tables'!$K$15+'inputs and tables'!$K$16)))*(IF(AND(K2184=0,'inputs and tables'!$K$16=1),data!C2184/data!C2185,1)*IF(AND(K2184=1,'inputs and tables'!$K$15=1),data!C2185/data!C2184,1))</f>
        <v>38335.469432329963</v>
      </c>
      <c r="R2185" s="36">
        <f ca="1">1-O2185/MAX($O$202:O2185)</f>
        <v>0</v>
      </c>
      <c r="S2185" s="36">
        <f>1-N2185/MAX($N$202:N2185)</f>
        <v>0</v>
      </c>
    </row>
    <row r="2186" spans="1:19" x14ac:dyDescent="0.4">
      <c r="A2186" s="17">
        <f t="shared" si="103"/>
        <v>2184</v>
      </c>
      <c r="B2186">
        <v>1608940800</v>
      </c>
      <c r="C2186">
        <v>26475.35</v>
      </c>
      <c r="D2186" s="14">
        <f t="shared" si="101"/>
        <v>44191</v>
      </c>
      <c r="F2186">
        <f ca="1">IF(A2186&lt;$F$2,"",AVERAGE(INDIRECT("C"&amp;A2186-$F$2+3):C2186))</f>
        <v>19625.289545454543</v>
      </c>
      <c r="G2186" s="2">
        <f ca="1">IF(A2186&lt;$G$2,"",IF(A2186=$G$2,AVERAGE(INDIRECT("C"&amp;A2186-$G$2+3):C2186),G2185+(2/($G$2+3))*(C2186-G2185)))</f>
        <v>19723.45116024683</v>
      </c>
      <c r="J2186">
        <f ca="1">IF(F2186="","",IF(C2186&lt;(F2186*(1-'inputs and tables'!$K$14)),0,IF(C2186&gt;(F2186*(1+'inputs and tables'!$K$14)),1,J2185)))</f>
        <v>1</v>
      </c>
      <c r="K2186">
        <f ca="1">IF(G2186="","",IF(C2186&lt;(G2186*(1-'inputs and tables'!$K$14)),0,IF(C2186&gt;(G2186*(1+'inputs and tables'!$K$14)),1,K2185)))</f>
        <v>1</v>
      </c>
      <c r="N2186" s="13">
        <f t="shared" si="102"/>
        <v>95272.769801000512</v>
      </c>
      <c r="O2186" s="10">
        <f ca="1">(O2185+(IF(J2185&lt;&gt;J2184,(-O2185*'inputs and tables'!$K$22-'inputs and tables'!$K$21)-O2185*'inputs and tables'!$K$22,0)*('inputs and tables'!$K$15+'inputs and tables'!$K$16)))*(IF(AND(J2185=0,'inputs and tables'!$K$16=1),(data!C2185/data!C2186-1)*'inputs and tables'!$K$18+1,1)*IF(AND(J2185=1,'inputs and tables'!$K$15=1),(data!C2186/data!C2185-1)*'inputs and tables'!$K$17+1,1))</f>
        <v>6942149.131309635</v>
      </c>
      <c r="P2186" s="10">
        <f ca="1">(P2185+(IF(K2185&lt;&gt;K2184,(-P2185*'inputs and tables'!$K$22-'inputs and tables'!$K$21)-P2185*'inputs and tables'!$K$22,0)*('inputs and tables'!$K$15+'inputs and tables'!$K$16)))*(IF(AND(K2185=0,'inputs and tables'!$K$16=1),data!C2185/data!C2186,1)*IF(AND(K2185=1,'inputs and tables'!$K$15=1),data!C2186/data!C2185,1))</f>
        <v>41083.055443080979</v>
      </c>
      <c r="R2186" s="36">
        <f ca="1">1-O2186/MAX($O$202:O2186)</f>
        <v>0</v>
      </c>
      <c r="S2186" s="36">
        <f>1-N2186/MAX($N$202:N2186)</f>
        <v>0</v>
      </c>
    </row>
    <row r="2187" spans="1:19" x14ac:dyDescent="0.4">
      <c r="A2187" s="17">
        <f t="shared" si="103"/>
        <v>2185</v>
      </c>
      <c r="B2187">
        <v>1609027200</v>
      </c>
      <c r="C2187">
        <v>26258.65</v>
      </c>
      <c r="D2187" s="14">
        <f t="shared" si="101"/>
        <v>44192</v>
      </c>
      <c r="F2187">
        <f ca="1">IF(A2187&lt;$F$2,"",AVERAGE(INDIRECT("C"&amp;A2187-$F$2+3):C2187))</f>
        <v>19850.723409090908</v>
      </c>
      <c r="G2187" s="2">
        <f ca="1">IF(A2187&lt;$G$2,"",IF(A2187=$G$2,AVERAGE(INDIRECT("C"&amp;A2187-$G$2+3):C2187),G2186+(2/($G$2+3))*(C2187-G2186)))</f>
        <v>20001.5447278959</v>
      </c>
      <c r="J2187">
        <f ca="1">IF(F2187="","",IF(C2187&lt;(F2187*(1-'inputs and tables'!$K$14)),0,IF(C2187&gt;(F2187*(1+'inputs and tables'!$K$14)),1,J2186)))</f>
        <v>1</v>
      </c>
      <c r="K2187">
        <f ca="1">IF(G2187="","",IF(C2187&lt;(G2187*(1-'inputs and tables'!$K$14)),0,IF(C2187&gt;(G2187*(1+'inputs and tables'!$K$14)),1,K2186)))</f>
        <v>1</v>
      </c>
      <c r="N2187" s="13">
        <f t="shared" si="102"/>
        <v>94492.964842203874</v>
      </c>
      <c r="O2187" s="10">
        <f ca="1">(O2186+(IF(J2186&lt;&gt;J2185,(-O2186*'inputs and tables'!$K$22-'inputs and tables'!$K$21)-O2186*'inputs and tables'!$K$22,0)*('inputs and tables'!$K$15+'inputs and tables'!$K$16)))*(IF(AND(J2186=0,'inputs and tables'!$K$16=1),(data!C2186/data!C2187-1)*'inputs and tables'!$K$18+1,1)*IF(AND(J2186=1,'inputs and tables'!$K$15=1),(data!C2187/data!C2186-1)*'inputs and tables'!$K$17+1,1))</f>
        <v>6814301.2138053048</v>
      </c>
      <c r="P2187" s="10">
        <f ca="1">(P2186+(IF(K2186&lt;&gt;K2185,(-P2186*'inputs and tables'!$K$22-'inputs and tables'!$K$21)-P2186*'inputs and tables'!$K$22,0)*('inputs and tables'!$K$15+'inputs and tables'!$K$16)))*(IF(AND(K2186=0,'inputs and tables'!$K$16=1),data!C2186/data!C2187,1)*IF(AND(K2186=1,'inputs and tables'!$K$15=1),data!C2187/data!C2186,1))</f>
        <v>40746.791782184504</v>
      </c>
      <c r="R2187" s="36">
        <f ca="1">1-O2187/MAX($O$202:O2187)</f>
        <v>1.8416187132558992E-2</v>
      </c>
      <c r="S2187" s="36">
        <f>1-N2187/MAX($N$202:N2187)</f>
        <v>8.1849720589151076E-3</v>
      </c>
    </row>
    <row r="2188" spans="1:19" x14ac:dyDescent="0.4">
      <c r="A2188" s="17">
        <f t="shared" si="103"/>
        <v>2186</v>
      </c>
      <c r="B2188">
        <v>1609113600</v>
      </c>
      <c r="C2188">
        <v>27040.36</v>
      </c>
      <c r="D2188" s="14">
        <f t="shared" si="101"/>
        <v>44193</v>
      </c>
      <c r="F2188">
        <f ca="1">IF(A2188&lt;$F$2,"",AVERAGE(INDIRECT("C"&amp;A2188-$F$2+3):C2188))</f>
        <v>20099.776818181817</v>
      </c>
      <c r="G2188" s="2">
        <f ca="1">IF(A2188&lt;$G$2,"",IF(A2188=$G$2,AVERAGE(INDIRECT("C"&amp;A2188-$G$2+3):C2188),G2187+(2/($G$2+3))*(C2188-G2187)))</f>
        <v>20301.068782027989</v>
      </c>
      <c r="J2188">
        <f ca="1">IF(F2188="","",IF(C2188&lt;(F2188*(1-'inputs and tables'!$K$14)),0,IF(C2188&gt;(F2188*(1+'inputs and tables'!$K$14)),1,J2187)))</f>
        <v>1</v>
      </c>
      <c r="K2188">
        <f ca="1">IF(G2188="","",IF(C2188&lt;(G2188*(1-'inputs and tables'!$K$14)),0,IF(C2188&gt;(G2188*(1+'inputs and tables'!$K$14)),1,K2187)))</f>
        <v>1</v>
      </c>
      <c r="N2188" s="13">
        <f t="shared" si="102"/>
        <v>97305.984382309674</v>
      </c>
      <c r="O2188" s="10">
        <f ca="1">(O2187+(IF(J2187&lt;&gt;J2186,(-O2187*'inputs and tables'!$K$22-'inputs and tables'!$K$21)-O2187*'inputs and tables'!$K$22,0)*('inputs and tables'!$K$15+'inputs and tables'!$K$16)))*(IF(AND(J2187=0,'inputs and tables'!$K$16=1),(data!C2187/data!C2188-1)*'inputs and tables'!$K$18+1,1)*IF(AND(J2187=1,'inputs and tables'!$K$15=1),(data!C2188/data!C2187-1)*'inputs and tables'!$K$17+1,1))</f>
        <v>7270734.2998226145</v>
      </c>
      <c r="P2188" s="10">
        <f ca="1">(P2187+(IF(K2187&lt;&gt;K2186,(-P2187*'inputs and tables'!$K$22-'inputs and tables'!$K$21)-P2187*'inputs and tables'!$K$22,0)*('inputs and tables'!$K$15+'inputs and tables'!$K$16)))*(IF(AND(K2187=0,'inputs and tables'!$K$16=1),data!C2187/data!C2188,1)*IF(AND(K2187=1,'inputs and tables'!$K$15=1),data!C2188/data!C2187,1))</f>
        <v>41959.808239772821</v>
      </c>
      <c r="R2188" s="36">
        <f ca="1">1-O2188/MAX($O$202:O2188)</f>
        <v>0</v>
      </c>
      <c r="S2188" s="36">
        <f>1-N2188/MAX($N$202:N2188)</f>
        <v>0</v>
      </c>
    </row>
    <row r="2189" spans="1:19" x14ac:dyDescent="0.4">
      <c r="A2189" s="17">
        <f t="shared" si="103"/>
        <v>2187</v>
      </c>
      <c r="B2189">
        <v>1609200000</v>
      </c>
      <c r="C2189">
        <v>27366.35</v>
      </c>
      <c r="D2189" s="14">
        <f t="shared" si="101"/>
        <v>44194</v>
      </c>
      <c r="F2189">
        <f ca="1">IF(A2189&lt;$F$2,"",AVERAGE(INDIRECT("C"&amp;A2189-$F$2+3):C2189))</f>
        <v>20358.855454545454</v>
      </c>
      <c r="G2189" s="2">
        <f ca="1">IF(A2189&lt;$G$2,"",IF(A2189=$G$2,AVERAGE(INDIRECT("C"&amp;A2189-$G$2+3):C2189),G2188+(2/($G$2+3))*(C2189-G2188)))</f>
        <v>20601.719046622544</v>
      </c>
      <c r="J2189">
        <f ca="1">IF(F2189="","",IF(C2189&lt;(F2189*(1-'inputs and tables'!$K$14)),0,IF(C2189&gt;(F2189*(1+'inputs and tables'!$K$14)),1,J2188)))</f>
        <v>1</v>
      </c>
      <c r="K2189">
        <f ca="1">IF(G2189="","",IF(C2189&lt;(G2189*(1-'inputs and tables'!$K$14)),0,IF(C2189&gt;(G2189*(1+'inputs and tables'!$K$14)),1,K2188)))</f>
        <v>1</v>
      </c>
      <c r="N2189" s="13">
        <f t="shared" si="102"/>
        <v>98479.074453920752</v>
      </c>
      <c r="O2189" s="10">
        <f ca="1">(O2188+(IF(J2188&lt;&gt;J2187,(-O2188*'inputs and tables'!$K$22-'inputs and tables'!$K$21)-O2188*'inputs and tables'!$K$22,0)*('inputs and tables'!$K$15+'inputs and tables'!$K$16)))*(IF(AND(J2188=0,'inputs and tables'!$K$16=1),(data!C2188/data!C2189-1)*'inputs and tables'!$K$18+1,1)*IF(AND(J2188=1,'inputs and tables'!$K$15=1),(data!C2189/data!C2188-1)*'inputs and tables'!$K$17+1,1))</f>
        <v>7467955.0475270888</v>
      </c>
      <c r="P2189" s="10">
        <f ca="1">(P2188+(IF(K2188&lt;&gt;K2187,(-P2188*'inputs and tables'!$K$22-'inputs and tables'!$K$21)-P2188*'inputs and tables'!$K$22,0)*('inputs and tables'!$K$15+'inputs and tables'!$K$16)))*(IF(AND(K2188=0,'inputs and tables'!$K$16=1),data!C2188/data!C2189,1)*IF(AND(K2188=1,'inputs and tables'!$K$15=1),data!C2189/data!C2188,1))</f>
        <v>42465.662373670581</v>
      </c>
      <c r="R2189" s="36">
        <f ca="1">1-O2189/MAX($O$202:O2189)</f>
        <v>0</v>
      </c>
      <c r="S2189" s="36">
        <f>1-N2189/MAX($N$202:N2189)</f>
        <v>0</v>
      </c>
    </row>
    <row r="2190" spans="1:19" x14ac:dyDescent="0.4">
      <c r="A2190" s="17">
        <f t="shared" si="103"/>
        <v>2188</v>
      </c>
      <c r="B2190">
        <v>1609286400</v>
      </c>
      <c r="C2190">
        <v>28897.42</v>
      </c>
      <c r="D2190" s="14">
        <f t="shared" si="101"/>
        <v>44195</v>
      </c>
      <c r="F2190">
        <f ca="1">IF(A2190&lt;$F$2,"",AVERAGE(INDIRECT("C"&amp;A2190-$F$2+3):C2190))</f>
        <v>20635.464090909092</v>
      </c>
      <c r="G2190" s="2">
        <f ca="1">IF(A2190&lt;$G$2,"",IF(A2190=$G$2,AVERAGE(INDIRECT("C"&amp;A2190-$G$2+3):C2190),G2189+(2/($G$2+3))*(C2190-G2189)))</f>
        <v>20954.727597830097</v>
      </c>
      <c r="J2190">
        <f ca="1">IF(F2190="","",IF(C2190&lt;(F2190*(1-'inputs and tables'!$K$14)),0,IF(C2190&gt;(F2190*(1+'inputs and tables'!$K$14)),1,J2189)))</f>
        <v>1</v>
      </c>
      <c r="K2190">
        <f ca="1">IF(G2190="","",IF(C2190&lt;(G2190*(1-'inputs and tables'!$K$14)),0,IF(C2190&gt;(G2190*(1+'inputs and tables'!$K$14)),1,K2189)))</f>
        <v>1</v>
      </c>
      <c r="N2190" s="13">
        <f t="shared" si="102"/>
        <v>103988.70056497189</v>
      </c>
      <c r="O2190" s="10">
        <f ca="1">(O2189+(IF(J2189&lt;&gt;J2188,(-O2189*'inputs and tables'!$K$22-'inputs and tables'!$K$21)-O2189*'inputs and tables'!$K$22,0)*('inputs and tables'!$K$15+'inputs and tables'!$K$16)))*(IF(AND(J2189=0,'inputs and tables'!$K$16=1),(data!C2189/data!C2190-1)*'inputs and tables'!$K$18+1,1)*IF(AND(J2189=1,'inputs and tables'!$K$15=1),(data!C2190/data!C2189-1)*'inputs and tables'!$K$17+1,1))</f>
        <v>8408029.7872307356</v>
      </c>
      <c r="P2190" s="10">
        <f ca="1">(P2189+(IF(K2189&lt;&gt;K2188,(-P2189*'inputs and tables'!$K$22-'inputs and tables'!$K$21)-P2189*'inputs and tables'!$K$22,0)*('inputs and tables'!$K$15+'inputs and tables'!$K$16)))*(IF(AND(K2189=0,'inputs and tables'!$K$16=1),data!C2189/data!C2190,1)*IF(AND(K2189=1,'inputs and tables'!$K$15=1),data!C2190/data!C2189,1))</f>
        <v>44841.496260559252</v>
      </c>
      <c r="R2190" s="36">
        <f ca="1">1-O2190/MAX($O$202:O2190)</f>
        <v>0</v>
      </c>
      <c r="S2190" s="36">
        <f>1-N2190/MAX($N$202:N2190)</f>
        <v>0</v>
      </c>
    </row>
    <row r="2191" spans="1:19" x14ac:dyDescent="0.4">
      <c r="A2191" s="17">
        <f t="shared" si="103"/>
        <v>2189</v>
      </c>
      <c r="B2191">
        <v>1609372800</v>
      </c>
      <c r="C2191">
        <v>28990.080000000002</v>
      </c>
      <c r="D2191" s="14">
        <f t="shared" si="101"/>
        <v>44196</v>
      </c>
      <c r="F2191">
        <f ca="1">IF(A2191&lt;$F$2,"",AVERAGE(INDIRECT("C"&amp;A2191-$F$2+3):C2191))</f>
        <v>20892.525909090909</v>
      </c>
      <c r="G2191" s="2">
        <f ca="1">IF(A2191&lt;$G$2,"",IF(A2191=$G$2,AVERAGE(INDIRECT("C"&amp;A2191-$G$2+3):C2191),G2190+(2/($G$2+3))*(C2191-G2190)))</f>
        <v>21296.657487284134</v>
      </c>
      <c r="J2191">
        <f ca="1">IF(F2191="","",IF(C2191&lt;(F2191*(1-'inputs and tables'!$K$14)),0,IF(C2191&gt;(F2191*(1+'inputs and tables'!$K$14)),1,J2190)))</f>
        <v>1</v>
      </c>
      <c r="K2191">
        <f ca="1">IF(G2191="","",IF(C2191&lt;(G2191*(1-'inputs and tables'!$K$14)),0,IF(C2191&gt;(G2191*(1+'inputs and tables'!$K$14)),1,K2190)))</f>
        <v>1</v>
      </c>
      <c r="N2191" s="13">
        <f t="shared" si="102"/>
        <v>104322.14185469087</v>
      </c>
      <c r="O2191" s="10">
        <f ca="1">(O2190+(IF(J2190&lt;&gt;J2189,(-O2190*'inputs and tables'!$K$22-'inputs and tables'!$K$21)-O2190*'inputs and tables'!$K$22,0)*('inputs and tables'!$K$15+'inputs and tables'!$K$16)))*(IF(AND(J2190=0,'inputs and tables'!$K$16=1),(data!C2190/data!C2191-1)*'inputs and tables'!$K$18+1,1)*IF(AND(J2190=1,'inputs and tables'!$K$15=1),(data!C2191/data!C2190-1)*'inputs and tables'!$K$17+1,1))</f>
        <v>8468690.8459062483</v>
      </c>
      <c r="P2191" s="10">
        <f ca="1">(P2190+(IF(K2190&lt;&gt;K2189,(-P2190*'inputs and tables'!$K$22-'inputs and tables'!$K$21)-P2190*'inputs and tables'!$K$22,0)*('inputs and tables'!$K$15+'inputs and tables'!$K$16)))*(IF(AND(K2190=0,'inputs and tables'!$K$16=1),data!C2190/data!C2191,1)*IF(AND(K2190=1,'inputs and tables'!$K$15=1),data!C2191/data!C2190,1))</f>
        <v>44985.281174350988</v>
      </c>
      <c r="R2191" s="36">
        <f ca="1">1-O2191/MAX($O$202:O2191)</f>
        <v>0</v>
      </c>
      <c r="S2191" s="36">
        <f>1-N2191/MAX($N$202:N2191)</f>
        <v>0</v>
      </c>
    </row>
    <row r="2192" spans="1:19" x14ac:dyDescent="0.4">
      <c r="A2192" s="17">
        <f t="shared" si="103"/>
        <v>2190</v>
      </c>
      <c r="B2192">
        <v>1609459200</v>
      </c>
      <c r="C2192">
        <v>29412.84</v>
      </c>
      <c r="D2192" s="14">
        <f t="shared" si="101"/>
        <v>44197</v>
      </c>
      <c r="F2192">
        <f ca="1">IF(A2192&lt;$F$2,"",AVERAGE(INDIRECT("C"&amp;A2192-$F$2+3):C2192))</f>
        <v>21156.842499999999</v>
      </c>
      <c r="G2192" s="2">
        <f ca="1">IF(A2192&lt;$G$2,"",IF(A2192=$G$2,AVERAGE(INDIRECT("C"&amp;A2192-$G$2+3):C2192),G2191+(2/($G$2+3))*(C2192-G2191)))</f>
        <v>21642.02695591034</v>
      </c>
      <c r="J2192">
        <f ca="1">IF(F2192="","",IF(C2192&lt;(F2192*(1-'inputs and tables'!$K$14)),0,IF(C2192&gt;(F2192*(1+'inputs and tables'!$K$14)),1,J2191)))</f>
        <v>1</v>
      </c>
      <c r="K2192">
        <f ca="1">IF(G2192="","",IF(C2192&lt;(G2192*(1-'inputs and tables'!$K$14)),0,IF(C2192&gt;(G2192*(1+'inputs and tables'!$K$14)),1,K2191)))</f>
        <v>1</v>
      </c>
      <c r="N2192" s="13">
        <f t="shared" si="102"/>
        <v>105843.46324085085</v>
      </c>
      <c r="O2192" s="10">
        <f ca="1">(O2191+(IF(J2191&lt;&gt;J2190,(-O2191*'inputs and tables'!$K$22-'inputs and tables'!$K$21)-O2191*'inputs and tables'!$K$22,0)*('inputs and tables'!$K$15+'inputs and tables'!$K$16)))*(IF(AND(J2191=0,'inputs and tables'!$K$16=1),(data!C2191/data!C2192-1)*'inputs and tables'!$K$18+1,1)*IF(AND(J2191=1,'inputs and tables'!$K$15=1),(data!C2192/data!C2191-1)*'inputs and tables'!$K$17+1,1))</f>
        <v>8746561.8769463282</v>
      </c>
      <c r="P2192" s="10">
        <f ca="1">(P2191+(IF(K2191&lt;&gt;K2190,(-P2191*'inputs and tables'!$K$22-'inputs and tables'!$K$21)-P2191*'inputs and tables'!$K$22,0)*('inputs and tables'!$K$15+'inputs and tables'!$K$16)))*(IF(AND(K2191=0,'inputs and tables'!$K$16=1),data!C2191/data!C2192,1)*IF(AND(K2191=1,'inputs and tables'!$K$15=1),data!C2192/data!C2191,1))</f>
        <v>45641.297903841507</v>
      </c>
      <c r="R2192" s="36">
        <f ca="1">1-O2192/MAX($O$202:O2192)</f>
        <v>0</v>
      </c>
      <c r="S2192" s="36">
        <f>1-N2192/MAX($N$202:N2192)</f>
        <v>0</v>
      </c>
    </row>
    <row r="2193" spans="1:19" x14ac:dyDescent="0.4">
      <c r="A2193" s="17">
        <f t="shared" si="103"/>
        <v>2191</v>
      </c>
      <c r="B2193">
        <v>1609545600</v>
      </c>
      <c r="C2193">
        <v>32225.91</v>
      </c>
      <c r="D2193" s="14">
        <f t="shared" si="101"/>
        <v>44198</v>
      </c>
      <c r="F2193">
        <f ca="1">IF(A2193&lt;$F$2,"",AVERAGE(INDIRECT("C"&amp;A2193-$F$2+3):C2193))</f>
        <v>21484.213636363638</v>
      </c>
      <c r="G2193" s="2">
        <f ca="1">IF(A2193&lt;$G$2,"",IF(A2193=$G$2,AVERAGE(INDIRECT("C"&amp;A2193-$G$2+3):C2193),G2192+(2/($G$2+3))*(C2193-G2192)))</f>
        <v>22092.404957786497</v>
      </c>
      <c r="J2193">
        <f ca="1">IF(F2193="","",IF(C2193&lt;(F2193*(1-'inputs and tables'!$K$14)),0,IF(C2193&gt;(F2193*(1+'inputs and tables'!$K$14)),1,J2192)))</f>
        <v>1</v>
      </c>
      <c r="K2193">
        <f ca="1">IF(G2193="","",IF(C2193&lt;(G2193*(1-'inputs and tables'!$K$14)),0,IF(C2193&gt;(G2193*(1+'inputs and tables'!$K$14)),1,K2192)))</f>
        <v>1</v>
      </c>
      <c r="N2193" s="13">
        <f t="shared" si="102"/>
        <v>115966.42556407228</v>
      </c>
      <c r="O2193" s="10">
        <f ca="1">(O2192+(IF(J2192&lt;&gt;J2191,(-O2192*'inputs and tables'!$K$22-'inputs and tables'!$K$21)-O2192*'inputs and tables'!$K$22,0)*('inputs and tables'!$K$15+'inputs and tables'!$K$16)))*(IF(AND(J2192=0,'inputs and tables'!$K$16=1),(data!C2192/data!C2193-1)*'inputs and tables'!$K$18+1,1)*IF(AND(J2192=1,'inputs and tables'!$K$15=1),(data!C2193/data!C2192-1)*'inputs and tables'!$K$17+1,1))</f>
        <v>10628751.911746036</v>
      </c>
      <c r="P2193" s="10">
        <f ca="1">(P2192+(IF(K2192&lt;&gt;K2191,(-P2192*'inputs and tables'!$K$22-'inputs and tables'!$K$21)-P2192*'inputs and tables'!$K$22,0)*('inputs and tables'!$K$15+'inputs and tables'!$K$16)))*(IF(AND(K2192=0,'inputs and tables'!$K$16=1),data!C2192/data!C2193,1)*IF(AND(K2192=1,'inputs and tables'!$K$15=1),data!C2193/data!C2192,1))</f>
        <v>50006.471953486478</v>
      </c>
      <c r="R2193" s="36">
        <f ca="1">1-O2193/MAX($O$202:O2193)</f>
        <v>0</v>
      </c>
      <c r="S2193" s="36">
        <f>1-N2193/MAX($N$202:N2193)</f>
        <v>0</v>
      </c>
    </row>
    <row r="2194" spans="1:19" x14ac:dyDescent="0.4">
      <c r="A2194" s="17">
        <f t="shared" si="103"/>
        <v>2192</v>
      </c>
      <c r="B2194">
        <v>1609632000</v>
      </c>
      <c r="C2194">
        <v>33080.660000000003</v>
      </c>
      <c r="D2194" s="14">
        <f t="shared" ref="D2194:D2257" si="104">(B2194/86400)+DATE(1970,1,1)</f>
        <v>44199</v>
      </c>
      <c r="F2194">
        <f ca="1">IF(A2194&lt;$F$2,"",AVERAGE(INDIRECT("C"&amp;A2194-$F$2+3):C2194))</f>
        <v>21811.609318181818</v>
      </c>
      <c r="G2194" s="2">
        <f ca="1">IF(A2194&lt;$G$2,"",IF(A2194=$G$2,AVERAGE(INDIRECT("C"&amp;A2194-$G$2+3):C2194),G2193+(2/($G$2+3))*(C2194-G2193)))</f>
        <v>22559.990278731751</v>
      </c>
      <c r="J2194">
        <f ca="1">IF(F2194="","",IF(C2194&lt;(F2194*(1-'inputs and tables'!$K$14)),0,IF(C2194&gt;(F2194*(1+'inputs and tables'!$K$14)),1,J2193)))</f>
        <v>1</v>
      </c>
      <c r="K2194">
        <f ca="1">IF(G2194="","",IF(C2194&lt;(G2194*(1-'inputs and tables'!$K$14)),0,IF(C2194&gt;(G2194*(1+'inputs and tables'!$K$14)),1,K2193)))</f>
        <v>1</v>
      </c>
      <c r="N2194" s="13">
        <f t="shared" si="102"/>
        <v>119042.28291770142</v>
      </c>
      <c r="O2194" s="10">
        <f ca="1">(O2193+(IF(J2193&lt;&gt;J2192,(-O2193*'inputs and tables'!$K$22-'inputs and tables'!$K$21)-O2193*'inputs and tables'!$K$22,0)*('inputs and tables'!$K$15+'inputs and tables'!$K$16)))*(IF(AND(J2193=0,'inputs and tables'!$K$16=1),(data!C2193/data!C2194-1)*'inputs and tables'!$K$18+1,1)*IF(AND(J2193=1,'inputs and tables'!$K$15=1),(data!C2194/data!C2193-1)*'inputs and tables'!$K$17+1,1))</f>
        <v>11263057.748796754</v>
      </c>
      <c r="P2194" s="10">
        <f ca="1">(P2193+(IF(K2193&lt;&gt;K2192,(-P2193*'inputs and tables'!$K$22-'inputs and tables'!$K$21)-P2193*'inputs and tables'!$K$22,0)*('inputs and tables'!$K$15+'inputs and tables'!$K$16)))*(IF(AND(K2193=0,'inputs and tables'!$K$16=1),data!C2193/data!C2194,1)*IF(AND(K2193=1,'inputs and tables'!$K$15=1),data!C2194/data!C2193,1))</f>
        <v>51332.828040940411</v>
      </c>
      <c r="R2194" s="36">
        <f ca="1">1-O2194/MAX($O$202:O2194)</f>
        <v>0</v>
      </c>
      <c r="S2194" s="36">
        <f>1-N2194/MAX($N$202:N2194)</f>
        <v>0</v>
      </c>
    </row>
    <row r="2195" spans="1:19" x14ac:dyDescent="0.4">
      <c r="A2195" s="17">
        <f t="shared" si="103"/>
        <v>2193</v>
      </c>
      <c r="B2195">
        <v>1609718400</v>
      </c>
      <c r="C2195">
        <v>32019.99</v>
      </c>
      <c r="D2195" s="14">
        <f t="shared" si="104"/>
        <v>44200</v>
      </c>
      <c r="F2195">
        <f ca="1">IF(A2195&lt;$F$2,"",AVERAGE(INDIRECT("C"&amp;A2195-$F$2+3):C2195))</f>
        <v>22113.854318181817</v>
      </c>
      <c r="G2195" s="2">
        <f ca="1">IF(A2195&lt;$G$2,"",IF(A2195=$G$2,AVERAGE(INDIRECT("C"&amp;A2195-$G$2+3):C2195),G2194+(2/($G$2+3))*(C2195-G2194)))</f>
        <v>22962.543458360189</v>
      </c>
      <c r="J2195">
        <f ca="1">IF(F2195="","",IF(C2195&lt;(F2195*(1-'inputs and tables'!$K$14)),0,IF(C2195&gt;(F2195*(1+'inputs and tables'!$K$14)),1,J2194)))</f>
        <v>1</v>
      </c>
      <c r="K2195">
        <f ca="1">IF(G2195="","",IF(C2195&lt;(G2195*(1-'inputs and tables'!$K$14)),0,IF(C2195&gt;(G2195*(1+'inputs and tables'!$K$14)),1,K2194)))</f>
        <v>1</v>
      </c>
      <c r="N2195" s="13">
        <f t="shared" si="102"/>
        <v>115225.41293317516</v>
      </c>
      <c r="O2195" s="10">
        <f ca="1">(O2194+(IF(J2194&lt;&gt;J2193,(-O2194*'inputs and tables'!$K$22-'inputs and tables'!$K$21)-O2194*'inputs and tables'!$K$22,0)*('inputs and tables'!$K$15+'inputs and tables'!$K$16)))*(IF(AND(J2194=0,'inputs and tables'!$K$16=1),(data!C2194/data!C2195-1)*'inputs and tables'!$K$18+1,1)*IF(AND(J2194=1,'inputs and tables'!$K$15=1),(data!C2195/data!C2194-1)*'inputs and tables'!$K$17+1,1))</f>
        <v>10450517.376553981</v>
      </c>
      <c r="P2195" s="10">
        <f ca="1">(P2194+(IF(K2194&lt;&gt;K2193,(-P2194*'inputs and tables'!$K$22-'inputs and tables'!$K$21)-P2194*'inputs and tables'!$K$22,0)*('inputs and tables'!$K$15+'inputs and tables'!$K$16)))*(IF(AND(K2194=0,'inputs and tables'!$K$16=1),data!C2194/data!C2195,1)*IF(AND(K2194=1,'inputs and tables'!$K$15=1),data!C2195/data!C2194,1))</f>
        <v>49686.936129527989</v>
      </c>
      <c r="R2195" s="36">
        <f ca="1">1-O2195/MAX($O$202:O2195)</f>
        <v>7.2142076367279317E-2</v>
      </c>
      <c r="S2195" s="36">
        <f>1-N2195/MAX($N$202:N2195)</f>
        <v>3.2063145052124153E-2</v>
      </c>
    </row>
    <row r="2196" spans="1:19" x14ac:dyDescent="0.4">
      <c r="A2196" s="17">
        <f t="shared" si="103"/>
        <v>2194</v>
      </c>
      <c r="B2196">
        <v>1609804800</v>
      </c>
      <c r="C2196">
        <v>34030.639999999999</v>
      </c>
      <c r="D2196" s="14">
        <f t="shared" si="104"/>
        <v>44201</v>
      </c>
      <c r="F2196">
        <f ca="1">IF(A2196&lt;$F$2,"",AVERAGE(INDIRECT("C"&amp;A2196-$F$2+3):C2196))</f>
        <v>22468.240227272727</v>
      </c>
      <c r="G2196" s="2">
        <f ca="1">IF(A2196&lt;$G$2,"",IF(A2196=$G$2,AVERAGE(INDIRECT("C"&amp;A2196-$G$2+3):C2196),G2195+(2/($G$2+3))*(C2196-G2195)))</f>
        <v>23433.526289919329</v>
      </c>
      <c r="J2196">
        <f ca="1">IF(F2196="","",IF(C2196&lt;(F2196*(1-'inputs and tables'!$K$14)),0,IF(C2196&gt;(F2196*(1+'inputs and tables'!$K$14)),1,J2195)))</f>
        <v>1</v>
      </c>
      <c r="K2196">
        <f ca="1">IF(G2196="","",IF(C2196&lt;(G2196*(1-'inputs and tables'!$K$14)),0,IF(C2196&gt;(G2196*(1+'inputs and tables'!$K$14)),1,K2195)))</f>
        <v>1</v>
      </c>
      <c r="N2196" s="13">
        <f t="shared" si="102"/>
        <v>122460.82982475097</v>
      </c>
      <c r="O2196" s="10">
        <f ca="1">(O2195+(IF(J2195&lt;&gt;J2194,(-O2195*'inputs and tables'!$K$22-'inputs and tables'!$K$21)-O2195*'inputs and tables'!$K$22,0)*('inputs and tables'!$K$15+'inputs and tables'!$K$16)))*(IF(AND(J2195=0,'inputs and tables'!$K$16=1),(data!C2195/data!C2196-1)*'inputs and tables'!$K$18+1,1)*IF(AND(J2195=1,'inputs and tables'!$K$15=1),(data!C2196/data!C2195-1)*'inputs and tables'!$K$17+1,1))</f>
        <v>11927024.668315426</v>
      </c>
      <c r="P2196" s="10">
        <f ca="1">(P2195+(IF(K2195&lt;&gt;K2194,(-P2195*'inputs and tables'!$K$22-'inputs and tables'!$K$21)-P2195*'inputs and tables'!$K$22,0)*('inputs and tables'!$K$15+'inputs and tables'!$K$16)))*(IF(AND(K2195=0,'inputs and tables'!$K$16=1),data!C2195/data!C2196,1)*IF(AND(K2195=1,'inputs and tables'!$K$15=1),data!C2196/data!C2195,1))</f>
        <v>52806.957032995961</v>
      </c>
      <c r="R2196" s="36">
        <f ca="1">1-O2196/MAX($O$202:O2196)</f>
        <v>0</v>
      </c>
      <c r="S2196" s="36">
        <f>1-N2196/MAX($N$202:N2196)</f>
        <v>0</v>
      </c>
    </row>
    <row r="2197" spans="1:19" x14ac:dyDescent="0.4">
      <c r="A2197" s="17">
        <f t="shared" si="103"/>
        <v>2195</v>
      </c>
      <c r="B2197">
        <v>1609891200</v>
      </c>
      <c r="C2197">
        <v>36859.26</v>
      </c>
      <c r="D2197" s="14">
        <f t="shared" si="104"/>
        <v>44202</v>
      </c>
      <c r="F2197">
        <f ca="1">IF(A2197&lt;$F$2,"",AVERAGE(INDIRECT("C"&amp;A2197-$F$2+3):C2197))</f>
        <v>22888.113863636365</v>
      </c>
      <c r="G2197" s="2">
        <f ca="1">IF(A2197&lt;$G$2,"",IF(A2197=$G$2,AVERAGE(INDIRECT("C"&amp;A2197-$G$2+3):C2197),G2196+(2/($G$2+3))*(C2197-G2196)))</f>
        <v>24004.83410736957</v>
      </c>
      <c r="J2197">
        <f ca="1">IF(F2197="","",IF(C2197&lt;(F2197*(1-'inputs and tables'!$K$14)),0,IF(C2197&gt;(F2197*(1+'inputs and tables'!$K$14)),1,J2196)))</f>
        <v>1</v>
      </c>
      <c r="K2197">
        <f ca="1">IF(G2197="","",IF(C2197&lt;(G2197*(1-'inputs and tables'!$K$14)),0,IF(C2197&gt;(G2197*(1+'inputs and tables'!$K$14)),1,K2196)))</f>
        <v>1</v>
      </c>
      <c r="N2197" s="13">
        <f t="shared" si="102"/>
        <v>132639.74954118556</v>
      </c>
      <c r="O2197" s="10">
        <f ca="1">(O2196+(IF(J2196&lt;&gt;J2195,(-O2196*'inputs and tables'!$K$22-'inputs and tables'!$K$21)-O2196*'inputs and tables'!$K$22,0)*('inputs and tables'!$K$15+'inputs and tables'!$K$16)))*(IF(AND(J2196=0,'inputs and tables'!$K$16=1),(data!C2196/data!C2197-1)*'inputs and tables'!$K$18+1,1)*IF(AND(J2196=1,'inputs and tables'!$K$15=1),(data!C2197/data!C2196-1)*'inputs and tables'!$K$17+1,1))</f>
        <v>14157611.461978532</v>
      </c>
      <c r="P2197" s="10">
        <f ca="1">(P2196+(IF(K2196&lt;&gt;K2195,(-P2196*'inputs and tables'!$K$22-'inputs and tables'!$K$21)-P2196*'inputs and tables'!$K$22,0)*('inputs and tables'!$K$15+'inputs and tables'!$K$16)))*(IF(AND(K2196=0,'inputs and tables'!$K$16=1),data!C2196/data!C2197,1)*IF(AND(K2196=1,'inputs and tables'!$K$15=1),data!C2197/data!C2196,1))</f>
        <v>57196.260754661882</v>
      </c>
      <c r="R2197" s="36">
        <f ca="1">1-O2197/MAX($O$202:O2197)</f>
        <v>0</v>
      </c>
      <c r="S2197" s="36">
        <f>1-N2197/MAX($N$202:N2197)</f>
        <v>0</v>
      </c>
    </row>
    <row r="2198" spans="1:19" x14ac:dyDescent="0.4">
      <c r="A2198" s="17">
        <f t="shared" si="103"/>
        <v>2196</v>
      </c>
      <c r="B2198">
        <v>1609977600</v>
      </c>
      <c r="C2198">
        <v>39505.56</v>
      </c>
      <c r="D2198" s="14">
        <f t="shared" si="104"/>
        <v>44203</v>
      </c>
      <c r="F2198">
        <f ca="1">IF(A2198&lt;$F$2,"",AVERAGE(INDIRECT("C"&amp;A2198-$F$2+3):C2198))</f>
        <v>23350.221136363634</v>
      </c>
      <c r="G2198" s="2">
        <f ca="1">IF(A2198&lt;$G$2,"",IF(A2198=$G$2,AVERAGE(INDIRECT("C"&amp;A2198-$G$2+3):C2198),G2197+(2/($G$2+3))*(C2198-G2197)))</f>
        <v>24664.439464502779</v>
      </c>
      <c r="J2198">
        <f ca="1">IF(F2198="","",IF(C2198&lt;(F2198*(1-'inputs and tables'!$K$14)),0,IF(C2198&gt;(F2198*(1+'inputs and tables'!$K$14)),1,J2197)))</f>
        <v>1</v>
      </c>
      <c r="K2198">
        <f ca="1">IF(G2198="","",IF(C2198&lt;(G2198*(1-'inputs and tables'!$K$14)),0,IF(C2198&gt;(G2198*(1+'inputs and tables'!$K$14)),1,K2197)))</f>
        <v>1</v>
      </c>
      <c r="N2198" s="13">
        <f t="shared" si="102"/>
        <v>142162.58231674426</v>
      </c>
      <c r="O2198" s="10">
        <f ca="1">(O2197+(IF(J2197&lt;&gt;J2196,(-O2197*'inputs and tables'!$K$22-'inputs and tables'!$K$21)-O2197*'inputs and tables'!$K$22,0)*('inputs and tables'!$K$15+'inputs and tables'!$K$16)))*(IF(AND(J2197=0,'inputs and tables'!$K$16=1),(data!C2197/data!C2198-1)*'inputs and tables'!$K$18+1,1)*IF(AND(J2197=1,'inputs and tables'!$K$15=1),(data!C2198/data!C2197-1)*'inputs and tables'!$K$17+1,1))</f>
        <v>16444605.184224339</v>
      </c>
      <c r="P2198" s="10">
        <f ca="1">(P2197+(IF(K2197&lt;&gt;K2196,(-P2197*'inputs and tables'!$K$22-'inputs and tables'!$K$21)-P2197*'inputs and tables'!$K$22,0)*('inputs and tables'!$K$15+'inputs and tables'!$K$16)))*(IF(AND(K2197=0,'inputs and tables'!$K$16=1),data!C2197/data!C2198,1)*IF(AND(K2197=1,'inputs and tables'!$K$15=1),data!C2198/data!C2197,1))</f>
        <v>61302.649890934874</v>
      </c>
      <c r="R2198" s="36">
        <f ca="1">1-O2198/MAX($O$202:O2198)</f>
        <v>0</v>
      </c>
      <c r="S2198" s="36">
        <f>1-N2198/MAX($N$202:N2198)</f>
        <v>0</v>
      </c>
    </row>
    <row r="2199" spans="1:19" x14ac:dyDescent="0.4">
      <c r="A2199" s="17">
        <f t="shared" si="103"/>
        <v>2197</v>
      </c>
      <c r="B2199">
        <v>1610064000</v>
      </c>
      <c r="C2199">
        <v>40665.15</v>
      </c>
      <c r="D2199" s="14">
        <f t="shared" si="104"/>
        <v>44204</v>
      </c>
      <c r="F2199">
        <f ca="1">IF(A2199&lt;$F$2,"",AVERAGE(INDIRECT("C"&amp;A2199-$F$2+3):C2199))</f>
        <v>23848.930681818179</v>
      </c>
      <c r="G2199" s="2">
        <f ca="1">IF(A2199&lt;$G$2,"",IF(A2199=$G$2,AVERAGE(INDIRECT("C"&amp;A2199-$G$2+3):C2199),G2198+(2/($G$2+3))*(C2199-G2198)))</f>
        <v>25345.32076388564</v>
      </c>
      <c r="J2199">
        <f ca="1">IF(F2199="","",IF(C2199&lt;(F2199*(1-'inputs and tables'!$K$14)),0,IF(C2199&gt;(F2199*(1+'inputs and tables'!$K$14)),1,J2198)))</f>
        <v>1</v>
      </c>
      <c r="K2199">
        <f ca="1">IF(G2199="","",IF(C2199&lt;(G2199*(1-'inputs and tables'!$K$14)),0,IF(C2199&gt;(G2199*(1+'inputs and tables'!$K$14)),1,K2198)))</f>
        <v>1</v>
      </c>
      <c r="N2199" s="13">
        <f t="shared" si="102"/>
        <v>146335.42049012223</v>
      </c>
      <c r="O2199" s="10">
        <f ca="1">(O2198+(IF(J2198&lt;&gt;J2197,(-O2198*'inputs and tables'!$K$22-'inputs and tables'!$K$21)-O2198*'inputs and tables'!$K$22,0)*('inputs and tables'!$K$15+'inputs and tables'!$K$16)))*(IF(AND(J2198=0,'inputs and tables'!$K$16=1),(data!C2198/data!C2199-1)*'inputs and tables'!$K$18+1,1)*IF(AND(J2198=1,'inputs and tables'!$K$15=1),(data!C2199/data!C2198-1)*'inputs and tables'!$K$17+1,1))</f>
        <v>17530661.156663235</v>
      </c>
      <c r="P2199" s="10">
        <f ca="1">(P2198+(IF(K2198&lt;&gt;K2197,(-P2198*'inputs and tables'!$K$22-'inputs and tables'!$K$21)-P2198*'inputs and tables'!$K$22,0)*('inputs and tables'!$K$15+'inputs and tables'!$K$16)))*(IF(AND(K2198=0,'inputs and tables'!$K$16=1),data!C2198/data!C2199,1)*IF(AND(K2198=1,'inputs and tables'!$K$15=1),data!C2199/data!C2198,1))</f>
        <v>63102.040654843273</v>
      </c>
      <c r="R2199" s="36">
        <f ca="1">1-O2199/MAX($O$202:O2199)</f>
        <v>0</v>
      </c>
      <c r="S2199" s="36">
        <f>1-N2199/MAX($N$202:N2199)</f>
        <v>0</v>
      </c>
    </row>
    <row r="2200" spans="1:19" x14ac:dyDescent="0.4">
      <c r="A2200" s="17">
        <f t="shared" si="103"/>
        <v>2198</v>
      </c>
      <c r="B2200">
        <v>1610150400</v>
      </c>
      <c r="C2200">
        <v>40257.43</v>
      </c>
      <c r="D2200" s="14">
        <f t="shared" si="104"/>
        <v>44205</v>
      </c>
      <c r="F2200">
        <f ca="1">IF(A2200&lt;$F$2,"",AVERAGE(INDIRECT("C"&amp;A2200-$F$2+3):C2200))</f>
        <v>24373.645000000004</v>
      </c>
      <c r="G2200" s="2">
        <f ca="1">IF(A2200&lt;$G$2,"",IF(A2200=$G$2,AVERAGE(INDIRECT("C"&amp;A2200-$G$2+3):C2200),G2199+(2/($G$2+3))*(C2200-G2199)))</f>
        <v>25979.878603720295</v>
      </c>
      <c r="J2200">
        <f ca="1">IF(F2200="","",IF(C2200&lt;(F2200*(1-'inputs and tables'!$K$14)),0,IF(C2200&gt;(F2200*(1+'inputs and tables'!$K$14)),1,J2199)))</f>
        <v>1</v>
      </c>
      <c r="K2200">
        <f ca="1">IF(G2200="","",IF(C2200&lt;(G2200*(1-'inputs and tables'!$K$14)),0,IF(C2200&gt;(G2200*(1+'inputs and tables'!$K$14)),1,K2199)))</f>
        <v>1</v>
      </c>
      <c r="N2200" s="13">
        <f t="shared" si="102"/>
        <v>144868.22123861982</v>
      </c>
      <c r="O2200" s="10">
        <f ca="1">(O2199+(IF(J2199&lt;&gt;J2198,(-O2199*'inputs and tables'!$K$22-'inputs and tables'!$K$21)-O2199*'inputs and tables'!$K$22,0)*('inputs and tables'!$K$15+'inputs and tables'!$K$16)))*(IF(AND(J2199=0,'inputs and tables'!$K$16=1),(data!C2199/data!C2200-1)*'inputs and tables'!$K$18+1,1)*IF(AND(J2199=1,'inputs and tables'!$K$15=1),(data!C2200/data!C2199-1)*'inputs and tables'!$K$17+1,1))</f>
        <v>17135184.86737651</v>
      </c>
      <c r="P2200" s="10">
        <f ca="1">(P2199+(IF(K2199&lt;&gt;K2198,(-P2199*'inputs and tables'!$K$22-'inputs and tables'!$K$21)-P2199*'inputs and tables'!$K$22,0)*('inputs and tables'!$K$15+'inputs and tables'!$K$16)))*(IF(AND(K2199=0,'inputs and tables'!$K$16=1),data!C2199/data!C2200,1)*IF(AND(K2199=1,'inputs and tables'!$K$15=1),data!C2200/data!C2199,1))</f>
        <v>62469.362206201309</v>
      </c>
      <c r="R2200" s="36">
        <f ca="1">1-O2200/MAX($O$202:O2200)</f>
        <v>2.2559120032755176E-2</v>
      </c>
      <c r="S2200" s="36">
        <f>1-N2200/MAX($N$202:N2200)</f>
        <v>1.0026275570113485E-2</v>
      </c>
    </row>
    <row r="2201" spans="1:19" x14ac:dyDescent="0.4">
      <c r="A2201" s="17">
        <f t="shared" si="103"/>
        <v>2199</v>
      </c>
      <c r="B2201">
        <v>1610236800</v>
      </c>
      <c r="C2201">
        <v>38171.57</v>
      </c>
      <c r="D2201" s="14">
        <f t="shared" si="104"/>
        <v>44206</v>
      </c>
      <c r="F2201">
        <f ca="1">IF(A2201&lt;$F$2,"",AVERAGE(INDIRECT("C"&amp;A2201-$F$2+3):C2201))</f>
        <v>24851.31818181818</v>
      </c>
      <c r="G2201" s="2">
        <f ca="1">IF(A2201&lt;$G$2,"",IF(A2201=$G$2,AVERAGE(INDIRECT("C"&amp;A2201-$G$2+3):C2201),G2200+(2/($G$2+3))*(C2201-G2200)))</f>
        <v>26498.673982285389</v>
      </c>
      <c r="J2201">
        <f ca="1">IF(F2201="","",IF(C2201&lt;(F2201*(1-'inputs and tables'!$K$14)),0,IF(C2201&gt;(F2201*(1+'inputs and tables'!$K$14)),1,J2200)))</f>
        <v>1</v>
      </c>
      <c r="K2201">
        <f ca="1">IF(G2201="","",IF(C2201&lt;(G2201*(1-'inputs and tables'!$K$14)),0,IF(C2201&gt;(G2201*(1+'inputs and tables'!$K$14)),1,K2200)))</f>
        <v>1</v>
      </c>
      <c r="N2201" s="13">
        <f t="shared" si="102"/>
        <v>137362.15768829413</v>
      </c>
      <c r="O2201" s="10">
        <f ca="1">(O2200+(IF(J2200&lt;&gt;J2199,(-O2200*'inputs and tables'!$K$22-'inputs and tables'!$K$21)-O2200*'inputs and tables'!$K$22,0)*('inputs and tables'!$K$15+'inputs and tables'!$K$16)))*(IF(AND(J2200=0,'inputs and tables'!$K$16=1),(data!C2200/data!C2201-1)*'inputs and tables'!$K$18+1,1)*IF(AND(J2200=1,'inputs and tables'!$K$15=1),(data!C2201/data!C2200-1)*'inputs and tables'!$K$17+1,1))</f>
        <v>15137576.162802014</v>
      </c>
      <c r="P2201" s="10">
        <f ca="1">(P2200+(IF(K2200&lt;&gt;K2199,(-P2200*'inputs and tables'!$K$22-'inputs and tables'!$K$21)-P2200*'inputs and tables'!$K$22,0)*('inputs and tables'!$K$15+'inputs and tables'!$K$16)))*(IF(AND(K2200=0,'inputs and tables'!$K$16=1),data!C2200/data!C2201,1)*IF(AND(K2200=1,'inputs and tables'!$K$15=1),data!C2201/data!C2200,1))</f>
        <v>59232.634381016564</v>
      </c>
      <c r="R2201" s="36">
        <f ca="1">1-O2201/MAX($O$202:O2201)</f>
        <v>0.1365085419468981</v>
      </c>
      <c r="S2201" s="36">
        <f>1-N2201/MAX($N$202:N2201)</f>
        <v>6.1319827911614833E-2</v>
      </c>
    </row>
    <row r="2202" spans="1:19" x14ac:dyDescent="0.4">
      <c r="A2202" s="17">
        <f t="shared" si="103"/>
        <v>2200</v>
      </c>
      <c r="B2202">
        <v>1610323200</v>
      </c>
      <c r="C2202">
        <v>35452.589999999997</v>
      </c>
      <c r="D2202" s="14">
        <f t="shared" si="104"/>
        <v>44207</v>
      </c>
      <c r="F2202">
        <f ca="1">IF(A2202&lt;$F$2,"",AVERAGE(INDIRECT("C"&amp;A2202-$F$2+3):C2202))</f>
        <v>25253.880454545459</v>
      </c>
      <c r="G2202" s="2">
        <f ca="1">IF(A2202&lt;$G$2,"",IF(A2202=$G$2,AVERAGE(INDIRECT("C"&amp;A2202-$G$2+3):C2202),G2201+(2/($G$2+3))*(C2202-G2201)))</f>
        <v>26879.691685166861</v>
      </c>
      <c r="J2202">
        <f ca="1">IF(F2202="","",IF(C2202&lt;(F2202*(1-'inputs and tables'!$K$14)),0,IF(C2202&gt;(F2202*(1+'inputs and tables'!$K$14)),1,J2201)))</f>
        <v>1</v>
      </c>
      <c r="K2202">
        <f ca="1">IF(G2202="","",IF(C2202&lt;(G2202*(1-'inputs and tables'!$K$14)),0,IF(C2202&gt;(G2202*(1+'inputs and tables'!$K$14)),1,K2201)))</f>
        <v>1</v>
      </c>
      <c r="N2202" s="13">
        <f t="shared" si="102"/>
        <v>127577.78257583953</v>
      </c>
      <c r="O2202" s="10">
        <f ca="1">(O2201+(IF(J2201&lt;&gt;J2200,(-O2201*'inputs and tables'!$K$22-'inputs and tables'!$K$21)-O2201*'inputs and tables'!$K$22,0)*('inputs and tables'!$K$15+'inputs and tables'!$K$16)))*(IF(AND(J2201=0,'inputs and tables'!$K$16=1),(data!C2201/data!C2202-1)*'inputs and tables'!$K$18+1,1)*IF(AND(J2201=1,'inputs and tables'!$K$15=1),(data!C2202/data!C2201-1)*'inputs and tables'!$K$17+1,1))</f>
        <v>12711497.660423024</v>
      </c>
      <c r="P2202" s="10">
        <f ca="1">(P2201+(IF(K2201&lt;&gt;K2200,(-P2201*'inputs and tables'!$K$22-'inputs and tables'!$K$21)-P2201*'inputs and tables'!$K$22,0)*('inputs and tables'!$K$15+'inputs and tables'!$K$16)))*(IF(AND(K2201=0,'inputs and tables'!$K$16=1),data!C2201/data!C2202,1)*IF(AND(K2201=1,'inputs and tables'!$K$15=1),data!C2202/data!C2201,1))</f>
        <v>55013.464243940813</v>
      </c>
      <c r="R2202" s="36">
        <f ca="1">1-O2202/MAX($O$202:O2202)</f>
        <v>0.27489912976890174</v>
      </c>
      <c r="S2202" s="36">
        <f>1-N2202/MAX($N$202:N2202)</f>
        <v>0.12818248549433631</v>
      </c>
    </row>
    <row r="2203" spans="1:19" x14ac:dyDescent="0.4">
      <c r="A2203" s="17">
        <f t="shared" si="103"/>
        <v>2201</v>
      </c>
      <c r="B2203">
        <v>1610409600</v>
      </c>
      <c r="C2203">
        <v>34038.980000000003</v>
      </c>
      <c r="D2203" s="14">
        <f t="shared" si="104"/>
        <v>44208</v>
      </c>
      <c r="F2203">
        <f ca="1">IF(A2203&lt;$F$2,"",AVERAGE(INDIRECT("C"&amp;A2203-$F$2+3):C2203))</f>
        <v>25613.810909090913</v>
      </c>
      <c r="G2203" s="2">
        <f ca="1">IF(A2203&lt;$G$2,"",IF(A2203=$G$2,AVERAGE(INDIRECT("C"&amp;A2203-$G$2+3):C2203),G2202+(2/($G$2+3))*(C2203-G2202)))</f>
        <v>27184.342251755505</v>
      </c>
      <c r="J2203">
        <f ca="1">IF(F2203="","",IF(C2203&lt;(F2203*(1-'inputs and tables'!$K$14)),0,IF(C2203&gt;(F2203*(1+'inputs and tables'!$K$14)),1,J2202)))</f>
        <v>1</v>
      </c>
      <c r="K2203">
        <f ca="1">IF(G2203="","",IF(C2203&lt;(G2203*(1-'inputs and tables'!$K$14)),0,IF(C2203&gt;(G2203*(1+'inputs and tables'!$K$14)),1,K2202)))</f>
        <v>1</v>
      </c>
      <c r="N2203" s="13">
        <f t="shared" si="102"/>
        <v>122490.84169995341</v>
      </c>
      <c r="O2203" s="10">
        <f ca="1">(O2202+(IF(J2202&lt;&gt;J2201,(-O2202*'inputs and tables'!$K$22-'inputs and tables'!$K$21)-O2202*'inputs and tables'!$K$22,0)*('inputs and tables'!$K$15+'inputs and tables'!$K$16)))*(IF(AND(J2202=0,'inputs and tables'!$K$16=1),(data!C2202/data!C2203-1)*'inputs and tables'!$K$18+1,1)*IF(AND(J2202=1,'inputs and tables'!$K$15=1),(data!C2203/data!C2202-1)*'inputs and tables'!$K$17+1,1))</f>
        <v>11571088.018491684</v>
      </c>
      <c r="P2203" s="10">
        <f ca="1">(P2202+(IF(K2202&lt;&gt;K2201,(-P2202*'inputs and tables'!$K$22-'inputs and tables'!$K$21)-P2202*'inputs and tables'!$K$22,0)*('inputs and tables'!$K$15+'inputs and tables'!$K$16)))*(IF(AND(K2202=0,'inputs and tables'!$K$16=1),data!C2202/data!C2203,1)*IF(AND(K2202=1,'inputs and tables'!$K$15=1),data!C2203/data!C2202,1))</f>
        <v>52819.898606285657</v>
      </c>
      <c r="R2203" s="36">
        <f ca="1">1-O2203/MAX($O$202:O2203)</f>
        <v>0.33995141911155902</v>
      </c>
      <c r="S2203" s="36">
        <f>1-N2203/MAX($N$202:N2203)</f>
        <v>0.16294468359270775</v>
      </c>
    </row>
    <row r="2204" spans="1:19" x14ac:dyDescent="0.4">
      <c r="A2204" s="17">
        <f t="shared" si="103"/>
        <v>2202</v>
      </c>
      <c r="B2204">
        <v>1610496000</v>
      </c>
      <c r="C2204">
        <v>37393.660000000003</v>
      </c>
      <c r="D2204" s="14">
        <f t="shared" si="104"/>
        <v>44209</v>
      </c>
      <c r="F2204">
        <f ca="1">IF(A2204&lt;$F$2,"",AVERAGE(INDIRECT("C"&amp;A2204-$F$2+3):C2204))</f>
        <v>26015.622727272726</v>
      </c>
      <c r="G2204" s="2">
        <f ca="1">IF(A2204&lt;$G$2,"",IF(A2204=$G$2,AVERAGE(INDIRECT("C"&amp;A2204-$G$2+3):C2204),G2203+(2/($G$2+3))*(C2204-G2203)))</f>
        <v>27618.781304872293</v>
      </c>
      <c r="J2204">
        <f ca="1">IF(F2204="","",IF(C2204&lt;(F2204*(1-'inputs and tables'!$K$14)),0,IF(C2204&gt;(F2204*(1+'inputs and tables'!$K$14)),1,J2203)))</f>
        <v>1</v>
      </c>
      <c r="K2204">
        <f ca="1">IF(G2204="","",IF(C2204&lt;(G2204*(1-'inputs and tables'!$K$14)),0,IF(C2204&gt;(G2204*(1+'inputs and tables'!$K$14)),1,K2203)))</f>
        <v>1</v>
      </c>
      <c r="N2204" s="13">
        <f t="shared" si="102"/>
        <v>134562.81262370021</v>
      </c>
      <c r="O2204" s="10">
        <f ca="1">(O2203+(IF(J2203&lt;&gt;J2202,(-O2203*'inputs and tables'!$K$22-'inputs and tables'!$K$21)-O2203*'inputs and tables'!$K$22,0)*('inputs and tables'!$K$15+'inputs and tables'!$K$16)))*(IF(AND(J2203=0,'inputs and tables'!$K$16=1),(data!C2203/data!C2204-1)*'inputs and tables'!$K$18+1,1)*IF(AND(J2203=1,'inputs and tables'!$K$15=1),(data!C2204/data!C2203-1)*'inputs and tables'!$K$17+1,1))</f>
        <v>14136938.096731856</v>
      </c>
      <c r="P2204" s="10">
        <f ca="1">(P2203+(IF(K2203&lt;&gt;K2202,(-P2203*'inputs and tables'!$K$22-'inputs and tables'!$K$21)-P2203*'inputs and tables'!$K$22,0)*('inputs and tables'!$K$15+'inputs and tables'!$K$16)))*(IF(AND(K2203=0,'inputs and tables'!$K$16=1),data!C2203/data!C2204,1)*IF(AND(K2203=1,'inputs and tables'!$K$15=1),data!C2204/data!C2203,1))</f>
        <v>58025.514563536264</v>
      </c>
      <c r="R2204" s="36">
        <f ca="1">1-O2204/MAX($O$202:O2204)</f>
        <v>0.19358785328193151</v>
      </c>
      <c r="S2204" s="36">
        <f>1-N2204/MAX($N$202:N2204)</f>
        <v>8.0449475779629687E-2</v>
      </c>
    </row>
    <row r="2205" spans="1:19" x14ac:dyDescent="0.4">
      <c r="A2205" s="17">
        <f t="shared" si="103"/>
        <v>2203</v>
      </c>
      <c r="B2205">
        <v>1610582400</v>
      </c>
      <c r="C2205">
        <v>39125.14</v>
      </c>
      <c r="D2205" s="14">
        <f t="shared" si="104"/>
        <v>44210</v>
      </c>
      <c r="F2205">
        <f ca="1">IF(A2205&lt;$F$2,"",AVERAGE(INDIRECT("C"&amp;A2205-$F$2+3):C2205))</f>
        <v>26477.944772727267</v>
      </c>
      <c r="G2205" s="2">
        <f ca="1">IF(A2205&lt;$G$2,"",IF(A2205=$G$2,AVERAGE(INDIRECT("C"&amp;A2205-$G$2+3):C2205),G2204+(2/($G$2+3))*(C2205-G2204)))</f>
        <v>28108.413589771346</v>
      </c>
      <c r="J2205">
        <f ca="1">IF(F2205="","",IF(C2205&lt;(F2205*(1-'inputs and tables'!$K$14)),0,IF(C2205&gt;(F2205*(1+'inputs and tables'!$K$14)),1,J2204)))</f>
        <v>1</v>
      </c>
      <c r="K2205">
        <f ca="1">IF(G2205="","",IF(C2205&lt;(G2205*(1-'inputs and tables'!$K$14)),0,IF(C2205&gt;(G2205*(1+'inputs and tables'!$K$14)),1,K2204)))</f>
        <v>1</v>
      </c>
      <c r="N2205" s="13">
        <f t="shared" si="102"/>
        <v>140793.6233761562</v>
      </c>
      <c r="O2205" s="10">
        <f ca="1">(O2204+(IF(J2204&lt;&gt;J2203,(-O2204*'inputs and tables'!$K$22-'inputs and tables'!$K$21)-O2204*'inputs and tables'!$K$22,0)*('inputs and tables'!$K$15+'inputs and tables'!$K$16)))*(IF(AND(J2204=0,'inputs and tables'!$K$16=1),(data!C2204/data!C2205-1)*'inputs and tables'!$K$18+1,1)*IF(AND(J2204=1,'inputs and tables'!$K$15=1),(data!C2205/data!C2204-1)*'inputs and tables'!$K$17+1,1))</f>
        <v>15609784.230151014</v>
      </c>
      <c r="P2205" s="10">
        <f ca="1">(P2204+(IF(K2204&lt;&gt;K2203,(-P2204*'inputs and tables'!$K$22-'inputs and tables'!$K$21)-P2204*'inputs and tables'!$K$22,0)*('inputs and tables'!$K$15+'inputs and tables'!$K$16)))*(IF(AND(K2204=0,'inputs and tables'!$K$16=1),data!C2204/data!C2205,1)*IF(AND(K2204=1,'inputs and tables'!$K$15=1),data!C2205/data!C2204,1))</f>
        <v>60712.334146226785</v>
      </c>
      <c r="R2205" s="36">
        <f ca="1">1-O2205/MAX($O$202:O2205)</f>
        <v>0.10957241768272463</v>
      </c>
      <c r="S2205" s="36">
        <f>1-N2205/MAX($N$202:N2205)</f>
        <v>3.7870510744458463E-2</v>
      </c>
    </row>
    <row r="2206" spans="1:19" x14ac:dyDescent="0.4">
      <c r="A2206" s="17">
        <f t="shared" si="103"/>
        <v>2204</v>
      </c>
      <c r="B2206">
        <v>1610668800</v>
      </c>
      <c r="C2206">
        <v>36754.67</v>
      </c>
      <c r="D2206" s="14">
        <f t="shared" si="104"/>
        <v>44211</v>
      </c>
      <c r="F2206">
        <f ca="1">IF(A2206&lt;$F$2,"",AVERAGE(INDIRECT("C"&amp;A2206-$F$2+3):C2206))</f>
        <v>26876.332045454536</v>
      </c>
      <c r="G2206" s="2">
        <f ca="1">IF(A2206&lt;$G$2,"",IF(A2206=$G$2,AVERAGE(INDIRECT("C"&amp;A2206-$G$2+3):C2206),G2205+(2/($G$2+3))*(C2206-G2205)))</f>
        <v>28476.339394461927</v>
      </c>
      <c r="J2206">
        <f ca="1">IF(F2206="","",IF(C2206&lt;(F2206*(1-'inputs and tables'!$K$14)),0,IF(C2206&gt;(F2206*(1+'inputs and tables'!$K$14)),1,J2205)))</f>
        <v>1</v>
      </c>
      <c r="K2206">
        <f ca="1">IF(G2206="","",IF(C2206&lt;(G2206*(1-'inputs and tables'!$K$14)),0,IF(C2206&gt;(G2206*(1+'inputs and tables'!$K$14)),1,K2205)))</f>
        <v>1</v>
      </c>
      <c r="N2206" s="13">
        <f t="shared" si="102"/>
        <v>132263.3775954516</v>
      </c>
      <c r="O2206" s="10">
        <f ca="1">(O2205+(IF(J2205&lt;&gt;J2204,(-O2205*'inputs and tables'!$K$22-'inputs and tables'!$K$21)-O2205*'inputs and tables'!$K$22,0)*('inputs and tables'!$K$15+'inputs and tables'!$K$16)))*(IF(AND(J2205=0,'inputs and tables'!$K$16=1),(data!C2205/data!C2206-1)*'inputs and tables'!$K$18+1,1)*IF(AND(J2205=1,'inputs and tables'!$K$15=1),(data!C2206/data!C2205-1)*'inputs and tables'!$K$17+1,1))</f>
        <v>13481851.096771715</v>
      </c>
      <c r="P2206" s="10">
        <f ca="1">(P2205+(IF(K2205&lt;&gt;K2204,(-P2205*'inputs and tables'!$K$22-'inputs and tables'!$K$21)-P2205*'inputs and tables'!$K$22,0)*('inputs and tables'!$K$15+'inputs and tables'!$K$16)))*(IF(AND(K2205=0,'inputs and tables'!$K$16=1),data!C2205/data!C2206,1)*IF(AND(K2205=1,'inputs and tables'!$K$15=1),data!C2206/data!C2205,1))</f>
        <v>57033.963494425763</v>
      </c>
      <c r="R2206" s="36">
        <f ca="1">1-O2206/MAX($O$202:O2206)</f>
        <v>0.23095592480564298</v>
      </c>
      <c r="S2206" s="36">
        <f>1-N2206/MAX($N$202:N2206)</f>
        <v>9.6162930666676805E-2</v>
      </c>
    </row>
    <row r="2207" spans="1:19" x14ac:dyDescent="0.4">
      <c r="A2207" s="17">
        <f t="shared" si="103"/>
        <v>2205</v>
      </c>
      <c r="B2207">
        <v>1610755200</v>
      </c>
      <c r="C2207">
        <v>36006.94</v>
      </c>
      <c r="D2207" s="14">
        <f t="shared" si="104"/>
        <v>44212</v>
      </c>
      <c r="F2207">
        <f ca="1">IF(A2207&lt;$F$2,"",AVERAGE(INDIRECT("C"&amp;A2207-$F$2+3):C2207))</f>
        <v>27252.65704545454</v>
      </c>
      <c r="G2207" s="2">
        <f ca="1">IF(A2207&lt;$G$2,"",IF(A2207=$G$2,AVERAGE(INDIRECT("C"&amp;A2207-$G$2+3):C2207),G2206+(2/($G$2+3))*(C2207-G2206)))</f>
        <v>28796.790484059293</v>
      </c>
      <c r="J2207">
        <f ca="1">IF(F2207="","",IF(C2207&lt;(F2207*(1-'inputs and tables'!$K$14)),0,IF(C2207&gt;(F2207*(1+'inputs and tables'!$K$14)),1,J2206)))</f>
        <v>1</v>
      </c>
      <c r="K2207">
        <f ca="1">IF(G2207="","",IF(C2207&lt;(G2207*(1-'inputs and tables'!$K$14)),0,IF(C2207&gt;(G2207*(1+'inputs and tables'!$K$14)),1,K2206)))</f>
        <v>1</v>
      </c>
      <c r="N2207" s="13">
        <f t="shared" si="102"/>
        <v>129572.63665479164</v>
      </c>
      <c r="O2207" s="10">
        <f ca="1">(O2206+(IF(J2206&lt;&gt;J2205,(-O2206*'inputs and tables'!$K$22-'inputs and tables'!$K$21)-O2206*'inputs and tables'!$K$22,0)*('inputs and tables'!$K$15+'inputs and tables'!$K$16)))*(IF(AND(J2206=0,'inputs and tables'!$K$16=1),(data!C2206/data!C2207-1)*'inputs and tables'!$K$18+1,1)*IF(AND(J2206=1,'inputs and tables'!$K$15=1),(data!C2207/data!C2206-1)*'inputs and tables'!$K$17+1,1))</f>
        <v>12864738.627218174</v>
      </c>
      <c r="P2207" s="10">
        <f ca="1">(P2206+(IF(K2206&lt;&gt;K2205,(-P2206*'inputs and tables'!$K$22-'inputs and tables'!$K$21)-P2206*'inputs and tables'!$K$22,0)*('inputs and tables'!$K$15+'inputs and tables'!$K$16)))*(IF(AND(K2206=0,'inputs and tables'!$K$16=1),data!C2206/data!C2207,1)*IF(AND(K2206=1,'inputs and tables'!$K$15=1),data!C2207/data!C2206,1))</f>
        <v>55873.675413382269</v>
      </c>
      <c r="R2207" s="36">
        <f ca="1">1-O2207/MAX($O$202:O2207)</f>
        <v>0.26615781845008102</v>
      </c>
      <c r="S2207" s="36">
        <f>1-N2207/MAX($N$202:N2207)</f>
        <v>0.11455041970827617</v>
      </c>
    </row>
    <row r="2208" spans="1:19" x14ac:dyDescent="0.4">
      <c r="A2208" s="17">
        <f t="shared" si="103"/>
        <v>2206</v>
      </c>
      <c r="B2208">
        <v>1610841600</v>
      </c>
      <c r="C2208">
        <v>35820</v>
      </c>
      <c r="D2208" s="14">
        <f t="shared" si="104"/>
        <v>44213</v>
      </c>
      <c r="F2208">
        <f ca="1">IF(A2208&lt;$F$2,"",AVERAGE(INDIRECT("C"&amp;A2208-$F$2+3):C2208))</f>
        <v>27642.700227272722</v>
      </c>
      <c r="G2208" s="2">
        <f ca="1">IF(A2208&lt;$G$2,"",IF(A2208=$G$2,AVERAGE(INDIRECT("C"&amp;A2208-$G$2+3):C2208),G2207+(2/($G$2+3))*(C2208-G2207)))</f>
        <v>29095.650463461025</v>
      </c>
      <c r="J2208">
        <f ca="1">IF(F2208="","",IF(C2208&lt;(F2208*(1-'inputs and tables'!$K$14)),0,IF(C2208&gt;(F2208*(1+'inputs and tables'!$K$14)),1,J2207)))</f>
        <v>1</v>
      </c>
      <c r="K2208">
        <f ca="1">IF(G2208="","",IF(C2208&lt;(G2208*(1-'inputs and tables'!$K$14)),0,IF(C2208&gt;(G2208*(1+'inputs and tables'!$K$14)),1,K2207)))</f>
        <v>1</v>
      </c>
      <c r="N2208" s="13">
        <f t="shared" si="102"/>
        <v>128899.92443053023</v>
      </c>
      <c r="O2208" s="10">
        <f ca="1">(O2207+(IF(J2207&lt;&gt;J2206,(-O2207*'inputs and tables'!$K$22-'inputs and tables'!$K$21)-O2207*'inputs and tables'!$K$22,0)*('inputs and tables'!$K$15+'inputs and tables'!$K$16)))*(IF(AND(J2207=0,'inputs and tables'!$K$16=1),(data!C2207/data!C2208-1)*'inputs and tables'!$K$18+1,1)*IF(AND(J2207=1,'inputs and tables'!$K$15=1),(data!C2208/data!C2207-1)*'inputs and tables'!$K$17+1,1))</f>
        <v>12714459.20781493</v>
      </c>
      <c r="P2208" s="10">
        <f ca="1">(P2207+(IF(K2207&lt;&gt;K2206,(-P2207*'inputs and tables'!$K$22-'inputs and tables'!$K$21)-P2207*'inputs and tables'!$K$22,0)*('inputs and tables'!$K$15+'inputs and tables'!$K$16)))*(IF(AND(K2207=0,'inputs and tables'!$K$16=1),data!C2207/data!C2208,1)*IF(AND(K2207=1,'inputs and tables'!$K$15=1),data!C2208/data!C2207,1))</f>
        <v>55583.591755015914</v>
      </c>
      <c r="R2208" s="36">
        <f ca="1">1-O2208/MAX($O$202:O2208)</f>
        <v>0.27473019447516467</v>
      </c>
      <c r="S2208" s="36">
        <f>1-N2208/MAX($N$202:N2208)</f>
        <v>0.11914747640178414</v>
      </c>
    </row>
    <row r="2209" spans="1:19" x14ac:dyDescent="0.4">
      <c r="A2209" s="17">
        <f t="shared" si="103"/>
        <v>2207</v>
      </c>
      <c r="B2209">
        <v>1610928000</v>
      </c>
      <c r="C2209">
        <v>36624.230000000003</v>
      </c>
      <c r="D2209" s="14">
        <f t="shared" si="104"/>
        <v>44214</v>
      </c>
      <c r="F2209">
        <f ca="1">IF(A2209&lt;$F$2,"",AVERAGE(INDIRECT("C"&amp;A2209-$F$2+3):C2209))</f>
        <v>28039.63818181818</v>
      </c>
      <c r="G2209" s="2">
        <f ca="1">IF(A2209&lt;$G$2,"",IF(A2209=$G$2,AVERAGE(INDIRECT("C"&amp;A2209-$G$2+3):C2209),G2208+(2/($G$2+3))*(C2209-G2208)))</f>
        <v>29416.015550122258</v>
      </c>
      <c r="J2209">
        <f ca="1">IF(F2209="","",IF(C2209&lt;(F2209*(1-'inputs and tables'!$K$14)),0,IF(C2209&gt;(F2209*(1+'inputs and tables'!$K$14)),1,J2208)))</f>
        <v>1</v>
      </c>
      <c r="K2209">
        <f ca="1">IF(G2209="","",IF(C2209&lt;(G2209*(1-'inputs and tables'!$K$14)),0,IF(C2209&gt;(G2209*(1+'inputs and tables'!$K$14)),1,K2208)))</f>
        <v>1</v>
      </c>
      <c r="N2209" s="13">
        <f t="shared" si="102"/>
        <v>131793.98323077496</v>
      </c>
      <c r="O2209" s="10">
        <f ca="1">(O2208+(IF(J2208&lt;&gt;J2207,(-O2208*'inputs and tables'!$K$22-'inputs and tables'!$K$21)-O2208*'inputs and tables'!$K$22,0)*('inputs and tables'!$K$15+'inputs and tables'!$K$16)))*(IF(AND(J2208=0,'inputs and tables'!$K$16=1),(data!C2208/data!C2209-1)*'inputs and tables'!$K$18+1,1)*IF(AND(J2208=1,'inputs and tables'!$K$15=1),(data!C2209/data!C2208-1)*'inputs and tables'!$K$17+1,1))</f>
        <v>13356755.032482084</v>
      </c>
      <c r="P2209" s="10">
        <f ca="1">(P2208+(IF(K2208&lt;&gt;K2207,(-P2208*'inputs and tables'!$K$22-'inputs and tables'!$K$21)-P2208*'inputs and tables'!$K$22,0)*('inputs and tables'!$K$15+'inputs and tables'!$K$16)))*(IF(AND(K2208=0,'inputs and tables'!$K$16=1),data!C2208/data!C2209,1)*IF(AND(K2208=1,'inputs and tables'!$K$15=1),data!C2209/data!C2208,1))</f>
        <v>56831.553563981208</v>
      </c>
      <c r="R2209" s="36">
        <f ca="1">1-O2209/MAX($O$202:O2209)</f>
        <v>0.23809176886604133</v>
      </c>
      <c r="S2209" s="36">
        <f>1-N2209/MAX($N$202:N2209)</f>
        <v>9.9370591280248721E-2</v>
      </c>
    </row>
    <row r="2210" spans="1:19" x14ac:dyDescent="0.4">
      <c r="A2210" s="17">
        <f t="shared" si="103"/>
        <v>2208</v>
      </c>
      <c r="B2210">
        <v>1611014400</v>
      </c>
      <c r="C2210">
        <v>35917.279999999999</v>
      </c>
      <c r="D2210" s="14">
        <f t="shared" si="104"/>
        <v>44215</v>
      </c>
      <c r="F2210">
        <f ca="1">IF(A2210&lt;$F$2,"",AVERAGE(INDIRECT("C"&amp;A2210-$F$2+3):C2210))</f>
        <v>28415.585454545453</v>
      </c>
      <c r="G2210" s="2">
        <f ca="1">IF(A2210&lt;$G$2,"",IF(A2210=$G$2,AVERAGE(INDIRECT("C"&amp;A2210-$G$2+3):C2210),G2209+(2/($G$2+3))*(C2210-G2209)))</f>
        <v>29692.665101180886</v>
      </c>
      <c r="J2210">
        <f ca="1">IF(F2210="","",IF(C2210&lt;(F2210*(1-'inputs and tables'!$K$14)),0,IF(C2210&gt;(F2210*(1+'inputs and tables'!$K$14)),1,J2209)))</f>
        <v>1</v>
      </c>
      <c r="K2210">
        <f ca="1">IF(G2210="","",IF(C2210&lt;(G2210*(1-'inputs and tables'!$K$14)),0,IF(C2210&gt;(G2210*(1+'inputs and tables'!$K$14)),1,K2209)))</f>
        <v>1</v>
      </c>
      <c r="N2210" s="13">
        <f t="shared" si="102"/>
        <v>129249.99100363471</v>
      </c>
      <c r="O2210" s="10">
        <f ca="1">(O2209+(IF(J2209&lt;&gt;J2208,(-O2209*'inputs and tables'!$K$22-'inputs and tables'!$K$21)-O2209*'inputs and tables'!$K$22,0)*('inputs and tables'!$K$15+'inputs and tables'!$K$16)))*(IF(AND(J2209=0,'inputs and tables'!$K$16=1),(data!C2209/data!C2210-1)*'inputs and tables'!$K$18+1,1)*IF(AND(J2209=1,'inputs and tables'!$K$15=1),(data!C2210/data!C2209-1)*'inputs and tables'!$K$17+1,1))</f>
        <v>12776653.950958189</v>
      </c>
      <c r="P2210" s="10">
        <f ca="1">(P2209+(IF(K2209&lt;&gt;K2208,(-P2209*'inputs and tables'!$K$22-'inputs and tables'!$K$21)-P2209*'inputs and tables'!$K$22,0)*('inputs and tables'!$K$15+'inputs and tables'!$K$16)))*(IF(AND(K2209=0,'inputs and tables'!$K$16=1),data!C2209/data!C2210,1)*IF(AND(K2209=1,'inputs and tables'!$K$15=1),data!C2210/data!C2209,1))</f>
        <v>55734.545741781076</v>
      </c>
      <c r="R2210" s="36">
        <f ca="1">1-O2210/MAX($O$202:O2210)</f>
        <v>0.27118242507916446</v>
      </c>
      <c r="S2210" s="36">
        <f>1-N2210/MAX($N$202:N2210)</f>
        <v>0.11675525603618842</v>
      </c>
    </row>
    <row r="2211" spans="1:19" x14ac:dyDescent="0.4">
      <c r="A2211" s="17">
        <f t="shared" si="103"/>
        <v>2209</v>
      </c>
      <c r="B2211">
        <v>1611100800</v>
      </c>
      <c r="C2211">
        <v>35503.089999999997</v>
      </c>
      <c r="D2211" s="14">
        <f t="shared" si="104"/>
        <v>44216</v>
      </c>
      <c r="F2211">
        <f ca="1">IF(A2211&lt;$F$2,"",AVERAGE(INDIRECT("C"&amp;A2211-$F$2+3):C2211))</f>
        <v>28786.616818181821</v>
      </c>
      <c r="G2211" s="2">
        <f ca="1">IF(A2211&lt;$G$2,"",IF(A2211=$G$2,AVERAGE(INDIRECT("C"&amp;A2211-$G$2+3):C2211),G2210+(2/($G$2+3))*(C2211-G2210)))</f>
        <v>29939.917224534893</v>
      </c>
      <c r="J2211">
        <f ca="1">IF(F2211="","",IF(C2211&lt;(F2211*(1-'inputs and tables'!$K$14)),0,IF(C2211&gt;(F2211*(1+'inputs and tables'!$K$14)),1,J2210)))</f>
        <v>1</v>
      </c>
      <c r="K2211">
        <f ca="1">IF(G2211="","",IF(C2211&lt;(G2211*(1-'inputs and tables'!$K$14)),0,IF(C2211&gt;(G2211*(1+'inputs and tables'!$K$14)),1,K2210)))</f>
        <v>1</v>
      </c>
      <c r="N2211" s="13">
        <f t="shared" si="102"/>
        <v>127759.50915830022</v>
      </c>
      <c r="O2211" s="10">
        <f ca="1">(O2210+(IF(J2210&lt;&gt;J2209,(-O2210*'inputs and tables'!$K$22-'inputs and tables'!$K$21)-O2210*'inputs and tables'!$K$22,0)*('inputs and tables'!$K$15+'inputs and tables'!$K$16)))*(IF(AND(J2210=0,'inputs and tables'!$K$16=1),(data!C2210/data!C2211-1)*'inputs and tables'!$K$18+1,1)*IF(AND(J2210=1,'inputs and tables'!$K$15=1),(data!C2211/data!C2210-1)*'inputs and tables'!$K$17+1,1))</f>
        <v>12445144.572328135</v>
      </c>
      <c r="P2211" s="10">
        <f ca="1">(P2210+(IF(K2210&lt;&gt;K2209,(-P2210*'inputs and tables'!$K$22-'inputs and tables'!$K$21)-P2210*'inputs and tables'!$K$22,0)*('inputs and tables'!$K$15+'inputs and tables'!$K$16)))*(IF(AND(K2210=0,'inputs and tables'!$K$16=1),data!C2210/data!C2211,1)*IF(AND(K2210=1,'inputs and tables'!$K$15=1),data!C2211/data!C2210,1))</f>
        <v>55091.827487481518</v>
      </c>
      <c r="R2211" s="36">
        <f ca="1">1-O2211/MAX($O$202:O2211)</f>
        <v>0.29009268611652694</v>
      </c>
      <c r="S2211" s="36">
        <f>1-N2211/MAX($N$202:N2211)</f>
        <v>0.12694063590076532</v>
      </c>
    </row>
    <row r="2212" spans="1:19" x14ac:dyDescent="0.4">
      <c r="A2212" s="17">
        <f t="shared" si="103"/>
        <v>2210</v>
      </c>
      <c r="B2212">
        <v>1611187200</v>
      </c>
      <c r="C2212">
        <v>30855.95</v>
      </c>
      <c r="D2212" s="14">
        <f t="shared" si="104"/>
        <v>44217</v>
      </c>
      <c r="F2212">
        <f ca="1">IF(A2212&lt;$F$2,"",AVERAGE(INDIRECT("C"&amp;A2212-$F$2+3):C2212))</f>
        <v>29071.61068181818</v>
      </c>
      <c r="G2212" s="2">
        <f ca="1">IF(A2212&lt;$G$2,"",IF(A2212=$G$2,AVERAGE(INDIRECT("C"&amp;A2212-$G$2+3):C2212),G2211+(2/($G$2+3))*(C2212-G2211)))</f>
        <v>29978.89734263979</v>
      </c>
      <c r="J2212">
        <f ca="1">IF(F2212="","",IF(C2212&lt;(F2212*(1-'inputs and tables'!$K$14)),0,IF(C2212&gt;(F2212*(1+'inputs and tables'!$K$14)),1,J2211)))</f>
        <v>1</v>
      </c>
      <c r="K2212">
        <f ca="1">IF(G2212="","",IF(C2212&lt;(G2212*(1-'inputs and tables'!$K$14)),0,IF(C2212&gt;(G2212*(1+'inputs and tables'!$K$14)),1,K2211)))</f>
        <v>1</v>
      </c>
      <c r="N2212" s="13">
        <f t="shared" si="102"/>
        <v>111036.56122926353</v>
      </c>
      <c r="O2212" s="10">
        <f ca="1">(O2211+(IF(J2211&lt;&gt;J2210,(-O2211*'inputs and tables'!$K$22-'inputs and tables'!$K$21)-O2211*'inputs and tables'!$K$22,0)*('inputs and tables'!$K$15+'inputs and tables'!$K$16)))*(IF(AND(J2211=0,'inputs and tables'!$K$16=1),(data!C2211/data!C2212-1)*'inputs and tables'!$K$18+1,1)*IF(AND(J2211=1,'inputs and tables'!$K$15=1),(data!C2212/data!C2211-1)*'inputs and tables'!$K$17+1,1))</f>
        <v>8779907.5300689936</v>
      </c>
      <c r="P2212" s="10">
        <f ca="1">(P2211+(IF(K2211&lt;&gt;K2210,(-P2211*'inputs and tables'!$K$22-'inputs and tables'!$K$21)-P2211*'inputs and tables'!$K$22,0)*('inputs and tables'!$K$15+'inputs and tables'!$K$16)))*(IF(AND(K2211=0,'inputs and tables'!$K$16=1),data!C2211/data!C2212,1)*IF(AND(K2211=1,'inputs and tables'!$K$15=1),data!C2212/data!C2211,1))</f>
        <v>47880.640089703615</v>
      </c>
      <c r="R2212" s="36">
        <f ca="1">1-O2212/MAX($O$202:O2212)</f>
        <v>0.49916848819293758</v>
      </c>
      <c r="S2212" s="36">
        <f>1-N2212/MAX($N$202:N2212)</f>
        <v>0.24121883234169816</v>
      </c>
    </row>
    <row r="2213" spans="1:19" x14ac:dyDescent="0.4">
      <c r="A2213" s="17">
        <f t="shared" si="103"/>
        <v>2211</v>
      </c>
      <c r="B2213">
        <v>1611273600</v>
      </c>
      <c r="C2213">
        <v>32984.93</v>
      </c>
      <c r="D2213" s="14">
        <f t="shared" si="104"/>
        <v>44218</v>
      </c>
      <c r="F2213">
        <f ca="1">IF(A2213&lt;$F$2,"",AVERAGE(INDIRECT("C"&amp;A2213-$F$2+3):C2213))</f>
        <v>29399.75568181818</v>
      </c>
      <c r="G2213" s="2">
        <f ca="1">IF(A2213&lt;$G$2,"",IF(A2213=$G$2,AVERAGE(INDIRECT("C"&amp;A2213-$G$2+3):C2213),G2212+(2/($G$2+3))*(C2213-G2212)))</f>
        <v>30106.813625931714</v>
      </c>
      <c r="J2213">
        <f ca="1">IF(F2213="","",IF(C2213&lt;(F2213*(1-'inputs and tables'!$K$14)),0,IF(C2213&gt;(F2213*(1+'inputs and tables'!$K$14)),1,J2212)))</f>
        <v>1</v>
      </c>
      <c r="K2213">
        <f ca="1">IF(G2213="","",IF(C2213&lt;(G2213*(1-'inputs and tables'!$K$14)),0,IF(C2213&gt;(G2213*(1+'inputs and tables'!$K$14)),1,K2212)))</f>
        <v>1</v>
      </c>
      <c r="N2213" s="13">
        <f t="shared" si="102"/>
        <v>118697.79409118732</v>
      </c>
      <c r="O2213" s="10">
        <f ca="1">(O2212+(IF(J2212&lt;&gt;J2211,(-O2212*'inputs and tables'!$K$22-'inputs and tables'!$K$21)-O2212*'inputs and tables'!$K$22,0)*('inputs and tables'!$K$15+'inputs and tables'!$K$16)))*(IF(AND(J2212=0,'inputs and tables'!$K$16=1),(data!C2212/data!C2213-1)*'inputs and tables'!$K$18+1,1)*IF(AND(J2212=1,'inputs and tables'!$K$15=1),(data!C2213/data!C2212-1)*'inputs and tables'!$K$17+1,1))</f>
        <v>10142936.603880499</v>
      </c>
      <c r="P2213" s="10">
        <f ca="1">(P2212+(IF(K2212&lt;&gt;K2211,(-P2212*'inputs and tables'!$K$22-'inputs and tables'!$K$21)-P2212*'inputs and tables'!$K$22,0)*('inputs and tables'!$K$15+'inputs and tables'!$K$16)))*(IF(AND(K2212=0,'inputs and tables'!$K$16=1),data!C2212/data!C2213,1)*IF(AND(K2212=1,'inputs and tables'!$K$15=1),data!C2213/data!C2212,1))</f>
        <v>51184.279262640346</v>
      </c>
      <c r="R2213" s="36">
        <f ca="1">1-O2213/MAX($O$202:O2213)</f>
        <v>0.42141733770119294</v>
      </c>
      <c r="S2213" s="36">
        <f>1-N2213/MAX($N$202:N2213)</f>
        <v>0.18886491258485483</v>
      </c>
    </row>
    <row r="2214" spans="1:19" x14ac:dyDescent="0.4">
      <c r="A2214" s="17">
        <f t="shared" si="103"/>
        <v>2212</v>
      </c>
      <c r="B2214">
        <v>1611360000</v>
      </c>
      <c r="C2214">
        <v>32112.01</v>
      </c>
      <c r="D2214" s="14">
        <f t="shared" si="104"/>
        <v>44219</v>
      </c>
      <c r="F2214">
        <f ca="1">IF(A2214&lt;$F$2,"",AVERAGE(INDIRECT("C"&amp;A2214-$F$2+3):C2214))</f>
        <v>29714.723181818183</v>
      </c>
      <c r="G2214" s="2">
        <f ca="1">IF(A2214&lt;$G$2,"",IF(A2214=$G$2,AVERAGE(INDIRECT("C"&amp;A2214-$G$2+3):C2214),G2213+(2/($G$2+3))*(C2214-G2213)))</f>
        <v>30192.141131211214</v>
      </c>
      <c r="J2214">
        <f ca="1">IF(F2214="","",IF(C2214&lt;(F2214*(1-'inputs and tables'!$K$14)),0,IF(C2214&gt;(F2214*(1+'inputs and tables'!$K$14)),1,J2213)))</f>
        <v>1</v>
      </c>
      <c r="K2214">
        <f ca="1">IF(G2214="","",IF(C2214&lt;(G2214*(1-'inputs and tables'!$K$14)),0,IF(C2214&gt;(G2214*(1+'inputs and tables'!$K$14)),1,K2213)))</f>
        <v>1</v>
      </c>
      <c r="N2214" s="13">
        <f t="shared" si="102"/>
        <v>115556.55115333419</v>
      </c>
      <c r="O2214" s="10">
        <f ca="1">(O2213+(IF(J2213&lt;&gt;J2212,(-O2213*'inputs and tables'!$K$22-'inputs and tables'!$K$21)-O2213*'inputs and tables'!$K$22,0)*('inputs and tables'!$K$15+'inputs and tables'!$K$16)))*(IF(AND(J2213=0,'inputs and tables'!$K$16=1),(data!C2213/data!C2214-1)*'inputs and tables'!$K$18+1,1)*IF(AND(J2213=1,'inputs and tables'!$K$15=1),(data!C2214/data!C2213-1)*'inputs and tables'!$K$17+1,1))</f>
        <v>9538980.8733216152</v>
      </c>
      <c r="P2214" s="10">
        <f ca="1">(P2213+(IF(K2213&lt;&gt;K2212,(-P2213*'inputs and tables'!$K$22-'inputs and tables'!$K$21)-P2213*'inputs and tables'!$K$22,0)*('inputs and tables'!$K$15+'inputs and tables'!$K$16)))*(IF(AND(K2213=0,'inputs and tables'!$K$16=1),data!C2213/data!C2214,1)*IF(AND(K2213=1,'inputs and tables'!$K$15=1),data!C2214/data!C2213,1))</f>
        <v>49829.727924985724</v>
      </c>
      <c r="R2214" s="36">
        <f ca="1">1-O2214/MAX($O$202:O2214)</f>
        <v>0.45586873261217875</v>
      </c>
      <c r="S2214" s="36">
        <f>1-N2214/MAX($N$202:N2214)</f>
        <v>0.2103309590644572</v>
      </c>
    </row>
    <row r="2215" spans="1:19" x14ac:dyDescent="0.4">
      <c r="A2215" s="17">
        <f t="shared" si="103"/>
        <v>2213</v>
      </c>
      <c r="B2215">
        <v>1611446400</v>
      </c>
      <c r="C2215">
        <v>32288.560000000001</v>
      </c>
      <c r="D2215" s="14">
        <f t="shared" si="104"/>
        <v>44220</v>
      </c>
      <c r="F2215">
        <f ca="1">IF(A2215&lt;$F$2,"",AVERAGE(INDIRECT("C"&amp;A2215-$F$2+3):C2215))</f>
        <v>30038.505227272733</v>
      </c>
      <c r="G2215" s="2">
        <f ca="1">IF(A2215&lt;$G$2,"",IF(A2215=$G$2,AVERAGE(INDIRECT("C"&amp;A2215-$G$2+3):C2215),G2214+(2/($G$2+3))*(C2215-G2214)))</f>
        <v>30281.350444776694</v>
      </c>
      <c r="J2215">
        <f ca="1">IF(F2215="","",IF(C2215&lt;(F2215*(1-'inputs and tables'!$K$14)),0,IF(C2215&gt;(F2215*(1+'inputs and tables'!$K$14)),1,J2214)))</f>
        <v>1</v>
      </c>
      <c r="K2215">
        <f ca="1">IF(G2215="","",IF(C2215&lt;(G2215*(1-'inputs and tables'!$K$14)),0,IF(C2215&gt;(G2215*(1+'inputs and tables'!$K$14)),1,K2214)))</f>
        <v>1</v>
      </c>
      <c r="N2215" s="13">
        <f t="shared" si="102"/>
        <v>116191.87448270914</v>
      </c>
      <c r="O2215" s="10">
        <f ca="1">(O2214+(IF(J2214&lt;&gt;J2213,(-O2214*'inputs and tables'!$K$22-'inputs and tables'!$K$21)-O2214*'inputs and tables'!$K$22,0)*('inputs and tables'!$K$15+'inputs and tables'!$K$16)))*(IF(AND(J2214=0,'inputs and tables'!$K$16=1),(data!C2214/data!C2215-1)*'inputs and tables'!$K$18+1,1)*IF(AND(J2214=1,'inputs and tables'!$K$15=1),(data!C2215/data!C2214-1)*'inputs and tables'!$K$17+1,1))</f>
        <v>9656981.6124427803</v>
      </c>
      <c r="P2215" s="10">
        <f ca="1">(P2214+(IF(K2214&lt;&gt;K2213,(-P2214*'inputs and tables'!$K$22-'inputs and tables'!$K$21)-P2214*'inputs and tables'!$K$22,0)*('inputs and tables'!$K$15+'inputs and tables'!$K$16)))*(IF(AND(K2214=0,'inputs and tables'!$K$16=1),data!C2214/data!C2215,1)*IF(AND(K2214=1,'inputs and tables'!$K$15=1),data!C2215/data!C2214,1))</f>
        <v>50103.688927898853</v>
      </c>
      <c r="R2215" s="36">
        <f ca="1">1-O2215/MAX($O$202:O2215)</f>
        <v>0.4491376265764937</v>
      </c>
      <c r="S2215" s="36">
        <f>1-N2215/MAX($N$202:N2215)</f>
        <v>0.20598940370317109</v>
      </c>
    </row>
    <row r="2216" spans="1:19" x14ac:dyDescent="0.4">
      <c r="A2216" s="17">
        <f t="shared" si="103"/>
        <v>2214</v>
      </c>
      <c r="B2216">
        <v>1611532800</v>
      </c>
      <c r="C2216">
        <v>32261.87</v>
      </c>
      <c r="D2216" s="14">
        <f t="shared" si="104"/>
        <v>44221</v>
      </c>
      <c r="F2216">
        <f ca="1">IF(A2216&lt;$F$2,"",AVERAGE(INDIRECT("C"&amp;A2216-$F$2+3):C2216))</f>
        <v>30343.97318181819</v>
      </c>
      <c r="G2216" s="2">
        <f ca="1">IF(A2216&lt;$G$2,"",IF(A2216=$G$2,AVERAGE(INDIRECT("C"&amp;A2216-$G$2+3):C2216),G2215+(2/($G$2+3))*(C2216-G2215)))</f>
        <v>30365.627872658537</v>
      </c>
      <c r="J2216">
        <f ca="1">IF(F2216="","",IF(C2216&lt;(F2216*(1-'inputs and tables'!$K$14)),0,IF(C2216&gt;(F2216*(1+'inputs and tables'!$K$14)),1,J2215)))</f>
        <v>1</v>
      </c>
      <c r="K2216">
        <f ca="1">IF(G2216="","",IF(C2216&lt;(G2216*(1-'inputs and tables'!$K$14)),0,IF(C2216&gt;(G2216*(1+'inputs and tables'!$K$14)),1,K2215)))</f>
        <v>1</v>
      </c>
      <c r="N2216" s="13">
        <f t="shared" si="102"/>
        <v>116095.82928496902</v>
      </c>
      <c r="O2216" s="10">
        <f ca="1">(O2215+(IF(J2215&lt;&gt;J2214,(-O2215*'inputs and tables'!$K$22-'inputs and tables'!$K$21)-O2215*'inputs and tables'!$K$22,0)*('inputs and tables'!$K$15+'inputs and tables'!$K$16)))*(IF(AND(J2215=0,'inputs and tables'!$K$16=1),(data!C2215/data!C2216-1)*'inputs and tables'!$K$18+1,1)*IF(AND(J2215=1,'inputs and tables'!$K$15=1),(data!C2216/data!C2215-1)*'inputs and tables'!$K$17+1,1))</f>
        <v>9639020.8892553337</v>
      </c>
      <c r="P2216" s="10">
        <f ca="1">(P2215+(IF(K2215&lt;&gt;K2214,(-P2215*'inputs and tables'!$K$22-'inputs and tables'!$K$21)-P2215*'inputs and tables'!$K$22,0)*('inputs and tables'!$K$15+'inputs and tables'!$K$16)))*(IF(AND(K2215=0,'inputs and tables'!$K$16=1),data!C2215/data!C2216,1)*IF(AND(K2215=1,'inputs and tables'!$K$15=1),data!C2216/data!C2215,1))</f>
        <v>50062.272789877039</v>
      </c>
      <c r="R2216" s="36">
        <f ca="1">1-O2216/MAX($O$202:O2216)</f>
        <v>0.45016215856801067</v>
      </c>
      <c r="S2216" s="36">
        <f>1-N2216/MAX($N$202:N2216)</f>
        <v>0.2066457396566842</v>
      </c>
    </row>
    <row r="2217" spans="1:19" x14ac:dyDescent="0.4">
      <c r="A2217" s="17">
        <f t="shared" si="103"/>
        <v>2215</v>
      </c>
      <c r="B2217">
        <v>1611619200</v>
      </c>
      <c r="C2217">
        <v>32510.82</v>
      </c>
      <c r="D2217" s="14">
        <f t="shared" si="104"/>
        <v>44222</v>
      </c>
      <c r="F2217">
        <f ca="1">IF(A2217&lt;$F$2,"",AVERAGE(INDIRECT("C"&amp;A2217-$F$2+3):C2217))</f>
        <v>30647.249772727278</v>
      </c>
      <c r="G2217" s="2">
        <f ca="1">IF(A2217&lt;$G$2,"",IF(A2217=$G$2,AVERAGE(INDIRECT("C"&amp;A2217-$G$2+3):C2217),G2216+(2/($G$2+3))*(C2217-G2216)))</f>
        <v>30456.912644034768</v>
      </c>
      <c r="J2217">
        <f ca="1">IF(F2217="","",IF(C2217&lt;(F2217*(1-'inputs and tables'!$K$14)),0,IF(C2217&gt;(F2217*(1+'inputs and tables'!$K$14)),1,J2216)))</f>
        <v>1</v>
      </c>
      <c r="K2217">
        <f ca="1">IF(G2217="","",IF(C2217&lt;(G2217*(1-'inputs and tables'!$K$14)),0,IF(C2217&gt;(G2217*(1+'inputs and tables'!$K$14)),1,K2216)))</f>
        <v>1</v>
      </c>
      <c r="N2217" s="13">
        <f t="shared" si="102"/>
        <v>116991.68735830739</v>
      </c>
      <c r="O2217" s="10">
        <f ca="1">(O2216+(IF(J2216&lt;&gt;J2215,(-O2216*'inputs and tables'!$K$22-'inputs and tables'!$K$21)-O2216*'inputs and tables'!$K$22,0)*('inputs and tables'!$K$15+'inputs and tables'!$K$16)))*(IF(AND(J2216=0,'inputs and tables'!$K$16=1),(data!C2216/data!C2217-1)*'inputs and tables'!$K$18+1,1)*IF(AND(J2216=1,'inputs and tables'!$K$15=1),(data!C2217/data!C2216-1)*'inputs and tables'!$K$17+1,1))</f>
        <v>9806375.6353799477</v>
      </c>
      <c r="P2217" s="10">
        <f ca="1">(P2216+(IF(K2216&lt;&gt;K2215,(-P2216*'inputs and tables'!$K$22-'inputs and tables'!$K$21)-P2216*'inputs and tables'!$K$22,0)*('inputs and tables'!$K$15+'inputs and tables'!$K$16)))*(IF(AND(K2216=0,'inputs and tables'!$K$16=1),data!C2216/data!C2217,1)*IF(AND(K2216=1,'inputs and tables'!$K$15=1),data!C2217/data!C2216,1))</f>
        <v>50448.580304321797</v>
      </c>
      <c r="R2217" s="36">
        <f ca="1">1-O2217/MAX($O$202:O2217)</f>
        <v>0.44061575614604598</v>
      </c>
      <c r="S2217" s="36">
        <f>1-N2217/MAX($N$202:N2217)</f>
        <v>0.20052379002659548</v>
      </c>
    </row>
    <row r="2218" spans="1:19" x14ac:dyDescent="0.4">
      <c r="A2218" s="17">
        <f t="shared" si="103"/>
        <v>2216</v>
      </c>
      <c r="B2218">
        <v>1611705600</v>
      </c>
      <c r="C2218">
        <v>30407.13</v>
      </c>
      <c r="D2218" s="14">
        <f t="shared" si="104"/>
        <v>44223</v>
      </c>
      <c r="F2218">
        <f ca="1">IF(A2218&lt;$F$2,"",AVERAGE(INDIRECT("C"&amp;A2218-$F$2+3):C2218))</f>
        <v>30900.312500000004</v>
      </c>
      <c r="G2218" s="2">
        <f ca="1">IF(A2218&lt;$G$2,"",IF(A2218=$G$2,AVERAGE(INDIRECT("C"&amp;A2218-$G$2+3):C2218),G2217+(2/($G$2+3))*(C2218-G2217)))</f>
        <v>30454.794233650311</v>
      </c>
      <c r="J2218">
        <f ca="1">IF(F2218="","",IF(C2218&lt;(F2218*(1-'inputs and tables'!$K$14)),0,IF(C2218&gt;(F2218*(1+'inputs and tables'!$K$14)),1,J2217)))</f>
        <v>0</v>
      </c>
      <c r="K2218">
        <f ca="1">IF(G2218="","",IF(C2218&lt;(G2218*(1-'inputs and tables'!$K$14)),0,IF(C2218&gt;(G2218*(1+'inputs and tables'!$K$14)),1,K2217)))</f>
        <v>0</v>
      </c>
      <c r="N2218" s="13">
        <f t="shared" si="102"/>
        <v>109421.46172946144</v>
      </c>
      <c r="O2218" s="10">
        <f ca="1">(O2217+(IF(J2217&lt;&gt;J2216,(-O2217*'inputs and tables'!$K$22-'inputs and tables'!$K$21)-O2217*'inputs and tables'!$K$22,0)*('inputs and tables'!$K$15+'inputs and tables'!$K$16)))*(IF(AND(J2217=0,'inputs and tables'!$K$16=1),(data!C2217/data!C2218-1)*'inputs and tables'!$K$18+1,1)*IF(AND(J2217=1,'inputs and tables'!$K$15=1),(data!C2218/data!C2217-1)*'inputs and tables'!$K$17+1,1))</f>
        <v>8378649.6564325402</v>
      </c>
      <c r="P2218" s="10">
        <f ca="1">(P2217+(IF(K2217&lt;&gt;K2216,(-P2217*'inputs and tables'!$K$22-'inputs and tables'!$K$21)-P2217*'inputs and tables'!$K$22,0)*('inputs and tables'!$K$15+'inputs and tables'!$K$16)))*(IF(AND(K2217=0,'inputs and tables'!$K$16=1),data!C2217/data!C2218,1)*IF(AND(K2217=1,'inputs and tables'!$K$15=1),data!C2218/data!C2217,1))</f>
        <v>47184.184823051299</v>
      </c>
      <c r="R2218" s="36">
        <f ca="1">1-O2218/MAX($O$202:O2218)</f>
        <v>0.52205740664561895</v>
      </c>
      <c r="S2218" s="36">
        <f>1-N2218/MAX($N$202:N2218)</f>
        <v>0.25225580134341097</v>
      </c>
    </row>
    <row r="2219" spans="1:19" x14ac:dyDescent="0.4">
      <c r="A2219" s="17">
        <f t="shared" si="103"/>
        <v>2217</v>
      </c>
      <c r="B2219">
        <v>1611792000</v>
      </c>
      <c r="C2219">
        <v>33488.99</v>
      </c>
      <c r="D2219" s="14">
        <f t="shared" si="104"/>
        <v>44224</v>
      </c>
      <c r="F2219">
        <f ca="1">IF(A2219&lt;$F$2,"",AVERAGE(INDIRECT("C"&amp;A2219-$F$2+3):C2219))</f>
        <v>31219.503181818185</v>
      </c>
      <c r="G2219" s="2">
        <f ca="1">IF(A2219&lt;$G$2,"",IF(A2219=$G$2,AVERAGE(INDIRECT("C"&amp;A2219-$G$2+3):C2219),G2218+(2/($G$2+3))*(C2219-G2218)))</f>
        <v>30583.908947111999</v>
      </c>
      <c r="J2219">
        <f ca="1">IF(F2219="","",IF(C2219&lt;(F2219*(1-'inputs and tables'!$K$14)),0,IF(C2219&gt;(F2219*(1+'inputs and tables'!$K$14)),1,J2218)))</f>
        <v>1</v>
      </c>
      <c r="K2219">
        <f ca="1">IF(G2219="","",IF(C2219&lt;(G2219*(1-'inputs and tables'!$K$14)),0,IF(C2219&gt;(G2219*(1+'inputs and tables'!$K$14)),1,K2218)))</f>
        <v>1</v>
      </c>
      <c r="N2219" s="13">
        <f t="shared" si="102"/>
        <v>120511.67728237806</v>
      </c>
      <c r="O2219" s="10">
        <f ca="1">(O2218+(IF(J2218&lt;&gt;J2217,(-O2218*'inputs and tables'!$K$22-'inputs and tables'!$K$21)-O2218*'inputs and tables'!$K$22,0)*('inputs and tables'!$K$15+'inputs and tables'!$K$16)))*(IF(AND(J2218=0,'inputs and tables'!$K$16=1),(data!C2218/data!C2219-1)*'inputs and tables'!$K$18+1,1)*IF(AND(J2218=1,'inputs and tables'!$K$15=1),(data!C2219/data!C2218-1)*'inputs and tables'!$K$17+1,1))</f>
        <v>7592380.3001805786</v>
      </c>
      <c r="P2219" s="10">
        <f ca="1">(P2218+(IF(K2218&lt;&gt;K2217,(-P2218*'inputs and tables'!$K$22-'inputs and tables'!$K$21)-P2218*'inputs and tables'!$K$22,0)*('inputs and tables'!$K$15+'inputs and tables'!$K$16)))*(IF(AND(K2218=0,'inputs and tables'!$K$16=1),data!C2218/data!C2219,1)*IF(AND(K2218=1,'inputs and tables'!$K$15=1),data!C2219/data!C2218,1))</f>
        <v>42756.325902179517</v>
      </c>
      <c r="R2219" s="36">
        <f ca="1">1-O2219/MAX($O$202:O2219)</f>
        <v>0.56690850206212628</v>
      </c>
      <c r="S2219" s="36">
        <f>1-N2219/MAX($N$202:N2219)</f>
        <v>0.17646953226534301</v>
      </c>
    </row>
    <row r="2220" spans="1:19" x14ac:dyDescent="0.4">
      <c r="A2220" s="17">
        <f t="shared" si="103"/>
        <v>2218</v>
      </c>
      <c r="B2220">
        <v>1611878400</v>
      </c>
      <c r="C2220">
        <v>34262.11</v>
      </c>
      <c r="D2220" s="14">
        <f t="shared" si="104"/>
        <v>44225</v>
      </c>
      <c r="F2220">
        <f ca="1">IF(A2220&lt;$F$2,"",AVERAGE(INDIRECT("C"&amp;A2220-$F$2+3):C2220))</f>
        <v>31512.740909090917</v>
      </c>
      <c r="G2220" s="2">
        <f ca="1">IF(A2220&lt;$G$2,"",IF(A2220=$G$2,AVERAGE(INDIRECT("C"&amp;A2220-$G$2+3):C2220),G2219+(2/($G$2+3))*(C2220-G2219)))</f>
        <v>30740.428140851913</v>
      </c>
      <c r="J2220">
        <f ca="1">IF(F2220="","",IF(C2220&lt;(F2220*(1-'inputs and tables'!$K$14)),0,IF(C2220&gt;(F2220*(1+'inputs and tables'!$K$14)),1,J2219)))</f>
        <v>1</v>
      </c>
      <c r="K2220">
        <f ca="1">IF(G2220="","",IF(C2220&lt;(G2220*(1-'inputs and tables'!$K$14)),0,IF(C2220&gt;(G2220*(1+'inputs and tables'!$K$14)),1,K2219)))</f>
        <v>1</v>
      </c>
      <c r="N2220" s="13">
        <f t="shared" si="102"/>
        <v>123293.78531073462</v>
      </c>
      <c r="O2220" s="10">
        <f ca="1">(O2219+(IF(J2219&lt;&gt;J2218,(-O2219*'inputs and tables'!$K$22-'inputs and tables'!$K$21)-O2219*'inputs and tables'!$K$22,0)*('inputs and tables'!$K$15+'inputs and tables'!$K$16)))*(IF(AND(J2219=0,'inputs and tables'!$K$16=1),(data!C2219/data!C2220-1)*'inputs and tables'!$K$18+1,1)*IF(AND(J2219=1,'inputs and tables'!$K$15=1),(data!C2220/data!C2219-1)*'inputs and tables'!$K$17+1,1))</f>
        <v>7970778.1225428749</v>
      </c>
      <c r="P2220" s="10">
        <f ca="1">(P2219+(IF(K2219&lt;&gt;K2218,(-P2219*'inputs and tables'!$K$22-'inputs and tables'!$K$21)-P2219*'inputs and tables'!$K$22,0)*('inputs and tables'!$K$15+'inputs and tables'!$K$16)))*(IF(AND(K2219=0,'inputs and tables'!$K$16=1),data!C2219/data!C2220,1)*IF(AND(K2219=1,'inputs and tables'!$K$15=1),data!C2220/data!C2219,1))</f>
        <v>43655.902951203105</v>
      </c>
      <c r="R2220" s="36">
        <f ca="1">1-O2220/MAX($O$202:O2220)</f>
        <v>0.54532358755258592</v>
      </c>
      <c r="S2220" s="36">
        <f>1-N2220/MAX($N$202:N2220)</f>
        <v>0.15745767567560953</v>
      </c>
    </row>
    <row r="2221" spans="1:19" x14ac:dyDescent="0.4">
      <c r="A2221" s="17">
        <f t="shared" si="103"/>
        <v>2219</v>
      </c>
      <c r="B2221">
        <v>1611964800</v>
      </c>
      <c r="C2221">
        <v>34315.629999999997</v>
      </c>
      <c r="D2221" s="14">
        <f t="shared" si="104"/>
        <v>44226</v>
      </c>
      <c r="F2221">
        <f ca="1">IF(A2221&lt;$F$2,"",AVERAGE(INDIRECT("C"&amp;A2221-$F$2+3):C2221))</f>
        <v>31773.85795454546</v>
      </c>
      <c r="G2221" s="2">
        <f ca="1">IF(A2221&lt;$G$2,"",IF(A2221=$G$2,AVERAGE(INDIRECT("C"&amp;A2221-$G$2+3):C2221),G2220+(2/($G$2+3))*(C2221-G2220)))</f>
        <v>30892.564390177362</v>
      </c>
      <c r="J2221">
        <f ca="1">IF(F2221="","",IF(C2221&lt;(F2221*(1-'inputs and tables'!$K$14)),0,IF(C2221&gt;(F2221*(1+'inputs and tables'!$K$14)),1,J2220)))</f>
        <v>1</v>
      </c>
      <c r="K2221">
        <f ca="1">IF(G2221="","",IF(C2221&lt;(G2221*(1-'inputs and tables'!$K$14)),0,IF(C2221&gt;(G2221*(1+'inputs and tables'!$K$14)),1,K2220)))</f>
        <v>1</v>
      </c>
      <c r="N2221" s="13">
        <f t="shared" si="102"/>
        <v>123486.37950268107</v>
      </c>
      <c r="O2221" s="10">
        <f ca="1">(O2220+(IF(J2220&lt;&gt;J2219,(-O2220*'inputs and tables'!$K$22-'inputs and tables'!$K$21)-O2220*'inputs and tables'!$K$22,0)*('inputs and tables'!$K$15+'inputs and tables'!$K$16)))*(IF(AND(J2220=0,'inputs and tables'!$K$16=1),(data!C2220/data!C2221-1)*'inputs and tables'!$K$18+1,1)*IF(AND(J2220=1,'inputs and tables'!$K$15=1),(data!C2221/data!C2220-1)*'inputs and tables'!$K$17+1,1))</f>
        <v>7998792.7749246629</v>
      </c>
      <c r="P2221" s="10">
        <f ca="1">(P2220+(IF(K2220&lt;&gt;K2219,(-P2220*'inputs and tables'!$K$22-'inputs and tables'!$K$21)-P2220*'inputs and tables'!$K$22,0)*('inputs and tables'!$K$15+'inputs and tables'!$K$16)))*(IF(AND(K2220=0,'inputs and tables'!$K$16=1),data!C2220/data!C2221,1)*IF(AND(K2220=1,'inputs and tables'!$K$15=1),data!C2221/data!C2220,1))</f>
        <v>43724.096764308844</v>
      </c>
      <c r="R2221" s="36">
        <f ca="1">1-O2221/MAX($O$202:O2221)</f>
        <v>0.54372555014079438</v>
      </c>
      <c r="S2221" s="36">
        <f>1-N2221/MAX($N$202:N2221)</f>
        <v>0.15614156101723498</v>
      </c>
    </row>
    <row r="2222" spans="1:19" x14ac:dyDescent="0.4">
      <c r="A2222" s="17">
        <f t="shared" si="103"/>
        <v>2220</v>
      </c>
      <c r="B2222">
        <v>1612051200</v>
      </c>
      <c r="C2222">
        <v>33137.74</v>
      </c>
      <c r="D2222" s="14">
        <f t="shared" si="104"/>
        <v>44227</v>
      </c>
      <c r="F2222">
        <f ca="1">IF(A2222&lt;$F$2,"",AVERAGE(INDIRECT("C"&amp;A2222-$F$2+3):C2222))</f>
        <v>32001.130227272733</v>
      </c>
      <c r="G2222" s="2">
        <f ca="1">IF(A2222&lt;$G$2,"",IF(A2222=$G$2,AVERAGE(INDIRECT("C"&amp;A2222-$G$2+3):C2222),G2221+(2/($G$2+3))*(C2222-G2221)))</f>
        <v>30988.10377782939</v>
      </c>
      <c r="J2222">
        <f ca="1">IF(F2222="","",IF(C2222&lt;(F2222*(1-'inputs and tables'!$K$14)),0,IF(C2222&gt;(F2222*(1+'inputs and tables'!$K$14)),1,J2221)))</f>
        <v>1</v>
      </c>
      <c r="K2222">
        <f ca="1">IF(G2222="","",IF(C2222&lt;(G2222*(1-'inputs and tables'!$K$14)),0,IF(C2222&gt;(G2222*(1+'inputs and tables'!$K$14)),1,K2221)))</f>
        <v>1</v>
      </c>
      <c r="N2222" s="13">
        <f t="shared" si="102"/>
        <v>119247.68793407478</v>
      </c>
      <c r="O2222" s="10">
        <f ca="1">(O2221+(IF(J2221&lt;&gt;J2220,(-O2221*'inputs and tables'!$K$22-'inputs and tables'!$K$21)-O2221*'inputs and tables'!$K$22,0)*('inputs and tables'!$K$15+'inputs and tables'!$K$16)))*(IF(AND(J2221=0,'inputs and tables'!$K$16=1),(data!C2221/data!C2222-1)*'inputs and tables'!$K$18+1,1)*IF(AND(J2221=1,'inputs and tables'!$K$15=1),(data!C2222/data!C2221-1)*'inputs and tables'!$K$17+1,1))</f>
        <v>7381032.8635161873</v>
      </c>
      <c r="P2222" s="10">
        <f ca="1">(P2221+(IF(K2221&lt;&gt;K2220,(-P2221*'inputs and tables'!$K$22-'inputs and tables'!$K$21)-P2221*'inputs and tables'!$K$22,0)*('inputs and tables'!$K$15+'inputs and tables'!$K$16)))*(IF(AND(K2221=0,'inputs and tables'!$K$16=1),data!C2221/data!C2222,1)*IF(AND(K2221=1,'inputs and tables'!$K$15=1),data!C2222/data!C2221,1))</f>
        <v>42223.259497509091</v>
      </c>
      <c r="R2222" s="36">
        <f ca="1">1-O2222/MAX($O$202:O2222)</f>
        <v>0.5789643757554046</v>
      </c>
      <c r="S2222" s="36">
        <f>1-N2222/MAX($N$202:N2222)</f>
        <v>0.18510714948795248</v>
      </c>
    </row>
    <row r="2223" spans="1:19" x14ac:dyDescent="0.4">
      <c r="A2223" s="17">
        <f t="shared" si="103"/>
        <v>2221</v>
      </c>
      <c r="B2223">
        <v>1612137600</v>
      </c>
      <c r="C2223">
        <v>33533.19</v>
      </c>
      <c r="D2223" s="14">
        <f t="shared" si="104"/>
        <v>44228</v>
      </c>
      <c r="F2223">
        <f ca="1">IF(A2223&lt;$F$2,"",AVERAGE(INDIRECT("C"&amp;A2223-$F$2+3):C2223))</f>
        <v>32221.202954545457</v>
      </c>
      <c r="G2223" s="2">
        <f ca="1">IF(A2223&lt;$G$2,"",IF(A2223=$G$2,AVERAGE(INDIRECT("C"&amp;A2223-$G$2+3):C2223),G2222+(2/($G$2+3))*(C2223-G2222)))</f>
        <v>31096.405319198351</v>
      </c>
      <c r="J2223">
        <f ca="1">IF(F2223="","",IF(C2223&lt;(F2223*(1-'inputs and tables'!$K$14)),0,IF(C2223&gt;(F2223*(1+'inputs and tables'!$K$14)),1,J2222)))</f>
        <v>1</v>
      </c>
      <c r="K2223">
        <f ca="1">IF(G2223="","",IF(C2223&lt;(G2223*(1-'inputs and tables'!$K$14)),0,IF(C2223&gt;(G2223*(1+'inputs and tables'!$K$14)),1,K2222)))</f>
        <v>1</v>
      </c>
      <c r="N2223" s="13">
        <f t="shared" si="102"/>
        <v>120670.73302385854</v>
      </c>
      <c r="O2223" s="10">
        <f ca="1">(O2222+(IF(J2222&lt;&gt;J2221,(-O2222*'inputs and tables'!$K$22-'inputs and tables'!$K$21)-O2222*'inputs and tables'!$K$22,0)*('inputs and tables'!$K$15+'inputs and tables'!$K$16)))*(IF(AND(J2222=0,'inputs and tables'!$K$16=1),(data!C2222/data!C2223-1)*'inputs and tables'!$K$18+1,1)*IF(AND(J2222=1,'inputs and tables'!$K$15=1),(data!C2223/data!C2222-1)*'inputs and tables'!$K$17+1,1))</f>
        <v>7579216.754548721</v>
      </c>
      <c r="P2223" s="10">
        <f ca="1">(P2222+(IF(K2222&lt;&gt;K2221,(-P2222*'inputs and tables'!$K$22-'inputs and tables'!$K$21)-P2222*'inputs and tables'!$K$22,0)*('inputs and tables'!$K$15+'inputs and tables'!$K$16)))*(IF(AND(K2222=0,'inputs and tables'!$K$16=1),data!C2222/data!C2223,1)*IF(AND(K2222=1,'inputs and tables'!$K$15=1),data!C2223/data!C2222,1))</f>
        <v>42727.131758209136</v>
      </c>
      <c r="R2223" s="36">
        <f ca="1">1-O2223/MAX($O$202:O2223)</f>
        <v>0.56765938906600022</v>
      </c>
      <c r="S2223" s="36">
        <f>1-N2223/MAX($N$202:N2223)</f>
        <v>0.17538260648245496</v>
      </c>
    </row>
    <row r="2224" spans="1:19" x14ac:dyDescent="0.4">
      <c r="A2224" s="17">
        <f t="shared" si="103"/>
        <v>2222</v>
      </c>
      <c r="B2224">
        <v>1612224000</v>
      </c>
      <c r="C2224">
        <v>35512.67</v>
      </c>
      <c r="D2224" s="14">
        <f t="shared" si="104"/>
        <v>44229</v>
      </c>
      <c r="F2224">
        <f ca="1">IF(A2224&lt;$F$2,"",AVERAGE(INDIRECT("C"&amp;A2224-$F$2+3):C2224))</f>
        <v>32494.752045454548</v>
      </c>
      <c r="G2224" s="2">
        <f ca="1">IF(A2224&lt;$G$2,"",IF(A2224=$G$2,AVERAGE(INDIRECT("C"&amp;A2224-$G$2+3):C2224),G2223+(2/($G$2+3))*(C2224-G2223)))</f>
        <v>31284.331475828207</v>
      </c>
      <c r="J2224">
        <f ca="1">IF(F2224="","",IF(C2224&lt;(F2224*(1-'inputs and tables'!$K$14)),0,IF(C2224&gt;(F2224*(1+'inputs and tables'!$K$14)),1,J2223)))</f>
        <v>1</v>
      </c>
      <c r="K2224">
        <f ca="1">IF(G2224="","",IF(C2224&lt;(G2224*(1-'inputs and tables'!$K$14)),0,IF(C2224&gt;(G2224*(1+'inputs and tables'!$K$14)),1,K2223)))</f>
        <v>1</v>
      </c>
      <c r="N2224" s="13">
        <f t="shared" si="102"/>
        <v>127793.98323077493</v>
      </c>
      <c r="O2224" s="10">
        <f ca="1">(O2223+(IF(J2223&lt;&gt;J2222,(-O2223*'inputs and tables'!$K$22-'inputs and tables'!$K$21)-O2223*'inputs and tables'!$K$22,0)*('inputs and tables'!$K$15+'inputs and tables'!$K$16)))*(IF(AND(J2223=0,'inputs and tables'!$K$16=1),(data!C2223/data!C2224-1)*'inputs and tables'!$K$18+1,1)*IF(AND(J2223=1,'inputs and tables'!$K$15=1),(data!C2224/data!C2223-1)*'inputs and tables'!$K$17+1,1))</f>
        <v>8585877.4080061335</v>
      </c>
      <c r="P2224" s="10">
        <f ca="1">(P2223+(IF(K2223&lt;&gt;K2222,(-P2223*'inputs and tables'!$K$22-'inputs and tables'!$K$21)-P2223*'inputs and tables'!$K$22,0)*('inputs and tables'!$K$15+'inputs and tables'!$K$16)))*(IF(AND(K2223=0,'inputs and tables'!$K$16=1),data!C2223/data!C2224,1)*IF(AND(K2223=1,'inputs and tables'!$K$15=1),data!C2224/data!C2223,1))</f>
        <v>45249.334470588707</v>
      </c>
      <c r="R2224" s="36">
        <f ca="1">1-O2224/MAX($O$202:O2224)</f>
        <v>0.51023653179545225</v>
      </c>
      <c r="S2224" s="36">
        <f>1-N2224/MAX($N$202:N2224)</f>
        <v>0.1267050533442029</v>
      </c>
    </row>
    <row r="2225" spans="1:19" x14ac:dyDescent="0.4">
      <c r="A2225" s="17">
        <f t="shared" si="103"/>
        <v>2223</v>
      </c>
      <c r="B2225">
        <v>1612310400</v>
      </c>
      <c r="C2225">
        <v>37678.370000000003</v>
      </c>
      <c r="D2225" s="14">
        <f t="shared" si="104"/>
        <v>44230</v>
      </c>
      <c r="F2225">
        <f ca="1">IF(A2225&lt;$F$2,"",AVERAGE(INDIRECT("C"&amp;A2225-$F$2+3):C2225))</f>
        <v>32834.501363636366</v>
      </c>
      <c r="G2225" s="2">
        <f ca="1">IF(A2225&lt;$G$2,"",IF(A2225=$G$2,AVERAGE(INDIRECT("C"&amp;A2225-$G$2+3):C2225),G2224+(2/($G$2+3))*(C2225-G2224)))</f>
        <v>31556.418221537646</v>
      </c>
      <c r="J2225">
        <f ca="1">IF(F2225="","",IF(C2225&lt;(F2225*(1-'inputs and tables'!$K$14)),0,IF(C2225&gt;(F2225*(1+'inputs and tables'!$K$14)),1,J2224)))</f>
        <v>1</v>
      </c>
      <c r="K2225">
        <f ca="1">IF(G2225="","",IF(C2225&lt;(G2225*(1-'inputs and tables'!$K$14)),0,IF(C2225&gt;(G2225*(1+'inputs and tables'!$K$14)),1,K2224)))</f>
        <v>1</v>
      </c>
      <c r="N2225" s="13">
        <f t="shared" si="102"/>
        <v>135587.35470869788</v>
      </c>
      <c r="O2225" s="10">
        <f ca="1">(O2224+(IF(J2224&lt;&gt;J2223,(-O2224*'inputs and tables'!$K$22-'inputs and tables'!$K$21)-O2224*'inputs and tables'!$K$22,0)*('inputs and tables'!$K$15+'inputs and tables'!$K$16)))*(IF(AND(J2224=0,'inputs and tables'!$K$16=1),(data!C2224/data!C2225-1)*'inputs and tables'!$K$18+1,1)*IF(AND(J2224=1,'inputs and tables'!$K$15=1),(data!C2225/data!C2224-1)*'inputs and tables'!$K$17+1,1))</f>
        <v>9763977.4517558012</v>
      </c>
      <c r="P2225" s="10">
        <f ca="1">(P2224+(IF(K2224&lt;&gt;K2223,(-P2224*'inputs and tables'!$K$22-'inputs and tables'!$K$21)-P2224*'inputs and tables'!$K$22,0)*('inputs and tables'!$K$15+'inputs and tables'!$K$16)))*(IF(AND(K2224=0,'inputs and tables'!$K$16=1),data!C2224/data!C2225,1)*IF(AND(K2224=1,'inputs and tables'!$K$15=1),data!C2225/data!C2224,1))</f>
        <v>48008.813937014471</v>
      </c>
      <c r="R2225" s="36">
        <f ca="1">1-O2225/MAX($O$202:O2225)</f>
        <v>0.44303427209620061</v>
      </c>
      <c r="S2225" s="36">
        <f>1-N2225/MAX($N$202:N2225)</f>
        <v>7.3448149090806436E-2</v>
      </c>
    </row>
    <row r="2226" spans="1:19" x14ac:dyDescent="0.4">
      <c r="A2226" s="17">
        <f t="shared" si="103"/>
        <v>2224</v>
      </c>
      <c r="B2226">
        <v>1612396800</v>
      </c>
      <c r="C2226">
        <v>36975</v>
      </c>
      <c r="D2226" s="14">
        <f t="shared" si="104"/>
        <v>44231</v>
      </c>
      <c r="F2226">
        <f ca="1">IF(A2226&lt;$F$2,"",AVERAGE(INDIRECT("C"&amp;A2226-$F$2+3):C2226))</f>
        <v>33133.40431818182</v>
      </c>
      <c r="G2226" s="2">
        <f ca="1">IF(A2226&lt;$G$2,"",IF(A2226=$G$2,AVERAGE(INDIRECT("C"&amp;A2226-$G$2+3):C2226),G2225+(2/($G$2+3))*(C2226-G2225)))</f>
        <v>31786.996169557322</v>
      </c>
      <c r="J2226">
        <f ca="1">IF(F2226="","",IF(C2226&lt;(F2226*(1-'inputs and tables'!$K$14)),0,IF(C2226&gt;(F2226*(1+'inputs and tables'!$K$14)),1,J2225)))</f>
        <v>1</v>
      </c>
      <c r="K2226">
        <f ca="1">IF(G2226="","",IF(C2226&lt;(G2226*(1-'inputs and tables'!$K$14)),0,IF(C2226&gt;(G2226*(1+'inputs and tables'!$K$14)),1,K2225)))</f>
        <v>1</v>
      </c>
      <c r="N2226" s="13">
        <f t="shared" si="102"/>
        <v>133056.2452769083</v>
      </c>
      <c r="O2226" s="10">
        <f ca="1">(O2225+(IF(J2225&lt;&gt;J2224,(-O2225*'inputs and tables'!$K$22-'inputs and tables'!$K$21)-O2225*'inputs and tables'!$K$22,0)*('inputs and tables'!$K$15+'inputs and tables'!$K$16)))*(IF(AND(J2225=0,'inputs and tables'!$K$16=1),(data!C2225/data!C2226-1)*'inputs and tables'!$K$18+1,1)*IF(AND(J2225=1,'inputs and tables'!$K$15=1),(data!C2226/data!C2225-1)*'inputs and tables'!$K$17+1,1))</f>
        <v>9353866.8273964301</v>
      </c>
      <c r="P2226" s="10">
        <f ca="1">(P2225+(IF(K2225&lt;&gt;K2224,(-P2225*'inputs and tables'!$K$22-'inputs and tables'!$K$21)-P2225*'inputs and tables'!$K$22,0)*('inputs and tables'!$K$15+'inputs and tables'!$K$16)))*(IF(AND(K2225=0,'inputs and tables'!$K$16=1),data!C2225/data!C2226,1)*IF(AND(K2225=1,'inputs and tables'!$K$15=1),data!C2226/data!C2225,1))</f>
        <v>47112.597899567045</v>
      </c>
      <c r="R2226" s="36">
        <f ca="1">1-O2226/MAX($O$202:O2226)</f>
        <v>0.46642817724868779</v>
      </c>
      <c r="S2226" s="36">
        <f>1-N2226/MAX($N$202:N2226)</f>
        <v>9.0744777776548546E-2</v>
      </c>
    </row>
    <row r="2227" spans="1:19" x14ac:dyDescent="0.4">
      <c r="A2227" s="17">
        <f t="shared" si="103"/>
        <v>2225</v>
      </c>
      <c r="B2227">
        <v>1612483200</v>
      </c>
      <c r="C2227">
        <v>38311.49</v>
      </c>
      <c r="D2227" s="14">
        <f t="shared" si="104"/>
        <v>44232</v>
      </c>
      <c r="F2227">
        <f ca="1">IF(A2227&lt;$F$2,"",AVERAGE(INDIRECT("C"&amp;A2227-$F$2+3):C2227))</f>
        <v>33476.202954545457</v>
      </c>
      <c r="G2227" s="2">
        <f ca="1">IF(A2227&lt;$G$2,"",IF(A2227=$G$2,AVERAGE(INDIRECT("C"&amp;A2227-$G$2+3):C2227),G2226+(2/($G$2+3))*(C2227-G2226)))</f>
        <v>32064.634204895308</v>
      </c>
      <c r="J2227">
        <f ca="1">IF(F2227="","",IF(C2227&lt;(F2227*(1-'inputs and tables'!$K$14)),0,IF(C2227&gt;(F2227*(1+'inputs and tables'!$K$14)),1,J2226)))</f>
        <v>1</v>
      </c>
      <c r="K2227">
        <f ca="1">IF(G2227="","",IF(C2227&lt;(G2227*(1-'inputs and tables'!$K$14)),0,IF(C2227&gt;(G2227*(1+'inputs and tables'!$K$14)),1,K2226)))</f>
        <v>1</v>
      </c>
      <c r="N2227" s="13">
        <f t="shared" si="102"/>
        <v>137865.66627082677</v>
      </c>
      <c r="O2227" s="10">
        <f ca="1">(O2226+(IF(J2226&lt;&gt;J2225,(-O2226*'inputs and tables'!$K$22-'inputs and tables'!$K$21)-O2226*'inputs and tables'!$K$22,0)*('inputs and tables'!$K$15+'inputs and tables'!$K$16)))*(IF(AND(J2226=0,'inputs and tables'!$K$16=1),(data!C2226/data!C2227-1)*'inputs and tables'!$K$18+1,1)*IF(AND(J2226=1,'inputs and tables'!$K$15=1),(data!C2227/data!C2226-1)*'inputs and tables'!$K$17+1,1))</f>
        <v>10114598.032841485</v>
      </c>
      <c r="P2227" s="10">
        <f ca="1">(P2226+(IF(K2226&lt;&gt;K2225,(-P2226*'inputs and tables'!$K$22-'inputs and tables'!$K$21)-P2226*'inputs and tables'!$K$22,0)*('inputs and tables'!$K$15+'inputs and tables'!$K$16)))*(IF(AND(K2226=0,'inputs and tables'!$K$16=1),data!C2226/data!C2227,1)*IF(AND(K2226=1,'inputs and tables'!$K$15=1),data!C2227/data!C2226,1))</f>
        <v>48815.519223888681</v>
      </c>
      <c r="R2227" s="36">
        <f ca="1">1-O2227/MAX($O$202:O2227)</f>
        <v>0.42303385237715219</v>
      </c>
      <c r="S2227" s="36">
        <f>1-N2227/MAX($N$202:N2227)</f>
        <v>5.787904384958642E-2</v>
      </c>
    </row>
    <row r="2228" spans="1:19" x14ac:dyDescent="0.4">
      <c r="A2228" s="17">
        <f t="shared" si="103"/>
        <v>2226</v>
      </c>
      <c r="B2228">
        <v>1612569600</v>
      </c>
      <c r="C2228">
        <v>39265.43</v>
      </c>
      <c r="D2228" s="14">
        <f t="shared" si="104"/>
        <v>44233</v>
      </c>
      <c r="F2228">
        <f ca="1">IF(A2228&lt;$F$2,"",AVERAGE(INDIRECT("C"&amp;A2228-$F$2+3):C2228))</f>
        <v>33829.554545454543</v>
      </c>
      <c r="G2228" s="2">
        <f ca="1">IF(A2228&lt;$G$2,"",IF(A2228=$G$2,AVERAGE(INDIRECT("C"&amp;A2228-$G$2+3):C2228),G2227+(2/($G$2+3))*(C2228-G2227)))</f>
        <v>32371.051047240187</v>
      </c>
      <c r="J2228">
        <f ca="1">IF(F2228="","",IF(C2228&lt;(F2228*(1-'inputs and tables'!$K$14)),0,IF(C2228&gt;(F2228*(1+'inputs and tables'!$K$14)),1,J2227)))</f>
        <v>1</v>
      </c>
      <c r="K2228">
        <f ca="1">IF(G2228="","",IF(C2228&lt;(G2228*(1-'inputs and tables'!$K$14)),0,IF(C2228&gt;(G2228*(1+'inputs and tables'!$K$14)),1,K2227)))</f>
        <v>1</v>
      </c>
      <c r="N2228" s="13">
        <f t="shared" si="102"/>
        <v>141298.46342077822</v>
      </c>
      <c r="O2228" s="10">
        <f ca="1">(O2227+(IF(J2227&lt;&gt;J2226,(-O2227*'inputs and tables'!$K$22-'inputs and tables'!$K$21)-O2227*'inputs and tables'!$K$22,0)*('inputs and tables'!$K$15+'inputs and tables'!$K$16)))*(IF(AND(J2227=0,'inputs and tables'!$K$16=1),(data!C2227/data!C2228-1)*'inputs and tables'!$K$18+1,1)*IF(AND(J2227=1,'inputs and tables'!$K$15=1),(data!C2228/data!C2227-1)*'inputs and tables'!$K$17+1,1))</f>
        <v>10681258.8232926</v>
      </c>
      <c r="P2228" s="10">
        <f ca="1">(P2227+(IF(K2227&lt;&gt;K2226,(-P2227*'inputs and tables'!$K$22-'inputs and tables'!$K$21)-P2227*'inputs and tables'!$K$22,0)*('inputs and tables'!$K$15+'inputs and tables'!$K$16)))*(IF(AND(K2227=0,'inputs and tables'!$K$16=1),data!C2227/data!C2228,1)*IF(AND(K2227=1,'inputs and tables'!$K$15=1),data!C2228/data!C2227,1))</f>
        <v>50031.005137081738</v>
      </c>
      <c r="R2228" s="36">
        <f ca="1">1-O2228/MAX($O$202:O2228)</f>
        <v>0.39070986953434117</v>
      </c>
      <c r="S2228" s="36">
        <f>1-N2228/MAX($N$202:N2228)</f>
        <v>3.4420627982437169E-2</v>
      </c>
    </row>
    <row r="2229" spans="1:19" x14ac:dyDescent="0.4">
      <c r="A2229" s="17">
        <f t="shared" si="103"/>
        <v>2227</v>
      </c>
      <c r="B2229">
        <v>1612656000</v>
      </c>
      <c r="C2229">
        <v>38871.42</v>
      </c>
      <c r="D2229" s="14">
        <f t="shared" si="104"/>
        <v>44234</v>
      </c>
      <c r="F2229">
        <f ca="1">IF(A2229&lt;$F$2,"",AVERAGE(INDIRECT("C"&amp;A2229-$F$2+3):C2229))</f>
        <v>34151.525227272723</v>
      </c>
      <c r="G2229" s="2">
        <f ca="1">IF(A2229&lt;$G$2,"",IF(A2229=$G$2,AVERAGE(INDIRECT("C"&amp;A2229-$G$2+3):C2229),G2228+(2/($G$2+3))*(C2229-G2228)))</f>
        <v>32647.662492038478</v>
      </c>
      <c r="J2229">
        <f ca="1">IF(F2229="","",IF(C2229&lt;(F2229*(1-'inputs and tables'!$K$14)),0,IF(C2229&gt;(F2229*(1+'inputs and tables'!$K$14)),1,J2228)))</f>
        <v>1</v>
      </c>
      <c r="K2229">
        <f ca="1">IF(G2229="","",IF(C2229&lt;(G2229*(1-'inputs and tables'!$K$14)),0,IF(C2229&gt;(G2229*(1+'inputs and tables'!$K$14)),1,K2228)))</f>
        <v>1</v>
      </c>
      <c r="N2229" s="13">
        <f t="shared" si="102"/>
        <v>139880.60023750426</v>
      </c>
      <c r="O2229" s="10">
        <f ca="1">(O2228+(IF(J2228&lt;&gt;J2227,(-O2228*'inputs and tables'!$K$22-'inputs and tables'!$K$21)-O2228*'inputs and tables'!$K$22,0)*('inputs and tables'!$K$15+'inputs and tables'!$K$16)))*(IF(AND(J2228=0,'inputs and tables'!$K$16=1),(data!C2228/data!C2229-1)*'inputs and tables'!$K$18+1,1)*IF(AND(J2228=1,'inputs and tables'!$K$15=1),(data!C2229/data!C2228-1)*'inputs and tables'!$K$17+1,1))</f>
        <v>10440100.728877934</v>
      </c>
      <c r="P2229" s="10">
        <f ca="1">(P2228+(IF(K2228&lt;&gt;K2227,(-P2228*'inputs and tables'!$K$22-'inputs and tables'!$K$21)-P2228*'inputs and tables'!$K$22,0)*('inputs and tables'!$K$15+'inputs and tables'!$K$16)))*(IF(AND(K2228=0,'inputs and tables'!$K$16=1),data!C2228/data!C2229,1)*IF(AND(K2228=1,'inputs and tables'!$K$15=1),data!C2229/data!C2228,1))</f>
        <v>49528.967687496654</v>
      </c>
      <c r="R2229" s="36">
        <f ca="1">1-O2229/MAX($O$202:O2229)</f>
        <v>0.40446623001952486</v>
      </c>
      <c r="S2229" s="36">
        <f>1-N2229/MAX($N$202:N2229)</f>
        <v>4.4109759831206907E-2</v>
      </c>
    </row>
    <row r="2230" spans="1:19" x14ac:dyDescent="0.4">
      <c r="A2230" s="17">
        <f t="shared" si="103"/>
        <v>2228</v>
      </c>
      <c r="B2230">
        <v>1612742400</v>
      </c>
      <c r="C2230">
        <v>46448.1</v>
      </c>
      <c r="D2230" s="14">
        <f t="shared" si="104"/>
        <v>44235</v>
      </c>
      <c r="F2230">
        <f ca="1">IF(A2230&lt;$F$2,"",AVERAGE(INDIRECT("C"&amp;A2230-$F$2+3):C2230))</f>
        <v>34605.451363636363</v>
      </c>
      <c r="G2230" s="2">
        <f ca="1">IF(A2230&lt;$G$2,"",IF(A2230=$G$2,AVERAGE(INDIRECT("C"&amp;A2230-$G$2+3):C2230),G2229+(2/($G$2+3))*(C2230-G2229)))</f>
        <v>33234.915151951733</v>
      </c>
      <c r="J2230">
        <f ca="1">IF(F2230="","",IF(C2230&lt;(F2230*(1-'inputs and tables'!$K$14)),0,IF(C2230&gt;(F2230*(1+'inputs and tables'!$K$14)),1,J2229)))</f>
        <v>1</v>
      </c>
      <c r="K2230">
        <f ca="1">IF(G2230="","",IF(C2230&lt;(G2230*(1-'inputs and tables'!$K$14)),0,IF(C2230&gt;(G2230*(1+'inputs and tables'!$K$14)),1,K2229)))</f>
        <v>1</v>
      </c>
      <c r="N2230" s="13">
        <f t="shared" si="102"/>
        <v>167145.63316420189</v>
      </c>
      <c r="O2230" s="10">
        <f ca="1">(O2229+(IF(J2229&lt;&gt;J2228,(-O2229*'inputs and tables'!$K$22-'inputs and tables'!$K$21)-O2229*'inputs and tables'!$K$22,0)*('inputs and tables'!$K$15+'inputs and tables'!$K$16)))*(IF(AND(J2229=0,'inputs and tables'!$K$16=1),(data!C2229/data!C2230-1)*'inputs and tables'!$K$18+1,1)*IF(AND(J2229=1,'inputs and tables'!$K$15=1),(data!C2230/data!C2229-1)*'inputs and tables'!$K$17+1,1))</f>
        <v>15018732.802997386</v>
      </c>
      <c r="P2230" s="10">
        <f ca="1">(P2229+(IF(K2229&lt;&gt;K2228,(-P2229*'inputs and tables'!$K$22-'inputs and tables'!$K$21)-P2229*'inputs and tables'!$K$22,0)*('inputs and tables'!$K$15+'inputs and tables'!$K$16)))*(IF(AND(K2229=0,'inputs and tables'!$K$16=1),data!C2229/data!C2230,1)*IF(AND(K2229=1,'inputs and tables'!$K$15=1),data!C2230/data!C2229,1))</f>
        <v>59182.979269746596</v>
      </c>
      <c r="R2230" s="36">
        <f ca="1">1-O2230/MAX($O$202:O2230)</f>
        <v>0.14328771352192216</v>
      </c>
      <c r="S2230" s="36">
        <f>1-N2230/MAX($N$202:N2230)</f>
        <v>0</v>
      </c>
    </row>
    <row r="2231" spans="1:19" x14ac:dyDescent="0.4">
      <c r="A2231" s="17">
        <f t="shared" si="103"/>
        <v>2229</v>
      </c>
      <c r="B2231">
        <v>1612828800</v>
      </c>
      <c r="C2231">
        <v>46514.73</v>
      </c>
      <c r="D2231" s="14">
        <f t="shared" si="104"/>
        <v>44236</v>
      </c>
      <c r="F2231">
        <f ca="1">IF(A2231&lt;$F$2,"",AVERAGE(INDIRECT("C"&amp;A2231-$F$2+3):C2231))</f>
        <v>35065.816818181818</v>
      </c>
      <c r="G2231" s="2">
        <f ca="1">IF(A2231&lt;$G$2,"",IF(A2231=$G$2,AVERAGE(INDIRECT("C"&amp;A2231-$G$2+3):C2231),G2230+(2/($G$2+3))*(C2231-G2230)))</f>
        <v>33800.013656124</v>
      </c>
      <c r="J2231">
        <f ca="1">IF(F2231="","",IF(C2231&lt;(F2231*(1-'inputs and tables'!$K$14)),0,IF(C2231&gt;(F2231*(1+'inputs and tables'!$K$14)),1,J2230)))</f>
        <v>1</v>
      </c>
      <c r="K2231">
        <f ca="1">IF(G2231="","",IF(C2231&lt;(G2231*(1-'inputs and tables'!$K$14)),0,IF(C2231&gt;(G2231*(1+'inputs and tables'!$K$14)),1,K2230)))</f>
        <v>1</v>
      </c>
      <c r="N2231" s="13">
        <f t="shared" si="102"/>
        <v>167385.40429666438</v>
      </c>
      <c r="O2231" s="10">
        <f ca="1">(O2230+(IF(J2230&lt;&gt;J2229,(-O2230*'inputs and tables'!$K$22-'inputs and tables'!$K$21)-O2230*'inputs and tables'!$K$22,0)*('inputs and tables'!$K$15+'inputs and tables'!$K$16)))*(IF(AND(J2230=0,'inputs and tables'!$K$16=1),(data!C2230/data!C2231-1)*'inputs and tables'!$K$18+1,1)*IF(AND(J2230=1,'inputs and tables'!$K$15=1),(data!C2231/data!C2230-1)*'inputs and tables'!$K$17+1,1))</f>
        <v>15067207.786365779</v>
      </c>
      <c r="P2231" s="10">
        <f ca="1">(P2230+(IF(K2230&lt;&gt;K2229,(-P2230*'inputs and tables'!$K$22-'inputs and tables'!$K$21)-P2230*'inputs and tables'!$K$22,0)*('inputs and tables'!$K$15+'inputs and tables'!$K$16)))*(IF(AND(K2230=0,'inputs and tables'!$K$16=1),data!C2230/data!C2231,1)*IF(AND(K2230=1,'inputs and tables'!$K$15=1),data!C2231/data!C2230,1))</f>
        <v>59267.877509044723</v>
      </c>
      <c r="R2231" s="36">
        <f ca="1">1-O2231/MAX($O$202:O2231)</f>
        <v>0.14052255920542511</v>
      </c>
      <c r="S2231" s="36">
        <f>1-N2231/MAX($N$202:N2231)</f>
        <v>0</v>
      </c>
    </row>
    <row r="2232" spans="1:19" x14ac:dyDescent="0.4">
      <c r="A2232" s="17">
        <f t="shared" si="103"/>
        <v>2230</v>
      </c>
      <c r="B2232">
        <v>1612915200</v>
      </c>
      <c r="C2232">
        <v>44850</v>
      </c>
      <c r="D2232" s="14">
        <f t="shared" si="104"/>
        <v>44237</v>
      </c>
      <c r="F2232">
        <f ca="1">IF(A2232&lt;$F$2,"",AVERAGE(INDIRECT("C"&amp;A2232-$F$2+3):C2232))</f>
        <v>35470.581363636367</v>
      </c>
      <c r="G2232" s="2">
        <f ca="1">IF(A2232&lt;$G$2,"",IF(A2232=$G$2,AVERAGE(INDIRECT("C"&amp;A2232-$G$2+3):C2232),G2231+(2/($G$2+3))*(C2232-G2231)))</f>
        <v>34270.22584096979</v>
      </c>
      <c r="J2232">
        <f ca="1">IF(F2232="","",IF(C2232&lt;(F2232*(1-'inputs and tables'!$K$14)),0,IF(C2232&gt;(F2232*(1+'inputs and tables'!$K$14)),1,J2231)))</f>
        <v>1</v>
      </c>
      <c r="K2232">
        <f ca="1">IF(G2232="","",IF(C2232&lt;(G2232*(1-'inputs and tables'!$K$14)),0,IF(C2232&gt;(G2232*(1+'inputs and tables'!$K$14)),1,K2231)))</f>
        <v>1</v>
      </c>
      <c r="N2232" s="13">
        <f t="shared" si="102"/>
        <v>161394.79650221331</v>
      </c>
      <c r="O2232" s="10">
        <f ca="1">(O2231+(IF(J2231&lt;&gt;J2230,(-O2231*'inputs and tables'!$K$22-'inputs and tables'!$K$21)-O2231*'inputs and tables'!$K$22,0)*('inputs and tables'!$K$15+'inputs and tables'!$K$16)))*(IF(AND(J2231=0,'inputs and tables'!$K$16=1),(data!C2231/data!C2232-1)*'inputs and tables'!$K$18+1,1)*IF(AND(J2231=1,'inputs and tables'!$K$15=1),(data!C2232/data!C2231-1)*'inputs and tables'!$K$17+1,1))</f>
        <v>13853906.669903472</v>
      </c>
      <c r="P2232" s="10">
        <f ca="1">(P2231+(IF(K2231&lt;&gt;K2230,(-P2231*'inputs and tables'!$K$22-'inputs and tables'!$K$21)-P2231*'inputs and tables'!$K$22,0)*('inputs and tables'!$K$15+'inputs and tables'!$K$16)))*(IF(AND(K2231=0,'inputs and tables'!$K$16=1),data!C2231/data!C2232,1)*IF(AND(K2231=1,'inputs and tables'!$K$15=1),data!C2232/data!C2231,1))</f>
        <v>57146.721184464695</v>
      </c>
      <c r="R2232" s="36">
        <f ca="1">1-O2232/MAX($O$202:O2232)</f>
        <v>0.20973279067471251</v>
      </c>
      <c r="S2232" s="36">
        <f>1-N2232/MAX($N$202:N2232)</f>
        <v>3.5789308032100897E-2</v>
      </c>
    </row>
    <row r="2233" spans="1:19" x14ac:dyDescent="0.4">
      <c r="A2233" s="17">
        <f t="shared" si="103"/>
        <v>2231</v>
      </c>
      <c r="B2233">
        <v>1613001600</v>
      </c>
      <c r="C2233">
        <v>47997.91</v>
      </c>
      <c r="D2233" s="14">
        <f t="shared" si="104"/>
        <v>44238</v>
      </c>
      <c r="F2233">
        <f ca="1">IF(A2233&lt;$F$2,"",AVERAGE(INDIRECT("C"&amp;A2233-$F$2+3):C2233))</f>
        <v>35939.480454545446</v>
      </c>
      <c r="G2233" s="2">
        <f ca="1">IF(A2233&lt;$G$2,"",IF(A2233=$G$2,AVERAGE(INDIRECT("C"&amp;A2233-$G$2+3):C2233),G2232+(2/($G$2+3))*(C2233-G2232)))</f>
        <v>34854.382613694477</v>
      </c>
      <c r="J2233">
        <f ca="1">IF(F2233="","",IF(C2233&lt;(F2233*(1-'inputs and tables'!$K$14)),0,IF(C2233&gt;(F2233*(1+'inputs and tables'!$K$14)),1,J2232)))</f>
        <v>1</v>
      </c>
      <c r="K2233">
        <f ca="1">IF(G2233="","",IF(C2233&lt;(G2233*(1-'inputs and tables'!$K$14)),0,IF(C2233&gt;(G2233*(1+'inputs and tables'!$K$14)),1,K2232)))</f>
        <v>1</v>
      </c>
      <c r="N2233" s="13">
        <f t="shared" si="102"/>
        <v>172722.69603080378</v>
      </c>
      <c r="O2233" s="10">
        <f ca="1">(O2232+(IF(J2232&lt;&gt;J2231,(-O2232*'inputs and tables'!$K$22-'inputs and tables'!$K$21)-O2232*'inputs and tables'!$K$22,0)*('inputs and tables'!$K$15+'inputs and tables'!$K$16)))*(IF(AND(J2232=0,'inputs and tables'!$K$16=1),(data!C2232/data!C2233-1)*'inputs and tables'!$K$18+1,1)*IF(AND(J2232=1,'inputs and tables'!$K$15=1),(data!C2233/data!C2232-1)*'inputs and tables'!$K$17+1,1))</f>
        <v>16041742.021672161</v>
      </c>
      <c r="P2233" s="10">
        <f ca="1">(P2232+(IF(K2232&lt;&gt;K2231,(-P2232*'inputs and tables'!$K$22-'inputs and tables'!$K$21)-P2232*'inputs and tables'!$K$22,0)*('inputs and tables'!$K$15+'inputs and tables'!$K$16)))*(IF(AND(K2232=0,'inputs and tables'!$K$16=1),data!C2232/data!C2233,1)*IF(AND(K2232=1,'inputs and tables'!$K$15=1),data!C2233/data!C2232,1))</f>
        <v>61157.707473958304</v>
      </c>
      <c r="R2233" s="36">
        <f ca="1">1-O2233/MAX($O$202:O2233)</f>
        <v>8.4932286448600403E-2</v>
      </c>
      <c r="S2233" s="36">
        <f>1-N2233/MAX($N$202:N2233)</f>
        <v>0</v>
      </c>
    </row>
    <row r="2234" spans="1:19" x14ac:dyDescent="0.4">
      <c r="A2234" s="17">
        <f t="shared" si="103"/>
        <v>2232</v>
      </c>
      <c r="B2234">
        <v>1613088000</v>
      </c>
      <c r="C2234">
        <v>47408.34</v>
      </c>
      <c r="D2234" s="14">
        <f t="shared" si="104"/>
        <v>44239</v>
      </c>
      <c r="F2234">
        <f ca="1">IF(A2234&lt;$F$2,"",AVERAGE(INDIRECT("C"&amp;A2234-$F$2+3):C2234))</f>
        <v>36360.183181818174</v>
      </c>
      <c r="G2234" s="2">
        <f ca="1">IF(A2234&lt;$G$2,"",IF(A2234=$G$2,AVERAGE(INDIRECT("C"&amp;A2234-$G$2+3):C2234),G2233+(2/($G$2+3))*(C2234-G2233)))</f>
        <v>35388.593566303221</v>
      </c>
      <c r="J2234">
        <f ca="1">IF(F2234="","",IF(C2234&lt;(F2234*(1-'inputs and tables'!$K$14)),0,IF(C2234&gt;(F2234*(1+'inputs and tables'!$K$14)),1,J2233)))</f>
        <v>1</v>
      </c>
      <c r="K2234">
        <f ca="1">IF(G2234="","",IF(C2234&lt;(G2234*(1-'inputs and tables'!$K$14)),0,IF(C2234&gt;(G2234*(1+'inputs and tables'!$K$14)),1,K2233)))</f>
        <v>1</v>
      </c>
      <c r="N2234" s="13">
        <f t="shared" si="102"/>
        <v>170601.10115513354</v>
      </c>
      <c r="O2234" s="10">
        <f ca="1">(O2233+(IF(J2233&lt;&gt;J2232,(-O2233*'inputs and tables'!$K$22-'inputs and tables'!$K$21)-O2233*'inputs and tables'!$K$22,0)*('inputs and tables'!$K$15+'inputs and tables'!$K$16)))*(IF(AND(J2233=0,'inputs and tables'!$K$16=1),(data!C2233/data!C2234-1)*'inputs and tables'!$K$18+1,1)*IF(AND(J2233=1,'inputs and tables'!$K$15=1),(data!C2234/data!C2233-1)*'inputs and tables'!$K$17+1,1))</f>
        <v>15598391.631032985</v>
      </c>
      <c r="P2234" s="10">
        <f ca="1">(P2233+(IF(K2233&lt;&gt;K2232,(-P2233*'inputs and tables'!$K$22-'inputs and tables'!$K$21)-P2233*'inputs and tables'!$K$22,0)*('inputs and tables'!$K$15+'inputs and tables'!$K$16)))*(IF(AND(K2233=0,'inputs and tables'!$K$16=1),data!C2233/data!C2234,1)*IF(AND(K2233=1,'inputs and tables'!$K$15=1),data!C2234/data!C2233,1))</f>
        <v>60406.492481567555</v>
      </c>
      <c r="R2234" s="36">
        <f ca="1">1-O2234/MAX($O$202:O2234)</f>
        <v>0.11022228473658069</v>
      </c>
      <c r="S2234" s="36">
        <f>1-N2234/MAX($N$202:N2234)</f>
        <v>1.2283243166212876E-2</v>
      </c>
    </row>
    <row r="2235" spans="1:19" x14ac:dyDescent="0.4">
      <c r="A2235" s="17">
        <f t="shared" si="103"/>
        <v>2233</v>
      </c>
      <c r="B2235">
        <v>1613174400</v>
      </c>
      <c r="C2235">
        <v>47232.45</v>
      </c>
      <c r="D2235" s="14">
        <f t="shared" si="104"/>
        <v>44240</v>
      </c>
      <c r="F2235">
        <f ca="1">IF(A2235&lt;$F$2,"",AVERAGE(INDIRECT("C"&amp;A2235-$F$2+3):C2235))</f>
        <v>36774.782500000001</v>
      </c>
      <c r="G2235" s="2">
        <f ca="1">IF(A2235&lt;$G$2,"",IF(A2235=$G$2,AVERAGE(INDIRECT("C"&amp;A2235-$G$2+3):C2235),G2234+(2/($G$2+3))*(C2235-G2234)))</f>
        <v>35892.587457098831</v>
      </c>
      <c r="J2235">
        <f ca="1">IF(F2235="","",IF(C2235&lt;(F2235*(1-'inputs and tables'!$K$14)),0,IF(C2235&gt;(F2235*(1+'inputs and tables'!$K$14)),1,J2234)))</f>
        <v>1</v>
      </c>
      <c r="K2235">
        <f ca="1">IF(G2235="","",IF(C2235&lt;(G2235*(1-'inputs and tables'!$K$14)),0,IF(C2235&gt;(G2235*(1+'inputs and tables'!$K$14)),1,K2234)))</f>
        <v>1</v>
      </c>
      <c r="N2235" s="13">
        <f t="shared" ref="N2235:N2298" si="105">(C2235/C2234)*N2234</f>
        <v>169968.15286624225</v>
      </c>
      <c r="O2235" s="10">
        <f ca="1">(O2234+(IF(J2234&lt;&gt;J2233,(-O2234*'inputs and tables'!$K$22-'inputs and tables'!$K$21)-O2234*'inputs and tables'!$K$22,0)*('inputs and tables'!$K$15+'inputs and tables'!$K$16)))*(IF(AND(J2234=0,'inputs and tables'!$K$16=1),(data!C2234/data!C2235-1)*'inputs and tables'!$K$18+1,1)*IF(AND(J2234=1,'inputs and tables'!$K$15=1),(data!C2235/data!C2234-1)*'inputs and tables'!$K$17+1,1))</f>
        <v>15468180.312012736</v>
      </c>
      <c r="P2235" s="10">
        <f ca="1">(P2234+(IF(K2234&lt;&gt;K2233,(-P2234*'inputs and tables'!$K$22-'inputs and tables'!$K$21)-P2234*'inputs and tables'!$K$22,0)*('inputs and tables'!$K$15+'inputs and tables'!$K$16)))*(IF(AND(K2234=0,'inputs and tables'!$K$16=1),data!C2234/data!C2235,1)*IF(AND(K2234=1,'inputs and tables'!$K$15=1),data!C2235/data!C2234,1))</f>
        <v>60182.377948922389</v>
      </c>
      <c r="R2235" s="36">
        <f ca="1">1-O2235/MAX($O$202:O2235)</f>
        <v>0.11764991783362211</v>
      </c>
      <c r="S2235" s="36">
        <f>1-N2235/MAX($N$202:N2235)</f>
        <v>1.5947777726155188E-2</v>
      </c>
    </row>
    <row r="2236" spans="1:19" x14ac:dyDescent="0.4">
      <c r="A2236" s="17">
        <f t="shared" si="103"/>
        <v>2234</v>
      </c>
      <c r="B2236">
        <v>1613260800</v>
      </c>
      <c r="C2236">
        <v>48680.69</v>
      </c>
      <c r="D2236" s="14">
        <f t="shared" si="104"/>
        <v>44241</v>
      </c>
      <c r="F2236">
        <f ca="1">IF(A2236&lt;$F$2,"",AVERAGE(INDIRECT("C"&amp;A2236-$F$2+3):C2236))</f>
        <v>37212.688181818179</v>
      </c>
      <c r="G2236" s="2">
        <f ca="1">IF(A2236&lt;$G$2,"",IF(A2236=$G$2,AVERAGE(INDIRECT("C"&amp;A2236-$G$2+3):C2236),G2235+(2/($G$2+3))*(C2236-G2235)))</f>
        <v>36436.762033392501</v>
      </c>
      <c r="J2236">
        <f ca="1">IF(F2236="","",IF(C2236&lt;(F2236*(1-'inputs and tables'!$K$14)),0,IF(C2236&gt;(F2236*(1+'inputs and tables'!$K$14)),1,J2235)))</f>
        <v>1</v>
      </c>
      <c r="K2236">
        <f ca="1">IF(G2236="","",IF(C2236&lt;(G2236*(1-'inputs and tables'!$K$14)),0,IF(C2236&gt;(G2236*(1+'inputs and tables'!$K$14)),1,K2235)))</f>
        <v>1</v>
      </c>
      <c r="N2236" s="13">
        <f t="shared" si="105"/>
        <v>175179.71139659599</v>
      </c>
      <c r="O2236" s="10">
        <f ca="1">(O2235+(IF(J2235&lt;&gt;J2234,(-O2235*'inputs and tables'!$K$22-'inputs and tables'!$K$21)-O2235*'inputs and tables'!$K$22,0)*('inputs and tables'!$K$15+'inputs and tables'!$K$16)))*(IF(AND(J2235=0,'inputs and tables'!$K$16=1),(data!C2235/data!C2236-1)*'inputs and tables'!$K$18+1,1)*IF(AND(J2235=1,'inputs and tables'!$K$15=1),(data!C2236/data!C2235-1)*'inputs and tables'!$K$17+1,1))</f>
        <v>16535321.319390206</v>
      </c>
      <c r="P2236" s="10">
        <f ca="1">(P2235+(IF(K2235&lt;&gt;K2234,(-P2235*'inputs and tables'!$K$22-'inputs and tables'!$K$21)-P2235*'inputs and tables'!$K$22,0)*('inputs and tables'!$K$15+'inputs and tables'!$K$16)))*(IF(AND(K2235=0,'inputs and tables'!$K$16=1),data!C2235/data!C2236,1)*IF(AND(K2235=1,'inputs and tables'!$K$15=1),data!C2236/data!C2235,1))</f>
        <v>62027.688260810668</v>
      </c>
      <c r="R2236" s="36">
        <f ca="1">1-O2236/MAX($O$202:O2236)</f>
        <v>5.6777084924416021E-2</v>
      </c>
      <c r="S2236" s="36">
        <f>1-N2236/MAX($N$202:N2236)</f>
        <v>0</v>
      </c>
    </row>
    <row r="2237" spans="1:19" x14ac:dyDescent="0.4">
      <c r="A2237" s="17">
        <f t="shared" si="103"/>
        <v>2235</v>
      </c>
      <c r="B2237">
        <v>1613347200</v>
      </c>
      <c r="C2237">
        <v>47936.37</v>
      </c>
      <c r="D2237" s="14">
        <f t="shared" si="104"/>
        <v>44242</v>
      </c>
      <c r="F2237">
        <f ca="1">IF(A2237&lt;$F$2,"",AVERAGE(INDIRECT("C"&amp;A2237-$F$2+3):C2237))</f>
        <v>37569.744090909087</v>
      </c>
      <c r="G2237" s="2">
        <f ca="1">IF(A2237&lt;$G$2,"",IF(A2237=$G$2,AVERAGE(INDIRECT("C"&amp;A2237-$G$2+3):C2237),G2236+(2/($G$2+3))*(C2237-G2236)))</f>
        <v>36926.107053248139</v>
      </c>
      <c r="J2237">
        <f ca="1">IF(F2237="","",IF(C2237&lt;(F2237*(1-'inputs and tables'!$K$14)),0,IF(C2237&gt;(F2237*(1+'inputs and tables'!$K$14)),1,J2236)))</f>
        <v>1</v>
      </c>
      <c r="K2237">
        <f ca="1">IF(G2237="","",IF(C2237&lt;(G2237*(1-'inputs and tables'!$K$14)),0,IF(C2237&gt;(G2237*(1+'inputs and tables'!$K$14)),1,K2236)))</f>
        <v>1</v>
      </c>
      <c r="N2237" s="13">
        <f t="shared" si="105"/>
        <v>172501.24149843483</v>
      </c>
      <c r="O2237" s="10">
        <f ca="1">(O2236+(IF(J2236&lt;&gt;J2235,(-O2236*'inputs and tables'!$K$22-'inputs and tables'!$K$21)-O2236*'inputs and tables'!$K$22,0)*('inputs and tables'!$K$15+'inputs and tables'!$K$16)))*(IF(AND(J2236=0,'inputs and tables'!$K$16=1),(data!C2236/data!C2237-1)*'inputs and tables'!$K$18+1,1)*IF(AND(J2236=1,'inputs and tables'!$K$15=1),(data!C2237/data!C2236-1)*'inputs and tables'!$K$17+1,1))</f>
        <v>15966470.850754505</v>
      </c>
      <c r="P2237" s="10">
        <f ca="1">(P2236+(IF(K2236&lt;&gt;K2235,(-P2236*'inputs and tables'!$K$22-'inputs and tables'!$K$21)-P2236*'inputs and tables'!$K$22,0)*('inputs and tables'!$K$15+'inputs and tables'!$K$16)))*(IF(AND(K2236=0,'inputs and tables'!$K$16=1),data!C2236/data!C2237,1)*IF(AND(K2236=1,'inputs and tables'!$K$15=1),data!C2237/data!C2236,1))</f>
        <v>61079.294782281773</v>
      </c>
      <c r="R2237" s="36">
        <f ca="1">1-O2237/MAX($O$202:O2237)</f>
        <v>8.9225973392007329E-2</v>
      </c>
      <c r="S2237" s="36">
        <f>1-N2237/MAX($N$202:N2237)</f>
        <v>1.528984079724427E-2</v>
      </c>
    </row>
    <row r="2238" spans="1:19" x14ac:dyDescent="0.4">
      <c r="A2238" s="17">
        <f t="shared" si="103"/>
        <v>2236</v>
      </c>
      <c r="B2238">
        <v>1613433600</v>
      </c>
      <c r="C2238">
        <v>49158.71</v>
      </c>
      <c r="D2238" s="14">
        <f t="shared" si="104"/>
        <v>44243</v>
      </c>
      <c r="F2238">
        <f ca="1">IF(A2238&lt;$F$2,"",AVERAGE(INDIRECT("C"&amp;A2238-$F$2+3):C2238))</f>
        <v>37935.154318181812</v>
      </c>
      <c r="G2238" s="2">
        <f ca="1">IF(A2238&lt;$G$2,"",IF(A2238=$G$2,AVERAGE(INDIRECT("C"&amp;A2238-$G$2+3):C2238),G2237+(2/($G$2+3))*(C2238-G2237)))</f>
        <v>37446.643348854603</v>
      </c>
      <c r="J2238">
        <f ca="1">IF(F2238="","",IF(C2238&lt;(F2238*(1-'inputs and tables'!$K$14)),0,IF(C2238&gt;(F2238*(1+'inputs and tables'!$K$14)),1,J2237)))</f>
        <v>1</v>
      </c>
      <c r="K2238">
        <f ca="1">IF(G2238="","",IF(C2238&lt;(G2238*(1-'inputs and tables'!$K$14)),0,IF(C2238&gt;(G2238*(1+'inputs and tables'!$K$14)),1,K2237)))</f>
        <v>1</v>
      </c>
      <c r="N2238" s="13">
        <f t="shared" si="105"/>
        <v>176899.88844506838</v>
      </c>
      <c r="O2238" s="10">
        <f ca="1">(O2237+(IF(J2237&lt;&gt;J2236,(-O2237*'inputs and tables'!$K$22-'inputs and tables'!$K$21)-O2237*'inputs and tables'!$K$22,0)*('inputs and tables'!$K$15+'inputs and tables'!$K$16)))*(IF(AND(J2237=0,'inputs and tables'!$K$16=1),(data!C2237/data!C2238-1)*'inputs and tables'!$K$18+1,1)*IF(AND(J2237=1,'inputs and tables'!$K$15=1),(data!C2238/data!C2237-1)*'inputs and tables'!$K$17+1,1))</f>
        <v>16882519.061212458</v>
      </c>
      <c r="P2238" s="10">
        <f ca="1">(P2237+(IF(K2237&lt;&gt;K2236,(-P2237*'inputs and tables'!$K$22-'inputs and tables'!$K$21)-P2237*'inputs and tables'!$K$22,0)*('inputs and tables'!$K$15+'inputs and tables'!$K$16)))*(IF(AND(K2237=0,'inputs and tables'!$K$16=1),data!C2237/data!C2238,1)*IF(AND(K2237=1,'inputs and tables'!$K$15=1),data!C2238/data!C2237,1))</f>
        <v>62636.769100511839</v>
      </c>
      <c r="R2238" s="36">
        <f ca="1">1-O2238/MAX($O$202:O2238)</f>
        <v>3.6971913931747258E-2</v>
      </c>
      <c r="S2238" s="36">
        <f>1-N2238/MAX($N$202:N2238)</f>
        <v>0</v>
      </c>
    </row>
    <row r="2239" spans="1:19" x14ac:dyDescent="0.4">
      <c r="A2239" s="17">
        <f t="shared" si="103"/>
        <v>2237</v>
      </c>
      <c r="B2239">
        <v>1613520000</v>
      </c>
      <c r="C2239">
        <v>52170.01</v>
      </c>
      <c r="D2239" s="14">
        <f t="shared" si="104"/>
        <v>44244</v>
      </c>
      <c r="F2239">
        <f ca="1">IF(A2239&lt;$F$2,"",AVERAGE(INDIRECT("C"&amp;A2239-$F$2+3):C2239))</f>
        <v>38393.109318181814</v>
      </c>
      <c r="G2239" s="2">
        <f ca="1">IF(A2239&lt;$G$2,"",IF(A2239=$G$2,AVERAGE(INDIRECT("C"&amp;A2239-$G$2+3):C2239),G2238+(2/($G$2+3))*(C2239-G2238)))</f>
        <v>38073.169589328878</v>
      </c>
      <c r="J2239">
        <f ca="1">IF(F2239="","",IF(C2239&lt;(F2239*(1-'inputs and tables'!$K$14)),0,IF(C2239&gt;(F2239*(1+'inputs and tables'!$K$14)),1,J2238)))</f>
        <v>1</v>
      </c>
      <c r="K2239">
        <f ca="1">IF(G2239="","",IF(C2239&lt;(G2239*(1-'inputs and tables'!$K$14)),0,IF(C2239&gt;(G2239*(1+'inputs and tables'!$K$14)),1,K2238)))</f>
        <v>1</v>
      </c>
      <c r="N2239" s="13">
        <f t="shared" si="105"/>
        <v>187736.1905790063</v>
      </c>
      <c r="O2239" s="10">
        <f ca="1">(O2238+(IF(J2238&lt;&gt;J2237,(-O2238*'inputs and tables'!$K$22-'inputs and tables'!$K$21)-O2238*'inputs and tables'!$K$22,0)*('inputs and tables'!$K$15+'inputs and tables'!$K$16)))*(IF(AND(J2238=0,'inputs and tables'!$K$16=1),(data!C2238/data!C2239-1)*'inputs and tables'!$K$18+1,1)*IF(AND(J2238=1,'inputs and tables'!$K$15=1),(data!C2239/data!C2238-1)*'inputs and tables'!$K$17+1,1))</f>
        <v>19209395.452198215</v>
      </c>
      <c r="P2239" s="10">
        <f ca="1">(P2238+(IF(K2238&lt;&gt;K2237,(-P2238*'inputs and tables'!$K$22-'inputs and tables'!$K$21)-P2238*'inputs and tables'!$K$22,0)*('inputs and tables'!$K$15+'inputs and tables'!$K$16)))*(IF(AND(K2238=0,'inputs and tables'!$K$16=1),data!C2238/data!C2239,1)*IF(AND(K2238=1,'inputs and tables'!$K$15=1),data!C2239/data!C2238,1))</f>
        <v>66473.690427218171</v>
      </c>
      <c r="R2239" s="36">
        <f ca="1">1-O2239/MAX($O$202:O2239)</f>
        <v>0</v>
      </c>
      <c r="S2239" s="36">
        <f>1-N2239/MAX($N$202:N2239)</f>
        <v>0</v>
      </c>
    </row>
    <row r="2240" spans="1:19" x14ac:dyDescent="0.4">
      <c r="A2240" s="17">
        <f t="shared" si="103"/>
        <v>2238</v>
      </c>
      <c r="B2240">
        <v>1613606400</v>
      </c>
      <c r="C2240">
        <v>51601.73</v>
      </c>
      <c r="D2240" s="14">
        <f t="shared" si="104"/>
        <v>44245</v>
      </c>
      <c r="F2240">
        <f ca="1">IF(A2240&lt;$F$2,"",AVERAGE(INDIRECT("C"&amp;A2240-$F$2+3):C2240))</f>
        <v>38792.452272727271</v>
      </c>
      <c r="G2240" s="2">
        <f ca="1">IF(A2240&lt;$G$2,"",IF(A2240=$G$2,AVERAGE(INDIRECT("C"&amp;A2240-$G$2+3):C2240),G2239+(2/($G$2+3))*(C2240-G2239)))</f>
        <v>38648.853011059568</v>
      </c>
      <c r="J2240">
        <f ca="1">IF(F2240="","",IF(C2240&lt;(F2240*(1-'inputs and tables'!$K$14)),0,IF(C2240&gt;(F2240*(1+'inputs and tables'!$K$14)),1,J2239)))</f>
        <v>1</v>
      </c>
      <c r="K2240">
        <f ca="1">IF(G2240="","",IF(C2240&lt;(G2240*(1-'inputs and tables'!$K$14)),0,IF(C2240&gt;(G2240*(1+'inputs and tables'!$K$14)),1,K2239)))</f>
        <v>1</v>
      </c>
      <c r="N2240" s="13">
        <f t="shared" si="105"/>
        <v>185691.20875166456</v>
      </c>
      <c r="O2240" s="10">
        <f ca="1">(O2239+(IF(J2239&lt;&gt;J2238,(-O2239*'inputs and tables'!$K$22-'inputs and tables'!$K$21)-O2239*'inputs and tables'!$K$22,0)*('inputs and tables'!$K$15+'inputs and tables'!$K$16)))*(IF(AND(J2239=0,'inputs and tables'!$K$16=1),(data!C2239/data!C2240-1)*'inputs and tables'!$K$18+1,1)*IF(AND(J2239=1,'inputs and tables'!$K$15=1),(data!C2240/data!C2239-1)*'inputs and tables'!$K$17+1,1))</f>
        <v>18738594.137284838</v>
      </c>
      <c r="P2240" s="10">
        <f ca="1">(P2239+(IF(K2239&lt;&gt;K2238,(-P2239*'inputs and tables'!$K$22-'inputs and tables'!$K$21)-P2239*'inputs and tables'!$K$22,0)*('inputs and tables'!$K$15+'inputs and tables'!$K$16)))*(IF(AND(K2239=0,'inputs and tables'!$K$16=1),data!C2239/data!C2240,1)*IF(AND(K2239=1,'inputs and tables'!$K$15=1),data!C2240/data!C2239,1))</f>
        <v>65749.602607492256</v>
      </c>
      <c r="R2240" s="36">
        <f ca="1">1-O2240/MAX($O$202:O2240)</f>
        <v>2.4508908470594282E-2</v>
      </c>
      <c r="S2240" s="36">
        <f>1-N2240/MAX($N$202:N2240)</f>
        <v>1.0892848209153039E-2</v>
      </c>
    </row>
    <row r="2241" spans="1:19" x14ac:dyDescent="0.4">
      <c r="A2241" s="17">
        <f t="shared" si="103"/>
        <v>2239</v>
      </c>
      <c r="B2241">
        <v>1613692800</v>
      </c>
      <c r="C2241">
        <v>55983.56</v>
      </c>
      <c r="D2241" s="14">
        <f t="shared" si="104"/>
        <v>44246</v>
      </c>
      <c r="F2241">
        <f ca="1">IF(A2241&lt;$F$2,"",AVERAGE(INDIRECT("C"&amp;A2241-$F$2+3):C2241))</f>
        <v>39227.095454545452</v>
      </c>
      <c r="G2241" s="2">
        <f ca="1">IF(A2241&lt;$G$2,"",IF(A2241=$G$2,AVERAGE(INDIRECT("C"&amp;A2241-$G$2+3):C2241),G2240+(2/($G$2+3))*(C2241-G2240)))</f>
        <v>39386.500116971925</v>
      </c>
      <c r="J2241">
        <f ca="1">IF(F2241="","",IF(C2241&lt;(F2241*(1-'inputs and tables'!$K$14)),0,IF(C2241&gt;(F2241*(1+'inputs and tables'!$K$14)),1,J2240)))</f>
        <v>1</v>
      </c>
      <c r="K2241">
        <f ca="1">IF(G2241="","",IF(C2241&lt;(G2241*(1-'inputs and tables'!$K$14)),0,IF(C2241&gt;(G2241*(1+'inputs and tables'!$K$14)),1,K2240)))</f>
        <v>1</v>
      </c>
      <c r="N2241" s="13">
        <f t="shared" si="105"/>
        <v>201459.42639173797</v>
      </c>
      <c r="O2241" s="10">
        <f ca="1">(O2240+(IF(J2240&lt;&gt;J2239,(-O2240*'inputs and tables'!$K$22-'inputs and tables'!$K$21)-O2240*'inputs and tables'!$K$22,0)*('inputs and tables'!$K$15+'inputs and tables'!$K$16)))*(IF(AND(J2240=0,'inputs and tables'!$K$16=1),(data!C2240/data!C2241-1)*'inputs and tables'!$K$18+1,1)*IF(AND(J2240=1,'inputs and tables'!$K$15=1),(data!C2241/data!C2240-1)*'inputs and tables'!$K$17+1,1))</f>
        <v>22318822.966517933</v>
      </c>
      <c r="P2241" s="10">
        <f ca="1">(P2240+(IF(K2240&lt;&gt;K2239,(-P2240*'inputs and tables'!$K$22-'inputs and tables'!$K$21)-P2240*'inputs and tables'!$K$22,0)*('inputs and tables'!$K$15+'inputs and tables'!$K$16)))*(IF(AND(K2240=0,'inputs and tables'!$K$16=1),data!C2240/data!C2241,1)*IF(AND(K2240=1,'inputs and tables'!$K$15=1),data!C2241/data!C2240,1))</f>
        <v>71332.818154598674</v>
      </c>
      <c r="R2241" s="36">
        <f ca="1">1-O2241/MAX($O$202:O2241)</f>
        <v>0</v>
      </c>
      <c r="S2241" s="36">
        <f>1-N2241/MAX($N$202:N2241)</f>
        <v>0</v>
      </c>
    </row>
    <row r="2242" spans="1:19" x14ac:dyDescent="0.4">
      <c r="A2242" s="17">
        <f t="shared" si="103"/>
        <v>2240</v>
      </c>
      <c r="B2242">
        <v>1613779200</v>
      </c>
      <c r="C2242">
        <v>55923.519999999997</v>
      </c>
      <c r="D2242" s="14">
        <f t="shared" si="104"/>
        <v>44247</v>
      </c>
      <c r="F2242">
        <f ca="1">IF(A2242&lt;$F$2,"",AVERAGE(INDIRECT("C"&amp;A2242-$F$2+3):C2242))</f>
        <v>39600.230909090904</v>
      </c>
      <c r="G2242" s="2">
        <f ca="1">IF(A2242&lt;$G$2,"",IF(A2242=$G$2,AVERAGE(INDIRECT("C"&amp;A2242-$G$2+3):C2242),G2241+(2/($G$2+3))*(C2242-G2241)))</f>
        <v>40090.203090717798</v>
      </c>
      <c r="J2242">
        <f ca="1">IF(F2242="","",IF(C2242&lt;(F2242*(1-'inputs and tables'!$K$14)),0,IF(C2242&gt;(F2242*(1+'inputs and tables'!$K$14)),1,J2241)))</f>
        <v>1</v>
      </c>
      <c r="K2242">
        <f ca="1">IF(G2242="","",IF(C2242&lt;(G2242*(1-'inputs and tables'!$K$14)),0,IF(C2242&gt;(G2242*(1+'inputs and tables'!$K$14)),1,K2241)))</f>
        <v>1</v>
      </c>
      <c r="N2242" s="13">
        <f t="shared" si="105"/>
        <v>201243.36967865005</v>
      </c>
      <c r="O2242" s="10">
        <f ca="1">(O2241+(IF(J2241&lt;&gt;J2240,(-O2241*'inputs and tables'!$K$22-'inputs and tables'!$K$21)-O2241*'inputs and tables'!$K$22,0)*('inputs and tables'!$K$15+'inputs and tables'!$K$16)))*(IF(AND(J2241=0,'inputs and tables'!$K$16=1),(data!C2241/data!C2242-1)*'inputs and tables'!$K$18+1,1)*IF(AND(J2241=1,'inputs and tables'!$K$15=1),(data!C2242/data!C2241-1)*'inputs and tables'!$K$17+1,1))</f>
        <v>22264966.981036711</v>
      </c>
      <c r="P2242" s="10">
        <f ca="1">(P2241+(IF(K2241&lt;&gt;K2240,(-P2241*'inputs and tables'!$K$22-'inputs and tables'!$K$21)-P2241*'inputs and tables'!$K$22,0)*('inputs and tables'!$K$15+'inputs and tables'!$K$16)))*(IF(AND(K2241=0,'inputs and tables'!$K$16=1),data!C2241/data!C2242,1)*IF(AND(K2241=1,'inputs and tables'!$K$15=1),data!C2242/data!C2241,1))</f>
        <v>71256.316724500226</v>
      </c>
      <c r="R2242" s="36">
        <f ca="1">1-O2242/MAX($O$202:O2242)</f>
        <v>2.4130298251845428E-3</v>
      </c>
      <c r="S2242" s="36">
        <f>1-N2242/MAX($N$202:N2242)</f>
        <v>1.072457700082019E-3</v>
      </c>
    </row>
    <row r="2243" spans="1:19" x14ac:dyDescent="0.4">
      <c r="A2243" s="17">
        <f t="shared" si="103"/>
        <v>2241</v>
      </c>
      <c r="B2243">
        <v>1613865600</v>
      </c>
      <c r="C2243">
        <v>57489.16</v>
      </c>
      <c r="D2243" s="14">
        <f t="shared" si="104"/>
        <v>44248</v>
      </c>
      <c r="F2243">
        <f ca="1">IF(A2243&lt;$F$2,"",AVERAGE(INDIRECT("C"&amp;A2243-$F$2+3):C2243))</f>
        <v>39982.59477272728</v>
      </c>
      <c r="G2243" s="2">
        <f ca="1">IF(A2243&lt;$G$2,"",IF(A2243=$G$2,AVERAGE(INDIRECT("C"&amp;A2243-$G$2+3):C2243),G2242+(2/($G$2+3))*(C2243-G2242)))</f>
        <v>40830.584235793634</v>
      </c>
      <c r="J2243">
        <f ca="1">IF(F2243="","",IF(C2243&lt;(F2243*(1-'inputs and tables'!$K$14)),0,IF(C2243&gt;(F2243*(1+'inputs and tables'!$K$14)),1,J2242)))</f>
        <v>1</v>
      </c>
      <c r="K2243">
        <f ca="1">IF(G2243="","",IF(C2243&lt;(G2243*(1-'inputs and tables'!$K$14)),0,IF(C2243&gt;(G2243*(1+'inputs and tables'!$K$14)),1,K2242)))</f>
        <v>1</v>
      </c>
      <c r="N2243" s="13">
        <f t="shared" si="105"/>
        <v>206877.39753139758</v>
      </c>
      <c r="O2243" s="10">
        <f ca="1">(O2242+(IF(J2242&lt;&gt;J2241,(-O2242*'inputs and tables'!$K$22-'inputs and tables'!$K$21)-O2242*'inputs and tables'!$K$22,0)*('inputs and tables'!$K$15+'inputs and tables'!$K$16)))*(IF(AND(J2242=0,'inputs and tables'!$K$16=1),(data!C2242/data!C2243-1)*'inputs and tables'!$K$18+1,1)*IF(AND(J2242=1,'inputs and tables'!$K$15=1),(data!C2243/data!C2242-1)*'inputs and tables'!$K$17+1,1))</f>
        <v>23667464.115237646</v>
      </c>
      <c r="P2243" s="10">
        <f ca="1">(P2242+(IF(K2242&lt;&gt;K2241,(-P2242*'inputs and tables'!$K$22-'inputs and tables'!$K$21)-P2242*'inputs and tables'!$K$22,0)*('inputs and tables'!$K$15+'inputs and tables'!$K$16)))*(IF(AND(K2242=0,'inputs and tables'!$K$16=1),data!C2242/data!C2243,1)*IF(AND(K2242=1,'inputs and tables'!$K$15=1),data!C2243/data!C2242,1))</f>
        <v>73251.21510923258</v>
      </c>
      <c r="R2243" s="36">
        <f ca="1">1-O2243/MAX($O$202:O2243)</f>
        <v>0</v>
      </c>
      <c r="S2243" s="36">
        <f>1-N2243/MAX($N$202:N2243)</f>
        <v>0</v>
      </c>
    </row>
    <row r="2244" spans="1:19" x14ac:dyDescent="0.4">
      <c r="A2244" s="17">
        <f t="shared" si="103"/>
        <v>2242</v>
      </c>
      <c r="B2244">
        <v>1613952000</v>
      </c>
      <c r="C2244">
        <v>54142.13</v>
      </c>
      <c r="D2244" s="14">
        <f t="shared" si="104"/>
        <v>44249</v>
      </c>
      <c r="F2244">
        <f ca="1">IF(A2244&lt;$F$2,"",AVERAGE(INDIRECT("C"&amp;A2244-$F$2+3):C2244))</f>
        <v>40298.156136363636</v>
      </c>
      <c r="G2244" s="2">
        <f ca="1">IF(A2244&lt;$G$2,"",IF(A2244=$G$2,AVERAGE(INDIRECT("C"&amp;A2244-$G$2+3):C2244),G2243+(2/($G$2+3))*(C2244-G2243)))</f>
        <v>41397.032991717308</v>
      </c>
      <c r="J2244">
        <f ca="1">IF(F2244="","",IF(C2244&lt;(F2244*(1-'inputs and tables'!$K$14)),0,IF(C2244&gt;(F2244*(1+'inputs and tables'!$K$14)),1,J2243)))</f>
        <v>1</v>
      </c>
      <c r="K2244">
        <f ca="1">IF(G2244="","",IF(C2244&lt;(G2244*(1-'inputs and tables'!$K$14)),0,IF(C2244&gt;(G2244*(1+'inputs and tables'!$K$14)),1,K2243)))</f>
        <v>1</v>
      </c>
      <c r="N2244" s="13">
        <f t="shared" si="105"/>
        <v>194832.9554859839</v>
      </c>
      <c r="O2244" s="10">
        <f ca="1">(O2243+(IF(J2243&lt;&gt;J2242,(-O2243*'inputs and tables'!$K$22-'inputs and tables'!$K$21)-O2243*'inputs and tables'!$K$22,0)*('inputs and tables'!$K$15+'inputs and tables'!$K$16)))*(IF(AND(J2243=0,'inputs and tables'!$K$16=1),(data!C2243/data!C2244-1)*'inputs and tables'!$K$18+1,1)*IF(AND(J2243=1,'inputs and tables'!$K$15=1),(data!C2244/data!C2243-1)*'inputs and tables'!$K$17+1,1))</f>
        <v>20567134.367165942</v>
      </c>
      <c r="P2244" s="10">
        <f ca="1">(P2243+(IF(K2243&lt;&gt;K2242,(-P2243*'inputs and tables'!$K$22-'inputs and tables'!$K$21)-P2243*'inputs and tables'!$K$22,0)*('inputs and tables'!$K$15+'inputs and tables'!$K$16)))*(IF(AND(K2243=0,'inputs and tables'!$K$16=1),data!C2243/data!C2244,1)*IF(AND(K2243=1,'inputs and tables'!$K$15=1),data!C2244/data!C2243,1))</f>
        <v>68986.515216121334</v>
      </c>
      <c r="R2244" s="36">
        <f ca="1">1-O2244/MAX($O$202:O2244)</f>
        <v>0.13099543461758723</v>
      </c>
      <c r="S2244" s="36">
        <f>1-N2244/MAX($N$202:N2244)</f>
        <v>5.8220193163372125E-2</v>
      </c>
    </row>
    <row r="2245" spans="1:19" x14ac:dyDescent="0.4">
      <c r="A2245" s="17">
        <f t="shared" ref="A2245:A2308" si="106">A2244+1</f>
        <v>2243</v>
      </c>
      <c r="B2245">
        <v>1614038400</v>
      </c>
      <c r="C2245">
        <v>48899.99</v>
      </c>
      <c r="D2245" s="14">
        <f t="shared" si="104"/>
        <v>44250</v>
      </c>
      <c r="F2245">
        <f ca="1">IF(A2245&lt;$F$2,"",AVERAGE(INDIRECT("C"&amp;A2245-$F$2+3):C2245))</f>
        <v>40541.983863636364</v>
      </c>
      <c r="G2245" s="2">
        <f ca="1">IF(A2245&lt;$G$2,"",IF(A2245=$G$2,AVERAGE(INDIRECT("C"&amp;A2245-$G$2+3):C2245),G2244+(2/($G$2+3))*(C2245-G2244)))</f>
        <v>41716.307758027207</v>
      </c>
      <c r="J2245">
        <f ca="1">IF(F2245="","",IF(C2245&lt;(F2245*(1-'inputs and tables'!$K$14)),0,IF(C2245&gt;(F2245*(1+'inputs and tables'!$K$14)),1,J2244)))</f>
        <v>1</v>
      </c>
      <c r="K2245">
        <f ca="1">IF(G2245="","",IF(C2245&lt;(G2245*(1-'inputs and tables'!$K$14)),0,IF(C2245&gt;(G2245*(1+'inputs and tables'!$K$14)),1,K2244)))</f>
        <v>1</v>
      </c>
      <c r="N2245" s="13">
        <f t="shared" si="105"/>
        <v>175968.87257547971</v>
      </c>
      <c r="O2245" s="10">
        <f ca="1">(O2244+(IF(J2244&lt;&gt;J2243,(-O2244*'inputs and tables'!$K$22-'inputs and tables'!$K$21)-O2244*'inputs and tables'!$K$22,0)*('inputs and tables'!$K$15+'inputs and tables'!$K$16)))*(IF(AND(J2244=0,'inputs and tables'!$K$16=1),(data!C2244/data!C2245-1)*'inputs and tables'!$K$18+1,1)*IF(AND(J2244=1,'inputs and tables'!$K$15=1),(data!C2245/data!C2244-1)*'inputs and tables'!$K$17+1,1))</f>
        <v>16086602.386971138</v>
      </c>
      <c r="P2245" s="10">
        <f ca="1">(P2244+(IF(K2244&lt;&gt;K2243,(-P2244*'inputs and tables'!$K$22-'inputs and tables'!$K$21)-P2244*'inputs and tables'!$K$22,0)*('inputs and tables'!$K$15+'inputs and tables'!$K$16)))*(IF(AND(K2244=0,'inputs and tables'!$K$16=1),data!C2244/data!C2245,1)*IF(AND(K2244=1,'inputs and tables'!$K$15=1),data!C2245/data!C2244,1))</f>
        <v>62307.114703525353</v>
      </c>
      <c r="R2245" s="36">
        <f ca="1">1-O2245/MAX($O$202:O2245)</f>
        <v>0.32030730843638533</v>
      </c>
      <c r="S2245" s="36">
        <f>1-N2245/MAX($N$202:N2245)</f>
        <v>0.1494050356623754</v>
      </c>
    </row>
    <row r="2246" spans="1:19" x14ac:dyDescent="0.4">
      <c r="A2246" s="17">
        <f t="shared" si="106"/>
        <v>2244</v>
      </c>
      <c r="B2246">
        <v>1614124800</v>
      </c>
      <c r="C2246">
        <v>49737.82</v>
      </c>
      <c r="D2246" s="14">
        <f t="shared" si="104"/>
        <v>44251</v>
      </c>
      <c r="F2246">
        <f ca="1">IF(A2246&lt;$F$2,"",AVERAGE(INDIRECT("C"&amp;A2246-$F$2+3):C2246))</f>
        <v>40866.648181818178</v>
      </c>
      <c r="G2246" s="2">
        <f ca="1">IF(A2246&lt;$G$2,"",IF(A2246=$G$2,AVERAGE(INDIRECT("C"&amp;A2246-$G$2+3):C2246),G2245+(2/($G$2+3))*(C2246-G2245)))</f>
        <v>42057.648704494131</v>
      </c>
      <c r="J2246">
        <f ca="1">IF(F2246="","",IF(C2246&lt;(F2246*(1-'inputs and tables'!$K$14)),0,IF(C2246&gt;(F2246*(1+'inputs and tables'!$K$14)),1,J2245)))</f>
        <v>1</v>
      </c>
      <c r="K2246">
        <f ca="1">IF(G2246="","",IF(C2246&lt;(G2246*(1-'inputs and tables'!$K$14)),0,IF(C2246&gt;(G2246*(1+'inputs and tables'!$K$14)),1,K2245)))</f>
        <v>1</v>
      </c>
      <c r="N2246" s="13">
        <f t="shared" si="105"/>
        <v>178983.84252761904</v>
      </c>
      <c r="O2246" s="10">
        <f ca="1">(O2245+(IF(J2245&lt;&gt;J2244,(-O2245*'inputs and tables'!$K$22-'inputs and tables'!$K$21)-O2245*'inputs and tables'!$K$22,0)*('inputs and tables'!$K$15+'inputs and tables'!$K$16)))*(IF(AND(J2245=0,'inputs and tables'!$K$16=1),(data!C2245/data!C2246-1)*'inputs and tables'!$K$18+1,1)*IF(AND(J2245=1,'inputs and tables'!$K$15=1),(data!C2246/data!C2245-1)*'inputs and tables'!$K$17+1,1))</f>
        <v>16706748.437619021</v>
      </c>
      <c r="P2246" s="10">
        <f ca="1">(P2245+(IF(K2245&lt;&gt;K2244,(-P2245*'inputs and tables'!$K$22-'inputs and tables'!$K$21)-P2245*'inputs and tables'!$K$22,0)*('inputs and tables'!$K$15+'inputs and tables'!$K$16)))*(IF(AND(K2245=0,'inputs and tables'!$K$16=1),data!C2245/data!C2246,1)*IF(AND(K2245=1,'inputs and tables'!$K$15=1),data!C2246/data!C2245,1))</f>
        <v>63374.656228831482</v>
      </c>
      <c r="R2246" s="36">
        <f ca="1">1-O2246/MAX($O$202:O2246)</f>
        <v>0.2941048370761935</v>
      </c>
      <c r="S2246" s="36">
        <f>1-N2246/MAX($N$202:N2246)</f>
        <v>0.13483133168061612</v>
      </c>
    </row>
    <row r="2247" spans="1:19" x14ac:dyDescent="0.4">
      <c r="A2247" s="17">
        <f t="shared" si="106"/>
        <v>2245</v>
      </c>
      <c r="B2247">
        <v>1614211200</v>
      </c>
      <c r="C2247">
        <v>47058.48</v>
      </c>
      <c r="D2247" s="14">
        <f t="shared" si="104"/>
        <v>44252</v>
      </c>
      <c r="F2247">
        <f ca="1">IF(A2247&lt;$F$2,"",AVERAGE(INDIRECT("C"&amp;A2247-$F$2+3):C2247))</f>
        <v>41162.545909090906</v>
      </c>
      <c r="G2247" s="2">
        <f ca="1">IF(A2247&lt;$G$2,"",IF(A2247=$G$2,AVERAGE(INDIRECT("C"&amp;A2247-$G$2+3):C2247),G2246+(2/($G$2+3))*(C2247-G2246)))</f>
        <v>42270.450036217786</v>
      </c>
      <c r="J2247">
        <f ca="1">IF(F2247="","",IF(C2247&lt;(F2247*(1-'inputs and tables'!$K$14)),0,IF(C2247&gt;(F2247*(1+'inputs and tables'!$K$14)),1,J2246)))</f>
        <v>1</v>
      </c>
      <c r="K2247">
        <f ca="1">IF(G2247="","",IF(C2247&lt;(G2247*(1-'inputs and tables'!$K$14)),0,IF(C2247&gt;(G2247*(1+'inputs and tables'!$K$14)),1,K2246)))</f>
        <v>1</v>
      </c>
      <c r="N2247" s="13">
        <f t="shared" si="105"/>
        <v>169342.11378603065</v>
      </c>
      <c r="O2247" s="10">
        <f ca="1">(O2246+(IF(J2246&lt;&gt;J2245,(-O2246*'inputs and tables'!$K$22-'inputs and tables'!$K$21)-O2246*'inputs and tables'!$K$22,0)*('inputs and tables'!$K$15+'inputs and tables'!$K$16)))*(IF(AND(J2246=0,'inputs and tables'!$K$16=1),(data!C2246/data!C2247-1)*'inputs and tables'!$K$18+1,1)*IF(AND(J2246=1,'inputs and tables'!$K$15=1),(data!C2247/data!C2246-1)*'inputs and tables'!$K$17+1,1))</f>
        <v>14681792.708610134</v>
      </c>
      <c r="P2247" s="10">
        <f ca="1">(P2246+(IF(K2246&lt;&gt;K2245,(-P2246*'inputs and tables'!$K$22-'inputs and tables'!$K$21)-P2246*'inputs and tables'!$K$22,0)*('inputs and tables'!$K$15+'inputs and tables'!$K$16)))*(IF(AND(K2246=0,'inputs and tables'!$K$16=1),data!C2246/data!C2247,1)*IF(AND(K2246=1,'inputs and tables'!$K$15=1),data!C2247/data!C2246,1))</f>
        <v>59960.709831097178</v>
      </c>
      <c r="R2247" s="36">
        <f ca="1">1-O2247/MAX($O$202:O2247)</f>
        <v>0.37966346385383698</v>
      </c>
      <c r="S2247" s="36">
        <f>1-N2247/MAX($N$202:N2247)</f>
        <v>0.18143733531677975</v>
      </c>
    </row>
    <row r="2248" spans="1:19" x14ac:dyDescent="0.4">
      <c r="A2248" s="17">
        <f t="shared" si="106"/>
        <v>2246</v>
      </c>
      <c r="B2248">
        <v>1614297600</v>
      </c>
      <c r="C2248">
        <v>46326.2</v>
      </c>
      <c r="D2248" s="14">
        <f t="shared" si="104"/>
        <v>44253</v>
      </c>
      <c r="F2248">
        <f ca="1">IF(A2248&lt;$F$2,"",AVERAGE(INDIRECT("C"&amp;A2248-$F$2+3):C2248))</f>
        <v>41365.558181818182</v>
      </c>
      <c r="G2248" s="2">
        <f ca="1">IF(A2248&lt;$G$2,"",IF(A2248=$G$2,AVERAGE(INDIRECT("C"&amp;A2248-$G$2+3):C2248),G2247+(2/($G$2+3))*(C2248-G2247)))</f>
        <v>42443.035141059583</v>
      </c>
      <c r="J2248">
        <f ca="1">IF(F2248="","",IF(C2248&lt;(F2248*(1-'inputs and tables'!$K$14)),0,IF(C2248&gt;(F2248*(1+'inputs and tables'!$K$14)),1,J2247)))</f>
        <v>1</v>
      </c>
      <c r="K2248">
        <f ca="1">IF(G2248="","",IF(C2248&lt;(G2248*(1-'inputs and tables'!$K$14)),0,IF(C2248&gt;(G2248*(1+'inputs and tables'!$K$14)),1,K2247)))</f>
        <v>1</v>
      </c>
      <c r="N2248" s="13">
        <f t="shared" si="105"/>
        <v>166706.97038396506</v>
      </c>
      <c r="O2248" s="10">
        <f ca="1">(O2247+(IF(J2247&lt;&gt;J2246,(-O2247*'inputs and tables'!$K$22-'inputs and tables'!$K$21)-O2247*'inputs and tables'!$K$22,0)*('inputs and tables'!$K$15+'inputs and tables'!$K$16)))*(IF(AND(J2247=0,'inputs and tables'!$K$16=1),(data!C2247/data!C2248-1)*'inputs and tables'!$K$18+1,1)*IF(AND(J2247=1,'inputs and tables'!$K$15=1),(data!C2248/data!C2247-1)*'inputs and tables'!$K$17+1,1))</f>
        <v>14167748.011023482</v>
      </c>
      <c r="P2248" s="10">
        <f ca="1">(P2247+(IF(K2247&lt;&gt;K2246,(-P2247*'inputs and tables'!$K$22-'inputs and tables'!$K$21)-P2247*'inputs and tables'!$K$22,0)*('inputs and tables'!$K$15+'inputs and tables'!$K$16)))*(IF(AND(K2247=0,'inputs and tables'!$K$16=1),data!C2247/data!C2248,1)*IF(AND(K2247=1,'inputs and tables'!$K$15=1),data!C2248/data!C2247,1))</f>
        <v>59027.657412168301</v>
      </c>
      <c r="R2248" s="36">
        <f ca="1">1-O2248/MAX($O$202:O2248)</f>
        <v>0.4013829305057669</v>
      </c>
      <c r="S2248" s="36">
        <f>1-N2248/MAX($N$202:N2248)</f>
        <v>0.19417504099903371</v>
      </c>
    </row>
    <row r="2249" spans="1:19" x14ac:dyDescent="0.4">
      <c r="A2249" s="17">
        <f t="shared" si="106"/>
        <v>2247</v>
      </c>
      <c r="B2249">
        <v>1614384000</v>
      </c>
      <c r="C2249">
        <v>46180.75</v>
      </c>
      <c r="D2249" s="14">
        <f t="shared" si="104"/>
        <v>44254</v>
      </c>
      <c r="F2249">
        <f ca="1">IF(A2249&lt;$F$2,"",AVERAGE(INDIRECT("C"&amp;A2249-$F$2+3):C2249))</f>
        <v>41525.912954545456</v>
      </c>
      <c r="G2249" s="2">
        <f ca="1">IF(A2249&lt;$G$2,"",IF(A2249=$G$2,AVERAGE(INDIRECT("C"&amp;A2249-$G$2+3):C2249),G2248+(2/($G$2+3))*(C2249-G2248)))</f>
        <v>42602.08683718471</v>
      </c>
      <c r="J2249">
        <f ca="1">IF(F2249="","",IF(C2249&lt;(F2249*(1-'inputs and tables'!$K$14)),0,IF(C2249&gt;(F2249*(1+'inputs and tables'!$K$14)),1,J2248)))</f>
        <v>1</v>
      </c>
      <c r="K2249">
        <f ca="1">IF(G2249="","",IF(C2249&lt;(G2249*(1-'inputs and tables'!$K$14)),0,IF(C2249&gt;(G2249*(1+'inputs and tables'!$K$14)),1,K2248)))</f>
        <v>1</v>
      </c>
      <c r="N2249" s="13">
        <f t="shared" si="105"/>
        <v>166183.56184101643</v>
      </c>
      <c r="O2249" s="10">
        <f ca="1">(O2248+(IF(J2248&lt;&gt;J2247,(-O2248*'inputs and tables'!$K$22-'inputs and tables'!$K$21)-O2248*'inputs and tables'!$K$22,0)*('inputs and tables'!$K$15+'inputs and tables'!$K$16)))*(IF(AND(J2248=0,'inputs and tables'!$K$16=1),(data!C2248/data!C2249-1)*'inputs and tables'!$K$18+1,1)*IF(AND(J2248=1,'inputs and tables'!$K$15=1),(data!C2249/data!C2248-1)*'inputs and tables'!$K$17+1,1))</f>
        <v>14067662.68925184</v>
      </c>
      <c r="P2249" s="10">
        <f ca="1">(P2248+(IF(K2248&lt;&gt;K2247,(-P2248*'inputs and tables'!$K$22-'inputs and tables'!$K$21)-P2248*'inputs and tables'!$K$22,0)*('inputs and tables'!$K$15+'inputs and tables'!$K$16)))*(IF(AND(K2248=0,'inputs and tables'!$K$16=1),data!C2248/data!C2249,1)*IF(AND(K2248=1,'inputs and tables'!$K$15=1),data!C2249/data!C2248,1))</f>
        <v>58842.328747814223</v>
      </c>
      <c r="R2249" s="36">
        <f ca="1">1-O2249/MAX($O$202:O2249)</f>
        <v>0.40561174527376753</v>
      </c>
      <c r="S2249" s="36">
        <f>1-N2249/MAX($N$202:N2249)</f>
        <v>0.19670508318437774</v>
      </c>
    </row>
    <row r="2250" spans="1:19" x14ac:dyDescent="0.4">
      <c r="A2250" s="17">
        <f t="shared" si="106"/>
        <v>2248</v>
      </c>
      <c r="B2250">
        <v>1614470400</v>
      </c>
      <c r="C2250">
        <v>45231.75</v>
      </c>
      <c r="D2250" s="14">
        <f t="shared" si="104"/>
        <v>44255</v>
      </c>
      <c r="F2250">
        <f ca="1">IF(A2250&lt;$F$2,"",AVERAGE(INDIRECT("C"&amp;A2250-$F$2+3):C2250))</f>
        <v>41718.57386363636</v>
      </c>
      <c r="G2250" s="2">
        <f ca="1">IF(A2250&lt;$G$2,"",IF(A2250=$G$2,AVERAGE(INDIRECT("C"&amp;A2250-$G$2+3):C2250),G2249+(2/($G$2+3))*(C2250-G2249)))</f>
        <v>42713.987397304511</v>
      </c>
      <c r="J2250">
        <f ca="1">IF(F2250="","",IF(C2250&lt;(F2250*(1-'inputs and tables'!$K$14)),0,IF(C2250&gt;(F2250*(1+'inputs and tables'!$K$14)),1,J2249)))</f>
        <v>1</v>
      </c>
      <c r="K2250">
        <f ca="1">IF(G2250="","",IF(C2250&lt;(G2250*(1-'inputs and tables'!$K$14)),0,IF(C2250&gt;(G2250*(1+'inputs and tables'!$K$14)),1,K2249)))</f>
        <v>1</v>
      </c>
      <c r="N2250" s="13">
        <f t="shared" si="105"/>
        <v>162768.54150923048</v>
      </c>
      <c r="O2250" s="10">
        <f ca="1">(O2249+(IF(J2249&lt;&gt;J2248,(-O2249*'inputs and tables'!$K$22-'inputs and tables'!$K$21)-O2249*'inputs and tables'!$K$22,0)*('inputs and tables'!$K$15+'inputs and tables'!$K$16)))*(IF(AND(J2249=0,'inputs and tables'!$K$16=1),(data!C2249/data!C2250-1)*'inputs and tables'!$K$18+1,1)*IF(AND(J2249=1,'inputs and tables'!$K$15=1),(data!C2250/data!C2249-1)*'inputs and tables'!$K$17+1,1))</f>
        <v>13417219.013971016</v>
      </c>
      <c r="P2250" s="10">
        <f ca="1">(P2249+(IF(K2249&lt;&gt;K2248,(-P2249*'inputs and tables'!$K$22-'inputs and tables'!$K$21)-P2249*'inputs and tables'!$K$22,0)*('inputs and tables'!$K$15+'inputs and tables'!$K$16)))*(IF(AND(K2249=0,'inputs and tables'!$K$16=1),data!C2249/data!C2250,1)*IF(AND(K2249=1,'inputs and tables'!$K$15=1),data!C2250/data!C2249,1))</f>
        <v>57633.13725608497</v>
      </c>
      <c r="R2250" s="36">
        <f ca="1">1-O2250/MAX($O$202:O2250)</f>
        <v>0.43309435482220893</v>
      </c>
      <c r="S2250" s="36">
        <f>1-N2250/MAX($N$202:N2250)</f>
        <v>0.21321254302550252</v>
      </c>
    </row>
    <row r="2251" spans="1:19" x14ac:dyDescent="0.4">
      <c r="A2251" s="17">
        <f t="shared" si="106"/>
        <v>2249</v>
      </c>
      <c r="B2251">
        <v>1614556800</v>
      </c>
      <c r="C2251">
        <v>49639.4</v>
      </c>
      <c r="D2251" s="14">
        <f t="shared" si="104"/>
        <v>44256</v>
      </c>
      <c r="F2251">
        <f ca="1">IF(A2251&lt;$F$2,"",AVERAGE(INDIRECT("C"&amp;A2251-$F$2+3):C2251))</f>
        <v>42028.402499999997</v>
      </c>
      <c r="G2251" s="2">
        <f ca="1">IF(A2251&lt;$G$2,"",IF(A2251=$G$2,AVERAGE(INDIRECT("C"&amp;A2251-$G$2+3):C2251),G2250+(2/($G$2+3))*(C2251-G2250)))</f>
        <v>43008.685805929854</v>
      </c>
      <c r="J2251">
        <f ca="1">IF(F2251="","",IF(C2251&lt;(F2251*(1-'inputs and tables'!$K$14)),0,IF(C2251&gt;(F2251*(1+'inputs and tables'!$K$14)),1,J2250)))</f>
        <v>1</v>
      </c>
      <c r="K2251">
        <f ca="1">IF(G2251="","",IF(C2251&lt;(G2251*(1-'inputs and tables'!$K$14)),0,IF(C2251&gt;(G2251*(1+'inputs and tables'!$K$14)),1,K2250)))</f>
        <v>1</v>
      </c>
      <c r="N2251" s="13">
        <f t="shared" si="105"/>
        <v>178629.67361186104</v>
      </c>
      <c r="O2251" s="10">
        <f ca="1">(O2250+(IF(J2250&lt;&gt;J2249,(-O2250*'inputs and tables'!$K$22-'inputs and tables'!$K$21)-O2250*'inputs and tables'!$K$22,0)*('inputs and tables'!$K$15+'inputs and tables'!$K$16)))*(IF(AND(J2250=0,'inputs and tables'!$K$16=1),(data!C2250/data!C2251-1)*'inputs and tables'!$K$18+1,1)*IF(AND(J2250=1,'inputs and tables'!$K$15=1),(data!C2251/data!C2250-1)*'inputs and tables'!$K$17+1,1))</f>
        <v>16358989.167029232</v>
      </c>
      <c r="P2251" s="10">
        <f ca="1">(P2250+(IF(K2250&lt;&gt;K2249,(-P2250*'inputs and tables'!$K$22-'inputs and tables'!$K$21)-P2250*'inputs and tables'!$K$22,0)*('inputs and tables'!$K$15+'inputs and tables'!$K$16)))*(IF(AND(K2250=0,'inputs and tables'!$K$16=1),data!C2250/data!C2251,1)*IF(AND(K2250=1,'inputs and tables'!$K$15=1),data!C2251/data!C2250,1))</f>
        <v>63249.251985822004</v>
      </c>
      <c r="R2251" s="36">
        <f ca="1">1-O2251/MAX($O$202:O2251)</f>
        <v>0.30879839566348188</v>
      </c>
      <c r="S2251" s="36">
        <f>1-N2251/MAX($N$202:N2251)</f>
        <v>0.13654330659901792</v>
      </c>
    </row>
    <row r="2252" spans="1:19" x14ac:dyDescent="0.4">
      <c r="A2252" s="17">
        <f t="shared" si="106"/>
        <v>2250</v>
      </c>
      <c r="B2252">
        <v>1614643200</v>
      </c>
      <c r="C2252">
        <v>48511.6</v>
      </c>
      <c r="D2252" s="14">
        <f t="shared" si="104"/>
        <v>44257</v>
      </c>
      <c r="F2252">
        <f ca="1">IF(A2252&lt;$F$2,"",AVERAGE(INDIRECT("C"&amp;A2252-$F$2+3):C2252))</f>
        <v>42316.847954545454</v>
      </c>
      <c r="G2252" s="2">
        <f ca="1">IF(A2252&lt;$G$2,"",IF(A2252=$G$2,AVERAGE(INDIRECT("C"&amp;A2252-$G$2+3):C2252),G2251+(2/($G$2+3))*(C2252-G2251)))</f>
        <v>43242.852367379644</v>
      </c>
      <c r="J2252">
        <f ca="1">IF(F2252="","",IF(C2252&lt;(F2252*(1-'inputs and tables'!$K$14)),0,IF(C2252&gt;(F2252*(1+'inputs and tables'!$K$14)),1,J2251)))</f>
        <v>1</v>
      </c>
      <c r="K2252">
        <f ca="1">IF(G2252="","",IF(C2252&lt;(G2252*(1-'inputs and tables'!$K$14)),0,IF(C2252&gt;(G2252*(1+'inputs and tables'!$K$14)),1,K2251)))</f>
        <v>1</v>
      </c>
      <c r="N2252" s="13">
        <f t="shared" si="105"/>
        <v>174571.23322177862</v>
      </c>
      <c r="O2252" s="10">
        <f ca="1">(O2251+(IF(J2251&lt;&gt;J2250,(-O2251*'inputs and tables'!$K$22-'inputs and tables'!$K$21)-O2251*'inputs and tables'!$K$22,0)*('inputs and tables'!$K$15+'inputs and tables'!$K$16)))*(IF(AND(J2251=0,'inputs and tables'!$K$16=1),(data!C2251/data!C2252-1)*'inputs and tables'!$K$18+1,1)*IF(AND(J2251=1,'inputs and tables'!$K$15=1),(data!C2252/data!C2251-1)*'inputs and tables'!$K$17+1,1))</f>
        <v>15522722.955898654</v>
      </c>
      <c r="P2252" s="10">
        <f ca="1">(P2251+(IF(K2251&lt;&gt;K2250,(-P2251*'inputs and tables'!$K$22-'inputs and tables'!$K$21)-P2251*'inputs and tables'!$K$22,0)*('inputs and tables'!$K$15+'inputs and tables'!$K$16)))*(IF(AND(K2251=0,'inputs and tables'!$K$16=1),data!C2251/data!C2252,1)*IF(AND(K2251=1,'inputs and tables'!$K$15=1),data!C2252/data!C2251,1))</f>
        <v>61812.238113986117</v>
      </c>
      <c r="R2252" s="36">
        <f ca="1">1-O2252/MAX($O$202:O2252)</f>
        <v>0.34413239710355048</v>
      </c>
      <c r="S2252" s="36">
        <f>1-N2252/MAX($N$202:N2252)</f>
        <v>0.15616091798871301</v>
      </c>
    </row>
    <row r="2253" spans="1:19" x14ac:dyDescent="0.4">
      <c r="A2253" s="17">
        <f t="shared" si="106"/>
        <v>2251</v>
      </c>
      <c r="B2253">
        <v>1614729600</v>
      </c>
      <c r="C2253">
        <v>50360</v>
      </c>
      <c r="D2253" s="14">
        <f t="shared" si="104"/>
        <v>44258</v>
      </c>
      <c r="F2253">
        <f ca="1">IF(A2253&lt;$F$2,"",AVERAGE(INDIRECT("C"&amp;A2253-$F$2+3):C2253))</f>
        <v>42629.024545454544</v>
      </c>
      <c r="G2253" s="2">
        <f ca="1">IF(A2253&lt;$G$2,"",IF(A2253=$G$2,AVERAGE(INDIRECT("C"&amp;A2253-$G$2+3):C2253),G2252+(2/($G$2+3))*(C2253-G2252)))</f>
        <v>43545.709713448596</v>
      </c>
      <c r="J2253">
        <f ca="1">IF(F2253="","",IF(C2253&lt;(F2253*(1-'inputs and tables'!$K$14)),0,IF(C2253&gt;(F2253*(1+'inputs and tables'!$K$14)),1,J2252)))</f>
        <v>1</v>
      </c>
      <c r="K2253">
        <f ca="1">IF(G2253="","",IF(C2253&lt;(G2253*(1-'inputs and tables'!$K$14)),0,IF(C2253&gt;(G2253*(1+'inputs and tables'!$K$14)),1,K2252)))</f>
        <v>1</v>
      </c>
      <c r="N2253" s="13">
        <f t="shared" si="105"/>
        <v>181222.78599445848</v>
      </c>
      <c r="O2253" s="10">
        <f ca="1">(O2252+(IF(J2252&lt;&gt;J2251,(-O2252*'inputs and tables'!$K$22-'inputs and tables'!$K$21)-O2252*'inputs and tables'!$K$22,0)*('inputs and tables'!$K$15+'inputs and tables'!$K$16)))*(IF(AND(J2252=0,'inputs and tables'!$K$16=1),(data!C2252/data!C2253-1)*'inputs and tables'!$K$18+1,1)*IF(AND(J2252=1,'inputs and tables'!$K$15=1),(data!C2253/data!C2252-1)*'inputs and tables'!$K$17+1,1))</f>
        <v>16853486.165137</v>
      </c>
      <c r="P2253" s="10">
        <f ca="1">(P2252+(IF(K2252&lt;&gt;K2251,(-P2252*'inputs and tables'!$K$22-'inputs and tables'!$K$21)-P2252*'inputs and tables'!$K$22,0)*('inputs and tables'!$K$15+'inputs and tables'!$K$16)))*(IF(AND(K2252=0,'inputs and tables'!$K$16=1),data!C2252/data!C2253,1)*IF(AND(K2252=1,'inputs and tables'!$K$15=1),data!C2253/data!C2252,1))</f>
        <v>64167.422047929584</v>
      </c>
      <c r="R2253" s="36">
        <f ca="1">1-O2253/MAX($O$202:O2253)</f>
        <v>0.28790486031469897</v>
      </c>
      <c r="S2253" s="36">
        <f>1-N2253/MAX($N$202:N2253)</f>
        <v>0.12400876965327023</v>
      </c>
    </row>
    <row r="2254" spans="1:19" x14ac:dyDescent="0.4">
      <c r="A2254" s="17">
        <f t="shared" si="106"/>
        <v>2252</v>
      </c>
      <c r="B2254">
        <v>1614816000</v>
      </c>
      <c r="C2254">
        <v>48368.52</v>
      </c>
      <c r="D2254" s="14">
        <f t="shared" si="104"/>
        <v>44259</v>
      </c>
      <c r="F2254">
        <f ca="1">IF(A2254&lt;$F$2,"",AVERAGE(INDIRECT("C"&amp;A2254-$F$2+3):C2254))</f>
        <v>42912.007272727271</v>
      </c>
      <c r="G2254" s="2">
        <f ca="1">IF(A2254&lt;$G$2,"",IF(A2254=$G$2,AVERAGE(INDIRECT("C"&amp;A2254-$G$2+3):C2254),G2253+(2/($G$2+3))*(C2254-G2253)))</f>
        <v>43750.935683089083</v>
      </c>
      <c r="J2254">
        <f ca="1">IF(F2254="","",IF(C2254&lt;(F2254*(1-'inputs and tables'!$K$14)),0,IF(C2254&gt;(F2254*(1+'inputs and tables'!$K$14)),1,J2253)))</f>
        <v>1</v>
      </c>
      <c r="K2254">
        <f ca="1">IF(G2254="","",IF(C2254&lt;(G2254*(1-'inputs and tables'!$K$14)),0,IF(C2254&gt;(G2254*(1+'inputs and tables'!$K$14)),1,K2253)))</f>
        <v>1</v>
      </c>
      <c r="N2254" s="13">
        <f t="shared" si="105"/>
        <v>174056.35323329398</v>
      </c>
      <c r="O2254" s="10">
        <f ca="1">(O2253+(IF(J2253&lt;&gt;J2252,(-O2253*'inputs and tables'!$K$22-'inputs and tables'!$K$21)-O2253*'inputs and tables'!$K$22,0)*('inputs and tables'!$K$15+'inputs and tables'!$K$16)))*(IF(AND(J2253=0,'inputs and tables'!$K$16=1),(data!C2253/data!C2254-1)*'inputs and tables'!$K$18+1,1)*IF(AND(J2253=1,'inputs and tables'!$K$15=1),(data!C2254/data!C2253-1)*'inputs and tables'!$K$17+1,1))</f>
        <v>15353930.8352456</v>
      </c>
      <c r="P2254" s="10">
        <f ca="1">(P2253+(IF(K2253&lt;&gt;K2252,(-P2253*'inputs and tables'!$K$22-'inputs and tables'!$K$21)-P2253*'inputs and tables'!$K$22,0)*('inputs and tables'!$K$15+'inputs and tables'!$K$16)))*(IF(AND(K2253=0,'inputs and tables'!$K$16=1),data!C2253/data!C2254,1)*IF(AND(K2253=1,'inputs and tables'!$K$15=1),data!C2254/data!C2253,1))</f>
        <v>61629.929242925398</v>
      </c>
      <c r="R2254" s="36">
        <f ca="1">1-O2254/MAX($O$202:O2254)</f>
        <v>0.3512642182328104</v>
      </c>
      <c r="S2254" s="36">
        <f>1-N2254/MAX($N$202:N2254)</f>
        <v>0.15864973501091328</v>
      </c>
    </row>
    <row r="2255" spans="1:19" x14ac:dyDescent="0.4">
      <c r="A2255" s="17">
        <f t="shared" si="106"/>
        <v>2253</v>
      </c>
      <c r="B2255">
        <v>1614902400</v>
      </c>
      <c r="C2255">
        <v>48769.47</v>
      </c>
      <c r="D2255" s="14">
        <f t="shared" si="104"/>
        <v>44260</v>
      </c>
      <c r="F2255">
        <f ca="1">IF(A2255&lt;$F$2,"",AVERAGE(INDIRECT("C"&amp;A2255-$F$2+3):C2255))</f>
        <v>43213.5159090909</v>
      </c>
      <c r="G2255" s="2">
        <f ca="1">IF(A2255&lt;$G$2,"",IF(A2255=$G$2,AVERAGE(INDIRECT("C"&amp;A2255-$G$2+3):C2255),G2254+(2/($G$2+3))*(C2255-G2254)))</f>
        <v>43964.490334872527</v>
      </c>
      <c r="J2255">
        <f ca="1">IF(F2255="","",IF(C2255&lt;(F2255*(1-'inputs and tables'!$K$14)),0,IF(C2255&gt;(F2255*(1+'inputs and tables'!$K$14)),1,J2254)))</f>
        <v>1</v>
      </c>
      <c r="K2255">
        <f ca="1">IF(G2255="","",IF(C2255&lt;(G2255*(1-'inputs and tables'!$K$14)),0,IF(C2255&gt;(G2255*(1+'inputs and tables'!$K$14)),1,K2254)))</f>
        <v>1</v>
      </c>
      <c r="N2255" s="13">
        <f t="shared" si="105"/>
        <v>175499.19032710811</v>
      </c>
      <c r="O2255" s="10">
        <f ca="1">(O2254+(IF(J2254&lt;&gt;J2253,(-O2254*'inputs and tables'!$K$22-'inputs and tables'!$K$21)-O2254*'inputs and tables'!$K$22,0)*('inputs and tables'!$K$15+'inputs and tables'!$K$16)))*(IF(AND(J2254=0,'inputs and tables'!$K$16=1),(data!C2254/data!C2255-1)*'inputs and tables'!$K$18+1,1)*IF(AND(J2254=1,'inputs and tables'!$K$15=1),(data!C2255/data!C2254-1)*'inputs and tables'!$K$17+1,1))</f>
        <v>15640302.152351882</v>
      </c>
      <c r="P2255" s="10">
        <f ca="1">(P2254+(IF(K2254&lt;&gt;K2253,(-P2254*'inputs and tables'!$K$22-'inputs and tables'!$K$21)-P2254*'inputs and tables'!$K$22,0)*('inputs and tables'!$K$15+'inputs and tables'!$K$16)))*(IF(AND(K2254=0,'inputs and tables'!$K$16=1),data!C2254/data!C2255,1)*IF(AND(K2254=1,'inputs and tables'!$K$15=1),data!C2255/data!C2254,1))</f>
        <v>62140.809462745048</v>
      </c>
      <c r="R2255" s="36">
        <f ca="1">1-O2255/MAX($O$202:O2255)</f>
        <v>0.33916442943786684</v>
      </c>
      <c r="S2255" s="36">
        <f>1-N2255/MAX($N$202:N2255)</f>
        <v>0.15167537671449693</v>
      </c>
    </row>
    <row r="2256" spans="1:19" x14ac:dyDescent="0.4">
      <c r="A2256" s="17">
        <f t="shared" si="106"/>
        <v>2254</v>
      </c>
      <c r="B2256">
        <v>1614988800</v>
      </c>
      <c r="C2256">
        <v>48909.84</v>
      </c>
      <c r="D2256" s="14">
        <f t="shared" si="104"/>
        <v>44261</v>
      </c>
      <c r="F2256">
        <f ca="1">IF(A2256&lt;$F$2,"",AVERAGE(INDIRECT("C"&amp;A2256-$F$2+3):C2256))</f>
        <v>43623.831590909082</v>
      </c>
      <c r="G2256" s="2">
        <f ca="1">IF(A2256&lt;$G$2,"",IF(A2256=$G$2,AVERAGE(INDIRECT("C"&amp;A2256-$G$2+3):C2256),G2255+(2/($G$2+3))*(C2256-G2255)))</f>
        <v>44174.930746154547</v>
      </c>
      <c r="J2256">
        <f ca="1">IF(F2256="","",IF(C2256&lt;(F2256*(1-'inputs and tables'!$K$14)),0,IF(C2256&gt;(F2256*(1+'inputs and tables'!$K$14)),1,J2255)))</f>
        <v>1</v>
      </c>
      <c r="K2256">
        <f ca="1">IF(G2256="","",IF(C2256&lt;(G2256*(1-'inputs and tables'!$K$14)),0,IF(C2256&gt;(G2256*(1+'inputs and tables'!$K$14)),1,K2255)))</f>
        <v>1</v>
      </c>
      <c r="N2256" s="13">
        <f t="shared" si="105"/>
        <v>176004.31825542505</v>
      </c>
      <c r="O2256" s="10">
        <f ca="1">(O2255+(IF(J2255&lt;&gt;J2254,(-O2255*'inputs and tables'!$K$22-'inputs and tables'!$K$21)-O2255*'inputs and tables'!$K$22,0)*('inputs and tables'!$K$15+'inputs and tables'!$K$16)))*(IF(AND(J2255=0,'inputs and tables'!$K$16=1),(data!C2255/data!C2256-1)*'inputs and tables'!$K$18+1,1)*IF(AND(J2255=1,'inputs and tables'!$K$15=1),(data!C2256/data!C2255-1)*'inputs and tables'!$K$17+1,1))</f>
        <v>15741589.202006772</v>
      </c>
      <c r="P2256" s="10">
        <f ca="1">(P2255+(IF(K2255&lt;&gt;K2254,(-P2255*'inputs and tables'!$K$22-'inputs and tables'!$K$21)-P2255*'inputs and tables'!$K$22,0)*('inputs and tables'!$K$15+'inputs and tables'!$K$16)))*(IF(AND(K2255=0,'inputs and tables'!$K$16=1),data!C2255/data!C2256,1)*IF(AND(K2255=1,'inputs and tables'!$K$15=1),data!C2256/data!C2255,1))</f>
        <v>62319.665321221371</v>
      </c>
      <c r="R2256" s="36">
        <f ca="1">1-O2256/MAX($O$202:O2256)</f>
        <v>0.33488483914624456</v>
      </c>
      <c r="S2256" s="36">
        <f>1-N2256/MAX($N$202:N2256)</f>
        <v>0.14923369901386618</v>
      </c>
    </row>
    <row r="2257" spans="1:19" x14ac:dyDescent="0.4">
      <c r="A2257" s="17">
        <f t="shared" si="106"/>
        <v>2255</v>
      </c>
      <c r="B2257">
        <v>1615075200</v>
      </c>
      <c r="C2257">
        <v>50978.61</v>
      </c>
      <c r="D2257" s="14">
        <f t="shared" si="104"/>
        <v>44262</v>
      </c>
      <c r="F2257">
        <f ca="1">IF(A2257&lt;$F$2,"",AVERAGE(INDIRECT("C"&amp;A2257-$F$2+3):C2257))</f>
        <v>44032.778863636362</v>
      </c>
      <c r="G2257" s="2">
        <f ca="1">IF(A2257&lt;$G$2,"",IF(A2257=$G$2,AVERAGE(INDIRECT("C"&amp;A2257-$G$2+3):C2257),G2256+(2/($G$2+3))*(C2257-G2256)))</f>
        <v>44464.449012275632</v>
      </c>
      <c r="J2257">
        <f ca="1">IF(F2257="","",IF(C2257&lt;(F2257*(1-'inputs and tables'!$K$14)),0,IF(C2257&gt;(F2257*(1+'inputs and tables'!$K$14)),1,J2256)))</f>
        <v>1</v>
      </c>
      <c r="K2257">
        <f ca="1">IF(G2257="","",IF(C2257&lt;(G2257*(1-'inputs and tables'!$K$14)),0,IF(C2257&gt;(G2257*(1+'inputs and tables'!$K$14)),1,K2256)))</f>
        <v>1</v>
      </c>
      <c r="N2257" s="13">
        <f t="shared" si="105"/>
        <v>183448.88265140911</v>
      </c>
      <c r="O2257" s="10">
        <f ca="1">(O2256+(IF(J2256&lt;&gt;J2255,(-O2256*'inputs and tables'!$K$22-'inputs and tables'!$K$21)-O2256*'inputs and tables'!$K$22,0)*('inputs and tables'!$K$15+'inputs and tables'!$K$16)))*(IF(AND(J2256=0,'inputs and tables'!$K$16=1),(data!C2256/data!C2257-1)*'inputs and tables'!$K$18+1,1)*IF(AND(J2256=1,'inputs and tables'!$K$15=1),(data!C2257/data!C2256-1)*'inputs and tables'!$K$17+1,1))</f>
        <v>17239710.783680934</v>
      </c>
      <c r="P2257" s="10">
        <f ca="1">(P2256+(IF(K2256&lt;&gt;K2255,(-P2256*'inputs and tables'!$K$22-'inputs and tables'!$K$21)-P2256*'inputs and tables'!$K$22,0)*('inputs and tables'!$K$15+'inputs and tables'!$K$16)))*(IF(AND(K2256=0,'inputs and tables'!$K$16=1),data!C2256/data!C2257,1)*IF(AND(K2256=1,'inputs and tables'!$K$15=1),data!C2257/data!C2256,1))</f>
        <v>64955.639064471885</v>
      </c>
      <c r="R2257" s="36">
        <f ca="1">1-O2257/MAX($O$202:O2257)</f>
        <v>0.27158606009751507</v>
      </c>
      <c r="S2257" s="36">
        <f>1-N2257/MAX($N$202:N2257)</f>
        <v>0.1132483062893942</v>
      </c>
    </row>
    <row r="2258" spans="1:19" x14ac:dyDescent="0.4">
      <c r="A2258" s="17">
        <f t="shared" si="106"/>
        <v>2256</v>
      </c>
      <c r="B2258">
        <v>1615161600</v>
      </c>
      <c r="C2258">
        <v>52415.23</v>
      </c>
      <c r="D2258" s="14">
        <f t="shared" ref="D2258:D2321" si="107">(B2258/86400)+DATE(1970,1,1)</f>
        <v>44263</v>
      </c>
      <c r="F2258">
        <f ca="1">IF(A2258&lt;$F$2,"",AVERAGE(INDIRECT("C"&amp;A2258-$F$2+3):C2258))</f>
        <v>44494.215681818183</v>
      </c>
      <c r="G2258" s="2">
        <f ca="1">IF(A2258&lt;$G$2,"",IF(A2258=$G$2,AVERAGE(INDIRECT("C"&amp;A2258-$G$2+3):C2258),G2257+(2/($G$2+3))*(C2258-G2257)))</f>
        <v>44802.780118136245</v>
      </c>
      <c r="J2258">
        <f ca="1">IF(F2258="","",IF(C2258&lt;(F2258*(1-'inputs and tables'!$K$14)),0,IF(C2258&gt;(F2258*(1+'inputs and tables'!$K$14)),1,J2257)))</f>
        <v>1</v>
      </c>
      <c r="K2258">
        <f ca="1">IF(G2258="","",IF(C2258&lt;(G2258*(1-'inputs and tables'!$K$14)),0,IF(C2258&gt;(G2258*(1+'inputs and tables'!$K$14)),1,K2257)))</f>
        <v>1</v>
      </c>
      <c r="N2258" s="13">
        <f t="shared" si="105"/>
        <v>188618.62607506596</v>
      </c>
      <c r="O2258" s="10">
        <f ca="1">(O2257+(IF(J2257&lt;&gt;J2256,(-O2257*'inputs and tables'!$K$22-'inputs and tables'!$K$21)-O2257*'inputs and tables'!$K$22,0)*('inputs and tables'!$K$15+'inputs and tables'!$K$16)))*(IF(AND(J2257=0,'inputs and tables'!$K$16=1),(data!C2257/data!C2258-1)*'inputs and tables'!$K$18+1,1)*IF(AND(J2257=1,'inputs and tables'!$K$15=1),(data!C2258/data!C2257-1)*'inputs and tables'!$K$17+1,1))</f>
        <v>18332827.189534612</v>
      </c>
      <c r="P2258" s="10">
        <f ca="1">(P2257+(IF(K2257&lt;&gt;K2256,(-P2257*'inputs and tables'!$K$22-'inputs and tables'!$K$21)-P2257*'inputs and tables'!$K$22,0)*('inputs and tables'!$K$15+'inputs and tables'!$K$16)))*(IF(AND(K2257=0,'inputs and tables'!$K$16=1),data!C2257/data!C2258,1)*IF(AND(K2257=1,'inputs and tables'!$K$15=1),data!C2258/data!C2257,1))</f>
        <v>66786.143470002004</v>
      </c>
      <c r="R2258" s="36">
        <f ca="1">1-O2258/MAX($O$202:O2258)</f>
        <v>0.22539959920203168</v>
      </c>
      <c r="S2258" s="36">
        <f>1-N2258/MAX($N$202:N2258)</f>
        <v>8.825889959080957E-2</v>
      </c>
    </row>
    <row r="2259" spans="1:19" x14ac:dyDescent="0.4">
      <c r="A2259" s="17">
        <f t="shared" si="106"/>
        <v>2257</v>
      </c>
      <c r="B2259">
        <v>1615248000</v>
      </c>
      <c r="C2259">
        <v>54916.38</v>
      </c>
      <c r="D2259" s="14">
        <f t="shared" si="107"/>
        <v>44264</v>
      </c>
      <c r="F2259">
        <f ca="1">IF(A2259&lt;$F$2,"",AVERAGE(INDIRECT("C"&amp;A2259-$F$2+3):C2259))</f>
        <v>45008.484318181807</v>
      </c>
      <c r="G2259" s="2">
        <f ca="1">IF(A2259&lt;$G$2,"",IF(A2259=$G$2,AVERAGE(INDIRECT("C"&amp;A2259-$G$2+3):C2259),G2258+(2/($G$2+3))*(C2259-G2258)))</f>
        <v>45233.14607055598</v>
      </c>
      <c r="J2259">
        <f ca="1">IF(F2259="","",IF(C2259&lt;(F2259*(1-'inputs and tables'!$K$14)),0,IF(C2259&gt;(F2259*(1+'inputs and tables'!$K$14)),1,J2258)))</f>
        <v>1</v>
      </c>
      <c r="K2259">
        <f ca="1">IF(G2259="","",IF(C2259&lt;(G2259*(1-'inputs and tables'!$K$14)),0,IF(C2259&gt;(G2259*(1+'inputs and tables'!$K$14)),1,K2258)))</f>
        <v>1</v>
      </c>
      <c r="N2259" s="13">
        <f t="shared" si="105"/>
        <v>197619.12987153218</v>
      </c>
      <c r="O2259" s="10">
        <f ca="1">(O2258+(IF(J2258&lt;&gt;J2257,(-O2258*'inputs and tables'!$K$22-'inputs and tables'!$K$21)-O2258*'inputs and tables'!$K$22,0)*('inputs and tables'!$K$15+'inputs and tables'!$K$16)))*(IF(AND(J2258=0,'inputs and tables'!$K$16=1),(data!C2258/data!C2259-1)*'inputs and tables'!$K$18+1,1)*IF(AND(J2258=1,'inputs and tables'!$K$15=1),(data!C2259/data!C2258-1)*'inputs and tables'!$K$17+1,1))</f>
        <v>20301140.390325394</v>
      </c>
      <c r="P2259" s="10">
        <f ca="1">(P2258+(IF(K2258&lt;&gt;K2257,(-P2258*'inputs and tables'!$K$22-'inputs and tables'!$K$21)-P2258*'inputs and tables'!$K$22,0)*('inputs and tables'!$K$15+'inputs and tables'!$K$16)))*(IF(AND(K2258=0,'inputs and tables'!$K$16=1),data!C2258/data!C2259,1)*IF(AND(K2258=1,'inputs and tables'!$K$15=1),data!C2259/data!C2258,1))</f>
        <v>69973.044734004754</v>
      </c>
      <c r="R2259" s="36">
        <f ca="1">1-O2259/MAX($O$202:O2259)</f>
        <v>0.14223423804601598</v>
      </c>
      <c r="S2259" s="36">
        <f>1-N2259/MAX($N$202:N2259)</f>
        <v>4.4752436807217078E-2</v>
      </c>
    </row>
    <row r="2260" spans="1:19" x14ac:dyDescent="0.4">
      <c r="A2260" s="17">
        <f t="shared" si="106"/>
        <v>2258</v>
      </c>
      <c r="B2260">
        <v>1615334400</v>
      </c>
      <c r="C2260">
        <v>55890.69</v>
      </c>
      <c r="D2260" s="14">
        <f t="shared" si="107"/>
        <v>44265</v>
      </c>
      <c r="F2260">
        <f ca="1">IF(A2260&lt;$F$2,"",AVERAGE(INDIRECT("C"&amp;A2260-$F$2+3):C2260))</f>
        <v>45545.502954545445</v>
      </c>
      <c r="G2260" s="2">
        <f ca="1">IF(A2260&lt;$G$2,"",IF(A2260=$G$2,AVERAGE(INDIRECT("C"&amp;A2260-$G$2+3):C2260),G2259+(2/($G$2+3))*(C2260-G2259)))</f>
        <v>45686.658578191898</v>
      </c>
      <c r="J2260">
        <f ca="1">IF(F2260="","",IF(C2260&lt;(F2260*(1-'inputs and tables'!$K$14)),0,IF(C2260&gt;(F2260*(1+'inputs and tables'!$K$14)),1,J2259)))</f>
        <v>1</v>
      </c>
      <c r="K2260">
        <f ca="1">IF(G2260="","",IF(C2260&lt;(G2260*(1-'inputs and tables'!$K$14)),0,IF(C2260&gt;(G2260*(1+'inputs and tables'!$K$14)),1,K2259)))</f>
        <v>1</v>
      </c>
      <c r="N2260" s="13">
        <f t="shared" si="105"/>
        <v>201125.22940731974</v>
      </c>
      <c r="O2260" s="10">
        <f ca="1">(O2259+(IF(J2259&lt;&gt;J2258,(-O2259*'inputs and tables'!$K$22-'inputs and tables'!$K$21)-O2259*'inputs and tables'!$K$22,0)*('inputs and tables'!$K$15+'inputs and tables'!$K$16)))*(IF(AND(J2259=0,'inputs and tables'!$K$16=1),(data!C2259/data!C2260-1)*'inputs and tables'!$K$18+1,1)*IF(AND(J2259=1,'inputs and tables'!$K$15=1),(data!C2260/data!C2259-1)*'inputs and tables'!$K$17+1,1))</f>
        <v>21111538.111566681</v>
      </c>
      <c r="P2260" s="10">
        <f ca="1">(P2259+(IF(K2259&lt;&gt;K2258,(-P2259*'inputs and tables'!$K$22-'inputs and tables'!$K$21)-P2259*'inputs and tables'!$K$22,0)*('inputs and tables'!$K$15+'inputs and tables'!$K$16)))*(IF(AND(K2259=0,'inputs and tables'!$K$16=1),data!C2259/data!C2260,1)*IF(AND(K2259=1,'inputs and tables'!$K$15=1),data!C2260/data!C2259,1))</f>
        <v>71214.485579428074</v>
      </c>
      <c r="R2260" s="36">
        <f ca="1">1-O2260/MAX($O$202:O2260)</f>
        <v>0.10799323456142484</v>
      </c>
      <c r="S2260" s="36">
        <f>1-N2260/MAX($N$202:N2260)</f>
        <v>2.7804720055050192E-2</v>
      </c>
    </row>
    <row r="2261" spans="1:19" x14ac:dyDescent="0.4">
      <c r="A2261" s="17">
        <f t="shared" si="106"/>
        <v>2259</v>
      </c>
      <c r="B2261">
        <v>1615420800</v>
      </c>
      <c r="C2261">
        <v>57815.47</v>
      </c>
      <c r="D2261" s="14">
        <f t="shared" si="107"/>
        <v>44266</v>
      </c>
      <c r="F2261">
        <f ca="1">IF(A2261&lt;$F$2,"",AVERAGE(INDIRECT("C"&amp;A2261-$F$2+3):C2261))</f>
        <v>46120.608636363628</v>
      </c>
      <c r="G2261" s="2">
        <f ca="1">IF(A2261&lt;$G$2,"",IF(A2261=$G$2,AVERAGE(INDIRECT("C"&amp;A2261-$G$2+3):C2261),G2260+(2/($G$2+3))*(C2261-G2260)))</f>
        <v>46202.778213162455</v>
      </c>
      <c r="J2261">
        <f ca="1">IF(F2261="","",IF(C2261&lt;(F2261*(1-'inputs and tables'!$K$14)),0,IF(C2261&gt;(F2261*(1+'inputs and tables'!$K$14)),1,J2260)))</f>
        <v>1</v>
      </c>
      <c r="K2261">
        <f ca="1">IF(G2261="","",IF(C2261&lt;(G2261*(1-'inputs and tables'!$K$14)),0,IF(C2261&gt;(G2261*(1+'inputs and tables'!$K$14)),1,K2260)))</f>
        <v>1</v>
      </c>
      <c r="N2261" s="13">
        <f t="shared" si="105"/>
        <v>208051.63913778865</v>
      </c>
      <c r="O2261" s="10">
        <f ca="1">(O2260+(IF(J2260&lt;&gt;J2259,(-O2260*'inputs and tables'!$K$22-'inputs and tables'!$K$21)-O2260*'inputs and tables'!$K$22,0)*('inputs and tables'!$K$15+'inputs and tables'!$K$16)))*(IF(AND(J2260=0,'inputs and tables'!$K$16=1),(data!C2260/data!C2261-1)*'inputs and tables'!$K$18+1,1)*IF(AND(J2260=1,'inputs and tables'!$K$15=1),(data!C2261/data!C2260-1)*'inputs and tables'!$K$17+1,1))</f>
        <v>22747390.151224054</v>
      </c>
      <c r="P2261" s="10">
        <f ca="1">(P2260+(IF(K2260&lt;&gt;K2259,(-P2260*'inputs and tables'!$K$22-'inputs and tables'!$K$21)-P2260*'inputs and tables'!$K$22,0)*('inputs and tables'!$K$15+'inputs and tables'!$K$16)))*(IF(AND(K2260=0,'inputs and tables'!$K$16=1),data!C2260/data!C2261,1)*IF(AND(K2260=1,'inputs and tables'!$K$15=1),data!C2261/data!C2260,1))</f>
        <v>73666.990952927154</v>
      </c>
      <c r="R2261" s="36">
        <f ca="1">1-O2261/MAX($O$202:O2261)</f>
        <v>3.8875054781269403E-2</v>
      </c>
      <c r="S2261" s="36">
        <f>1-N2261/MAX($N$202:N2261)</f>
        <v>0</v>
      </c>
    </row>
    <row r="2262" spans="1:19" x14ac:dyDescent="0.4">
      <c r="A2262" s="17">
        <f t="shared" si="106"/>
        <v>2260</v>
      </c>
      <c r="B2262">
        <v>1615507200</v>
      </c>
      <c r="C2262">
        <v>57225.91</v>
      </c>
      <c r="D2262" s="14">
        <f t="shared" si="107"/>
        <v>44267</v>
      </c>
      <c r="F2262">
        <f ca="1">IF(A2262&lt;$F$2,"",AVERAGE(INDIRECT("C"&amp;A2262-$F$2+3):C2262))</f>
        <v>46730.126363636351</v>
      </c>
      <c r="G2262" s="2">
        <f ca="1">IF(A2262&lt;$G$2,"",IF(A2262=$G$2,AVERAGE(INDIRECT("C"&amp;A2262-$G$2+3):C2262),G2261+(2/($G$2+3))*(C2262-G2261)))</f>
        <v>46671.847650900221</v>
      </c>
      <c r="J2262">
        <f ca="1">IF(F2262="","",IF(C2262&lt;(F2262*(1-'inputs and tables'!$K$14)),0,IF(C2262&gt;(F2262*(1+'inputs and tables'!$K$14)),1,J2261)))</f>
        <v>1</v>
      </c>
      <c r="K2262">
        <f ca="1">IF(G2262="","",IF(C2262&lt;(G2262*(1-'inputs and tables'!$K$14)),0,IF(C2262&gt;(G2262*(1+'inputs and tables'!$K$14)),1,K2261)))</f>
        <v>1</v>
      </c>
      <c r="N2262" s="13">
        <f t="shared" si="105"/>
        <v>205930.08024758031</v>
      </c>
      <c r="O2262" s="10">
        <f ca="1">(O2261+(IF(J2261&lt;&gt;J2260,(-O2261*'inputs and tables'!$K$22-'inputs and tables'!$K$21)-O2261*'inputs and tables'!$K$22,0)*('inputs and tables'!$K$15+'inputs and tables'!$K$16)))*(IF(AND(J2261=0,'inputs and tables'!$K$16=1),(data!C2261/data!C2262-1)*'inputs and tables'!$K$18+1,1)*IF(AND(J2261=1,'inputs and tables'!$K$15=1),(data!C2262/data!C2261-1)*'inputs and tables'!$K$17+1,1))</f>
        <v>22225477.235710263</v>
      </c>
      <c r="P2262" s="10">
        <f ca="1">(P2261+(IF(K2261&lt;&gt;K2260,(-P2261*'inputs and tables'!$K$22-'inputs and tables'!$K$21)-P2261*'inputs and tables'!$K$22,0)*('inputs and tables'!$K$15+'inputs and tables'!$K$16)))*(IF(AND(K2261=0,'inputs and tables'!$K$16=1),data!C2261/data!C2262,1)*IF(AND(K2261=1,'inputs and tables'!$K$15=1),data!C2262/data!C2261,1))</f>
        <v>72915.788702280261</v>
      </c>
      <c r="R2262" s="36">
        <f ca="1">1-O2262/MAX($O$202:O2262)</f>
        <v>6.0926970143751036E-2</v>
      </c>
      <c r="S2262" s="36">
        <f>1-N2262/MAX($N$202:N2262)</f>
        <v>1.0197270730480823E-2</v>
      </c>
    </row>
    <row r="2263" spans="1:19" x14ac:dyDescent="0.4">
      <c r="A2263" s="17">
        <f t="shared" si="106"/>
        <v>2261</v>
      </c>
      <c r="B2263">
        <v>1615593600</v>
      </c>
      <c r="C2263">
        <v>61178.5</v>
      </c>
      <c r="D2263" s="14">
        <f t="shared" si="107"/>
        <v>44268</v>
      </c>
      <c r="F2263">
        <f ca="1">IF(A2263&lt;$F$2,"",AVERAGE(INDIRECT("C"&amp;A2263-$F$2+3):C2263))</f>
        <v>47359.433409090896</v>
      </c>
      <c r="G2263" s="2">
        <f ca="1">IF(A2263&lt;$G$2,"",IF(A2263=$G$2,AVERAGE(INDIRECT("C"&amp;A2263-$G$2+3):C2263),G2262+(2/($G$2+3))*(C2263-G2262)))</f>
        <v>47289.152006181066</v>
      </c>
      <c r="J2263">
        <f ca="1">IF(F2263="","",IF(C2263&lt;(F2263*(1-'inputs and tables'!$K$14)),0,IF(C2263&gt;(F2263*(1+'inputs and tables'!$K$14)),1,J2262)))</f>
        <v>1</v>
      </c>
      <c r="K2263">
        <f ca="1">IF(G2263="","",IF(C2263&lt;(G2263*(1-'inputs and tables'!$K$14)),0,IF(C2263&gt;(G2263*(1+'inputs and tables'!$K$14)),1,K2262)))</f>
        <v>1</v>
      </c>
      <c r="N2263" s="13">
        <f t="shared" si="105"/>
        <v>220153.65792219978</v>
      </c>
      <c r="O2263" s="10">
        <f ca="1">(O2262+(IF(J2262&lt;&gt;J2261,(-O2262*'inputs and tables'!$K$22-'inputs and tables'!$K$21)-O2262*'inputs and tables'!$K$22,0)*('inputs and tables'!$K$15+'inputs and tables'!$K$16)))*(IF(AND(J2262=0,'inputs and tables'!$K$16=1),(data!C2262/data!C2263-1)*'inputs and tables'!$K$18+1,1)*IF(AND(J2262=1,'inputs and tables'!$K$15=1),(data!C2263/data!C2262-1)*'inputs and tables'!$K$17+1,1))</f>
        <v>25679479.94009655</v>
      </c>
      <c r="P2263" s="10">
        <f ca="1">(P2262+(IF(K2262&lt;&gt;K2261,(-P2262*'inputs and tables'!$K$22-'inputs and tables'!$K$21)-P2262*'inputs and tables'!$K$22,0)*('inputs and tables'!$K$15+'inputs and tables'!$K$16)))*(IF(AND(K2262=0,'inputs and tables'!$K$16=1),data!C2262/data!C2263,1)*IF(AND(K2262=1,'inputs and tables'!$K$15=1),data!C2263/data!C2262,1))</f>
        <v>77952.077636204529</v>
      </c>
      <c r="R2263" s="36">
        <f ca="1">1-O2263/MAX($O$202:O2263)</f>
        <v>0</v>
      </c>
      <c r="S2263" s="36">
        <f>1-N2263/MAX($N$202:N2263)</f>
        <v>0</v>
      </c>
    </row>
    <row r="2264" spans="1:19" x14ac:dyDescent="0.4">
      <c r="A2264" s="17">
        <f t="shared" si="106"/>
        <v>2262</v>
      </c>
      <c r="B2264">
        <v>1615680000</v>
      </c>
      <c r="C2264">
        <v>58972.7</v>
      </c>
      <c r="D2264" s="14">
        <f t="shared" si="107"/>
        <v>44269</v>
      </c>
      <c r="F2264">
        <f ca="1">IF(A2264&lt;$F$2,"",AVERAGE(INDIRECT("C"&amp;A2264-$F$2+3):C2264))</f>
        <v>47921.03772727272</v>
      </c>
      <c r="G2264" s="2">
        <f ca="1">IF(A2264&lt;$G$2,"",IF(A2264=$G$2,AVERAGE(INDIRECT("C"&amp;A2264-$G$2+3):C2264),G2263+(2/($G$2+3))*(C2264-G2263)))</f>
        <v>47786.324261237191</v>
      </c>
      <c r="J2264">
        <f ca="1">IF(F2264="","",IF(C2264&lt;(F2264*(1-'inputs and tables'!$K$14)),0,IF(C2264&gt;(F2264*(1+'inputs and tables'!$K$14)),1,J2263)))</f>
        <v>1</v>
      </c>
      <c r="K2264">
        <f ca="1">IF(G2264="","",IF(C2264&lt;(G2264*(1-'inputs and tables'!$K$14)),0,IF(C2264&gt;(G2264*(1+'inputs and tables'!$K$14)),1,K2263)))</f>
        <v>1</v>
      </c>
      <c r="N2264" s="13">
        <f t="shared" si="105"/>
        <v>212215.9847421645</v>
      </c>
      <c r="O2264" s="10">
        <f ca="1">(O2263+(IF(J2263&lt;&gt;J2262,(-O2263*'inputs and tables'!$K$22-'inputs and tables'!$K$21)-O2263*'inputs and tables'!$K$22,0)*('inputs and tables'!$K$15+'inputs and tables'!$K$16)))*(IF(AND(J2263=0,'inputs and tables'!$K$16=1),(data!C2263/data!C2264-1)*'inputs and tables'!$K$18+1,1)*IF(AND(J2263=1,'inputs and tables'!$K$15=1),(data!C2264/data!C2263-1)*'inputs and tables'!$K$17+1,1))</f>
        <v>23596255.5570748</v>
      </c>
      <c r="P2264" s="10">
        <f ca="1">(P2263+(IF(K2263&lt;&gt;K2262,(-P2263*'inputs and tables'!$K$22-'inputs and tables'!$K$21)-P2263*'inputs and tables'!$K$22,0)*('inputs and tables'!$K$15+'inputs and tables'!$K$16)))*(IF(AND(K2263=0,'inputs and tables'!$K$16=1),data!C2263/data!C2264,1)*IF(AND(K2263=1,'inputs and tables'!$K$15=1),data!C2264/data!C2263,1))</f>
        <v>75141.503776924874</v>
      </c>
      <c r="R2264" s="36">
        <f ca="1">1-O2264/MAX($O$202:O2264)</f>
        <v>8.1124087710551906E-2</v>
      </c>
      <c r="S2264" s="36">
        <f>1-N2264/MAX($N$202:N2264)</f>
        <v>3.6055150093578625E-2</v>
      </c>
    </row>
    <row r="2265" spans="1:19" x14ac:dyDescent="0.4">
      <c r="A2265" s="17">
        <f t="shared" si="106"/>
        <v>2263</v>
      </c>
      <c r="B2265">
        <v>1615766400</v>
      </c>
      <c r="C2265">
        <v>55636.15</v>
      </c>
      <c r="D2265" s="14">
        <f t="shared" si="107"/>
        <v>44270</v>
      </c>
      <c r="F2265">
        <f ca="1">IF(A2265&lt;$F$2,"",AVERAGE(INDIRECT("C"&amp;A2265-$F$2+3):C2265))</f>
        <v>48405.594999999994</v>
      </c>
      <c r="G2265" s="2">
        <f ca="1">IF(A2265&lt;$G$2,"",IF(A2265=$G$2,AVERAGE(INDIRECT("C"&amp;A2265-$G$2+3):C2265),G2264+(2/($G$2+3))*(C2265-G2264)))</f>
        <v>48120.359399056884</v>
      </c>
      <c r="J2265">
        <f ca="1">IF(F2265="","",IF(C2265&lt;(F2265*(1-'inputs and tables'!$K$14)),0,IF(C2265&gt;(F2265*(1+'inputs and tables'!$K$14)),1,J2264)))</f>
        <v>1</v>
      </c>
      <c r="K2265">
        <f ca="1">IF(G2265="","",IF(C2265&lt;(G2265*(1-'inputs and tables'!$K$14)),0,IF(C2265&gt;(G2265*(1+'inputs and tables'!$K$14)),1,K2264)))</f>
        <v>1</v>
      </c>
      <c r="N2265" s="13">
        <f t="shared" si="105"/>
        <v>200209.25546079417</v>
      </c>
      <c r="O2265" s="10">
        <f ca="1">(O2264+(IF(J2264&lt;&gt;J2263,(-O2264*'inputs and tables'!$K$22-'inputs and tables'!$K$21)-O2264*'inputs and tables'!$K$22,0)*('inputs and tables'!$K$15+'inputs and tables'!$K$16)))*(IF(AND(J2264=0,'inputs and tables'!$K$16=1),(data!C2264/data!C2265-1)*'inputs and tables'!$K$18+1,1)*IF(AND(J2264=1,'inputs and tables'!$K$15=1),(data!C2265/data!C2264-1)*'inputs and tables'!$K$17+1,1))</f>
        <v>20592447.107102945</v>
      </c>
      <c r="P2265" s="10">
        <f ca="1">(P2264+(IF(K2264&lt;&gt;K2263,(-P2264*'inputs and tables'!$K$22-'inputs and tables'!$K$21)-P2264*'inputs and tables'!$K$22,0)*('inputs and tables'!$K$15+'inputs and tables'!$K$16)))*(IF(AND(K2264=0,'inputs and tables'!$K$16=1),data!C2264/data!C2265,1)*IF(AND(K2264=1,'inputs and tables'!$K$15=1),data!C2265/data!C2264,1))</f>
        <v>70890.157231372461</v>
      </c>
      <c r="R2265" s="36">
        <f ca="1">1-O2265/MAX($O$202:O2265)</f>
        <v>0.19809719063081921</v>
      </c>
      <c r="S2265" s="36">
        <f>1-N2265/MAX($N$202:N2265)</f>
        <v>9.0593100517338598E-2</v>
      </c>
    </row>
    <row r="2266" spans="1:19" x14ac:dyDescent="0.4">
      <c r="A2266" s="17">
        <f t="shared" si="106"/>
        <v>2264</v>
      </c>
      <c r="B2266">
        <v>1615852800</v>
      </c>
      <c r="C2266">
        <v>56927.11</v>
      </c>
      <c r="D2266" s="14">
        <f t="shared" si="107"/>
        <v>44271</v>
      </c>
      <c r="F2266">
        <f ca="1">IF(A2266&lt;$F$2,"",AVERAGE(INDIRECT("C"&amp;A2266-$F$2+3):C2266))</f>
        <v>48946.262499999983</v>
      </c>
      <c r="G2266" s="2">
        <f ca="1">IF(A2266&lt;$G$2,"",IF(A2266=$G$2,AVERAGE(INDIRECT("C"&amp;A2266-$G$2+3):C2266),G2265+(2/($G$2+3))*(C2266-G2265)))</f>
        <v>48495.114743777871</v>
      </c>
      <c r="J2266">
        <f ca="1">IF(F2266="","",IF(C2266&lt;(F2266*(1-'inputs and tables'!$K$14)),0,IF(C2266&gt;(F2266*(1+'inputs and tables'!$K$14)),1,J2265)))</f>
        <v>1</v>
      </c>
      <c r="K2266">
        <f ca="1">IF(G2266="","",IF(C2266&lt;(G2266*(1-'inputs and tables'!$K$14)),0,IF(C2266&gt;(G2266*(1+'inputs and tables'!$K$14)),1,K2265)))</f>
        <v>1</v>
      </c>
      <c r="N2266" s="13">
        <f t="shared" si="105"/>
        <v>204854.83464680301</v>
      </c>
      <c r="O2266" s="10">
        <f ca="1">(O2265+(IF(J2265&lt;&gt;J2264,(-O2265*'inputs and tables'!$K$22-'inputs and tables'!$K$21)-O2265*'inputs and tables'!$K$22,0)*('inputs and tables'!$K$15+'inputs and tables'!$K$16)))*(IF(AND(J2265=0,'inputs and tables'!$K$16=1),(data!C2265/data!C2266-1)*'inputs and tables'!$K$18+1,1)*IF(AND(J2265=1,'inputs and tables'!$K$15=1),(data!C2266/data!C2265-1)*'inputs and tables'!$K$17+1,1))</f>
        <v>21667540.502568256</v>
      </c>
      <c r="P2266" s="10">
        <f ca="1">(P2265+(IF(K2265&lt;&gt;K2264,(-P2265*'inputs and tables'!$K$22-'inputs and tables'!$K$21)-P2265*'inputs and tables'!$K$22,0)*('inputs and tables'!$K$15+'inputs and tables'!$K$16)))*(IF(AND(K2265=0,'inputs and tables'!$K$16=1),data!C2265/data!C2266,1)*IF(AND(K2265=1,'inputs and tables'!$K$15=1),data!C2266/data!C2265,1))</f>
        <v>72535.065395927566</v>
      </c>
      <c r="R2266" s="36">
        <f ca="1">1-O2266/MAX($O$202:O2266)</f>
        <v>0.15623133517061438</v>
      </c>
      <c r="S2266" s="36">
        <f>1-N2266/MAX($N$202:N2266)</f>
        <v>6.9491569750811166E-2</v>
      </c>
    </row>
    <row r="2267" spans="1:19" x14ac:dyDescent="0.4">
      <c r="A2267" s="17">
        <f t="shared" si="106"/>
        <v>2265</v>
      </c>
      <c r="B2267">
        <v>1615939200</v>
      </c>
      <c r="C2267">
        <v>58925.54</v>
      </c>
      <c r="D2267" s="14">
        <f t="shared" si="107"/>
        <v>44272</v>
      </c>
      <c r="F2267">
        <f ca="1">IF(A2267&lt;$F$2,"",AVERAGE(INDIRECT("C"&amp;A2267-$F$2+3):C2267))</f>
        <v>49523.361363636359</v>
      </c>
      <c r="G2267" s="2">
        <f ca="1">IF(A2267&lt;$G$2,"",IF(A2267=$G$2,AVERAGE(INDIRECT("C"&amp;A2267-$G$2+3):C2267),G2266+(2/($G$2+3))*(C2267-G2266)))</f>
        <v>48938.962627021363</v>
      </c>
      <c r="J2267">
        <f ca="1">IF(F2267="","",IF(C2267&lt;(F2267*(1-'inputs and tables'!$K$14)),0,IF(C2267&gt;(F2267*(1+'inputs and tables'!$K$14)),1,J2266)))</f>
        <v>1</v>
      </c>
      <c r="K2267">
        <f ca="1">IF(G2267="","",IF(C2267&lt;(G2267*(1-'inputs and tables'!$K$14)),0,IF(C2267&gt;(G2267*(1+'inputs and tables'!$K$14)),1,K2266)))</f>
        <v>1</v>
      </c>
      <c r="N2267" s="13">
        <f t="shared" si="105"/>
        <v>212046.27730396955</v>
      </c>
      <c r="O2267" s="10">
        <f ca="1">(O2266+(IF(J2266&lt;&gt;J2265,(-O2266*'inputs and tables'!$K$22-'inputs and tables'!$K$21)-O2266*'inputs and tables'!$K$22,0)*('inputs and tables'!$K$15+'inputs and tables'!$K$16)))*(IF(AND(J2266=0,'inputs and tables'!$K$16=1),(data!C2266/data!C2267-1)*'inputs and tables'!$K$18+1,1)*IF(AND(J2266=1,'inputs and tables'!$K$15=1),(data!C2267/data!C2266-1)*'inputs and tables'!$K$17+1,1))</f>
        <v>23378981.53083637</v>
      </c>
      <c r="P2267" s="10">
        <f ca="1">(P2266+(IF(K2266&lt;&gt;K2265,(-P2266*'inputs and tables'!$K$22-'inputs and tables'!$K$21)-P2266*'inputs and tables'!$K$22,0)*('inputs and tables'!$K$15+'inputs and tables'!$K$16)))*(IF(AND(K2266=0,'inputs and tables'!$K$16=1),data!C2266/data!C2267,1)*IF(AND(K2266=1,'inputs and tables'!$K$15=1),data!C2267/data!C2266,1))</f>
        <v>75081.413712910173</v>
      </c>
      <c r="R2267" s="36">
        <f ca="1">1-O2267/MAX($O$202:O2267)</f>
        <v>8.9585085625824012E-2</v>
      </c>
      <c r="S2267" s="36">
        <f>1-N2267/MAX($N$202:N2267)</f>
        <v>3.6826009137196802E-2</v>
      </c>
    </row>
    <row r="2268" spans="1:19" x14ac:dyDescent="0.4">
      <c r="A2268" s="17">
        <f t="shared" si="106"/>
        <v>2266</v>
      </c>
      <c r="B2268">
        <v>1616025600</v>
      </c>
      <c r="C2268">
        <v>57644.95</v>
      </c>
      <c r="D2268" s="14">
        <f t="shared" si="107"/>
        <v>44273</v>
      </c>
      <c r="F2268">
        <f ca="1">IF(A2268&lt;$F$2,"",AVERAGE(INDIRECT("C"&amp;A2268-$F$2+3):C2268))</f>
        <v>50026.367727272722</v>
      </c>
      <c r="G2268" s="2">
        <f ca="1">IF(A2268&lt;$G$2,"",IF(A2268=$G$2,AVERAGE(INDIRECT("C"&amp;A2268-$G$2+3):C2268),G2267+(2/($G$2+3))*(C2268-G2267)))</f>
        <v>49309.43017480769</v>
      </c>
      <c r="J2268">
        <f ca="1">IF(F2268="","",IF(C2268&lt;(F2268*(1-'inputs and tables'!$K$14)),0,IF(C2268&gt;(F2268*(1+'inputs and tables'!$K$14)),1,J2267)))</f>
        <v>1</v>
      </c>
      <c r="K2268">
        <f ca="1">IF(G2268="","",IF(C2268&lt;(G2268*(1-'inputs and tables'!$K$14)),0,IF(C2268&gt;(G2268*(1+'inputs and tables'!$K$14)),1,K2267)))</f>
        <v>1</v>
      </c>
      <c r="N2268" s="13">
        <f t="shared" si="105"/>
        <v>207438.01504192338</v>
      </c>
      <c r="O2268" s="10">
        <f ca="1">(O2267+(IF(J2267&lt;&gt;J2266,(-O2267*'inputs and tables'!$K$22-'inputs and tables'!$K$21)-O2267*'inputs and tables'!$K$22,0)*('inputs and tables'!$K$15+'inputs and tables'!$K$16)))*(IF(AND(J2267=0,'inputs and tables'!$K$16=1),(data!C2267/data!C2268-1)*'inputs and tables'!$K$18+1,1)*IF(AND(J2267=1,'inputs and tables'!$K$15=1),(data!C2268/data!C2267-1)*'inputs and tables'!$K$17+1,1))</f>
        <v>22235801.469918963</v>
      </c>
      <c r="P2268" s="10">
        <f ca="1">(P2267+(IF(K2267&lt;&gt;K2266,(-P2267*'inputs and tables'!$K$22-'inputs and tables'!$K$21)-P2267*'inputs and tables'!$K$22,0)*('inputs and tables'!$K$15+'inputs and tables'!$K$16)))*(IF(AND(K2267=0,'inputs and tables'!$K$16=1),data!C2267/data!C2268,1)*IF(AND(K2267=1,'inputs and tables'!$K$15=1),data!C2268/data!C2267,1))</f>
        <v>73449.718736731491</v>
      </c>
      <c r="R2268" s="36">
        <f ca="1">1-O2268/MAX($O$202:O2268)</f>
        <v>0.13410234468185411</v>
      </c>
      <c r="S2268" s="36">
        <f>1-N2268/MAX($N$202:N2268)</f>
        <v>5.7758035911308792E-2</v>
      </c>
    </row>
    <row r="2269" spans="1:19" x14ac:dyDescent="0.4">
      <c r="A2269" s="17">
        <f t="shared" si="106"/>
        <v>2267</v>
      </c>
      <c r="B2269">
        <v>1616112000</v>
      </c>
      <c r="C2269">
        <v>58039.66</v>
      </c>
      <c r="D2269" s="14">
        <f t="shared" si="107"/>
        <v>44274</v>
      </c>
      <c r="F2269">
        <f ca="1">IF(A2269&lt;$F$2,"",AVERAGE(INDIRECT("C"&amp;A2269-$F$2+3):C2269))</f>
        <v>50489.124318181821</v>
      </c>
      <c r="G2269" s="2">
        <f ca="1">IF(A2269&lt;$G$2,"",IF(A2269=$G$2,AVERAGE(INDIRECT("C"&amp;A2269-$G$2+3):C2269),G2268+(2/($G$2+3))*(C2269-G2268)))</f>
        <v>49680.929316305235</v>
      </c>
      <c r="J2269">
        <f ca="1">IF(F2269="","",IF(C2269&lt;(F2269*(1-'inputs and tables'!$K$14)),0,IF(C2269&gt;(F2269*(1+'inputs and tables'!$K$14)),1,J2268)))</f>
        <v>1</v>
      </c>
      <c r="K2269">
        <f ca="1">IF(G2269="","",IF(C2269&lt;(G2269*(1-'inputs and tables'!$K$14)),0,IF(C2269&gt;(G2269*(1+'inputs and tables'!$K$14)),1,K2268)))</f>
        <v>1</v>
      </c>
      <c r="N2269" s="13">
        <f t="shared" si="105"/>
        <v>208858.39720752853</v>
      </c>
      <c r="O2269" s="10">
        <f ca="1">(O2268+(IF(J2268&lt;&gt;J2267,(-O2268*'inputs and tables'!$K$22-'inputs and tables'!$K$21)-O2268*'inputs and tables'!$K$22,0)*('inputs and tables'!$K$15+'inputs and tables'!$K$16)))*(IF(AND(J2268=0,'inputs and tables'!$K$16=1),(data!C2268/data!C2269-1)*'inputs and tables'!$K$18+1,1)*IF(AND(J2268=1,'inputs and tables'!$K$15=1),(data!C2269/data!C2268-1)*'inputs and tables'!$K$17+1,1))</f>
        <v>22578373.710781895</v>
      </c>
      <c r="P2269" s="10">
        <f ca="1">(P2268+(IF(K2268&lt;&gt;K2267,(-P2268*'inputs and tables'!$K$22-'inputs and tables'!$K$21)-P2268*'inputs and tables'!$K$22,0)*('inputs and tables'!$K$15+'inputs and tables'!$K$16)))*(IF(AND(K2268=0,'inputs and tables'!$K$16=1),data!C2268/data!C2269,1)*IF(AND(K2268=1,'inputs and tables'!$K$15=1),data!C2269/data!C2268,1))</f>
        <v>73952.648108386347</v>
      </c>
      <c r="R2269" s="36">
        <f ca="1">1-O2269/MAX($O$202:O2269)</f>
        <v>0.12076203398778784</v>
      </c>
      <c r="S2269" s="36">
        <f>1-N2269/MAX($N$202:N2269)</f>
        <v>5.130625955196666E-2</v>
      </c>
    </row>
    <row r="2270" spans="1:19" x14ac:dyDescent="0.4">
      <c r="A2270" s="17">
        <f t="shared" si="106"/>
        <v>2268</v>
      </c>
      <c r="B2270">
        <v>1616198400</v>
      </c>
      <c r="C2270">
        <v>58116.7</v>
      </c>
      <c r="D2270" s="14">
        <f t="shared" si="107"/>
        <v>44275</v>
      </c>
      <c r="F2270">
        <f ca="1">IF(A2270&lt;$F$2,"",AVERAGE(INDIRECT("C"&amp;A2270-$F$2+3):C2270))</f>
        <v>50969.617500000008</v>
      </c>
      <c r="G2270" s="2">
        <f ca="1">IF(A2270&lt;$G$2,"",IF(A2270=$G$2,AVERAGE(INDIRECT("C"&amp;A2270-$G$2+3):C2270),G2269+(2/($G$2+3))*(C2270-G2269)))</f>
        <v>50039.898281568843</v>
      </c>
      <c r="J2270">
        <f ca="1">IF(F2270="","",IF(C2270&lt;(F2270*(1-'inputs and tables'!$K$14)),0,IF(C2270&gt;(F2270*(1+'inputs and tables'!$K$14)),1,J2269)))</f>
        <v>1</v>
      </c>
      <c r="K2270">
        <f ca="1">IF(G2270="","",IF(C2270&lt;(G2270*(1-'inputs and tables'!$K$14)),0,IF(C2270&gt;(G2270*(1+'inputs and tables'!$K$14)),1,K2269)))</f>
        <v>1</v>
      </c>
      <c r="N2270" s="13">
        <f t="shared" si="105"/>
        <v>209135.6292058012</v>
      </c>
      <c r="O2270" s="10">
        <f ca="1">(O2269+(IF(J2269&lt;&gt;J2268,(-O2269*'inputs and tables'!$K$22-'inputs and tables'!$K$21)-O2269*'inputs and tables'!$K$22,0)*('inputs and tables'!$K$15+'inputs and tables'!$K$16)))*(IF(AND(J2269=0,'inputs and tables'!$K$16=1),(data!C2269/data!C2270-1)*'inputs and tables'!$K$18+1,1)*IF(AND(J2269=1,'inputs and tables'!$K$15=1),(data!C2270/data!C2269-1)*'inputs and tables'!$K$17+1,1))</f>
        <v>22645805.795997877</v>
      </c>
      <c r="P2270" s="10">
        <f ca="1">(P2269+(IF(K2269&lt;&gt;K2268,(-P2269*'inputs and tables'!$K$22-'inputs and tables'!$K$21)-P2269*'inputs and tables'!$K$22,0)*('inputs and tables'!$K$15+'inputs and tables'!$K$16)))*(IF(AND(K2269=0,'inputs and tables'!$K$16=1),data!C2269/data!C2270,1)*IF(AND(K2269=1,'inputs and tables'!$K$15=1),data!C2270/data!C2269,1))</f>
        <v>74050.810503036308</v>
      </c>
      <c r="R2270" s="36">
        <f ca="1">1-O2270/MAX($O$202:O2270)</f>
        <v>0.11813612079276659</v>
      </c>
      <c r="S2270" s="36">
        <f>1-N2270/MAX($N$202:N2270)</f>
        <v>5.0046993633384163E-2</v>
      </c>
    </row>
    <row r="2271" spans="1:19" x14ac:dyDescent="0.4">
      <c r="A2271" s="17">
        <f t="shared" si="106"/>
        <v>2269</v>
      </c>
      <c r="B2271">
        <v>1616284800</v>
      </c>
      <c r="C2271">
        <v>57363.32</v>
      </c>
      <c r="D2271" s="14">
        <f t="shared" si="107"/>
        <v>44276</v>
      </c>
      <c r="F2271">
        <f ca="1">IF(A2271&lt;$F$2,"",AVERAGE(INDIRECT("C"&amp;A2271-$F$2+3):C2271))</f>
        <v>51402.61363636364</v>
      </c>
      <c r="G2271" s="2">
        <f ca="1">IF(A2271&lt;$G$2,"",IF(A2271=$G$2,AVERAGE(INDIRECT("C"&amp;A2271-$G$2+3):C2271),G2270+(2/($G$2+3))*(C2271-G2270)))</f>
        <v>50351.533248310596</v>
      </c>
      <c r="J2271">
        <f ca="1">IF(F2271="","",IF(C2271&lt;(F2271*(1-'inputs and tables'!$K$14)),0,IF(C2271&gt;(F2271*(1+'inputs and tables'!$K$14)),1,J2270)))</f>
        <v>1</v>
      </c>
      <c r="K2271">
        <f ca="1">IF(G2271="","",IF(C2271&lt;(G2271*(1-'inputs and tables'!$K$14)),0,IF(C2271&gt;(G2271*(1+'inputs and tables'!$K$14)),1,K2270)))</f>
        <v>1</v>
      </c>
      <c r="N2271" s="13">
        <f t="shared" si="105"/>
        <v>206424.55647918276</v>
      </c>
      <c r="O2271" s="10">
        <f ca="1">(O2270+(IF(J2270&lt;&gt;J2269,(-O2270*'inputs and tables'!$K$22-'inputs and tables'!$K$21)-O2270*'inputs and tables'!$K$22,0)*('inputs and tables'!$K$15+'inputs and tables'!$K$16)))*(IF(AND(J2270=0,'inputs and tables'!$K$16=1),(data!C2270/data!C2271-1)*'inputs and tables'!$K$18+1,1)*IF(AND(J2270=1,'inputs and tables'!$K$15=1),(data!C2271/data!C2270-1)*'inputs and tables'!$K$17+1,1))</f>
        <v>21985289.651175048</v>
      </c>
      <c r="P2271" s="10">
        <f ca="1">(P2270+(IF(K2270&lt;&gt;K2269,(-P2270*'inputs and tables'!$K$22-'inputs and tables'!$K$21)-P2270*'inputs and tables'!$K$22,0)*('inputs and tables'!$K$15+'inputs and tables'!$K$16)))*(IF(AND(K2270=0,'inputs and tables'!$K$16=1),data!C2270/data!C2271,1)*IF(AND(K2270=1,'inputs and tables'!$K$15=1),data!C2271/data!C2270,1))</f>
        <v>73090.873004575842</v>
      </c>
      <c r="R2271" s="36">
        <f ca="1">1-O2271/MAX($O$202:O2271)</f>
        <v>0.14385767537111627</v>
      </c>
      <c r="S2271" s="36">
        <f>1-N2271/MAX($N$202:N2271)</f>
        <v>6.2361450509574312E-2</v>
      </c>
    </row>
    <row r="2272" spans="1:19" x14ac:dyDescent="0.4">
      <c r="A2272" s="17">
        <f t="shared" si="106"/>
        <v>2270</v>
      </c>
      <c r="B2272">
        <v>1616371200</v>
      </c>
      <c r="C2272">
        <v>54110.07</v>
      </c>
      <c r="D2272" s="14">
        <f t="shared" si="107"/>
        <v>44277</v>
      </c>
      <c r="F2272">
        <f ca="1">IF(A2272&lt;$F$2,"",AVERAGE(INDIRECT("C"&amp;A2272-$F$2+3):C2272))</f>
        <v>51739.991818181814</v>
      </c>
      <c r="G2272" s="2">
        <f ca="1">IF(A2272&lt;$G$2,"",IF(A2272=$G$2,AVERAGE(INDIRECT("C"&amp;A2272-$G$2+3):C2272),G2271+(2/($G$2+3))*(C2272-G2271)))</f>
        <v>50511.470982425039</v>
      </c>
      <c r="J2272">
        <f ca="1">IF(F2272="","",IF(C2272&lt;(F2272*(1-'inputs and tables'!$K$14)),0,IF(C2272&gt;(F2272*(1+'inputs and tables'!$K$14)),1,J2271)))</f>
        <v>1</v>
      </c>
      <c r="K2272">
        <f ca="1">IF(G2272="","",IF(C2272&lt;(G2272*(1-'inputs and tables'!$K$14)),0,IF(C2272&gt;(G2272*(1+'inputs and tables'!$K$14)),1,K2271)))</f>
        <v>1</v>
      </c>
      <c r="N2272" s="13">
        <f t="shared" si="105"/>
        <v>194717.58609521788</v>
      </c>
      <c r="O2272" s="10">
        <f ca="1">(O2271+(IF(J2271&lt;&gt;J2270,(-O2271*'inputs and tables'!$K$22-'inputs and tables'!$K$21)-O2271*'inputs and tables'!$K$22,0)*('inputs and tables'!$K$15+'inputs and tables'!$K$16)))*(IF(AND(J2271=0,'inputs and tables'!$K$16=1),(data!C2271/data!C2272-1)*'inputs and tables'!$K$18+1,1)*IF(AND(J2271=1,'inputs and tables'!$K$15=1),(data!C2272/data!C2271-1)*'inputs and tables'!$K$17+1,1))</f>
        <v>19179869.776509643</v>
      </c>
      <c r="P2272" s="10">
        <f ca="1">(P2271+(IF(K2271&lt;&gt;K2270,(-P2271*'inputs and tables'!$K$22-'inputs and tables'!$K$21)-P2271*'inputs and tables'!$K$22,0)*('inputs and tables'!$K$15+'inputs and tables'!$K$16)))*(IF(AND(K2271=0,'inputs and tables'!$K$16=1),data!C2271/data!C2272,1)*IF(AND(K2271=1,'inputs and tables'!$K$15=1),data!C2272/data!C2271,1))</f>
        <v>68945.66518532591</v>
      </c>
      <c r="R2272" s="36">
        <f ca="1">1-O2272/MAX($O$202:O2272)</f>
        <v>0.25310521002562292</v>
      </c>
      <c r="S2272" s="36">
        <f>1-N2272/MAX($N$202:N2272)</f>
        <v>0.11553781148606113</v>
      </c>
    </row>
    <row r="2273" spans="1:19" x14ac:dyDescent="0.4">
      <c r="A2273" s="17">
        <f t="shared" si="106"/>
        <v>2271</v>
      </c>
      <c r="B2273">
        <v>1616457600</v>
      </c>
      <c r="C2273">
        <v>54345.54</v>
      </c>
      <c r="D2273" s="14">
        <f t="shared" si="107"/>
        <v>44278</v>
      </c>
      <c r="F2273">
        <f ca="1">IF(A2273&lt;$F$2,"",AVERAGE(INDIRECT("C"&amp;A2273-$F$2+3):C2273))</f>
        <v>52091.676363636361</v>
      </c>
      <c r="G2273" s="2">
        <f ca="1">IF(A2273&lt;$G$2,"",IF(A2273=$G$2,AVERAGE(INDIRECT("C"&amp;A2273-$G$2+3):C2273),G2272+(2/($G$2+3))*(C2273-G2272)))</f>
        <v>50674.622855513335</v>
      </c>
      <c r="J2273">
        <f ca="1">IF(F2273="","",IF(C2273&lt;(F2273*(1-'inputs and tables'!$K$14)),0,IF(C2273&gt;(F2273*(1+'inputs and tables'!$K$14)),1,J2272)))</f>
        <v>1</v>
      </c>
      <c r="K2273">
        <f ca="1">IF(G2273="","",IF(C2273&lt;(G2273*(1-'inputs and tables'!$K$14)),0,IF(C2273&gt;(G2273*(1+'inputs and tables'!$K$14)),1,K2272)))</f>
        <v>1</v>
      </c>
      <c r="N2273" s="13">
        <f t="shared" si="105"/>
        <v>195564.93576595088</v>
      </c>
      <c r="O2273" s="10">
        <f ca="1">(O2272+(IF(J2272&lt;&gt;J2271,(-O2272*'inputs and tables'!$K$22-'inputs and tables'!$K$21)-O2272*'inputs and tables'!$K$22,0)*('inputs and tables'!$K$15+'inputs and tables'!$K$16)))*(IF(AND(J2272=0,'inputs and tables'!$K$16=1),(data!C2272/data!C2273-1)*'inputs and tables'!$K$18+1,1)*IF(AND(J2272=1,'inputs and tables'!$K$15=1),(data!C2273/data!C2272-1)*'inputs and tables'!$K$17+1,1))</f>
        <v>19367665.483604793</v>
      </c>
      <c r="P2273" s="10">
        <f ca="1">(P2272+(IF(K2272&lt;&gt;K2271,(-P2272*'inputs and tables'!$K$22-'inputs and tables'!$K$21)-P2272*'inputs and tables'!$K$22,0)*('inputs and tables'!$K$15+'inputs and tables'!$K$16)))*(IF(AND(K2272=0,'inputs and tables'!$K$16=1),data!C2272/data!C2273,1)*IF(AND(K2272=1,'inputs and tables'!$K$15=1),data!C2273/data!C2272,1))</f>
        <v>69245.695027852242</v>
      </c>
      <c r="R2273" s="36">
        <f ca="1">1-O2273/MAX($O$202:O2273)</f>
        <v>0.24579214498173463</v>
      </c>
      <c r="S2273" s="36">
        <f>1-N2273/MAX($N$202:N2273)</f>
        <v>0.11168891031980177</v>
      </c>
    </row>
    <row r="2274" spans="1:19" x14ac:dyDescent="0.4">
      <c r="A2274" s="17">
        <f t="shared" si="106"/>
        <v>2272</v>
      </c>
      <c r="B2274">
        <v>1616544000</v>
      </c>
      <c r="C2274">
        <v>52276.160000000003</v>
      </c>
      <c r="D2274" s="14">
        <f t="shared" si="107"/>
        <v>44279</v>
      </c>
      <c r="F2274">
        <f ca="1">IF(A2274&lt;$F$2,"",AVERAGE(INDIRECT("C"&amp;A2274-$F$2+3):C2274))</f>
        <v>52224.132272727271</v>
      </c>
      <c r="G2274" s="2">
        <f ca="1">IF(A2274&lt;$G$2,"",IF(A2274=$G$2,AVERAGE(INDIRECT("C"&amp;A2274-$G$2+3):C2274),G2273+(2/($G$2+3))*(C2274-G2273)))</f>
        <v>50742.773372299998</v>
      </c>
      <c r="J2274">
        <f ca="1">IF(F2274="","",IF(C2274&lt;(F2274*(1-'inputs and tables'!$K$14)),0,IF(C2274&gt;(F2274*(1+'inputs and tables'!$K$14)),1,J2273)))</f>
        <v>1</v>
      </c>
      <c r="K2274">
        <f ca="1">IF(G2274="","",IF(C2274&lt;(G2274*(1-'inputs and tables'!$K$14)),0,IF(C2274&gt;(G2274*(1+'inputs and tables'!$K$14)),1,K2273)))</f>
        <v>1</v>
      </c>
      <c r="N2274" s="13">
        <f t="shared" si="105"/>
        <v>188118.17625679259</v>
      </c>
      <c r="O2274" s="10">
        <f ca="1">(O2273+(IF(J2273&lt;&gt;J2272,(-O2273*'inputs and tables'!$K$22-'inputs and tables'!$K$21)-O2273*'inputs and tables'!$K$22,0)*('inputs and tables'!$K$15+'inputs and tables'!$K$16)))*(IF(AND(J2273=0,'inputs and tables'!$K$16=1),(data!C2273/data!C2274-1)*'inputs and tables'!$K$18+1,1)*IF(AND(J2273=1,'inputs and tables'!$K$15=1),(data!C2274/data!C2273-1)*'inputs and tables'!$K$17+1,1))</f>
        <v>17708322.61763015</v>
      </c>
      <c r="P2274" s="10">
        <f ca="1">(P2273+(IF(K2273&lt;&gt;K2272,(-P2273*'inputs and tables'!$K$22-'inputs and tables'!$K$21)-P2273*'inputs and tables'!$K$22,0)*('inputs and tables'!$K$15+'inputs and tables'!$K$16)))*(IF(AND(K2273=0,'inputs and tables'!$K$16=1),data!C2273/data!C2274,1)*IF(AND(K2273=1,'inputs and tables'!$K$15=1),data!C2274/data!C2273,1))</f>
        <v>66608.944038226662</v>
      </c>
      <c r="R2274" s="36">
        <f ca="1">1-O2274/MAX($O$202:O2274)</f>
        <v>0.31040960880286539</v>
      </c>
      <c r="S2274" s="36">
        <f>1-N2274/MAX($N$202:N2274)</f>
        <v>0.14551419207728189</v>
      </c>
    </row>
    <row r="2275" spans="1:19" x14ac:dyDescent="0.4">
      <c r="A2275" s="17">
        <f t="shared" si="106"/>
        <v>2273</v>
      </c>
      <c r="B2275">
        <v>1616630400</v>
      </c>
      <c r="C2275">
        <v>51325.01</v>
      </c>
      <c r="D2275" s="14">
        <f t="shared" si="107"/>
        <v>44280</v>
      </c>
      <c r="F2275">
        <f ca="1">IF(A2275&lt;$F$2,"",AVERAGE(INDIRECT("C"&amp;A2275-$F$2+3):C2275))</f>
        <v>52333.45681818181</v>
      </c>
      <c r="G2275" s="2">
        <f ca="1">IF(A2275&lt;$G$2,"",IF(A2275=$G$2,AVERAGE(INDIRECT("C"&amp;A2275-$G$2+3):C2275),G2274+(2/($G$2+3))*(C2275-G2274)))</f>
        <v>50767.549399010633</v>
      </c>
      <c r="J2275">
        <f ca="1">IF(F2275="","",IF(C2275&lt;(F2275*(1-'inputs and tables'!$K$14)),0,IF(C2275&gt;(F2275*(1+'inputs and tables'!$K$14)),1,J2274)))</f>
        <v>0</v>
      </c>
      <c r="K2275">
        <f ca="1">IF(G2275="","",IF(C2275&lt;(G2275*(1-'inputs and tables'!$K$14)),0,IF(C2275&gt;(G2275*(1+'inputs and tables'!$K$14)),1,K2274)))</f>
        <v>1</v>
      </c>
      <c r="N2275" s="13">
        <f t="shared" si="105"/>
        <v>184695.41905070384</v>
      </c>
      <c r="O2275" s="10">
        <f ca="1">(O2274+(IF(J2274&lt;&gt;J2273,(-O2274*'inputs and tables'!$K$22-'inputs and tables'!$K$21)-O2274*'inputs and tables'!$K$22,0)*('inputs and tables'!$K$15+'inputs and tables'!$K$16)))*(IF(AND(J2274=0,'inputs and tables'!$K$16=1),(data!C2274/data!C2275-1)*'inputs and tables'!$K$18+1,1)*IF(AND(J2274=1,'inputs and tables'!$K$15=1),(data!C2275/data!C2274-1)*'inputs and tables'!$K$17+1,1))</f>
        <v>16983377.252860479</v>
      </c>
      <c r="P2275" s="10">
        <f ca="1">(P2274+(IF(K2274&lt;&gt;K2273,(-P2274*'inputs and tables'!$K$22-'inputs and tables'!$K$21)-P2274*'inputs and tables'!$K$22,0)*('inputs and tables'!$K$15+'inputs and tables'!$K$16)))*(IF(AND(K2274=0,'inputs and tables'!$K$16=1),data!C2274/data!C2275,1)*IF(AND(K2274=1,'inputs and tables'!$K$15=1),data!C2275/data!C2274,1))</f>
        <v>65397.013071568836</v>
      </c>
      <c r="R2275" s="36">
        <f ca="1">1-O2275/MAX($O$202:O2275)</f>
        <v>0.33864014020228539</v>
      </c>
      <c r="S2275" s="36">
        <f>1-N2275/MAX($N$202:N2275)</f>
        <v>0.16106132056196198</v>
      </c>
    </row>
    <row r="2276" spans="1:19" x14ac:dyDescent="0.4">
      <c r="A2276" s="17">
        <f t="shared" si="106"/>
        <v>2274</v>
      </c>
      <c r="B2276">
        <v>1616716800</v>
      </c>
      <c r="C2276">
        <v>55072.44</v>
      </c>
      <c r="D2276" s="14">
        <f t="shared" si="107"/>
        <v>44281</v>
      </c>
      <c r="F2276">
        <f ca="1">IF(A2276&lt;$F$2,"",AVERAGE(INDIRECT("C"&amp;A2276-$F$2+3):C2276))</f>
        <v>52565.784999999989</v>
      </c>
      <c r="G2276" s="2">
        <f ca="1">IF(A2276&lt;$G$2,"",IF(A2276=$G$2,AVERAGE(INDIRECT("C"&amp;A2276-$G$2+3):C2276),G2275+(2/($G$2+3))*(C2276-G2275)))</f>
        <v>50950.736233095289</v>
      </c>
      <c r="J2276">
        <f ca="1">IF(F2276="","",IF(C2276&lt;(F2276*(1-'inputs and tables'!$K$14)),0,IF(C2276&gt;(F2276*(1+'inputs and tables'!$K$14)),1,J2275)))</f>
        <v>1</v>
      </c>
      <c r="K2276">
        <f ca="1">IF(G2276="","",IF(C2276&lt;(G2276*(1-'inputs and tables'!$K$14)),0,IF(C2276&gt;(G2276*(1+'inputs and tables'!$K$14)),1,K2275)))</f>
        <v>1</v>
      </c>
      <c r="N2276" s="13">
        <f t="shared" si="105"/>
        <v>198180.71898952857</v>
      </c>
      <c r="O2276" s="10">
        <f ca="1">(O2275+(IF(J2275&lt;&gt;J2274,(-O2275*'inputs and tables'!$K$22-'inputs and tables'!$K$21)-O2275*'inputs and tables'!$K$22,0)*('inputs and tables'!$K$15+'inputs and tables'!$K$16)))*(IF(AND(J2275=0,'inputs and tables'!$K$16=1),(data!C2275/data!C2276-1)*'inputs and tables'!$K$18+1,1)*IF(AND(J2275=1,'inputs and tables'!$K$15=1),(data!C2276/data!C2275-1)*'inputs and tables'!$K$17+1,1))</f>
        <v>15796079.914421132</v>
      </c>
      <c r="P2276" s="10">
        <f ca="1">(P2275+(IF(K2275&lt;&gt;K2274,(-P2275*'inputs and tables'!$K$22-'inputs and tables'!$K$21)-P2275*'inputs and tables'!$K$22,0)*('inputs and tables'!$K$15+'inputs and tables'!$K$16)))*(IF(AND(K2275=0,'inputs and tables'!$K$16=1),data!C2275/data!C2276,1)*IF(AND(K2275=1,'inputs and tables'!$K$15=1),data!C2276/data!C2275,1))</f>
        <v>70171.892388587745</v>
      </c>
      <c r="R2276" s="36">
        <f ca="1">1-O2276/MAX($O$202:O2276)</f>
        <v>0.38487539657075542</v>
      </c>
      <c r="S2276" s="36">
        <f>1-N2276/MAX($N$202:N2276)</f>
        <v>9.9807285239095322E-2</v>
      </c>
    </row>
    <row r="2277" spans="1:19" x14ac:dyDescent="0.4">
      <c r="A2277" s="17">
        <f t="shared" si="106"/>
        <v>2275</v>
      </c>
      <c r="B2277">
        <v>1616803200</v>
      </c>
      <c r="C2277">
        <v>55856.53</v>
      </c>
      <c r="D2277" s="14">
        <f t="shared" si="107"/>
        <v>44282</v>
      </c>
      <c r="F2277">
        <f ca="1">IF(A2277&lt;$F$2,"",AVERAGE(INDIRECT("C"&amp;A2277-$F$2+3):C2277))</f>
        <v>52744.389999999985</v>
      </c>
      <c r="G2277" s="2">
        <f ca="1">IF(A2277&lt;$G$2,"",IF(A2277=$G$2,AVERAGE(INDIRECT("C"&amp;A2277-$G$2+3):C2277),G2276+(2/($G$2+3))*(C2277-G2276)))</f>
        <v>51159.493414665703</v>
      </c>
      <c r="J2277">
        <f ca="1">IF(F2277="","",IF(C2277&lt;(F2277*(1-'inputs and tables'!$K$14)),0,IF(C2277&gt;(F2277*(1+'inputs and tables'!$K$14)),1,J2276)))</f>
        <v>1</v>
      </c>
      <c r="K2277">
        <f ca="1">IF(G2277="","",IF(C2277&lt;(G2277*(1-'inputs and tables'!$K$14)),0,IF(C2277&gt;(G2277*(1+'inputs and tables'!$K$14)),1,K2276)))</f>
        <v>1</v>
      </c>
      <c r="N2277" s="13">
        <f t="shared" si="105"/>
        <v>201002.30306956024</v>
      </c>
      <c r="O2277" s="10">
        <f ca="1">(O2276+(IF(J2276&lt;&gt;J2275,(-O2276*'inputs and tables'!$K$22-'inputs and tables'!$K$21)-O2276*'inputs and tables'!$K$22,0)*('inputs and tables'!$K$15+'inputs and tables'!$K$16)))*(IF(AND(J2276=0,'inputs and tables'!$K$16=1),(data!C2276/data!C2277-1)*'inputs and tables'!$K$18+1,1)*IF(AND(J2276=1,'inputs and tables'!$K$15=1),(data!C2277/data!C2276-1)*'inputs and tables'!$K$17+1,1))</f>
        <v>16269490.778025992</v>
      </c>
      <c r="P2277" s="10">
        <f ca="1">(P2276+(IF(K2276&lt;&gt;K2275,(-P2276*'inputs and tables'!$K$22-'inputs and tables'!$K$21)-P2276*'inputs and tables'!$K$22,0)*('inputs and tables'!$K$15+'inputs and tables'!$K$16)))*(IF(AND(K2276=0,'inputs and tables'!$K$16=1),data!C2276/data!C2277,1)*IF(AND(K2276=1,'inputs and tables'!$K$15=1),data!C2277/data!C2276,1))</f>
        <v>71170.95978242335</v>
      </c>
      <c r="R2277" s="36">
        <f ca="1">1-O2277/MAX($O$202:O2277)</f>
        <v>0.36644002074892401</v>
      </c>
      <c r="S2277" s="36">
        <f>1-N2277/MAX($N$202:N2277)</f>
        <v>8.6990854630303094E-2</v>
      </c>
    </row>
    <row r="2278" spans="1:19" x14ac:dyDescent="0.4">
      <c r="A2278" s="17">
        <f t="shared" si="106"/>
        <v>2276</v>
      </c>
      <c r="B2278">
        <v>1616889600</v>
      </c>
      <c r="C2278">
        <v>55778.82</v>
      </c>
      <c r="D2278" s="14">
        <f t="shared" si="107"/>
        <v>44283</v>
      </c>
      <c r="F2278">
        <f ca="1">IF(A2278&lt;$F$2,"",AVERAGE(INDIRECT("C"&amp;A2278-$F$2+3):C2278))</f>
        <v>52934.628181818167</v>
      </c>
      <c r="G2278" s="2">
        <f ca="1">IF(A2278&lt;$G$2,"",IF(A2278=$G$2,AVERAGE(INDIRECT("C"&amp;A2278-$G$2+3):C2278),G2277+(2/($G$2+3))*(C2278-G2277)))</f>
        <v>51356.060503403336</v>
      </c>
      <c r="J2278">
        <f ca="1">IF(F2278="","",IF(C2278&lt;(F2278*(1-'inputs and tables'!$K$14)),0,IF(C2278&gt;(F2278*(1+'inputs and tables'!$K$14)),1,J2277)))</f>
        <v>1</v>
      </c>
      <c r="K2278">
        <f ca="1">IF(G2278="","",IF(C2278&lt;(G2278*(1-'inputs and tables'!$K$14)),0,IF(C2278&gt;(G2278*(1+'inputs and tables'!$K$14)),1,K2277)))</f>
        <v>1</v>
      </c>
      <c r="N2278" s="13">
        <f t="shared" si="105"/>
        <v>200722.66004534203</v>
      </c>
      <c r="O2278" s="10">
        <f ca="1">(O2277+(IF(J2277&lt;&gt;J2276,(-O2277*'inputs and tables'!$K$22-'inputs and tables'!$K$21)-O2277*'inputs and tables'!$K$22,0)*('inputs and tables'!$K$15+'inputs and tables'!$K$16)))*(IF(AND(J2277=0,'inputs and tables'!$K$16=1),(data!C2277/data!C2278-1)*'inputs and tables'!$K$18+1,1)*IF(AND(J2277=1,'inputs and tables'!$K$15=1),(data!C2278/data!C2277-1)*'inputs and tables'!$K$17+1,1))</f>
        <v>16218562.448091947</v>
      </c>
      <c r="P2278" s="10">
        <f ca="1">(P2277+(IF(K2277&lt;&gt;K2276,(-P2277*'inputs and tables'!$K$22-'inputs and tables'!$K$21)-P2277*'inputs and tables'!$K$22,0)*('inputs and tables'!$K$15+'inputs and tables'!$K$16)))*(IF(AND(K2277=0,'inputs and tables'!$K$16=1),data!C2277/data!C2278,1)*IF(AND(K2277=1,'inputs and tables'!$K$15=1),data!C2278/data!C2277,1))</f>
        <v>71071.943690935164</v>
      </c>
      <c r="R2278" s="36">
        <f ca="1">1-O2278/MAX($O$202:O2278)</f>
        <v>0.36842325133041742</v>
      </c>
      <c r="S2278" s="36">
        <f>1-N2278/MAX($N$202:N2278)</f>
        <v>8.8261072108665517E-2</v>
      </c>
    </row>
    <row r="2279" spans="1:19" x14ac:dyDescent="0.4">
      <c r="A2279" s="17">
        <f t="shared" si="106"/>
        <v>2277</v>
      </c>
      <c r="B2279">
        <v>1616976000</v>
      </c>
      <c r="C2279">
        <v>57613.48</v>
      </c>
      <c r="D2279" s="14">
        <f t="shared" si="107"/>
        <v>44284</v>
      </c>
      <c r="F2279">
        <f ca="1">IF(A2279&lt;$F$2,"",AVERAGE(INDIRECT("C"&amp;A2279-$F$2+3):C2279))</f>
        <v>53170.560681818162</v>
      </c>
      <c r="G2279" s="2">
        <f ca="1">IF(A2279&lt;$G$2,"",IF(A2279=$G$2,AVERAGE(INDIRECT("C"&amp;A2279-$G$2+3):C2279),G2278+(2/($G$2+3))*(C2279-G2278)))</f>
        <v>51622.333673471279</v>
      </c>
      <c r="J2279">
        <f ca="1">IF(F2279="","",IF(C2279&lt;(F2279*(1-'inputs and tables'!$K$14)),0,IF(C2279&gt;(F2279*(1+'inputs and tables'!$K$14)),1,J2278)))</f>
        <v>1</v>
      </c>
      <c r="K2279">
        <f ca="1">IF(G2279="","",IF(C2279&lt;(G2279*(1-'inputs and tables'!$K$14)),0,IF(C2279&gt;(G2279*(1+'inputs and tables'!$K$14)),1,K2278)))</f>
        <v>1</v>
      </c>
      <c r="N2279" s="13">
        <f t="shared" si="105"/>
        <v>207324.76879340783</v>
      </c>
      <c r="O2279" s="10">
        <f ca="1">(O2278+(IF(J2278&lt;&gt;J2277,(-O2278*'inputs and tables'!$K$22-'inputs and tables'!$K$21)-O2278*'inputs and tables'!$K$22,0)*('inputs and tables'!$K$15+'inputs and tables'!$K$16)))*(IF(AND(J2278=0,'inputs and tables'!$K$16=1),(data!C2278/data!C2279-1)*'inputs and tables'!$K$18+1,1)*IF(AND(J2278=1,'inputs and tables'!$K$15=1),(data!C2279/data!C2278-1)*'inputs and tables'!$K$17+1,1))</f>
        <v>17418838.511789367</v>
      </c>
      <c r="P2279" s="10">
        <f ca="1">(P2278+(IF(K2278&lt;&gt;K2277,(-P2278*'inputs and tables'!$K$22-'inputs and tables'!$K$21)-P2278*'inputs and tables'!$K$22,0)*('inputs and tables'!$K$15+'inputs and tables'!$K$16)))*(IF(AND(K2278=0,'inputs and tables'!$K$16=1),data!C2278/data!C2279,1)*IF(AND(K2278=1,'inputs and tables'!$K$15=1),data!C2279/data!C2278,1))</f>
        <v>73409.620468823457</v>
      </c>
      <c r="R2279" s="36">
        <f ca="1">1-O2279/MAX($O$202:O2279)</f>
        <v>0.32168258265265026</v>
      </c>
      <c r="S2279" s="36">
        <f>1-N2279/MAX($N$202:N2279)</f>
        <v>5.82724323087358E-2</v>
      </c>
    </row>
    <row r="2280" spans="1:19" x14ac:dyDescent="0.4">
      <c r="A2280" s="17">
        <f t="shared" si="106"/>
        <v>2278</v>
      </c>
      <c r="B2280">
        <v>1617062400</v>
      </c>
      <c r="C2280">
        <v>58786.46</v>
      </c>
      <c r="D2280" s="14">
        <f t="shared" si="107"/>
        <v>44285</v>
      </c>
      <c r="F2280">
        <f ca="1">IF(A2280&lt;$F$2,"",AVERAGE(INDIRECT("C"&amp;A2280-$F$2+3):C2280))</f>
        <v>53400.23727272726</v>
      </c>
      <c r="G2280" s="2">
        <f ca="1">IF(A2280&lt;$G$2,"",IF(A2280=$G$2,AVERAGE(INDIRECT("C"&amp;A2280-$G$2+3):C2280),G2279+(2/($G$2+3))*(C2280-G2279)))</f>
        <v>51927.190112898032</v>
      </c>
      <c r="J2280">
        <f ca="1">IF(F2280="","",IF(C2280&lt;(F2280*(1-'inputs and tables'!$K$14)),0,IF(C2280&gt;(F2280*(1+'inputs and tables'!$K$14)),1,J2279)))</f>
        <v>1</v>
      </c>
      <c r="K2280">
        <f ca="1">IF(G2280="","",IF(C2280&lt;(G2280*(1-'inputs and tables'!$K$14)),0,IF(C2280&gt;(G2280*(1+'inputs and tables'!$K$14)),1,K2279)))</f>
        <v>1</v>
      </c>
      <c r="N2280" s="13">
        <f t="shared" si="105"/>
        <v>211545.79150023425</v>
      </c>
      <c r="O2280" s="10">
        <f ca="1">(O2279+(IF(J2279&lt;&gt;J2278,(-O2279*'inputs and tables'!$K$22-'inputs and tables'!$K$21)-O2279*'inputs and tables'!$K$22,0)*('inputs and tables'!$K$15+'inputs and tables'!$K$16)))*(IF(AND(J2279=0,'inputs and tables'!$K$16=1),(data!C2279/data!C2280-1)*'inputs and tables'!$K$18+1,1)*IF(AND(J2279=1,'inputs and tables'!$K$15=1),(data!C2280/data!C2279-1)*'inputs and tables'!$K$17+1,1))</f>
        <v>18216774.788065452</v>
      </c>
      <c r="P2280" s="10">
        <f ca="1">(P2279+(IF(K2279&lt;&gt;K2278,(-P2279*'inputs and tables'!$K$22-'inputs and tables'!$K$21)-P2279*'inputs and tables'!$K$22,0)*('inputs and tables'!$K$15+'inputs and tables'!$K$16)))*(IF(AND(K2279=0,'inputs and tables'!$K$16=1),data!C2279/data!C2280,1)*IF(AND(K2279=1,'inputs and tables'!$K$15=1),data!C2280/data!C2279,1))</f>
        <v>74904.201539390968</v>
      </c>
      <c r="R2280" s="36">
        <f ca="1">1-O2280/MAX($O$202:O2280)</f>
        <v>0.29060966847613812</v>
      </c>
      <c r="S2280" s="36">
        <f>1-N2280/MAX($N$202:N2280)</f>
        <v>3.909935680018306E-2</v>
      </c>
    </row>
    <row r="2281" spans="1:19" x14ac:dyDescent="0.4">
      <c r="A2281" s="17">
        <f t="shared" si="106"/>
        <v>2279</v>
      </c>
      <c r="B2281">
        <v>1617148800</v>
      </c>
      <c r="C2281">
        <v>58800</v>
      </c>
      <c r="D2281" s="14">
        <f t="shared" si="107"/>
        <v>44286</v>
      </c>
      <c r="F2281">
        <f ca="1">IF(A2281&lt;$F$2,"",AVERAGE(INDIRECT("C"&amp;A2281-$F$2+3):C2281))</f>
        <v>53647.13795454544</v>
      </c>
      <c r="G2281" s="2">
        <f ca="1">IF(A2281&lt;$G$2,"",IF(A2281=$G$2,AVERAGE(INDIRECT("C"&amp;A2281-$G$2+3):C2281),G2280+(2/($G$2+3))*(C2281-G2280)))</f>
        <v>52219.650108093861</v>
      </c>
      <c r="J2281">
        <f ca="1">IF(F2281="","",IF(C2281&lt;(F2281*(1-'inputs and tables'!$K$14)),0,IF(C2281&gt;(F2281*(1+'inputs and tables'!$K$14)),1,J2280)))</f>
        <v>1</v>
      </c>
      <c r="K2281">
        <f ca="1">IF(G2281="","",IF(C2281&lt;(G2281*(1-'inputs and tables'!$K$14)),0,IF(C2281&gt;(G2281*(1+'inputs and tables'!$K$14)),1,K2280)))</f>
        <v>1</v>
      </c>
      <c r="N2281" s="13">
        <f t="shared" si="105"/>
        <v>211594.51581561085</v>
      </c>
      <c r="O2281" s="10">
        <f ca="1">(O2280+(IF(J2280&lt;&gt;J2279,(-O2280*'inputs and tables'!$K$22-'inputs and tables'!$K$21)-O2280*'inputs and tables'!$K$22,0)*('inputs and tables'!$K$15+'inputs and tables'!$K$16)))*(IF(AND(J2280=0,'inputs and tables'!$K$16=1),(data!C2280/data!C2281-1)*'inputs and tables'!$K$18+1,1)*IF(AND(J2280=1,'inputs and tables'!$K$15=1),(data!C2281/data!C2280-1)*'inputs and tables'!$K$17+1,1))</f>
        <v>18226215.296031378</v>
      </c>
      <c r="P2281" s="10">
        <f ca="1">(P2280+(IF(K2280&lt;&gt;K2279,(-P2280*'inputs and tables'!$K$22-'inputs and tables'!$K$21)-P2280*'inputs and tables'!$K$22,0)*('inputs and tables'!$K$15+'inputs and tables'!$K$16)))*(IF(AND(K2280=0,'inputs and tables'!$K$16=1),data!C2280/data!C2281,1)*IF(AND(K2280=1,'inputs and tables'!$K$15=1),data!C2281/data!C2280,1))</f>
        <v>74921.453860569061</v>
      </c>
      <c r="R2281" s="36">
        <f ca="1">1-O2281/MAX($O$202:O2281)</f>
        <v>0.29024204000437981</v>
      </c>
      <c r="S2281" s="36">
        <f>1-N2281/MAX($N$202:N2281)</f>
        <v>3.8878037218957551E-2</v>
      </c>
    </row>
    <row r="2282" spans="1:19" x14ac:dyDescent="0.4">
      <c r="A2282" s="17">
        <f t="shared" si="106"/>
        <v>2280</v>
      </c>
      <c r="B2282">
        <v>1617235200</v>
      </c>
      <c r="C2282">
        <v>58726.48</v>
      </c>
      <c r="D2282" s="14">
        <f t="shared" si="107"/>
        <v>44287</v>
      </c>
      <c r="F2282">
        <f ca="1">IF(A2282&lt;$F$2,"",AVERAGE(INDIRECT("C"&amp;A2282-$F$2+3):C2282))</f>
        <v>53864.587272727258</v>
      </c>
      <c r="G2282" s="2">
        <f ca="1">IF(A2282&lt;$G$2,"",IF(A2282=$G$2,AVERAGE(INDIRECT("C"&amp;A2282-$G$2+3):C2282),G2281+(2/($G$2+3))*(C2282-G2281)))</f>
        <v>52496.536486472847</v>
      </c>
      <c r="J2282">
        <f ca="1">IF(F2282="","",IF(C2282&lt;(F2282*(1-'inputs and tables'!$K$14)),0,IF(C2282&gt;(F2282*(1+'inputs and tables'!$K$14)),1,J2281)))</f>
        <v>1</v>
      </c>
      <c r="K2282">
        <f ca="1">IF(G2282="","",IF(C2282&lt;(G2282*(1-'inputs and tables'!$K$14)),0,IF(C2282&gt;(G2282*(1+'inputs and tables'!$K$14)),1,K2281)))</f>
        <v>1</v>
      </c>
      <c r="N2282" s="13">
        <f t="shared" si="105"/>
        <v>211329.95069991759</v>
      </c>
      <c r="O2282" s="10">
        <f ca="1">(O2281+(IF(J2281&lt;&gt;J2280,(-O2281*'inputs and tables'!$K$22-'inputs and tables'!$K$21)-O2281*'inputs and tables'!$K$22,0)*('inputs and tables'!$K$15+'inputs and tables'!$K$16)))*(IF(AND(J2281=0,'inputs and tables'!$K$16=1),(data!C2281/data!C2282-1)*'inputs and tables'!$K$18+1,1)*IF(AND(J2281=1,'inputs and tables'!$K$15=1),(data!C2282/data!C2281-1)*'inputs and tables'!$K$17+1,1))</f>
        <v>18174940.116877135</v>
      </c>
      <c r="P2282" s="10">
        <f ca="1">(P2281+(IF(K2281&lt;&gt;K2280,(-P2281*'inputs and tables'!$K$22-'inputs and tables'!$K$21)-P2281*'inputs and tables'!$K$22,0)*('inputs and tables'!$K$15+'inputs and tables'!$K$16)))*(IF(AND(K2281=0,'inputs and tables'!$K$16=1),data!C2281/data!C2282,1)*IF(AND(K2281=1,'inputs and tables'!$K$15=1),data!C2282/data!C2281,1))</f>
        <v>74827.776559755643</v>
      </c>
      <c r="R2282" s="36">
        <f ca="1">1-O2282/MAX($O$202:O2282)</f>
        <v>0.29223877744897975</v>
      </c>
      <c r="S2282" s="36">
        <f>1-N2282/MAX($N$202:N2282)</f>
        <v>4.0079766584666054E-2</v>
      </c>
    </row>
    <row r="2283" spans="1:19" x14ac:dyDescent="0.4">
      <c r="A2283" s="17">
        <f t="shared" si="106"/>
        <v>2281</v>
      </c>
      <c r="B2283">
        <v>1617321600</v>
      </c>
      <c r="C2283">
        <v>58981.04</v>
      </c>
      <c r="D2283" s="14">
        <f t="shared" si="107"/>
        <v>44288</v>
      </c>
      <c r="F2283">
        <f ca="1">IF(A2283&lt;$F$2,"",AVERAGE(INDIRECT("C"&amp;A2283-$F$2+3):C2283))</f>
        <v>54019.3834090909</v>
      </c>
      <c r="G2283" s="2">
        <f ca="1">IF(A2283&lt;$G$2,"",IF(A2283=$G$2,AVERAGE(INDIRECT("C"&amp;A2283-$G$2+3):C2283),G2282+(2/($G$2+3))*(C2283-G2282)))</f>
        <v>52772.472806197409</v>
      </c>
      <c r="J2283">
        <f ca="1">IF(F2283="","",IF(C2283&lt;(F2283*(1-'inputs and tables'!$K$14)),0,IF(C2283&gt;(F2283*(1+'inputs and tables'!$K$14)),1,J2282)))</f>
        <v>1</v>
      </c>
      <c r="K2283">
        <f ca="1">IF(G2283="","",IF(C2283&lt;(G2283*(1-'inputs and tables'!$K$14)),0,IF(C2283&gt;(G2283*(1+'inputs and tables'!$K$14)),1,K2282)))</f>
        <v>1</v>
      </c>
      <c r="N2283" s="13">
        <f t="shared" si="105"/>
        <v>212245.99661736697</v>
      </c>
      <c r="O2283" s="10">
        <f ca="1">(O2282+(IF(J2282&lt;&gt;J2281,(-O2282*'inputs and tables'!$K$22-'inputs and tables'!$K$21)-O2282*'inputs and tables'!$K$22,0)*('inputs and tables'!$K$15+'inputs and tables'!$K$16)))*(IF(AND(J2282=0,'inputs and tables'!$K$16=1),(data!C2282/data!C2283-1)*'inputs and tables'!$K$18+1,1)*IF(AND(J2282=1,'inputs and tables'!$K$15=1),(data!C2283/data!C2282-1)*'inputs and tables'!$K$17+1,1))</f>
        <v>18352200.506080482</v>
      </c>
      <c r="P2283" s="10">
        <f ca="1">(P2282+(IF(K2282&lt;&gt;K2281,(-P2282*'inputs and tables'!$K$22-'inputs and tables'!$K$21)-P2282*'inputs and tables'!$K$22,0)*('inputs and tables'!$K$15+'inputs and tables'!$K$16)))*(IF(AND(K2282=0,'inputs and tables'!$K$16=1),data!C2282/data!C2283,1)*IF(AND(K2282=1,'inputs and tables'!$K$15=1),data!C2283/data!C2282,1))</f>
        <v>75152.130391298953</v>
      </c>
      <c r="R2283" s="36">
        <f ca="1">1-O2283/MAX($O$202:O2283)</f>
        <v>0.28533597452552295</v>
      </c>
      <c r="S2283" s="36">
        <f>1-N2283/MAX($N$202:N2283)</f>
        <v>3.5918827692735023E-2</v>
      </c>
    </row>
    <row r="2284" spans="1:19" x14ac:dyDescent="0.4">
      <c r="A2284" s="17">
        <f t="shared" si="106"/>
        <v>2282</v>
      </c>
      <c r="B2284">
        <v>1617408000</v>
      </c>
      <c r="C2284">
        <v>57094.34</v>
      </c>
      <c r="D2284" s="14">
        <f t="shared" si="107"/>
        <v>44289</v>
      </c>
      <c r="F2284">
        <f ca="1">IF(A2284&lt;$F$2,"",AVERAGE(INDIRECT("C"&amp;A2284-$F$2+3):C2284))</f>
        <v>54144.215454545447</v>
      </c>
      <c r="G2284" s="2">
        <f ca="1">IF(A2284&lt;$G$2,"",IF(A2284=$G$2,AVERAGE(INDIRECT("C"&amp;A2284-$G$2+3):C2284),G2283+(2/($G$2+3))*(C2284-G2283)))</f>
        <v>52956.382048486877</v>
      </c>
      <c r="J2284">
        <f ca="1">IF(F2284="","",IF(C2284&lt;(F2284*(1-'inputs and tables'!$K$14)),0,IF(C2284&gt;(F2284*(1+'inputs and tables'!$K$14)),1,J2283)))</f>
        <v>1</v>
      </c>
      <c r="K2284">
        <f ca="1">IF(G2284="","",IF(C2284&lt;(G2284*(1-'inputs and tables'!$K$14)),0,IF(C2284&gt;(G2284*(1+'inputs and tables'!$K$14)),1,K2283)))</f>
        <v>1</v>
      </c>
      <c r="N2284" s="13">
        <f t="shared" si="105"/>
        <v>205456.61952571198</v>
      </c>
      <c r="O2284" s="10">
        <f ca="1">(O2283+(IF(J2283&lt;&gt;J2282,(-O2283*'inputs and tables'!$K$22-'inputs and tables'!$K$21)-O2283*'inputs and tables'!$K$22,0)*('inputs and tables'!$K$15+'inputs and tables'!$K$16)))*(IF(AND(J2283=0,'inputs and tables'!$K$16=1),(data!C2283/data!C2284-1)*'inputs and tables'!$K$18+1,1)*IF(AND(J2283=1,'inputs and tables'!$K$15=1),(data!C2284/data!C2283-1)*'inputs and tables'!$K$17+1,1))</f>
        <v>17031327.432914093</v>
      </c>
      <c r="P2284" s="10">
        <f ca="1">(P2283+(IF(K2283&lt;&gt;K2282,(-P2283*'inputs and tables'!$K$22-'inputs and tables'!$K$21)-P2283*'inputs and tables'!$K$22,0)*('inputs and tables'!$K$15+'inputs and tables'!$K$16)))*(IF(AND(K2283=0,'inputs and tables'!$K$16=1),data!C2283/data!C2284,1)*IF(AND(K2283=1,'inputs and tables'!$K$15=1),data!C2284/data!C2283,1))</f>
        <v>72748.145578395284</v>
      </c>
      <c r="R2284" s="36">
        <f ca="1">1-O2284/MAX($O$202:O2284)</f>
        <v>0.33677288353799661</v>
      </c>
      <c r="S2284" s="36">
        <f>1-N2284/MAX($N$202:N2284)</f>
        <v>6.6758093120949158E-2</v>
      </c>
    </row>
    <row r="2285" spans="1:19" x14ac:dyDescent="0.4">
      <c r="A2285" s="17">
        <f t="shared" si="106"/>
        <v>2283</v>
      </c>
      <c r="B2285">
        <v>1617494400</v>
      </c>
      <c r="C2285">
        <v>58215.94</v>
      </c>
      <c r="D2285" s="14">
        <f t="shared" si="107"/>
        <v>44290</v>
      </c>
      <c r="F2285">
        <f ca="1">IF(A2285&lt;$F$2,"",AVERAGE(INDIRECT("C"&amp;A2285-$F$2+3):C2285))</f>
        <v>54194.951363636348</v>
      </c>
      <c r="G2285" s="2">
        <f ca="1">IF(A2285&lt;$G$2,"",IF(A2285=$G$2,AVERAGE(INDIRECT("C"&amp;A2285-$G$2+3):C2285),G2284+(2/($G$2+3))*(C2285-G2284)))</f>
        <v>53180.193025147011</v>
      </c>
      <c r="J2285">
        <f ca="1">IF(F2285="","",IF(C2285&lt;(F2285*(1-'inputs and tables'!$K$14)),0,IF(C2285&gt;(F2285*(1+'inputs and tables'!$K$14)),1,J2284)))</f>
        <v>1</v>
      </c>
      <c r="K2285">
        <f ca="1">IF(G2285="","",IF(C2285&lt;(G2285*(1-'inputs and tables'!$K$14)),0,IF(C2285&gt;(G2285*(1+'inputs and tables'!$K$14)),1,K2284)))</f>
        <v>1</v>
      </c>
      <c r="N2285" s="13">
        <f t="shared" si="105"/>
        <v>209492.74892943291</v>
      </c>
      <c r="O2285" s="10">
        <f ca="1">(O2284+(IF(J2284&lt;&gt;J2283,(-O2284*'inputs and tables'!$K$22-'inputs and tables'!$K$21)-O2284*'inputs and tables'!$K$22,0)*('inputs and tables'!$K$15+'inputs and tables'!$K$16)))*(IF(AND(J2284=0,'inputs and tables'!$K$16=1),(data!C2284/data!C2285-1)*'inputs and tables'!$K$18+1,1)*IF(AND(J2284=1,'inputs and tables'!$K$15=1),(data!C2285/data!C2284-1)*'inputs and tables'!$K$17+1,1))</f>
        <v>17784121.105801851</v>
      </c>
      <c r="P2285" s="10">
        <f ca="1">(P2284+(IF(K2284&lt;&gt;K2283,(-P2284*'inputs and tables'!$K$22-'inputs and tables'!$K$21)-P2284*'inputs and tables'!$K$22,0)*('inputs and tables'!$K$15+'inputs and tables'!$K$16)))*(IF(AND(K2284=0,'inputs and tables'!$K$16=1),data!C2284/data!C2285,1)*IF(AND(K2284=1,'inputs and tables'!$K$15=1),data!C2285/data!C2284,1))</f>
        <v>74177.259569041795</v>
      </c>
      <c r="R2285" s="36">
        <f ca="1">1-O2285/MAX($O$202:O2285)</f>
        <v>0.30745789450224414</v>
      </c>
      <c r="S2285" s="36">
        <f>1-N2285/MAX($N$202:N2285)</f>
        <v>4.8424855137016776E-2</v>
      </c>
    </row>
    <row r="2286" spans="1:19" x14ac:dyDescent="0.4">
      <c r="A2286" s="17">
        <f t="shared" si="106"/>
        <v>2284</v>
      </c>
      <c r="B2286">
        <v>1617580800</v>
      </c>
      <c r="C2286">
        <v>59123.02</v>
      </c>
      <c r="D2286" s="14">
        <f t="shared" si="107"/>
        <v>44291</v>
      </c>
      <c r="F2286">
        <f ca="1">IF(A2286&lt;$F$2,"",AVERAGE(INDIRECT("C"&amp;A2286-$F$2+3):C2286))</f>
        <v>54267.667272727267</v>
      </c>
      <c r="G2286" s="2">
        <f ca="1">IF(A2286&lt;$G$2,"",IF(A2286=$G$2,AVERAGE(INDIRECT("C"&amp;A2286-$G$2+3):C2286),G2285+(2/($G$2+3))*(C2286-G2285)))</f>
        <v>53433.079279396072</v>
      </c>
      <c r="J2286">
        <f ca="1">IF(F2286="","",IF(C2286&lt;(F2286*(1-'inputs and tables'!$K$14)),0,IF(C2286&gt;(F2286*(1+'inputs and tables'!$K$14)),1,J2285)))</f>
        <v>1</v>
      </c>
      <c r="K2286">
        <f ca="1">IF(G2286="","",IF(C2286&lt;(G2286*(1-'inputs and tables'!$K$14)),0,IF(C2286&gt;(G2286*(1+'inputs and tables'!$K$14)),1,K2285)))</f>
        <v>1</v>
      </c>
      <c r="N2286" s="13">
        <f t="shared" si="105"/>
        <v>212756.91820504554</v>
      </c>
      <c r="O2286" s="10">
        <f ca="1">(O2285+(IF(J2285&lt;&gt;J2284,(-O2285*'inputs and tables'!$K$22-'inputs and tables'!$K$21)-O2285*'inputs and tables'!$K$22,0)*('inputs and tables'!$K$15+'inputs and tables'!$K$16)))*(IF(AND(J2285=0,'inputs and tables'!$K$16=1),(data!C2285/data!C2286-1)*'inputs and tables'!$K$18+1,1)*IF(AND(J2285=1,'inputs and tables'!$K$15=1),(data!C2286/data!C2285-1)*'inputs and tables'!$K$17+1,1))</f>
        <v>18407595.47190268</v>
      </c>
      <c r="P2286" s="10">
        <f ca="1">(P2285+(IF(K2285&lt;&gt;K2284,(-P2285*'inputs and tables'!$K$22-'inputs and tables'!$K$21)-P2285*'inputs and tables'!$K$22,0)*('inputs and tables'!$K$15+'inputs and tables'!$K$16)))*(IF(AND(K2285=0,'inputs and tables'!$K$16=1),data!C2285/data!C2286,1)*IF(AND(K2285=1,'inputs and tables'!$K$15=1),data!C2286/data!C2285,1))</f>
        <v>75333.037670535748</v>
      </c>
      <c r="R2286" s="36">
        <f ca="1">1-O2286/MAX($O$202:O2286)</f>
        <v>0.28317880600219547</v>
      </c>
      <c r="S2286" s="36">
        <f>1-N2286/MAX($N$202:N2286)</f>
        <v>3.3598077756074263E-2</v>
      </c>
    </row>
    <row r="2287" spans="1:19" x14ac:dyDescent="0.4">
      <c r="A2287" s="17">
        <f t="shared" si="106"/>
        <v>2285</v>
      </c>
      <c r="B2287">
        <v>1617667200</v>
      </c>
      <c r="C2287">
        <v>58019.98</v>
      </c>
      <c r="D2287" s="14">
        <f t="shared" si="107"/>
        <v>44292</v>
      </c>
      <c r="F2287">
        <f ca="1">IF(A2287&lt;$F$2,"",AVERAGE(INDIRECT("C"&amp;A2287-$F$2+3):C2287))</f>
        <v>54279.731363636354</v>
      </c>
      <c r="G2287" s="2">
        <f ca="1">IF(A2287&lt;$G$2,"",IF(A2287=$G$2,AVERAGE(INDIRECT("C"&amp;A2287-$G$2+3):C2287),G2286+(2/($G$2+3))*(C2287-G2286)))</f>
        <v>53628.266544102626</v>
      </c>
      <c r="J2287">
        <f ca="1">IF(F2287="","",IF(C2287&lt;(F2287*(1-'inputs and tables'!$K$14)),0,IF(C2287&gt;(F2287*(1+'inputs and tables'!$K$14)),1,J2286)))</f>
        <v>1</v>
      </c>
      <c r="K2287">
        <f ca="1">IF(G2287="","",IF(C2287&lt;(G2287*(1-'inputs and tables'!$K$14)),0,IF(C2287&gt;(G2287*(1+'inputs and tables'!$K$14)),1,K2286)))</f>
        <v>1</v>
      </c>
      <c r="N2287" s="13">
        <f t="shared" si="105"/>
        <v>208787.57781856169</v>
      </c>
      <c r="O2287" s="10">
        <f ca="1">(O2286+(IF(J2286&lt;&gt;J2285,(-O2286*'inputs and tables'!$K$22-'inputs and tables'!$K$21)-O2286*'inputs and tables'!$K$22,0)*('inputs and tables'!$K$15+'inputs and tables'!$K$16)))*(IF(AND(J2286=0,'inputs and tables'!$K$16=1),(data!C2286/data!C2287-1)*'inputs and tables'!$K$18+1,1)*IF(AND(J2286=1,'inputs and tables'!$K$15=1),(data!C2287/data!C2286-1)*'inputs and tables'!$K$17+1,1))</f>
        <v>17634889.565709345</v>
      </c>
      <c r="P2287" s="10">
        <f ca="1">(P2286+(IF(K2286&lt;&gt;K2285,(-P2286*'inputs and tables'!$K$22-'inputs and tables'!$K$21)-P2286*'inputs and tables'!$K$22,0)*('inputs and tables'!$K$15+'inputs and tables'!$K$16)))*(IF(AND(K2286=0,'inputs and tables'!$K$16=1),data!C2286/data!C2287,1)*IF(AND(K2286=1,'inputs and tables'!$K$15=1),data!C2287/data!C2286,1))</f>
        <v>73927.572356481978</v>
      </c>
      <c r="R2287" s="36">
        <f ca="1">1-O2287/MAX($O$202:O2287)</f>
        <v>0.31326920923449819</v>
      </c>
      <c r="S2287" s="36">
        <f>1-N2287/MAX($N$202:N2287)</f>
        <v>5.1627941188489124E-2</v>
      </c>
    </row>
    <row r="2288" spans="1:19" x14ac:dyDescent="0.4">
      <c r="A2288" s="17">
        <f t="shared" si="106"/>
        <v>2286</v>
      </c>
      <c r="B2288">
        <v>1617753600</v>
      </c>
      <c r="C2288">
        <v>55955.75</v>
      </c>
      <c r="D2288" s="14">
        <f t="shared" si="107"/>
        <v>44293</v>
      </c>
      <c r="F2288">
        <f ca="1">IF(A2288&lt;$F$2,"",AVERAGE(INDIRECT("C"&amp;A2288-$F$2+3):C2288))</f>
        <v>54320.95</v>
      </c>
      <c r="G2288" s="2">
        <f ca="1">IF(A2288&lt;$G$2,"",IF(A2288=$G$2,AVERAGE(INDIRECT("C"&amp;A2288-$G$2+3):C2288),G2287+(2/($G$2+3))*(C2288-G2287)))</f>
        <v>53727.30839328975</v>
      </c>
      <c r="J2288">
        <f ca="1">IF(F2288="","",IF(C2288&lt;(F2288*(1-'inputs and tables'!$K$14)),0,IF(C2288&gt;(F2288*(1+'inputs and tables'!$K$14)),1,J2287)))</f>
        <v>1</v>
      </c>
      <c r="K2288">
        <f ca="1">IF(G2288="","",IF(C2288&lt;(G2288*(1-'inputs and tables'!$K$14)),0,IF(C2288&gt;(G2288*(1+'inputs and tables'!$K$14)),1,K2287)))</f>
        <v>1</v>
      </c>
      <c r="N2288" s="13">
        <f t="shared" si="105"/>
        <v>201359.35082226817</v>
      </c>
      <c r="O2288" s="10">
        <f ca="1">(O2287+(IF(J2287&lt;&gt;J2286,(-O2287*'inputs and tables'!$K$22-'inputs and tables'!$K$21)-O2287*'inputs and tables'!$K$22,0)*('inputs and tables'!$K$15+'inputs and tables'!$K$16)))*(IF(AND(J2287=0,'inputs and tables'!$K$16=1),(data!C2287/data!C2288-1)*'inputs and tables'!$K$18+1,1)*IF(AND(J2287=1,'inputs and tables'!$K$15=1),(data!C2288/data!C2287-1)*'inputs and tables'!$K$17+1,1))</f>
        <v>16223211.154263761</v>
      </c>
      <c r="P2288" s="10">
        <f ca="1">(P2287+(IF(K2287&lt;&gt;K2286,(-P2287*'inputs and tables'!$K$22-'inputs and tables'!$K$21)-P2287*'inputs and tables'!$K$22,0)*('inputs and tables'!$K$15+'inputs and tables'!$K$16)))*(IF(AND(K2287=0,'inputs and tables'!$K$16=1),data!C2287/data!C2288,1)*IF(AND(K2287=1,'inputs and tables'!$K$15=1),data!C2288/data!C2287,1))</f>
        <v>71297.38336494111</v>
      </c>
      <c r="R2288" s="36">
        <f ca="1">1-O2288/MAX($O$202:O2288)</f>
        <v>0.36824222328068046</v>
      </c>
      <c r="S2288" s="36">
        <f>1-N2288/MAX($N$202:N2288)</f>
        <v>8.5369043046167992E-2</v>
      </c>
    </row>
    <row r="2289" spans="1:19" x14ac:dyDescent="0.4">
      <c r="A2289" s="17">
        <f t="shared" si="106"/>
        <v>2287</v>
      </c>
      <c r="B2289">
        <v>1617840000</v>
      </c>
      <c r="C2289">
        <v>58083.1</v>
      </c>
      <c r="D2289" s="14">
        <f t="shared" si="107"/>
        <v>44294</v>
      </c>
      <c r="F2289">
        <f ca="1">IF(A2289&lt;$F$2,"",AVERAGE(INDIRECT("C"&amp;A2289-$F$2+3):C2289))</f>
        <v>54529.657045454551</v>
      </c>
      <c r="G2289" s="2">
        <f ca="1">IF(A2289&lt;$G$2,"",IF(A2289=$G$2,AVERAGE(INDIRECT("C"&amp;A2289-$G$2+3):C2289),G2288+(2/($G$2+3))*(C2289-G2288)))</f>
        <v>53912.661227617842</v>
      </c>
      <c r="J2289">
        <f ca="1">IF(F2289="","",IF(C2289&lt;(F2289*(1-'inputs and tables'!$K$14)),0,IF(C2289&gt;(F2289*(1+'inputs and tables'!$K$14)),1,J2288)))</f>
        <v>1</v>
      </c>
      <c r="K2289">
        <f ca="1">IF(G2289="","",IF(C2289&lt;(G2289*(1-'inputs and tables'!$K$14)),0,IF(C2289&gt;(G2289*(1+'inputs and tables'!$K$14)),1,K2288)))</f>
        <v>1</v>
      </c>
      <c r="N2289" s="13">
        <f t="shared" si="105"/>
        <v>209014.7180539066</v>
      </c>
      <c r="O2289" s="10">
        <f ca="1">(O2288+(IF(J2288&lt;&gt;J2287,(-O2288*'inputs and tables'!$K$22-'inputs and tables'!$K$21)-O2288*'inputs and tables'!$K$22,0)*('inputs and tables'!$K$15+'inputs and tables'!$K$16)))*(IF(AND(J2288=0,'inputs and tables'!$K$16=1),(data!C2288/data!C2289-1)*'inputs and tables'!$K$18+1,1)*IF(AND(J2288=1,'inputs and tables'!$K$15=1),(data!C2289/data!C2288-1)*'inputs and tables'!$K$17+1,1))</f>
        <v>17610968.597606082</v>
      </c>
      <c r="P2289" s="10">
        <f ca="1">(P2288+(IF(K2288&lt;&gt;K2287,(-P2288*'inputs and tables'!$K$22-'inputs and tables'!$K$21)-P2288*'inputs and tables'!$K$22,0)*('inputs and tables'!$K$15+'inputs and tables'!$K$16)))*(IF(AND(K2288=0,'inputs and tables'!$K$16=1),data!C2288/data!C2289,1)*IF(AND(K2288=1,'inputs and tables'!$K$15=1),data!C2289/data!C2288,1))</f>
        <v>74007.998243687398</v>
      </c>
      <c r="R2289" s="36">
        <f ca="1">1-O2289/MAX($O$202:O2289)</f>
        <v>0.31420072997242066</v>
      </c>
      <c r="S2289" s="36">
        <f>1-N2289/MAX($N$202:N2289)</f>
        <v>5.0596206183544656E-2</v>
      </c>
    </row>
    <row r="2290" spans="1:19" x14ac:dyDescent="0.4">
      <c r="A2290" s="17">
        <f t="shared" si="106"/>
        <v>2288</v>
      </c>
      <c r="B2290">
        <v>1617926400</v>
      </c>
      <c r="C2290">
        <v>58092.68</v>
      </c>
      <c r="D2290" s="14">
        <f t="shared" si="107"/>
        <v>44295</v>
      </c>
      <c r="F2290">
        <f ca="1">IF(A2290&lt;$F$2,"",AVERAGE(INDIRECT("C"&amp;A2290-$F$2+3):C2290))</f>
        <v>54719.54022727273</v>
      </c>
      <c r="G2290" s="2">
        <f ca="1">IF(A2290&lt;$G$2,"",IF(A2290=$G$2,AVERAGE(INDIRECT("C"&amp;A2290-$G$2+3):C2290),G2289+(2/($G$2+3))*(C2290-G2289)))</f>
        <v>54090.534366868145</v>
      </c>
      <c r="J2290">
        <f ca="1">IF(F2290="","",IF(C2290&lt;(F2290*(1-'inputs and tables'!$K$14)),0,IF(C2290&gt;(F2290*(1+'inputs and tables'!$K$14)),1,J2289)))</f>
        <v>1</v>
      </c>
      <c r="K2290">
        <f ca="1">IF(G2290="","",IF(C2290&lt;(G2290*(1-'inputs and tables'!$K$14)),0,IF(C2290&gt;(G2290*(1+'inputs and tables'!$K$14)),1,K2289)))</f>
        <v>1</v>
      </c>
      <c r="N2290" s="13">
        <f t="shared" si="105"/>
        <v>209049.1921263813</v>
      </c>
      <c r="O2290" s="10">
        <f ca="1">(O2289+(IF(J2289&lt;&gt;J2288,(-O2289*'inputs and tables'!$K$22-'inputs and tables'!$K$21)-O2289*'inputs and tables'!$K$22,0)*('inputs and tables'!$K$15+'inputs and tables'!$K$16)))*(IF(AND(J2289=0,'inputs and tables'!$K$16=1),(data!C2289/data!C2290-1)*'inputs and tables'!$K$18+1,1)*IF(AND(J2289=1,'inputs and tables'!$K$15=1),(data!C2290/data!C2289-1)*'inputs and tables'!$K$17+1,1))</f>
        <v>17617504.13768781</v>
      </c>
      <c r="P2290" s="10">
        <f ca="1">(P2289+(IF(K2289&lt;&gt;K2288,(-P2289*'inputs and tables'!$K$22-'inputs and tables'!$K$21)-P2289*'inputs and tables'!$K$22,0)*('inputs and tables'!$K$15+'inputs and tables'!$K$16)))*(IF(AND(K2289=0,'inputs and tables'!$K$16=1),data!C2289/data!C2290,1)*IF(AND(K2289=1,'inputs and tables'!$K$15=1),data!C2290/data!C2289,1))</f>
        <v>74020.204834299366</v>
      </c>
      <c r="R2290" s="36">
        <f ca="1">1-O2290/MAX($O$202:O2290)</f>
        <v>0.31394622559394514</v>
      </c>
      <c r="S2290" s="36">
        <f>1-N2290/MAX($N$202:N2290)</f>
        <v>5.0439615224302514E-2</v>
      </c>
    </row>
    <row r="2291" spans="1:19" x14ac:dyDescent="0.4">
      <c r="A2291" s="17">
        <f t="shared" si="106"/>
        <v>2289</v>
      </c>
      <c r="B2291">
        <v>1618012800</v>
      </c>
      <c r="C2291">
        <v>59778.6</v>
      </c>
      <c r="D2291" s="14">
        <f t="shared" si="107"/>
        <v>44296</v>
      </c>
      <c r="F2291">
        <f ca="1">IF(A2291&lt;$F$2,"",AVERAGE(INDIRECT("C"&amp;A2291-$F$2+3):C2291))</f>
        <v>55008.633863636365</v>
      </c>
      <c r="G2291" s="2">
        <f ca="1">IF(A2291&lt;$G$2,"",IF(A2291=$G$2,AVERAGE(INDIRECT("C"&amp;A2291-$G$2+3):C2291),G2290+(2/($G$2+3))*(C2291-G2290)))</f>
        <v>54332.579712958861</v>
      </c>
      <c r="J2291">
        <f ca="1">IF(F2291="","",IF(C2291&lt;(F2291*(1-'inputs and tables'!$K$14)),0,IF(C2291&gt;(F2291*(1+'inputs and tables'!$K$14)),1,J2290)))</f>
        <v>1</v>
      </c>
      <c r="K2291">
        <f ca="1">IF(G2291="","",IF(C2291&lt;(G2291*(1-'inputs and tables'!$K$14)),0,IF(C2291&gt;(G2291*(1+'inputs and tables'!$K$14)),1,K2290)))</f>
        <v>1</v>
      </c>
      <c r="N2291" s="13">
        <f t="shared" si="105"/>
        <v>215116.05311454207</v>
      </c>
      <c r="O2291" s="10">
        <f ca="1">(O2290+(IF(J2290&lt;&gt;J2289,(-O2290*'inputs and tables'!$K$22-'inputs and tables'!$K$21)-O2290*'inputs and tables'!$K$22,0)*('inputs and tables'!$K$15+'inputs and tables'!$K$16)))*(IF(AND(J2290=0,'inputs and tables'!$K$16=1),(data!C2290/data!C2291-1)*'inputs and tables'!$K$18+1,1)*IF(AND(J2290=1,'inputs and tables'!$K$15=1),(data!C2291/data!C2290-1)*'inputs and tables'!$K$17+1,1))</f>
        <v>18767887.125623185</v>
      </c>
      <c r="P2291" s="10">
        <f ca="1">(P2290+(IF(K2290&lt;&gt;K2289,(-P2290*'inputs and tables'!$K$22-'inputs and tables'!$K$21)-P2290*'inputs and tables'!$K$22,0)*('inputs and tables'!$K$15+'inputs and tables'!$K$16)))*(IF(AND(K2290=0,'inputs and tables'!$K$16=1),data!C2290/data!C2291,1)*IF(AND(K2290=1,'inputs and tables'!$K$15=1),data!C2291/data!C2290,1))</f>
        <v>76168.360914105666</v>
      </c>
      <c r="R2291" s="36">
        <f ca="1">1-O2291/MAX($O$202:O2291)</f>
        <v>0.2691484730452598</v>
      </c>
      <c r="S2291" s="36">
        <f>1-N2291/MAX($N$202:N2291)</f>
        <v>2.2882221695530336E-2</v>
      </c>
    </row>
    <row r="2292" spans="1:19" x14ac:dyDescent="0.4">
      <c r="A2292" s="17">
        <f t="shared" si="106"/>
        <v>2290</v>
      </c>
      <c r="B2292">
        <v>1618099200</v>
      </c>
      <c r="C2292">
        <v>59985.26</v>
      </c>
      <c r="D2292" s="14">
        <f t="shared" si="107"/>
        <v>44297</v>
      </c>
      <c r="F2292">
        <f ca="1">IF(A2292&lt;$F$2,"",AVERAGE(INDIRECT("C"&amp;A2292-$F$2+3):C2292))</f>
        <v>55319.067045454547</v>
      </c>
      <c r="G2292" s="2">
        <f ca="1">IF(A2292&lt;$G$2,"",IF(A2292=$G$2,AVERAGE(INDIRECT("C"&amp;A2292-$G$2+3):C2292),G2291+(2/($G$2+3))*(C2292-G2291)))</f>
        <v>54573.119299641461</v>
      </c>
      <c r="J2292">
        <f ca="1">IF(F2292="","",IF(C2292&lt;(F2292*(1-'inputs and tables'!$K$14)),0,IF(C2292&gt;(F2292*(1+'inputs and tables'!$K$14)),1,J2291)))</f>
        <v>1</v>
      </c>
      <c r="K2292">
        <f ca="1">IF(G2292="","",IF(C2292&lt;(G2292*(1-'inputs and tables'!$K$14)),0,IF(C2292&gt;(G2292*(1+'inputs and tables'!$K$14)),1,K2291)))</f>
        <v>1</v>
      </c>
      <c r="N2292" s="13">
        <f t="shared" si="105"/>
        <v>215859.72866961785</v>
      </c>
      <c r="O2292" s="10">
        <f ca="1">(O2291+(IF(J2291&lt;&gt;J2290,(-O2291*'inputs and tables'!$K$22-'inputs and tables'!$K$21)-O2291*'inputs and tables'!$K$22,0)*('inputs and tables'!$K$15+'inputs and tables'!$K$16)))*(IF(AND(J2291=0,'inputs and tables'!$K$16=1),(data!C2291/data!C2292-1)*'inputs and tables'!$K$18+1,1)*IF(AND(J2291=1,'inputs and tables'!$K$15=1),(data!C2292/data!C2291-1)*'inputs and tables'!$K$17+1,1))</f>
        <v>18913872.243961655</v>
      </c>
      <c r="P2292" s="10">
        <f ca="1">(P2291+(IF(K2291&lt;&gt;K2290,(-P2291*'inputs and tables'!$K$22-'inputs and tables'!$K$21)-P2291*'inputs and tables'!$K$22,0)*('inputs and tables'!$K$15+'inputs and tables'!$K$16)))*(IF(AND(K2291=0,'inputs and tables'!$K$16=1),data!C2291/data!C2292,1)*IF(AND(K2291=1,'inputs and tables'!$K$15=1),data!C2292/data!C2291,1))</f>
        <v>76431.681792589094</v>
      </c>
      <c r="R2292" s="36">
        <f ca="1">1-O2292/MAX($O$202:O2292)</f>
        <v>0.26346357916582708</v>
      </c>
      <c r="S2292" s="36">
        <f>1-N2292/MAX($N$202:N2292)</f>
        <v>1.9504237599810237E-2</v>
      </c>
    </row>
    <row r="2293" spans="1:19" x14ac:dyDescent="0.4">
      <c r="A2293" s="17">
        <f t="shared" si="106"/>
        <v>2291</v>
      </c>
      <c r="B2293">
        <v>1618185600</v>
      </c>
      <c r="C2293">
        <v>59839.82</v>
      </c>
      <c r="D2293" s="14">
        <f t="shared" si="107"/>
        <v>44298</v>
      </c>
      <c r="F2293">
        <f ca="1">IF(A2293&lt;$F$2,"",AVERAGE(INDIRECT("C"&amp;A2293-$F$2+3):C2293))</f>
        <v>55629.500454545458</v>
      </c>
      <c r="G2293" s="2">
        <f ca="1">IF(A2293&lt;$G$2,"",IF(A2293=$G$2,AVERAGE(INDIRECT("C"&amp;A2293-$G$2+3):C2293),G2292+(2/($G$2+3))*(C2293-G2292)))</f>
        <v>54797.234223060972</v>
      </c>
      <c r="J2293">
        <f ca="1">IF(F2293="","",IF(C2293&lt;(F2293*(1-'inputs and tables'!$K$14)),0,IF(C2293&gt;(F2293*(1+'inputs and tables'!$K$14)),1,J2292)))</f>
        <v>1</v>
      </c>
      <c r="K2293">
        <f ca="1">IF(G2293="","",IF(C2293&lt;(G2293*(1-'inputs and tables'!$K$14)),0,IF(C2293&gt;(G2293*(1+'inputs and tables'!$K$14)),1,K2292)))</f>
        <v>1</v>
      </c>
      <c r="N2293" s="13">
        <f t="shared" si="105"/>
        <v>215336.35611213106</v>
      </c>
      <c r="O2293" s="10">
        <f ca="1">(O2292+(IF(J2292&lt;&gt;J2291,(-O2292*'inputs and tables'!$K$22-'inputs and tables'!$K$21)-O2292*'inputs and tables'!$K$22,0)*('inputs and tables'!$K$15+'inputs and tables'!$K$16)))*(IF(AND(J2292=0,'inputs and tables'!$K$16=1),(data!C2292/data!C2293-1)*'inputs and tables'!$K$18+1,1)*IF(AND(J2292=1,'inputs and tables'!$K$15=1),(data!C2293/data!C2292-1)*'inputs and tables'!$K$17+1,1))</f>
        <v>18810690.636461508</v>
      </c>
      <c r="P2293" s="10">
        <f ca="1">(P2292+(IF(K2292&lt;&gt;K2291,(-P2292*'inputs and tables'!$K$22-'inputs and tables'!$K$21)-P2292*'inputs and tables'!$K$22,0)*('inputs and tables'!$K$15+'inputs and tables'!$K$16)))*(IF(AND(K2292=0,'inputs and tables'!$K$16=1),data!C2292/data!C2293,1)*IF(AND(K2292=1,'inputs and tables'!$K$15=1),data!C2293/data!C2292,1))</f>
        <v>76246.365869978865</v>
      </c>
      <c r="R2293" s="36">
        <f ca="1">1-O2293/MAX($O$202:O2293)</f>
        <v>0.26748163590766305</v>
      </c>
      <c r="S2293" s="36">
        <f>1-N2293/MAX($N$202:N2293)</f>
        <v>2.1881543352648247E-2</v>
      </c>
    </row>
    <row r="2294" spans="1:19" x14ac:dyDescent="0.4">
      <c r="A2294" s="17">
        <f t="shared" si="106"/>
        <v>2292</v>
      </c>
      <c r="B2294">
        <v>1618272000</v>
      </c>
      <c r="C2294">
        <v>63588.22</v>
      </c>
      <c r="D2294" s="14">
        <f t="shared" si="107"/>
        <v>44299</v>
      </c>
      <c r="F2294">
        <f ca="1">IF(A2294&lt;$F$2,"",AVERAGE(INDIRECT("C"&amp;A2294-$F$2+3):C2294))</f>
        <v>56046.692954545462</v>
      </c>
      <c r="G2294" s="2">
        <f ca="1">IF(A2294&lt;$G$2,"",IF(A2294=$G$2,AVERAGE(INDIRECT("C"&amp;A2294-$G$2+3):C2294),G2293+(2/($G$2+3))*(C2294-G2293)))</f>
        <v>55171.318724207311</v>
      </c>
      <c r="J2294">
        <f ca="1">IF(F2294="","",IF(C2294&lt;(F2294*(1-'inputs and tables'!$K$14)),0,IF(C2294&gt;(F2294*(1+'inputs and tables'!$K$14)),1,J2293)))</f>
        <v>1</v>
      </c>
      <c r="K2294">
        <f ca="1">IF(G2294="","",IF(C2294&lt;(G2294*(1-'inputs and tables'!$K$14)),0,IF(C2294&gt;(G2294*(1+'inputs and tables'!$K$14)),1,K2293)))</f>
        <v>1</v>
      </c>
      <c r="N2294" s="13">
        <f t="shared" si="105"/>
        <v>228825.14664075751</v>
      </c>
      <c r="O2294" s="10">
        <f ca="1">(O2293+(IF(J2293&lt;&gt;J2292,(-O2293*'inputs and tables'!$K$22-'inputs and tables'!$K$21)-O2293*'inputs and tables'!$K$22,0)*('inputs and tables'!$K$15+'inputs and tables'!$K$16)))*(IF(AND(J2293=0,'inputs and tables'!$K$16=1),(data!C2293/data!C2294-1)*'inputs and tables'!$K$18+1,1)*IF(AND(J2293=1,'inputs and tables'!$K$15=1),(data!C2294/data!C2293-1)*'inputs and tables'!$K$17+1,1))</f>
        <v>21461893.192867134</v>
      </c>
      <c r="P2294" s="10">
        <f ca="1">(P2293+(IF(K2293&lt;&gt;K2292,(-P2293*'inputs and tables'!$K$22-'inputs and tables'!$K$21)-P2293*'inputs and tables'!$K$22,0)*('inputs and tables'!$K$15+'inputs and tables'!$K$16)))*(IF(AND(K2293=0,'inputs and tables'!$K$16=1),data!C2293/data!C2294,1)*IF(AND(K2293=1,'inputs and tables'!$K$15=1),data!C2294/data!C2293,1))</f>
        <v>81022.481136151604</v>
      </c>
      <c r="R2294" s="36">
        <f ca="1">1-O2294/MAX($O$202:O2294)</f>
        <v>0.1642395701574928</v>
      </c>
      <c r="S2294" s="36">
        <f>1-N2294/MAX($N$202:N2294)</f>
        <v>0</v>
      </c>
    </row>
    <row r="2295" spans="1:19" x14ac:dyDescent="0.4">
      <c r="A2295" s="17">
        <f t="shared" si="106"/>
        <v>2293</v>
      </c>
      <c r="B2295">
        <v>1618358400</v>
      </c>
      <c r="C2295">
        <v>62971.8</v>
      </c>
      <c r="D2295" s="14">
        <f t="shared" si="107"/>
        <v>44300</v>
      </c>
      <c r="F2295">
        <f ca="1">IF(A2295&lt;$F$2,"",AVERAGE(INDIRECT("C"&amp;A2295-$F$2+3):C2295))</f>
        <v>56349.702045454535</v>
      </c>
      <c r="G2295" s="2">
        <f ca="1">IF(A2295&lt;$G$2,"",IF(A2295=$G$2,AVERAGE(INDIRECT("C"&amp;A2295-$G$2+3):C2295),G2294+(2/($G$2+3))*(C2295-G2294)))</f>
        <v>55503.254097645295</v>
      </c>
      <c r="J2295">
        <f ca="1">IF(F2295="","",IF(C2295&lt;(F2295*(1-'inputs and tables'!$K$14)),0,IF(C2295&gt;(F2295*(1+'inputs and tables'!$K$14)),1,J2294)))</f>
        <v>1</v>
      </c>
      <c r="K2295">
        <f ca="1">IF(G2295="","",IF(C2295&lt;(G2295*(1-'inputs and tables'!$K$14)),0,IF(C2295&gt;(G2295*(1+'inputs and tables'!$K$14)),1,K2294)))</f>
        <v>1</v>
      </c>
      <c r="N2295" s="13">
        <f t="shared" si="105"/>
        <v>226606.93079995719</v>
      </c>
      <c r="O2295" s="10">
        <f ca="1">(O2294+(IF(J2294&lt;&gt;J2293,(-O2294*'inputs and tables'!$K$22-'inputs and tables'!$K$21)-O2294*'inputs and tables'!$K$22,0)*('inputs and tables'!$K$15+'inputs and tables'!$K$16)))*(IF(AND(J2294=0,'inputs and tables'!$K$16=1),(data!C2294/data!C2295-1)*'inputs and tables'!$K$18+1,1)*IF(AND(J2294=1,'inputs and tables'!$K$15=1),(data!C2295/data!C2294-1)*'inputs and tables'!$K$17+1,1))</f>
        <v>20993780.302549068</v>
      </c>
      <c r="P2295" s="10">
        <f ca="1">(P2294+(IF(K2294&lt;&gt;K2293,(-P2294*'inputs and tables'!$K$22-'inputs and tables'!$K$21)-P2294*'inputs and tables'!$K$22,0)*('inputs and tables'!$K$15+'inputs and tables'!$K$16)))*(IF(AND(K2294=0,'inputs and tables'!$K$16=1),data!C2294/data!C2295,1)*IF(AND(K2294=1,'inputs and tables'!$K$15=1),data!C2295/data!C2294,1))</f>
        <v>80237.054561513301</v>
      </c>
      <c r="R2295" s="36">
        <f ca="1">1-O2295/MAX($O$202:O2295)</f>
        <v>0.18246863443021366</v>
      </c>
      <c r="S2295" s="36">
        <f>1-N2295/MAX($N$202:N2295)</f>
        <v>9.6939338764318039E-3</v>
      </c>
    </row>
    <row r="2296" spans="1:19" x14ac:dyDescent="0.4">
      <c r="A2296" s="17">
        <f t="shared" si="106"/>
        <v>2294</v>
      </c>
      <c r="B2296">
        <v>1618444800</v>
      </c>
      <c r="C2296">
        <v>63229.04</v>
      </c>
      <c r="D2296" s="14">
        <f t="shared" si="107"/>
        <v>44301</v>
      </c>
      <c r="F2296">
        <f ca="1">IF(A2296&lt;$F$2,"",AVERAGE(INDIRECT("C"&amp;A2296-$F$2+3):C2296))</f>
        <v>56684.189318181809</v>
      </c>
      <c r="G2296" s="2">
        <f ca="1">IF(A2296&lt;$G$2,"",IF(A2296=$G$2,AVERAGE(INDIRECT("C"&amp;A2296-$G$2+3):C2296),G2295+(2/($G$2+3))*(C2296-G2295)))</f>
        <v>55832.010944554007</v>
      </c>
      <c r="J2296">
        <f ca="1">IF(F2296="","",IF(C2296&lt;(F2296*(1-'inputs and tables'!$K$14)),0,IF(C2296&gt;(F2296*(1+'inputs and tables'!$K$14)),1,J2295)))</f>
        <v>1</v>
      </c>
      <c r="K2296">
        <f ca="1">IF(G2296="","",IF(C2296&lt;(G2296*(1-'inputs and tables'!$K$14)),0,IF(C2296&gt;(G2296*(1+'inputs and tables'!$K$14)),1,K2295)))</f>
        <v>1</v>
      </c>
      <c r="N2296" s="13">
        <f t="shared" si="105"/>
        <v>227532.62082118858</v>
      </c>
      <c r="O2296" s="10">
        <f ca="1">(O2295+(IF(J2295&lt;&gt;J2294,(-O2295*'inputs and tables'!$K$22-'inputs and tables'!$K$21)-O2295*'inputs and tables'!$K$22,0)*('inputs and tables'!$K$15+'inputs and tables'!$K$16)))*(IF(AND(J2295=0,'inputs and tables'!$K$16=1),(data!C2295/data!C2296-1)*'inputs and tables'!$K$18+1,1)*IF(AND(J2295=1,'inputs and tables'!$K$15=1),(data!C2296/data!C2295-1)*'inputs and tables'!$K$17+1,1))</f>
        <v>21186739.533527255</v>
      </c>
      <c r="P2296" s="10">
        <f ca="1">(P2295+(IF(K2295&lt;&gt;K2294,(-P2295*'inputs and tables'!$K$22-'inputs and tables'!$K$21)-P2295*'inputs and tables'!$K$22,0)*('inputs and tables'!$K$15+'inputs and tables'!$K$16)))*(IF(AND(K2295=0,'inputs and tables'!$K$16=1),data!C2295/data!C2296,1)*IF(AND(K2295=1,'inputs and tables'!$K$15=1),data!C2296/data!C2295,1))</f>
        <v>80564.823180409425</v>
      </c>
      <c r="R2296" s="36">
        <f ca="1">1-O2296/MAX($O$202:O2296)</f>
        <v>0.17495449351192749</v>
      </c>
      <c r="S2296" s="36">
        <f>1-N2296/MAX($N$202:N2296)</f>
        <v>5.6485304982590856E-3</v>
      </c>
    </row>
    <row r="2297" spans="1:19" x14ac:dyDescent="0.4">
      <c r="A2297" s="17">
        <f t="shared" si="106"/>
        <v>2295</v>
      </c>
      <c r="B2297">
        <v>1618531200</v>
      </c>
      <c r="C2297">
        <v>61427.27</v>
      </c>
      <c r="D2297" s="14">
        <f t="shared" si="107"/>
        <v>44302</v>
      </c>
      <c r="F2297">
        <f ca="1">IF(A2297&lt;$F$2,"",AVERAGE(INDIRECT("C"&amp;A2297-$F$2+3):C2297))</f>
        <v>56935.718181818171</v>
      </c>
      <c r="G2297" s="2">
        <f ca="1">IF(A2297&lt;$G$2,"",IF(A2297=$G$2,AVERAGE(INDIRECT("C"&amp;A2297-$G$2+3):C2297),G2296+(2/($G$2+3))*(C2297-G2296)))</f>
        <v>56070.107074572988</v>
      </c>
      <c r="J2297">
        <f ca="1">IF(F2297="","",IF(C2297&lt;(F2297*(1-'inputs and tables'!$K$14)),0,IF(C2297&gt;(F2297*(1+'inputs and tables'!$K$14)),1,J2296)))</f>
        <v>1</v>
      </c>
      <c r="K2297">
        <f ca="1">IF(G2297="","",IF(C2297&lt;(G2297*(1-'inputs and tables'!$K$14)),0,IF(C2297&gt;(G2297*(1+'inputs and tables'!$K$14)),1,K2296)))</f>
        <v>1</v>
      </c>
      <c r="N2297" s="13">
        <f t="shared" si="105"/>
        <v>221048.86825722441</v>
      </c>
      <c r="O2297" s="10">
        <f ca="1">(O2296+(IF(J2296&lt;&gt;J2295,(-O2296*'inputs and tables'!$K$22-'inputs and tables'!$K$21)-O2296*'inputs and tables'!$K$22,0)*('inputs and tables'!$K$15+'inputs and tables'!$K$16)))*(IF(AND(J2296=0,'inputs and tables'!$K$16=1),(data!C2296/data!C2297-1)*'inputs and tables'!$K$18+1,1)*IF(AND(J2296=1,'inputs and tables'!$K$15=1),(data!C2297/data!C2296-1)*'inputs and tables'!$K$17+1,1))</f>
        <v>19828334.10303238</v>
      </c>
      <c r="P2297" s="10">
        <f ca="1">(P2296+(IF(K2296&lt;&gt;K2295,(-P2296*'inputs and tables'!$K$22-'inputs and tables'!$K$21)-P2296*'inputs and tables'!$K$22,0)*('inputs and tables'!$K$15+'inputs and tables'!$K$16)))*(IF(AND(K2296=0,'inputs and tables'!$K$16=1),data!C2296/data!C2297,1)*IF(AND(K2296=1,'inputs and tables'!$K$15=1),data!C2297/data!C2296,1))</f>
        <v>78269.053998056406</v>
      </c>
      <c r="R2297" s="36">
        <f ca="1">1-O2297/MAX($O$202:O2297)</f>
        <v>0.22785297251787606</v>
      </c>
      <c r="S2297" s="36">
        <f>1-N2297/MAX($N$202:N2297)</f>
        <v>3.3983495685207199E-2</v>
      </c>
    </row>
    <row r="2298" spans="1:19" x14ac:dyDescent="0.4">
      <c r="A2298" s="17">
        <f t="shared" si="106"/>
        <v>2296</v>
      </c>
      <c r="B2298">
        <v>1618617600</v>
      </c>
      <c r="C2298">
        <v>60058.86</v>
      </c>
      <c r="D2298" s="14">
        <f t="shared" si="107"/>
        <v>44303</v>
      </c>
      <c r="F2298">
        <f ca="1">IF(A2298&lt;$F$2,"",AVERAGE(INDIRECT("C"&amp;A2298-$F$2+3):C2298))</f>
        <v>57201.407727272715</v>
      </c>
      <c r="G2298" s="2">
        <f ca="1">IF(A2298&lt;$G$2,"",IF(A2298=$G$2,AVERAGE(INDIRECT("C"&amp;A2298-$G$2+3):C2298),G2297+(2/($G$2+3))*(C2298-G2297)))</f>
        <v>56239.841241612434</v>
      </c>
      <c r="J2298">
        <f ca="1">IF(F2298="","",IF(C2298&lt;(F2298*(1-'inputs and tables'!$K$14)),0,IF(C2298&gt;(F2298*(1+'inputs and tables'!$K$14)),1,J2297)))</f>
        <v>1</v>
      </c>
      <c r="K2298">
        <f ca="1">IF(G2298="","",IF(C2298&lt;(G2298*(1-'inputs and tables'!$K$14)),0,IF(C2298&gt;(G2298*(1+'inputs and tables'!$K$14)),1,K2297)))</f>
        <v>1</v>
      </c>
      <c r="N2298" s="13">
        <f t="shared" si="105"/>
        <v>216124.58166900606</v>
      </c>
      <c r="O2298" s="10">
        <f ca="1">(O2297+(IF(J2297&lt;&gt;J2296,(-O2297*'inputs and tables'!$K$22-'inputs and tables'!$K$21)-O2297*'inputs and tables'!$K$22,0)*('inputs and tables'!$K$15+'inputs and tables'!$K$16)))*(IF(AND(J2297=0,'inputs and tables'!$K$16=1),(data!C2297/data!C2298-1)*'inputs and tables'!$K$18+1,1)*IF(AND(J2297=1,'inputs and tables'!$K$15=1),(data!C2298/data!C2297-1)*'inputs and tables'!$K$17+1,1))</f>
        <v>18834477.40050688</v>
      </c>
      <c r="P2298" s="10">
        <f ca="1">(P2297+(IF(K2297&lt;&gt;K2296,(-P2297*'inputs and tables'!$K$22-'inputs and tables'!$K$21)-P2297*'inputs and tables'!$K$22,0)*('inputs and tables'!$K$15+'inputs and tables'!$K$16)))*(IF(AND(K2297=0,'inputs and tables'!$K$16=1),data!C2297/data!C2298,1)*IF(AND(K2297=1,'inputs and tables'!$K$15=1),data!C2298/data!C2297,1))</f>
        <v>76525.461027353333</v>
      </c>
      <c r="R2298" s="36">
        <f ca="1">1-O2298/MAX($O$202:O2298)</f>
        <v>0.26655534129029301</v>
      </c>
      <c r="S2298" s="36">
        <f>1-N2298/MAX($N$202:N2298)</f>
        <v>5.5503362100716158E-2</v>
      </c>
    </row>
    <row r="2299" spans="1:19" x14ac:dyDescent="0.4">
      <c r="A2299" s="17">
        <f t="shared" si="106"/>
        <v>2297</v>
      </c>
      <c r="B2299">
        <v>1618704000</v>
      </c>
      <c r="C2299">
        <v>56274.41</v>
      </c>
      <c r="D2299" s="14">
        <f t="shared" si="107"/>
        <v>44304</v>
      </c>
      <c r="F2299">
        <f ca="1">IF(A2299&lt;$F$2,"",AVERAGE(INDIRECT("C"&amp;A2299-$F$2+3):C2299))</f>
        <v>57371.974545454541</v>
      </c>
      <c r="G2299" s="2">
        <f ca="1">IF(A2299&lt;$G$2,"",IF(A2299=$G$2,AVERAGE(INDIRECT("C"&amp;A2299-$G$2+3):C2299),G2298+(2/($G$2+3))*(C2299-G2298)))</f>
        <v>56241.312252607648</v>
      </c>
      <c r="J2299">
        <f ca="1">IF(F2299="","",IF(C2299&lt;(F2299*(1-'inputs and tables'!$K$14)),0,IF(C2299&gt;(F2299*(1+'inputs and tables'!$K$14)),1,J2298)))</f>
        <v>0</v>
      </c>
      <c r="K2299">
        <f ca="1">IF(G2299="","",IF(C2299&lt;(G2299*(1-'inputs and tables'!$K$14)),0,IF(C2299&gt;(G2299*(1+'inputs and tables'!$K$14)),1,K2298)))</f>
        <v>1</v>
      </c>
      <c r="N2299" s="13">
        <f t="shared" ref="N2299:N2362" si="108">(C2299/C2298)*N2298</f>
        <v>202506.06355032601</v>
      </c>
      <c r="O2299" s="10">
        <f ca="1">(O2298+(IF(J2298&lt;&gt;J2297,(-O2298*'inputs and tables'!$K$22-'inputs and tables'!$K$21)-O2298*'inputs and tables'!$K$22,0)*('inputs and tables'!$K$15+'inputs and tables'!$K$16)))*(IF(AND(J2298=0,'inputs and tables'!$K$16=1),(data!C2298/data!C2299-1)*'inputs and tables'!$K$18+1,1)*IF(AND(J2298=1,'inputs and tables'!$K$15=1),(data!C2299/data!C2298-1)*'inputs and tables'!$K$17+1,1))</f>
        <v>16164166.800267659</v>
      </c>
      <c r="P2299" s="10">
        <f ca="1">(P2298+(IF(K2298&lt;&gt;K2297,(-P2298*'inputs and tables'!$K$22-'inputs and tables'!$K$21)-P2298*'inputs and tables'!$K$22,0)*('inputs and tables'!$K$15+'inputs and tables'!$K$16)))*(IF(AND(K2298=0,'inputs and tables'!$K$16=1),data!C2298/data!C2299,1)*IF(AND(K2298=1,'inputs and tables'!$K$15=1),data!C2299/data!C2298,1))</f>
        <v>71703.411774587512</v>
      </c>
      <c r="R2299" s="36">
        <f ca="1">1-O2299/MAX($O$202:O2299)</f>
        <v>0.37054150481339987</v>
      </c>
      <c r="S2299" s="36">
        <f>1-N2299/MAX($N$202:N2299)</f>
        <v>0.11501831628562642</v>
      </c>
    </row>
    <row r="2300" spans="1:19" x14ac:dyDescent="0.4">
      <c r="A2300" s="17">
        <f t="shared" si="106"/>
        <v>2298</v>
      </c>
      <c r="B2300">
        <v>1618790400</v>
      </c>
      <c r="C2300">
        <v>55696.83</v>
      </c>
      <c r="D2300" s="14">
        <f t="shared" si="107"/>
        <v>44305</v>
      </c>
      <c r="F2300">
        <f ca="1">IF(A2300&lt;$F$2,"",AVERAGE(INDIRECT("C"&amp;A2300-$F$2+3):C2300))</f>
        <v>57526.224318181819</v>
      </c>
      <c r="G2300" s="2">
        <f ca="1">IF(A2300&lt;$G$2,"",IF(A2300=$G$2,AVERAGE(INDIRECT("C"&amp;A2300-$G$2+3):C2300),G2299+(2/($G$2+3))*(C2300-G2299)))</f>
        <v>56218.142795049876</v>
      </c>
      <c r="J2300">
        <f ca="1">IF(F2300="","",IF(C2300&lt;(F2300*(1-'inputs and tables'!$K$14)),0,IF(C2300&gt;(F2300*(1+'inputs and tables'!$K$14)),1,J2299)))</f>
        <v>0</v>
      </c>
      <c r="K2300">
        <f ca="1">IF(G2300="","",IF(C2300&lt;(G2300*(1-'inputs and tables'!$K$14)),0,IF(C2300&gt;(G2300*(1+'inputs and tables'!$K$14)),1,K2299)))</f>
        <v>0</v>
      </c>
      <c r="N2300" s="13">
        <f t="shared" si="108"/>
        <v>200427.61524344198</v>
      </c>
      <c r="O2300" s="10">
        <f ca="1">(O2299+(IF(J2299&lt;&gt;J2298,(-O2299*'inputs and tables'!$K$22-'inputs and tables'!$K$21)-O2299*'inputs and tables'!$K$22,0)*('inputs and tables'!$K$15+'inputs and tables'!$K$16)))*(IF(AND(J2299=0,'inputs and tables'!$K$16=1),(data!C2299/data!C2300-1)*'inputs and tables'!$K$18+1,1)*IF(AND(J2299=1,'inputs and tables'!$K$15=1),(data!C2300/data!C2299-1)*'inputs and tables'!$K$17+1,1))</f>
        <v>16299126.753299909</v>
      </c>
      <c r="P2300" s="10">
        <f ca="1">(P2299+(IF(K2299&lt;&gt;K2298,(-P2299*'inputs and tables'!$K$22-'inputs and tables'!$K$21)-P2299*'inputs and tables'!$K$22,0)*('inputs and tables'!$K$15+'inputs and tables'!$K$16)))*(IF(AND(K2299=0,'inputs and tables'!$K$16=1),data!C2299/data!C2300,1)*IF(AND(K2299=1,'inputs and tables'!$K$15=1),data!C2300/data!C2299,1))</f>
        <v>70967.474133077514</v>
      </c>
      <c r="R2300" s="36">
        <f ca="1">1-O2300/MAX($O$202:O2300)</f>
        <v>0.36528594849578455</v>
      </c>
      <c r="S2300" s="36">
        <f>1-N2300/MAX($N$202:N2300)</f>
        <v>0.12410144520478794</v>
      </c>
    </row>
    <row r="2301" spans="1:19" x14ac:dyDescent="0.4">
      <c r="A2301" s="17">
        <f t="shared" si="106"/>
        <v>2299</v>
      </c>
      <c r="B2301">
        <v>1618876800</v>
      </c>
      <c r="C2301">
        <v>56499.29</v>
      </c>
      <c r="D2301" s="14">
        <f t="shared" si="107"/>
        <v>44306</v>
      </c>
      <c r="F2301">
        <f ca="1">IF(A2301&lt;$F$2,"",AVERAGE(INDIRECT("C"&amp;A2301-$F$2+3):C2301))</f>
        <v>57651.694318181828</v>
      </c>
      <c r="G2301" s="2">
        <f ca="1">IF(A2301&lt;$G$2,"",IF(A2301=$G$2,AVERAGE(INDIRECT("C"&amp;A2301-$G$2+3):C2301),G2300+(2/($G$2+3))*(C2301-G2300)))</f>
        <v>56230.106505898817</v>
      </c>
      <c r="J2301">
        <f ca="1">IF(F2301="","",IF(C2301&lt;(F2301*(1-'inputs and tables'!$K$14)),0,IF(C2301&gt;(F2301*(1+'inputs and tables'!$K$14)),1,J2300)))</f>
        <v>0</v>
      </c>
      <c r="K2301">
        <f ca="1">IF(G2301="","",IF(C2301&lt;(G2301*(1-'inputs and tables'!$K$14)),0,IF(C2301&gt;(G2301*(1+'inputs and tables'!$K$14)),1,K2300)))</f>
        <v>1</v>
      </c>
      <c r="N2301" s="13">
        <f t="shared" si="108"/>
        <v>203315.30461693511</v>
      </c>
      <c r="O2301" s="10">
        <f ca="1">(O2300+(IF(J2300&lt;&gt;J2299,(-O2300*'inputs and tables'!$K$22-'inputs and tables'!$K$21)-O2300*'inputs and tables'!$K$22,0)*('inputs and tables'!$K$15+'inputs and tables'!$K$16)))*(IF(AND(J2300=0,'inputs and tables'!$K$16=1),(data!C2300/data!C2301-1)*'inputs and tables'!$K$18+1,1)*IF(AND(J2300=1,'inputs and tables'!$K$15=1),(data!C2301/data!C2300-1)*'inputs and tables'!$K$17+1,1))</f>
        <v>16067630.087510781</v>
      </c>
      <c r="P2301" s="10">
        <f ca="1">(P2300+(IF(K2300&lt;&gt;K2299,(-P2300*'inputs and tables'!$K$22-'inputs and tables'!$K$21)-P2300*'inputs and tables'!$K$22,0)*('inputs and tables'!$K$15+'inputs and tables'!$K$16)))*(IF(AND(K2300=0,'inputs and tables'!$K$16=1),data!C2300/data!C2301,1)*IF(AND(K2300=1,'inputs and tables'!$K$15=1),data!C2301/data!C2300,1))</f>
        <v>69819.603319524496</v>
      </c>
      <c r="R2301" s="36">
        <f ca="1">1-O2301/MAX($O$202:O2301)</f>
        <v>0.37430079873142597</v>
      </c>
      <c r="S2301" s="36">
        <f>1-N2301/MAX($N$202:N2301)</f>
        <v>0.11148181219729048</v>
      </c>
    </row>
    <row r="2302" spans="1:19" x14ac:dyDescent="0.4">
      <c r="A2302" s="17">
        <f t="shared" si="106"/>
        <v>2300</v>
      </c>
      <c r="B2302">
        <v>1618963200</v>
      </c>
      <c r="C2302">
        <v>53800.86</v>
      </c>
      <c r="D2302" s="14">
        <f t="shared" si="107"/>
        <v>44307</v>
      </c>
      <c r="F2302">
        <f ca="1">IF(A2302&lt;$F$2,"",AVERAGE(INDIRECT("C"&amp;A2302-$F$2+3):C2302))</f>
        <v>57683.185909090913</v>
      </c>
      <c r="G2302" s="2">
        <f ca="1">IF(A2302&lt;$G$2,"",IF(A2302=$G$2,AVERAGE(INDIRECT("C"&amp;A2302-$G$2+3):C2302),G2301+(2/($G$2+3))*(C2302-G2301)))</f>
        <v>56126.734314158442</v>
      </c>
      <c r="J2302">
        <f ca="1">IF(F2302="","",IF(C2302&lt;(F2302*(1-'inputs and tables'!$K$14)),0,IF(C2302&gt;(F2302*(1+'inputs and tables'!$K$14)),1,J2301)))</f>
        <v>0</v>
      </c>
      <c r="K2302">
        <f ca="1">IF(G2302="","",IF(C2302&lt;(G2302*(1-'inputs and tables'!$K$14)),0,IF(C2302&gt;(G2302*(1+'inputs and tables'!$K$14)),1,K2301)))</f>
        <v>0</v>
      </c>
      <c r="N2302" s="13">
        <f t="shared" si="108"/>
        <v>193604.87962863038</v>
      </c>
      <c r="O2302" s="10">
        <f ca="1">(O2301+(IF(J2301&lt;&gt;J2300,(-O2301*'inputs and tables'!$K$22-'inputs and tables'!$K$21)-O2301*'inputs and tables'!$K$22,0)*('inputs and tables'!$K$15+'inputs and tables'!$K$16)))*(IF(AND(J2301=0,'inputs and tables'!$K$16=1),(data!C2301/data!C2302-1)*'inputs and tables'!$K$18+1,1)*IF(AND(J2301=1,'inputs and tables'!$K$15=1),(data!C2302/data!C2301-1)*'inputs and tables'!$K$17+1,1))</f>
        <v>16873516.369942728</v>
      </c>
      <c r="P2302" s="10">
        <f ca="1">(P2301+(IF(K2301&lt;&gt;K2300,(-P2301*'inputs and tables'!$K$22-'inputs and tables'!$K$21)-P2301*'inputs and tables'!$K$22,0)*('inputs and tables'!$K$15+'inputs and tables'!$K$16)))*(IF(AND(K2301=0,'inputs and tables'!$K$16=1),data!C2301/data!C2302,1)*IF(AND(K2301=1,'inputs and tables'!$K$15=1),data!C2302/data!C2301,1))</f>
        <v>66352.019539402594</v>
      </c>
      <c r="R2302" s="36">
        <f ca="1">1-O2302/MAX($O$202:O2302)</f>
        <v>0.3429182986063507</v>
      </c>
      <c r="S2302" s="36">
        <f>1-N2302/MAX($N$202:N2302)</f>
        <v>0.15391781685349881</v>
      </c>
    </row>
    <row r="2303" spans="1:19" x14ac:dyDescent="0.4">
      <c r="A2303" s="17">
        <f t="shared" si="106"/>
        <v>2301</v>
      </c>
      <c r="B2303">
        <v>1619049600</v>
      </c>
      <c r="C2303">
        <v>51701.59</v>
      </c>
      <c r="D2303" s="14">
        <f t="shared" si="107"/>
        <v>44308</v>
      </c>
      <c r="F2303">
        <f ca="1">IF(A2303&lt;$F$2,"",AVERAGE(INDIRECT("C"&amp;A2303-$F$2+3):C2303))</f>
        <v>57610.122500000005</v>
      </c>
      <c r="G2303" s="2">
        <f ca="1">IF(A2303&lt;$G$2,"",IF(A2303=$G$2,AVERAGE(INDIRECT("C"&amp;A2303-$G$2+3):C2303),G2302+(2/($G$2+3))*(C2303-G2302)))</f>
        <v>55938.430300789994</v>
      </c>
      <c r="J2303">
        <f ca="1">IF(F2303="","",IF(C2303&lt;(F2303*(1-'inputs and tables'!$K$14)),0,IF(C2303&gt;(F2303*(1+'inputs and tables'!$K$14)),1,J2302)))</f>
        <v>0</v>
      </c>
      <c r="K2303">
        <f ca="1">IF(G2303="","",IF(C2303&lt;(G2303*(1-'inputs and tables'!$K$14)),0,IF(C2303&gt;(G2303*(1+'inputs and tables'!$K$14)),1,K2302)))</f>
        <v>0</v>
      </c>
      <c r="N2303" s="13">
        <f t="shared" si="108"/>
        <v>186050.55957393243</v>
      </c>
      <c r="O2303" s="10">
        <f ca="1">(O2302+(IF(J2302&lt;&gt;J2301,(-O2302*'inputs and tables'!$K$22-'inputs and tables'!$K$21)-O2302*'inputs and tables'!$K$22,0)*('inputs and tables'!$K$15+'inputs and tables'!$K$16)))*(IF(AND(J2302=0,'inputs and tables'!$K$16=1),(data!C2302/data!C2303-1)*'inputs and tables'!$K$18+1,1)*IF(AND(J2302=1,'inputs and tables'!$K$15=1),(data!C2303/data!C2302-1)*'inputs and tables'!$K$17+1,1))</f>
        <v>17558641.657384172</v>
      </c>
      <c r="P2303" s="10">
        <f ca="1">(P2302+(IF(K2302&lt;&gt;K2301,(-P2302*'inputs and tables'!$K$22-'inputs and tables'!$K$21)-P2302*'inputs and tables'!$K$22,0)*('inputs and tables'!$K$15+'inputs and tables'!$K$16)))*(IF(AND(K2302=0,'inputs and tables'!$K$16=1),data!C2302/data!C2303,1)*IF(AND(K2302=1,'inputs and tables'!$K$15=1),data!C2303/data!C2302,1))</f>
        <v>68908.057228583304</v>
      </c>
      <c r="R2303" s="36">
        <f ca="1">1-O2303/MAX($O$202:O2303)</f>
        <v>0.31623842467433727</v>
      </c>
      <c r="S2303" s="36">
        <f>1-N2303/MAX($N$202:N2303)</f>
        <v>0.18693132155609959</v>
      </c>
    </row>
    <row r="2304" spans="1:19" x14ac:dyDescent="0.4">
      <c r="A2304" s="17">
        <f t="shared" si="106"/>
        <v>2302</v>
      </c>
      <c r="B2304">
        <v>1619136000</v>
      </c>
      <c r="C2304">
        <v>51187.27</v>
      </c>
      <c r="D2304" s="14">
        <f t="shared" si="107"/>
        <v>44309</v>
      </c>
      <c r="F2304">
        <f ca="1">IF(A2304&lt;$F$2,"",AVERAGE(INDIRECT("C"&amp;A2304-$F$2+3):C2304))</f>
        <v>57503.226590909093</v>
      </c>
      <c r="G2304" s="2">
        <f ca="1">IF(A2304&lt;$G$2,"",IF(A2304=$G$2,AVERAGE(INDIRECT("C"&amp;A2304-$G$2+3):C2304),G2303+(2/($G$2+3))*(C2304-G2303)))</f>
        <v>55736.253266713822</v>
      </c>
      <c r="J2304">
        <f ca="1">IF(F2304="","",IF(C2304&lt;(F2304*(1-'inputs and tables'!$K$14)),0,IF(C2304&gt;(F2304*(1+'inputs and tables'!$K$14)),1,J2303)))</f>
        <v>0</v>
      </c>
      <c r="K2304">
        <f ca="1">IF(G2304="","",IF(C2304&lt;(G2304*(1-'inputs and tables'!$K$14)),0,IF(C2304&gt;(G2304*(1+'inputs and tables'!$K$14)),1,K2303)))</f>
        <v>0</v>
      </c>
      <c r="N2304" s="13">
        <f t="shared" si="108"/>
        <v>184199.75529885956</v>
      </c>
      <c r="O2304" s="10">
        <f ca="1">(O2303+(IF(J2303&lt;&gt;J2302,(-O2303*'inputs and tables'!$K$22-'inputs and tables'!$K$21)-O2303*'inputs and tables'!$K$22,0)*('inputs and tables'!$K$15+'inputs and tables'!$K$16)))*(IF(AND(J2303=0,'inputs and tables'!$K$16=1),(data!C2303/data!C2304-1)*'inputs and tables'!$K$18+1,1)*IF(AND(J2303=1,'inputs and tables'!$K$15=1),(data!C2304/data!C2303-1)*'inputs and tables'!$K$17+1,1))</f>
        <v>17735067.565177765</v>
      </c>
      <c r="P2304" s="10">
        <f ca="1">(P2303+(IF(K2303&lt;&gt;K2302,(-P2303*'inputs and tables'!$K$22-'inputs and tables'!$K$21)-P2303*'inputs and tables'!$K$22,0)*('inputs and tables'!$K$15+'inputs and tables'!$K$16)))*(IF(AND(K2303=0,'inputs and tables'!$K$16=1),data!C2303/data!C2304,1)*IF(AND(K2303=1,'inputs and tables'!$K$15=1),data!C2304/data!C2303,1))</f>
        <v>69600.432344384652</v>
      </c>
      <c r="R2304" s="36">
        <f ca="1">1-O2304/MAX($O$202:O2304)</f>
        <v>0.30936811779097562</v>
      </c>
      <c r="S2304" s="36">
        <f>1-N2304/MAX($N$202:N2304)</f>
        <v>0.19501961212312602</v>
      </c>
    </row>
    <row r="2305" spans="1:19" x14ac:dyDescent="0.4">
      <c r="A2305" s="17">
        <f t="shared" si="106"/>
        <v>2303</v>
      </c>
      <c r="B2305">
        <v>1619222400</v>
      </c>
      <c r="C2305">
        <v>50089.15</v>
      </c>
      <c r="D2305" s="14">
        <f t="shared" si="107"/>
        <v>44310</v>
      </c>
      <c r="F2305">
        <f ca="1">IF(A2305&lt;$F$2,"",AVERAGE(INDIRECT("C"&amp;A2305-$F$2+3):C2305))</f>
        <v>57327.628409090918</v>
      </c>
      <c r="G2305" s="2">
        <f ca="1">IF(A2305&lt;$G$2,"",IF(A2305=$G$2,AVERAGE(INDIRECT("C"&amp;A2305-$G$2+3):C2305),G2304+(2/($G$2+3))*(C2305-G2304)))</f>
        <v>55495.951000045148</v>
      </c>
      <c r="J2305">
        <f ca="1">IF(F2305="","",IF(C2305&lt;(F2305*(1-'inputs and tables'!$K$14)),0,IF(C2305&gt;(F2305*(1+'inputs and tables'!$K$14)),1,J2304)))</f>
        <v>0</v>
      </c>
      <c r="K2305">
        <f ca="1">IF(G2305="","",IF(C2305&lt;(G2305*(1-'inputs and tables'!$K$14)),0,IF(C2305&gt;(G2305*(1+'inputs and tables'!$K$14)),1,K2304)))</f>
        <v>0</v>
      </c>
      <c r="N2305" s="13">
        <f t="shared" si="108"/>
        <v>180248.11975961743</v>
      </c>
      <c r="O2305" s="10">
        <f ca="1">(O2304+(IF(J2304&lt;&gt;J2303,(-O2304*'inputs and tables'!$K$22-'inputs and tables'!$K$21)-O2304*'inputs and tables'!$K$22,0)*('inputs and tables'!$K$15+'inputs and tables'!$K$16)))*(IF(AND(J2304=0,'inputs and tables'!$K$16=1),(data!C2304/data!C2305-1)*'inputs and tables'!$K$18+1,1)*IF(AND(J2304=1,'inputs and tables'!$K$15=1),(data!C2305/data!C2304-1)*'inputs and tables'!$K$17+1,1))</f>
        <v>18123878.962350063</v>
      </c>
      <c r="P2305" s="10">
        <f ca="1">(P2304+(IF(K2304&lt;&gt;K2303,(-P2304*'inputs and tables'!$K$22-'inputs and tables'!$K$21)-P2304*'inputs and tables'!$K$22,0)*('inputs and tables'!$K$15+'inputs and tables'!$K$16)))*(IF(AND(K2304=0,'inputs and tables'!$K$16=1),data!C2304/data!C2305,1)*IF(AND(K2304=1,'inputs and tables'!$K$15=1),data!C2305/data!C2304,1))</f>
        <v>71126.304250097062</v>
      </c>
      <c r="R2305" s="36">
        <f ca="1">1-O2305/MAX($O$202:O2305)</f>
        <v>0.29422718043245855</v>
      </c>
      <c r="S2305" s="36">
        <f>1-N2305/MAX($N$202:N2305)</f>
        <v>0.21228884846910312</v>
      </c>
    </row>
    <row r="2306" spans="1:19" x14ac:dyDescent="0.4">
      <c r="A2306" s="17">
        <f t="shared" si="106"/>
        <v>2304</v>
      </c>
      <c r="B2306">
        <v>1619308800</v>
      </c>
      <c r="C2306">
        <v>49121</v>
      </c>
      <c r="D2306" s="14">
        <f t="shared" si="107"/>
        <v>44311</v>
      </c>
      <c r="F2306">
        <f ca="1">IF(A2306&lt;$F$2,"",AVERAGE(INDIRECT("C"&amp;A2306-$F$2+3):C2306))</f>
        <v>57143.425909090911</v>
      </c>
      <c r="G2306" s="2">
        <f ca="1">IF(A2306&lt;$G$2,"",IF(A2306=$G$2,AVERAGE(INDIRECT("C"&amp;A2306-$G$2+3):C2306),G2305+(2/($G$2+3))*(C2306-G2305)))</f>
        <v>55224.676489404927</v>
      </c>
      <c r="J2306">
        <f ca="1">IF(F2306="","",IF(C2306&lt;(F2306*(1-'inputs and tables'!$K$14)),0,IF(C2306&gt;(F2306*(1+'inputs and tables'!$K$14)),1,J2305)))</f>
        <v>0</v>
      </c>
      <c r="K2306">
        <f ca="1">IF(G2306="","",IF(C2306&lt;(G2306*(1-'inputs and tables'!$K$14)),0,IF(C2306&gt;(G2306*(1+'inputs and tables'!$K$14)),1,K2305)))</f>
        <v>0</v>
      </c>
      <c r="N2306" s="13">
        <f t="shared" si="108"/>
        <v>176764.1872683439</v>
      </c>
      <c r="O2306" s="10">
        <f ca="1">(O2305+(IF(J2305&lt;&gt;J2304,(-O2305*'inputs and tables'!$K$22-'inputs and tables'!$K$21)-O2305*'inputs and tables'!$K$22,0)*('inputs and tables'!$K$15+'inputs and tables'!$K$16)))*(IF(AND(J2305=0,'inputs and tables'!$K$16=1),(data!C2305/data!C2306-1)*'inputs and tables'!$K$18+1,1)*IF(AND(J2305=1,'inputs and tables'!$K$15=1),(data!C2306/data!C2305-1)*'inputs and tables'!$K$17+1,1))</f>
        <v>18481091.425805595</v>
      </c>
      <c r="P2306" s="10">
        <f ca="1">(P2305+(IF(K2305&lt;&gt;K2304,(-P2305*'inputs and tables'!$K$22-'inputs and tables'!$K$21)-P2305*'inputs and tables'!$K$22,0)*('inputs and tables'!$K$15+'inputs and tables'!$K$16)))*(IF(AND(K2305=0,'inputs and tables'!$K$16=1),data!C2305/data!C2306,1)*IF(AND(K2305=1,'inputs and tables'!$K$15=1),data!C2306/data!C2305,1))</f>
        <v>72528.167637644787</v>
      </c>
      <c r="R2306" s="36">
        <f ca="1">1-O2306/MAX($O$202:O2306)</f>
        <v>0.28031675606682438</v>
      </c>
      <c r="S2306" s="36">
        <f>1-N2306/MAX($N$202:N2306)</f>
        <v>0.22751415277861209</v>
      </c>
    </row>
    <row r="2307" spans="1:19" x14ac:dyDescent="0.4">
      <c r="A2307" s="17">
        <f t="shared" si="106"/>
        <v>2305</v>
      </c>
      <c r="B2307">
        <v>1619395200</v>
      </c>
      <c r="C2307">
        <v>54053.599999999999</v>
      </c>
      <c r="D2307" s="14">
        <f t="shared" si="107"/>
        <v>44312</v>
      </c>
      <c r="F2307">
        <f ca="1">IF(A2307&lt;$F$2,"",AVERAGE(INDIRECT("C"&amp;A2307-$F$2+3):C2307))</f>
        <v>56981.496363636368</v>
      </c>
      <c r="G2307" s="2">
        <f ca="1">IF(A2307&lt;$G$2,"",IF(A2307=$G$2,AVERAGE(INDIRECT("C"&amp;A2307-$G$2+3):C2307),G2306+(2/($G$2+3))*(C2307-G2306)))</f>
        <v>55174.843447302592</v>
      </c>
      <c r="J2307">
        <f ca="1">IF(F2307="","",IF(C2307&lt;(F2307*(1-'inputs and tables'!$K$14)),0,IF(C2307&gt;(F2307*(1+'inputs and tables'!$K$14)),1,J2306)))</f>
        <v>0</v>
      </c>
      <c r="K2307">
        <f ca="1">IF(G2307="","",IF(C2307&lt;(G2307*(1-'inputs and tables'!$K$14)),0,IF(C2307&gt;(G2307*(1+'inputs and tables'!$K$14)),1,K2306)))</f>
        <v>0</v>
      </c>
      <c r="N2307" s="13">
        <f t="shared" si="108"/>
        <v>194514.37619201877</v>
      </c>
      <c r="O2307" s="10">
        <f ca="1">(O2306+(IF(J2306&lt;&gt;J2305,(-O2306*'inputs and tables'!$K$22-'inputs and tables'!$K$21)-O2306*'inputs and tables'!$K$22,0)*('inputs and tables'!$K$15+'inputs and tables'!$K$16)))*(IF(AND(J2306=0,'inputs and tables'!$K$16=1),(data!C2306/data!C2307-1)*'inputs and tables'!$K$18+1,1)*IF(AND(J2306=1,'inputs and tables'!$K$15=1),(data!C2307/data!C2306-1)*'inputs and tables'!$K$17+1,1))</f>
        <v>16794620.375460591</v>
      </c>
      <c r="P2307" s="10">
        <f ca="1">(P2306+(IF(K2306&lt;&gt;K2305,(-P2306*'inputs and tables'!$K$22-'inputs and tables'!$K$21)-P2306*'inputs and tables'!$K$22,0)*('inputs and tables'!$K$15+'inputs and tables'!$K$16)))*(IF(AND(K2306=0,'inputs and tables'!$K$16=1),data!C2306/data!C2307,1)*IF(AND(K2306=1,'inputs and tables'!$K$15=1),data!C2307/data!C2306,1))</f>
        <v>65909.691908193898</v>
      </c>
      <c r="R2307" s="36">
        <f ca="1">1-O2307/MAX($O$202:O2307)</f>
        <v>0.34599063475436387</v>
      </c>
      <c r="S2307" s="36">
        <f>1-N2307/MAX($N$202:N2307)</f>
        <v>0.14994318129993245</v>
      </c>
    </row>
    <row r="2308" spans="1:19" x14ac:dyDescent="0.4">
      <c r="A2308" s="17">
        <f t="shared" si="106"/>
        <v>2306</v>
      </c>
      <c r="B2308">
        <v>1619481600</v>
      </c>
      <c r="C2308">
        <v>55069.62</v>
      </c>
      <c r="D2308" s="14">
        <f t="shared" si="107"/>
        <v>44313</v>
      </c>
      <c r="F2308">
        <f ca="1">IF(A2308&lt;$F$2,"",AVERAGE(INDIRECT("C"&amp;A2308-$F$2+3):C2308))</f>
        <v>56892.790000000008</v>
      </c>
      <c r="G2308" s="2">
        <f ca="1">IF(A2308&lt;$G$2,"",IF(A2308=$G$2,AVERAGE(INDIRECT("C"&amp;A2308-$G$2+3):C2308),G2307+(2/($G$2+3))*(C2308-G2307)))</f>
        <v>55170.365853800351</v>
      </c>
      <c r="J2308">
        <f ca="1">IF(F2308="","",IF(C2308&lt;(F2308*(1-'inputs and tables'!$K$14)),0,IF(C2308&gt;(F2308*(1+'inputs and tables'!$K$14)),1,J2307)))</f>
        <v>0</v>
      </c>
      <c r="K2308">
        <f ca="1">IF(G2308="","",IF(C2308&lt;(G2308*(1-'inputs and tables'!$K$14)),0,IF(C2308&gt;(G2308*(1+'inputs and tables'!$K$14)),1,K2307)))</f>
        <v>0</v>
      </c>
      <c r="N2308" s="13">
        <f t="shared" si="108"/>
        <v>198170.5710892803</v>
      </c>
      <c r="O2308" s="10">
        <f ca="1">(O2307+(IF(J2307&lt;&gt;J2306,(-O2307*'inputs and tables'!$K$22-'inputs and tables'!$K$21)-O2307*'inputs and tables'!$K$22,0)*('inputs and tables'!$K$15+'inputs and tables'!$K$16)))*(IF(AND(J2307=0,'inputs and tables'!$K$16=1),(data!C2307/data!C2308-1)*'inputs and tables'!$K$18+1,1)*IF(AND(J2307=1,'inputs and tables'!$K$15=1),(data!C2308/data!C2307-1)*'inputs and tables'!$K$17+1,1))</f>
        <v>16484764.048253765</v>
      </c>
      <c r="P2308" s="10">
        <f ca="1">(P2307+(IF(K2307&lt;&gt;K2306,(-P2307*'inputs and tables'!$K$22-'inputs and tables'!$K$21)-P2307*'inputs and tables'!$K$22,0)*('inputs and tables'!$K$15+'inputs and tables'!$K$16)))*(IF(AND(K2307=0,'inputs and tables'!$K$16=1),data!C2307/data!C2308,1)*IF(AND(K2307=1,'inputs and tables'!$K$15=1),data!C2308/data!C2307,1))</f>
        <v>64693.675433546654</v>
      </c>
      <c r="R2308" s="36">
        <f ca="1">1-O2308/MAX($O$202:O2308)</f>
        <v>0.35805693547110884</v>
      </c>
      <c r="S2308" s="36">
        <f>1-N2308/MAX($N$202:N2308)</f>
        <v>0.13396506459844271</v>
      </c>
    </row>
    <row r="2309" spans="1:19" x14ac:dyDescent="0.4">
      <c r="A2309" s="17">
        <f t="shared" ref="A2309:A2372" si="109">A2308+1</f>
        <v>2307</v>
      </c>
      <c r="B2309">
        <v>1619568000</v>
      </c>
      <c r="C2309">
        <v>54894.03</v>
      </c>
      <c r="D2309" s="14">
        <f t="shared" si="107"/>
        <v>44314</v>
      </c>
      <c r="F2309">
        <f ca="1">IF(A2309&lt;$F$2,"",AVERAGE(INDIRECT("C"&amp;A2309-$F$2+3):C2309))</f>
        <v>56875.923636363637</v>
      </c>
      <c r="G2309" s="2">
        <f ca="1">IF(A2309&lt;$G$2,"",IF(A2309=$G$2,AVERAGE(INDIRECT("C"&amp;A2309-$G$2+3):C2309),G2308+(2/($G$2+3))*(C2309-G2308)))</f>
        <v>55158.606881298205</v>
      </c>
      <c r="J2309">
        <f ca="1">IF(F2309="","",IF(C2309&lt;(F2309*(1-'inputs and tables'!$K$14)),0,IF(C2309&gt;(F2309*(1+'inputs and tables'!$K$14)),1,J2308)))</f>
        <v>0</v>
      </c>
      <c r="K2309">
        <f ca="1">IF(G2309="","",IF(C2309&lt;(G2309*(1-'inputs and tables'!$K$14)),0,IF(C2309&gt;(G2309*(1+'inputs and tables'!$K$14)),1,K2308)))</f>
        <v>0</v>
      </c>
      <c r="N2309" s="13">
        <f t="shared" si="108"/>
        <v>197538.7023642452</v>
      </c>
      <c r="O2309" s="10">
        <f ca="1">(O2308+(IF(J2308&lt;&gt;J2307,(-O2308*'inputs and tables'!$K$22-'inputs and tables'!$K$21)-O2308*'inputs and tables'!$K$22,0)*('inputs and tables'!$K$15+'inputs and tables'!$K$16)))*(IF(AND(J2308=0,'inputs and tables'!$K$16=1),(data!C2308/data!C2309-1)*'inputs and tables'!$K$18+1,1)*IF(AND(J2308=1,'inputs and tables'!$K$15=1),(data!C2309/data!C2308-1)*'inputs and tables'!$K$17+1,1))</f>
        <v>16537494.003027225</v>
      </c>
      <c r="P2309" s="10">
        <f ca="1">(P2308+(IF(K2308&lt;&gt;K2307,(-P2308*'inputs and tables'!$K$22-'inputs and tables'!$K$21)-P2308*'inputs and tables'!$K$22,0)*('inputs and tables'!$K$15+'inputs and tables'!$K$16)))*(IF(AND(K2308=0,'inputs and tables'!$K$16=1),data!C2308/data!C2309,1)*IF(AND(K2308=1,'inputs and tables'!$K$15=1),data!C2309/data!C2308,1))</f>
        <v>64900.611642627613</v>
      </c>
      <c r="R2309" s="36">
        <f ca="1">1-O2309/MAX($O$202:O2309)</f>
        <v>0.35600354673829715</v>
      </c>
      <c r="S2309" s="36">
        <f>1-N2309/MAX($N$202:N2309)</f>
        <v>0.13672642511458866</v>
      </c>
    </row>
    <row r="2310" spans="1:19" x14ac:dyDescent="0.4">
      <c r="A2310" s="17">
        <f t="shared" si="109"/>
        <v>2308</v>
      </c>
      <c r="B2310">
        <v>1619654400</v>
      </c>
      <c r="C2310">
        <v>53580</v>
      </c>
      <c r="D2310" s="14">
        <f t="shared" si="107"/>
        <v>44315</v>
      </c>
      <c r="F2310">
        <f ca="1">IF(A2310&lt;$F$2,"",AVERAGE(INDIRECT("C"&amp;A2310-$F$2+3):C2310))</f>
        <v>56799.852954545458</v>
      </c>
      <c r="G2310" s="2">
        <f ca="1">IF(A2310&lt;$G$2,"",IF(A2310=$G$2,AVERAGE(INDIRECT("C"&amp;A2310-$G$2+3):C2310),G2309+(2/($G$2+3))*(C2310-G2309)))</f>
        <v>55091.432120391895</v>
      </c>
      <c r="J2310">
        <f ca="1">IF(F2310="","",IF(C2310&lt;(F2310*(1-'inputs and tables'!$K$14)),0,IF(C2310&gt;(F2310*(1+'inputs and tables'!$K$14)),1,J2309)))</f>
        <v>0</v>
      </c>
      <c r="K2310">
        <f ca="1">IF(G2310="","",IF(C2310&lt;(G2310*(1-'inputs and tables'!$K$14)),0,IF(C2310&gt;(G2310*(1+'inputs and tables'!$K$14)),1,K2309)))</f>
        <v>0</v>
      </c>
      <c r="N2310" s="13">
        <f t="shared" si="108"/>
        <v>192810.1047176944</v>
      </c>
      <c r="O2310" s="10">
        <f ca="1">(O2309+(IF(J2309&lt;&gt;J2308,(-O2309*'inputs and tables'!$K$22-'inputs and tables'!$K$21)-O2309*'inputs and tables'!$K$22,0)*('inputs and tables'!$K$15+'inputs and tables'!$K$16)))*(IF(AND(J2309=0,'inputs and tables'!$K$16=1),(data!C2309/data!C2310-1)*'inputs and tables'!$K$18+1,1)*IF(AND(J2309=1,'inputs and tables'!$K$15=1),(data!C2310/data!C2309-1)*'inputs and tables'!$K$17+1,1))</f>
        <v>16943070.024766643</v>
      </c>
      <c r="P2310" s="10">
        <f ca="1">(P2309+(IF(K2309&lt;&gt;K2308,(-P2309*'inputs and tables'!$K$22-'inputs and tables'!$K$21)-P2309*'inputs and tables'!$K$22,0)*('inputs and tables'!$K$15+'inputs and tables'!$K$16)))*(IF(AND(K2309=0,'inputs and tables'!$K$16=1),data!C2309/data!C2310,1)*IF(AND(K2309=1,'inputs and tables'!$K$15=1),data!C2310/data!C2309,1))</f>
        <v>66492.275523119635</v>
      </c>
      <c r="R2310" s="36">
        <f ca="1">1-O2310/MAX($O$202:O2310)</f>
        <v>0.3402097680992624</v>
      </c>
      <c r="S2310" s="36">
        <f>1-N2310/MAX($N$202:N2310)</f>
        <v>0.15739110168518622</v>
      </c>
    </row>
    <row r="2311" spans="1:19" x14ac:dyDescent="0.4">
      <c r="A2311" s="17">
        <f t="shared" si="109"/>
        <v>2309</v>
      </c>
      <c r="B2311">
        <v>1619740800</v>
      </c>
      <c r="C2311">
        <v>57798.77</v>
      </c>
      <c r="D2311" s="14">
        <f t="shared" si="107"/>
        <v>44316</v>
      </c>
      <c r="F2311">
        <f ca="1">IF(A2311&lt;$F$2,"",AVERAGE(INDIRECT("C"&amp;A2311-$F$2+3):C2311))</f>
        <v>56774.244545454552</v>
      </c>
      <c r="G2311" s="2">
        <f ca="1">IF(A2311&lt;$G$2,"",IF(A2311=$G$2,AVERAGE(INDIRECT("C"&amp;A2311-$G$2+3):C2311),G2310+(2/($G$2+3))*(C2311-G2310)))</f>
        <v>55206.637987609261</v>
      </c>
      <c r="J2311">
        <f ca="1">IF(F2311="","",IF(C2311&lt;(F2311*(1-'inputs and tables'!$K$14)),0,IF(C2311&gt;(F2311*(1+'inputs and tables'!$K$14)),1,J2310)))</f>
        <v>1</v>
      </c>
      <c r="K2311">
        <f ca="1">IF(G2311="","",IF(C2311&lt;(G2311*(1-'inputs and tables'!$K$14)),0,IF(C2311&gt;(G2311*(1+'inputs and tables'!$K$14)),1,K2310)))</f>
        <v>1</v>
      </c>
      <c r="N2311" s="13">
        <f t="shared" si="108"/>
        <v>207991.54341646013</v>
      </c>
      <c r="O2311" s="10">
        <f ca="1">(O2310+(IF(J2310&lt;&gt;J2309,(-O2310*'inputs and tables'!$K$22-'inputs and tables'!$K$21)-O2310*'inputs and tables'!$K$22,0)*('inputs and tables'!$K$15+'inputs and tables'!$K$16)))*(IF(AND(J2310=0,'inputs and tables'!$K$16=1),(data!C2310/data!C2311-1)*'inputs and tables'!$K$18+1,1)*IF(AND(J2310=1,'inputs and tables'!$K$15=1),(data!C2311/data!C2310-1)*'inputs and tables'!$K$17+1,1))</f>
        <v>15706384.269544089</v>
      </c>
      <c r="P2311" s="10">
        <f ca="1">(P2310+(IF(K2310&lt;&gt;K2309,(-P2310*'inputs and tables'!$K$22-'inputs and tables'!$K$21)-P2310*'inputs and tables'!$K$22,0)*('inputs and tables'!$K$15+'inputs and tables'!$K$16)))*(IF(AND(K2310=0,'inputs and tables'!$K$16=1),data!C2310/data!C2311,1)*IF(AND(K2310=1,'inputs and tables'!$K$15=1),data!C2311/data!C2310,1))</f>
        <v>61638.960872848162</v>
      </c>
      <c r="R2311" s="36">
        <f ca="1">1-O2311/MAX($O$202:O2311)</f>
        <v>0.38836828836943194</v>
      </c>
      <c r="S2311" s="36">
        <f>1-N2311/MAX($N$202:N2311)</f>
        <v>9.1045951592920615E-2</v>
      </c>
    </row>
    <row r="2312" spans="1:19" x14ac:dyDescent="0.4">
      <c r="A2312" s="17">
        <f t="shared" si="109"/>
        <v>2310</v>
      </c>
      <c r="B2312">
        <v>1619827200</v>
      </c>
      <c r="C2312">
        <v>57859.28</v>
      </c>
      <c r="D2312" s="14">
        <f t="shared" si="107"/>
        <v>44317</v>
      </c>
      <c r="F2312">
        <f ca="1">IF(A2312&lt;$F$2,"",AVERAGE(INDIRECT("C"&amp;A2312-$F$2+3):C2312))</f>
        <v>56779.115681818192</v>
      </c>
      <c r="G2312" s="2">
        <f ca="1">IF(A2312&lt;$G$2,"",IF(A2312=$G$2,AVERAGE(INDIRECT("C"&amp;A2312-$G$2+3):C2312),G2311+(2/($G$2+3))*(C2312-G2311)))</f>
        <v>55319.516371115249</v>
      </c>
      <c r="J2312">
        <f ca="1">IF(F2312="","",IF(C2312&lt;(F2312*(1-'inputs and tables'!$K$14)),0,IF(C2312&gt;(F2312*(1+'inputs and tables'!$K$14)),1,J2311)))</f>
        <v>1</v>
      </c>
      <c r="K2312">
        <f ca="1">IF(G2312="","",IF(C2312&lt;(G2312*(1-'inputs and tables'!$K$14)),0,IF(C2312&gt;(G2312*(1+'inputs and tables'!$K$14)),1,K2311)))</f>
        <v>1</v>
      </c>
      <c r="N2312" s="13">
        <f t="shared" si="108"/>
        <v>208209.2914462561</v>
      </c>
      <c r="O2312" s="10">
        <f ca="1">(O2311+(IF(J2311&lt;&gt;J2310,(-O2311*'inputs and tables'!$K$22-'inputs and tables'!$K$21)-O2311*'inputs and tables'!$K$22,0)*('inputs and tables'!$K$15+'inputs and tables'!$K$16)))*(IF(AND(J2311=0,'inputs and tables'!$K$16=1),(data!C2311/data!C2312-1)*'inputs and tables'!$K$18+1,1)*IF(AND(J2311=1,'inputs and tables'!$K$15=1),(data!C2312/data!C2311-1)*'inputs and tables'!$K$17+1,1))</f>
        <v>15711894.573631519</v>
      </c>
      <c r="P2312" s="10">
        <f ca="1">(P2311+(IF(K2311&lt;&gt;K2310,(-P2311*'inputs and tables'!$K$22-'inputs and tables'!$K$21)-P2311*'inputs and tables'!$K$22,0)*('inputs and tables'!$K$15+'inputs and tables'!$K$16)))*(IF(AND(K2311=0,'inputs and tables'!$K$16=1),data!C2311/data!C2312,1)*IF(AND(K2311=1,'inputs and tables'!$K$15=1),data!C2312/data!C2311,1))</f>
        <v>61580.084217346906</v>
      </c>
      <c r="R2312" s="36">
        <f ca="1">1-O2312/MAX($O$202:O2312)</f>
        <v>0.38815370831951335</v>
      </c>
      <c r="S2312" s="36">
        <f>1-N2312/MAX($N$202:N2312)</f>
        <v>9.0094360244711735E-2</v>
      </c>
    </row>
    <row r="2313" spans="1:19" x14ac:dyDescent="0.4">
      <c r="A2313" s="17">
        <f t="shared" si="109"/>
        <v>2311</v>
      </c>
      <c r="B2313">
        <v>1619913600</v>
      </c>
      <c r="C2313">
        <v>56625.2</v>
      </c>
      <c r="D2313" s="14">
        <f t="shared" si="107"/>
        <v>44318</v>
      </c>
      <c r="F2313">
        <f ca="1">IF(A2313&lt;$F$2,"",AVERAGE(INDIRECT("C"&amp;A2313-$F$2+3):C2313))</f>
        <v>56746.968863636379</v>
      </c>
      <c r="G2313" s="2">
        <f ca="1">IF(A2313&lt;$G$2,"",IF(A2313=$G$2,AVERAGE(INDIRECT("C"&amp;A2313-$G$2+3):C2313),G2312+(2/($G$2+3))*(C2313-G2312)))</f>
        <v>55375.077376599707</v>
      </c>
      <c r="J2313">
        <f ca="1">IF(F2313="","",IF(C2313&lt;(F2313*(1-'inputs and tables'!$K$14)),0,IF(C2313&gt;(F2313*(1+'inputs and tables'!$K$14)),1,J2312)))</f>
        <v>0</v>
      </c>
      <c r="K2313">
        <f ca="1">IF(G2313="","",IF(C2313&lt;(G2313*(1-'inputs and tables'!$K$14)),0,IF(C2313&gt;(G2313*(1+'inputs and tables'!$K$14)),1,K2312)))</f>
        <v>1</v>
      </c>
      <c r="N2313" s="13">
        <f t="shared" si="108"/>
        <v>203768.39756738316</v>
      </c>
      <c r="O2313" s="10">
        <f ca="1">(O2312+(IF(J2312&lt;&gt;J2311,(-O2312*'inputs and tables'!$K$22-'inputs and tables'!$K$21)-O2312*'inputs and tables'!$K$22,0)*('inputs and tables'!$K$15+'inputs and tables'!$K$16)))*(IF(AND(J2312=0,'inputs and tables'!$K$16=1),(data!C2312/data!C2313-1)*'inputs and tables'!$K$18+1,1)*IF(AND(J2312=1,'inputs and tables'!$K$15=1),(data!C2313/data!C2312-1)*'inputs and tables'!$K$17+1,1))</f>
        <v>14957877.181353025</v>
      </c>
      <c r="P2313" s="10">
        <f ca="1">(P2312+(IF(K2312&lt;&gt;K2311,(-P2312*'inputs and tables'!$K$22-'inputs and tables'!$K$21)-P2312*'inputs and tables'!$K$22,0)*('inputs and tables'!$K$15+'inputs and tables'!$K$16)))*(IF(AND(K2312=0,'inputs and tables'!$K$16=1),data!C2312/data!C2313,1)*IF(AND(K2312=1,'inputs and tables'!$K$15=1),data!C2313/data!C2312,1))</f>
        <v>60266.643221694285</v>
      </c>
      <c r="R2313" s="36">
        <f ca="1">1-O2313/MAX($O$202:O2313)</f>
        <v>0.41751635094457495</v>
      </c>
      <c r="S2313" s="36">
        <f>1-N2313/MAX($N$202:N2313)</f>
        <v>0.10950172846480033</v>
      </c>
    </row>
    <row r="2314" spans="1:19" x14ac:dyDescent="0.4">
      <c r="A2314" s="17">
        <f t="shared" si="109"/>
        <v>2312</v>
      </c>
      <c r="B2314">
        <v>1620000000</v>
      </c>
      <c r="C2314">
        <v>57212.73</v>
      </c>
      <c r="D2314" s="14">
        <f t="shared" si="107"/>
        <v>44319</v>
      </c>
      <c r="F2314">
        <f ca="1">IF(A2314&lt;$F$2,"",AVERAGE(INDIRECT("C"&amp;A2314-$F$2+3):C2314))</f>
        <v>56726.424090909095</v>
      </c>
      <c r="G2314" s="2">
        <f ca="1">IF(A2314&lt;$G$2,"",IF(A2314=$G$2,AVERAGE(INDIRECT("C"&amp;A2314-$G$2+3):C2314),G2313+(2/($G$2+3))*(C2314-G2313)))</f>
        <v>55453.275360574189</v>
      </c>
      <c r="J2314">
        <f ca="1">IF(F2314="","",IF(C2314&lt;(F2314*(1-'inputs and tables'!$K$14)),0,IF(C2314&gt;(F2314*(1+'inputs and tables'!$K$14)),1,J2313)))</f>
        <v>1</v>
      </c>
      <c r="K2314">
        <f ca="1">IF(G2314="","",IF(C2314&lt;(G2314*(1-'inputs and tables'!$K$14)),0,IF(C2314&gt;(G2314*(1+'inputs and tables'!$K$14)),1,K2313)))</f>
        <v>1</v>
      </c>
      <c r="N2314" s="13">
        <f t="shared" si="108"/>
        <v>205882.65140883124</v>
      </c>
      <c r="O2314" s="10">
        <f ca="1">(O2313+(IF(J2313&lt;&gt;J2312,(-O2313*'inputs and tables'!$K$22-'inputs and tables'!$K$21)-O2313*'inputs and tables'!$K$22,0)*('inputs and tables'!$K$15+'inputs and tables'!$K$16)))*(IF(AND(J2313=0,'inputs and tables'!$K$16=1),(data!C2313/data!C2314-1)*'inputs and tables'!$K$18+1,1)*IF(AND(J2313=1,'inputs and tables'!$K$15=1),(data!C2314/data!C2313-1)*'inputs and tables'!$K$17+1,1))</f>
        <v>14774662.935951704</v>
      </c>
      <c r="P2314" s="10">
        <f ca="1">(P2313+(IF(K2313&lt;&gt;K2312,(-P2313*'inputs and tables'!$K$22-'inputs and tables'!$K$21)-P2313*'inputs and tables'!$K$22,0)*('inputs and tables'!$K$15+'inputs and tables'!$K$16)))*(IF(AND(K2313=0,'inputs and tables'!$K$16=1),data!C2313/data!C2314,1)*IF(AND(K2313=1,'inputs and tables'!$K$15=1),data!C2314/data!C2313,1))</f>
        <v>60891.955995724973</v>
      </c>
      <c r="R2314" s="36">
        <f ca="1">1-O2314/MAX($O$202:O2314)</f>
        <v>0.42465100654619592</v>
      </c>
      <c r="S2314" s="36">
        <f>1-N2314/MAX($N$202:N2314)</f>
        <v>0.10026212402234214</v>
      </c>
    </row>
    <row r="2315" spans="1:19" x14ac:dyDescent="0.4">
      <c r="A2315" s="17">
        <f t="shared" si="109"/>
        <v>2313</v>
      </c>
      <c r="B2315">
        <v>1620086400</v>
      </c>
      <c r="C2315">
        <v>53241.919999999998</v>
      </c>
      <c r="D2315" s="14">
        <f t="shared" si="107"/>
        <v>44320</v>
      </c>
      <c r="F2315">
        <f ca="1">IF(A2315&lt;$F$2,"",AVERAGE(INDIRECT("C"&amp;A2315-$F$2+3):C2315))</f>
        <v>56632.755909090913</v>
      </c>
      <c r="G2315" s="2">
        <f ca="1">IF(A2315&lt;$G$2,"",IF(A2315=$G$2,AVERAGE(INDIRECT("C"&amp;A2315-$G$2+3):C2315),G2314+(2/($G$2+3))*(C2315-G2314)))</f>
        <v>55359.175132464647</v>
      </c>
      <c r="J2315">
        <f ca="1">IF(F2315="","",IF(C2315&lt;(F2315*(1-'inputs and tables'!$K$14)),0,IF(C2315&gt;(F2315*(1+'inputs and tables'!$K$14)),1,J2314)))</f>
        <v>0</v>
      </c>
      <c r="K2315">
        <f ca="1">IF(G2315="","",IF(C2315&lt;(G2315*(1-'inputs and tables'!$K$14)),0,IF(C2315&gt;(G2315*(1+'inputs and tables'!$K$14)),1,K2314)))</f>
        <v>0</v>
      </c>
      <c r="N2315" s="13">
        <f t="shared" si="108"/>
        <v>191593.50822267839</v>
      </c>
      <c r="O2315" s="10">
        <f ca="1">(O2314+(IF(J2314&lt;&gt;J2313,(-O2314*'inputs and tables'!$K$22-'inputs and tables'!$K$21)-O2314*'inputs and tables'!$K$22,0)*('inputs and tables'!$K$15+'inputs and tables'!$K$16)))*(IF(AND(J2314=0,'inputs and tables'!$K$16=1),(data!C2314/data!C2315-1)*'inputs and tables'!$K$18+1,1)*IF(AND(J2314=1,'inputs and tables'!$K$15=1),(data!C2315/data!C2314-1)*'inputs and tables'!$K$17+1,1))</f>
        <v>12442521.157463182</v>
      </c>
      <c r="P2315" s="10">
        <f ca="1">(P2314+(IF(K2314&lt;&gt;K2313,(-P2314*'inputs and tables'!$K$22-'inputs and tables'!$K$21)-P2314*'inputs and tables'!$K$22,0)*('inputs and tables'!$K$15+'inputs and tables'!$K$16)))*(IF(AND(K2314=0,'inputs and tables'!$K$16=1),data!C2314/data!C2315,1)*IF(AND(K2314=1,'inputs and tables'!$K$15=1),data!C2315/data!C2314,1))</f>
        <v>56665.791857300101</v>
      </c>
      <c r="R2315" s="36">
        <f ca="1">1-O2315/MAX($O$202:O2315)</f>
        <v>0.51546833555475813</v>
      </c>
      <c r="S2315" s="36">
        <f>1-N2315/MAX($N$202:N2315)</f>
        <v>0.16270780971695686</v>
      </c>
    </row>
    <row r="2316" spans="1:19" x14ac:dyDescent="0.4">
      <c r="A2316" s="17">
        <f t="shared" si="109"/>
        <v>2314</v>
      </c>
      <c r="B2316">
        <v>1620172800</v>
      </c>
      <c r="C2316">
        <v>57515.69</v>
      </c>
      <c r="D2316" s="14">
        <f t="shared" si="107"/>
        <v>44321</v>
      </c>
      <c r="F2316">
        <f ca="1">IF(A2316&lt;$F$2,"",AVERAGE(INDIRECT("C"&amp;A2316-$F$2+3):C2316))</f>
        <v>56710.156363636372</v>
      </c>
      <c r="G2316" s="2">
        <f ca="1">IF(A2316&lt;$G$2,"",IF(A2316=$G$2,AVERAGE(INDIRECT("C"&amp;A2316-$G$2+3):C2316),G2315+(2/($G$2+3))*(C2316-G2315)))</f>
        <v>55450.941722572534</v>
      </c>
      <c r="J2316">
        <f ca="1">IF(F2316="","",IF(C2316&lt;(F2316*(1-'inputs and tables'!$K$14)),0,IF(C2316&gt;(F2316*(1+'inputs and tables'!$K$14)),1,J2315)))</f>
        <v>1</v>
      </c>
      <c r="K2316">
        <f ca="1">IF(G2316="","",IF(C2316&lt;(G2316*(1-'inputs and tables'!$K$14)),0,IF(C2316&gt;(G2316*(1+'inputs and tables'!$K$14)),1,K2315)))</f>
        <v>1</v>
      </c>
      <c r="N2316" s="13">
        <f t="shared" si="108"/>
        <v>206972.86696174784</v>
      </c>
      <c r="O2316" s="10">
        <f ca="1">(O2315+(IF(J2315&lt;&gt;J2314,(-O2315*'inputs and tables'!$K$22-'inputs and tables'!$K$21)-O2315*'inputs and tables'!$K$22,0)*('inputs and tables'!$K$15+'inputs and tables'!$K$16)))*(IF(AND(J2315=0,'inputs and tables'!$K$16=1),(data!C2315/data!C2316-1)*'inputs and tables'!$K$18+1,1)*IF(AND(J2315=1,'inputs and tables'!$K$15=1),(data!C2316/data!C2315-1)*'inputs and tables'!$K$17+1,1))</f>
        <v>11494929.27289639</v>
      </c>
      <c r="P2316" s="10">
        <f ca="1">(P2315+(IF(K2315&lt;&gt;K2314,(-P2315*'inputs and tables'!$K$22-'inputs and tables'!$K$21)-P2315*'inputs and tables'!$K$22,0)*('inputs and tables'!$K$15+'inputs and tables'!$K$16)))*(IF(AND(K2315=0,'inputs and tables'!$K$16=1),data!C2315/data!C2316,1)*IF(AND(K2315=1,'inputs and tables'!$K$15=1),data!C2316/data!C2315,1))</f>
        <v>52350.26417468724</v>
      </c>
      <c r="R2316" s="36">
        <f ca="1">1-O2316/MAX($O$202:O2316)</f>
        <v>0.55236907835707627</v>
      </c>
      <c r="S2316" s="36">
        <f>1-N2316/MAX($N$202:N2316)</f>
        <v>9.5497719546167259E-2</v>
      </c>
    </row>
    <row r="2317" spans="1:19" x14ac:dyDescent="0.4">
      <c r="A2317" s="17">
        <f t="shared" si="109"/>
        <v>2315</v>
      </c>
      <c r="B2317">
        <v>1620259200</v>
      </c>
      <c r="C2317">
        <v>56440.66</v>
      </c>
      <c r="D2317" s="14">
        <f t="shared" si="107"/>
        <v>44322</v>
      </c>
      <c r="F2317">
        <f ca="1">IF(A2317&lt;$F$2,"",AVERAGE(INDIRECT("C"&amp;A2317-$F$2+3):C2317))</f>
        <v>56757.772727272735</v>
      </c>
      <c r="G2317" s="2">
        <f ca="1">IF(A2317&lt;$G$2,"",IF(A2317=$G$2,AVERAGE(INDIRECT("C"&amp;A2317-$G$2+3):C2317),G2316+(2/($G$2+3))*(C2317-G2316)))</f>
        <v>55493.057393952426</v>
      </c>
      <c r="J2317">
        <f ca="1">IF(F2317="","",IF(C2317&lt;(F2317*(1-'inputs and tables'!$K$14)),0,IF(C2317&gt;(F2317*(1+'inputs and tables'!$K$14)),1,J2316)))</f>
        <v>0</v>
      </c>
      <c r="K2317">
        <f ca="1">IF(G2317="","",IF(C2317&lt;(G2317*(1-'inputs and tables'!$K$14)),0,IF(C2317&gt;(G2317*(1+'inputs and tables'!$K$14)),1,K2316)))</f>
        <v>1</v>
      </c>
      <c r="N2317" s="13">
        <f t="shared" si="108"/>
        <v>203104.32185397137</v>
      </c>
      <c r="O2317" s="10">
        <f ca="1">(O2316+(IF(J2316&lt;&gt;J2315,(-O2316*'inputs and tables'!$K$22-'inputs and tables'!$K$21)-O2316*'inputs and tables'!$K$22,0)*('inputs and tables'!$K$15+'inputs and tables'!$K$16)))*(IF(AND(J2316=0,'inputs and tables'!$K$16=1),(data!C2316/data!C2317-1)*'inputs and tables'!$K$18+1,1)*IF(AND(J2316=1,'inputs and tables'!$K$15=1),(data!C2317/data!C2316-1)*'inputs and tables'!$K$17+1,1))</f>
        <v>10989487.968243092</v>
      </c>
      <c r="P2317" s="10">
        <f ca="1">(P2316+(IF(K2316&lt;&gt;K2315,(-P2316*'inputs and tables'!$K$22-'inputs and tables'!$K$21)-P2316*'inputs and tables'!$K$22,0)*('inputs and tables'!$K$15+'inputs and tables'!$K$16)))*(IF(AND(K2316=0,'inputs and tables'!$K$16=1),data!C2316/data!C2317,1)*IF(AND(K2316=1,'inputs and tables'!$K$15=1),data!C2317/data!C2316,1))</f>
        <v>51269.037966358672</v>
      </c>
      <c r="R2317" s="36">
        <f ca="1">1-O2317/MAX($O$202:O2317)</f>
        <v>0.57205177075709213</v>
      </c>
      <c r="S2317" s="36">
        <f>1-N2317/MAX($N$202:N2317)</f>
        <v>0.11240383832099698</v>
      </c>
    </row>
    <row r="2318" spans="1:19" x14ac:dyDescent="0.4">
      <c r="A2318" s="17">
        <f t="shared" si="109"/>
        <v>2316</v>
      </c>
      <c r="B2318">
        <v>1620345600</v>
      </c>
      <c r="C2318">
        <v>57380.39</v>
      </c>
      <c r="D2318" s="14">
        <f t="shared" si="107"/>
        <v>44323</v>
      </c>
      <c r="F2318">
        <f ca="1">IF(A2318&lt;$F$2,"",AVERAGE(INDIRECT("C"&amp;A2318-$F$2+3):C2318))</f>
        <v>56873.777954545461</v>
      </c>
      <c r="G2318" s="2">
        <f ca="1">IF(A2318&lt;$G$2,"",IF(A2318=$G$2,AVERAGE(INDIRECT("C"&amp;A2318-$G$2+3):C2318),G2317+(2/($G$2+3))*(C2318-G2317)))</f>
        <v>55573.369419741684</v>
      </c>
      <c r="J2318">
        <f ca="1">IF(F2318="","",IF(C2318&lt;(F2318*(1-'inputs and tables'!$K$14)),0,IF(C2318&gt;(F2318*(1+'inputs and tables'!$K$14)),1,J2317)))</f>
        <v>1</v>
      </c>
      <c r="K2318">
        <f ca="1">IF(G2318="","",IF(C2318&lt;(G2318*(1-'inputs and tables'!$K$14)),0,IF(C2318&gt;(G2318*(1+'inputs and tables'!$K$14)),1,K2317)))</f>
        <v>1</v>
      </c>
      <c r="N2318" s="13">
        <f t="shared" si="108"/>
        <v>206485.98366260066</v>
      </c>
      <c r="O2318" s="10">
        <f ca="1">(O2317+(IF(J2317&lt;&gt;J2316,(-O2317*'inputs and tables'!$K$22-'inputs and tables'!$K$21)-O2317*'inputs and tables'!$K$22,0)*('inputs and tables'!$K$15+'inputs and tables'!$K$16)))*(IF(AND(J2317=0,'inputs and tables'!$K$16=1),(data!C2317/data!C2318-1)*'inputs and tables'!$K$18+1,1)*IF(AND(J2317=1,'inputs and tables'!$K$15=1),(data!C2318/data!C2317-1)*'inputs and tables'!$K$17+1,1))</f>
        <v>10787891.927568283</v>
      </c>
      <c r="P2318" s="10">
        <f ca="1">(P2317+(IF(K2317&lt;&gt;K2316,(-P2317*'inputs and tables'!$K$22-'inputs and tables'!$K$21)-P2317*'inputs and tables'!$K$22,0)*('inputs and tables'!$K$15+'inputs and tables'!$K$16)))*(IF(AND(K2317=0,'inputs and tables'!$K$16=1),data!C2317/data!C2318,1)*IF(AND(K2317=1,'inputs and tables'!$K$15=1),data!C2318/data!C2317,1))</f>
        <v>52122.661099896199</v>
      </c>
      <c r="R2318" s="36">
        <f ca="1">1-O2318/MAX($O$202:O2318)</f>
        <v>0.57990224285174041</v>
      </c>
      <c r="S2318" s="36">
        <f>1-N2318/MAX($N$202:N2318)</f>
        <v>9.7625472139336478E-2</v>
      </c>
    </row>
    <row r="2319" spans="1:19" x14ac:dyDescent="0.4">
      <c r="A2319" s="17">
        <f t="shared" si="109"/>
        <v>2317</v>
      </c>
      <c r="B2319">
        <v>1620432000</v>
      </c>
      <c r="C2319">
        <v>58958.05</v>
      </c>
      <c r="D2319" s="14">
        <f t="shared" si="107"/>
        <v>44324</v>
      </c>
      <c r="F2319">
        <f ca="1">IF(A2319&lt;$F$2,"",AVERAGE(INDIRECT("C"&amp;A2319-$F$2+3):C2319))</f>
        <v>57047.256136363649</v>
      </c>
      <c r="G2319" s="2">
        <f ca="1">IF(A2319&lt;$G$2,"",IF(A2319=$G$2,AVERAGE(INDIRECT("C"&amp;A2319-$G$2+3):C2319),G2318+(2/($G$2+3))*(C2319-G2318)))</f>
        <v>55717.398380603743</v>
      </c>
      <c r="J2319">
        <f ca="1">IF(F2319="","",IF(C2319&lt;(F2319*(1-'inputs and tables'!$K$14)),0,IF(C2319&gt;(F2319*(1+'inputs and tables'!$K$14)),1,J2318)))</f>
        <v>1</v>
      </c>
      <c r="K2319">
        <f ca="1">IF(G2319="","",IF(C2319&lt;(G2319*(1-'inputs and tables'!$K$14)),0,IF(C2319&gt;(G2319*(1+'inputs and tables'!$K$14)),1,K2318)))</f>
        <v>1</v>
      </c>
      <c r="N2319" s="13">
        <f t="shared" si="108"/>
        <v>212163.26604051999</v>
      </c>
      <c r="O2319" s="10">
        <f ca="1">(O2318+(IF(J2318&lt;&gt;J2317,(-O2318*'inputs and tables'!$K$22-'inputs and tables'!$K$21)-O2318*'inputs and tables'!$K$22,0)*('inputs and tables'!$K$15+'inputs and tables'!$K$16)))*(IF(AND(J2318=0,'inputs and tables'!$K$16=1),(data!C2318/data!C2319-1)*'inputs and tables'!$K$18+1,1)*IF(AND(J2318=1,'inputs and tables'!$K$15=1),(data!C2319/data!C2318-1)*'inputs and tables'!$K$17+1,1))</f>
        <v>11432354.998388123</v>
      </c>
      <c r="P2319" s="10">
        <f ca="1">(P2318+(IF(K2318&lt;&gt;K2317,(-P2318*'inputs and tables'!$K$22-'inputs and tables'!$K$21)-P2318*'inputs and tables'!$K$22,0)*('inputs and tables'!$K$15+'inputs and tables'!$K$16)))*(IF(AND(K2318=0,'inputs and tables'!$K$16=1),data!C2318/data!C2319,1)*IF(AND(K2318=1,'inputs and tables'!$K$15=1),data!C2319/data!C2318,1))</f>
        <v>53555.761110385181</v>
      </c>
      <c r="R2319" s="36">
        <f ca="1">1-O2319/MAX($O$202:O2319)</f>
        <v>0.55480582063745876</v>
      </c>
      <c r="S2319" s="36">
        <f>1-N2319/MAX($N$202:N2319)</f>
        <v>7.2814901879624805E-2</v>
      </c>
    </row>
    <row r="2320" spans="1:19" x14ac:dyDescent="0.4">
      <c r="A2320" s="17">
        <f t="shared" si="109"/>
        <v>2318</v>
      </c>
      <c r="B2320">
        <v>1620518400</v>
      </c>
      <c r="C2320">
        <v>58312.57</v>
      </c>
      <c r="D2320" s="14">
        <f t="shared" si="107"/>
        <v>44325</v>
      </c>
      <c r="F2320">
        <f ca="1">IF(A2320&lt;$F$2,"",AVERAGE(INDIRECT("C"&amp;A2320-$F$2+3):C2320))</f>
        <v>57120.895454545462</v>
      </c>
      <c r="G2320" s="2">
        <f ca="1">IF(A2320&lt;$G$2,"",IF(A2320=$G$2,AVERAGE(INDIRECT("C"&amp;A2320-$G$2+3):C2320),G2319+(2/($G$2+3))*(C2320-G2319)))</f>
        <v>55827.83121547167</v>
      </c>
      <c r="J2320">
        <f ca="1">IF(F2320="","",IF(C2320&lt;(F2320*(1-'inputs and tables'!$K$14)),0,IF(C2320&gt;(F2320*(1+'inputs and tables'!$K$14)),1,J2319)))</f>
        <v>1</v>
      </c>
      <c r="K2320">
        <f ca="1">IF(G2320="","",IF(C2320&lt;(G2320*(1-'inputs and tables'!$K$14)),0,IF(C2320&gt;(G2320*(1+'inputs and tables'!$K$14)),1,K2319)))</f>
        <v>1</v>
      </c>
      <c r="N2320" s="13">
        <f t="shared" si="108"/>
        <v>209840.47644751554</v>
      </c>
      <c r="O2320" s="10">
        <f ca="1">(O2319+(IF(J2319&lt;&gt;J2318,(-O2319*'inputs and tables'!$K$22-'inputs and tables'!$K$21)-O2319*'inputs and tables'!$K$22,0)*('inputs and tables'!$K$15+'inputs and tables'!$K$16)))*(IF(AND(J2319=0,'inputs and tables'!$K$16=1),(data!C2319/data!C2320-1)*'inputs and tables'!$K$18+1,1)*IF(AND(J2319=1,'inputs and tables'!$K$15=1),(data!C2320/data!C2319-1)*'inputs and tables'!$K$17+1,1))</f>
        <v>11150738.626496429</v>
      </c>
      <c r="P2320" s="10">
        <f ca="1">(P2319+(IF(K2319&lt;&gt;K2318,(-P2319*'inputs and tables'!$K$22-'inputs and tables'!$K$21)-P2319*'inputs and tables'!$K$22,0)*('inputs and tables'!$K$15+'inputs and tables'!$K$16)))*(IF(AND(K2319=0,'inputs and tables'!$K$16=1),data!C2319/data!C2320,1)*IF(AND(K2319=1,'inputs and tables'!$K$15=1),data!C2320/data!C2319,1))</f>
        <v>52969.42603516591</v>
      </c>
      <c r="R2320" s="36">
        <f ca="1">1-O2320/MAX($O$202:O2320)</f>
        <v>0.56577241234993236</v>
      </c>
      <c r="S2320" s="36">
        <f>1-N2320/MAX($N$202:N2320)</f>
        <v>8.2965838641182343E-2</v>
      </c>
    </row>
    <row r="2321" spans="1:19" x14ac:dyDescent="0.4">
      <c r="A2321" s="17">
        <f t="shared" si="109"/>
        <v>2319</v>
      </c>
      <c r="B2321">
        <v>1620604800</v>
      </c>
      <c r="C2321">
        <v>55866.41</v>
      </c>
      <c r="D2321" s="14">
        <f t="shared" si="107"/>
        <v>44326</v>
      </c>
      <c r="F2321">
        <f ca="1">IF(A2321&lt;$F$2,"",AVERAGE(INDIRECT("C"&amp;A2321-$F$2+3):C2321))</f>
        <v>57121.120000000017</v>
      </c>
      <c r="G2321" s="2">
        <f ca="1">IF(A2321&lt;$G$2,"",IF(A2321=$G$2,AVERAGE(INDIRECT("C"&amp;A2321-$G$2+3):C2321),G2320+(2/($G$2+3))*(C2321-G2320)))</f>
        <v>55829.472865877127</v>
      </c>
      <c r="J2321">
        <f ca="1">IF(F2321="","",IF(C2321&lt;(F2321*(1-'inputs and tables'!$K$14)),0,IF(C2321&gt;(F2321*(1+'inputs and tables'!$K$14)),1,J2320)))</f>
        <v>0</v>
      </c>
      <c r="K2321">
        <f ca="1">IF(G2321="","",IF(C2321&lt;(G2321*(1-'inputs and tables'!$K$14)),0,IF(C2321&gt;(G2321*(1+'inputs and tables'!$K$14)),1,K2320)))</f>
        <v>1</v>
      </c>
      <c r="N2321" s="13">
        <f t="shared" si="108"/>
        <v>201037.85670589114</v>
      </c>
      <c r="O2321" s="10">
        <f ca="1">(O2320+(IF(J2320&lt;&gt;J2319,(-O2320*'inputs and tables'!$K$22-'inputs and tables'!$K$21)-O2320*'inputs and tables'!$K$22,0)*('inputs and tables'!$K$15+'inputs and tables'!$K$16)))*(IF(AND(J2320=0,'inputs and tables'!$K$16=1),(data!C2320/data!C2321-1)*'inputs and tables'!$K$18+1,1)*IF(AND(J2320=1,'inputs and tables'!$K$15=1),(data!C2321/data!C2320-1)*'inputs and tables'!$K$17+1,1))</f>
        <v>10098270.791571153</v>
      </c>
      <c r="P2321" s="10">
        <f ca="1">(P2320+(IF(K2320&lt;&gt;K2319,(-P2320*'inputs and tables'!$K$22-'inputs and tables'!$K$21)-P2320*'inputs and tables'!$K$22,0)*('inputs and tables'!$K$15+'inputs and tables'!$K$16)))*(IF(AND(K2320=0,'inputs and tables'!$K$16=1),data!C2320/data!C2321,1)*IF(AND(K2320=1,'inputs and tables'!$K$15=1),data!C2321/data!C2320,1))</f>
        <v>50747.406131220989</v>
      </c>
      <c r="R2321" s="36">
        <f ca="1">1-O2321/MAX($O$202:O2321)</f>
        <v>0.60675719231356107</v>
      </c>
      <c r="S2321" s="36">
        <f>1-N2321/MAX($N$202:N2321)</f>
        <v>0.1214345990499498</v>
      </c>
    </row>
    <row r="2322" spans="1:19" x14ac:dyDescent="0.4">
      <c r="A2322" s="17">
        <f t="shared" si="109"/>
        <v>2320</v>
      </c>
      <c r="B2322">
        <v>1620691200</v>
      </c>
      <c r="C2322">
        <v>56753.19</v>
      </c>
      <c r="D2322" s="14">
        <f t="shared" ref="D2322:D2385" si="110">(B2322/86400)+DATE(1970,1,1)</f>
        <v>44327</v>
      </c>
      <c r="F2322">
        <f ca="1">IF(A2322&lt;$F$2,"",AVERAGE(INDIRECT("C"&amp;A2322-$F$2+3):C2322))</f>
        <v>57143.264772727278</v>
      </c>
      <c r="G2322" s="2">
        <f ca="1">IF(A2322&lt;$G$2,"",IF(A2322=$G$2,AVERAGE(INDIRECT("C"&amp;A2322-$G$2+3):C2322),G2321+(2/($G$2+3))*(C2322-G2321)))</f>
        <v>55868.779977967461</v>
      </c>
      <c r="J2322">
        <f ca="1">IF(F2322="","",IF(C2322&lt;(F2322*(1-'inputs and tables'!$K$14)),0,IF(C2322&gt;(F2322*(1+'inputs and tables'!$K$14)),1,J2321)))</f>
        <v>0</v>
      </c>
      <c r="K2322">
        <f ca="1">IF(G2322="","",IF(C2322&lt;(G2322*(1-'inputs and tables'!$K$14)),0,IF(C2322&gt;(G2322*(1+'inputs and tables'!$K$14)),1,K2321)))</f>
        <v>1</v>
      </c>
      <c r="N2322" s="13">
        <f t="shared" si="108"/>
        <v>204228.97549390077</v>
      </c>
      <c r="O2322" s="10">
        <f ca="1">(O2321+(IF(J2321&lt;&gt;J2320,(-O2321*'inputs and tables'!$K$22-'inputs and tables'!$K$21)-O2321*'inputs and tables'!$K$22,0)*('inputs and tables'!$K$15+'inputs and tables'!$K$16)))*(IF(AND(J2321=0,'inputs and tables'!$K$16=1),(data!C2321/data!C2322-1)*'inputs and tables'!$K$18+1,1)*IF(AND(J2321=1,'inputs and tables'!$K$15=1),(data!C2322/data!C2321-1)*'inputs and tables'!$K$17+1,1))</f>
        <v>9920602.3143416718</v>
      </c>
      <c r="P2322" s="10">
        <f ca="1">(P2321+(IF(K2321&lt;&gt;K2320,(-P2321*'inputs and tables'!$K$22-'inputs and tables'!$K$21)-P2321*'inputs and tables'!$K$22,0)*('inputs and tables'!$K$15+'inputs and tables'!$K$16)))*(IF(AND(K2321=0,'inputs and tables'!$K$16=1),data!C2321/data!C2322,1)*IF(AND(K2321=1,'inputs and tables'!$K$15=1),data!C2322/data!C2321,1))</f>
        <v>51552.931039820694</v>
      </c>
      <c r="R2322" s="36">
        <f ca="1">1-O2322/MAX($O$202:O2322)</f>
        <v>0.61367588683712371</v>
      </c>
      <c r="S2322" s="36">
        <f>1-N2322/MAX($N$202:N2322)</f>
        <v>0.10748893427115913</v>
      </c>
    </row>
    <row r="2323" spans="1:19" x14ac:dyDescent="0.4">
      <c r="A2323" s="17">
        <f t="shared" si="109"/>
        <v>2321</v>
      </c>
      <c r="B2323">
        <v>1620777600</v>
      </c>
      <c r="C2323">
        <v>49498.77</v>
      </c>
      <c r="D2323" s="14">
        <f t="shared" si="110"/>
        <v>44328</v>
      </c>
      <c r="F2323">
        <f ca="1">IF(A2323&lt;$F$2,"",AVERAGE(INDIRECT("C"&amp;A2323-$F$2+3):C2323))</f>
        <v>56958.839545454553</v>
      </c>
      <c r="G2323" s="2">
        <f ca="1">IF(A2323&lt;$G$2,"",IF(A2323=$G$2,AVERAGE(INDIRECT("C"&amp;A2323-$G$2+3):C2323),G2322+(2/($G$2+3))*(C2323-G2322)))</f>
        <v>55597.715723585869</v>
      </c>
      <c r="J2323">
        <f ca="1">IF(F2323="","",IF(C2323&lt;(F2323*(1-'inputs and tables'!$K$14)),0,IF(C2323&gt;(F2323*(1+'inputs and tables'!$K$14)),1,J2322)))</f>
        <v>0</v>
      </c>
      <c r="K2323">
        <f ca="1">IF(G2323="","",IF(C2323&lt;(G2323*(1-'inputs and tables'!$K$14)),0,IF(C2323&gt;(G2323*(1+'inputs and tables'!$K$14)),1,K2322)))</f>
        <v>0</v>
      </c>
      <c r="N2323" s="13">
        <f t="shared" si="108"/>
        <v>178123.61006153541</v>
      </c>
      <c r="O2323" s="10">
        <f ca="1">(O2322+(IF(J2322&lt;&gt;J2321,(-O2322*'inputs and tables'!$K$22-'inputs and tables'!$K$21)-O2322*'inputs and tables'!$K$22,0)*('inputs and tables'!$K$15+'inputs and tables'!$K$16)))*(IF(AND(J2322=0,'inputs and tables'!$K$16=1),(data!C2322/data!C2323-1)*'inputs and tables'!$K$18+1,1)*IF(AND(J2322=1,'inputs and tables'!$K$15=1),(data!C2323/data!C2322-1)*'inputs and tables'!$K$17+1,1))</f>
        <v>11374541.792862179</v>
      </c>
      <c r="P2323" s="10">
        <f ca="1">(P2322+(IF(K2322&lt;&gt;K2321,(-P2322*'inputs and tables'!$K$22-'inputs and tables'!$K$21)-P2322*'inputs and tables'!$K$22,0)*('inputs and tables'!$K$15+'inputs and tables'!$K$16)))*(IF(AND(K2322=0,'inputs and tables'!$K$16=1),data!C2322/data!C2323,1)*IF(AND(K2322=1,'inputs and tables'!$K$15=1),data!C2323/data!C2322,1))</f>
        <v>44963.228963269648</v>
      </c>
      <c r="R2323" s="36">
        <f ca="1">1-O2323/MAX($O$202:O2323)</f>
        <v>0.55705715928064037</v>
      </c>
      <c r="S2323" s="36">
        <f>1-N2323/MAX($N$202:N2323)</f>
        <v>0.2215732725338122</v>
      </c>
    </row>
    <row r="2324" spans="1:19" x14ac:dyDescent="0.4">
      <c r="A2324" s="17">
        <f t="shared" si="109"/>
        <v>2322</v>
      </c>
      <c r="B2324">
        <v>1620864000</v>
      </c>
      <c r="C2324">
        <v>49690.11</v>
      </c>
      <c r="D2324" s="14">
        <f t="shared" si="110"/>
        <v>44329</v>
      </c>
      <c r="F2324">
        <f ca="1">IF(A2324&lt;$F$2,"",AVERAGE(INDIRECT("C"&amp;A2324-$F$2+3):C2324))</f>
        <v>56752.104318181824</v>
      </c>
      <c r="G2324" s="2">
        <f ca="1">IF(A2324&lt;$G$2,"",IF(A2324=$G$2,AVERAGE(INDIRECT("C"&amp;A2324-$G$2+3):C2324),G2323+(2/($G$2+3))*(C2324-G2323)))</f>
        <v>55346.328245986471</v>
      </c>
      <c r="J2324">
        <f ca="1">IF(F2324="","",IF(C2324&lt;(F2324*(1-'inputs and tables'!$K$14)),0,IF(C2324&gt;(F2324*(1+'inputs and tables'!$K$14)),1,J2323)))</f>
        <v>0</v>
      </c>
      <c r="K2324">
        <f ca="1">IF(G2324="","",IF(C2324&lt;(G2324*(1-'inputs and tables'!$K$14)),0,IF(C2324&gt;(G2324*(1+'inputs and tables'!$K$14)),1,K2323)))</f>
        <v>0</v>
      </c>
      <c r="N2324" s="13">
        <f t="shared" si="108"/>
        <v>178812.15588902112</v>
      </c>
      <c r="O2324" s="10">
        <f ca="1">(O2323+(IF(J2323&lt;&gt;J2322,(-O2323*'inputs and tables'!$K$22-'inputs and tables'!$K$21)-O2323*'inputs and tables'!$K$22,0)*('inputs and tables'!$K$15+'inputs and tables'!$K$16)))*(IF(AND(J2323=0,'inputs and tables'!$K$16=1),(data!C2323/data!C2324-1)*'inputs and tables'!$K$18+1,1)*IF(AND(J2323=1,'inputs and tables'!$K$15=1),(data!C2324/data!C2323-1)*'inputs and tables'!$K$17+1,1))</f>
        <v>11330742.235432213</v>
      </c>
      <c r="P2324" s="10">
        <f ca="1">(P2323+(IF(K2323&lt;&gt;K2322,(-P2323*'inputs and tables'!$K$22-'inputs and tables'!$K$21)-P2323*'inputs and tables'!$K$22,0)*('inputs and tables'!$K$15+'inputs and tables'!$K$16)))*(IF(AND(K2323=0,'inputs and tables'!$K$16=1),data!C2323/data!C2324,1)*IF(AND(K2323=1,'inputs and tables'!$K$15=1),data!C2324/data!C2323,1))</f>
        <v>44700.510420532424</v>
      </c>
      <c r="R2324" s="36">
        <f ca="1">1-O2324/MAX($O$202:O2324)</f>
        <v>0.55876278406479241</v>
      </c>
      <c r="S2324" s="36">
        <f>1-N2324/MAX($N$202:N2324)</f>
        <v>0.21856422463154346</v>
      </c>
    </row>
    <row r="2325" spans="1:19" x14ac:dyDescent="0.4">
      <c r="A2325" s="17">
        <f t="shared" si="109"/>
        <v>2323</v>
      </c>
      <c r="B2325">
        <v>1620950400</v>
      </c>
      <c r="C2325">
        <v>49893.48</v>
      </c>
      <c r="D2325" s="14">
        <f t="shared" si="110"/>
        <v>44330</v>
      </c>
      <c r="F2325">
        <f ca="1">IF(A2325&lt;$F$2,"",AVERAGE(INDIRECT("C"&amp;A2325-$F$2+3):C2325))</f>
        <v>56549.683409090903</v>
      </c>
      <c r="G2325" s="2">
        <f ca="1">IF(A2325&lt;$G$2,"",IF(A2325=$G$2,AVERAGE(INDIRECT("C"&amp;A2325-$G$2+3):C2325),G2324+(2/($G$2+3))*(C2325-G2324)))</f>
        <v>55114.292150412577</v>
      </c>
      <c r="J2325">
        <f ca="1">IF(F2325="","",IF(C2325&lt;(F2325*(1-'inputs and tables'!$K$14)),0,IF(C2325&gt;(F2325*(1+'inputs and tables'!$K$14)),1,J2324)))</f>
        <v>0</v>
      </c>
      <c r="K2325">
        <f ca="1">IF(G2325="","",IF(C2325&lt;(G2325*(1-'inputs and tables'!$K$14)),0,IF(C2325&gt;(G2325*(1+'inputs and tables'!$K$14)),1,K2324)))</f>
        <v>0</v>
      </c>
      <c r="N2325" s="13">
        <f t="shared" si="108"/>
        <v>179543.99222714055</v>
      </c>
      <c r="O2325" s="10">
        <f ca="1">(O2324+(IF(J2324&lt;&gt;J2323,(-O2324*'inputs and tables'!$K$22-'inputs and tables'!$K$21)-O2324*'inputs and tables'!$K$22,0)*('inputs and tables'!$K$15+'inputs and tables'!$K$16)))*(IF(AND(J2324=0,'inputs and tables'!$K$16=1),(data!C2324/data!C2325-1)*'inputs and tables'!$K$18+1,1)*IF(AND(J2324=1,'inputs and tables'!$K$15=1),(data!C2325/data!C2324-1)*'inputs and tables'!$K$17+1,1))</f>
        <v>11284557.181825612</v>
      </c>
      <c r="P2325" s="10">
        <f ca="1">(P2324+(IF(K2324&lt;&gt;K2323,(-P2324*'inputs and tables'!$K$22-'inputs and tables'!$K$21)-P2324*'inputs and tables'!$K$22,0)*('inputs and tables'!$K$15+'inputs and tables'!$K$16)))*(IF(AND(K2324=0,'inputs and tables'!$K$16=1),data!C2324/data!C2325,1)*IF(AND(K2324=1,'inputs and tables'!$K$15=1),data!C2325/data!C2324,1))</f>
        <v>44518.307399131154</v>
      </c>
      <c r="R2325" s="36">
        <f ca="1">1-O2325/MAX($O$202:O2325)</f>
        <v>0.56056130388350911</v>
      </c>
      <c r="S2325" s="36">
        <f>1-N2325/MAX($N$202:N2325)</f>
        <v>0.21536599074482654</v>
      </c>
    </row>
    <row r="2326" spans="1:19" x14ac:dyDescent="0.4">
      <c r="A2326" s="17">
        <f t="shared" si="109"/>
        <v>2324</v>
      </c>
      <c r="B2326">
        <v>1621036800</v>
      </c>
      <c r="C2326">
        <v>46775.51</v>
      </c>
      <c r="D2326" s="14">
        <f t="shared" si="110"/>
        <v>44331</v>
      </c>
      <c r="F2326">
        <f ca="1">IF(A2326&lt;$F$2,"",AVERAGE(INDIRECT("C"&amp;A2326-$F$2+3):C2326))</f>
        <v>56278.070454545443</v>
      </c>
      <c r="G2326" s="2">
        <f ca="1">IF(A2326&lt;$G$2,"",IF(A2326=$G$2,AVERAGE(INDIRECT("C"&amp;A2326-$G$2+3):C2326),G2325+(2/($G$2+3))*(C2326-G2325)))</f>
        <v>54759.450356777998</v>
      </c>
      <c r="J2326">
        <f ca="1">IF(F2326="","",IF(C2326&lt;(F2326*(1-'inputs and tables'!$K$14)),0,IF(C2326&gt;(F2326*(1+'inputs and tables'!$K$14)),1,J2325)))</f>
        <v>0</v>
      </c>
      <c r="K2326">
        <f ca="1">IF(G2326="","",IF(C2326&lt;(G2326*(1-'inputs and tables'!$K$14)),0,IF(C2326&gt;(G2326*(1+'inputs and tables'!$K$14)),1,K2325)))</f>
        <v>0</v>
      </c>
      <c r="N2326" s="13">
        <f t="shared" si="108"/>
        <v>168323.83317139905</v>
      </c>
      <c r="O2326" s="10">
        <f ca="1">(O2325+(IF(J2325&lt;&gt;J2324,(-O2325*'inputs and tables'!$K$22-'inputs and tables'!$K$21)-O2325*'inputs and tables'!$K$22,0)*('inputs and tables'!$K$15+'inputs and tables'!$K$16)))*(IF(AND(J2325=0,'inputs and tables'!$K$16=1),(data!C2325/data!C2326-1)*'inputs and tables'!$K$18+1,1)*IF(AND(J2325=1,'inputs and tables'!$K$15=1),(data!C2326/data!C2325-1)*'inputs and tables'!$K$17+1,1))</f>
        <v>12036765.137574611</v>
      </c>
      <c r="P2326" s="10">
        <f ca="1">(P2325+(IF(K2325&lt;&gt;K2324,(-P2325*'inputs and tables'!$K$22-'inputs and tables'!$K$21)-P2325*'inputs and tables'!$K$22,0)*('inputs and tables'!$K$15+'inputs and tables'!$K$16)))*(IF(AND(K2325=0,'inputs and tables'!$K$16=1),data!C2325/data!C2326,1)*IF(AND(K2325=1,'inputs and tables'!$K$15=1),data!C2326/data!C2325,1))</f>
        <v>47485.816399487732</v>
      </c>
      <c r="R2326" s="36">
        <f ca="1">1-O2326/MAX($O$202:O2326)</f>
        <v>0.53126912360946532</v>
      </c>
      <c r="S2326" s="36">
        <f>1-N2326/MAX($N$202:N2326)</f>
        <v>0.26439975832001583</v>
      </c>
    </row>
    <row r="2327" spans="1:19" x14ac:dyDescent="0.4">
      <c r="A2327" s="17">
        <f t="shared" si="109"/>
        <v>2325</v>
      </c>
      <c r="B2327">
        <v>1621123200</v>
      </c>
      <c r="C2327">
        <v>46450.79</v>
      </c>
      <c r="D2327" s="14">
        <f t="shared" si="110"/>
        <v>44332</v>
      </c>
      <c r="F2327">
        <f ca="1">IF(A2327&lt;$F$2,"",AVERAGE(INDIRECT("C"&amp;A2327-$F$2+3):C2327))</f>
        <v>55993.292045454538</v>
      </c>
      <c r="G2327" s="2">
        <f ca="1">IF(A2327&lt;$G$2,"",IF(A2327=$G$2,AVERAGE(INDIRECT("C"&amp;A2327-$G$2+3):C2327),G2326+(2/($G$2+3))*(C2327-G2326)))</f>
        <v>54405.890341595958</v>
      </c>
      <c r="J2327">
        <f ca="1">IF(F2327="","",IF(C2327&lt;(F2327*(1-'inputs and tables'!$K$14)),0,IF(C2327&gt;(F2327*(1+'inputs and tables'!$K$14)),1,J2326)))</f>
        <v>0</v>
      </c>
      <c r="K2327">
        <f ca="1">IF(G2327="","",IF(C2327&lt;(G2327*(1-'inputs and tables'!$K$14)),0,IF(C2327&gt;(G2327*(1+'inputs and tables'!$K$14)),1,K2326)))</f>
        <v>0</v>
      </c>
      <c r="N2327" s="13">
        <f t="shared" si="108"/>
        <v>167155.3132534459</v>
      </c>
      <c r="O2327" s="10">
        <f ca="1">(O2326+(IF(J2326&lt;&gt;J2325,(-O2326*'inputs and tables'!$K$22-'inputs and tables'!$K$21)-O2326*'inputs and tables'!$K$22,0)*('inputs and tables'!$K$15+'inputs and tables'!$K$16)))*(IF(AND(J2326=0,'inputs and tables'!$K$16=1),(data!C2326/data!C2327-1)*'inputs and tables'!$K$18+1,1)*IF(AND(J2326=1,'inputs and tables'!$K$15=1),(data!C2327/data!C2326-1)*'inputs and tables'!$K$17+1,1))</f>
        <v>12120909.634911971</v>
      </c>
      <c r="P2327" s="10">
        <f ca="1">(P2326+(IF(K2326&lt;&gt;K2325,(-P2326*'inputs and tables'!$K$22-'inputs and tables'!$K$21)-P2326*'inputs and tables'!$K$22,0)*('inputs and tables'!$K$15+'inputs and tables'!$K$16)))*(IF(AND(K2326=0,'inputs and tables'!$K$16=1),data!C2326/data!C2327,1)*IF(AND(K2326=1,'inputs and tables'!$K$15=1),data!C2327/data!C2326,1))</f>
        <v>47817.771879711894</v>
      </c>
      <c r="R2327" s="36">
        <f ca="1">1-O2327/MAX($O$202:O2327)</f>
        <v>0.5279924023700302</v>
      </c>
      <c r="S2327" s="36">
        <f>1-N2327/MAX($N$202:N2327)</f>
        <v>0.26950636454362131</v>
      </c>
    </row>
    <row r="2328" spans="1:19" x14ac:dyDescent="0.4">
      <c r="A2328" s="17">
        <f t="shared" si="109"/>
        <v>2326</v>
      </c>
      <c r="B2328">
        <v>1621209600</v>
      </c>
      <c r="C2328">
        <v>43580.5</v>
      </c>
      <c r="D2328" s="14">
        <f t="shared" si="110"/>
        <v>44333</v>
      </c>
      <c r="F2328">
        <f ca="1">IF(A2328&lt;$F$2,"",AVERAGE(INDIRECT("C"&amp;A2328-$F$2+3):C2328))</f>
        <v>55686.15931818181</v>
      </c>
      <c r="G2328" s="2">
        <f ca="1">IF(A2328&lt;$G$2,"",IF(A2328=$G$2,AVERAGE(INDIRECT("C"&amp;A2328-$G$2+3):C2328),G2327+(2/($G$2+3))*(C2328-G2327)))</f>
        <v>53945.23543344294</v>
      </c>
      <c r="J2328">
        <f ca="1">IF(F2328="","",IF(C2328&lt;(F2328*(1-'inputs and tables'!$K$14)),0,IF(C2328&gt;(F2328*(1+'inputs and tables'!$K$14)),1,J2327)))</f>
        <v>0</v>
      </c>
      <c r="K2328">
        <f ca="1">IF(G2328="","",IF(C2328&lt;(G2328*(1-'inputs and tables'!$K$14)),0,IF(C2328&gt;(G2328*(1+'inputs and tables'!$K$14)),1,K2327)))</f>
        <v>0</v>
      </c>
      <c r="N2328" s="13">
        <f t="shared" si="108"/>
        <v>156826.44211738484</v>
      </c>
      <c r="O2328" s="10">
        <f ca="1">(O2327+(IF(J2327&lt;&gt;J2326,(-O2327*'inputs and tables'!$K$22-'inputs and tables'!$K$21)-O2327*'inputs and tables'!$K$22,0)*('inputs and tables'!$K$15+'inputs and tables'!$K$16)))*(IF(AND(J2327=0,'inputs and tables'!$K$16=1),(data!C2327/data!C2328-1)*'inputs and tables'!$K$18+1,1)*IF(AND(J2327=1,'inputs and tables'!$K$15=1),(data!C2328/data!C2327-1)*'inputs and tables'!$K$17+1,1))</f>
        <v>12919214.512460221</v>
      </c>
      <c r="P2328" s="10">
        <f ca="1">(P2327+(IF(K2327&lt;&gt;K2326,(-P2327*'inputs and tables'!$K$22-'inputs and tables'!$K$21)-P2327*'inputs and tables'!$K$22,0)*('inputs and tables'!$K$15+'inputs and tables'!$K$16)))*(IF(AND(K2327=0,'inputs and tables'!$K$16=1),data!C2327/data!C2328,1)*IF(AND(K2327=1,'inputs and tables'!$K$15=1),data!C2328/data!C2327,1))</f>
        <v>50967.136215793813</v>
      </c>
      <c r="R2328" s="36">
        <f ca="1">1-O2328/MAX($O$202:O2328)</f>
        <v>0.49690513427073524</v>
      </c>
      <c r="S2328" s="36">
        <f>1-N2328/MAX($N$202:N2328)</f>
        <v>0.31464507105246853</v>
      </c>
    </row>
    <row r="2329" spans="1:19" x14ac:dyDescent="0.4">
      <c r="A2329" s="17">
        <f t="shared" si="109"/>
        <v>2327</v>
      </c>
      <c r="B2329">
        <v>1621296000</v>
      </c>
      <c r="C2329">
        <v>42857.15</v>
      </c>
      <c r="D2329" s="14">
        <f t="shared" si="110"/>
        <v>44334</v>
      </c>
      <c r="F2329">
        <f ca="1">IF(A2329&lt;$F$2,"",AVERAGE(INDIRECT("C"&amp;A2329-$F$2+3):C2329))</f>
        <v>55337.095909090902</v>
      </c>
      <c r="G2329" s="2">
        <f ca="1">IF(A2329&lt;$G$2,"",IF(A2329=$G$2,AVERAGE(INDIRECT("C"&amp;A2329-$G$2+3):C2329),G2328+(2/($G$2+3))*(C2329-G2328)))</f>
        <v>53473.402010743237</v>
      </c>
      <c r="J2329">
        <f ca="1">IF(F2329="","",IF(C2329&lt;(F2329*(1-'inputs and tables'!$K$14)),0,IF(C2329&gt;(F2329*(1+'inputs and tables'!$K$14)),1,J2328)))</f>
        <v>0</v>
      </c>
      <c r="K2329">
        <f ca="1">IF(G2329="","",IF(C2329&lt;(G2329*(1-'inputs and tables'!$K$14)),0,IF(C2329&gt;(G2329*(1+'inputs and tables'!$K$14)),1,K2328)))</f>
        <v>0</v>
      </c>
      <c r="N2329" s="13">
        <f t="shared" si="108"/>
        <v>154223.43373277222</v>
      </c>
      <c r="O2329" s="10">
        <f ca="1">(O2328+(IF(J2328&lt;&gt;J2327,(-O2328*'inputs and tables'!$K$22-'inputs and tables'!$K$21)-O2328*'inputs and tables'!$K$22,0)*('inputs and tables'!$K$15+'inputs and tables'!$K$16)))*(IF(AND(J2328=0,'inputs and tables'!$K$16=1),(data!C2328/data!C2329-1)*'inputs and tables'!$K$18+1,1)*IF(AND(J2328=1,'inputs and tables'!$K$15=1),(data!C2329/data!C2328-1)*'inputs and tables'!$K$17+1,1))</f>
        <v>13137267.131861839</v>
      </c>
      <c r="P2329" s="10">
        <f ca="1">(P2328+(IF(K2328&lt;&gt;K2327,(-P2328*'inputs and tables'!$K$22-'inputs and tables'!$K$21)-P2328*'inputs and tables'!$K$22,0)*('inputs and tables'!$K$15+'inputs and tables'!$K$16)))*(IF(AND(K2328=0,'inputs and tables'!$K$16=1),data!C2328/data!C2329,1)*IF(AND(K2328=1,'inputs and tables'!$K$15=1),data!C2329/data!C2328,1))</f>
        <v>51827.367891994734</v>
      </c>
      <c r="R2329" s="36">
        <f ca="1">1-O2329/MAX($O$202:O2329)</f>
        <v>0.48841381669303208</v>
      </c>
      <c r="S2329" s="36">
        <f>1-N2329/MAX($N$202:N2329)</f>
        <v>0.32602060570338343</v>
      </c>
    </row>
    <row r="2330" spans="1:19" x14ac:dyDescent="0.4">
      <c r="A2330" s="17">
        <f t="shared" si="109"/>
        <v>2328</v>
      </c>
      <c r="B2330">
        <v>1621382400</v>
      </c>
      <c r="C2330">
        <v>36731.75</v>
      </c>
      <c r="D2330" s="14">
        <f t="shared" si="110"/>
        <v>44335</v>
      </c>
      <c r="F2330">
        <f ca="1">IF(A2330&lt;$F$2,"",AVERAGE(INDIRECT("C"&amp;A2330-$F$2+3):C2330))</f>
        <v>54828.2034090909</v>
      </c>
      <c r="G2330" s="2">
        <f ca="1">IF(A2330&lt;$G$2,"",IF(A2330=$G$2,AVERAGE(INDIRECT("C"&amp;A2330-$G$2+3):C2330),G2329+(2/($G$2+3))*(C2330-G2329)))</f>
        <v>52760.991286881821</v>
      </c>
      <c r="J2330">
        <f ca="1">IF(F2330="","",IF(C2330&lt;(F2330*(1-'inputs and tables'!$K$14)),0,IF(C2330&gt;(F2330*(1+'inputs and tables'!$K$14)),1,J2329)))</f>
        <v>0</v>
      </c>
      <c r="K2330">
        <f ca="1">IF(G2330="","",IF(C2330&lt;(G2330*(1-'inputs and tables'!$K$14)),0,IF(C2330&gt;(G2330*(1+'inputs and tables'!$K$14)),1,K2329)))</f>
        <v>0</v>
      </c>
      <c r="N2330" s="13">
        <f t="shared" si="108"/>
        <v>132180.89891683782</v>
      </c>
      <c r="O2330" s="10">
        <f ca="1">(O2329+(IF(J2329&lt;&gt;J2328,(-O2329*'inputs and tables'!$K$22-'inputs and tables'!$K$21)-O2329*'inputs and tables'!$K$22,0)*('inputs and tables'!$K$15+'inputs and tables'!$K$16)))*(IF(AND(J2329=0,'inputs and tables'!$K$16=1),(data!C2329/data!C2330-1)*'inputs and tables'!$K$18+1,1)*IF(AND(J2329=1,'inputs and tables'!$K$15=1),(data!C2330/data!C2329-1)*'inputs and tables'!$K$17+1,1))</f>
        <v>15328042.580608672</v>
      </c>
      <c r="P2330" s="10">
        <f ca="1">(P2329+(IF(K2329&lt;&gt;K2328,(-P2329*'inputs and tables'!$K$22-'inputs and tables'!$K$21)-P2329*'inputs and tables'!$K$22,0)*('inputs and tables'!$K$15+'inputs and tables'!$K$16)))*(IF(AND(K2329=0,'inputs and tables'!$K$16=1),data!C2329/data!C2330,1)*IF(AND(K2329=1,'inputs and tables'!$K$15=1),data!C2330/data!C2329,1))</f>
        <v>60470.118626321972</v>
      </c>
      <c r="R2330" s="36">
        <f ca="1">1-O2330/MAX($O$202:O2330)</f>
        <v>0.40310151855236365</v>
      </c>
      <c r="S2330" s="36">
        <f>1-N2330/MAX($N$202:N2330)</f>
        <v>0.42234976855776118</v>
      </c>
    </row>
    <row r="2331" spans="1:19" x14ac:dyDescent="0.4">
      <c r="A2331" s="17">
        <f t="shared" si="109"/>
        <v>2329</v>
      </c>
      <c r="B2331">
        <v>1621468800</v>
      </c>
      <c r="C2331">
        <v>40623.33</v>
      </c>
      <c r="D2331" s="14">
        <f t="shared" si="110"/>
        <v>44336</v>
      </c>
      <c r="F2331">
        <f ca="1">IF(A2331&lt;$F$2,"",AVERAGE(INDIRECT("C"&amp;A2331-$F$2+3):C2331))</f>
        <v>54432.824999999997</v>
      </c>
      <c r="G2331" s="2">
        <f ca="1">IF(A2331&lt;$G$2,"",IF(A2331=$G$2,AVERAGE(INDIRECT("C"&amp;A2331-$G$2+3):C2331),G2330+(2/($G$2+3))*(C2331-G2330)))</f>
        <v>52244.495061908128</v>
      </c>
      <c r="J2331">
        <f ca="1">IF(F2331="","",IF(C2331&lt;(F2331*(1-'inputs and tables'!$K$14)),0,IF(C2331&gt;(F2331*(1+'inputs and tables'!$K$14)),1,J2330)))</f>
        <v>0</v>
      </c>
      <c r="K2331">
        <f ca="1">IF(G2331="","",IF(C2331&lt;(G2331*(1-'inputs and tables'!$K$14)),0,IF(C2331&gt;(G2331*(1+'inputs and tables'!$K$14)),1,K2330)))</f>
        <v>0</v>
      </c>
      <c r="N2331" s="13">
        <f t="shared" si="108"/>
        <v>146184.92928856766</v>
      </c>
      <c r="O2331" s="10">
        <f ca="1">(O2330+(IF(J2330&lt;&gt;J2329,(-O2330*'inputs and tables'!$K$22-'inputs and tables'!$K$21)-O2330*'inputs and tables'!$K$22,0)*('inputs and tables'!$K$15+'inputs and tables'!$K$16)))*(IF(AND(J2330=0,'inputs and tables'!$K$16=1),(data!C2330/data!C2331-1)*'inputs and tables'!$K$18+1,1)*IF(AND(J2330=1,'inputs and tables'!$K$15=1),(data!C2331/data!C2330-1)*'inputs and tables'!$K$17+1,1))</f>
        <v>13859667.04502739</v>
      </c>
      <c r="P2331" s="10">
        <f ca="1">(P2330+(IF(K2330&lt;&gt;K2329,(-P2330*'inputs and tables'!$K$22-'inputs and tables'!$K$21)-P2330*'inputs and tables'!$K$22,0)*('inputs and tables'!$K$15+'inputs and tables'!$K$16)))*(IF(AND(K2330=0,'inputs and tables'!$K$16=1),data!C2330/data!C2331,1)*IF(AND(K2330=1,'inputs and tables'!$K$15=1),data!C2331/data!C2330,1))</f>
        <v>54677.282237876658</v>
      </c>
      <c r="R2331" s="36">
        <f ca="1">1-O2331/MAX($O$202:O2331)</f>
        <v>0.46028240924822716</v>
      </c>
      <c r="S2331" s="36">
        <f>1-N2331/MAX($N$202:N2331)</f>
        <v>0.36115006836171859</v>
      </c>
    </row>
    <row r="2332" spans="1:19" x14ac:dyDescent="0.4">
      <c r="A2332" s="17">
        <f t="shared" si="109"/>
        <v>2330</v>
      </c>
      <c r="B2332">
        <v>1621555200</v>
      </c>
      <c r="C2332">
        <v>37340.769999999997</v>
      </c>
      <c r="D2332" s="14">
        <f t="shared" si="110"/>
        <v>44337</v>
      </c>
      <c r="F2332">
        <f ca="1">IF(A2332&lt;$F$2,"",AVERAGE(INDIRECT("C"&amp;A2332-$F$2+3):C2332))</f>
        <v>54009.757272727271</v>
      </c>
      <c r="G2332" s="2">
        <f ca="1">IF(A2332&lt;$G$2,"",IF(A2332=$G$2,AVERAGE(INDIRECT("C"&amp;A2332-$G$2+3):C2332),G2331+(2/($G$2+3))*(C2332-G2331)))</f>
        <v>51610.29399544395</v>
      </c>
      <c r="J2332">
        <f ca="1">IF(F2332="","",IF(C2332&lt;(F2332*(1-'inputs and tables'!$K$14)),0,IF(C2332&gt;(F2332*(1+'inputs and tables'!$K$14)),1,J2331)))</f>
        <v>0</v>
      </c>
      <c r="K2332">
        <f ca="1">IF(G2332="","",IF(C2332&lt;(G2332*(1-'inputs and tables'!$K$14)),0,IF(C2332&gt;(G2332*(1+'inputs and tables'!$K$14)),1,K2331)))</f>
        <v>0</v>
      </c>
      <c r="N2332" s="13">
        <f t="shared" si="108"/>
        <v>134372.48551585179</v>
      </c>
      <c r="O2332" s="10">
        <f ca="1">(O2331+(IF(J2331&lt;&gt;J2330,(-O2331*'inputs and tables'!$K$22-'inputs and tables'!$K$21)-O2331*'inputs and tables'!$K$22,0)*('inputs and tables'!$K$15+'inputs and tables'!$K$16)))*(IF(AND(J2331=0,'inputs and tables'!$K$16=1),(data!C2331/data!C2332-1)*'inputs and tables'!$K$18+1,1)*IF(AND(J2331=1,'inputs and tables'!$K$15=1),(data!C2332/data!C2331-1)*'inputs and tables'!$K$17+1,1))</f>
        <v>15078045.473092081</v>
      </c>
      <c r="P2332" s="10">
        <f ca="1">(P2331+(IF(K2331&lt;&gt;K2330,(-P2331*'inputs and tables'!$K$22-'inputs and tables'!$K$21)-P2331*'inputs and tables'!$K$22,0)*('inputs and tables'!$K$15+'inputs and tables'!$K$16)))*(IF(AND(K2331=0,'inputs and tables'!$K$16=1),data!C2331/data!C2332,1)*IF(AND(K2331=1,'inputs and tables'!$K$15=1),data!C2332/data!C2331,1))</f>
        <v>59483.863879946832</v>
      </c>
      <c r="R2332" s="36">
        <f ca="1">1-O2332/MAX($O$202:O2332)</f>
        <v>0.41283680556361801</v>
      </c>
      <c r="S2332" s="36">
        <f>1-N2332/MAX($N$202:N2332)</f>
        <v>0.41277220843734908</v>
      </c>
    </row>
    <row r="2333" spans="1:19" x14ac:dyDescent="0.4">
      <c r="A2333" s="17">
        <f t="shared" si="109"/>
        <v>2331</v>
      </c>
      <c r="B2333">
        <v>1621641600</v>
      </c>
      <c r="C2333">
        <v>37476.83</v>
      </c>
      <c r="D2333" s="14">
        <f t="shared" si="110"/>
        <v>44338</v>
      </c>
      <c r="F2333">
        <f ca="1">IF(A2333&lt;$F$2,"",AVERAGE(INDIRECT("C"&amp;A2333-$F$2+3):C2333))</f>
        <v>53541.432954545453</v>
      </c>
      <c r="G2333" s="2">
        <f ca="1">IF(A2333&lt;$G$2,"",IF(A2333=$G$2,AVERAGE(INDIRECT("C"&amp;A2333-$G$2+3):C2333),G2332+(2/($G$2+3))*(C2333-G2332)))</f>
        <v>51008.869995637826</v>
      </c>
      <c r="J2333">
        <f ca="1">IF(F2333="","",IF(C2333&lt;(F2333*(1-'inputs and tables'!$K$14)),0,IF(C2333&gt;(F2333*(1+'inputs and tables'!$K$14)),1,J2332)))</f>
        <v>0</v>
      </c>
      <c r="K2333">
        <f ca="1">IF(G2333="","",IF(C2333&lt;(G2333*(1-'inputs and tables'!$K$14)),0,IF(C2333&gt;(G2333*(1+'inputs and tables'!$K$14)),1,K2332)))</f>
        <v>0</v>
      </c>
      <c r="N2333" s="13">
        <f t="shared" si="108"/>
        <v>134862.10371010134</v>
      </c>
      <c r="O2333" s="10">
        <f ca="1">(O2332+(IF(J2332&lt;&gt;J2331,(-O2332*'inputs and tables'!$K$22-'inputs and tables'!$K$21)-O2332*'inputs and tables'!$K$22,0)*('inputs and tables'!$K$15+'inputs and tables'!$K$16)))*(IF(AND(J2332=0,'inputs and tables'!$K$16=1),(data!C2332/data!C2333-1)*'inputs and tables'!$K$18+1,1)*IF(AND(J2332=1,'inputs and tables'!$K$15=1),(data!C2333/data!C2332-1)*'inputs and tables'!$K$17+1,1))</f>
        <v>15023304.480669055</v>
      </c>
      <c r="P2333" s="10">
        <f ca="1">(P2332+(IF(K2332&lt;&gt;K2331,(-P2332*'inputs and tables'!$K$22-'inputs and tables'!$K$21)-P2332*'inputs and tables'!$K$22,0)*('inputs and tables'!$K$15+'inputs and tables'!$K$16)))*(IF(AND(K2332=0,'inputs and tables'!$K$16=1),data!C2332/data!C2333,1)*IF(AND(K2332=1,'inputs and tables'!$K$15=1),data!C2333/data!C2332,1))</f>
        <v>59267.907126947553</v>
      </c>
      <c r="R2333" s="36">
        <f ca="1">1-O2333/MAX($O$202:O2333)</f>
        <v>0.41496850731734214</v>
      </c>
      <c r="S2333" s="36">
        <f>1-N2333/MAX($N$202:N2333)</f>
        <v>0.41063250394491313</v>
      </c>
    </row>
    <row r="2334" spans="1:19" x14ac:dyDescent="0.4">
      <c r="A2334" s="17">
        <f t="shared" si="109"/>
        <v>2332</v>
      </c>
      <c r="B2334">
        <v>1621728000</v>
      </c>
      <c r="C2334">
        <v>34758.67</v>
      </c>
      <c r="D2334" s="14">
        <f t="shared" si="110"/>
        <v>44339</v>
      </c>
      <c r="F2334">
        <f ca="1">IF(A2334&lt;$F$2,"",AVERAGE(INDIRECT("C"&amp;A2334-$F$2+3):C2334))</f>
        <v>53011.114545454548</v>
      </c>
      <c r="G2334" s="2">
        <f ca="1">IF(A2334&lt;$G$2,"",IF(A2334=$G$2,AVERAGE(INDIRECT("C"&amp;A2334-$G$2+3):C2334),G2333+(2/($G$2+3))*(C2334-G2333)))</f>
        <v>50317.372123483023</v>
      </c>
      <c r="J2334">
        <f ca="1">IF(F2334="","",IF(C2334&lt;(F2334*(1-'inputs and tables'!$K$14)),0,IF(C2334&gt;(F2334*(1+'inputs and tables'!$K$14)),1,J2333)))</f>
        <v>0</v>
      </c>
      <c r="K2334">
        <f ca="1">IF(G2334="","",IF(C2334&lt;(G2334*(1-'inputs and tables'!$K$14)),0,IF(C2334&gt;(G2334*(1+'inputs and tables'!$K$14)),1,K2333)))</f>
        <v>0</v>
      </c>
      <c r="N2334" s="13">
        <f t="shared" si="108"/>
        <v>125080.67940552036</v>
      </c>
      <c r="O2334" s="10">
        <f ca="1">(O2333+(IF(J2333&lt;&gt;J2332,(-O2333*'inputs and tables'!$K$22-'inputs and tables'!$K$21)-O2333*'inputs and tables'!$K$22,0)*('inputs and tables'!$K$15+'inputs and tables'!$K$16)))*(IF(AND(J2333=0,'inputs and tables'!$K$16=1),(data!C2333/data!C2334-1)*'inputs and tables'!$K$18+1,1)*IF(AND(J2333=1,'inputs and tables'!$K$15=1),(data!C2334/data!C2333-1)*'inputs and tables'!$K$17+1,1))</f>
        <v>16198140.724609789</v>
      </c>
      <c r="P2334" s="10">
        <f ca="1">(P2333+(IF(K2333&lt;&gt;K2332,(-P2333*'inputs and tables'!$K$22-'inputs and tables'!$K$21)-P2333*'inputs and tables'!$K$22,0)*('inputs and tables'!$K$15+'inputs and tables'!$K$16)))*(IF(AND(K2333=0,'inputs and tables'!$K$16=1),data!C2333/data!C2334,1)*IF(AND(K2333=1,'inputs and tables'!$K$15=1),data!C2334/data!C2333,1))</f>
        <v>63902.71203853318</v>
      </c>
      <c r="R2334" s="36">
        <f ca="1">1-O2334/MAX($O$202:O2334)</f>
        <v>0.36921850588891303</v>
      </c>
      <c r="S2334" s="36">
        <f>1-N2334/MAX($N$202:N2334)</f>
        <v>0.45337878619656291</v>
      </c>
    </row>
    <row r="2335" spans="1:19" x14ac:dyDescent="0.4">
      <c r="A2335" s="17">
        <f t="shared" si="109"/>
        <v>2333</v>
      </c>
      <c r="B2335">
        <v>1621814400</v>
      </c>
      <c r="C2335">
        <v>38878.559999999998</v>
      </c>
      <c r="D2335" s="14">
        <f t="shared" si="110"/>
        <v>44340</v>
      </c>
      <c r="F2335">
        <f ca="1">IF(A2335&lt;$F$2,"",AVERAGE(INDIRECT("C"&amp;A2335-$F$2+3):C2335))</f>
        <v>52536.11363636364</v>
      </c>
      <c r="G2335" s="2">
        <f ca="1">IF(A2335&lt;$G$2,"",IF(A2335=$G$2,AVERAGE(INDIRECT("C"&amp;A2335-$G$2+3):C2335),G2334+(2/($G$2+3))*(C2335-G2334)))</f>
        <v>49830.614160781617</v>
      </c>
      <c r="J2335">
        <f ca="1">IF(F2335="","",IF(C2335&lt;(F2335*(1-'inputs and tables'!$K$14)),0,IF(C2335&gt;(F2335*(1+'inputs and tables'!$K$14)),1,J2334)))</f>
        <v>0</v>
      </c>
      <c r="K2335">
        <f ca="1">IF(G2335="","",IF(C2335&lt;(G2335*(1-'inputs and tables'!$K$14)),0,IF(C2335&gt;(G2335*(1+'inputs and tables'!$K$14)),1,K2334)))</f>
        <v>0</v>
      </c>
      <c r="N2335" s="13">
        <f t="shared" si="108"/>
        <v>139906.29385728188</v>
      </c>
      <c r="O2335" s="10">
        <f ca="1">(O2334+(IF(J2334&lt;&gt;J2333,(-O2334*'inputs and tables'!$K$22-'inputs and tables'!$K$21)-O2334*'inputs and tables'!$K$22,0)*('inputs and tables'!$K$15+'inputs and tables'!$K$16)))*(IF(AND(J2334=0,'inputs and tables'!$K$16=1),(data!C2334/data!C2335-1)*'inputs and tables'!$K$18+1,1)*IF(AND(J2334=1,'inputs and tables'!$K$15=1),(data!C2335/data!C2334-1)*'inputs and tables'!$K$17+1,1))</f>
        <v>14481653.334389765</v>
      </c>
      <c r="P2335" s="10">
        <f ca="1">(P2334+(IF(K2334&lt;&gt;K2333,(-P2334*'inputs and tables'!$K$22-'inputs and tables'!$K$21)-P2334*'inputs and tables'!$K$22,0)*('inputs and tables'!$K$15+'inputs and tables'!$K$16)))*(IF(AND(K2334=0,'inputs and tables'!$K$16=1),data!C2334/data!C2335,1)*IF(AND(K2334=1,'inputs and tables'!$K$15=1),data!C2335/data!C2334,1))</f>
        <v>57131.058348159037</v>
      </c>
      <c r="R2335" s="36">
        <f ca="1">1-O2335/MAX($O$202:O2335)</f>
        <v>0.43606126883520846</v>
      </c>
      <c r="S2335" s="36">
        <f>1-N2335/MAX($N$202:N2335)</f>
        <v>0.38858864110365099</v>
      </c>
    </row>
    <row r="2336" spans="1:19" x14ac:dyDescent="0.4">
      <c r="A2336" s="17">
        <f t="shared" si="109"/>
        <v>2334</v>
      </c>
      <c r="B2336">
        <v>1621900800</v>
      </c>
      <c r="C2336">
        <v>38361.81</v>
      </c>
      <c r="D2336" s="14">
        <f t="shared" si="110"/>
        <v>44341</v>
      </c>
      <c r="F2336">
        <f ca="1">IF(A2336&lt;$F$2,"",AVERAGE(INDIRECT("C"&amp;A2336-$F$2+3):C2336))</f>
        <v>52044.671590909085</v>
      </c>
      <c r="G2336" s="2">
        <f ca="1">IF(A2336&lt;$G$2,"",IF(A2336=$G$2,AVERAGE(INDIRECT("C"&amp;A2336-$G$2+3):C2336),G2335+(2/($G$2+3))*(C2336-G2335)))</f>
        <v>49342.579941173892</v>
      </c>
      <c r="J2336">
        <f ca="1">IF(F2336="","",IF(C2336&lt;(F2336*(1-'inputs and tables'!$K$14)),0,IF(C2336&gt;(F2336*(1+'inputs and tables'!$K$14)),1,J2335)))</f>
        <v>0</v>
      </c>
      <c r="K2336">
        <f ca="1">IF(G2336="","",IF(C2336&lt;(G2336*(1-'inputs and tables'!$K$14)),0,IF(C2336&gt;(G2336*(1+'inputs and tables'!$K$14)),1,K2335)))</f>
        <v>0</v>
      </c>
      <c r="N2336" s="13">
        <f t="shared" si="108"/>
        <v>138046.74511497378</v>
      </c>
      <c r="O2336" s="10">
        <f ca="1">(O2335+(IF(J2335&lt;&gt;J2334,(-O2335*'inputs and tables'!$K$22-'inputs and tables'!$K$21)-O2335*'inputs and tables'!$K$22,0)*('inputs and tables'!$K$15+'inputs and tables'!$K$16)))*(IF(AND(J2335=0,'inputs and tables'!$K$16=1),(data!C2335/data!C2336-1)*'inputs and tables'!$K$18+1,1)*IF(AND(J2335=1,'inputs and tables'!$K$15=1),(data!C2336/data!C2335-1)*'inputs and tables'!$K$17+1,1))</f>
        <v>14676727.403119732</v>
      </c>
      <c r="P2336" s="10">
        <f ca="1">(P2335+(IF(K2335&lt;&gt;K2334,(-P2335*'inputs and tables'!$K$22-'inputs and tables'!$K$21)-P2335*'inputs and tables'!$K$22,0)*('inputs and tables'!$K$15+'inputs and tables'!$K$16)))*(IF(AND(K2335=0,'inputs and tables'!$K$16=1),data!C2335/data!C2336,1)*IF(AND(K2335=1,'inputs and tables'!$K$15=1),data!C2336/data!C2335,1))</f>
        <v>57900.638156864916</v>
      </c>
      <c r="R2336" s="36">
        <f ca="1">1-O2336/MAX($O$202:O2336)</f>
        <v>0.42846477275409534</v>
      </c>
      <c r="S2336" s="36">
        <f>1-N2336/MAX($N$202:N2336)</f>
        <v>0.39671514629596483</v>
      </c>
    </row>
    <row r="2337" spans="1:19" x14ac:dyDescent="0.4">
      <c r="A2337" s="17">
        <f t="shared" si="109"/>
        <v>2335</v>
      </c>
      <c r="B2337">
        <v>1621987200</v>
      </c>
      <c r="C2337">
        <v>39293.230000000003</v>
      </c>
      <c r="D2337" s="14">
        <f t="shared" si="110"/>
        <v>44342</v>
      </c>
      <c r="F2337">
        <f ca="1">IF(A2337&lt;$F$2,"",AVERAGE(INDIRECT("C"&amp;A2337-$F$2+3):C2337))</f>
        <v>51577.703636363622</v>
      </c>
      <c r="G2337" s="2">
        <f ca="1">IF(A2337&lt;$G$2,"",IF(A2337=$G$2,AVERAGE(INDIRECT("C"&amp;A2337-$G$2+3):C2337),G2336+(2/($G$2+3))*(C2337-G2336)))</f>
        <v>48914.94802878351</v>
      </c>
      <c r="J2337">
        <f ca="1">IF(F2337="","",IF(C2337&lt;(F2337*(1-'inputs and tables'!$K$14)),0,IF(C2337&gt;(F2337*(1+'inputs and tables'!$K$14)),1,J2336)))</f>
        <v>0</v>
      </c>
      <c r="K2337">
        <f ca="1">IF(G2337="","",IF(C2337&lt;(G2337*(1-'inputs and tables'!$K$14)),0,IF(C2337&gt;(G2337*(1+'inputs and tables'!$K$14)),1,K2336)))</f>
        <v>0</v>
      </c>
      <c r="N2337" s="13">
        <f t="shared" si="108"/>
        <v>141398.50300478633</v>
      </c>
      <c r="O2337" s="10">
        <f ca="1">(O2336+(IF(J2336&lt;&gt;J2335,(-O2336*'inputs and tables'!$K$22-'inputs and tables'!$K$21)-O2336*'inputs and tables'!$K$22,0)*('inputs and tables'!$K$15+'inputs and tables'!$K$16)))*(IF(AND(J2336=0,'inputs and tables'!$K$16=1),(data!C2336/data!C2337-1)*'inputs and tables'!$K$18+1,1)*IF(AND(J2336=1,'inputs and tables'!$K$15=1),(data!C2337/data!C2336-1)*'inputs and tables'!$K$17+1,1))</f>
        <v>14328825.297901763</v>
      </c>
      <c r="P2337" s="10">
        <f ca="1">(P2336+(IF(K2336&lt;&gt;K2335,(-P2336*'inputs and tables'!$K$22-'inputs and tables'!$K$21)-P2336*'inputs and tables'!$K$22,0)*('inputs and tables'!$K$15+'inputs and tables'!$K$16)))*(IF(AND(K2336=0,'inputs and tables'!$K$16=1),data!C2336/data!C2337,1)*IF(AND(K2336=1,'inputs and tables'!$K$15=1),data!C2337/data!C2336,1))</f>
        <v>56528.141866993414</v>
      </c>
      <c r="R2337" s="36">
        <f ca="1">1-O2337/MAX($O$202:O2337)</f>
        <v>0.44201263688645054</v>
      </c>
      <c r="S2337" s="36">
        <f>1-N2337/MAX($N$202:N2337)</f>
        <v>0.38206746469707742</v>
      </c>
    </row>
    <row r="2338" spans="1:19" x14ac:dyDescent="0.4">
      <c r="A2338" s="17">
        <f t="shared" si="109"/>
        <v>2336</v>
      </c>
      <c r="B2338">
        <v>1622073600</v>
      </c>
      <c r="C2338">
        <v>38556.879999999997</v>
      </c>
      <c r="D2338" s="14">
        <f t="shared" si="110"/>
        <v>44343</v>
      </c>
      <c r="F2338">
        <f ca="1">IF(A2338&lt;$F$2,"",AVERAGE(INDIRECT("C"&amp;A2338-$F$2+3):C2338))</f>
        <v>51008.80954545454</v>
      </c>
      <c r="G2338" s="2">
        <f ca="1">IF(A2338&lt;$G$2,"",IF(A2338=$G$2,AVERAGE(INDIRECT("C"&amp;A2338-$G$2+3):C2338),G2337+(2/($G$2+3))*(C2338-G2337)))</f>
        <v>48474.17917649485</v>
      </c>
      <c r="J2338">
        <f ca="1">IF(F2338="","",IF(C2338&lt;(F2338*(1-'inputs and tables'!$K$14)),0,IF(C2338&gt;(F2338*(1+'inputs and tables'!$K$14)),1,J2337)))</f>
        <v>0</v>
      </c>
      <c r="K2338">
        <f ca="1">IF(G2338="","",IF(C2338&lt;(G2338*(1-'inputs and tables'!$K$14)),0,IF(C2338&gt;(G2338*(1+'inputs and tables'!$K$14)),1,K2337)))</f>
        <v>0</v>
      </c>
      <c r="N2338" s="13">
        <f t="shared" si="108"/>
        <v>138748.71351973826</v>
      </c>
      <c r="O2338" s="10">
        <f ca="1">(O2337+(IF(J2337&lt;&gt;J2336,(-O2337*'inputs and tables'!$K$22-'inputs and tables'!$K$21)-O2337*'inputs and tables'!$K$22,0)*('inputs and tables'!$K$15+'inputs and tables'!$K$16)))*(IF(AND(J2337=0,'inputs and tables'!$K$16=1),(data!C2337/data!C2338-1)*'inputs and tables'!$K$18+1,1)*IF(AND(J2337=1,'inputs and tables'!$K$15=1),(data!C2338/data!C2337-1)*'inputs and tables'!$K$17+1,1))</f>
        <v>14602473.749439077</v>
      </c>
      <c r="P2338" s="10">
        <f ca="1">(P2337+(IF(K2337&lt;&gt;K2336,(-P2337*'inputs and tables'!$K$22-'inputs and tables'!$K$21)-P2337*'inputs and tables'!$K$22,0)*('inputs and tables'!$K$15+'inputs and tables'!$K$16)))*(IF(AND(K2337=0,'inputs and tables'!$K$16=1),data!C2337/data!C2338,1)*IF(AND(K2337=1,'inputs and tables'!$K$15=1),data!C2338/data!C2337,1))</f>
        <v>57607.702694108084</v>
      </c>
      <c r="R2338" s="36">
        <f ca="1">1-O2338/MAX($O$202:O2338)</f>
        <v>0.43135632873006791</v>
      </c>
      <c r="S2338" s="36">
        <f>1-N2338/MAX($N$202:N2338)</f>
        <v>0.39364743973018901</v>
      </c>
    </row>
    <row r="2339" spans="1:19" x14ac:dyDescent="0.4">
      <c r="A2339" s="17">
        <f t="shared" si="109"/>
        <v>2337</v>
      </c>
      <c r="B2339">
        <v>1622160000</v>
      </c>
      <c r="C2339">
        <v>35680.47</v>
      </c>
      <c r="D2339" s="14">
        <f t="shared" si="110"/>
        <v>44344</v>
      </c>
      <c r="F2339">
        <f ca="1">IF(A2339&lt;$F$2,"",AVERAGE(INDIRECT("C"&amp;A2339-$F$2+3):C2339))</f>
        <v>50388.552045454548</v>
      </c>
      <c r="G2339" s="2">
        <f ca="1">IF(A2339&lt;$G$2,"",IF(A2339=$G$2,AVERAGE(INDIRECT("C"&amp;A2339-$G$2+3):C2339),G2338+(2/($G$2+3))*(C2339-G2338)))</f>
        <v>47929.766020048264</v>
      </c>
      <c r="J2339">
        <f ca="1">IF(F2339="","",IF(C2339&lt;(F2339*(1-'inputs and tables'!$K$14)),0,IF(C2339&gt;(F2339*(1+'inputs and tables'!$K$14)),1,J2338)))</f>
        <v>0</v>
      </c>
      <c r="K2339">
        <f ca="1">IF(G2339="","",IF(C2339&lt;(G2339*(1-'inputs and tables'!$K$14)),0,IF(C2339&gt;(G2339*(1+'inputs and tables'!$K$14)),1,K2338)))</f>
        <v>0</v>
      </c>
      <c r="N2339" s="13">
        <f t="shared" si="108"/>
        <v>128397.8192810107</v>
      </c>
      <c r="O2339" s="10">
        <f ca="1">(O2338+(IF(J2338&lt;&gt;J2337,(-O2338*'inputs and tables'!$K$22-'inputs and tables'!$K$21)-O2338*'inputs and tables'!$K$22,0)*('inputs and tables'!$K$15+'inputs and tables'!$K$16)))*(IF(AND(J2338=0,'inputs and tables'!$K$16=1),(data!C2338/data!C2339-1)*'inputs and tables'!$K$18+1,1)*IF(AND(J2338=1,'inputs and tables'!$K$15=1),(data!C2339/data!C2338-1)*'inputs and tables'!$K$17+1,1))</f>
        <v>15779664.002751995</v>
      </c>
      <c r="P2339" s="10">
        <f ca="1">(P2338+(IF(K2338&lt;&gt;K2337,(-P2338*'inputs and tables'!$K$22-'inputs and tables'!$K$21)-P2338*'inputs and tables'!$K$22,0)*('inputs and tables'!$K$15+'inputs and tables'!$K$16)))*(IF(AND(K2338=0,'inputs and tables'!$K$16=1),data!C2338/data!C2339,1)*IF(AND(K2338=1,'inputs and tables'!$K$15=1),data!C2339/data!C2338,1))</f>
        <v>62251.794324805749</v>
      </c>
      <c r="R2339" s="36">
        <f ca="1">1-O2339/MAX($O$202:O2339)</f>
        <v>0.38551465841357435</v>
      </c>
      <c r="S2339" s="36">
        <f>1-N2339/MAX($N$202:N2339)</f>
        <v>0.43888239048050082</v>
      </c>
    </row>
    <row r="2340" spans="1:19" x14ac:dyDescent="0.4">
      <c r="A2340" s="17">
        <f t="shared" si="109"/>
        <v>2338</v>
      </c>
      <c r="B2340">
        <v>1622246400</v>
      </c>
      <c r="C2340">
        <v>34627.82</v>
      </c>
      <c r="D2340" s="14">
        <f t="shared" si="110"/>
        <v>44345</v>
      </c>
      <c r="F2340">
        <f ca="1">IF(A2340&lt;$F$2,"",AVERAGE(INDIRECT("C"&amp;A2340-$F$2+3):C2340))</f>
        <v>49738.524318181822</v>
      </c>
      <c r="G2340" s="2">
        <f ca="1">IF(A2340&lt;$G$2,"",IF(A2340=$G$2,AVERAGE(INDIRECT("C"&amp;A2340-$G$2+3):C2340),G2339+(2/($G$2+3))*(C2340-G2339)))</f>
        <v>47363.725763875998</v>
      </c>
      <c r="J2340">
        <f ca="1">IF(F2340="","",IF(C2340&lt;(F2340*(1-'inputs and tables'!$K$14)),0,IF(C2340&gt;(F2340*(1+'inputs and tables'!$K$14)),1,J2339)))</f>
        <v>0</v>
      </c>
      <c r="K2340">
        <f ca="1">IF(G2340="","",IF(C2340&lt;(G2340*(1-'inputs and tables'!$K$14)),0,IF(C2340&gt;(G2340*(1+'inputs and tables'!$K$14)),1,K2339)))</f>
        <v>0</v>
      </c>
      <c r="N2340" s="13">
        <f t="shared" si="108"/>
        <v>124609.80963690691</v>
      </c>
      <c r="O2340" s="10">
        <f ca="1">(O2339+(IF(J2339&lt;&gt;J2338,(-O2339*'inputs and tables'!$K$22-'inputs and tables'!$K$21)-O2339*'inputs and tables'!$K$22,0)*('inputs and tables'!$K$15+'inputs and tables'!$K$16)))*(IF(AND(J2339=0,'inputs and tables'!$K$16=1),(data!C2339/data!C2340-1)*'inputs and tables'!$K$18+1,1)*IF(AND(J2339=1,'inputs and tables'!$K$15=1),(data!C2340/data!C2339-1)*'inputs and tables'!$K$17+1,1))</f>
        <v>16259349.507427048</v>
      </c>
      <c r="P2340" s="10">
        <f ca="1">(P2339+(IF(K2339&lt;&gt;K2338,(-P2339*'inputs and tables'!$K$22-'inputs and tables'!$K$21)-P2339*'inputs and tables'!$K$22,0)*('inputs and tables'!$K$15+'inputs and tables'!$K$16)))*(IF(AND(K2339=0,'inputs and tables'!$K$16=1),data!C2339/data!C2340,1)*IF(AND(K2339=1,'inputs and tables'!$K$15=1),data!C2340/data!C2339,1))</f>
        <v>64144.184642648652</v>
      </c>
      <c r="R2340" s="36">
        <f ca="1">1-O2340/MAX($O$202:O2340)</f>
        <v>0.36683493803784895</v>
      </c>
      <c r="S2340" s="36">
        <f>1-N2340/MAX($N$202:N2340)</f>
        <v>0.45543655727428756</v>
      </c>
    </row>
    <row r="2341" spans="1:19" x14ac:dyDescent="0.4">
      <c r="A2341" s="17">
        <f t="shared" si="109"/>
        <v>2339</v>
      </c>
      <c r="B2341">
        <v>1622332800</v>
      </c>
      <c r="C2341">
        <v>35669.440000000002</v>
      </c>
      <c r="D2341" s="14">
        <f t="shared" si="110"/>
        <v>44346</v>
      </c>
      <c r="F2341">
        <f ca="1">IF(A2341&lt;$F$2,"",AVERAGE(INDIRECT("C"&amp;A2341-$F$2+3):C2341))</f>
        <v>49153.119090909087</v>
      </c>
      <c r="G2341" s="2">
        <f ca="1">IF(A2341&lt;$G$2,"",IF(A2341=$G$2,AVERAGE(INDIRECT("C"&amp;A2341-$G$2+3):C2341),G2340+(2/($G$2+3))*(C2341-G2340)))</f>
        <v>46866.096582434468</v>
      </c>
      <c r="J2341">
        <f ca="1">IF(F2341="","",IF(C2341&lt;(F2341*(1-'inputs and tables'!$K$14)),0,IF(C2341&gt;(F2341*(1+'inputs and tables'!$K$14)),1,J2340)))</f>
        <v>0</v>
      </c>
      <c r="K2341">
        <f ca="1">IF(G2341="","",IF(C2341&lt;(G2341*(1-'inputs and tables'!$K$14)),0,IF(C2341&gt;(G2341*(1+'inputs and tables'!$K$14)),1,K2340)))</f>
        <v>0</v>
      </c>
      <c r="N2341" s="13">
        <f t="shared" si="108"/>
        <v>128358.12731656434</v>
      </c>
      <c r="O2341" s="10">
        <f ca="1">(O2340+(IF(J2340&lt;&gt;J2339,(-O2340*'inputs and tables'!$K$22-'inputs and tables'!$K$21)-O2340*'inputs and tables'!$K$22,0)*('inputs and tables'!$K$15+'inputs and tables'!$K$16)))*(IF(AND(J2340=0,'inputs and tables'!$K$16=1),(data!C2340/data!C2341-1)*'inputs and tables'!$K$18+1,1)*IF(AND(J2340=1,'inputs and tables'!$K$15=1),(data!C2341/data!C2340-1)*'inputs and tables'!$K$17+1,1))</f>
        <v>15784543.521296449</v>
      </c>
      <c r="P2341" s="10">
        <f ca="1">(P2340+(IF(K2340&lt;&gt;K2339,(-P2340*'inputs and tables'!$K$22-'inputs and tables'!$K$21)-P2340*'inputs and tables'!$K$22,0)*('inputs and tables'!$K$15+'inputs and tables'!$K$16)))*(IF(AND(K2340=0,'inputs and tables'!$K$16=1),data!C2340/data!C2341,1)*IF(AND(K2340=1,'inputs and tables'!$K$15=1),data!C2341/data!C2340,1))</f>
        <v>62271.04434082513</v>
      </c>
      <c r="R2341" s="36">
        <f ca="1">1-O2341/MAX($O$202:O2341)</f>
        <v>0.38532464216107087</v>
      </c>
      <c r="S2341" s="36">
        <f>1-N2341/MAX($N$202:N2341)</f>
        <v>0.43905585028170302</v>
      </c>
    </row>
    <row r="2342" spans="1:19" x14ac:dyDescent="0.4">
      <c r="A2342" s="17">
        <f t="shared" si="109"/>
        <v>2340</v>
      </c>
      <c r="B2342">
        <v>1622419200</v>
      </c>
      <c r="C2342">
        <v>37279.31</v>
      </c>
      <c r="D2342" s="14">
        <f t="shared" si="110"/>
        <v>44347</v>
      </c>
      <c r="F2342">
        <f ca="1">IF(A2342&lt;$F$2,"",AVERAGE(INDIRECT("C"&amp;A2342-$F$2+3):C2342))</f>
        <v>48635.402045454553</v>
      </c>
      <c r="G2342" s="2">
        <f ca="1">IF(A2342&lt;$G$2,"",IF(A2342=$G$2,AVERAGE(INDIRECT("C"&amp;A2342-$G$2+3):C2342),G2341+(2/($G$2+3))*(C2342-G2341)))</f>
        <v>46458.148217224487</v>
      </c>
      <c r="J2342">
        <f ca="1">IF(F2342="","",IF(C2342&lt;(F2342*(1-'inputs and tables'!$K$14)),0,IF(C2342&gt;(F2342*(1+'inputs and tables'!$K$14)),1,J2341)))</f>
        <v>0</v>
      </c>
      <c r="K2342">
        <f ca="1">IF(G2342="","",IF(C2342&lt;(G2342*(1-'inputs and tables'!$K$14)),0,IF(C2342&gt;(G2342*(1+'inputs and tables'!$K$14)),1,K2341)))</f>
        <v>0</v>
      </c>
      <c r="N2342" s="13">
        <f t="shared" si="108"/>
        <v>134151.31886717791</v>
      </c>
      <c r="O2342" s="10">
        <f ca="1">(O2341+(IF(J2341&lt;&gt;J2340,(-O2341*'inputs and tables'!$K$22-'inputs and tables'!$K$21)-O2341*'inputs and tables'!$K$22,0)*('inputs and tables'!$K$15+'inputs and tables'!$K$16)))*(IF(AND(J2341=0,'inputs and tables'!$K$16=1),(data!C2341/data!C2342-1)*'inputs and tables'!$K$18+1,1)*IF(AND(J2341=1,'inputs and tables'!$K$15=1),(data!C2342/data!C2341-1)*'inputs and tables'!$K$17+1,1))</f>
        <v>15102903.676604327</v>
      </c>
      <c r="P2342" s="10">
        <f ca="1">(P2341+(IF(K2341&lt;&gt;K2340,(-P2341*'inputs and tables'!$K$22-'inputs and tables'!$K$21)-P2341*'inputs and tables'!$K$22,0)*('inputs and tables'!$K$15+'inputs and tables'!$K$16)))*(IF(AND(K2341=0,'inputs and tables'!$K$16=1),data!C2341/data!C2342,1)*IF(AND(K2341=1,'inputs and tables'!$K$15=1),data!C2342/data!C2341,1))</f>
        <v>59581.931099379304</v>
      </c>
      <c r="R2342" s="36">
        <f ca="1">1-O2342/MAX($O$202:O2342)</f>
        <v>0.41186878738060839</v>
      </c>
      <c r="S2342" s="36">
        <f>1-N2342/MAX($N$202:N2342)</f>
        <v>0.41373873965964125</v>
      </c>
    </row>
    <row r="2343" spans="1:19" x14ac:dyDescent="0.4">
      <c r="A2343" s="17">
        <f t="shared" si="109"/>
        <v>2341</v>
      </c>
      <c r="B2343">
        <v>1622505600</v>
      </c>
      <c r="C2343">
        <v>36685</v>
      </c>
      <c r="D2343" s="14">
        <f t="shared" si="110"/>
        <v>44348</v>
      </c>
      <c r="F2343">
        <f ca="1">IF(A2343&lt;$F$2,"",AVERAGE(INDIRECT("C"&amp;A2343-$F$2+3):C2343))</f>
        <v>48190.188181818186</v>
      </c>
      <c r="G2343" s="2">
        <f ca="1">IF(A2343&lt;$G$2,"",IF(A2343=$G$2,AVERAGE(INDIRECT("C"&amp;A2343-$G$2+3):C2343),G2342+(2/($G$2+3))*(C2343-G2342)))</f>
        <v>46042.26956968302</v>
      </c>
      <c r="J2343">
        <f ca="1">IF(F2343="","",IF(C2343&lt;(F2343*(1-'inputs and tables'!$K$14)),0,IF(C2343&gt;(F2343*(1+'inputs and tables'!$K$14)),1,J2342)))</f>
        <v>0</v>
      </c>
      <c r="K2343">
        <f ca="1">IF(G2343="","",IF(C2343&lt;(G2343*(1-'inputs and tables'!$K$14)),0,IF(C2343&gt;(G2343*(1+'inputs and tables'!$K$14)),1,K2342)))</f>
        <v>0</v>
      </c>
      <c r="N2343" s="13">
        <f t="shared" si="108"/>
        <v>132012.66688257968</v>
      </c>
      <c r="O2343" s="10">
        <f ca="1">(O2342+(IF(J2342&lt;&gt;J2341,(-O2342*'inputs and tables'!$K$22-'inputs and tables'!$K$21)-O2342*'inputs and tables'!$K$22,0)*('inputs and tables'!$K$15+'inputs and tables'!$K$16)))*(IF(AND(J2342=0,'inputs and tables'!$K$16=1),(data!C2342/data!C2343-1)*'inputs and tables'!$K$18+1,1)*IF(AND(J2342=1,'inputs and tables'!$K$15=1),(data!C2343/data!C2342-1)*'inputs and tables'!$K$17+1,1))</f>
        <v>15347576.068155169</v>
      </c>
      <c r="P2343" s="10">
        <f ca="1">(P2342+(IF(K2342&lt;&gt;K2341,(-P2342*'inputs and tables'!$K$22-'inputs and tables'!$K$21)-P2342*'inputs and tables'!$K$22,0)*('inputs and tables'!$K$15+'inputs and tables'!$K$16)))*(IF(AND(K2342=0,'inputs and tables'!$K$16=1),data!C2342/data!C2343,1)*IF(AND(K2342=1,'inputs and tables'!$K$15=1),data!C2343/data!C2342,1))</f>
        <v>60547.179497135112</v>
      </c>
      <c r="R2343" s="36">
        <f ca="1">1-O2343/MAX($O$202:O2343)</f>
        <v>0.40234085332113367</v>
      </c>
      <c r="S2343" s="36">
        <f>1-N2343/MAX($N$202:N2343)</f>
        <v>0.42308496762450643</v>
      </c>
    </row>
    <row r="2344" spans="1:19" x14ac:dyDescent="0.4">
      <c r="A2344" s="17">
        <f t="shared" si="109"/>
        <v>2342</v>
      </c>
      <c r="B2344">
        <v>1622592000</v>
      </c>
      <c r="C2344">
        <v>37577.910000000003</v>
      </c>
      <c r="D2344" s="14">
        <f t="shared" si="110"/>
        <v>44349</v>
      </c>
      <c r="F2344">
        <f ca="1">IF(A2344&lt;$F$2,"",AVERAGE(INDIRECT("C"&amp;A2344-$F$2+3):C2344))</f>
        <v>47778.394545454554</v>
      </c>
      <c r="G2344" s="2">
        <f ca="1">IF(A2344&lt;$G$2,"",IF(A2344=$G$2,AVERAGE(INDIRECT("C"&amp;A2344-$G$2+3):C2344),G2343+(2/($G$2+3))*(C2344-G2343)))</f>
        <v>45682.08405607949</v>
      </c>
      <c r="J2344">
        <f ca="1">IF(F2344="","",IF(C2344&lt;(F2344*(1-'inputs and tables'!$K$14)),0,IF(C2344&gt;(F2344*(1+'inputs and tables'!$K$14)),1,J2343)))</f>
        <v>0</v>
      </c>
      <c r="K2344">
        <f ca="1">IF(G2344="","",IF(C2344&lt;(G2344*(1-'inputs and tables'!$K$14)),0,IF(C2344&gt;(G2344*(1+'inputs and tables'!$K$14)),1,K2343)))</f>
        <v>0</v>
      </c>
      <c r="N2344" s="13">
        <f t="shared" si="108"/>
        <v>135225.84475871772</v>
      </c>
      <c r="O2344" s="10">
        <f ca="1">(O2343+(IF(J2343&lt;&gt;J2342,(-O2343*'inputs and tables'!$K$22-'inputs and tables'!$K$21)-O2343*'inputs and tables'!$K$22,0)*('inputs and tables'!$K$15+'inputs and tables'!$K$16)))*(IF(AND(J2343=0,'inputs and tables'!$K$16=1),(data!C2343/data!C2344-1)*'inputs and tables'!$K$18+1,1)*IF(AND(J2343=1,'inputs and tables'!$K$15=1),(data!C2344/data!C2343-1)*'inputs and tables'!$K$17+1,1))</f>
        <v>14982893.621818572</v>
      </c>
      <c r="P2344" s="10">
        <f ca="1">(P2343+(IF(K2343&lt;&gt;K2342,(-P2343*'inputs and tables'!$K$22-'inputs and tables'!$K$21)-P2343*'inputs and tables'!$K$22,0)*('inputs and tables'!$K$15+'inputs and tables'!$K$16)))*(IF(AND(K2343=0,'inputs and tables'!$K$16=1),data!C2343/data!C2344,1)*IF(AND(K2343=1,'inputs and tables'!$K$15=1),data!C2344/data!C2343,1))</f>
        <v>59108.483677043281</v>
      </c>
      <c r="R2344" s="36">
        <f ca="1">1-O2344/MAX($O$202:O2344)</f>
        <v>0.41654217076164668</v>
      </c>
      <c r="S2344" s="36">
        <f>1-N2344/MAX($N$202:N2344)</f>
        <v>0.40904290134241839</v>
      </c>
    </row>
    <row r="2345" spans="1:19" x14ac:dyDescent="0.4">
      <c r="A2345" s="17">
        <f t="shared" si="109"/>
        <v>2343</v>
      </c>
      <c r="B2345">
        <v>1622678400</v>
      </c>
      <c r="C2345">
        <v>39248.550000000003</v>
      </c>
      <c r="D2345" s="14">
        <f t="shared" si="110"/>
        <v>44350</v>
      </c>
      <c r="F2345">
        <f ca="1">IF(A2345&lt;$F$2,"",AVERAGE(INDIRECT("C"&amp;A2345-$F$2+3):C2345))</f>
        <v>47386.332272727275</v>
      </c>
      <c r="G2345" s="2">
        <f ca="1">IF(A2345&lt;$G$2,"",IF(A2345=$G$2,AVERAGE(INDIRECT("C"&amp;A2345-$G$2+3):C2345),G2344+(2/($G$2+3))*(C2345-G2344)))</f>
        <v>45408.316649437809</v>
      </c>
      <c r="J2345">
        <f ca="1">IF(F2345="","",IF(C2345&lt;(F2345*(1-'inputs and tables'!$K$14)),0,IF(C2345&gt;(F2345*(1+'inputs and tables'!$K$14)),1,J2344)))</f>
        <v>0</v>
      </c>
      <c r="K2345">
        <f ca="1">IF(G2345="","",IF(C2345&lt;(G2345*(1-'inputs and tables'!$K$14)),0,IF(C2345&gt;(G2345*(1+'inputs and tables'!$K$14)),1,K2344)))</f>
        <v>0</v>
      </c>
      <c r="N2345" s="13">
        <f t="shared" si="108"/>
        <v>141237.71996113597</v>
      </c>
      <c r="O2345" s="10">
        <f ca="1">(O2344+(IF(J2344&lt;&gt;J2343,(-O2344*'inputs and tables'!$K$22-'inputs and tables'!$K$21)-O2344*'inputs and tables'!$K$22,0)*('inputs and tables'!$K$15+'inputs and tables'!$K$16)))*(IF(AND(J2344=0,'inputs and tables'!$K$16=1),(data!C2344/data!C2345-1)*'inputs and tables'!$K$18+1,1)*IF(AND(J2344=1,'inputs and tables'!$K$15=1),(data!C2345/data!C2344-1)*'inputs and tables'!$K$17+1,1))</f>
        <v>14345137.03207564</v>
      </c>
      <c r="P2345" s="10">
        <f ca="1">(P2344+(IF(K2344&lt;&gt;K2343,(-P2344*'inputs and tables'!$K$22-'inputs and tables'!$K$21)-P2344*'inputs and tables'!$K$22,0)*('inputs and tables'!$K$15+'inputs and tables'!$K$16)))*(IF(AND(K2344=0,'inputs and tables'!$K$16=1),data!C2344/data!C2345,1)*IF(AND(K2344=1,'inputs and tables'!$K$15=1),data!C2345/data!C2344,1))</f>
        <v>56592.492712530824</v>
      </c>
      <c r="R2345" s="36">
        <f ca="1">1-O2345/MAX($O$202:O2345)</f>
        <v>0.44137743188183487</v>
      </c>
      <c r="S2345" s="36">
        <f>1-N2345/MAX($N$202:N2345)</f>
        <v>0.38277011056450372</v>
      </c>
    </row>
    <row r="2346" spans="1:19" x14ac:dyDescent="0.4">
      <c r="A2346" s="17">
        <f t="shared" si="109"/>
        <v>2344</v>
      </c>
      <c r="B2346">
        <v>1622764800</v>
      </c>
      <c r="C2346">
        <v>36856.519999999997</v>
      </c>
      <c r="D2346" s="14">
        <f t="shared" si="110"/>
        <v>44351</v>
      </c>
      <c r="F2346">
        <f ca="1">IF(A2346&lt;$F$2,"",AVERAGE(INDIRECT("C"&amp;A2346-$F$2+3):C2346))</f>
        <v>47001.233636363642</v>
      </c>
      <c r="G2346" s="2">
        <f ca="1">IF(A2346&lt;$G$2,"",IF(A2346=$G$2,AVERAGE(INDIRECT("C"&amp;A2346-$G$2+3):C2346),G2345+(2/($G$2+3))*(C2346-G2345)))</f>
        <v>45044.410409036202</v>
      </c>
      <c r="J2346">
        <f ca="1">IF(F2346="","",IF(C2346&lt;(F2346*(1-'inputs and tables'!$K$14)),0,IF(C2346&gt;(F2346*(1+'inputs and tables'!$K$14)),1,J2345)))</f>
        <v>0</v>
      </c>
      <c r="K2346">
        <f ca="1">IF(G2346="","",IF(C2346&lt;(G2346*(1-'inputs and tables'!$K$14)),0,IF(C2346&gt;(G2346*(1+'inputs and tables'!$K$14)),1,K2345)))</f>
        <v>0</v>
      </c>
      <c r="N2346" s="13">
        <f t="shared" si="108"/>
        <v>132629.88952463228</v>
      </c>
      <c r="O2346" s="10">
        <f ca="1">(O2345+(IF(J2345&lt;&gt;J2344,(-O2345*'inputs and tables'!$K$22-'inputs and tables'!$K$21)-O2345*'inputs and tables'!$K$22,0)*('inputs and tables'!$K$15+'inputs and tables'!$K$16)))*(IF(AND(J2345=0,'inputs and tables'!$K$16=1),(data!C2345/data!C2346-1)*'inputs and tables'!$K$18+1,1)*IF(AND(J2345=1,'inputs and tables'!$K$15=1),(data!C2346/data!C2345-1)*'inputs and tables'!$K$17+1,1))</f>
        <v>15276152.714913737</v>
      </c>
      <c r="P2346" s="10">
        <f ca="1">(P2345+(IF(K2345&lt;&gt;K2344,(-P2345*'inputs and tables'!$K$22-'inputs and tables'!$K$21)-P2345*'inputs and tables'!$K$22,0)*('inputs and tables'!$K$15+'inputs and tables'!$K$16)))*(IF(AND(K2345=0,'inputs and tables'!$K$16=1),data!C2345/data!C2346,1)*IF(AND(K2345=1,'inputs and tables'!$K$15=1),data!C2346/data!C2345,1))</f>
        <v>60265.409752532309</v>
      </c>
      <c r="R2346" s="36">
        <f ca="1">1-O2346/MAX($O$202:O2346)</f>
        <v>0.40512219287349394</v>
      </c>
      <c r="S2346" s="36">
        <f>1-N2346/MAX($N$202:N2346)</f>
        <v>0.42038761267417135</v>
      </c>
    </row>
    <row r="2347" spans="1:19" x14ac:dyDescent="0.4">
      <c r="A2347" s="17">
        <f t="shared" si="109"/>
        <v>2345</v>
      </c>
      <c r="B2347">
        <v>1622851200</v>
      </c>
      <c r="C2347">
        <v>35539.49</v>
      </c>
      <c r="D2347" s="14">
        <f t="shared" si="110"/>
        <v>44352</v>
      </c>
      <c r="F2347">
        <f ca="1">IF(A2347&lt;$F$2,"",AVERAGE(INDIRECT("C"&amp;A2347-$F$2+3):C2347))</f>
        <v>46633.913181818185</v>
      </c>
      <c r="G2347" s="2">
        <f ca="1">IF(A2347&lt;$G$2,"",IF(A2347=$G$2,AVERAGE(INDIRECT("C"&amp;A2347-$G$2+3):C2347),G2346+(2/($G$2+3))*(C2347-G2346)))</f>
        <v>44639.945710779342</v>
      </c>
      <c r="J2347">
        <f ca="1">IF(F2347="","",IF(C2347&lt;(F2347*(1-'inputs and tables'!$K$14)),0,IF(C2347&gt;(F2347*(1+'inputs and tables'!$K$14)),1,J2346)))</f>
        <v>0</v>
      </c>
      <c r="K2347">
        <f ca="1">IF(G2347="","",IF(C2347&lt;(G2347*(1-'inputs and tables'!$K$14)),0,IF(C2347&gt;(G2347*(1+'inputs and tables'!$K$14)),1,K2346)))</f>
        <v>0</v>
      </c>
      <c r="N2347" s="13">
        <f t="shared" si="108"/>
        <v>127890.49623951946</v>
      </c>
      <c r="O2347" s="10">
        <f ca="1">(O2346+(IF(J2346&lt;&gt;J2345,(-O2346*'inputs and tables'!$K$22-'inputs and tables'!$K$21)-O2346*'inputs and tables'!$K$22,0)*('inputs and tables'!$K$15+'inputs and tables'!$K$16)))*(IF(AND(J2346=0,'inputs and tables'!$K$16=1),(data!C2346/data!C2347-1)*'inputs and tables'!$K$18+1,1)*IF(AND(J2346=1,'inputs and tables'!$K$15=1),(data!C2347/data!C2346-1)*'inputs and tables'!$K$17+1,1))</f>
        <v>15842259.640199464</v>
      </c>
      <c r="P2347" s="10">
        <f ca="1">(P2346+(IF(K2346&lt;&gt;K2345,(-P2346*'inputs and tables'!$K$22-'inputs and tables'!$K$21)-P2346*'inputs and tables'!$K$22,0)*('inputs and tables'!$K$15+'inputs and tables'!$K$16)))*(IF(AND(K2346=0,'inputs and tables'!$K$16=1),data!C2346/data!C2347,1)*IF(AND(K2346=1,'inputs and tables'!$K$15=1),data!C2347/data!C2346,1))</f>
        <v>62498.738160069326</v>
      </c>
      <c r="R2347" s="36">
        <f ca="1">1-O2347/MAX($O$202:O2347)</f>
        <v>0.38307708422618858</v>
      </c>
      <c r="S2347" s="36">
        <f>1-N2347/MAX($N$202:N2347)</f>
        <v>0.44109946779450648</v>
      </c>
    </row>
    <row r="2348" spans="1:19" x14ac:dyDescent="0.4">
      <c r="A2348" s="17">
        <f t="shared" si="109"/>
        <v>2346</v>
      </c>
      <c r="B2348">
        <v>1622937600</v>
      </c>
      <c r="C2348">
        <v>35800.480000000003</v>
      </c>
      <c r="D2348" s="14">
        <f t="shared" si="110"/>
        <v>44353</v>
      </c>
      <c r="F2348">
        <f ca="1">IF(A2348&lt;$F$2,"",AVERAGE(INDIRECT("C"&amp;A2348-$F$2+3):C2348))</f>
        <v>46284.213409090917</v>
      </c>
      <c r="G2348" s="2">
        <f ca="1">IF(A2348&lt;$G$2,"",IF(A2348=$G$2,AVERAGE(INDIRECT("C"&amp;A2348-$G$2+3):C2348),G2347+(2/($G$2+3))*(C2348-G2347)))</f>
        <v>44263.798233724905</v>
      </c>
      <c r="J2348">
        <f ca="1">IF(F2348="","",IF(C2348&lt;(F2348*(1-'inputs and tables'!$K$14)),0,IF(C2348&gt;(F2348*(1+'inputs and tables'!$K$14)),1,J2347)))</f>
        <v>0</v>
      </c>
      <c r="K2348">
        <f ca="1">IF(G2348="","",IF(C2348&lt;(G2348*(1-'inputs and tables'!$K$14)),0,IF(C2348&gt;(G2348*(1+'inputs and tables'!$K$14)),1,K2347)))</f>
        <v>0</v>
      </c>
      <c r="N2348" s="13">
        <f t="shared" si="108"/>
        <v>128829.68080895345</v>
      </c>
      <c r="O2348" s="10">
        <f ca="1">(O2347+(IF(J2347&lt;&gt;J2346,(-O2347*'inputs and tables'!$K$22-'inputs and tables'!$K$21)-O2347*'inputs and tables'!$K$22,0)*('inputs and tables'!$K$15+'inputs and tables'!$K$16)))*(IF(AND(J2347=0,'inputs and tables'!$K$16=1),(data!C2347/data!C2348-1)*'inputs and tables'!$K$18+1,1)*IF(AND(J2347=1,'inputs and tables'!$K$15=1),(data!C2348/data!C2347-1)*'inputs and tables'!$K$17+1,1))</f>
        <v>15726767.57574961</v>
      </c>
      <c r="P2348" s="10">
        <f ca="1">(P2347+(IF(K2347&lt;&gt;K2346,(-P2347*'inputs and tables'!$K$22-'inputs and tables'!$K$21)-P2347*'inputs and tables'!$K$22,0)*('inputs and tables'!$K$15+'inputs and tables'!$K$16)))*(IF(AND(K2347=0,'inputs and tables'!$K$16=1),data!C2347/data!C2348,1)*IF(AND(K2347=1,'inputs and tables'!$K$15=1),data!C2348/data!C2347,1))</f>
        <v>62043.114501604505</v>
      </c>
      <c r="R2348" s="36">
        <f ca="1">1-O2348/MAX($O$202:O2348)</f>
        <v>0.38757452984110241</v>
      </c>
      <c r="S2348" s="36">
        <f>1-N2348/MAX($N$202:N2348)</f>
        <v>0.43699509122916136</v>
      </c>
    </row>
    <row r="2349" spans="1:19" x14ac:dyDescent="0.4">
      <c r="A2349" s="17">
        <f t="shared" si="109"/>
        <v>2347</v>
      </c>
      <c r="B2349">
        <v>1623024000</v>
      </c>
      <c r="C2349">
        <v>33575.910000000003</v>
      </c>
      <c r="D2349" s="14">
        <f t="shared" si="110"/>
        <v>44354</v>
      </c>
      <c r="F2349">
        <f ca="1">IF(A2349&lt;$F$2,"",AVERAGE(INDIRECT("C"&amp;A2349-$F$2+3):C2349))</f>
        <v>45908.912500000006</v>
      </c>
      <c r="G2349" s="2">
        <f ca="1">IF(A2349&lt;$G$2,"",IF(A2349=$G$2,AVERAGE(INDIRECT("C"&amp;A2349-$G$2+3):C2349),G2348+(2/($G$2+3))*(C2349-G2348)))</f>
        <v>43808.994479098314</v>
      </c>
      <c r="J2349">
        <f ca="1">IF(F2349="","",IF(C2349&lt;(F2349*(1-'inputs and tables'!$K$14)),0,IF(C2349&gt;(F2349*(1+'inputs and tables'!$K$14)),1,J2348)))</f>
        <v>0</v>
      </c>
      <c r="K2349">
        <f ca="1">IF(G2349="","",IF(C2349&lt;(G2349*(1-'inputs and tables'!$K$14)),0,IF(C2349&gt;(G2349*(1+'inputs and tables'!$K$14)),1,K2348)))</f>
        <v>0</v>
      </c>
      <c r="N2349" s="13">
        <f t="shared" si="108"/>
        <v>120824.46291698179</v>
      </c>
      <c r="O2349" s="10">
        <f ca="1">(O2348+(IF(J2348&lt;&gt;J2347,(-O2348*'inputs and tables'!$K$22-'inputs and tables'!$K$21)-O2348*'inputs and tables'!$K$22,0)*('inputs and tables'!$K$15+'inputs and tables'!$K$16)))*(IF(AND(J2348=0,'inputs and tables'!$K$16=1),(data!C2348/data!C2349-1)*'inputs and tables'!$K$18+1,1)*IF(AND(J2348=1,'inputs and tables'!$K$15=1),(data!C2349/data!C2348-1)*'inputs and tables'!$K$17+1,1))</f>
        <v>16768743.663545452</v>
      </c>
      <c r="P2349" s="10">
        <f ca="1">(P2348+(IF(K2348&lt;&gt;K2347,(-P2348*'inputs and tables'!$K$22-'inputs and tables'!$K$21)-P2348*'inputs and tables'!$K$22,0)*('inputs and tables'!$K$15+'inputs and tables'!$K$16)))*(IF(AND(K2348=0,'inputs and tables'!$K$16=1),data!C2348/data!C2349,1)*IF(AND(K2348=1,'inputs and tables'!$K$15=1),data!C2349/data!C2348,1))</f>
        <v>66153.77751049494</v>
      </c>
      <c r="R2349" s="36">
        <f ca="1">1-O2349/MAX($O$202:O2349)</f>
        <v>0.34699831528276637</v>
      </c>
      <c r="S2349" s="36">
        <f>1-N2349/MAX($N$202:N2349)</f>
        <v>0.47197908669247202</v>
      </c>
    </row>
    <row r="2350" spans="1:19" x14ac:dyDescent="0.4">
      <c r="A2350" s="17">
        <f t="shared" si="109"/>
        <v>2348</v>
      </c>
      <c r="B2350">
        <v>1623110400</v>
      </c>
      <c r="C2350">
        <v>33402.129999999997</v>
      </c>
      <c r="D2350" s="14">
        <f t="shared" si="110"/>
        <v>44355</v>
      </c>
      <c r="F2350">
        <f ca="1">IF(A2350&lt;$F$2,"",AVERAGE(INDIRECT("C"&amp;A2350-$F$2+3):C2350))</f>
        <v>45551.665454545458</v>
      </c>
      <c r="G2350" s="2">
        <f ca="1">IF(A2350&lt;$G$2,"",IF(A2350=$G$2,AVERAGE(INDIRECT("C"&amp;A2350-$G$2+3):C2350),G2349+(2/($G$2+3))*(C2350-G2349)))</f>
        <v>43366.149182115405</v>
      </c>
      <c r="J2350">
        <f ca="1">IF(F2350="","",IF(C2350&lt;(F2350*(1-'inputs and tables'!$K$14)),0,IF(C2350&gt;(F2350*(1+'inputs and tables'!$K$14)),1,J2349)))</f>
        <v>0</v>
      </c>
      <c r="K2350">
        <f ca="1">IF(G2350="","",IF(C2350&lt;(G2350*(1-'inputs and tables'!$K$14)),0,IF(C2350&gt;(G2350*(1+'inputs and tables'!$K$14)),1,K2349)))</f>
        <v>0</v>
      </c>
      <c r="N2350" s="13">
        <f t="shared" si="108"/>
        <v>120199.10756054577</v>
      </c>
      <c r="O2350" s="10">
        <f ca="1">(O2349+(IF(J2349&lt;&gt;J2348,(-O2349*'inputs and tables'!$K$22-'inputs and tables'!$K$21)-O2349*'inputs and tables'!$K$22,0)*('inputs and tables'!$K$15+'inputs and tables'!$K$16)))*(IF(AND(J2349=0,'inputs and tables'!$K$16=1),(data!C2349/data!C2350-1)*'inputs and tables'!$K$18+1,1)*IF(AND(J2349=1,'inputs and tables'!$K$15=1),(data!C2350/data!C2349-1)*'inputs and tables'!$K$17+1,1))</f>
        <v>16855985.77277175</v>
      </c>
      <c r="P2350" s="10">
        <f ca="1">(P2349+(IF(K2349&lt;&gt;K2348,(-P2349*'inputs and tables'!$K$22-'inputs and tables'!$K$21)-P2349*'inputs and tables'!$K$22,0)*('inputs and tables'!$K$15+'inputs and tables'!$K$16)))*(IF(AND(K2349=0,'inputs and tables'!$K$16=1),data!C2349/data!C2350,1)*IF(AND(K2349=1,'inputs and tables'!$K$15=1),data!C2350/data!C2349,1))</f>
        <v>66497.953269818492</v>
      </c>
      <c r="R2350" s="36">
        <f ca="1">1-O2350/MAX($O$202:O2350)</f>
        <v>0.34360096808454388</v>
      </c>
      <c r="S2350" s="36">
        <f>1-N2350/MAX($N$202:N2350)</f>
        <v>0.47471198281694293</v>
      </c>
    </row>
    <row r="2351" spans="1:19" x14ac:dyDescent="0.4">
      <c r="A2351" s="17">
        <f t="shared" si="109"/>
        <v>2349</v>
      </c>
      <c r="B2351">
        <v>1623196800</v>
      </c>
      <c r="C2351">
        <v>37403.86</v>
      </c>
      <c r="D2351" s="14">
        <f t="shared" si="110"/>
        <v>44356</v>
      </c>
      <c r="F2351">
        <f ca="1">IF(A2351&lt;$F$2,"",AVERAGE(INDIRECT("C"&amp;A2351-$F$2+3):C2351))</f>
        <v>45173.262272727268</v>
      </c>
      <c r="G2351" s="2">
        <f ca="1">IF(A2351&lt;$G$2,"",IF(A2351=$G$2,AVERAGE(INDIRECT("C"&amp;A2351-$G$2+3):C2351),G2350+(2/($G$2+3))*(C2351-G2350)))</f>
        <v>43112.434748833897</v>
      </c>
      <c r="J2351">
        <f ca="1">IF(F2351="","",IF(C2351&lt;(F2351*(1-'inputs and tables'!$K$14)),0,IF(C2351&gt;(F2351*(1+'inputs and tables'!$K$14)),1,J2350)))</f>
        <v>0</v>
      </c>
      <c r="K2351">
        <f ca="1">IF(G2351="","",IF(C2351&lt;(G2351*(1-'inputs and tables'!$K$14)),0,IF(C2351&gt;(G2351*(1+'inputs and tables'!$K$14)),1,K2350)))</f>
        <v>0</v>
      </c>
      <c r="N2351" s="13">
        <f t="shared" si="108"/>
        <v>134599.51779481117</v>
      </c>
      <c r="O2351" s="10">
        <f ca="1">(O2350+(IF(J2350&lt;&gt;J2349,(-O2350*'inputs and tables'!$K$22-'inputs and tables'!$K$21)-O2350*'inputs and tables'!$K$22,0)*('inputs and tables'!$K$15+'inputs and tables'!$K$16)))*(IF(AND(J2350=0,'inputs and tables'!$K$16=1),(data!C2350/data!C2351-1)*'inputs and tables'!$K$18+1,1)*IF(AND(J2350=1,'inputs and tables'!$K$15=1),(data!C2351/data!C2350-1)*'inputs and tables'!$K$17+1,1))</f>
        <v>15052612.967225105</v>
      </c>
      <c r="P2351" s="10">
        <f ca="1">(P2350+(IF(K2350&lt;&gt;K2349,(-P2350*'inputs and tables'!$K$22-'inputs and tables'!$K$21)-P2350*'inputs and tables'!$K$22,0)*('inputs and tables'!$K$15+'inputs and tables'!$K$16)))*(IF(AND(K2350=0,'inputs and tables'!$K$16=1),data!C2350/data!C2351,1)*IF(AND(K2350=1,'inputs and tables'!$K$15=1),data!C2351/data!C2350,1))</f>
        <v>59383.531000608018</v>
      </c>
      <c r="R2351" s="36">
        <f ca="1">1-O2351/MAX($O$202:O2351)</f>
        <v>0.41382718799839879</v>
      </c>
      <c r="S2351" s="36">
        <f>1-N2351/MAX($N$202:N2351)</f>
        <v>0.41178004353636544</v>
      </c>
    </row>
    <row r="2352" spans="1:19" x14ac:dyDescent="0.4">
      <c r="A2352" s="17">
        <f t="shared" si="109"/>
        <v>2350</v>
      </c>
      <c r="B2352">
        <v>1623283200</v>
      </c>
      <c r="C2352">
        <v>36694.050000000003</v>
      </c>
      <c r="D2352" s="14">
        <f t="shared" si="110"/>
        <v>44357</v>
      </c>
      <c r="F2352">
        <f ca="1">IF(A2352&lt;$F$2,"",AVERAGE(INDIRECT("C"&amp;A2352-$F$2+3):C2352))</f>
        <v>44755.635681818174</v>
      </c>
      <c r="G2352" s="2">
        <f ca="1">IF(A2352&lt;$G$2,"",IF(A2352=$G$2,AVERAGE(INDIRECT("C"&amp;A2352-$G$2+3):C2352),G2351+(2/($G$2+3))*(C2352-G2351)))</f>
        <v>42839.31199356437</v>
      </c>
      <c r="J2352">
        <f ca="1">IF(F2352="","",IF(C2352&lt;(F2352*(1-'inputs and tables'!$K$14)),0,IF(C2352&gt;(F2352*(1+'inputs and tables'!$K$14)),1,J2351)))</f>
        <v>0</v>
      </c>
      <c r="K2352">
        <f ca="1">IF(G2352="","",IF(C2352&lt;(G2352*(1-'inputs and tables'!$K$14)),0,IF(C2352&gt;(G2352*(1+'inputs and tables'!$K$14)),1,K2351)))</f>
        <v>0</v>
      </c>
      <c r="N2352" s="13">
        <f t="shared" si="108"/>
        <v>132045.23372557515</v>
      </c>
      <c r="O2352" s="10">
        <f ca="1">(O2351+(IF(J2351&lt;&gt;J2350,(-O2351*'inputs and tables'!$K$22-'inputs and tables'!$K$21)-O2351*'inputs and tables'!$K$22,0)*('inputs and tables'!$K$15+'inputs and tables'!$K$16)))*(IF(AND(J2351=0,'inputs and tables'!$K$16=1),(data!C2351/data!C2352-1)*'inputs and tables'!$K$18+1,1)*IF(AND(J2351=1,'inputs and tables'!$K$15=1),(data!C2352/data!C2351-1)*'inputs and tables'!$K$17+1,1))</f>
        <v>15343790.834216239</v>
      </c>
      <c r="P2352" s="10">
        <f ca="1">(P2351+(IF(K2351&lt;&gt;K2350,(-P2351*'inputs and tables'!$K$22-'inputs and tables'!$K$21)-P2351*'inputs and tables'!$K$22,0)*('inputs and tables'!$K$15+'inputs and tables'!$K$16)))*(IF(AND(K2351=0,'inputs and tables'!$K$16=1),data!C2351/data!C2352,1)*IF(AND(K2351=1,'inputs and tables'!$K$15=1),data!C2352/data!C2351,1))</f>
        <v>60532.246504607756</v>
      </c>
      <c r="R2352" s="36">
        <f ca="1">1-O2352/MAX($O$202:O2352)</f>
        <v>0.40248825638177821</v>
      </c>
      <c r="S2352" s="36">
        <f>1-N2352/MAX($N$202:N2352)</f>
        <v>0.42294264566613093</v>
      </c>
    </row>
    <row r="2353" spans="1:19" x14ac:dyDescent="0.4">
      <c r="A2353" s="17">
        <f t="shared" si="109"/>
        <v>2351</v>
      </c>
      <c r="B2353">
        <v>1623369600</v>
      </c>
      <c r="C2353">
        <v>37338.44</v>
      </c>
      <c r="D2353" s="14">
        <f t="shared" si="110"/>
        <v>44358</v>
      </c>
      <c r="F2353">
        <f ca="1">IF(A2353&lt;$F$2,"",AVERAGE(INDIRECT("C"&amp;A2353-$F$2+3):C2353))</f>
        <v>44356.645000000004</v>
      </c>
      <c r="G2353" s="2">
        <f ca="1">IF(A2353&lt;$G$2,"",IF(A2353=$G$2,AVERAGE(INDIRECT("C"&amp;A2353-$G$2+3):C2353),G2352+(2/($G$2+3))*(C2353-G2352)))</f>
        <v>42605.232334263761</v>
      </c>
      <c r="J2353">
        <f ca="1">IF(F2353="","",IF(C2353&lt;(F2353*(1-'inputs and tables'!$K$14)),0,IF(C2353&gt;(F2353*(1+'inputs and tables'!$K$14)),1,J2352)))</f>
        <v>0</v>
      </c>
      <c r="K2353">
        <f ca="1">IF(G2353="","",IF(C2353&lt;(G2353*(1-'inputs and tables'!$K$14)),0,IF(C2353&gt;(G2353*(1+'inputs and tables'!$K$14)),1,K2352)))</f>
        <v>0</v>
      </c>
      <c r="N2353" s="13">
        <f t="shared" si="108"/>
        <v>134364.10090323538</v>
      </c>
      <c r="O2353" s="10">
        <f ca="1">(O2352+(IF(J2352&lt;&gt;J2351,(-O2352*'inputs and tables'!$K$22-'inputs and tables'!$K$21)-O2352*'inputs and tables'!$K$22,0)*('inputs and tables'!$K$15+'inputs and tables'!$K$16)))*(IF(AND(J2352=0,'inputs and tables'!$K$16=1),(data!C2352/data!C2353-1)*'inputs and tables'!$K$18+1,1)*IF(AND(J2352=1,'inputs and tables'!$K$15=1),(data!C2353/data!C2352-1)*'inputs and tables'!$K$17+1,1))</f>
        <v>15078986.375978012</v>
      </c>
      <c r="P2353" s="10">
        <f ca="1">(P2352+(IF(K2352&lt;&gt;K2351,(-P2352*'inputs and tables'!$K$22-'inputs and tables'!$K$21)-P2352*'inputs and tables'!$K$22,0)*('inputs and tables'!$K$15+'inputs and tables'!$K$16)))*(IF(AND(K2352=0,'inputs and tables'!$K$16=1),data!C2352/data!C2353,1)*IF(AND(K2352=1,'inputs and tables'!$K$15=1),data!C2353/data!C2352,1))</f>
        <v>59487.575802642059</v>
      </c>
      <c r="R2353" s="36">
        <f ca="1">1-O2353/MAX($O$202:O2353)</f>
        <v>0.41280016530111563</v>
      </c>
      <c r="S2353" s="36">
        <f>1-N2353/MAX($N$202:N2353)</f>
        <v>0.41280885044431159</v>
      </c>
    </row>
    <row r="2354" spans="1:19" x14ac:dyDescent="0.4">
      <c r="A2354" s="17">
        <f t="shared" si="109"/>
        <v>2352</v>
      </c>
      <c r="B2354">
        <v>1623456000</v>
      </c>
      <c r="C2354">
        <v>35557.33</v>
      </c>
      <c r="D2354" s="14">
        <f t="shared" si="110"/>
        <v>44359</v>
      </c>
      <c r="F2354">
        <f ca="1">IF(A2354&lt;$F$2,"",AVERAGE(INDIRECT("C"&amp;A2354-$F$2+3):C2354))</f>
        <v>43947.038863636371</v>
      </c>
      <c r="G2354" s="2">
        <f ca="1">IF(A2354&lt;$G$2,"",IF(A2354=$G$2,AVERAGE(INDIRECT("C"&amp;A2354-$G$2+3):C2354),G2353+(2/($G$2+3))*(C2354-G2353)))</f>
        <v>42305.321596635513</v>
      </c>
      <c r="J2354">
        <f ca="1">IF(F2354="","",IF(C2354&lt;(F2354*(1-'inputs and tables'!$K$14)),0,IF(C2354&gt;(F2354*(1+'inputs and tables'!$K$14)),1,J2353)))</f>
        <v>0</v>
      </c>
      <c r="K2354">
        <f ca="1">IF(G2354="","",IF(C2354&lt;(G2354*(1-'inputs and tables'!$K$14)),0,IF(C2354&gt;(G2354*(1+'inputs and tables'!$K$14)),1,K2353)))</f>
        <v>0</v>
      </c>
      <c r="N2354" s="13">
        <f t="shared" si="108"/>
        <v>127954.69430350166</v>
      </c>
      <c r="O2354" s="10">
        <f ca="1">(O2353+(IF(J2353&lt;&gt;J2352,(-O2353*'inputs and tables'!$K$22-'inputs and tables'!$K$21)-O2353*'inputs and tables'!$K$22,0)*('inputs and tables'!$K$15+'inputs and tables'!$K$16)))*(IF(AND(J2353=0,'inputs and tables'!$K$16=1),(data!C2353/data!C2354-1)*'inputs and tables'!$K$18+1,1)*IF(AND(J2353=1,'inputs and tables'!$K$15=1),(data!C2354/data!C2353-1)*'inputs and tables'!$K$17+1,1))</f>
        <v>15834311.18310268</v>
      </c>
      <c r="P2354" s="10">
        <f ca="1">(P2353+(IF(K2353&lt;&gt;K2352,(-P2353*'inputs and tables'!$K$22-'inputs and tables'!$K$21)-P2353*'inputs and tables'!$K$22,0)*('inputs and tables'!$K$15+'inputs and tables'!$K$16)))*(IF(AND(K2353=0,'inputs and tables'!$K$16=1),data!C2353/data!C2354,1)*IF(AND(K2353=1,'inputs and tables'!$K$15=1),data!C2354/data!C2353,1))</f>
        <v>62467.380983116629</v>
      </c>
      <c r="R2354" s="36">
        <f ca="1">1-O2354/MAX($O$202:O2354)</f>
        <v>0.38338660985191486</v>
      </c>
      <c r="S2354" s="36">
        <f>1-N2354/MAX($N$202:N2354)</f>
        <v>0.44081891268539963</v>
      </c>
    </row>
    <row r="2355" spans="1:19" x14ac:dyDescent="0.4">
      <c r="A2355" s="17">
        <f t="shared" si="109"/>
        <v>2353</v>
      </c>
      <c r="B2355">
        <v>1623542400</v>
      </c>
      <c r="C2355">
        <v>39015.24</v>
      </c>
      <c r="D2355" s="14">
        <f t="shared" si="110"/>
        <v>44360</v>
      </c>
      <c r="F2355">
        <f ca="1">IF(A2355&lt;$F$2,"",AVERAGE(INDIRECT("C"&amp;A2355-$F$2+3):C2355))</f>
        <v>43520.14045454545</v>
      </c>
      <c r="G2355" s="2">
        <f ca="1">IF(A2355&lt;$G$2,"",IF(A2355=$G$2,AVERAGE(INDIRECT("C"&amp;A2355-$G$2+3):C2355),G2354+(2/($G$2+3))*(C2355-G2354)))</f>
        <v>42165.318124438258</v>
      </c>
      <c r="J2355">
        <f ca="1">IF(F2355="","",IF(C2355&lt;(F2355*(1-'inputs and tables'!$K$14)),0,IF(C2355&gt;(F2355*(1+'inputs and tables'!$K$14)),1,J2354)))</f>
        <v>0</v>
      </c>
      <c r="K2355">
        <f ca="1">IF(G2355="","",IF(C2355&lt;(G2355*(1-'inputs and tables'!$K$14)),0,IF(C2355&gt;(G2355*(1+'inputs and tables'!$K$14)),1,K2354)))</f>
        <v>0</v>
      </c>
      <c r="N2355" s="13">
        <f t="shared" si="108"/>
        <v>140398.1431501676</v>
      </c>
      <c r="O2355" s="10">
        <f ca="1">(O2354+(IF(J2354&lt;&gt;J2353,(-O2354*'inputs and tables'!$K$22-'inputs and tables'!$K$21)-O2354*'inputs and tables'!$K$22,0)*('inputs and tables'!$K$15+'inputs and tables'!$K$16)))*(IF(AND(J2354=0,'inputs and tables'!$K$16=1),(data!C2354/data!C2355-1)*'inputs and tables'!$K$18+1,1)*IF(AND(J2354=1,'inputs and tables'!$K$15=1),(data!C2355/data!C2354-1)*'inputs and tables'!$K$17+1,1))</f>
        <v>14430920.534136726</v>
      </c>
      <c r="P2355" s="10">
        <f ca="1">(P2354+(IF(K2354&lt;&gt;K2353,(-P2354*'inputs and tables'!$K$22-'inputs and tables'!$K$21)-P2354*'inputs and tables'!$K$22,0)*('inputs and tables'!$K$15+'inputs and tables'!$K$16)))*(IF(AND(K2354=0,'inputs and tables'!$K$16=1),data!C2354/data!C2355,1)*IF(AND(K2354=1,'inputs and tables'!$K$15=1),data!C2355/data!C2354,1))</f>
        <v>56930.914172318371</v>
      </c>
      <c r="R2355" s="36">
        <f ca="1">1-O2355/MAX($O$202:O2355)</f>
        <v>0.43803688517835038</v>
      </c>
      <c r="S2355" s="36">
        <f>1-N2355/MAX($N$202:N2355)</f>
        <v>0.38643918637760244</v>
      </c>
    </row>
    <row r="2356" spans="1:19" x14ac:dyDescent="0.4">
      <c r="A2356" s="17">
        <f t="shared" si="109"/>
        <v>2354</v>
      </c>
      <c r="B2356">
        <v>1623628800</v>
      </c>
      <c r="C2356">
        <v>40539.47</v>
      </c>
      <c r="D2356" s="14">
        <f t="shared" si="110"/>
        <v>44361</v>
      </c>
      <c r="F2356">
        <f ca="1">IF(A2356&lt;$F$2,"",AVERAGE(INDIRECT("C"&amp;A2356-$F$2+3):C2356))</f>
        <v>43126.508409090908</v>
      </c>
      <c r="G2356" s="2">
        <f ca="1">IF(A2356&lt;$G$2,"",IF(A2356=$G$2,AVERAGE(INDIRECT("C"&amp;A2356-$G$2+3):C2356),G2355+(2/($G$2+3))*(C2356-G2355)))</f>
        <v>42096.133097866419</v>
      </c>
      <c r="J2356">
        <f ca="1">IF(F2356="","",IF(C2356&lt;(F2356*(1-'inputs and tables'!$K$14)),0,IF(C2356&gt;(F2356*(1+'inputs and tables'!$K$14)),1,J2355)))</f>
        <v>0</v>
      </c>
      <c r="K2356">
        <f ca="1">IF(G2356="","",IF(C2356&lt;(G2356*(1-'inputs and tables'!$K$14)),0,IF(C2356&gt;(G2356*(1+'inputs and tables'!$K$14)),1,K2355)))</f>
        <v>0</v>
      </c>
      <c r="N2356" s="13">
        <f t="shared" si="108"/>
        <v>145883.15520529734</v>
      </c>
      <c r="O2356" s="10">
        <f ca="1">(O2355+(IF(J2355&lt;&gt;J2354,(-O2355*'inputs and tables'!$K$22-'inputs and tables'!$K$21)-O2355*'inputs and tables'!$K$22,0)*('inputs and tables'!$K$15+'inputs and tables'!$K$16)))*(IF(AND(J2355=0,'inputs and tables'!$K$16=1),(data!C2355/data!C2356-1)*'inputs and tables'!$K$18+1,1)*IF(AND(J2355=1,'inputs and tables'!$K$15=1),(data!C2356/data!C2355-1)*'inputs and tables'!$K$17+1,1))</f>
        <v>13888337.170176929</v>
      </c>
      <c r="P2356" s="10">
        <f ca="1">(P2355+(IF(K2355&lt;&gt;K2354,(-P2355*'inputs and tables'!$K$22-'inputs and tables'!$K$21)-P2355*'inputs and tables'!$K$22,0)*('inputs and tables'!$K$15+'inputs and tables'!$K$16)))*(IF(AND(K2355=0,'inputs and tables'!$K$16=1),data!C2355/data!C2356,1)*IF(AND(K2355=1,'inputs and tables'!$K$15=1),data!C2356/data!C2355,1))</f>
        <v>54790.387734531367</v>
      </c>
      <c r="R2356" s="36">
        <f ca="1">1-O2356/MAX($O$202:O2356)</f>
        <v>0.45916594874293581</v>
      </c>
      <c r="S2356" s="36">
        <f>1-N2356/MAX($N$202:N2356)</f>
        <v>0.36246886608871876</v>
      </c>
    </row>
    <row r="2357" spans="1:19" x14ac:dyDescent="0.4">
      <c r="A2357" s="17">
        <f t="shared" si="109"/>
        <v>2355</v>
      </c>
      <c r="B2357">
        <v>1623715200</v>
      </c>
      <c r="C2357">
        <v>40162.370000000003</v>
      </c>
      <c r="D2357" s="14">
        <f t="shared" si="110"/>
        <v>44362</v>
      </c>
      <c r="F2357">
        <f ca="1">IF(A2357&lt;$F$2,"",AVERAGE(INDIRECT("C"&amp;A2357-$F$2+3):C2357))</f>
        <v>42752.35318181818</v>
      </c>
      <c r="G2357" s="2">
        <f ca="1">IF(A2357&lt;$G$2,"",IF(A2357=$G$2,AVERAGE(INDIRECT("C"&amp;A2357-$G$2+3):C2357),G2356+(2/($G$2+3))*(C2357-G2356)))</f>
        <v>42013.845306467847</v>
      </c>
      <c r="J2357">
        <f ca="1">IF(F2357="","",IF(C2357&lt;(F2357*(1-'inputs and tables'!$K$14)),0,IF(C2357&gt;(F2357*(1+'inputs and tables'!$K$14)),1,J2356)))</f>
        <v>0</v>
      </c>
      <c r="K2357">
        <f ca="1">IF(G2357="","",IF(C2357&lt;(G2357*(1-'inputs and tables'!$K$14)),0,IF(C2357&gt;(G2357*(1+'inputs and tables'!$K$14)),1,K2356)))</f>
        <v>0</v>
      </c>
      <c r="N2357" s="13">
        <f t="shared" si="108"/>
        <v>144526.14343805131</v>
      </c>
      <c r="O2357" s="10">
        <f ca="1">(O2356+(IF(J2356&lt;&gt;J2355,(-O2356*'inputs and tables'!$K$22-'inputs and tables'!$K$21)-O2356*'inputs and tables'!$K$22,0)*('inputs and tables'!$K$15+'inputs and tables'!$K$16)))*(IF(AND(J2356=0,'inputs and tables'!$K$16=1),(data!C2356/data!C2357-1)*'inputs and tables'!$K$18+1,1)*IF(AND(J2356=1,'inputs and tables'!$K$15=1),(data!C2357/data!C2356-1)*'inputs and tables'!$K$17+1,1))</f>
        <v>14018740.130631546</v>
      </c>
      <c r="P2357" s="10">
        <f ca="1">(P2356+(IF(K2356&lt;&gt;K2355,(-P2356*'inputs and tables'!$K$22-'inputs and tables'!$K$21)-P2356*'inputs and tables'!$K$22,0)*('inputs and tables'!$K$15+'inputs and tables'!$K$16)))*(IF(AND(K2356=0,'inputs and tables'!$K$16=1),data!C2356/data!C2357,1)*IF(AND(K2356=1,'inputs and tables'!$K$15=1),data!C2357/data!C2356,1))</f>
        <v>55304.835841420769</v>
      </c>
      <c r="R2357" s="36">
        <f ca="1">1-O2357/MAX($O$202:O2357)</f>
        <v>0.45408784900108701</v>
      </c>
      <c r="S2357" s="36">
        <f>1-N2357/MAX($N$202:N2357)</f>
        <v>0.36839920979074403</v>
      </c>
    </row>
    <row r="2358" spans="1:19" x14ac:dyDescent="0.4">
      <c r="A2358" s="17">
        <f t="shared" si="109"/>
        <v>2356</v>
      </c>
      <c r="B2358">
        <v>1623801600</v>
      </c>
      <c r="C2358">
        <v>38351</v>
      </c>
      <c r="D2358" s="14">
        <f t="shared" si="110"/>
        <v>44363</v>
      </c>
      <c r="F2358">
        <f ca="1">IF(A2358&lt;$F$2,"",AVERAGE(INDIRECT("C"&amp;A2358-$F$2+3):C2358))</f>
        <v>42323.677499999998</v>
      </c>
      <c r="G2358" s="2">
        <f ca="1">IF(A2358&lt;$G$2,"",IF(A2358=$G$2,AVERAGE(INDIRECT("C"&amp;A2358-$G$2+3):C2358),G2357+(2/($G$2+3))*(C2358-G2357)))</f>
        <v>41857.97954874581</v>
      </c>
      <c r="J2358">
        <f ca="1">IF(F2358="","",IF(C2358&lt;(F2358*(1-'inputs and tables'!$K$14)),0,IF(C2358&gt;(F2358*(1+'inputs and tables'!$K$14)),1,J2357)))</f>
        <v>0</v>
      </c>
      <c r="K2358">
        <f ca="1">IF(G2358="","",IF(C2358&lt;(G2358*(1-'inputs and tables'!$K$14)),0,IF(C2358&gt;(G2358*(1+'inputs and tables'!$K$14)),1,K2357)))</f>
        <v>0</v>
      </c>
      <c r="N2358" s="13">
        <f t="shared" si="108"/>
        <v>138007.84483068867</v>
      </c>
      <c r="O2358" s="10">
        <f ca="1">(O2357+(IF(J2357&lt;&gt;J2356,(-O2357*'inputs and tables'!$K$22-'inputs and tables'!$K$21)-O2357*'inputs and tables'!$K$22,0)*('inputs and tables'!$K$15+'inputs and tables'!$K$16)))*(IF(AND(J2357=0,'inputs and tables'!$K$16=1),(data!C2357/data!C2358-1)*'inputs and tables'!$K$18+1,1)*IF(AND(J2357=1,'inputs and tables'!$K$15=1),(data!C2358/data!C2357-1)*'inputs and tables'!$K$17+1,1))</f>
        <v>14680864.333662031</v>
      </c>
      <c r="P2358" s="10">
        <f ca="1">(P2357+(IF(K2357&lt;&gt;K2356,(-P2357*'inputs and tables'!$K$22-'inputs and tables'!$K$21)-P2357*'inputs and tables'!$K$22,0)*('inputs and tables'!$K$15+'inputs and tables'!$K$16)))*(IF(AND(K2357=0,'inputs and tables'!$K$16=1),data!C2357/data!C2358,1)*IF(AND(K2357=1,'inputs and tables'!$K$15=1),data!C2358/data!C2357,1))</f>
        <v>57916.958615222618</v>
      </c>
      <c r="R2358" s="36">
        <f ca="1">1-O2358/MAX($O$202:O2358)</f>
        <v>0.42830367406549452</v>
      </c>
      <c r="S2358" s="36">
        <f>1-N2358/MAX($N$202:N2358)</f>
        <v>0.39688514633685279</v>
      </c>
    </row>
    <row r="2359" spans="1:19" x14ac:dyDescent="0.4">
      <c r="A2359" s="17">
        <f t="shared" si="109"/>
        <v>2357</v>
      </c>
      <c r="B2359">
        <v>1623888000</v>
      </c>
      <c r="C2359">
        <v>38095.17</v>
      </c>
      <c r="D2359" s="14">
        <f t="shared" si="110"/>
        <v>44364</v>
      </c>
      <c r="F2359">
        <f ca="1">IF(A2359&lt;$F$2,"",AVERAGE(INDIRECT("C"&amp;A2359-$F$2+3):C2359))</f>
        <v>41979.433181818182</v>
      </c>
      <c r="G2359" s="2">
        <f ca="1">IF(A2359&lt;$G$2,"",IF(A2359=$G$2,AVERAGE(INDIRECT("C"&amp;A2359-$G$2+3):C2359),G2358+(2/($G$2+3))*(C2359-G2358)))</f>
        <v>41697.85999348003</v>
      </c>
      <c r="J2359">
        <f ca="1">IF(F2359="","",IF(C2359&lt;(F2359*(1-'inputs and tables'!$K$14)),0,IF(C2359&gt;(F2359*(1+'inputs and tables'!$K$14)),1,J2358)))</f>
        <v>0</v>
      </c>
      <c r="K2359">
        <f ca="1">IF(G2359="","",IF(C2359&lt;(G2359*(1-'inputs and tables'!$K$14)),0,IF(C2359&gt;(G2359*(1+'inputs and tables'!$K$14)),1,K2358)))</f>
        <v>0</v>
      </c>
      <c r="N2359" s="13">
        <f t="shared" si="108"/>
        <v>137087.2287595814</v>
      </c>
      <c r="O2359" s="10">
        <f ca="1">(O2358+(IF(J2358&lt;&gt;J2357,(-O2358*'inputs and tables'!$K$22-'inputs and tables'!$K$21)-O2358*'inputs and tables'!$K$22,0)*('inputs and tables'!$K$15+'inputs and tables'!$K$16)))*(IF(AND(J2358=0,'inputs and tables'!$K$16=1),(data!C2358/data!C2359-1)*'inputs and tables'!$K$18+1,1)*IF(AND(J2358=1,'inputs and tables'!$K$15=1),(data!C2359/data!C2358-1)*'inputs and tables'!$K$17+1,1))</f>
        <v>14779454.404856903</v>
      </c>
      <c r="P2359" s="10">
        <f ca="1">(P2358+(IF(K2358&lt;&gt;K2357,(-P2358*'inputs and tables'!$K$22-'inputs and tables'!$K$21)-P2358*'inputs and tables'!$K$22,0)*('inputs and tables'!$K$15+'inputs and tables'!$K$16)))*(IF(AND(K2358=0,'inputs and tables'!$K$16=1),data!C2358/data!C2359,1)*IF(AND(K2358=1,'inputs and tables'!$K$15=1),data!C2359/data!C2358,1))</f>
        <v>58305.902817926857</v>
      </c>
      <c r="R2359" s="36">
        <f ca="1">1-O2359/MAX($O$202:O2359)</f>
        <v>0.42446441908740085</v>
      </c>
      <c r="S2359" s="36">
        <f>1-N2359/MAX($N$202:N2359)</f>
        <v>0.40090837579664895</v>
      </c>
    </row>
    <row r="2360" spans="1:19" x14ac:dyDescent="0.4">
      <c r="A2360" s="17">
        <f t="shared" si="109"/>
        <v>2358</v>
      </c>
      <c r="B2360">
        <v>1623974400</v>
      </c>
      <c r="C2360">
        <v>35841.81</v>
      </c>
      <c r="D2360" s="14">
        <f t="shared" si="110"/>
        <v>44365</v>
      </c>
      <c r="F2360">
        <f ca="1">IF(A2360&lt;$F$2,"",AVERAGE(INDIRECT("C"&amp;A2360-$F$2+3):C2360))</f>
        <v>41486.845000000001</v>
      </c>
      <c r="G2360" s="2">
        <f ca="1">IF(A2360&lt;$G$2,"",IF(A2360=$G$2,AVERAGE(INDIRECT("C"&amp;A2360-$G$2+3):C2360),G2359+(2/($G$2+3))*(C2360-G2359)))</f>
        <v>41448.666376736197</v>
      </c>
      <c r="J2360">
        <f ca="1">IF(F2360="","",IF(C2360&lt;(F2360*(1-'inputs and tables'!$K$14)),0,IF(C2360&gt;(F2360*(1+'inputs and tables'!$K$14)),1,J2359)))</f>
        <v>0</v>
      </c>
      <c r="K2360">
        <f ca="1">IF(G2360="","",IF(C2360&lt;(G2360*(1-'inputs and tables'!$K$14)),0,IF(C2360&gt;(G2360*(1+'inputs and tables'!$K$14)),1,K2359)))</f>
        <v>0</v>
      </c>
      <c r="N2360" s="13">
        <f t="shared" si="108"/>
        <v>128978.40872287622</v>
      </c>
      <c r="O2360" s="10">
        <f ca="1">(O2359+(IF(J2359&lt;&gt;J2358,(-O2359*'inputs and tables'!$K$22-'inputs and tables'!$K$21)-O2359*'inputs and tables'!$K$22,0)*('inputs and tables'!$K$15+'inputs and tables'!$K$16)))*(IF(AND(J2359=0,'inputs and tables'!$K$16=1),(data!C2359/data!C2360-1)*'inputs and tables'!$K$18+1,1)*IF(AND(J2359=1,'inputs and tables'!$K$15=1),(data!C2360/data!C2359-1)*'inputs and tables'!$K$17+1,1))</f>
        <v>15708632.685131487</v>
      </c>
      <c r="P2360" s="10">
        <f ca="1">(P2359+(IF(K2359&lt;&gt;K2358,(-P2359*'inputs and tables'!$K$22-'inputs and tables'!$K$21)-P2359*'inputs and tables'!$K$22,0)*('inputs and tables'!$K$15+'inputs and tables'!$K$16)))*(IF(AND(K2359=0,'inputs and tables'!$K$16=1),data!C2359/data!C2360,1)*IF(AND(K2359=1,'inputs and tables'!$K$15=1),data!C2360/data!C2359,1))</f>
        <v>61971.571186064612</v>
      </c>
      <c r="R2360" s="36">
        <f ca="1">1-O2360/MAX($O$202:O2360)</f>
        <v>0.38828073147214892</v>
      </c>
      <c r="S2360" s="36">
        <f>1-N2360/MAX($N$202:N2360)</f>
        <v>0.43634512807560877</v>
      </c>
    </row>
    <row r="2361" spans="1:19" x14ac:dyDescent="0.4">
      <c r="A2361" s="17">
        <f t="shared" si="109"/>
        <v>2359</v>
      </c>
      <c r="B2361">
        <v>1624060800</v>
      </c>
      <c r="C2361">
        <v>35484.79</v>
      </c>
      <c r="D2361" s="14">
        <f t="shared" si="110"/>
        <v>44366</v>
      </c>
      <c r="F2361">
        <f ca="1">IF(A2361&lt;$F$2,"",AVERAGE(INDIRECT("C"&amp;A2361-$F$2+3):C2361))</f>
        <v>41010.575227272726</v>
      </c>
      <c r="G2361" s="2">
        <f ca="1">IF(A2361&lt;$G$2,"",IF(A2361=$G$2,AVERAGE(INDIRECT("C"&amp;A2361-$G$2+3):C2361),G2360+(2/($G$2+3))*(C2361-G2360)))</f>
        <v>41194.88440325806</v>
      </c>
      <c r="J2361">
        <f ca="1">IF(F2361="","",IF(C2361&lt;(F2361*(1-'inputs and tables'!$K$14)),0,IF(C2361&gt;(F2361*(1+'inputs and tables'!$K$14)),1,J2360)))</f>
        <v>0</v>
      </c>
      <c r="K2361">
        <f ca="1">IF(G2361="","",IF(C2361&lt;(G2361*(1-'inputs and tables'!$K$14)),0,IF(C2361&gt;(G2361*(1+'inputs and tables'!$K$14)),1,K2360)))</f>
        <v>0</v>
      </c>
      <c r="N2361" s="13">
        <f t="shared" si="108"/>
        <v>127693.65576307199</v>
      </c>
      <c r="O2361" s="10">
        <f ca="1">(O2360+(IF(J2360&lt;&gt;J2359,(-O2360*'inputs and tables'!$K$22-'inputs and tables'!$K$21)-O2360*'inputs and tables'!$K$22,0)*('inputs and tables'!$K$15+'inputs and tables'!$K$16)))*(IF(AND(J2360=0,'inputs and tables'!$K$16=1),(data!C2360/data!C2361-1)*'inputs and tables'!$K$18+1,1)*IF(AND(J2360=1,'inputs and tables'!$K$15=1),(data!C2361/data!C2360-1)*'inputs and tables'!$K$17+1,1))</f>
        <v>15866680.571035435</v>
      </c>
      <c r="P2361" s="10">
        <f ca="1">(P2360+(IF(K2360&lt;&gt;K2359,(-P2360*'inputs and tables'!$K$22-'inputs and tables'!$K$21)-P2360*'inputs and tables'!$K$22,0)*('inputs and tables'!$K$15+'inputs and tables'!$K$16)))*(IF(AND(K2360=0,'inputs and tables'!$K$16=1),data!C2360/data!C2361,1)*IF(AND(K2360=1,'inputs and tables'!$K$15=1),data!C2361/data!C2360,1))</f>
        <v>62595.080310533114</v>
      </c>
      <c r="R2361" s="36">
        <f ca="1">1-O2361/MAX($O$202:O2361)</f>
        <v>0.3821260941402157</v>
      </c>
      <c r="S2361" s="36">
        <f>1-N2361/MAX($N$202:N2361)</f>
        <v>0.44195969001805657</v>
      </c>
    </row>
    <row r="2362" spans="1:19" x14ac:dyDescent="0.4">
      <c r="A2362" s="17">
        <f t="shared" si="109"/>
        <v>2360</v>
      </c>
      <c r="B2362">
        <v>1624147200</v>
      </c>
      <c r="C2362">
        <v>35585.78</v>
      </c>
      <c r="D2362" s="14">
        <f t="shared" si="110"/>
        <v>44367</v>
      </c>
      <c r="F2362">
        <f ca="1">IF(A2362&lt;$F$2,"",AVERAGE(INDIRECT("C"&amp;A2362-$F$2+3):C2362))</f>
        <v>40515.243181818179</v>
      </c>
      <c r="G2362" s="2">
        <f ca="1">IF(A2362&lt;$G$2,"",IF(A2362=$G$2,AVERAGE(INDIRECT("C"&amp;A2362-$G$2+3):C2362),G2361+(2/($G$2+3))*(C2362-G2361)))</f>
        <v>40956.199109502399</v>
      </c>
      <c r="J2362">
        <f ca="1">IF(F2362="","",IF(C2362&lt;(F2362*(1-'inputs and tables'!$K$14)),0,IF(C2362&gt;(F2362*(1+'inputs and tables'!$K$14)),1,J2361)))</f>
        <v>0</v>
      </c>
      <c r="K2362">
        <f ca="1">IF(G2362="","",IF(C2362&lt;(G2362*(1-'inputs and tables'!$K$14)),0,IF(C2362&gt;(G2362*(1+'inputs and tables'!$K$14)),1,K2361)))</f>
        <v>0</v>
      </c>
      <c r="N2362" s="13">
        <f t="shared" si="108"/>
        <v>128057.07294253148</v>
      </c>
      <c r="O2362" s="10">
        <f ca="1">(O2361+(IF(J2361&lt;&gt;J2360,(-O2361*'inputs and tables'!$K$22-'inputs and tables'!$K$21)-O2361*'inputs and tables'!$K$22,0)*('inputs and tables'!$K$15+'inputs and tables'!$K$16)))*(IF(AND(J2361=0,'inputs and tables'!$K$16=1),(data!C2361/data!C2362-1)*'inputs and tables'!$K$18+1,1)*IF(AND(J2361=1,'inputs and tables'!$K$15=1),(data!C2362/data!C2361-1)*'inputs and tables'!$K$17+1,1))</f>
        <v>15821652.021123959</v>
      </c>
      <c r="P2362" s="10">
        <f ca="1">(P2361+(IF(K2361&lt;&gt;K2360,(-P2361*'inputs and tables'!$K$22-'inputs and tables'!$K$21)-P2361*'inputs and tables'!$K$22,0)*('inputs and tables'!$K$15+'inputs and tables'!$K$16)))*(IF(AND(K2361=0,'inputs and tables'!$K$16=1),data!C2361/data!C2362,1)*IF(AND(K2361=1,'inputs and tables'!$K$15=1),data!C2362/data!C2361,1))</f>
        <v>62417.439770953526</v>
      </c>
      <c r="R2362" s="36">
        <f ca="1">1-O2362/MAX($O$202:O2362)</f>
        <v>0.38387957785626114</v>
      </c>
      <c r="S2362" s="36">
        <f>1-N2362/MAX($N$202:N2362)</f>
        <v>0.44037150277205406</v>
      </c>
    </row>
    <row r="2363" spans="1:19" x14ac:dyDescent="0.4">
      <c r="A2363" s="17">
        <f t="shared" si="109"/>
        <v>2361</v>
      </c>
      <c r="B2363">
        <v>1624233600</v>
      </c>
      <c r="C2363">
        <v>31609.82</v>
      </c>
      <c r="D2363" s="14">
        <f t="shared" si="110"/>
        <v>44368</v>
      </c>
      <c r="F2363">
        <f ca="1">IF(A2363&lt;$F$2,"",AVERAGE(INDIRECT("C"&amp;A2363-$F$2+3):C2363))</f>
        <v>39893.692499999997</v>
      </c>
      <c r="G2363" s="2">
        <f ca="1">IF(A2363&lt;$G$2,"",IF(A2363=$G$2,AVERAGE(INDIRECT("C"&amp;A2363-$G$2+3):C2363),G2362+(2/($G$2+3))*(C2363-G2362)))</f>
        <v>40558.48084952357</v>
      </c>
      <c r="J2363">
        <f ca="1">IF(F2363="","",IF(C2363&lt;(F2363*(1-'inputs and tables'!$K$14)),0,IF(C2363&gt;(F2363*(1+'inputs and tables'!$K$14)),1,J2362)))</f>
        <v>0</v>
      </c>
      <c r="K2363">
        <f ca="1">IF(G2363="","",IF(C2363&lt;(G2363*(1-'inputs and tables'!$K$14)),0,IF(C2363&gt;(G2363*(1+'inputs and tables'!$K$14)),1,K2362)))</f>
        <v>0</v>
      </c>
      <c r="N2363" s="13">
        <f t="shared" ref="N2363:N2426" si="111">(C2363/C2362)*N2362</f>
        <v>113749.39724351386</v>
      </c>
      <c r="O2363" s="10">
        <f ca="1">(O2362+(IF(J2362&lt;&gt;J2361,(-O2362*'inputs and tables'!$K$22-'inputs and tables'!$K$21)-O2362*'inputs and tables'!$K$22,0)*('inputs and tables'!$K$15+'inputs and tables'!$K$16)))*(IF(AND(J2362=0,'inputs and tables'!$K$16=1),(data!C2362/data!C2363-1)*'inputs and tables'!$K$18+1,1)*IF(AND(J2362=1,'inputs and tables'!$K$15=1),(data!C2363/data!C2362-1)*'inputs and tables'!$K$17+1,1))</f>
        <v>17811737.873239156</v>
      </c>
      <c r="P2363" s="10">
        <f ca="1">(P2362+(IF(K2362&lt;&gt;K2361,(-P2362*'inputs and tables'!$K$22-'inputs and tables'!$K$21)-P2362*'inputs and tables'!$K$22,0)*('inputs and tables'!$K$15+'inputs and tables'!$K$16)))*(IF(AND(K2362=0,'inputs and tables'!$K$16=1),data!C2362/data!C2363,1)*IF(AND(K2362=1,'inputs and tables'!$K$15=1),data!C2363/data!C2362,1))</f>
        <v>70268.457076073275</v>
      </c>
      <c r="R2363" s="36">
        <f ca="1">1-O2363/MAX($O$202:O2363)</f>
        <v>0.30638245343016135</v>
      </c>
      <c r="S2363" s="36">
        <f>1-N2363/MAX($N$202:N2363)</f>
        <v>0.50289817831038497</v>
      </c>
    </row>
    <row r="2364" spans="1:19" x14ac:dyDescent="0.4">
      <c r="A2364" s="17">
        <f t="shared" si="109"/>
        <v>2362</v>
      </c>
      <c r="B2364">
        <v>1624320000</v>
      </c>
      <c r="C2364">
        <v>32538.37</v>
      </c>
      <c r="D2364" s="14">
        <f t="shared" si="110"/>
        <v>44369</v>
      </c>
      <c r="F2364">
        <f ca="1">IF(A2364&lt;$F$2,"",AVERAGE(INDIRECT("C"&amp;A2364-$F$2+3):C2364))</f>
        <v>39307.91522727273</v>
      </c>
      <c r="G2364" s="2">
        <f ca="1">IF(A2364&lt;$G$2,"",IF(A2364=$G$2,AVERAGE(INDIRECT("C"&amp;A2364-$G$2+3):C2364),G2363+(2/($G$2+3))*(C2364-G2363)))</f>
        <v>40217.199536777887</v>
      </c>
      <c r="J2364">
        <f ca="1">IF(F2364="","",IF(C2364&lt;(F2364*(1-'inputs and tables'!$K$14)),0,IF(C2364&gt;(F2364*(1+'inputs and tables'!$K$14)),1,J2363)))</f>
        <v>0</v>
      </c>
      <c r="K2364">
        <f ca="1">IF(G2364="","",IF(C2364&lt;(G2364*(1-'inputs and tables'!$K$14)),0,IF(C2364&gt;(G2364*(1+'inputs and tables'!$K$14)),1,K2363)))</f>
        <v>0</v>
      </c>
      <c r="N2364" s="13">
        <f t="shared" si="111"/>
        <v>117090.82730576872</v>
      </c>
      <c r="O2364" s="10">
        <f ca="1">(O2363+(IF(J2363&lt;&gt;J2362,(-O2363*'inputs and tables'!$K$22-'inputs and tables'!$K$21)-O2363*'inputs and tables'!$K$22,0)*('inputs and tables'!$K$15+'inputs and tables'!$K$16)))*(IF(AND(J2363=0,'inputs and tables'!$K$16=1),(data!C2363/data!C2364-1)*'inputs and tables'!$K$18+1,1)*IF(AND(J2363=1,'inputs and tables'!$K$15=1),(data!C2364/data!C2363-1)*'inputs and tables'!$K$17+1,1))</f>
        <v>17303442.921703592</v>
      </c>
      <c r="P2364" s="10">
        <f ca="1">(P2363+(IF(K2363&lt;&gt;K2362,(-P2363*'inputs and tables'!$K$22-'inputs and tables'!$K$21)-P2363*'inputs and tables'!$K$22,0)*('inputs and tables'!$K$15+'inputs and tables'!$K$16)))*(IF(AND(K2363=0,'inputs and tables'!$K$16=1),data!C2363/data!C2364,1)*IF(AND(K2363=1,'inputs and tables'!$K$15=1),data!C2364/data!C2363,1))</f>
        <v>68263.200641347517</v>
      </c>
      <c r="R2364" s="36">
        <f ca="1">1-O2364/MAX($O$202:O2364)</f>
        <v>0.32617627140160321</v>
      </c>
      <c r="S2364" s="36">
        <f>1-N2364/MAX($N$202:N2364)</f>
        <v>0.48829563085741323</v>
      </c>
    </row>
    <row r="2365" spans="1:19" x14ac:dyDescent="0.4">
      <c r="A2365" s="17">
        <f t="shared" si="109"/>
        <v>2363</v>
      </c>
      <c r="B2365">
        <v>1624406400</v>
      </c>
      <c r="C2365">
        <v>33688.35</v>
      </c>
      <c r="D2365" s="14">
        <f t="shared" si="110"/>
        <v>44370</v>
      </c>
      <c r="F2365">
        <f ca="1">IF(A2365&lt;$F$2,"",AVERAGE(INDIRECT("C"&amp;A2365-$F$2+3):C2365))</f>
        <v>38803.868409090923</v>
      </c>
      <c r="G2365" s="2">
        <f ca="1">IF(A2365&lt;$G$2,"",IF(A2365=$G$2,AVERAGE(INDIRECT("C"&amp;A2365-$G$2+3):C2365),G2364+(2/($G$2+3))*(C2365-G2364)))</f>
        <v>39939.376152234145</v>
      </c>
      <c r="J2365">
        <f ca="1">IF(F2365="","",IF(C2365&lt;(F2365*(1-'inputs and tables'!$K$14)),0,IF(C2365&gt;(F2365*(1+'inputs and tables'!$K$14)),1,J2364)))</f>
        <v>0</v>
      </c>
      <c r="K2365">
        <f ca="1">IF(G2365="","",IF(C2365&lt;(G2365*(1-'inputs and tables'!$K$14)),0,IF(C2365&gt;(G2365*(1+'inputs and tables'!$K$14)),1,K2364)))</f>
        <v>0</v>
      </c>
      <c r="N2365" s="13">
        <f t="shared" si="111"/>
        <v>121229.08345028633</v>
      </c>
      <c r="O2365" s="10">
        <f ca="1">(O2364+(IF(J2364&lt;&gt;J2363,(-O2364*'inputs and tables'!$K$22-'inputs and tables'!$K$21)-O2364*'inputs and tables'!$K$22,0)*('inputs and tables'!$K$15+'inputs and tables'!$K$16)))*(IF(AND(J2364=0,'inputs and tables'!$K$16=1),(data!C2364/data!C2365-1)*'inputs and tables'!$K$18+1,1)*IF(AND(J2364=1,'inputs and tables'!$K$15=1),(data!C2365/data!C2364-1)*'inputs and tables'!$K$17+1,1))</f>
        <v>16712775.427121617</v>
      </c>
      <c r="P2365" s="10">
        <f ca="1">(P2364+(IF(K2364&lt;&gt;K2363,(-P2364*'inputs and tables'!$K$22-'inputs and tables'!$K$21)-P2364*'inputs and tables'!$K$22,0)*('inputs and tables'!$K$15+'inputs and tables'!$K$16)))*(IF(AND(K2364=0,'inputs and tables'!$K$16=1),data!C2364/data!C2365,1)*IF(AND(K2364=1,'inputs and tables'!$K$15=1),data!C2365/data!C2364,1))</f>
        <v>65932.979200596135</v>
      </c>
      <c r="R2365" s="36">
        <f ca="1">1-O2365/MAX($O$202:O2365)</f>
        <v>0.34917780787975017</v>
      </c>
      <c r="S2365" s="36">
        <f>1-N2365/MAX($N$202:N2365)</f>
        <v>0.47021083464830415</v>
      </c>
    </row>
    <row r="2366" spans="1:19" x14ac:dyDescent="0.4">
      <c r="A2366" s="17">
        <f t="shared" si="109"/>
        <v>2364</v>
      </c>
      <c r="B2366">
        <v>1624492800</v>
      </c>
      <c r="C2366">
        <v>34654.58</v>
      </c>
      <c r="D2366" s="14">
        <f t="shared" si="110"/>
        <v>44371</v>
      </c>
      <c r="F2366">
        <f ca="1">IF(A2366&lt;$F$2,"",AVERAGE(INDIRECT("C"&amp;A2366-$F$2+3):C2366))</f>
        <v>38301.627272727288</v>
      </c>
      <c r="G2366" s="2">
        <f ca="1">IF(A2366&lt;$G$2,"",IF(A2366=$G$2,AVERAGE(INDIRECT("C"&amp;A2366-$G$2+3):C2366),G2365+(2/($G$2+3))*(C2366-G2365)))</f>
        <v>39714.491209585882</v>
      </c>
      <c r="J2366">
        <f ca="1">IF(F2366="","",IF(C2366&lt;(F2366*(1-'inputs and tables'!$K$14)),0,IF(C2366&gt;(F2366*(1+'inputs and tables'!$K$14)),1,J2365)))</f>
        <v>0</v>
      </c>
      <c r="K2366">
        <f ca="1">IF(G2366="","",IF(C2366&lt;(G2366*(1-'inputs and tables'!$K$14)),0,IF(C2366&gt;(G2366*(1+'inputs and tables'!$K$14)),1,K2365)))</f>
        <v>0</v>
      </c>
      <c r="N2366" s="13">
        <f t="shared" si="111"/>
        <v>124706.10673288017</v>
      </c>
      <c r="O2366" s="10">
        <f ca="1">(O2365+(IF(J2365&lt;&gt;J2364,(-O2365*'inputs and tables'!$K$22-'inputs and tables'!$K$21)-O2365*'inputs and tables'!$K$22,0)*('inputs and tables'!$K$15+'inputs and tables'!$K$16)))*(IF(AND(J2365=0,'inputs and tables'!$K$16=1),(data!C2365/data!C2366-1)*'inputs and tables'!$K$18+1,1)*IF(AND(J2365=1,'inputs and tables'!$K$15=1),(data!C2366/data!C2365-1)*'inputs and tables'!$K$17+1,1))</f>
        <v>16246794.162857333</v>
      </c>
      <c r="P2366" s="10">
        <f ca="1">(P2365+(IF(K2365&lt;&gt;K2364,(-P2365*'inputs and tables'!$K$22-'inputs and tables'!$K$21)-P2365*'inputs and tables'!$K$22,0)*('inputs and tables'!$K$15+'inputs and tables'!$K$16)))*(IF(AND(K2365=0,'inputs and tables'!$K$16=1),data!C2365/data!C2366,1)*IF(AND(K2365=1,'inputs and tables'!$K$15=1),data!C2366/data!C2365,1))</f>
        <v>64094.652996873796</v>
      </c>
      <c r="R2366" s="36">
        <f ca="1">1-O2366/MAX($O$202:O2366)</f>
        <v>0.36732386322632637</v>
      </c>
      <c r="S2366" s="36">
        <f>1-N2366/MAX($N$202:N2366)</f>
        <v>0.45501572461062734</v>
      </c>
    </row>
    <row r="2367" spans="1:19" x14ac:dyDescent="0.4">
      <c r="A2367" s="17">
        <f t="shared" si="109"/>
        <v>2365</v>
      </c>
      <c r="B2367">
        <v>1624579200</v>
      </c>
      <c r="C2367">
        <v>31594.63</v>
      </c>
      <c r="D2367" s="14">
        <f t="shared" si="110"/>
        <v>44372</v>
      </c>
      <c r="F2367">
        <f ca="1">IF(A2367&lt;$F$2,"",AVERAGE(INDIRECT("C"&amp;A2367-$F$2+3):C2367))</f>
        <v>37894.715000000011</v>
      </c>
      <c r="G2367" s="2">
        <f ca="1">IF(A2367&lt;$G$2,"",IF(A2367=$G$2,AVERAGE(INDIRECT("C"&amp;A2367-$G$2+3):C2367),G2366+(2/($G$2+3))*(C2367-G2366)))</f>
        <v>39368.965200667335</v>
      </c>
      <c r="J2367">
        <f ca="1">IF(F2367="","",IF(C2367&lt;(F2367*(1-'inputs and tables'!$K$14)),0,IF(C2367&gt;(F2367*(1+'inputs and tables'!$K$14)),1,J2366)))</f>
        <v>0</v>
      </c>
      <c r="K2367">
        <f ca="1">IF(G2367="","",IF(C2367&lt;(G2367*(1-'inputs and tables'!$K$14)),0,IF(C2367&gt;(G2367*(1+'inputs and tables'!$K$14)),1,K2366)))</f>
        <v>0</v>
      </c>
      <c r="N2367" s="13">
        <f t="shared" si="111"/>
        <v>113694.73532692816</v>
      </c>
      <c r="O2367" s="10">
        <f ca="1">(O2366+(IF(J2366&lt;&gt;J2365,(-O2366*'inputs and tables'!$K$22-'inputs and tables'!$K$21)-O2366*'inputs and tables'!$K$22,0)*('inputs and tables'!$K$15+'inputs and tables'!$K$16)))*(IF(AND(J2366=0,'inputs and tables'!$K$16=1),(data!C2366/data!C2367-1)*'inputs and tables'!$K$18+1,1)*IF(AND(J2366=1,'inputs and tables'!$K$15=1),(data!C2367/data!C2366-1)*'inputs and tables'!$K$17+1,1))</f>
        <v>17820301.36324662</v>
      </c>
      <c r="P2367" s="10">
        <f ca="1">(P2366+(IF(K2366&lt;&gt;K2365,(-P2366*'inputs and tables'!$K$22-'inputs and tables'!$K$21)-P2366*'inputs and tables'!$K$22,0)*('inputs and tables'!$K$15+'inputs and tables'!$K$16)))*(IF(AND(K2366=0,'inputs and tables'!$K$16=1),data!C2366/data!C2367,1)*IF(AND(K2366=1,'inputs and tables'!$K$15=1),data!C2367/data!C2366,1))</f>
        <v>70302.240597607975</v>
      </c>
      <c r="R2367" s="36">
        <f ca="1">1-O2367/MAX($O$202:O2367)</f>
        <v>0.30604897743970361</v>
      </c>
      <c r="S2367" s="36">
        <f>1-N2367/MAX($N$202:N2367)</f>
        <v>0.50313705903388994</v>
      </c>
    </row>
    <row r="2368" spans="1:19" x14ac:dyDescent="0.4">
      <c r="A2368" s="17">
        <f t="shared" si="109"/>
        <v>2366</v>
      </c>
      <c r="B2368">
        <v>1624665600</v>
      </c>
      <c r="C2368">
        <v>32275.19</v>
      </c>
      <c r="D2368" s="14">
        <f t="shared" si="110"/>
        <v>44373</v>
      </c>
      <c r="F2368">
        <f ca="1">IF(A2368&lt;$F$2,"",AVERAGE(INDIRECT("C"&amp;A2368-$F$2+3):C2368))</f>
        <v>37498.921363636378</v>
      </c>
      <c r="G2368" s="2">
        <f ca="1">IF(A2368&lt;$G$2,"",IF(A2368=$G$2,AVERAGE(INDIRECT("C"&amp;A2368-$G$2+3):C2368),G2367+(2/($G$2+3))*(C2368-G2367)))</f>
        <v>39067.102426170852</v>
      </c>
      <c r="J2368">
        <f ca="1">IF(F2368="","",IF(C2368&lt;(F2368*(1-'inputs and tables'!$K$14)),0,IF(C2368&gt;(F2368*(1+'inputs and tables'!$K$14)),1,J2367)))</f>
        <v>0</v>
      </c>
      <c r="K2368">
        <f ca="1">IF(G2368="","",IF(C2368&lt;(G2368*(1-'inputs and tables'!$K$14)),0,IF(C2368&gt;(G2368*(1+'inputs and tables'!$K$14)),1,K2367)))</f>
        <v>0</v>
      </c>
      <c r="N2368" s="13">
        <f t="shared" si="111"/>
        <v>116143.76192018446</v>
      </c>
      <c r="O2368" s="10">
        <f ca="1">(O2367+(IF(J2367&lt;&gt;J2366,(-O2367*'inputs and tables'!$K$22-'inputs and tables'!$K$21)-O2367*'inputs and tables'!$K$22,0)*('inputs and tables'!$K$15+'inputs and tables'!$K$16)))*(IF(AND(J2367=0,'inputs and tables'!$K$16=1),(data!C2367/data!C2368-1)*'inputs and tables'!$K$18+1,1)*IF(AND(J2367=1,'inputs and tables'!$K$15=1),(data!C2368/data!C2367-1)*'inputs and tables'!$K$17+1,1))</f>
        <v>17444539.538272977</v>
      </c>
      <c r="P2368" s="10">
        <f ca="1">(P2367+(IF(K2367&lt;&gt;K2366,(-P2367*'inputs and tables'!$K$22-'inputs and tables'!$K$21)-P2367*'inputs and tables'!$K$22,0)*('inputs and tables'!$K$15+'inputs and tables'!$K$16)))*(IF(AND(K2367=0,'inputs and tables'!$K$16=1),data!C2367/data!C2368,1)*IF(AND(K2367=1,'inputs and tables'!$K$15=1),data!C2368/data!C2367,1))</f>
        <v>68819.835912736773</v>
      </c>
      <c r="R2368" s="36">
        <f ca="1">1-O2368/MAX($O$202:O2368)</f>
        <v>0.32068174359580159</v>
      </c>
      <c r="S2368" s="36">
        <f>1-N2368/MAX($N$202:N2368)</f>
        <v>0.49243444776406686</v>
      </c>
    </row>
    <row r="2369" spans="1:19" x14ac:dyDescent="0.4">
      <c r="A2369" s="17">
        <f t="shared" si="109"/>
        <v>2367</v>
      </c>
      <c r="B2369">
        <v>1624752000</v>
      </c>
      <c r="C2369">
        <v>34709.230000000003</v>
      </c>
      <c r="D2369" s="14">
        <f t="shared" si="110"/>
        <v>44374</v>
      </c>
      <c r="F2369">
        <f ca="1">IF(A2369&lt;$F$2,"",AVERAGE(INDIRECT("C"&amp;A2369-$F$2+3):C2369))</f>
        <v>37153.824772727283</v>
      </c>
      <c r="G2369" s="2">
        <f ca="1">IF(A2369&lt;$G$2,"",IF(A2369=$G$2,AVERAGE(INDIRECT("C"&amp;A2369-$G$2+3):C2369),G2368+(2/($G$2+3))*(C2369-G2368)))</f>
        <v>38881.661046333793</v>
      </c>
      <c r="J2369">
        <f ca="1">IF(F2369="","",IF(C2369&lt;(F2369*(1-'inputs and tables'!$K$14)),0,IF(C2369&gt;(F2369*(1+'inputs and tables'!$K$14)),1,J2368)))</f>
        <v>0</v>
      </c>
      <c r="K2369">
        <f ca="1">IF(G2369="","",IF(C2369&lt;(G2369*(1-'inputs and tables'!$K$14)),0,IF(C2369&gt;(G2369*(1+'inputs and tables'!$K$14)),1,K2368)))</f>
        <v>0</v>
      </c>
      <c r="N2369" s="13">
        <f t="shared" si="111"/>
        <v>124902.76728201832</v>
      </c>
      <c r="O2369" s="10">
        <f ca="1">(O2368+(IF(J2368&lt;&gt;J2367,(-O2368*'inputs and tables'!$K$22-'inputs and tables'!$K$21)-O2368*'inputs and tables'!$K$22,0)*('inputs and tables'!$K$15+'inputs and tables'!$K$16)))*(IF(AND(J2368=0,'inputs and tables'!$K$16=1),(data!C2368/data!C2369-1)*'inputs and tables'!$K$18+1,1)*IF(AND(J2368=1,'inputs and tables'!$K$15=1),(data!C2369/data!C2368-1)*'inputs and tables'!$K$17+1,1))</f>
        <v>16221213.436894812</v>
      </c>
      <c r="P2369" s="10">
        <f ca="1">(P2368+(IF(K2368&lt;&gt;K2367,(-P2368*'inputs and tables'!$K$22-'inputs and tables'!$K$21)-P2368*'inputs and tables'!$K$22,0)*('inputs and tables'!$K$15+'inputs and tables'!$K$16)))*(IF(AND(K2368=0,'inputs and tables'!$K$16=1),data!C2368/data!C2369,1)*IF(AND(K2368=1,'inputs and tables'!$K$15=1),data!C2369/data!C2368,1))</f>
        <v>63993.735379678619</v>
      </c>
      <c r="R2369" s="36">
        <f ca="1">1-O2369/MAX($O$202:O2369)</f>
        <v>0.3683200175885718</v>
      </c>
      <c r="S2369" s="36">
        <f>1-N2369/MAX($N$202:N2369)</f>
        <v>0.45415628869623936</v>
      </c>
    </row>
    <row r="2370" spans="1:19" x14ac:dyDescent="0.4">
      <c r="A2370" s="17">
        <f t="shared" si="109"/>
        <v>2368</v>
      </c>
      <c r="B2370">
        <v>1624838400</v>
      </c>
      <c r="C2370">
        <v>34493.22</v>
      </c>
      <c r="D2370" s="14">
        <f t="shared" si="110"/>
        <v>44375</v>
      </c>
      <c r="F2370">
        <f ca="1">IF(A2370&lt;$F$2,"",AVERAGE(INDIRECT("C"&amp;A2370-$F$2+3):C2370))</f>
        <v>36874.681818181831</v>
      </c>
      <c r="G2370" s="2">
        <f ca="1">IF(A2370&lt;$G$2,"",IF(A2370=$G$2,AVERAGE(INDIRECT("C"&amp;A2370-$G$2+3):C2370),G2369+(2/($G$2+3))*(C2370-G2369)))</f>
        <v>38694.918874149378</v>
      </c>
      <c r="J2370">
        <f ca="1">IF(F2370="","",IF(C2370&lt;(F2370*(1-'inputs and tables'!$K$14)),0,IF(C2370&gt;(F2370*(1+'inputs and tables'!$K$14)),1,J2369)))</f>
        <v>0</v>
      </c>
      <c r="K2370">
        <f ca="1">IF(G2370="","",IF(C2370&lt;(G2370*(1-'inputs and tables'!$K$14)),0,IF(C2370&gt;(G2370*(1+'inputs and tables'!$K$14)),1,K2369)))</f>
        <v>0</v>
      </c>
      <c r="N2370" s="13">
        <f t="shared" si="111"/>
        <v>124125.44532009093</v>
      </c>
      <c r="O2370" s="10">
        <f ca="1">(O2369+(IF(J2369&lt;&gt;J2368,(-O2369*'inputs and tables'!$K$22-'inputs and tables'!$K$21)-O2369*'inputs and tables'!$K$22,0)*('inputs and tables'!$K$15+'inputs and tables'!$K$16)))*(IF(AND(J2369=0,'inputs and tables'!$K$16=1),(data!C2369/data!C2370-1)*'inputs and tables'!$K$18+1,1)*IF(AND(J2369=1,'inputs and tables'!$K$15=1),(data!C2370/data!C2369-1)*'inputs and tables'!$K$17+1,1))</f>
        <v>16322797.003592951</v>
      </c>
      <c r="P2370" s="10">
        <f ca="1">(P2369+(IF(K2369&lt;&gt;K2368,(-P2369*'inputs and tables'!$K$22-'inputs and tables'!$K$21)-P2369*'inputs and tables'!$K$22,0)*('inputs and tables'!$K$15+'inputs and tables'!$K$16)))*(IF(AND(K2369=0,'inputs and tables'!$K$16=1),data!C2369/data!C2370,1)*IF(AND(K2369=1,'inputs and tables'!$K$15=1),data!C2370/data!C2369,1))</f>
        <v>64394.489115611774</v>
      </c>
      <c r="R2370" s="36">
        <f ca="1">1-O2370/MAX($O$202:O2370)</f>
        <v>0.36436419111018881</v>
      </c>
      <c r="S2370" s="36">
        <f>1-N2370/MAX($N$202:N2370)</f>
        <v>0.45755330153918428</v>
      </c>
    </row>
    <row r="2371" spans="1:19" x14ac:dyDescent="0.4">
      <c r="A2371" s="17">
        <f t="shared" si="109"/>
        <v>2369</v>
      </c>
      <c r="B2371">
        <v>1624924800</v>
      </c>
      <c r="C2371">
        <v>35904.28</v>
      </c>
      <c r="D2371" s="14">
        <f t="shared" si="110"/>
        <v>44376</v>
      </c>
      <c r="F2371">
        <f ca="1">IF(A2371&lt;$F$2,"",AVERAGE(INDIRECT("C"&amp;A2371-$F$2+3):C2371))</f>
        <v>36634.988409090918</v>
      </c>
      <c r="G2371" s="2">
        <f ca="1">IF(A2371&lt;$G$2,"",IF(A2371=$G$2,AVERAGE(INDIRECT("C"&amp;A2371-$G$2+3):C2371),G2370+(2/($G$2+3))*(C2371-G2370)))</f>
        <v>38576.168283760046</v>
      </c>
      <c r="J2371">
        <f ca="1">IF(F2371="","",IF(C2371&lt;(F2371*(1-'inputs and tables'!$K$14)),0,IF(C2371&gt;(F2371*(1+'inputs and tables'!$K$14)),1,J2370)))</f>
        <v>0</v>
      </c>
      <c r="K2371">
        <f ca="1">IF(G2371="","",IF(C2371&lt;(G2371*(1-'inputs and tables'!$K$14)),0,IF(C2371&gt;(G2371*(1+'inputs and tables'!$K$14)),1,K2370)))</f>
        <v>0</v>
      </c>
      <c r="N2371" s="13">
        <f t="shared" si="111"/>
        <v>129203.20990319937</v>
      </c>
      <c r="O2371" s="10">
        <f ca="1">(O2370+(IF(J2370&lt;&gt;J2369,(-O2370*'inputs and tables'!$K$22-'inputs and tables'!$K$21)-O2370*'inputs and tables'!$K$22,0)*('inputs and tables'!$K$15+'inputs and tables'!$K$16)))*(IF(AND(J2370=0,'inputs and tables'!$K$16=1),(data!C2370/data!C2371-1)*'inputs and tables'!$K$18+1,1)*IF(AND(J2370=1,'inputs and tables'!$K$15=1),(data!C2371/data!C2370-1)*'inputs and tables'!$K$17+1,1))</f>
        <v>15681301.172458338</v>
      </c>
      <c r="P2371" s="10">
        <f ca="1">(P2370+(IF(K2370&lt;&gt;K2369,(-P2370*'inputs and tables'!$K$22-'inputs and tables'!$K$21)-P2370*'inputs and tables'!$K$22,0)*('inputs and tables'!$K$15+'inputs and tables'!$K$16)))*(IF(AND(K2370=0,'inputs and tables'!$K$16=1),data!C2370/data!C2371,1)*IF(AND(K2370=1,'inputs and tables'!$K$15=1),data!C2371/data!C2370,1))</f>
        <v>61863.746602143321</v>
      </c>
      <c r="R2371" s="36">
        <f ca="1">1-O2371/MAX($O$202:O2371)</f>
        <v>0.3893450642677081</v>
      </c>
      <c r="S2371" s="36">
        <f>1-N2371/MAX($N$202:N2371)</f>
        <v>0.43536271340823796</v>
      </c>
    </row>
    <row r="2372" spans="1:19" x14ac:dyDescent="0.4">
      <c r="A2372" s="17">
        <f t="shared" si="109"/>
        <v>2370</v>
      </c>
      <c r="B2372">
        <v>1625011200</v>
      </c>
      <c r="C2372">
        <v>35060</v>
      </c>
      <c r="D2372" s="14">
        <f t="shared" si="110"/>
        <v>44377</v>
      </c>
      <c r="F2372">
        <f ca="1">IF(A2372&lt;$F$2,"",AVERAGE(INDIRECT("C"&amp;A2372-$F$2+3):C2372))</f>
        <v>36441.34068181819</v>
      </c>
      <c r="G2372" s="2">
        <f ca="1">IF(A2372&lt;$G$2,"",IF(A2372=$G$2,AVERAGE(INDIRECT("C"&amp;A2372-$G$2+3):C2372),G2371+(2/($G$2+3))*(C2372-G2371)))</f>
        <v>38426.544101472384</v>
      </c>
      <c r="J2372">
        <f ca="1">IF(F2372="","",IF(C2372&lt;(F2372*(1-'inputs and tables'!$K$14)),0,IF(C2372&gt;(F2372*(1+'inputs and tables'!$K$14)),1,J2371)))</f>
        <v>0</v>
      </c>
      <c r="K2372">
        <f ca="1">IF(G2372="","",IF(C2372&lt;(G2372*(1-'inputs and tables'!$K$14)),0,IF(C2372&gt;(G2372*(1+'inputs and tables'!$K$14)),1,K2371)))</f>
        <v>0</v>
      </c>
      <c r="N2372" s="13">
        <f t="shared" si="111"/>
        <v>126165.02932815168</v>
      </c>
      <c r="O2372" s="10">
        <f ca="1">(O2371+(IF(J2371&lt;&gt;J2370,(-O2371*'inputs and tables'!$K$22-'inputs and tables'!$K$21)-O2371*'inputs and tables'!$K$22,0)*('inputs and tables'!$K$15+'inputs and tables'!$K$16)))*(IF(AND(J2371=0,'inputs and tables'!$K$16=1),(data!C2371/data!C2372-1)*'inputs and tables'!$K$18+1,1)*IF(AND(J2371=1,'inputs and tables'!$K$15=1),(data!C2372/data!C2371-1)*'inputs and tables'!$K$17+1,1))</f>
        <v>16058922.648610165</v>
      </c>
      <c r="P2372" s="10">
        <f ca="1">(P2371+(IF(K2371&lt;&gt;K2370,(-P2371*'inputs and tables'!$K$22-'inputs and tables'!$K$21)-P2371*'inputs and tables'!$K$22,0)*('inputs and tables'!$K$15+'inputs and tables'!$K$16)))*(IF(AND(K2371=0,'inputs and tables'!$K$16=1),data!C2371/data!C2372,1)*IF(AND(K2371=1,'inputs and tables'!$K$15=1),data!C2372/data!C2371,1))</f>
        <v>63353.487731101035</v>
      </c>
      <c r="R2372" s="36">
        <f ca="1">1-O2372/MAX($O$202:O2372)</f>
        <v>0.37463988032189932</v>
      </c>
      <c r="S2372" s="36">
        <f>1-N2372/MAX($N$202:N2372)</f>
        <v>0.44864001539907838</v>
      </c>
    </row>
    <row r="2373" spans="1:19" x14ac:dyDescent="0.4">
      <c r="A2373" s="17">
        <f t="shared" ref="A2373:A2436" si="112">A2372+1</f>
        <v>2371</v>
      </c>
      <c r="B2373">
        <v>1625097600</v>
      </c>
      <c r="C2373">
        <v>33516.11</v>
      </c>
      <c r="D2373" s="14">
        <f t="shared" si="110"/>
        <v>44378</v>
      </c>
      <c r="F2373">
        <f ca="1">IF(A2373&lt;$F$2,"",AVERAGE(INDIRECT("C"&amp;A2373-$F$2+3):C2373))</f>
        <v>36229.044318181819</v>
      </c>
      <c r="G2373" s="2">
        <f ca="1">IF(A2373&lt;$G$2,"",IF(A2373=$G$2,AVERAGE(INDIRECT("C"&amp;A2373-$G$2+3):C2373),G2372+(2/($G$2+3))*(C2373-G2372)))</f>
        <v>38217.589458856535</v>
      </c>
      <c r="J2373">
        <f ca="1">IF(F2373="","",IF(C2373&lt;(F2373*(1-'inputs and tables'!$K$14)),0,IF(C2373&gt;(F2373*(1+'inputs and tables'!$K$14)),1,J2372)))</f>
        <v>0</v>
      </c>
      <c r="K2373">
        <f ca="1">IF(G2373="","",IF(C2373&lt;(G2373*(1-'inputs and tables'!$K$14)),0,IF(C2373&gt;(G2373*(1+'inputs and tables'!$K$14)),1,K2372)))</f>
        <v>0</v>
      </c>
      <c r="N2373" s="13">
        <f t="shared" si="111"/>
        <v>120609.26985497883</v>
      </c>
      <c r="O2373" s="10">
        <f ca="1">(O2372+(IF(J2372&lt;&gt;J2371,(-O2372*'inputs and tables'!$K$22-'inputs and tables'!$K$21)-O2372*'inputs and tables'!$K$22,0)*('inputs and tables'!$K$15+'inputs and tables'!$K$16)))*(IF(AND(J2372=0,'inputs and tables'!$K$16=1),(data!C2372/data!C2373-1)*'inputs and tables'!$K$18+1,1)*IF(AND(J2372=1,'inputs and tables'!$K$15=1),(data!C2373/data!C2372-1)*'inputs and tables'!$K$17+1,1))</f>
        <v>16798662.734436434</v>
      </c>
      <c r="P2373" s="10">
        <f ca="1">(P2372+(IF(K2372&lt;&gt;K2371,(-P2372*'inputs and tables'!$K$22-'inputs and tables'!$K$21)-P2372*'inputs and tables'!$K$22,0)*('inputs and tables'!$K$15+'inputs and tables'!$K$16)))*(IF(AND(K2372=0,'inputs and tables'!$K$16=1),data!C2372/data!C2373,1)*IF(AND(K2372=1,'inputs and tables'!$K$15=1),data!C2373/data!C2372,1))</f>
        <v>66271.810178818545</v>
      </c>
      <c r="R2373" s="36">
        <f ca="1">1-O2373/MAX($O$202:O2373)</f>
        <v>0.34583321883374274</v>
      </c>
      <c r="S2373" s="36">
        <f>1-N2373/MAX($N$202:N2373)</f>
        <v>0.47291951245057628</v>
      </c>
    </row>
    <row r="2374" spans="1:19" x14ac:dyDescent="0.4">
      <c r="A2374" s="17">
        <f t="shared" si="112"/>
        <v>2372</v>
      </c>
      <c r="B2374">
        <v>1625184000</v>
      </c>
      <c r="C2374">
        <v>33805.019999999997</v>
      </c>
      <c r="D2374" s="14">
        <f t="shared" si="110"/>
        <v>44379</v>
      </c>
      <c r="F2374">
        <f ca="1">IF(A2374&lt;$F$2,"",AVERAGE(INDIRECT("C"&amp;A2374-$F$2+3):C2374))</f>
        <v>36162.52772727274</v>
      </c>
      <c r="G2374" s="2">
        <f ca="1">IF(A2374&lt;$G$2,"",IF(A2374=$G$2,AVERAGE(INDIRECT("C"&amp;A2374-$G$2+3):C2374),G2373+(2/($G$2+3))*(C2374-G2373)))</f>
        <v>38029.820545713701</v>
      </c>
      <c r="J2374">
        <f ca="1">IF(F2374="","",IF(C2374&lt;(F2374*(1-'inputs and tables'!$K$14)),0,IF(C2374&gt;(F2374*(1+'inputs and tables'!$K$14)),1,J2373)))</f>
        <v>0</v>
      </c>
      <c r="K2374">
        <f ca="1">IF(G2374="","",IF(C2374&lt;(G2374*(1-'inputs and tables'!$K$14)),0,IF(C2374&gt;(G2374*(1+'inputs and tables'!$K$14)),1,K2373)))</f>
        <v>0</v>
      </c>
      <c r="N2374" s="13">
        <f t="shared" si="111"/>
        <v>121648.92583396329</v>
      </c>
      <c r="O2374" s="10">
        <f ca="1">(O2373+(IF(J2373&lt;&gt;J2372,(-O2373*'inputs and tables'!$K$22-'inputs and tables'!$K$21)-O2373*'inputs and tables'!$K$22,0)*('inputs and tables'!$K$15+'inputs and tables'!$K$16)))*(IF(AND(J2373=0,'inputs and tables'!$K$16=1),(data!C2373/data!C2374-1)*'inputs and tables'!$K$18+1,1)*IF(AND(J2373=1,'inputs and tables'!$K$15=1),(data!C2374/data!C2373-1)*'inputs and tables'!$K$17+1,1))</f>
        <v>16655095.250950076</v>
      </c>
      <c r="P2374" s="10">
        <f ca="1">(P2373+(IF(K2373&lt;&gt;K2372,(-P2373*'inputs and tables'!$K$22-'inputs and tables'!$K$21)-P2373*'inputs and tables'!$K$22,0)*('inputs and tables'!$K$15+'inputs and tables'!$K$16)))*(IF(AND(K2373=0,'inputs and tables'!$K$16=1),data!C2373/data!C2374,1)*IF(AND(K2373=1,'inputs and tables'!$K$15=1),data!C2374/data!C2373,1))</f>
        <v>65705.427177750593</v>
      </c>
      <c r="R2374" s="36">
        <f ca="1">1-O2374/MAX($O$202:O2374)</f>
        <v>0.35142396614721105</v>
      </c>
      <c r="S2374" s="36">
        <f>1-N2374/MAX($N$202:N2374)</f>
        <v>0.46837606084900618</v>
      </c>
    </row>
    <row r="2375" spans="1:19" x14ac:dyDescent="0.4">
      <c r="A2375" s="17">
        <f t="shared" si="112"/>
        <v>2373</v>
      </c>
      <c r="B2375">
        <v>1625270400</v>
      </c>
      <c r="C2375">
        <v>34682.160000000003</v>
      </c>
      <c r="D2375" s="14">
        <f t="shared" si="110"/>
        <v>44380</v>
      </c>
      <c r="F2375">
        <f ca="1">IF(A2375&lt;$F$2,"",AVERAGE(INDIRECT("C"&amp;A2375-$F$2+3):C2375))</f>
        <v>36027.501136363637</v>
      </c>
      <c r="G2375" s="2">
        <f ca="1">IF(A2375&lt;$G$2,"",IF(A2375=$G$2,AVERAGE(INDIRECT("C"&amp;A2375-$G$2+3):C2375),G2374+(2/($G$2+3))*(C2375-G2374)))</f>
        <v>37887.366905470568</v>
      </c>
      <c r="J2375">
        <f ca="1">IF(F2375="","",IF(C2375&lt;(F2375*(1-'inputs and tables'!$K$14)),0,IF(C2375&gt;(F2375*(1+'inputs and tables'!$K$14)),1,J2374)))</f>
        <v>0</v>
      </c>
      <c r="K2375">
        <f ca="1">IF(G2375="","",IF(C2375&lt;(G2375*(1-'inputs and tables'!$K$14)),0,IF(C2375&gt;(G2375*(1+'inputs and tables'!$K$14)),1,K2374)))</f>
        <v>0</v>
      </c>
      <c r="N2375" s="13">
        <f t="shared" si="111"/>
        <v>124805.354636727</v>
      </c>
      <c r="O2375" s="10">
        <f ca="1">(O2374+(IF(J2374&lt;&gt;J2373,(-O2374*'inputs and tables'!$K$22-'inputs and tables'!$K$21)-O2374*'inputs and tables'!$K$22,0)*('inputs and tables'!$K$15+'inputs and tables'!$K$16)))*(IF(AND(J2374=0,'inputs and tables'!$K$16=1),(data!C2374/data!C2375-1)*'inputs and tables'!$K$18+1,1)*IF(AND(J2374=1,'inputs and tables'!$K$15=1),(data!C2375/data!C2374-1)*'inputs and tables'!$K$17+1,1))</f>
        <v>16233874.362504302</v>
      </c>
      <c r="P2375" s="10">
        <f ca="1">(P2374+(IF(K2374&lt;&gt;K2373,(-P2374*'inputs and tables'!$K$22-'inputs and tables'!$K$21)-P2374*'inputs and tables'!$K$22,0)*('inputs and tables'!$K$15+'inputs and tables'!$K$16)))*(IF(AND(K2374=0,'inputs and tables'!$K$16=1),data!C2374/data!C2375,1)*IF(AND(K2374=1,'inputs and tables'!$K$15=1),data!C2375/data!C2374,1))</f>
        <v>64043.683549479094</v>
      </c>
      <c r="R2375" s="36">
        <f ca="1">1-O2375/MAX($O$202:O2375)</f>
        <v>0.36782698090562405</v>
      </c>
      <c r="S2375" s="36">
        <f>1-N2375/MAX($N$202:N2375)</f>
        <v>0.45458199647670572</v>
      </c>
    </row>
    <row r="2376" spans="1:19" x14ac:dyDescent="0.4">
      <c r="A2376" s="17">
        <f t="shared" si="112"/>
        <v>2374</v>
      </c>
      <c r="B2376">
        <v>1625356800</v>
      </c>
      <c r="C2376">
        <v>35284.050000000003</v>
      </c>
      <c r="D2376" s="14">
        <f t="shared" si="110"/>
        <v>44381</v>
      </c>
      <c r="F2376">
        <f ca="1">IF(A2376&lt;$F$2,"",AVERAGE(INDIRECT("C"&amp;A2376-$F$2+3):C2376))</f>
        <v>35980.757500000007</v>
      </c>
      <c r="G2376" s="2">
        <f ca="1">IF(A2376&lt;$G$2,"",IF(A2376=$G$2,AVERAGE(INDIRECT("C"&amp;A2376-$G$2+3):C2376),G2375+(2/($G$2+3))*(C2376-G2375)))</f>
        <v>37776.587462684583</v>
      </c>
      <c r="J2376">
        <f ca="1">IF(F2376="","",IF(C2376&lt;(F2376*(1-'inputs and tables'!$K$14)),0,IF(C2376&gt;(F2376*(1+'inputs and tables'!$K$14)),1,J2375)))</f>
        <v>0</v>
      </c>
      <c r="K2376">
        <f ca="1">IF(G2376="","",IF(C2376&lt;(G2376*(1-'inputs and tables'!$K$14)),0,IF(C2376&gt;(G2376*(1+'inputs and tables'!$K$14)),1,K2375)))</f>
        <v>0</v>
      </c>
      <c r="N2376" s="13">
        <f t="shared" si="111"/>
        <v>126971.28360142527</v>
      </c>
      <c r="O2376" s="10">
        <f ca="1">(O2375+(IF(J2375&lt;&gt;J2374,(-O2375*'inputs and tables'!$K$22-'inputs and tables'!$K$21)-O2375*'inputs and tables'!$K$22,0)*('inputs and tables'!$K$15+'inputs and tables'!$K$16)))*(IF(AND(J2375=0,'inputs and tables'!$K$16=1),(data!C2375/data!C2376-1)*'inputs and tables'!$K$18+1,1)*IF(AND(J2375=1,'inputs and tables'!$K$15=1),(data!C2376/data!C2375-1)*'inputs and tables'!$K$17+1,1))</f>
        <v>15956950.181747057</v>
      </c>
      <c r="P2376" s="10">
        <f ca="1">(P2375+(IF(K2375&lt;&gt;K2374,(-P2375*'inputs and tables'!$K$22-'inputs and tables'!$K$21)-P2375*'inputs and tables'!$K$22,0)*('inputs and tables'!$K$15+'inputs and tables'!$K$16)))*(IF(AND(K2375=0,'inputs and tables'!$K$16=1),data!C2375/data!C2376,1)*IF(AND(K2375=1,'inputs and tables'!$K$15=1),data!C2376/data!C2375,1))</f>
        <v>62951.199758882613</v>
      </c>
      <c r="R2376" s="36">
        <f ca="1">1-O2376/MAX($O$202:O2376)</f>
        <v>0.37861085119440074</v>
      </c>
      <c r="S2376" s="36">
        <f>1-N2376/MAX($N$202:N2376)</f>
        <v>0.44511656404283673</v>
      </c>
    </row>
    <row r="2377" spans="1:19" x14ac:dyDescent="0.4">
      <c r="A2377" s="17">
        <f t="shared" si="112"/>
        <v>2375</v>
      </c>
      <c r="B2377">
        <v>1625443200</v>
      </c>
      <c r="C2377">
        <v>33697.78</v>
      </c>
      <c r="D2377" s="14">
        <f t="shared" si="110"/>
        <v>44382</v>
      </c>
      <c r="F2377">
        <f ca="1">IF(A2377&lt;$F$2,"",AVERAGE(INDIRECT("C"&amp;A2377-$F$2+3):C2377))</f>
        <v>35894.870000000003</v>
      </c>
      <c r="G2377" s="2">
        <f ca="1">IF(A2377&lt;$G$2,"",IF(A2377=$G$2,AVERAGE(INDIRECT("C"&amp;A2377-$G$2+3):C2377),G2376+(2/($G$2+3))*(C2377-G2376)))</f>
        <v>37603.021187676728</v>
      </c>
      <c r="J2377">
        <f ca="1">IF(F2377="","",IF(C2377&lt;(F2377*(1-'inputs and tables'!$K$14)),0,IF(C2377&gt;(F2377*(1+'inputs and tables'!$K$14)),1,J2376)))</f>
        <v>0</v>
      </c>
      <c r="K2377">
        <f ca="1">IF(G2377="","",IF(C2377&lt;(G2377*(1-'inputs and tables'!$K$14)),0,IF(C2377&gt;(G2377*(1+'inputs and tables'!$K$14)),1,K2376)))</f>
        <v>0</v>
      </c>
      <c r="N2377" s="13">
        <f t="shared" si="111"/>
        <v>121263.01774083292</v>
      </c>
      <c r="O2377" s="10">
        <f ca="1">(O2376+(IF(J2376&lt;&gt;J2375,(-O2376*'inputs and tables'!$K$22-'inputs and tables'!$K$21)-O2376*'inputs and tables'!$K$22,0)*('inputs and tables'!$K$15+'inputs and tables'!$K$16)))*(IF(AND(J2376=0,'inputs and tables'!$K$16=1),(data!C2376/data!C2377-1)*'inputs and tables'!$K$18+1,1)*IF(AND(J2376=1,'inputs and tables'!$K$15=1),(data!C2377/data!C2376-1)*'inputs and tables'!$K$17+1,1))</f>
        <v>16708098.517477185</v>
      </c>
      <c r="P2377" s="10">
        <f ca="1">(P2376+(IF(K2376&lt;&gt;K2375,(-P2376*'inputs and tables'!$K$22-'inputs and tables'!$K$21)-P2376*'inputs and tables'!$K$22,0)*('inputs and tables'!$K$15+'inputs and tables'!$K$16)))*(IF(AND(K2376=0,'inputs and tables'!$K$16=1),data!C2376/data!C2377,1)*IF(AND(K2376=1,'inputs and tables'!$K$15=1),data!C2377/data!C2376,1))</f>
        <v>65914.528489781893</v>
      </c>
      <c r="R2377" s="36">
        <f ca="1">1-O2377/MAX($O$202:O2377)</f>
        <v>0.34935993421779687</v>
      </c>
      <c r="S2377" s="36">
        <f>1-N2377/MAX($N$202:N2377)</f>
        <v>0.47006253674029552</v>
      </c>
    </row>
    <row r="2378" spans="1:19" x14ac:dyDescent="0.4">
      <c r="A2378" s="17">
        <f t="shared" si="112"/>
        <v>2376</v>
      </c>
      <c r="B2378">
        <v>1625529600</v>
      </c>
      <c r="C2378">
        <v>34225.730000000003</v>
      </c>
      <c r="D2378" s="14">
        <f t="shared" si="110"/>
        <v>44383</v>
      </c>
      <c r="F2378">
        <f ca="1">IF(A2378&lt;$F$2,"",AVERAGE(INDIRECT("C"&amp;A2378-$F$2+3):C2378))</f>
        <v>35882.757727272736</v>
      </c>
      <c r="G2378" s="2">
        <f ca="1">IF(A2378&lt;$G$2,"",IF(A2378=$G$2,AVERAGE(INDIRECT("C"&amp;A2378-$G$2+3):C2378),G2377+(2/($G$2+3))*(C2378-G2377)))</f>
        <v>37459.306669052188</v>
      </c>
      <c r="J2378">
        <f ca="1">IF(F2378="","",IF(C2378&lt;(F2378*(1-'inputs and tables'!$K$14)),0,IF(C2378&gt;(F2378*(1+'inputs and tables'!$K$14)),1,J2377)))</f>
        <v>0</v>
      </c>
      <c r="K2378">
        <f ca="1">IF(G2378="","",IF(C2378&lt;(G2378*(1-'inputs and tables'!$K$14)),0,IF(C2378&gt;(G2378*(1+'inputs and tables'!$K$14)),1,K2377)))</f>
        <v>0</v>
      </c>
      <c r="N2378" s="13">
        <f t="shared" si="111"/>
        <v>123162.87020043925</v>
      </c>
      <c r="O2378" s="10">
        <f ca="1">(O2377+(IF(J2377&lt;&gt;J2376,(-O2377*'inputs and tables'!$K$22-'inputs and tables'!$K$21)-O2377*'inputs and tables'!$K$22,0)*('inputs and tables'!$K$15+'inputs and tables'!$K$16)))*(IF(AND(J2377=0,'inputs and tables'!$K$16=1),(data!C2377/data!C2378-1)*'inputs and tables'!$K$18+1,1)*IF(AND(J2377=1,'inputs and tables'!$K$15=1),(data!C2378/data!C2377-1)*'inputs and tables'!$K$17+1,1))</f>
        <v>16450367.254702011</v>
      </c>
      <c r="P2378" s="10">
        <f ca="1">(P2377+(IF(K2377&lt;&gt;K2376,(-P2377*'inputs and tables'!$K$22-'inputs and tables'!$K$21)-P2377*'inputs and tables'!$K$22,0)*('inputs and tables'!$K$15+'inputs and tables'!$K$16)))*(IF(AND(K2377=0,'inputs and tables'!$K$16=1),data!C2377/data!C2378,1)*IF(AND(K2377=1,'inputs and tables'!$K$15=1),data!C2378/data!C2377,1))</f>
        <v>64897.762001055999</v>
      </c>
      <c r="R2378" s="36">
        <f ca="1">1-O2378/MAX($O$202:O2378)</f>
        <v>0.35939640159861586</v>
      </c>
      <c r="S2378" s="36">
        <f>1-N2378/MAX($N$202:N2378)</f>
        <v>0.46175989829562758</v>
      </c>
    </row>
    <row r="2379" spans="1:19" x14ac:dyDescent="0.4">
      <c r="A2379" s="17">
        <f t="shared" si="112"/>
        <v>2377</v>
      </c>
      <c r="B2379">
        <v>1625616000</v>
      </c>
      <c r="C2379">
        <v>33878.559999999998</v>
      </c>
      <c r="D2379" s="14">
        <f t="shared" si="110"/>
        <v>44384</v>
      </c>
      <c r="F2379">
        <f ca="1">IF(A2379&lt;$F$2,"",AVERAGE(INDIRECT("C"&amp;A2379-$F$2+3):C2379))</f>
        <v>35769.121363636368</v>
      </c>
      <c r="G2379" s="2">
        <f ca="1">IF(A2379&lt;$G$2,"",IF(A2379=$G$2,AVERAGE(INDIRECT("C"&amp;A2379-$G$2+3):C2379),G2378+(2/($G$2+3))*(C2379-G2378)))</f>
        <v>37306.934470369117</v>
      </c>
      <c r="J2379">
        <f ca="1">IF(F2379="","",IF(C2379&lt;(F2379*(1-'inputs and tables'!$K$14)),0,IF(C2379&gt;(F2379*(1+'inputs and tables'!$K$14)),1,J2378)))</f>
        <v>0</v>
      </c>
      <c r="K2379">
        <f ca="1">IF(G2379="","",IF(C2379&lt;(G2379*(1-'inputs and tables'!$K$14)),0,IF(C2379&gt;(G2379*(1+'inputs and tables'!$K$14)),1,K2378)))</f>
        <v>0</v>
      </c>
      <c r="N2379" s="13">
        <f t="shared" si="111"/>
        <v>121913.5629205803</v>
      </c>
      <c r="O2379" s="10">
        <f ca="1">(O2378+(IF(J2378&lt;&gt;J2377,(-O2378*'inputs and tables'!$K$22-'inputs and tables'!$K$21)-O2378*'inputs and tables'!$K$22,0)*('inputs and tables'!$K$15+'inputs and tables'!$K$16)))*(IF(AND(J2378=0,'inputs and tables'!$K$16=1),(data!C2378/data!C2379-1)*'inputs and tables'!$K$18+1,1)*IF(AND(J2378=1,'inputs and tables'!$K$15=1),(data!C2379/data!C2378-1)*'inputs and tables'!$K$17+1,1))</f>
        <v>16618942.129189445</v>
      </c>
      <c r="P2379" s="10">
        <f ca="1">(P2378+(IF(K2378&lt;&gt;K2377,(-P2378*'inputs and tables'!$K$22-'inputs and tables'!$K$21)-P2378*'inputs and tables'!$K$22,0)*('inputs and tables'!$K$15+'inputs and tables'!$K$16)))*(IF(AND(K2378=0,'inputs and tables'!$K$16=1),data!C2378/data!C2379,1)*IF(AND(K2378=1,'inputs and tables'!$K$15=1),data!C2379/data!C2378,1))</f>
        <v>65562.800775841795</v>
      </c>
      <c r="R2379" s="36">
        <f ca="1">1-O2379/MAX($O$202:O2379)</f>
        <v>0.35283182650283218</v>
      </c>
      <c r="S2379" s="36">
        <f>1-N2379/MAX($N$202:N2379)</f>
        <v>0.4672195573331035</v>
      </c>
    </row>
    <row r="2380" spans="1:19" x14ac:dyDescent="0.4">
      <c r="A2380" s="17">
        <f t="shared" si="112"/>
        <v>2378</v>
      </c>
      <c r="B2380">
        <v>1625702400</v>
      </c>
      <c r="C2380">
        <v>32875.949999999997</v>
      </c>
      <c r="D2380" s="14">
        <f t="shared" si="110"/>
        <v>44385</v>
      </c>
      <c r="F2380">
        <f ca="1">IF(A2380&lt;$F$2,"",AVERAGE(INDIRECT("C"&amp;A2380-$F$2+3):C2380))</f>
        <v>35644.442727272726</v>
      </c>
      <c r="G2380" s="2">
        <f ca="1">IF(A2380&lt;$G$2,"",IF(A2380=$G$2,AVERAGE(INDIRECT("C"&amp;A2380-$G$2+3):C2380),G2379+(2/($G$2+3))*(C2380-G2379)))</f>
        <v>37118.381939715109</v>
      </c>
      <c r="J2380">
        <f ca="1">IF(F2380="","",IF(C2380&lt;(F2380*(1-'inputs and tables'!$K$14)),0,IF(C2380&gt;(F2380*(1+'inputs and tables'!$K$14)),1,J2379)))</f>
        <v>0</v>
      </c>
      <c r="K2380">
        <f ca="1">IF(G2380="","",IF(C2380&lt;(G2380*(1-'inputs and tables'!$K$14)),0,IF(C2380&gt;(G2380*(1+'inputs and tables'!$K$14)),1,K2379)))</f>
        <v>0</v>
      </c>
      <c r="N2380" s="13">
        <f t="shared" si="111"/>
        <v>118305.62452769102</v>
      </c>
      <c r="O2380" s="10">
        <f ca="1">(O2379+(IF(J2379&lt;&gt;J2378,(-O2379*'inputs and tables'!$K$22-'inputs and tables'!$K$21)-O2379*'inputs and tables'!$K$22,0)*('inputs and tables'!$K$15+'inputs and tables'!$K$16)))*(IF(AND(J2379=0,'inputs and tables'!$K$16=1),(data!C2379/data!C2380-1)*'inputs and tables'!$K$18+1,1)*IF(AND(J2379=1,'inputs and tables'!$K$15=1),(data!C2380/data!C2379-1)*'inputs and tables'!$K$17+1,1))</f>
        <v>17125766.040533349</v>
      </c>
      <c r="P2380" s="10">
        <f ca="1">(P2379+(IF(K2379&lt;&gt;K2378,(-P2379*'inputs and tables'!$K$22-'inputs and tables'!$K$21)-P2379*'inputs and tables'!$K$22,0)*('inputs and tables'!$K$15+'inputs and tables'!$K$16)))*(IF(AND(K2379=0,'inputs and tables'!$K$16=1),data!C2379/data!C2380,1)*IF(AND(K2379=1,'inputs and tables'!$K$15=1),data!C2380/data!C2379,1))</f>
        <v>67562.253861938676</v>
      </c>
      <c r="R2380" s="36">
        <f ca="1">1-O2380/MAX($O$202:O2380)</f>
        <v>0.33309529318805353</v>
      </c>
      <c r="S2380" s="36">
        <f>1-N2380/MAX($N$202:N2380)</f>
        <v>0.48298678591726574</v>
      </c>
    </row>
    <row r="2381" spans="1:19" x14ac:dyDescent="0.4">
      <c r="A2381" s="17">
        <f t="shared" si="112"/>
        <v>2379</v>
      </c>
      <c r="B2381">
        <v>1625788800</v>
      </c>
      <c r="C2381">
        <v>33824.26</v>
      </c>
      <c r="D2381" s="14">
        <f t="shared" si="110"/>
        <v>44386</v>
      </c>
      <c r="F2381">
        <f ca="1">IF(A2381&lt;$F$2,"",AVERAGE(INDIRECT("C"&amp;A2381-$F$2+3):C2381))</f>
        <v>35520.147954545449</v>
      </c>
      <c r="G2381" s="2">
        <f ca="1">IF(A2381&lt;$G$2,"",IF(A2381=$G$2,AVERAGE(INDIRECT("C"&amp;A2381-$G$2+3):C2381),G2380+(2/($G$2+3))*(C2381-G2380)))</f>
        <v>36978.206538025108</v>
      </c>
      <c r="J2381">
        <f ca="1">IF(F2381="","",IF(C2381&lt;(F2381*(1-'inputs and tables'!$K$14)),0,IF(C2381&gt;(F2381*(1+'inputs and tables'!$K$14)),1,J2380)))</f>
        <v>0</v>
      </c>
      <c r="K2381">
        <f ca="1">IF(G2381="","",IF(C2381&lt;(G2381*(1-'inputs and tables'!$K$14)),0,IF(C2381&gt;(G2381*(1+'inputs and tables'!$K$14)),1,K2380)))</f>
        <v>0</v>
      </c>
      <c r="N2381" s="13">
        <f t="shared" si="111"/>
        <v>121718.16186260773</v>
      </c>
      <c r="O2381" s="10">
        <f ca="1">(O2380+(IF(J2380&lt;&gt;J2379,(-O2380*'inputs and tables'!$K$22-'inputs and tables'!$K$21)-O2380*'inputs and tables'!$K$22,0)*('inputs and tables'!$K$15+'inputs and tables'!$K$16)))*(IF(AND(J2380=0,'inputs and tables'!$K$16=1),(data!C2380/data!C2381-1)*'inputs and tables'!$K$18+1,1)*IF(AND(J2380=1,'inputs and tables'!$K$15=1),(data!C2381/data!C2380-1)*'inputs and tables'!$K$17+1,1))</f>
        <v>16645621.458097598</v>
      </c>
      <c r="P2381" s="10">
        <f ca="1">(P2380+(IF(K2380&lt;&gt;K2379,(-P2380*'inputs and tables'!$K$22-'inputs and tables'!$K$21)-P2380*'inputs and tables'!$K$22,0)*('inputs and tables'!$K$15+'inputs and tables'!$K$16)))*(IF(AND(K2380=0,'inputs and tables'!$K$16=1),data!C2380/data!C2381,1)*IF(AND(K2380=1,'inputs and tables'!$K$15=1),data!C2381/data!C2380,1))</f>
        <v>65668.052452659787</v>
      </c>
      <c r="R2381" s="36">
        <f ca="1">1-O2381/MAX($O$202:O2381)</f>
        <v>0.35179289078566078</v>
      </c>
      <c r="S2381" s="36">
        <f>1-N2381/MAX($N$202:N2381)</f>
        <v>0.46807348908335533</v>
      </c>
    </row>
    <row r="2382" spans="1:19" x14ac:dyDescent="0.4">
      <c r="A2382" s="17">
        <f t="shared" si="112"/>
        <v>2380</v>
      </c>
      <c r="B2382">
        <v>1625875200</v>
      </c>
      <c r="C2382">
        <v>33515.35</v>
      </c>
      <c r="D2382" s="14">
        <f t="shared" si="110"/>
        <v>44387</v>
      </c>
      <c r="F2382">
        <f ca="1">IF(A2382&lt;$F$2,"",AVERAGE(INDIRECT("C"&amp;A2382-$F$2+3):C2382))</f>
        <v>35405.567727272733</v>
      </c>
      <c r="G2382" s="2">
        <f ca="1">IF(A2382&lt;$G$2,"",IF(A2382=$G$2,AVERAGE(INDIRECT("C"&amp;A2382-$G$2+3):C2382),G2381+(2/($G$2+3))*(C2382-G2381)))</f>
        <v>36830.850940662334</v>
      </c>
      <c r="J2382">
        <f ca="1">IF(F2382="","",IF(C2382&lt;(F2382*(1-'inputs and tables'!$K$14)),0,IF(C2382&gt;(F2382*(1+'inputs and tables'!$K$14)),1,J2381)))</f>
        <v>0</v>
      </c>
      <c r="K2382">
        <f ca="1">IF(G2382="","",IF(C2382&lt;(G2382*(1-'inputs and tables'!$K$14)),0,IF(C2382&gt;(G2382*(1+'inputs and tables'!$K$14)),1,K2381)))</f>
        <v>0</v>
      </c>
      <c r="N2382" s="13">
        <f t="shared" si="111"/>
        <v>120606.53495987642</v>
      </c>
      <c r="O2382" s="10">
        <f ca="1">(O2381+(IF(J2381&lt;&gt;J2380,(-O2381*'inputs and tables'!$K$22-'inputs and tables'!$K$21)-O2381*'inputs and tables'!$K$22,0)*('inputs and tables'!$K$15+'inputs and tables'!$K$16)))*(IF(AND(J2381=0,'inputs and tables'!$K$16=1),(data!C2381/data!C2382-1)*'inputs and tables'!$K$18+1,1)*IF(AND(J2381=1,'inputs and tables'!$K$15=1),(data!C2382/data!C2381-1)*'inputs and tables'!$K$17+1,1))</f>
        <v>16799043.663881544</v>
      </c>
      <c r="P2382" s="10">
        <f ca="1">(P2381+(IF(K2381&lt;&gt;K2380,(-P2381*'inputs and tables'!$K$22-'inputs and tables'!$K$21)-P2381*'inputs and tables'!$K$22,0)*('inputs and tables'!$K$15+'inputs and tables'!$K$16)))*(IF(AND(K2381=0,'inputs and tables'!$K$16=1),data!C2381/data!C2382,1)*IF(AND(K2381=1,'inputs and tables'!$K$15=1),data!C2382/data!C2381,1))</f>
        <v>66273.31297009885</v>
      </c>
      <c r="R2382" s="36">
        <f ca="1">1-O2382/MAX($O$202:O2382)</f>
        <v>0.34581838483219751</v>
      </c>
      <c r="S2382" s="36">
        <f>1-N2382/MAX($N$202:N2382)</f>
        <v>0.47293146434984334</v>
      </c>
    </row>
    <row r="2383" spans="1:19" x14ac:dyDescent="0.4">
      <c r="A2383" s="17">
        <f t="shared" si="112"/>
        <v>2381</v>
      </c>
      <c r="B2383">
        <v>1625961600</v>
      </c>
      <c r="C2383">
        <v>34259.230000000003</v>
      </c>
      <c r="D2383" s="14">
        <f t="shared" si="110"/>
        <v>44388</v>
      </c>
      <c r="F2383">
        <f ca="1">IF(A2383&lt;$F$2,"",AVERAGE(INDIRECT("C"&amp;A2383-$F$2+3):C2383))</f>
        <v>35373.266818181823</v>
      </c>
      <c r="G2383" s="2">
        <f ca="1">IF(A2383&lt;$G$2,"",IF(A2383=$G$2,AVERAGE(INDIRECT("C"&amp;A2383-$G$2+3):C2383),G2382+(2/($G$2+3))*(C2383-G2382)))</f>
        <v>36721.42026233628</v>
      </c>
      <c r="J2383">
        <f ca="1">IF(F2383="","",IF(C2383&lt;(F2383*(1-'inputs and tables'!$K$14)),0,IF(C2383&gt;(F2383*(1+'inputs and tables'!$K$14)),1,J2382)))</f>
        <v>0</v>
      </c>
      <c r="K2383">
        <f ca="1">IF(G2383="","",IF(C2383&lt;(G2383*(1-'inputs and tables'!$K$14)),0,IF(C2383&gt;(G2383*(1+'inputs and tables'!$K$14)),1,K2382)))</f>
        <v>0</v>
      </c>
      <c r="N2383" s="13">
        <f t="shared" si="111"/>
        <v>123283.42149771514</v>
      </c>
      <c r="O2383" s="10">
        <f ca="1">(O2382+(IF(J2382&lt;&gt;J2381,(-O2382*'inputs and tables'!$K$22-'inputs and tables'!$K$21)-O2382*'inputs and tables'!$K$22,0)*('inputs and tables'!$K$15+'inputs and tables'!$K$16)))*(IF(AND(J2382=0,'inputs and tables'!$K$16=1),(data!C2382/data!C2383-1)*'inputs and tables'!$K$18+1,1)*IF(AND(J2382=1,'inputs and tables'!$K$15=1),(data!C2383/data!C2382-1)*'inputs and tables'!$K$17+1,1))</f>
        <v>16434281.449415887</v>
      </c>
      <c r="P2383" s="10">
        <f ca="1">(P2382+(IF(K2382&lt;&gt;K2381,(-P2382*'inputs and tables'!$K$22-'inputs and tables'!$K$21)-P2382*'inputs and tables'!$K$22,0)*('inputs and tables'!$K$15+'inputs and tables'!$K$16)))*(IF(AND(K2382=0,'inputs and tables'!$K$16=1),data!C2382/data!C2383,1)*IF(AND(K2382=1,'inputs and tables'!$K$15=1),data!C2383/data!C2382,1))</f>
        <v>64834.30245958249</v>
      </c>
      <c r="R2383" s="36">
        <f ca="1">1-O2383/MAX($O$202:O2383)</f>
        <v>0.36002280857117319</v>
      </c>
      <c r="S2383" s="36">
        <f>1-N2383/MAX($N$202:N2383)</f>
        <v>0.46123307115689027</v>
      </c>
    </row>
    <row r="2384" spans="1:19" x14ac:dyDescent="0.4">
      <c r="A2384" s="17">
        <f t="shared" si="112"/>
        <v>2382</v>
      </c>
      <c r="B2384">
        <v>1626048000</v>
      </c>
      <c r="C2384">
        <v>33091.1</v>
      </c>
      <c r="D2384" s="14">
        <f t="shared" si="110"/>
        <v>44389</v>
      </c>
      <c r="F2384">
        <f ca="1">IF(A2384&lt;$F$2,"",AVERAGE(INDIRECT("C"&amp;A2384-$F$2+3):C2384))</f>
        <v>35338.341363636369</v>
      </c>
      <c r="G2384" s="2">
        <f ca="1">IF(A2384&lt;$G$2,"",IF(A2384=$G$2,AVERAGE(INDIRECT("C"&amp;A2384-$G$2+3):C2384),G2383+(2/($G$2+3))*(C2384-G2383)))</f>
        <v>36566.938549045371</v>
      </c>
      <c r="J2384">
        <f ca="1">IF(F2384="","",IF(C2384&lt;(F2384*(1-'inputs and tables'!$K$14)),0,IF(C2384&gt;(F2384*(1+'inputs and tables'!$K$14)),1,J2383)))</f>
        <v>0</v>
      </c>
      <c r="K2384">
        <f ca="1">IF(G2384="","",IF(C2384&lt;(G2384*(1-'inputs and tables'!$K$14)),0,IF(C2384&gt;(G2384*(1+'inputs and tables'!$K$14)),1,K2383)))</f>
        <v>0</v>
      </c>
      <c r="N2384" s="13">
        <f t="shared" si="111"/>
        <v>119079.85173989728</v>
      </c>
      <c r="O2384" s="10">
        <f ca="1">(O2383+(IF(J2383&lt;&gt;J2382,(-O2383*'inputs and tables'!$K$22-'inputs and tables'!$K$21)-O2383*'inputs and tables'!$K$22,0)*('inputs and tables'!$K$15+'inputs and tables'!$K$16)))*(IF(AND(J2383=0,'inputs and tables'!$K$16=1),(data!C2383/data!C2384-1)*'inputs and tables'!$K$18+1,1)*IF(AND(J2383=1,'inputs and tables'!$K$15=1),(data!C2384/data!C2383-1)*'inputs and tables'!$K$17+1,1))</f>
        <v>17014418.621933762</v>
      </c>
      <c r="P2384" s="10">
        <f ca="1">(P2383+(IF(K2383&lt;&gt;K2382,(-P2383*'inputs and tables'!$K$22-'inputs and tables'!$K$21)-P2383*'inputs and tables'!$K$22,0)*('inputs and tables'!$K$15+'inputs and tables'!$K$16)))*(IF(AND(K2383=0,'inputs and tables'!$K$16=1),data!C2383/data!C2384,1)*IF(AND(K2383=1,'inputs and tables'!$K$15=1),data!C2384/data!C2383,1))</f>
        <v>67122.981099220109</v>
      </c>
      <c r="R2384" s="36">
        <f ca="1">1-O2384/MAX($O$202:O2384)</f>
        <v>0.3374313396679407</v>
      </c>
      <c r="S2384" s="36">
        <f>1-N2384/MAX($N$202:N2384)</f>
        <v>0.47960329759191245</v>
      </c>
    </row>
    <row r="2385" spans="1:19" x14ac:dyDescent="0.4">
      <c r="A2385" s="17">
        <f t="shared" si="112"/>
        <v>2383</v>
      </c>
      <c r="B2385">
        <v>1626134400</v>
      </c>
      <c r="C2385">
        <v>32734.14</v>
      </c>
      <c r="D2385" s="14">
        <f t="shared" si="110"/>
        <v>44390</v>
      </c>
      <c r="F2385">
        <f ca="1">IF(A2385&lt;$F$2,"",AVERAGE(INDIRECT("C"&amp;A2385-$F$2+3):C2385))</f>
        <v>35271.629999999997</v>
      </c>
      <c r="G2385" s="2">
        <f ca="1">IF(A2385&lt;$G$2,"",IF(A2385=$G$2,AVERAGE(INDIRECT("C"&amp;A2385-$G$2+3):C2385),G2384+(2/($G$2+3))*(C2385-G2384)))</f>
        <v>36403.840738447696</v>
      </c>
      <c r="J2385">
        <f ca="1">IF(F2385="","",IF(C2385&lt;(F2385*(1-'inputs and tables'!$K$14)),0,IF(C2385&gt;(F2385*(1+'inputs and tables'!$K$14)),1,J2384)))</f>
        <v>0</v>
      </c>
      <c r="K2385">
        <f ca="1">IF(G2385="","",IF(C2385&lt;(G2385*(1-'inputs and tables'!$K$14)),0,IF(C2385&gt;(G2385*(1+'inputs and tables'!$K$14)),1,K2384)))</f>
        <v>0</v>
      </c>
      <c r="N2385" s="13">
        <f t="shared" si="111"/>
        <v>117795.31469286428</v>
      </c>
      <c r="O2385" s="10">
        <f ca="1">(O2384+(IF(J2384&lt;&gt;J2383,(-O2384*'inputs and tables'!$K$22-'inputs and tables'!$K$21)-O2384*'inputs and tables'!$K$22,0)*('inputs and tables'!$K$15+'inputs and tables'!$K$16)))*(IF(AND(J2384=0,'inputs and tables'!$K$16=1),(data!C2384/data!C2385-1)*'inputs and tables'!$K$18+1,1)*IF(AND(J2384=1,'inputs and tables'!$K$15=1),(data!C2385/data!C2384-1)*'inputs and tables'!$K$17+1,1))</f>
        <v>17199957.844020717</v>
      </c>
      <c r="P2385" s="10">
        <f ca="1">(P2384+(IF(K2384&lt;&gt;K2383,(-P2384*'inputs and tables'!$K$22-'inputs and tables'!$K$21)-P2384*'inputs and tables'!$K$22,0)*('inputs and tables'!$K$15+'inputs and tables'!$K$16)))*(IF(AND(K2384=0,'inputs and tables'!$K$16=1),data!C2384/data!C2385,1)*IF(AND(K2384=1,'inputs and tables'!$K$15=1),data!C2385/data!C2384,1))</f>
        <v>67854.945321685635</v>
      </c>
      <c r="R2385" s="36">
        <f ca="1">1-O2385/MAX($O$202:O2385)</f>
        <v>0.33020614575748108</v>
      </c>
      <c r="S2385" s="36">
        <f>1-N2385/MAX($N$202:N2385)</f>
        <v>0.48521691596336547</v>
      </c>
    </row>
    <row r="2386" spans="1:19" x14ac:dyDescent="0.4">
      <c r="A2386" s="17">
        <f t="shared" si="112"/>
        <v>2384</v>
      </c>
      <c r="B2386">
        <v>1626220800</v>
      </c>
      <c r="C2386">
        <v>32816.39</v>
      </c>
      <c r="D2386" s="14">
        <f t="shared" ref="D2386:D2449" si="113">(B2386/86400)+DATE(1970,1,1)</f>
        <v>44391</v>
      </c>
      <c r="F2386">
        <f ca="1">IF(A2386&lt;$F$2,"",AVERAGE(INDIRECT("C"&amp;A2386-$F$2+3):C2386))</f>
        <v>35170.199999999997</v>
      </c>
      <c r="G2386" s="2">
        <f ca="1">IF(A2386&lt;$G$2,"",IF(A2386=$G$2,AVERAGE(INDIRECT("C"&amp;A2386-$G$2+3):C2386),G2385+(2/($G$2+3))*(C2386-G2385)))</f>
        <v>36251.183260215876</v>
      </c>
      <c r="J2386">
        <f ca="1">IF(F2386="","",IF(C2386&lt;(F2386*(1-'inputs and tables'!$K$14)),0,IF(C2386&gt;(F2386*(1+'inputs and tables'!$K$14)),1,J2385)))</f>
        <v>0</v>
      </c>
      <c r="K2386">
        <f ca="1">IF(G2386="","",IF(C2386&lt;(G2386*(1-'inputs and tables'!$K$14)),0,IF(C2386&gt;(G2386*(1+'inputs and tables'!$K$14)),1,K2385)))</f>
        <v>0</v>
      </c>
      <c r="N2386" s="13">
        <f t="shared" si="111"/>
        <v>118091.29511677304</v>
      </c>
      <c r="O2386" s="10">
        <f ca="1">(O2385+(IF(J2385&lt;&gt;J2384,(-O2385*'inputs and tables'!$K$22-'inputs and tables'!$K$21)-O2385*'inputs and tables'!$K$22,0)*('inputs and tables'!$K$15+'inputs and tables'!$K$16)))*(IF(AND(J2385=0,'inputs and tables'!$K$16=1),(data!C2385/data!C2386-1)*'inputs and tables'!$K$18+1,1)*IF(AND(J2385=1,'inputs and tables'!$K$15=1),(data!C2386/data!C2385-1)*'inputs and tables'!$K$17+1,1))</f>
        <v>17156848.393753011</v>
      </c>
      <c r="P2386" s="10">
        <f ca="1">(P2385+(IF(K2385&lt;&gt;K2384,(-P2385*'inputs and tables'!$K$22-'inputs and tables'!$K$21)-P2385*'inputs and tables'!$K$22,0)*('inputs and tables'!$K$15+'inputs and tables'!$K$16)))*(IF(AND(K2385=0,'inputs and tables'!$K$16=1),data!C2385/data!C2386,1)*IF(AND(K2385=1,'inputs and tables'!$K$15=1),data!C2386/data!C2385,1))</f>
        <v>67684.875754231427</v>
      </c>
      <c r="R2386" s="36">
        <f ca="1">1-O2386/MAX($O$202:O2386)</f>
        <v>0.33188489666553178</v>
      </c>
      <c r="S2386" s="36">
        <f>1-N2386/MAX($N$202:N2386)</f>
        <v>0.48392343739139099</v>
      </c>
    </row>
    <row r="2387" spans="1:19" x14ac:dyDescent="0.4">
      <c r="A2387" s="17">
        <f t="shared" si="112"/>
        <v>2385</v>
      </c>
      <c r="B2387">
        <v>1626307200</v>
      </c>
      <c r="C2387">
        <v>31868.68</v>
      </c>
      <c r="D2387" s="14">
        <f t="shared" si="113"/>
        <v>44392</v>
      </c>
      <c r="F2387">
        <f ca="1">IF(A2387&lt;$F$2,"",AVERAGE(INDIRECT("C"&amp;A2387-$F$2+3):C2387))</f>
        <v>35060.738181818175</v>
      </c>
      <c r="G2387" s="2">
        <f ca="1">IF(A2387&lt;$G$2,"",IF(A2387=$G$2,AVERAGE(INDIRECT("C"&amp;A2387-$G$2+3):C2387),G2386+(2/($G$2+3))*(C2387-G2386)))</f>
        <v>36064.693759781156</v>
      </c>
      <c r="J2387">
        <f ca="1">IF(F2387="","",IF(C2387&lt;(F2387*(1-'inputs and tables'!$K$14)),0,IF(C2387&gt;(F2387*(1+'inputs and tables'!$K$14)),1,J2386)))</f>
        <v>0</v>
      </c>
      <c r="K2387">
        <f ca="1">IF(G2387="","",IF(C2387&lt;(G2387*(1-'inputs and tables'!$K$14)),0,IF(C2387&gt;(G2387*(1+'inputs and tables'!$K$14)),1,K2386)))</f>
        <v>0</v>
      </c>
      <c r="N2387" s="13">
        <f t="shared" si="111"/>
        <v>114680.91690956874</v>
      </c>
      <c r="O2387" s="10">
        <f ca="1">(O2386+(IF(J2386&lt;&gt;J2385,(-O2386*'inputs and tables'!$K$22-'inputs and tables'!$K$21)-O2386*'inputs and tables'!$K$22,0)*('inputs and tables'!$K$15+'inputs and tables'!$K$16)))*(IF(AND(J2386=0,'inputs and tables'!$K$16=1),(data!C2386/data!C2387-1)*'inputs and tables'!$K$18+1,1)*IF(AND(J2386=1,'inputs and tables'!$K$15=1),(data!C2387/data!C2386-1)*'inputs and tables'!$K$17+1,1))</f>
        <v>17667058.317453761</v>
      </c>
      <c r="P2387" s="10">
        <f ca="1">(P2386+(IF(K2386&lt;&gt;K2385,(-P2386*'inputs and tables'!$K$22-'inputs and tables'!$K$21)-P2386*'inputs and tables'!$K$22,0)*('inputs and tables'!$K$15+'inputs and tables'!$K$16)))*(IF(AND(K2386=0,'inputs and tables'!$K$16=1),data!C2386/data!C2387,1)*IF(AND(K2386=1,'inputs and tables'!$K$15=1),data!C2387/data!C2386,1))</f>
        <v>69697.686877912813</v>
      </c>
      <c r="R2387" s="36">
        <f ca="1">1-O2387/MAX($O$202:O2387)</f>
        <v>0.31201650661670932</v>
      </c>
      <c r="S2387" s="36">
        <f>1-N2387/MAX($N$202:N2387)</f>
        <v>0.4988272985153539</v>
      </c>
    </row>
    <row r="2388" spans="1:19" x14ac:dyDescent="0.4">
      <c r="A2388" s="17">
        <f t="shared" si="112"/>
        <v>2386</v>
      </c>
      <c r="B2388">
        <v>1626393600</v>
      </c>
      <c r="C2388">
        <v>31388.06</v>
      </c>
      <c r="D2388" s="14">
        <f t="shared" si="113"/>
        <v>44393</v>
      </c>
      <c r="F2388">
        <f ca="1">IF(A2388&lt;$F$2,"",AVERAGE(INDIRECT("C"&amp;A2388-$F$2+3):C2388))</f>
        <v>34920.059772727269</v>
      </c>
      <c r="G2388" s="2">
        <f ca="1">IF(A2388&lt;$G$2,"",IF(A2388=$G$2,AVERAGE(INDIRECT("C"&amp;A2388-$G$2+3):C2388),G2387+(2/($G$2+3))*(C2388-G2387)))</f>
        <v>35865.688067875577</v>
      </c>
      <c r="J2388">
        <f ca="1">IF(F2388="","",IF(C2388&lt;(F2388*(1-'inputs and tables'!$K$14)),0,IF(C2388&gt;(F2388*(1+'inputs and tables'!$K$14)),1,J2387)))</f>
        <v>0</v>
      </c>
      <c r="K2388">
        <f ca="1">IF(G2388="","",IF(C2388&lt;(G2388*(1-'inputs and tables'!$K$14)),0,IF(C2388&gt;(G2388*(1+'inputs and tables'!$K$14)),1,K2387)))</f>
        <v>0</v>
      </c>
      <c r="N2388" s="13">
        <f t="shared" si="111"/>
        <v>112951.38364100923</v>
      </c>
      <c r="O2388" s="10">
        <f ca="1">(O2387+(IF(J2387&lt;&gt;J2386,(-O2387*'inputs and tables'!$K$22-'inputs and tables'!$K$21)-O2387*'inputs and tables'!$K$22,0)*('inputs and tables'!$K$15+'inputs and tables'!$K$16)))*(IF(AND(J2387=0,'inputs and tables'!$K$16=1),(data!C2387/data!C2388-1)*'inputs and tables'!$K$18+1,1)*IF(AND(J2387=1,'inputs and tables'!$K$15=1),(data!C2388/data!C2387-1)*'inputs and tables'!$K$17+1,1))</f>
        <v>17937579.705794886</v>
      </c>
      <c r="P2388" s="10">
        <f ca="1">(P2387+(IF(K2387&lt;&gt;K2386,(-P2387*'inputs and tables'!$K$22-'inputs and tables'!$K$21)-P2387*'inputs and tables'!$K$22,0)*('inputs and tables'!$K$15+'inputs and tables'!$K$16)))*(IF(AND(K2387=0,'inputs and tables'!$K$16=1),data!C2387/data!C2388,1)*IF(AND(K2387=1,'inputs and tables'!$K$15=1),data!C2388/data!C2387,1))</f>
        <v>70764.911238617555</v>
      </c>
      <c r="R2388" s="36">
        <f ca="1">1-O2388/MAX($O$202:O2388)</f>
        <v>0.30148197130009935</v>
      </c>
      <c r="S2388" s="36">
        <f>1-N2388/MAX($N$202:N2388)</f>
        <v>0.50638561670699378</v>
      </c>
    </row>
    <row r="2389" spans="1:19" x14ac:dyDescent="0.4">
      <c r="A2389" s="17">
        <f t="shared" si="112"/>
        <v>2387</v>
      </c>
      <c r="B2389">
        <v>1626480000</v>
      </c>
      <c r="C2389">
        <v>31533.91</v>
      </c>
      <c r="D2389" s="14">
        <f t="shared" si="113"/>
        <v>44394</v>
      </c>
      <c r="F2389">
        <f ca="1">IF(A2389&lt;$F$2,"",AVERAGE(INDIRECT("C"&amp;A2389-$F$2+3):C2389))</f>
        <v>34744.727045454543</v>
      </c>
      <c r="G2389" s="2">
        <f ca="1">IF(A2389&lt;$G$2,"",IF(A2389=$G$2,AVERAGE(INDIRECT("C"&amp;A2389-$G$2+3):C2389),G2388+(2/($G$2+3))*(C2389-G2388)))</f>
        <v>35681.357086263852</v>
      </c>
      <c r="J2389">
        <f ca="1">IF(F2389="","",IF(C2389&lt;(F2389*(1-'inputs and tables'!$K$14)),0,IF(C2389&gt;(F2389*(1+'inputs and tables'!$K$14)),1,J2388)))</f>
        <v>0</v>
      </c>
      <c r="K2389">
        <f ca="1">IF(G2389="","",IF(C2389&lt;(G2389*(1-'inputs and tables'!$K$14)),0,IF(C2389&gt;(G2389*(1+'inputs and tables'!$K$14)),1,K2388)))</f>
        <v>0</v>
      </c>
      <c r="N2389" s="13">
        <f t="shared" si="111"/>
        <v>113476.23160243282</v>
      </c>
      <c r="O2389" s="10">
        <f ca="1">(O2388+(IF(J2388&lt;&gt;J2387,(-O2388*'inputs and tables'!$K$22-'inputs and tables'!$K$21)-O2388*'inputs and tables'!$K$22,0)*('inputs and tables'!$K$15+'inputs and tables'!$K$16)))*(IF(AND(J2388=0,'inputs and tables'!$K$16=1),(data!C2388/data!C2389-1)*'inputs and tables'!$K$18+1,1)*IF(AND(J2388=1,'inputs and tables'!$K$15=1),(data!C2389/data!C2388-1)*'inputs and tables'!$K$17+1,1))</f>
        <v>17854615.17649642</v>
      </c>
      <c r="P2389" s="10">
        <f ca="1">(P2388+(IF(K2388&lt;&gt;K2387,(-P2388*'inputs and tables'!$K$22-'inputs and tables'!$K$21)-P2388*'inputs and tables'!$K$22,0)*('inputs and tables'!$K$15+'inputs and tables'!$K$16)))*(IF(AND(K2388=0,'inputs and tables'!$K$16=1),data!C2388/data!C2389,1)*IF(AND(K2388=1,'inputs and tables'!$K$15=1),data!C2389/data!C2388,1))</f>
        <v>70437.610808567741</v>
      </c>
      <c r="R2389" s="36">
        <f ca="1">1-O2389/MAX($O$202:O2389)</f>
        <v>0.30471274269780679</v>
      </c>
      <c r="S2389" s="36">
        <f>1-N2389/MAX($N$202:N2389)</f>
        <v>0.50409195288058062</v>
      </c>
    </row>
    <row r="2390" spans="1:19" x14ac:dyDescent="0.4">
      <c r="A2390" s="17">
        <f t="shared" si="112"/>
        <v>2388</v>
      </c>
      <c r="B2390">
        <v>1626566400</v>
      </c>
      <c r="C2390">
        <v>31788.25</v>
      </c>
      <c r="D2390" s="14">
        <f t="shared" si="113"/>
        <v>44395</v>
      </c>
      <c r="F2390">
        <f ca="1">IF(A2390&lt;$F$2,"",AVERAGE(INDIRECT("C"&amp;A2390-$F$2+3):C2390))</f>
        <v>34629.539090909086</v>
      </c>
      <c r="G2390" s="2">
        <f ca="1">IF(A2390&lt;$G$2,"",IF(A2390=$G$2,AVERAGE(INDIRECT("C"&amp;A2390-$G$2+3):C2390),G2389+(2/($G$2+3))*(C2390-G2389)))</f>
        <v>35515.692954933475</v>
      </c>
      <c r="J2390">
        <f ca="1">IF(F2390="","",IF(C2390&lt;(F2390*(1-'inputs and tables'!$K$14)),0,IF(C2390&gt;(F2390*(1+'inputs and tables'!$K$14)),1,J2389)))</f>
        <v>0</v>
      </c>
      <c r="K2390">
        <f ca="1">IF(G2390="","",IF(C2390&lt;(G2390*(1-'inputs and tables'!$K$14)),0,IF(C2390&gt;(G2390*(1+'inputs and tables'!$K$14)),1,K2389)))</f>
        <v>0</v>
      </c>
      <c r="N2390" s="13">
        <f t="shared" si="111"/>
        <v>114391.48583972095</v>
      </c>
      <c r="O2390" s="10">
        <f ca="1">(O2389+(IF(J2389&lt;&gt;J2388,(-O2389*'inputs and tables'!$K$22-'inputs and tables'!$K$21)-O2389*'inputs and tables'!$K$22,0)*('inputs and tables'!$K$15+'inputs and tables'!$K$16)))*(IF(AND(J2389=0,'inputs and tables'!$K$16=1),(data!C2389/data!C2390-1)*'inputs and tables'!$K$18+1,1)*IF(AND(J2389=1,'inputs and tables'!$K$15=1),(data!C2390/data!C2389-1)*'inputs and tables'!$K$17+1,1))</f>
        <v>17711759.158188079</v>
      </c>
      <c r="P2390" s="10">
        <f ca="1">(P2389+(IF(K2389&lt;&gt;K2388,(-P2389*'inputs and tables'!$K$22-'inputs and tables'!$K$21)-P2389*'inputs and tables'!$K$22,0)*('inputs and tables'!$K$15+'inputs and tables'!$K$16)))*(IF(AND(K2389=0,'inputs and tables'!$K$16=1),data!C2389/data!C2390,1)*IF(AND(K2389=1,'inputs and tables'!$K$15=1),data!C2390/data!C2389,1))</f>
        <v>69874.034583608794</v>
      </c>
      <c r="R2390" s="36">
        <f ca="1">1-O2390/MAX($O$202:O2390)</f>
        <v>0.31027578441989723</v>
      </c>
      <c r="S2390" s="36">
        <f>1-N2390/MAX($N$202:N2390)</f>
        <v>0.50009215543382091</v>
      </c>
    </row>
    <row r="2391" spans="1:19" x14ac:dyDescent="0.4">
      <c r="A2391" s="17">
        <f t="shared" si="112"/>
        <v>2389</v>
      </c>
      <c r="B2391">
        <v>1626652800</v>
      </c>
      <c r="C2391">
        <v>30842.03</v>
      </c>
      <c r="D2391" s="14">
        <f t="shared" si="113"/>
        <v>44396</v>
      </c>
      <c r="F2391">
        <f ca="1">IF(A2391&lt;$F$2,"",AVERAGE(INDIRECT("C"&amp;A2391-$F$2+3):C2391))</f>
        <v>34522.778636363633</v>
      </c>
      <c r="G2391" s="2">
        <f ca="1">IF(A2391&lt;$G$2,"",IF(A2391=$G$2,AVERAGE(INDIRECT("C"&amp;A2391-$G$2+3):C2391),G2390+(2/($G$2+3))*(C2391-G2390)))</f>
        <v>35316.813680255451</v>
      </c>
      <c r="J2391">
        <f ca="1">IF(F2391="","",IF(C2391&lt;(F2391*(1-'inputs and tables'!$K$14)),0,IF(C2391&gt;(F2391*(1+'inputs and tables'!$K$14)),1,J2390)))</f>
        <v>0</v>
      </c>
      <c r="K2391">
        <f ca="1">IF(G2391="","",IF(C2391&lt;(G2391*(1-'inputs and tables'!$K$14)),0,IF(C2391&gt;(G2391*(1+'inputs and tables'!$K$14)),1,K2390)))</f>
        <v>0</v>
      </c>
      <c r="N2391" s="13">
        <f t="shared" si="111"/>
        <v>110986.4694663358</v>
      </c>
      <c r="O2391" s="10">
        <f ca="1">(O2390+(IF(J2390&lt;&gt;J2389,(-O2390*'inputs and tables'!$K$22-'inputs and tables'!$K$21)-O2390*'inputs and tables'!$K$22,0)*('inputs and tables'!$K$15+'inputs and tables'!$K$16)))*(IF(AND(J2390=0,'inputs and tables'!$K$16=1),(data!C2390/data!C2391-1)*'inputs and tables'!$K$18+1,1)*IF(AND(J2390=1,'inputs and tables'!$K$15=1),(data!C2391/data!C2390-1)*'inputs and tables'!$K$17+1,1))</f>
        <v>18255148.187725395</v>
      </c>
      <c r="P2391" s="10">
        <f ca="1">(P2390+(IF(K2390&lt;&gt;K2389,(-P2390*'inputs and tables'!$K$22-'inputs and tables'!$K$21)-P2390*'inputs and tables'!$K$22,0)*('inputs and tables'!$K$15+'inputs and tables'!$K$16)))*(IF(AND(K2390=0,'inputs and tables'!$K$16=1),data!C2390/data!C2391,1)*IF(AND(K2390=1,'inputs and tables'!$K$15=1),data!C2391/data!C2390,1))</f>
        <v>72017.739424168991</v>
      </c>
      <c r="R2391" s="36">
        <f ca="1">1-O2391/MAX($O$202:O2391)</f>
        <v>0.2891153469497888</v>
      </c>
      <c r="S2391" s="36">
        <f>1-N2391/MAX($N$202:N2391)</f>
        <v>0.51497258454474737</v>
      </c>
    </row>
    <row r="2392" spans="1:19" x14ac:dyDescent="0.4">
      <c r="A2392" s="17">
        <f t="shared" si="112"/>
        <v>2390</v>
      </c>
      <c r="B2392">
        <v>1626739200</v>
      </c>
      <c r="C2392">
        <v>29796.16</v>
      </c>
      <c r="D2392" s="14">
        <f t="shared" si="113"/>
        <v>44397</v>
      </c>
      <c r="F2392">
        <f ca="1">IF(A2392&lt;$F$2,"",AVERAGE(INDIRECT("C"&amp;A2392-$F$2+3):C2392))</f>
        <v>34386.316818181811</v>
      </c>
      <c r="G2392" s="2">
        <f ca="1">IF(A2392&lt;$G$2,"",IF(A2392=$G$2,AVERAGE(INDIRECT("C"&amp;A2392-$G$2+3):C2392),G2391+(2/($G$2+3))*(C2392-G2391)))</f>
        <v>35081.892247053089</v>
      </c>
      <c r="J2392">
        <f ca="1">IF(F2392="","",IF(C2392&lt;(F2392*(1-'inputs and tables'!$K$14)),0,IF(C2392&gt;(F2392*(1+'inputs and tables'!$K$14)),1,J2391)))</f>
        <v>0</v>
      </c>
      <c r="K2392">
        <f ca="1">IF(G2392="","",IF(C2392&lt;(G2392*(1-'inputs and tables'!$K$14)),0,IF(C2392&gt;(G2392*(1+'inputs and tables'!$K$14)),1,K2391)))</f>
        <v>0</v>
      </c>
      <c r="N2392" s="13">
        <f t="shared" si="111"/>
        <v>107222.85796538218</v>
      </c>
      <c r="O2392" s="10">
        <f ca="1">(O2391+(IF(J2391&lt;&gt;J2390,(-O2391*'inputs and tables'!$K$22-'inputs and tables'!$K$21)-O2391*'inputs and tables'!$K$22,0)*('inputs and tables'!$K$15+'inputs and tables'!$K$16)))*(IF(AND(J2391=0,'inputs and tables'!$K$16=1),(data!C2391/data!C2392-1)*'inputs and tables'!$K$18+1,1)*IF(AND(J2391=1,'inputs and tables'!$K$15=1),(data!C2392/data!C2391-1)*'inputs and tables'!$K$17+1,1))</f>
        <v>18895919.07347364</v>
      </c>
      <c r="P2392" s="10">
        <f ca="1">(P2391+(IF(K2391&lt;&gt;K2390,(-P2391*'inputs and tables'!$K$22-'inputs and tables'!$K$21)-P2391*'inputs and tables'!$K$22,0)*('inputs and tables'!$K$15+'inputs and tables'!$K$16)))*(IF(AND(K2391=0,'inputs and tables'!$K$16=1),data!C2391/data!C2392,1)*IF(AND(K2391=1,'inputs and tables'!$K$15=1),data!C2392/data!C2391,1))</f>
        <v>74545.621981235265</v>
      </c>
      <c r="R2392" s="36">
        <f ca="1">1-O2392/MAX($O$202:O2392)</f>
        <v>0.26416270432450994</v>
      </c>
      <c r="S2392" s="36">
        <f>1-N2392/MAX($N$202:N2392)</f>
        <v>0.5314201278161268</v>
      </c>
    </row>
    <row r="2393" spans="1:19" x14ac:dyDescent="0.4">
      <c r="A2393" s="17">
        <f t="shared" si="112"/>
        <v>2391</v>
      </c>
      <c r="B2393">
        <v>1626825600</v>
      </c>
      <c r="C2393">
        <v>32135.19</v>
      </c>
      <c r="D2393" s="14">
        <f t="shared" si="113"/>
        <v>44398</v>
      </c>
      <c r="F2393">
        <f ca="1">IF(A2393&lt;$F$2,"",AVERAGE(INDIRECT("C"&amp;A2393-$F$2+3):C2393))</f>
        <v>34353.573181818174</v>
      </c>
      <c r="G2393" s="2">
        <f ca="1">IF(A2393&lt;$G$2,"",IF(A2393=$G$2,AVERAGE(INDIRECT("C"&amp;A2393-$G$2+3):C2393),G2392+(2/($G$2+3))*(C2393-G2392)))</f>
        <v>34956.500662072103</v>
      </c>
      <c r="J2393">
        <f ca="1">IF(F2393="","",IF(C2393&lt;(F2393*(1-'inputs and tables'!$K$14)),0,IF(C2393&gt;(F2393*(1+'inputs and tables'!$K$14)),1,J2392)))</f>
        <v>0</v>
      </c>
      <c r="K2393">
        <f ca="1">IF(G2393="","",IF(C2393&lt;(G2393*(1-'inputs and tables'!$K$14)),0,IF(C2393&gt;(G2393*(1+'inputs and tables'!$K$14)),1,K2392)))</f>
        <v>0</v>
      </c>
      <c r="N2393" s="13">
        <f t="shared" si="111"/>
        <v>115639.9654539568</v>
      </c>
      <c r="O2393" s="10">
        <f ca="1">(O2392+(IF(J2392&lt;&gt;J2391,(-O2392*'inputs and tables'!$K$22-'inputs and tables'!$K$21)-O2392*'inputs and tables'!$K$22,0)*('inputs and tables'!$K$15+'inputs and tables'!$K$16)))*(IF(AND(J2392=0,'inputs and tables'!$K$16=1),(data!C2392/data!C2393-1)*'inputs and tables'!$K$18+1,1)*IF(AND(J2392=1,'inputs and tables'!$K$15=1),(data!C2393/data!C2392-1)*'inputs and tables'!$K$17+1,1))</f>
        <v>17520538.327617556</v>
      </c>
      <c r="P2393" s="10">
        <f ca="1">(P2392+(IF(K2392&lt;&gt;K2391,(-P2392*'inputs and tables'!$K$22-'inputs and tables'!$K$21)-P2392*'inputs and tables'!$K$22,0)*('inputs and tables'!$K$15+'inputs and tables'!$K$16)))*(IF(AND(K2392=0,'inputs and tables'!$K$16=1),data!C2392/data!C2393,1)*IF(AND(K2392=1,'inputs and tables'!$K$15=1),data!C2393/data!C2392,1))</f>
        <v>69119.656048475299</v>
      </c>
      <c r="R2393" s="36">
        <f ca="1">1-O2393/MAX($O$202:O2393)</f>
        <v>0.31772222924730764</v>
      </c>
      <c r="S2393" s="36">
        <f>1-N2393/MAX($N$202:N2393)</f>
        <v>0.49463611341849156</v>
      </c>
    </row>
    <row r="2394" spans="1:19" x14ac:dyDescent="0.4">
      <c r="A2394" s="17">
        <f t="shared" si="112"/>
        <v>2392</v>
      </c>
      <c r="B2394">
        <v>1626912000</v>
      </c>
      <c r="C2394">
        <v>32287.74</v>
      </c>
      <c r="D2394" s="14">
        <f t="shared" si="113"/>
        <v>44399</v>
      </c>
      <c r="F2394">
        <f ca="1">IF(A2394&lt;$F$2,"",AVERAGE(INDIRECT("C"&amp;A2394-$F$2+3):C2394))</f>
        <v>34328.246136363625</v>
      </c>
      <c r="G2394" s="2">
        <f ca="1">IF(A2394&lt;$G$2,"",IF(A2394=$G$2,AVERAGE(INDIRECT("C"&amp;A2394-$G$2+3):C2394),G2393+(2/($G$2+3))*(C2394-G2393)))</f>
        <v>34842.936378579674</v>
      </c>
      <c r="J2394">
        <f ca="1">IF(F2394="","",IF(C2394&lt;(F2394*(1-'inputs and tables'!$K$14)),0,IF(C2394&gt;(F2394*(1+'inputs and tables'!$K$14)),1,J2393)))</f>
        <v>0</v>
      </c>
      <c r="K2394">
        <f ca="1">IF(G2394="","",IF(C2394&lt;(G2394*(1-'inputs and tables'!$K$14)),0,IF(C2394&gt;(G2394*(1+'inputs and tables'!$K$14)),1,K2393)))</f>
        <v>0</v>
      </c>
      <c r="N2394" s="13">
        <f t="shared" si="111"/>
        <v>116188.92367483558</v>
      </c>
      <c r="O2394" s="10">
        <f ca="1">(O2393+(IF(J2393&lt;&gt;J2392,(-O2393*'inputs and tables'!$K$22-'inputs and tables'!$K$21)-O2393*'inputs and tables'!$K$22,0)*('inputs and tables'!$K$15+'inputs and tables'!$K$16)))*(IF(AND(J2393=0,'inputs and tables'!$K$16=1),(data!C2393/data!C2394-1)*'inputs and tables'!$K$18+1,1)*IF(AND(J2393=1,'inputs and tables'!$K$15=1),(data!C2394/data!C2393-1)*'inputs and tables'!$K$17+1,1))</f>
        <v>17437758.977874339</v>
      </c>
      <c r="P2394" s="10">
        <f ca="1">(P2393+(IF(K2393&lt;&gt;K2392,(-P2393*'inputs and tables'!$K$22-'inputs and tables'!$K$21)-P2393*'inputs and tables'!$K$22,0)*('inputs and tables'!$K$15+'inputs and tables'!$K$16)))*(IF(AND(K2393=0,'inputs and tables'!$K$16=1),data!C2393/data!C2394,1)*IF(AND(K2393=1,'inputs and tables'!$K$15=1),data!C2394/data!C2393,1))</f>
        <v>68793.086163739019</v>
      </c>
      <c r="R2394" s="36">
        <f ca="1">1-O2394/MAX($O$202:O2394)</f>
        <v>0.32094578945710628</v>
      </c>
      <c r="S2394" s="36">
        <f>1-N2394/MAX($N$202:N2394)</f>
        <v>0.49223708416433098</v>
      </c>
    </row>
    <row r="2395" spans="1:19" x14ac:dyDescent="0.4">
      <c r="A2395" s="17">
        <f t="shared" si="112"/>
        <v>2393</v>
      </c>
      <c r="B2395">
        <v>1626998400</v>
      </c>
      <c r="C2395">
        <v>33647.26</v>
      </c>
      <c r="D2395" s="14">
        <f t="shared" si="113"/>
        <v>44400</v>
      </c>
      <c r="F2395">
        <f ca="1">IF(A2395&lt;$F$2,"",AVERAGE(INDIRECT("C"&amp;A2395-$F$2+3):C2395))</f>
        <v>34242.868863636359</v>
      </c>
      <c r="G2395" s="2">
        <f ca="1">IF(A2395&lt;$G$2,"",IF(A2395=$G$2,AVERAGE(INDIRECT("C"&amp;A2395-$G$2+3):C2395),G2394+(2/($G$2+3))*(C2395-G2394)))</f>
        <v>34792.056532682669</v>
      </c>
      <c r="J2395">
        <f ca="1">IF(F2395="","",IF(C2395&lt;(F2395*(1-'inputs and tables'!$K$14)),0,IF(C2395&gt;(F2395*(1+'inputs and tables'!$K$14)),1,J2394)))</f>
        <v>0</v>
      </c>
      <c r="K2395">
        <f ca="1">IF(G2395="","",IF(C2395&lt;(G2395*(1-'inputs and tables'!$K$14)),0,IF(C2395&gt;(G2395*(1+'inputs and tables'!$K$14)),1,K2394)))</f>
        <v>0</v>
      </c>
      <c r="N2395" s="13">
        <f t="shared" si="111"/>
        <v>121081.21918744849</v>
      </c>
      <c r="O2395" s="10">
        <f ca="1">(O2394+(IF(J2394&lt;&gt;J2393,(-O2394*'inputs and tables'!$K$22-'inputs and tables'!$K$21)-O2394*'inputs and tables'!$K$22,0)*('inputs and tables'!$K$15+'inputs and tables'!$K$16)))*(IF(AND(J2394=0,'inputs and tables'!$K$16=1),(data!C2394/data!C2395-1)*'inputs and tables'!$K$18+1,1)*IF(AND(J2394=1,'inputs and tables'!$K$15=1),(data!C2395/data!C2394-1)*'inputs and tables'!$K$17+1,1))</f>
        <v>16733185.051628942</v>
      </c>
      <c r="P2395" s="10">
        <f ca="1">(P2394+(IF(K2394&lt;&gt;K2393,(-P2394*'inputs and tables'!$K$22-'inputs and tables'!$K$21)-P2394*'inputs and tables'!$K$22,0)*('inputs and tables'!$K$15+'inputs and tables'!$K$16)))*(IF(AND(K2394=0,'inputs and tables'!$K$16=1),data!C2394/data!C2395,1)*IF(AND(K2394=1,'inputs and tables'!$K$15=1),data!C2395/data!C2394,1))</f>
        <v>66013.496488344157</v>
      </c>
      <c r="R2395" s="36">
        <f ca="1">1-O2395/MAX($O$202:O2395)</f>
        <v>0.34838302447467606</v>
      </c>
      <c r="S2395" s="36">
        <f>1-N2395/MAX($N$202:N2395)</f>
        <v>0.47085702351787795</v>
      </c>
    </row>
    <row r="2396" spans="1:19" x14ac:dyDescent="0.4">
      <c r="A2396" s="17">
        <f t="shared" si="112"/>
        <v>2394</v>
      </c>
      <c r="B2396">
        <v>1627084800</v>
      </c>
      <c r="C2396">
        <v>34283.01</v>
      </c>
      <c r="D2396" s="14">
        <f t="shared" si="113"/>
        <v>44401</v>
      </c>
      <c r="F2396">
        <f ca="1">IF(A2396&lt;$F$2,"",AVERAGE(INDIRECT("C"&amp;A2396-$F$2+3):C2396))</f>
        <v>34188.072499999995</v>
      </c>
      <c r="G2396" s="2">
        <f ca="1">IF(A2396&lt;$G$2,"",IF(A2396=$G$2,AVERAGE(INDIRECT("C"&amp;A2396-$G$2+3):C2396),G2395+(2/($G$2+3))*(C2396-G2395)))</f>
        <v>34770.394978100427</v>
      </c>
      <c r="J2396">
        <f ca="1">IF(F2396="","",IF(C2396&lt;(F2396*(1-'inputs and tables'!$K$14)),0,IF(C2396&gt;(F2396*(1+'inputs and tables'!$K$14)),1,J2395)))</f>
        <v>1</v>
      </c>
      <c r="K2396">
        <f ca="1">IF(G2396="","",IF(C2396&lt;(G2396*(1-'inputs and tables'!$K$14)),0,IF(C2396&gt;(G2396*(1+'inputs and tables'!$K$14)),1,K2395)))</f>
        <v>0</v>
      </c>
      <c r="N2396" s="13">
        <f t="shared" si="111"/>
        <v>123368.99492605009</v>
      </c>
      <c r="O2396" s="10">
        <f ca="1">(O2395+(IF(J2395&lt;&gt;J2394,(-O2395*'inputs and tables'!$K$22-'inputs and tables'!$K$21)-O2395*'inputs and tables'!$K$22,0)*('inputs and tables'!$K$15+'inputs and tables'!$K$16)))*(IF(AND(J2395=0,'inputs and tables'!$K$16=1),(data!C2395/data!C2396-1)*'inputs and tables'!$K$18+1,1)*IF(AND(J2395=1,'inputs and tables'!$K$15=1),(data!C2396/data!C2395-1)*'inputs and tables'!$K$17+1,1))</f>
        <v>16422882.006576214</v>
      </c>
      <c r="P2396" s="10">
        <f ca="1">(P2395+(IF(K2395&lt;&gt;K2394,(-P2395*'inputs and tables'!$K$22-'inputs and tables'!$K$21)-P2395*'inputs and tables'!$K$22,0)*('inputs and tables'!$K$15+'inputs and tables'!$K$16)))*(IF(AND(K2395=0,'inputs and tables'!$K$16=1),data!C2395/data!C2396,1)*IF(AND(K2395=1,'inputs and tables'!$K$15=1),data!C2396/data!C2395,1))</f>
        <v>64789.330920838132</v>
      </c>
      <c r="R2396" s="36">
        <f ca="1">1-O2396/MAX($O$202:O2396)</f>
        <v>0.36046672109846212</v>
      </c>
      <c r="S2396" s="36">
        <f>1-N2396/MAX($N$202:N2396)</f>
        <v>0.46085910251930307</v>
      </c>
    </row>
    <row r="2397" spans="1:19" x14ac:dyDescent="0.4">
      <c r="A2397" s="17">
        <f t="shared" si="112"/>
        <v>2395</v>
      </c>
      <c r="B2397">
        <v>1627171200</v>
      </c>
      <c r="C2397">
        <v>35428.26</v>
      </c>
      <c r="D2397" s="14">
        <f t="shared" si="113"/>
        <v>44402</v>
      </c>
      <c r="F2397">
        <f ca="1">IF(A2397&lt;$F$2,"",AVERAGE(INDIRECT("C"&amp;A2397-$F$2+3):C2397))</f>
        <v>34144.65931818181</v>
      </c>
      <c r="G2397" s="2">
        <f ca="1">IF(A2397&lt;$G$2,"",IF(A2397=$G$2,AVERAGE(INDIRECT("C"&amp;A2397-$G$2+3):C2397),G2396+(2/($G$2+3))*(C2397-G2396)))</f>
        <v>34798.389234351474</v>
      </c>
      <c r="J2397">
        <f ca="1">IF(F2397="","",IF(C2397&lt;(F2397*(1-'inputs and tables'!$K$14)),0,IF(C2397&gt;(F2397*(1+'inputs and tables'!$K$14)),1,J2396)))</f>
        <v>1</v>
      </c>
      <c r="K2397">
        <f ca="1">IF(G2397="","",IF(C2397&lt;(G2397*(1-'inputs and tables'!$K$14)),0,IF(C2397&gt;(G2397*(1+'inputs and tables'!$K$14)),1,K2396)))</f>
        <v>1</v>
      </c>
      <c r="N2397" s="13">
        <f t="shared" si="111"/>
        <v>127490.22994710159</v>
      </c>
      <c r="O2397" s="10">
        <f ca="1">(O2396+(IF(J2396&lt;&gt;J2395,(-O2396*'inputs and tables'!$K$22-'inputs and tables'!$K$21)-O2396*'inputs and tables'!$K$22,0)*('inputs and tables'!$K$15+'inputs and tables'!$K$16)))*(IF(AND(J2396=0,'inputs and tables'!$K$16=1),(data!C2396/data!C2397-1)*'inputs and tables'!$K$18+1,1)*IF(AND(J2396=1,'inputs and tables'!$K$15=1),(data!C2397/data!C2396-1)*'inputs and tables'!$K$17+1,1))</f>
        <v>17621959.876610644</v>
      </c>
      <c r="P2397" s="10">
        <f ca="1">(P2396+(IF(K2396&lt;&gt;K2395,(-P2396*'inputs and tables'!$K$22-'inputs and tables'!$K$21)-P2396*'inputs and tables'!$K$22,0)*('inputs and tables'!$K$15+'inputs and tables'!$K$16)))*(IF(AND(K2396=0,'inputs and tables'!$K$16=1),data!C2396/data!C2397,1)*IF(AND(K2396=1,'inputs and tables'!$K$15=1),data!C2397/data!C2396,1))</f>
        <v>62694.958201514921</v>
      </c>
      <c r="R2397" s="36">
        <f ca="1">1-O2397/MAX($O$202:O2397)</f>
        <v>0.31377271199736034</v>
      </c>
      <c r="S2397" s="36">
        <f>1-N2397/MAX($N$202:N2397)</f>
        <v>0.44284869115694692</v>
      </c>
    </row>
    <row r="2398" spans="1:19" x14ac:dyDescent="0.4">
      <c r="A2398" s="17">
        <f t="shared" si="112"/>
        <v>2396</v>
      </c>
      <c r="B2398">
        <v>1627257600</v>
      </c>
      <c r="C2398">
        <v>37262.769999999997</v>
      </c>
      <c r="D2398" s="14">
        <f t="shared" si="113"/>
        <v>44403</v>
      </c>
      <c r="F2398">
        <f ca="1">IF(A2398&lt;$F$2,"",AVERAGE(INDIRECT("C"&amp;A2398-$F$2+3):C2398))</f>
        <v>34183.419318181812</v>
      </c>
      <c r="G2398" s="2">
        <f ca="1">IF(A2398&lt;$G$2,"",IF(A2398=$G$2,AVERAGE(INDIRECT("C"&amp;A2398-$G$2+3):C2398),G2397+(2/($G$2+3))*(C2398-G2397)))</f>
        <v>34903.256500974814</v>
      </c>
      <c r="J2398">
        <f ca="1">IF(F2398="","",IF(C2398&lt;(F2398*(1-'inputs and tables'!$K$14)),0,IF(C2398&gt;(F2398*(1+'inputs and tables'!$K$14)),1,J2397)))</f>
        <v>1</v>
      </c>
      <c r="K2398">
        <f ca="1">IF(G2398="","",IF(C2398&lt;(G2398*(1-'inputs and tables'!$K$14)),0,IF(C2398&gt;(G2398*(1+'inputs and tables'!$K$14)),1,K2397)))</f>
        <v>1</v>
      </c>
      <c r="N2398" s="13">
        <f t="shared" si="111"/>
        <v>134091.79891323924</v>
      </c>
      <c r="O2398" s="10">
        <f ca="1">(O2397+(IF(J2397&lt;&gt;J2396,(-O2397*'inputs and tables'!$K$22-'inputs and tables'!$K$21)-O2397*'inputs and tables'!$K$22,0)*('inputs and tables'!$K$15+'inputs and tables'!$K$16)))*(IF(AND(J2397=0,'inputs and tables'!$K$16=1),(data!C2397/data!C2398-1)*'inputs and tables'!$K$18+1,1)*IF(AND(J2397=1,'inputs and tables'!$K$15=1),(data!C2398/data!C2397-1)*'inputs and tables'!$K$17+1,1))</f>
        <v>19675045.143281709</v>
      </c>
      <c r="P2398" s="10">
        <f ca="1">(P2397+(IF(K2397&lt;&gt;K2396,(-P2397*'inputs and tables'!$K$22-'inputs and tables'!$K$21)-P2397*'inputs and tables'!$K$22,0)*('inputs and tables'!$K$15+'inputs and tables'!$K$16)))*(IF(AND(K2397=0,'inputs and tables'!$K$16=1),data!C2397/data!C2398,1)*IF(AND(K2397=1,'inputs and tables'!$K$15=1),data!C2398/data!C2397,1))</f>
        <v>65809.481809364006</v>
      </c>
      <c r="R2398" s="36">
        <f ca="1">1-O2398/MAX($O$202:O2398)</f>
        <v>0.23382228965779694</v>
      </c>
      <c r="S2398" s="36">
        <f>1-N2398/MAX($N$202:N2398)</f>
        <v>0.41399885073052856</v>
      </c>
    </row>
    <row r="2399" spans="1:19" x14ac:dyDescent="0.4">
      <c r="A2399" s="17">
        <f t="shared" si="112"/>
        <v>2397</v>
      </c>
      <c r="B2399">
        <v>1627344000</v>
      </c>
      <c r="C2399">
        <v>39470.480000000003</v>
      </c>
      <c r="D2399" s="14">
        <f t="shared" si="113"/>
        <v>44404</v>
      </c>
      <c r="F2399">
        <f ca="1">IF(A2399&lt;$F$2,"",AVERAGE(INDIRECT("C"&amp;A2399-$F$2+3):C2399))</f>
        <v>34193.765681818179</v>
      </c>
      <c r="G2399" s="2">
        <f ca="1">IF(A2399&lt;$G$2,"",IF(A2399=$G$2,AVERAGE(INDIRECT("C"&amp;A2399-$G$2+3):C2399),G2398+(2/($G$2+3))*(C2399-G2398)))</f>
        <v>35097.606437103546</v>
      </c>
      <c r="J2399">
        <f ca="1">IF(F2399="","",IF(C2399&lt;(F2399*(1-'inputs and tables'!$K$14)),0,IF(C2399&gt;(F2399*(1+'inputs and tables'!$K$14)),1,J2398)))</f>
        <v>1</v>
      </c>
      <c r="K2399">
        <f ca="1">IF(G2399="","",IF(C2399&lt;(G2399*(1-'inputs and tables'!$K$14)),0,IF(C2399&gt;(G2399*(1+'inputs and tables'!$K$14)),1,K2398)))</f>
        <v>1</v>
      </c>
      <c r="N2399" s="13">
        <f t="shared" si="111"/>
        <v>142036.34531649237</v>
      </c>
      <c r="O2399" s="10">
        <f ca="1">(O2398+(IF(J2398&lt;&gt;J2397,(-O2398*'inputs and tables'!$K$22-'inputs and tables'!$K$21)-O2398*'inputs and tables'!$K$22,0)*('inputs and tables'!$K$15+'inputs and tables'!$K$16)))*(IF(AND(J2398=0,'inputs and tables'!$K$16=1),(data!C2398/data!C2399-1)*'inputs and tables'!$K$18+1,1)*IF(AND(J2398=1,'inputs and tables'!$K$15=1),(data!C2399/data!C2398-1)*'inputs and tables'!$K$17+1,1))</f>
        <v>22297844.959421728</v>
      </c>
      <c r="P2399" s="10">
        <f ca="1">(P2398+(IF(K2398&lt;&gt;K2397,(-P2398*'inputs and tables'!$K$22-'inputs and tables'!$K$21)-P2398*'inputs and tables'!$K$22,0)*('inputs and tables'!$K$15+'inputs and tables'!$K$16)))*(IF(AND(K2398=0,'inputs and tables'!$K$16=1),data!C2398/data!C2399,1)*IF(AND(K2398=1,'inputs and tables'!$K$15=1),data!C2399/data!C2398,1))</f>
        <v>69708.500886189257</v>
      </c>
      <c r="R2399" s="36">
        <f ca="1">1-O2399/MAX($O$202:O2399)</f>
        <v>0.13168627201809713</v>
      </c>
      <c r="S2399" s="36">
        <f>1-N2399/MAX($N$202:N2399)</f>
        <v>0.37927999871674345</v>
      </c>
    </row>
    <row r="2400" spans="1:19" x14ac:dyDescent="0.4">
      <c r="A2400" s="17">
        <f t="shared" si="112"/>
        <v>2398</v>
      </c>
      <c r="B2400">
        <v>1627430400</v>
      </c>
      <c r="C2400">
        <v>40035.1</v>
      </c>
      <c r="D2400" s="14">
        <f t="shared" si="113"/>
        <v>44405</v>
      </c>
      <c r="F2400">
        <f ca="1">IF(A2400&lt;$F$2,"",AVERAGE(INDIRECT("C"&amp;A2400-$F$2+3):C2400))</f>
        <v>34182.302727272727</v>
      </c>
      <c r="G2400" s="2">
        <f ca="1">IF(A2400&lt;$G$2,"",IF(A2400=$G$2,AVERAGE(INDIRECT("C"&amp;A2400-$G$2+3):C2400),G2399+(2/($G$2+3))*(C2400-G2399)))</f>
        <v>35307.712546162969</v>
      </c>
      <c r="J2400">
        <f ca="1">IF(F2400="","",IF(C2400&lt;(F2400*(1-'inputs and tables'!$K$14)),0,IF(C2400&gt;(F2400*(1+'inputs and tables'!$K$14)),1,J2399)))</f>
        <v>1</v>
      </c>
      <c r="K2400">
        <f ca="1">IF(G2400="","",IF(C2400&lt;(G2400*(1-'inputs and tables'!$K$14)),0,IF(C2400&gt;(G2400*(1+'inputs and tables'!$K$14)),1,K2399)))</f>
        <v>1</v>
      </c>
      <c r="N2400" s="13">
        <f t="shared" si="111"/>
        <v>144068.15646478845</v>
      </c>
      <c r="O2400" s="10">
        <f ca="1">(O2399+(IF(J2399&lt;&gt;J2398,(-O2399*'inputs and tables'!$K$22-'inputs and tables'!$K$21)-O2399*'inputs and tables'!$K$22,0)*('inputs and tables'!$K$15+'inputs and tables'!$K$16)))*(IF(AND(J2399=0,'inputs and tables'!$K$16=1),(data!C2399/data!C2400-1)*'inputs and tables'!$K$18+1,1)*IF(AND(J2399=1,'inputs and tables'!$K$15=1),(data!C2400/data!C2399-1)*'inputs and tables'!$K$17+1,1))</f>
        <v>23015522.341283422</v>
      </c>
      <c r="P2400" s="10">
        <f ca="1">(P2399+(IF(K2399&lt;&gt;K2398,(-P2399*'inputs and tables'!$K$22-'inputs and tables'!$K$21)-P2399*'inputs and tables'!$K$22,0)*('inputs and tables'!$K$15+'inputs and tables'!$K$16)))*(IF(AND(K2399=0,'inputs and tables'!$K$16=1),data!C2399/data!C2400,1)*IF(AND(K2399=1,'inputs and tables'!$K$15=1),data!C2400/data!C2399,1))</f>
        <v>70705.671778723627</v>
      </c>
      <c r="R2400" s="36">
        <f ca="1">1-O2400/MAX($O$202:O2400)</f>
        <v>0.10373876749168742</v>
      </c>
      <c r="S2400" s="36">
        <f>1-N2400/MAX($N$202:N2400)</f>
        <v>0.37040068113244873</v>
      </c>
    </row>
    <row r="2401" spans="1:19" x14ac:dyDescent="0.4">
      <c r="A2401" s="17">
        <f t="shared" si="112"/>
        <v>2399</v>
      </c>
      <c r="B2401">
        <v>1627516800</v>
      </c>
      <c r="C2401">
        <v>40039.440000000002</v>
      </c>
      <c r="D2401" s="14">
        <f t="shared" si="113"/>
        <v>44406</v>
      </c>
      <c r="F2401">
        <f ca="1">IF(A2401&lt;$F$2,"",AVERAGE(INDIRECT("C"&amp;A2401-$F$2+3):C2401))</f>
        <v>34179.508863636358</v>
      </c>
      <c r="G2401" s="2">
        <f ca="1">IF(A2401&lt;$G$2,"",IF(A2401=$G$2,AVERAGE(INDIRECT("C"&amp;A2401-$G$2+3):C2401),G2400+(2/($G$2+3))*(C2401-G2400)))</f>
        <v>35509.062650581567</v>
      </c>
      <c r="J2401">
        <f ca="1">IF(F2401="","",IF(C2401&lt;(F2401*(1-'inputs and tables'!$K$14)),0,IF(C2401&gt;(F2401*(1+'inputs and tables'!$K$14)),1,J2400)))</f>
        <v>1</v>
      </c>
      <c r="K2401">
        <f ca="1">IF(G2401="","",IF(C2401&lt;(G2401*(1-'inputs and tables'!$K$14)),0,IF(C2401&gt;(G2401*(1+'inputs and tables'!$K$14)),1,K2400)))</f>
        <v>1</v>
      </c>
      <c r="N2401" s="13">
        <f t="shared" si="111"/>
        <v>144083.77415524152</v>
      </c>
      <c r="O2401" s="10">
        <f ca="1">(O2400+(IF(J2400&lt;&gt;J2399,(-O2400*'inputs and tables'!$K$22-'inputs and tables'!$K$21)-O2400*'inputs and tables'!$K$22,0)*('inputs and tables'!$K$15+'inputs and tables'!$K$16)))*(IF(AND(J2400=0,'inputs and tables'!$K$16=1),(data!C2400/data!C2401-1)*'inputs and tables'!$K$18+1,1)*IF(AND(J2400=1,'inputs and tables'!$K$15=1),(data!C2401/data!C2400-1)*'inputs and tables'!$K$17+1,1))</f>
        <v>23021136.079619613</v>
      </c>
      <c r="P2401" s="10">
        <f ca="1">(P2400+(IF(K2400&lt;&gt;K2399,(-P2400*'inputs and tables'!$K$22-'inputs and tables'!$K$21)-P2400*'inputs and tables'!$K$22,0)*('inputs and tables'!$K$15+'inputs and tables'!$K$16)))*(IF(AND(K2400=0,'inputs and tables'!$K$16=1),data!C2400/data!C2401,1)*IF(AND(K2400=1,'inputs and tables'!$K$15=1),data!C2401/data!C2400,1))</f>
        <v>70713.336618214977</v>
      </c>
      <c r="R2401" s="36">
        <f ca="1">1-O2401/MAX($O$202:O2401)</f>
        <v>0.10352015954677241</v>
      </c>
      <c r="S2401" s="36">
        <f>1-N2401/MAX($N$202:N2401)</f>
        <v>0.3703324294971615</v>
      </c>
    </row>
    <row r="2402" spans="1:19" x14ac:dyDescent="0.4">
      <c r="A2402" s="17">
        <f t="shared" si="112"/>
        <v>2400</v>
      </c>
      <c r="B2402">
        <v>1627603200</v>
      </c>
      <c r="C2402">
        <v>42237.95</v>
      </c>
      <c r="D2402" s="14">
        <f t="shared" si="113"/>
        <v>44407</v>
      </c>
      <c r="F2402">
        <f ca="1">IF(A2402&lt;$F$2,"",AVERAGE(INDIRECT("C"&amp;A2402-$F$2+3):C2402))</f>
        <v>34267.84863636364</v>
      </c>
      <c r="G2402" s="2">
        <f ca="1">IF(A2402&lt;$G$2,"",IF(A2402=$G$2,AVERAGE(INDIRECT("C"&amp;A2402-$G$2+3):C2402),G2401+(2/($G$2+3))*(C2402-G2401)))</f>
        <v>35795.39828247171</v>
      </c>
      <c r="J2402">
        <f ca="1">IF(F2402="","",IF(C2402&lt;(F2402*(1-'inputs and tables'!$K$14)),0,IF(C2402&gt;(F2402*(1+'inputs and tables'!$K$14)),1,J2401)))</f>
        <v>1</v>
      </c>
      <c r="K2402">
        <f ca="1">IF(G2402="","",IF(C2402&lt;(G2402*(1-'inputs and tables'!$K$14)),0,IF(C2402&gt;(G2402*(1+'inputs and tables'!$K$14)),1,K2401)))</f>
        <v>1</v>
      </c>
      <c r="N2402" s="13">
        <f t="shared" si="111"/>
        <v>151995.21393357107</v>
      </c>
      <c r="O2402" s="10">
        <f ca="1">(O2401+(IF(J2401&lt;&gt;J2400,(-O2401*'inputs and tables'!$K$22-'inputs and tables'!$K$21)-O2401*'inputs and tables'!$K$22,0)*('inputs and tables'!$K$15+'inputs and tables'!$K$16)))*(IF(AND(J2401=0,'inputs and tables'!$K$16=1),(data!C2401/data!C2402-1)*'inputs and tables'!$K$18+1,1)*IF(AND(J2401=1,'inputs and tables'!$K$15=1),(data!C2402/data!C2401-1)*'inputs and tables'!$K$17+1,1))</f>
        <v>25865267.896533385</v>
      </c>
      <c r="P2402" s="10">
        <f ca="1">(P2401+(IF(K2401&lt;&gt;K2400,(-P2401*'inputs and tables'!$K$22-'inputs and tables'!$K$21)-P2401*'inputs and tables'!$K$22,0)*('inputs and tables'!$K$15+'inputs and tables'!$K$16)))*(IF(AND(K2401=0,'inputs and tables'!$K$16=1),data!C2401/data!C2402,1)*IF(AND(K2401=1,'inputs and tables'!$K$15=1),data!C2402/data!C2401,1))</f>
        <v>74596.107648192206</v>
      </c>
      <c r="R2402" s="36">
        <f ca="1">1-O2402/MAX($O$202:O2402)</f>
        <v>0</v>
      </c>
      <c r="S2402" s="36">
        <f>1-N2402/MAX($N$202:N2402)</f>
        <v>0.33575825836923889</v>
      </c>
    </row>
    <row r="2403" spans="1:19" x14ac:dyDescent="0.4">
      <c r="A2403" s="17">
        <f t="shared" si="112"/>
        <v>2401</v>
      </c>
      <c r="B2403">
        <v>1627689600</v>
      </c>
      <c r="C2403">
        <v>41495.01</v>
      </c>
      <c r="D2403" s="14">
        <f t="shared" si="113"/>
        <v>44408</v>
      </c>
      <c r="F2403">
        <f ca="1">IF(A2403&lt;$F$2,"",AVERAGE(INDIRECT("C"&amp;A2403-$F$2+3):C2403))</f>
        <v>34345.117727272729</v>
      </c>
      <c r="G2403" s="2">
        <f ca="1">IF(A2403&lt;$G$2,"",IF(A2403=$G$2,AVERAGE(INDIRECT("C"&amp;A2403-$G$2+3):C2403),G2402+(2/($G$2+3))*(C2403-G2402)))</f>
        <v>36037.934951302697</v>
      </c>
      <c r="J2403">
        <f ca="1">IF(F2403="","",IF(C2403&lt;(F2403*(1-'inputs and tables'!$K$14)),0,IF(C2403&gt;(F2403*(1+'inputs and tables'!$K$14)),1,J2402)))</f>
        <v>1</v>
      </c>
      <c r="K2403">
        <f ca="1">IF(G2403="","",IF(C2403&lt;(G2403*(1-'inputs and tables'!$K$14)),0,IF(C2403&gt;(G2403*(1+'inputs and tables'!$K$14)),1,K2402)))</f>
        <v>1</v>
      </c>
      <c r="N2403" s="13">
        <f t="shared" si="111"/>
        <v>149321.71002914847</v>
      </c>
      <c r="O2403" s="10">
        <f ca="1">(O2402+(IF(J2402&lt;&gt;J2401,(-O2402*'inputs and tables'!$K$22-'inputs and tables'!$K$21)-O2402*'inputs and tables'!$K$22,0)*('inputs and tables'!$K$15+'inputs and tables'!$K$16)))*(IF(AND(J2402=0,'inputs and tables'!$K$16=1),(data!C2402/data!C2403-1)*'inputs and tables'!$K$18+1,1)*IF(AND(J2402=1,'inputs and tables'!$K$15=1),(data!C2403/data!C2402-1)*'inputs and tables'!$K$17+1,1))</f>
        <v>24841620.446908969</v>
      </c>
      <c r="P2403" s="10">
        <f ca="1">(P2402+(IF(K2402&lt;&gt;K2401,(-P2402*'inputs and tables'!$K$22-'inputs and tables'!$K$21)-P2402*'inputs and tables'!$K$22,0)*('inputs and tables'!$K$15+'inputs and tables'!$K$16)))*(IF(AND(K2402=0,'inputs and tables'!$K$16=1),data!C2402/data!C2403,1)*IF(AND(K2402=1,'inputs and tables'!$K$15=1),data!C2403/data!C2402,1))</f>
        <v>73284.007221534484</v>
      </c>
      <c r="R2403" s="36">
        <f ca="1">1-O2403/MAX($O$202:O2403)</f>
        <v>3.9576139466995897E-2</v>
      </c>
      <c r="S2403" s="36">
        <f>1-N2403/MAX($N$202:N2403)</f>
        <v>0.34744186894994078</v>
      </c>
    </row>
    <row r="2404" spans="1:19" x14ac:dyDescent="0.4">
      <c r="A2404" s="17">
        <f t="shared" si="112"/>
        <v>2402</v>
      </c>
      <c r="B2404">
        <v>1627776000</v>
      </c>
      <c r="C2404">
        <v>39865.410000000003</v>
      </c>
      <c r="D2404" s="14">
        <f t="shared" si="113"/>
        <v>44409</v>
      </c>
      <c r="F2404">
        <f ca="1">IF(A2404&lt;$F$2,"",AVERAGE(INDIRECT("C"&amp;A2404-$F$2+3):C2404))</f>
        <v>34436.563181818179</v>
      </c>
      <c r="G2404" s="2">
        <f ca="1">IF(A2404&lt;$G$2,"",IF(A2404=$G$2,AVERAGE(INDIRECT("C"&amp;A2404-$G$2+3):C2404),G2403+(2/($G$2+3))*(C2404-G2403)))</f>
        <v>36200.806229970665</v>
      </c>
      <c r="J2404">
        <f ca="1">IF(F2404="","",IF(C2404&lt;(F2404*(1-'inputs and tables'!$K$14)),0,IF(C2404&gt;(F2404*(1+'inputs and tables'!$K$14)),1,J2403)))</f>
        <v>1</v>
      </c>
      <c r="K2404">
        <f ca="1">IF(G2404="","",IF(C2404&lt;(G2404*(1-'inputs and tables'!$K$14)),0,IF(C2404&gt;(G2404*(1+'inputs and tables'!$K$14)),1,K2403)))</f>
        <v>1</v>
      </c>
      <c r="N2404" s="13">
        <f t="shared" si="111"/>
        <v>143457.51916225869</v>
      </c>
      <c r="O2404" s="10">
        <f ca="1">(O2403+(IF(J2403&lt;&gt;J2402,(-O2403*'inputs and tables'!$K$22-'inputs and tables'!$K$21)-O2403*'inputs and tables'!$K$22,0)*('inputs and tables'!$K$15+'inputs and tables'!$K$16)))*(IF(AND(J2403=0,'inputs and tables'!$K$16=1),(data!C2403/data!C2404-1)*'inputs and tables'!$K$18+1,1)*IF(AND(J2403=1,'inputs and tables'!$K$15=1),(data!C2404/data!C2403-1)*'inputs and tables'!$K$17+1,1))</f>
        <v>22646554.449078474</v>
      </c>
      <c r="P2404" s="10">
        <f ca="1">(P2403+(IF(K2403&lt;&gt;K2402,(-P2403*'inputs and tables'!$K$22-'inputs and tables'!$K$21)-P2403*'inputs and tables'!$K$22,0)*('inputs and tables'!$K$15+'inputs and tables'!$K$16)))*(IF(AND(K2403=0,'inputs and tables'!$K$16=1),data!C2403/data!C2404,1)*IF(AND(K2403=1,'inputs and tables'!$K$15=1),data!C2404/data!C2403,1))</f>
        <v>70405.983618980521</v>
      </c>
      <c r="R2404" s="36">
        <f ca="1">1-O2404/MAX($O$202:O2404)</f>
        <v>0.12444152754691951</v>
      </c>
      <c r="S2404" s="36">
        <f>1-N2404/MAX($N$202:N2404)</f>
        <v>0.37306925716744388</v>
      </c>
    </row>
    <row r="2405" spans="1:19" x14ac:dyDescent="0.4">
      <c r="A2405" s="17">
        <f t="shared" si="112"/>
        <v>2403</v>
      </c>
      <c r="B2405">
        <v>1627862400</v>
      </c>
      <c r="C2405">
        <v>39149.589999999997</v>
      </c>
      <c r="D2405" s="14">
        <f t="shared" si="113"/>
        <v>44410</v>
      </c>
      <c r="F2405">
        <f ca="1">IF(A2405&lt;$F$2,"",AVERAGE(INDIRECT("C"&amp;A2405-$F$2+3):C2405))</f>
        <v>34519.854090909095</v>
      </c>
      <c r="G2405" s="2">
        <f ca="1">IF(A2405&lt;$G$2,"",IF(A2405=$G$2,AVERAGE(INDIRECT("C"&amp;A2405-$G$2+3):C2405),G2404+(2/($G$2+3))*(C2405-G2404)))</f>
        <v>36326.286390397443</v>
      </c>
      <c r="J2405">
        <f ca="1">IF(F2405="","",IF(C2405&lt;(F2405*(1-'inputs and tables'!$K$14)),0,IF(C2405&gt;(F2405*(1+'inputs and tables'!$K$14)),1,J2404)))</f>
        <v>1</v>
      </c>
      <c r="K2405">
        <f ca="1">IF(G2405="","",IF(C2405&lt;(G2405*(1-'inputs and tables'!$K$14)),0,IF(C2405&gt;(G2405*(1+'inputs and tables'!$K$14)),1,K2404)))</f>
        <v>1</v>
      </c>
      <c r="N2405" s="13">
        <f t="shared" si="111"/>
        <v>140881.6078304367</v>
      </c>
      <c r="O2405" s="10">
        <f ca="1">(O2404+(IF(J2404&lt;&gt;J2403,(-O2404*'inputs and tables'!$K$22-'inputs and tables'!$K$21)-O2404*'inputs and tables'!$K$22,0)*('inputs and tables'!$K$15+'inputs and tables'!$K$16)))*(IF(AND(J2404=0,'inputs and tables'!$K$16=1),(data!C2404/data!C2405-1)*'inputs and tables'!$K$18+1,1)*IF(AND(J2404=1,'inputs and tables'!$K$15=1),(data!C2405/data!C2404-1)*'inputs and tables'!$K$17+1,1))</f>
        <v>21731615.223245505</v>
      </c>
      <c r="P2405" s="10">
        <f ca="1">(P2404+(IF(K2404&lt;&gt;K2403,(-P2404*'inputs and tables'!$K$22-'inputs and tables'!$K$21)-P2404*'inputs and tables'!$K$22,0)*('inputs and tables'!$K$15+'inputs and tables'!$K$16)))*(IF(AND(K2404=0,'inputs and tables'!$K$16=1),data!C2404/data!C2405,1)*IF(AND(K2404=1,'inputs and tables'!$K$15=1),data!C2405/data!C2404,1))</f>
        <v>69141.779608683399</v>
      </c>
      <c r="R2405" s="36">
        <f ca="1">1-O2405/MAX($O$202:O2405)</f>
        <v>0.15981480222139499</v>
      </c>
      <c r="S2405" s="36">
        <f>1-N2405/MAX($N$202:N2405)</f>
        <v>0.38432637365851741</v>
      </c>
    </row>
    <row r="2406" spans="1:19" x14ac:dyDescent="0.4">
      <c r="A2406" s="17">
        <f t="shared" si="112"/>
        <v>2404</v>
      </c>
      <c r="B2406">
        <v>1627948800</v>
      </c>
      <c r="C2406">
        <v>38191.440000000002</v>
      </c>
      <c r="D2406" s="14">
        <f t="shared" si="113"/>
        <v>44411</v>
      </c>
      <c r="F2406">
        <f ca="1">IF(A2406&lt;$F$2,"",AVERAGE(INDIRECT("C"&amp;A2406-$F$2+3):C2406))</f>
        <v>34579.073636363639</v>
      </c>
      <c r="G2406" s="2">
        <f ca="1">IF(A2406&lt;$G$2,"",IF(A2406=$G$2,AVERAGE(INDIRECT("C"&amp;A2406-$G$2+3):C2406),G2405+(2/($G$2+3))*(C2406-G2405)))</f>
        <v>36405.654629103934</v>
      </c>
      <c r="J2406">
        <f ca="1">IF(F2406="","",IF(C2406&lt;(F2406*(1-'inputs and tables'!$K$14)),0,IF(C2406&gt;(F2406*(1+'inputs and tables'!$K$14)),1,J2405)))</f>
        <v>1</v>
      </c>
      <c r="K2406">
        <f ca="1">IF(G2406="","",IF(C2406&lt;(G2406*(1-'inputs and tables'!$K$14)),0,IF(C2406&gt;(G2406*(1+'inputs and tables'!$K$14)),1,K2405)))</f>
        <v>1</v>
      </c>
      <c r="N2406" s="13">
        <f t="shared" si="111"/>
        <v>137433.6608010366</v>
      </c>
      <c r="O2406" s="10">
        <f ca="1">(O2405+(IF(J2405&lt;&gt;J2404,(-O2405*'inputs and tables'!$K$22-'inputs and tables'!$K$21)-O2405*'inputs and tables'!$K$22,0)*('inputs and tables'!$K$15+'inputs and tables'!$K$16)))*(IF(AND(J2405=0,'inputs and tables'!$K$16=1),(data!C2405/data!C2406-1)*'inputs and tables'!$K$18+1,1)*IF(AND(J2405=1,'inputs and tables'!$K$15=1),(data!C2406/data!C2405-1)*'inputs and tables'!$K$17+1,1))</f>
        <v>20534927.568691697</v>
      </c>
      <c r="P2406" s="10">
        <f ca="1">(P2405+(IF(K2405&lt;&gt;K2404,(-P2405*'inputs and tables'!$K$22-'inputs and tables'!$K$21)-P2405*'inputs and tables'!$K$22,0)*('inputs and tables'!$K$15+'inputs and tables'!$K$16)))*(IF(AND(K2405=0,'inputs and tables'!$K$16=1),data!C2405/data!C2406,1)*IF(AND(K2405=1,'inputs and tables'!$K$15=1),data!C2406/data!C2405,1))</f>
        <v>67449.598512225944</v>
      </c>
      <c r="R2406" s="36">
        <f ca="1">1-O2406/MAX($O$202:O2406)</f>
        <v>0.20608100210537894</v>
      </c>
      <c r="S2406" s="36">
        <f>1-N2406/MAX($N$202:N2406)</f>
        <v>0.39939441613556725</v>
      </c>
    </row>
    <row r="2407" spans="1:19" x14ac:dyDescent="0.4">
      <c r="A2407" s="17">
        <f t="shared" si="112"/>
        <v>2405</v>
      </c>
      <c r="B2407">
        <v>1628035200</v>
      </c>
      <c r="C2407">
        <v>39722.410000000003</v>
      </c>
      <c r="D2407" s="14">
        <f t="shared" si="113"/>
        <v>44412</v>
      </c>
      <c r="F2407">
        <f ca="1">IF(A2407&lt;$F$2,"",AVERAGE(INDIRECT("C"&amp;A2407-$F$2+3):C2407))</f>
        <v>34763.450681818176</v>
      </c>
      <c r="G2407" s="2">
        <f ca="1">IF(A2407&lt;$G$2,"",IF(A2407=$G$2,AVERAGE(INDIRECT("C"&amp;A2407-$G$2+3):C2407),G2406+(2/($G$2+3))*(C2407-G2406)))</f>
        <v>36546.79315552504</v>
      </c>
      <c r="J2407">
        <f ca="1">IF(F2407="","",IF(C2407&lt;(F2407*(1-'inputs and tables'!$K$14)),0,IF(C2407&gt;(F2407*(1+'inputs and tables'!$K$14)),1,J2406)))</f>
        <v>1</v>
      </c>
      <c r="K2407">
        <f ca="1">IF(G2407="","",IF(C2407&lt;(G2407*(1-'inputs and tables'!$K$14)),0,IF(C2407&gt;(G2407*(1+'inputs and tables'!$K$14)),1,K2406)))</f>
        <v>1</v>
      </c>
      <c r="N2407" s="13">
        <f t="shared" si="111"/>
        <v>142942.92705746903</v>
      </c>
      <c r="O2407" s="10">
        <f ca="1">(O2406+(IF(J2406&lt;&gt;J2405,(-O2406*'inputs and tables'!$K$22-'inputs and tables'!$K$21)-O2406*'inputs and tables'!$K$22,0)*('inputs and tables'!$K$15+'inputs and tables'!$K$16)))*(IF(AND(J2406=0,'inputs and tables'!$K$16=1),(data!C2406/data!C2407-1)*'inputs and tables'!$K$18+1,1)*IF(AND(J2406=1,'inputs and tables'!$K$15=1),(data!C2407/data!C2406-1)*'inputs and tables'!$K$17+1,1))</f>
        <v>22387078.355219778</v>
      </c>
      <c r="P2407" s="10">
        <f ca="1">(P2406+(IF(K2406&lt;&gt;K2405,(-P2406*'inputs and tables'!$K$22-'inputs and tables'!$K$21)-P2406*'inputs and tables'!$K$22,0)*('inputs and tables'!$K$15+'inputs and tables'!$K$16)))*(IF(AND(K2406=0,'inputs and tables'!$K$16=1),data!C2406/data!C2407,1)*IF(AND(K2406=1,'inputs and tables'!$K$15=1),data!C2407/data!C2406,1))</f>
        <v>70153.432456017094</v>
      </c>
      <c r="R2407" s="36">
        <f ca="1">1-O2407/MAX($O$202:O2407)</f>
        <v>0.134473362318423</v>
      </c>
      <c r="S2407" s="36">
        <f>1-N2407/MAX($N$202:N2407)</f>
        <v>0.37531810137160615</v>
      </c>
    </row>
    <row r="2408" spans="1:19" x14ac:dyDescent="0.4">
      <c r="A2408" s="17">
        <f t="shared" si="112"/>
        <v>2406</v>
      </c>
      <c r="B2408">
        <v>1628121600</v>
      </c>
      <c r="C2408">
        <v>40888.74</v>
      </c>
      <c r="D2408" s="14">
        <f t="shared" si="113"/>
        <v>44413</v>
      </c>
      <c r="F2408">
        <f ca="1">IF(A2408&lt;$F$2,"",AVERAGE(INDIRECT("C"&amp;A2408-$F$2+3):C2408))</f>
        <v>34953.231818181819</v>
      </c>
      <c r="G2408" s="2">
        <f ca="1">IF(A2408&lt;$G$2,"",IF(A2408=$G$2,AVERAGE(INDIRECT("C"&amp;A2408-$G$2+3):C2408),G2407+(2/($G$2+3))*(C2408-G2407)))</f>
        <v>36731.556851034613</v>
      </c>
      <c r="J2408">
        <f ca="1">IF(F2408="","",IF(C2408&lt;(F2408*(1-'inputs and tables'!$K$14)),0,IF(C2408&gt;(F2408*(1+'inputs and tables'!$K$14)),1,J2407)))</f>
        <v>1</v>
      </c>
      <c r="K2408">
        <f ca="1">IF(G2408="","",IF(C2408&lt;(G2408*(1-'inputs and tables'!$K$14)),0,IF(C2408&gt;(G2408*(1+'inputs and tables'!$K$14)),1,K2407)))</f>
        <v>1</v>
      </c>
      <c r="N2408" s="13">
        <f t="shared" si="111"/>
        <v>147140.01943214962</v>
      </c>
      <c r="O2408" s="10">
        <f ca="1">(O2407+(IF(J2407&lt;&gt;J2406,(-O2407*'inputs and tables'!$K$22-'inputs and tables'!$K$21)-O2407*'inputs and tables'!$K$22,0)*('inputs and tables'!$K$15+'inputs and tables'!$K$16)))*(IF(AND(J2407=0,'inputs and tables'!$K$16=1),(data!C2407/data!C2408-1)*'inputs and tables'!$K$18+1,1)*IF(AND(J2407=1,'inputs and tables'!$K$15=1),(data!C2408/data!C2407-1)*'inputs and tables'!$K$17+1,1))</f>
        <v>23866070.250993408</v>
      </c>
      <c r="P2408" s="10">
        <f ca="1">(P2407+(IF(K2407&lt;&gt;K2406,(-P2407*'inputs and tables'!$K$22-'inputs and tables'!$K$21)-P2407*'inputs and tables'!$K$22,0)*('inputs and tables'!$K$15+'inputs and tables'!$K$16)))*(IF(AND(K2407=0,'inputs and tables'!$K$16=1),data!C2407/data!C2408,1)*IF(AND(K2407=1,'inputs and tables'!$K$15=1),data!C2408/data!C2407,1))</f>
        <v>72213.278595171942</v>
      </c>
      <c r="R2408" s="36">
        <f ca="1">1-O2408/MAX($O$202:O2408)</f>
        <v>7.7292748466290639E-2</v>
      </c>
      <c r="S2408" s="36">
        <f>1-N2408/MAX($N$202:N2408)</f>
        <v>0.35697618206642689</v>
      </c>
    </row>
    <row r="2409" spans="1:19" x14ac:dyDescent="0.4">
      <c r="A2409" s="17">
        <f t="shared" si="112"/>
        <v>2407</v>
      </c>
      <c r="B2409">
        <v>1628208000</v>
      </c>
      <c r="C2409">
        <v>42869.58</v>
      </c>
      <c r="D2409" s="14">
        <f t="shared" si="113"/>
        <v>44414</v>
      </c>
      <c r="F2409">
        <f ca="1">IF(A2409&lt;$F$2,"",AVERAGE(INDIRECT("C"&amp;A2409-$F$2+3):C2409))</f>
        <v>35161.896136363634</v>
      </c>
      <c r="G2409" s="2">
        <f ca="1">IF(A2409&lt;$G$2,"",IF(A2409=$G$2,AVERAGE(INDIRECT("C"&amp;A2409-$G$2+3):C2409),G2408+(2/($G$2+3))*(C2409-G2408)))</f>
        <v>36992.749325458673</v>
      </c>
      <c r="J2409">
        <f ca="1">IF(F2409="","",IF(C2409&lt;(F2409*(1-'inputs and tables'!$K$14)),0,IF(C2409&gt;(F2409*(1+'inputs and tables'!$K$14)),1,J2408)))</f>
        <v>1</v>
      </c>
      <c r="K2409">
        <f ca="1">IF(G2409="","",IF(C2409&lt;(G2409*(1-'inputs and tables'!$K$14)),0,IF(C2409&gt;(G2409*(1+'inputs and tables'!$K$14)),1,K2408)))</f>
        <v>1</v>
      </c>
      <c r="N2409" s="13">
        <f t="shared" si="111"/>
        <v>154268.16366188083</v>
      </c>
      <c r="O2409" s="10">
        <f ca="1">(O2408+(IF(J2408&lt;&gt;J2407,(-O2408*'inputs and tables'!$K$22-'inputs and tables'!$K$21)-O2408*'inputs and tables'!$K$22,0)*('inputs and tables'!$K$15+'inputs and tables'!$K$16)))*(IF(AND(J2408=0,'inputs and tables'!$K$16=1),(data!C2408/data!C2409-1)*'inputs and tables'!$K$18+1,1)*IF(AND(J2408=1,'inputs and tables'!$K$15=1),(data!C2409/data!C2408-1)*'inputs and tables'!$K$17+1,1))</f>
        <v>26467482.02941823</v>
      </c>
      <c r="P2409" s="10">
        <f ca="1">(P2408+(IF(K2408&lt;&gt;K2407,(-P2408*'inputs and tables'!$K$22-'inputs and tables'!$K$21)-P2408*'inputs and tables'!$K$22,0)*('inputs and tables'!$K$15+'inputs and tables'!$K$16)))*(IF(AND(K2408=0,'inputs and tables'!$K$16=1),data!C2408/data!C2409,1)*IF(AND(K2408=1,'inputs and tables'!$K$15=1),data!C2409/data!C2408,1))</f>
        <v>75711.624368909659</v>
      </c>
      <c r="R2409" s="36">
        <f ca="1">1-O2409/MAX($O$202:O2409)</f>
        <v>0</v>
      </c>
      <c r="S2409" s="36">
        <f>1-N2409/MAX($N$202:N2409)</f>
        <v>0.32582512924563711</v>
      </c>
    </row>
    <row r="2410" spans="1:19" x14ac:dyDescent="0.4">
      <c r="A2410" s="17">
        <f t="shared" si="112"/>
        <v>2408</v>
      </c>
      <c r="B2410">
        <v>1628294400</v>
      </c>
      <c r="C2410">
        <v>44637.34</v>
      </c>
      <c r="D2410" s="14">
        <f t="shared" si="113"/>
        <v>44415</v>
      </c>
      <c r="F2410">
        <f ca="1">IF(A2410&lt;$F$2,"",AVERAGE(INDIRECT("C"&amp;A2410-$F$2+3):C2410))</f>
        <v>35388.777045454546</v>
      </c>
      <c r="G2410" s="2">
        <f ca="1">IF(A2410&lt;$G$2,"",IF(A2410=$G$2,AVERAGE(INDIRECT("C"&amp;A2410-$G$2+3):C2410),G2409+(2/($G$2+3))*(C2410-G2409)))</f>
        <v>37318.05105629022</v>
      </c>
      <c r="J2410">
        <f ca="1">IF(F2410="","",IF(C2410&lt;(F2410*(1-'inputs and tables'!$K$14)),0,IF(C2410&gt;(F2410*(1+'inputs and tables'!$K$14)),1,J2409)))</f>
        <v>1</v>
      </c>
      <c r="K2410">
        <f ca="1">IF(G2410="","",IF(C2410&lt;(G2410*(1-'inputs and tables'!$K$14)),0,IF(C2410&gt;(G2410*(1+'inputs and tables'!$K$14)),1,K2409)))</f>
        <v>1</v>
      </c>
      <c r="N2410" s="13">
        <f t="shared" si="111"/>
        <v>160629.52967001352</v>
      </c>
      <c r="O2410" s="10">
        <f ca="1">(O2409+(IF(J2409&lt;&gt;J2408,(-O2409*'inputs and tables'!$K$22-'inputs and tables'!$K$21)-O2409*'inputs and tables'!$K$22,0)*('inputs and tables'!$K$15+'inputs and tables'!$K$16)))*(IF(AND(J2409=0,'inputs and tables'!$K$16=1),(data!C2409/data!C2410-1)*'inputs and tables'!$K$18+1,1)*IF(AND(J2409=1,'inputs and tables'!$K$15=1),(data!C2410/data!C2409-1)*'inputs and tables'!$K$17+1,1))</f>
        <v>28923147.586970445</v>
      </c>
      <c r="P2410" s="10">
        <f ca="1">(P2409+(IF(K2409&lt;&gt;K2408,(-P2409*'inputs and tables'!$K$22-'inputs and tables'!$K$21)-P2409*'inputs and tables'!$K$22,0)*('inputs and tables'!$K$15+'inputs and tables'!$K$16)))*(IF(AND(K2409=0,'inputs and tables'!$K$16=1),data!C2409/data!C2410,1)*IF(AND(K2409=1,'inputs and tables'!$K$15=1),data!C2410/data!C2409,1))</f>
        <v>78833.651248911352</v>
      </c>
      <c r="R2410" s="36">
        <f ca="1">1-O2410/MAX($O$202:O2410)</f>
        <v>0</v>
      </c>
      <c r="S2410" s="36">
        <f>1-N2410/MAX($N$202:N2410)</f>
        <v>0.29802501155088179</v>
      </c>
    </row>
    <row r="2411" spans="1:19" x14ac:dyDescent="0.4">
      <c r="A2411" s="17">
        <f t="shared" si="112"/>
        <v>2409</v>
      </c>
      <c r="B2411">
        <v>1628380800</v>
      </c>
      <c r="C2411">
        <v>43829.14</v>
      </c>
      <c r="D2411" s="14">
        <f t="shared" si="113"/>
        <v>44416</v>
      </c>
      <c r="F2411">
        <f ca="1">IF(A2411&lt;$F$2,"",AVERAGE(INDIRECT("C"&amp;A2411-$F$2+3):C2411))</f>
        <v>35666.834090909091</v>
      </c>
      <c r="G2411" s="2">
        <f ca="1">IF(A2411&lt;$G$2,"",IF(A2411=$G$2,AVERAGE(INDIRECT("C"&amp;A2411-$G$2+3):C2411),G2410+(2/($G$2+3))*(C2411-G2410)))</f>
        <v>37595.11867091617</v>
      </c>
      <c r="J2411">
        <f ca="1">IF(F2411="","",IF(C2411&lt;(F2411*(1-'inputs and tables'!$K$14)),0,IF(C2411&gt;(F2411*(1+'inputs and tables'!$K$14)),1,J2410)))</f>
        <v>1</v>
      </c>
      <c r="K2411">
        <f ca="1">IF(G2411="","",IF(C2411&lt;(G2411*(1-'inputs and tables'!$K$14)),0,IF(C2411&gt;(G2411*(1+'inputs and tables'!$K$14)),1,K2410)))</f>
        <v>1</v>
      </c>
      <c r="N2411" s="13">
        <f t="shared" si="111"/>
        <v>157721.18464140507</v>
      </c>
      <c r="O2411" s="10">
        <f ca="1">(O2410+(IF(J2410&lt;&gt;J2409,(-O2410*'inputs and tables'!$K$22-'inputs and tables'!$K$21)-O2410*'inputs and tables'!$K$22,0)*('inputs and tables'!$K$15+'inputs and tables'!$K$16)))*(IF(AND(J2410=0,'inputs and tables'!$K$16=1),(data!C2410/data!C2411-1)*'inputs and tables'!$K$18+1,1)*IF(AND(J2410=1,'inputs and tables'!$K$15=1),(data!C2411/data!C2410-1)*'inputs and tables'!$K$17+1,1))</f>
        <v>27744867.30123822</v>
      </c>
      <c r="P2411" s="10">
        <f ca="1">(P2410+(IF(K2410&lt;&gt;K2409,(-P2410*'inputs and tables'!$K$22-'inputs and tables'!$K$21)-P2410*'inputs and tables'!$K$22,0)*('inputs and tables'!$K$15+'inputs and tables'!$K$16)))*(IF(AND(K2410=0,'inputs and tables'!$K$16=1),data!C2410/data!C2411,1)*IF(AND(K2410=1,'inputs and tables'!$K$15=1),data!C2411/data!C2410,1))</f>
        <v>77406.295655155758</v>
      </c>
      <c r="R2411" s="36">
        <f ca="1">1-O2411/MAX($O$202:O2411)</f>
        <v>4.0738314603872006E-2</v>
      </c>
      <c r="S2411" s="36">
        <f>1-N2411/MAX($N$202:N2411)</f>
        <v>0.3107349128502106</v>
      </c>
    </row>
    <row r="2412" spans="1:19" x14ac:dyDescent="0.4">
      <c r="A2412" s="17">
        <f t="shared" si="112"/>
        <v>2410</v>
      </c>
      <c r="B2412">
        <v>1628467200</v>
      </c>
      <c r="C2412">
        <v>46285.48</v>
      </c>
      <c r="D2412" s="14">
        <f t="shared" si="113"/>
        <v>44417</v>
      </c>
      <c r="F2412">
        <f ca="1">IF(A2412&lt;$F$2,"",AVERAGE(INDIRECT("C"&amp;A2412-$F$2+3):C2412))</f>
        <v>35985.249772727271</v>
      </c>
      <c r="G2412" s="2">
        <f ca="1">IF(A2412&lt;$G$2,"",IF(A2412=$G$2,AVERAGE(INDIRECT("C"&amp;A2412-$G$2+3):C2412),G2411+(2/($G$2+3))*(C2412-G2411)))</f>
        <v>37964.921280664421</v>
      </c>
      <c r="J2412">
        <f ca="1">IF(F2412="","",IF(C2412&lt;(F2412*(1-'inputs and tables'!$K$14)),0,IF(C2412&gt;(F2412*(1+'inputs and tables'!$K$14)),1,J2411)))</f>
        <v>1</v>
      </c>
      <c r="K2412">
        <f ca="1">IF(G2412="","",IF(C2412&lt;(G2412*(1-'inputs and tables'!$K$14)),0,IF(C2412&gt;(G2412*(1+'inputs and tables'!$K$14)),1,K2411)))</f>
        <v>1</v>
      </c>
      <c r="N2412" s="13">
        <f t="shared" si="111"/>
        <v>166560.43758321661</v>
      </c>
      <c r="O2412" s="10">
        <f ca="1">(O2411+(IF(J2411&lt;&gt;J2410,(-O2411*'inputs and tables'!$K$22-'inputs and tables'!$K$21)-O2411*'inputs and tables'!$K$22,0)*('inputs and tables'!$K$15+'inputs and tables'!$K$16)))*(IF(AND(J2411=0,'inputs and tables'!$K$16=1),(data!C2411/data!C2412-1)*'inputs and tables'!$K$18+1,1)*IF(AND(J2411=1,'inputs and tables'!$K$15=1),(data!C2412/data!C2411-1)*'inputs and tables'!$K$17+1,1))</f>
        <v>31243438.378154818</v>
      </c>
      <c r="P2412" s="10">
        <f ca="1">(P2411+(IF(K2411&lt;&gt;K2410,(-P2411*'inputs and tables'!$K$22-'inputs and tables'!$K$21)-P2411*'inputs and tables'!$K$22,0)*('inputs and tables'!$K$15+'inputs and tables'!$K$16)))*(IF(AND(K2411=0,'inputs and tables'!$K$16=1),data!C2411/data!C2412,1)*IF(AND(K2411=1,'inputs and tables'!$K$15=1),data!C2412/data!C2411,1))</f>
        <v>81744.418198048137</v>
      </c>
      <c r="R2412" s="36">
        <f ca="1">1-O2412/MAX($O$202:O2412)</f>
        <v>0</v>
      </c>
      <c r="S2412" s="36">
        <f>1-N2412/MAX($N$202:N2412)</f>
        <v>0.27210605989599979</v>
      </c>
    </row>
    <row r="2413" spans="1:19" x14ac:dyDescent="0.4">
      <c r="A2413" s="17">
        <f t="shared" si="112"/>
        <v>2411</v>
      </c>
      <c r="B2413">
        <v>1628553600</v>
      </c>
      <c r="C2413">
        <v>45595.66</v>
      </c>
      <c r="D2413" s="14">
        <f t="shared" si="113"/>
        <v>44418</v>
      </c>
      <c r="F2413">
        <f ca="1">IF(A2413&lt;$F$2,"",AVERAGE(INDIRECT("C"&amp;A2413-$F$2+3):C2413))</f>
        <v>36232.668636363633</v>
      </c>
      <c r="G2413" s="2">
        <f ca="1">IF(A2413&lt;$G$2,"",IF(A2413=$G$2,AVERAGE(INDIRECT("C"&amp;A2413-$G$2+3):C2413),G2412+(2/($G$2+3))*(C2413-G2412)))</f>
        <v>38289.633566593591</v>
      </c>
      <c r="J2413">
        <f ca="1">IF(F2413="","",IF(C2413&lt;(F2413*(1-'inputs and tables'!$K$14)),0,IF(C2413&gt;(F2413*(1+'inputs and tables'!$K$14)),1,J2412)))</f>
        <v>1</v>
      </c>
      <c r="K2413">
        <f ca="1">IF(G2413="","",IF(C2413&lt;(G2413*(1-'inputs and tables'!$K$14)),0,IF(C2413&gt;(G2413*(1+'inputs and tables'!$K$14)),1,K2412)))</f>
        <v>1</v>
      </c>
      <c r="N2413" s="13">
        <f t="shared" si="111"/>
        <v>164078.08845226551</v>
      </c>
      <c r="O2413" s="10">
        <f ca="1">(O2412+(IF(J2412&lt;&gt;J2411,(-O2412*'inputs and tables'!$K$22-'inputs and tables'!$K$21)-O2412*'inputs and tables'!$K$22,0)*('inputs and tables'!$K$15+'inputs and tables'!$K$16)))*(IF(AND(J2412=0,'inputs and tables'!$K$16=1),(data!C2412/data!C2413-1)*'inputs and tables'!$K$18+1,1)*IF(AND(J2412=1,'inputs and tables'!$K$15=1),(data!C2413/data!C2412-1)*'inputs and tables'!$K$17+1,1))</f>
        <v>30195749.459523272</v>
      </c>
      <c r="P2413" s="10">
        <f ca="1">(P2412+(IF(K2412&lt;&gt;K2411,(-P2412*'inputs and tables'!$K$22-'inputs and tables'!$K$21)-P2412*'inputs and tables'!$K$22,0)*('inputs and tables'!$K$15+'inputs and tables'!$K$16)))*(IF(AND(K2412=0,'inputs and tables'!$K$16=1),data!C2412/data!C2413,1)*IF(AND(K2412=1,'inputs and tables'!$K$15=1),data!C2413/data!C2412,1))</f>
        <v>80526.132581017097</v>
      </c>
      <c r="R2413" s="36">
        <f ca="1">1-O2413/MAX($O$202:O2413)</f>
        <v>3.3533086402042223E-2</v>
      </c>
      <c r="S2413" s="36">
        <f>1-N2413/MAX($N$202:N2413)</f>
        <v>0.28295429562267993</v>
      </c>
    </row>
    <row r="2414" spans="1:19" x14ac:dyDescent="0.4">
      <c r="A2414" s="17">
        <f t="shared" si="112"/>
        <v>2412</v>
      </c>
      <c r="B2414">
        <v>1628640000</v>
      </c>
      <c r="C2414">
        <v>45553.49</v>
      </c>
      <c r="D2414" s="14">
        <f t="shared" si="113"/>
        <v>44419</v>
      </c>
      <c r="F2414">
        <f ca="1">IF(A2414&lt;$F$2,"",AVERAGE(INDIRECT("C"&amp;A2414-$F$2+3):C2414))</f>
        <v>36484.038409090906</v>
      </c>
      <c r="G2414" s="2">
        <f ca="1">IF(A2414&lt;$G$2,"",IF(A2414=$G$2,AVERAGE(INDIRECT("C"&amp;A2414-$G$2+3):C2414),G2413+(2/($G$2+3))*(C2414-G2413)))</f>
        <v>38598.73384035557</v>
      </c>
      <c r="J2414">
        <f ca="1">IF(F2414="","",IF(C2414&lt;(F2414*(1-'inputs and tables'!$K$14)),0,IF(C2414&gt;(F2414*(1+'inputs and tables'!$K$14)),1,J2413)))</f>
        <v>1</v>
      </c>
      <c r="K2414">
        <f ca="1">IF(G2414="","",IF(C2414&lt;(G2414*(1-'inputs and tables'!$K$14)),0,IF(C2414&gt;(G2414*(1+'inputs and tables'!$K$14)),1,K2413)))</f>
        <v>1</v>
      </c>
      <c r="N2414" s="13">
        <f t="shared" si="111"/>
        <v>163926.33775954536</v>
      </c>
      <c r="O2414" s="10">
        <f ca="1">(O2413+(IF(J2413&lt;&gt;J2412,(-O2413*'inputs and tables'!$K$22-'inputs and tables'!$K$21)-O2413*'inputs and tables'!$K$22,0)*('inputs and tables'!$K$15+'inputs and tables'!$K$16)))*(IF(AND(J2413=0,'inputs and tables'!$K$16=1),(data!C2413/data!C2414-1)*'inputs and tables'!$K$18+1,1)*IF(AND(J2413=1,'inputs and tables'!$K$15=1),(data!C2414/data!C2413-1)*'inputs and tables'!$K$17+1,1))</f>
        <v>30132913.474736702</v>
      </c>
      <c r="P2414" s="10">
        <f ca="1">(P2413+(IF(K2413&lt;&gt;K2412,(-P2413*'inputs and tables'!$K$22-'inputs and tables'!$K$21)-P2413*'inputs and tables'!$K$22,0)*('inputs and tables'!$K$15+'inputs and tables'!$K$16)))*(IF(AND(K2413=0,'inputs and tables'!$K$16=1),data!C2413/data!C2414,1)*IF(AND(K2413=1,'inputs and tables'!$K$15=1),data!C2414/data!C2413,1))</f>
        <v>80451.656479323603</v>
      </c>
      <c r="R2414" s="36">
        <f ca="1">1-O2414/MAX($O$202:O2414)</f>
        <v>3.5544260205195188E-2</v>
      </c>
      <c r="S2414" s="36">
        <f>1-N2414/MAX($N$202:N2414)</f>
        <v>0.28361746877015925</v>
      </c>
    </row>
    <row r="2415" spans="1:19" x14ac:dyDescent="0.4">
      <c r="A2415" s="17">
        <f t="shared" si="112"/>
        <v>2413</v>
      </c>
      <c r="B2415">
        <v>1628726400</v>
      </c>
      <c r="C2415">
        <v>44422.14</v>
      </c>
      <c r="D2415" s="14">
        <f t="shared" si="113"/>
        <v>44420</v>
      </c>
      <c r="F2415">
        <f ca="1">IF(A2415&lt;$F$2,"",AVERAGE(INDIRECT("C"&amp;A2415-$F$2+3):C2415))</f>
        <v>36677.626136363629</v>
      </c>
      <c r="G2415" s="2">
        <f ca="1">IF(A2415&lt;$G$2,"",IF(A2415=$G$2,AVERAGE(INDIRECT("C"&amp;A2415-$G$2+3):C2415),G2414+(2/($G$2+3))*(C2415-G2414)))</f>
        <v>38846.538357787249</v>
      </c>
      <c r="J2415">
        <f ca="1">IF(F2415="","",IF(C2415&lt;(F2415*(1-'inputs and tables'!$K$14)),0,IF(C2415&gt;(F2415*(1+'inputs and tables'!$K$14)),1,J2414)))</f>
        <v>1</v>
      </c>
      <c r="K2415">
        <f ca="1">IF(G2415="","",IF(C2415&lt;(G2415*(1-'inputs and tables'!$K$14)),0,IF(C2415&gt;(G2415*(1+'inputs and tables'!$K$14)),1,K2414)))</f>
        <v>1</v>
      </c>
      <c r="N2415" s="13">
        <f t="shared" si="111"/>
        <v>159855.1225304979</v>
      </c>
      <c r="O2415" s="10">
        <f ca="1">(O2414+(IF(J2414&lt;&gt;J2413,(-O2414*'inputs and tables'!$K$22-'inputs and tables'!$K$21)-O2414*'inputs and tables'!$K$22,0)*('inputs and tables'!$K$15+'inputs and tables'!$K$16)))*(IF(AND(J2414=0,'inputs and tables'!$K$16=1),(data!C2414/data!C2415-1)*'inputs and tables'!$K$18+1,1)*IF(AND(J2414=1,'inputs and tables'!$K$15=1),(data!C2415/data!C2414-1)*'inputs and tables'!$K$17+1,1))</f>
        <v>28449080.661176261</v>
      </c>
      <c r="P2415" s="10">
        <f ca="1">(P2414+(IF(K2414&lt;&gt;K2413,(-P2414*'inputs and tables'!$K$22-'inputs and tables'!$K$21)-P2414*'inputs and tables'!$K$22,0)*('inputs and tables'!$K$15+'inputs and tables'!$K$16)))*(IF(AND(K2414=0,'inputs and tables'!$K$16=1),data!C2414/data!C2415,1)*IF(AND(K2414=1,'inputs and tables'!$K$15=1),data!C2415/data!C2414,1))</f>
        <v>78453.588240032113</v>
      </c>
      <c r="R2415" s="36">
        <f ca="1">1-O2415/MAX($O$202:O2415)</f>
        <v>8.943822645757038E-2</v>
      </c>
      <c r="S2415" s="36">
        <f>1-N2415/MAX($N$202:N2415)</f>
        <v>0.30140928618539742</v>
      </c>
    </row>
    <row r="2416" spans="1:19" x14ac:dyDescent="0.4">
      <c r="A2416" s="17">
        <f t="shared" si="112"/>
        <v>2414</v>
      </c>
      <c r="B2416">
        <v>1628812800</v>
      </c>
      <c r="C2416">
        <v>47833.64</v>
      </c>
      <c r="D2416" s="14">
        <f t="shared" si="113"/>
        <v>44421</v>
      </c>
      <c r="F2416">
        <f ca="1">IF(A2416&lt;$F$2,"",AVERAGE(INDIRECT("C"&amp;A2416-$F$2+3):C2416))</f>
        <v>36967.936136363627</v>
      </c>
      <c r="G2416" s="2">
        <f ca="1">IF(A2416&lt;$G$2,"",IF(A2416=$G$2,AVERAGE(INDIRECT("C"&amp;A2416-$G$2+3):C2416),G2415+(2/($G$2+3))*(C2416-G2415)))</f>
        <v>39228.968214902685</v>
      </c>
      <c r="J2416">
        <f ca="1">IF(F2416="","",IF(C2416&lt;(F2416*(1-'inputs and tables'!$K$14)),0,IF(C2416&gt;(F2416*(1+'inputs and tables'!$K$14)),1,J2415)))</f>
        <v>1</v>
      </c>
      <c r="K2416">
        <f ca="1">IF(G2416="","",IF(C2416&lt;(G2416*(1-'inputs and tables'!$K$14)),0,IF(C2416&gt;(G2416*(1+'inputs and tables'!$K$14)),1,K2415)))</f>
        <v>1</v>
      </c>
      <c r="N2416" s="13">
        <f t="shared" si="111"/>
        <v>172131.56284860941</v>
      </c>
      <c r="O2416" s="10">
        <f ca="1">(O2415+(IF(J2415&lt;&gt;J2414,(-O2415*'inputs and tables'!$K$22-'inputs and tables'!$K$21)-O2415*'inputs and tables'!$K$22,0)*('inputs and tables'!$K$15+'inputs and tables'!$K$16)))*(IF(AND(J2415=0,'inputs and tables'!$K$16=1),(data!C2415/data!C2416-1)*'inputs and tables'!$K$18+1,1)*IF(AND(J2415=1,'inputs and tables'!$K$15=1),(data!C2416/data!C2415-1)*'inputs and tables'!$K$17+1,1))</f>
        <v>33364908.377267975</v>
      </c>
      <c r="P2416" s="10">
        <f ca="1">(P2415+(IF(K2415&lt;&gt;K2414,(-P2415*'inputs and tables'!$K$22-'inputs and tables'!$K$21)-P2415*'inputs and tables'!$K$22,0)*('inputs and tables'!$K$15+'inputs and tables'!$K$16)))*(IF(AND(K2415=0,'inputs and tables'!$K$16=1),data!C2415/data!C2416,1)*IF(AND(K2415=1,'inputs and tables'!$K$15=1),data!C2416/data!C2415,1))</f>
        <v>84478.611264156338</v>
      </c>
      <c r="R2416" s="36">
        <f ca="1">1-O2416/MAX($O$202:O2416)</f>
        <v>0</v>
      </c>
      <c r="S2416" s="36">
        <f>1-N2416/MAX($N$202:N2416)</f>
        <v>0.24775941204204188</v>
      </c>
    </row>
    <row r="2417" spans="1:19" x14ac:dyDescent="0.4">
      <c r="A2417" s="17">
        <f t="shared" si="112"/>
        <v>2415</v>
      </c>
      <c r="B2417">
        <v>1628899200</v>
      </c>
      <c r="C2417">
        <v>47109.65</v>
      </c>
      <c r="D2417" s="14">
        <f t="shared" si="113"/>
        <v>44422</v>
      </c>
      <c r="F2417">
        <f ca="1">IF(A2417&lt;$F$2,"",AVERAGE(INDIRECT("C"&amp;A2417-$F$2+3):C2417))</f>
        <v>37276.880227272719</v>
      </c>
      <c r="G2417" s="2">
        <f ca="1">IF(A2417&lt;$G$2,"",IF(A2417=$G$2,AVERAGE(INDIRECT("C"&amp;A2417-$G$2+3):C2417),G2416+(2/($G$2+3))*(C2417-G2416)))</f>
        <v>39564.316375970659</v>
      </c>
      <c r="J2417">
        <f ca="1">IF(F2417="","",IF(C2417&lt;(F2417*(1-'inputs and tables'!$K$14)),0,IF(C2417&gt;(F2417*(1+'inputs and tables'!$K$14)),1,J2416)))</f>
        <v>1</v>
      </c>
      <c r="K2417">
        <f ca="1">IF(G2417="","",IF(C2417&lt;(G2417*(1-'inputs and tables'!$K$14)),0,IF(C2417&gt;(G2417*(1+'inputs and tables'!$K$14)),1,K2416)))</f>
        <v>1</v>
      </c>
      <c r="N2417" s="13">
        <f t="shared" si="111"/>
        <v>169526.2513944369</v>
      </c>
      <c r="O2417" s="10">
        <f ca="1">(O2416+(IF(J2416&lt;&gt;J2415,(-O2416*'inputs and tables'!$K$22-'inputs and tables'!$K$21)-O2416*'inputs and tables'!$K$22,0)*('inputs and tables'!$K$15+'inputs and tables'!$K$16)))*(IF(AND(J2416=0,'inputs and tables'!$K$16=1),(data!C2416/data!C2417-1)*'inputs and tables'!$K$18+1,1)*IF(AND(J2416=1,'inputs and tables'!$K$15=1),(data!C2417/data!C2416-1)*'inputs and tables'!$K$17+1,1))</f>
        <v>32228664.406787559</v>
      </c>
      <c r="P2417" s="10">
        <f ca="1">(P2416+(IF(K2416&lt;&gt;K2415,(-P2416*'inputs and tables'!$K$22-'inputs and tables'!$K$21)-P2416*'inputs and tables'!$K$22,0)*('inputs and tables'!$K$15+'inputs and tables'!$K$16)))*(IF(AND(K2416=0,'inputs and tables'!$K$16=1),data!C2416/data!C2417,1)*IF(AND(K2416=1,'inputs and tables'!$K$15=1),data!C2417/data!C2416,1))</f>
        <v>83199.978281821386</v>
      </c>
      <c r="R2417" s="36">
        <f ca="1">1-O2417/MAX($O$202:O2417)</f>
        <v>3.4055060413549887E-2</v>
      </c>
      <c r="S2417" s="36">
        <f>1-N2417/MAX($N$202:N2417)</f>
        <v>0.25914501145023416</v>
      </c>
    </row>
    <row r="2418" spans="1:19" x14ac:dyDescent="0.4">
      <c r="A2418" s="17">
        <f t="shared" si="112"/>
        <v>2416</v>
      </c>
      <c r="B2418">
        <v>1628985600</v>
      </c>
      <c r="C2418">
        <v>47014.49</v>
      </c>
      <c r="D2418" s="14">
        <f t="shared" si="113"/>
        <v>44423</v>
      </c>
      <c r="F2418">
        <f ca="1">IF(A2418&lt;$F$2,"",AVERAGE(INDIRECT("C"&amp;A2418-$F$2+3):C2418))</f>
        <v>37577.095454545437</v>
      </c>
      <c r="G2418" s="2">
        <f ca="1">IF(A2418&lt;$G$2,"",IF(A2418=$G$2,AVERAGE(INDIRECT("C"&amp;A2418-$G$2+3):C2418),G2417+(2/($G$2+3))*(C2418-G2417)))</f>
        <v>39881.345040822969</v>
      </c>
      <c r="J2418">
        <f ca="1">IF(F2418="","",IF(C2418&lt;(F2418*(1-'inputs and tables'!$K$14)),0,IF(C2418&gt;(F2418*(1+'inputs and tables'!$K$14)),1,J2417)))</f>
        <v>1</v>
      </c>
      <c r="K2418">
        <f ca="1">IF(G2418="","",IF(C2418&lt;(G2418*(1-'inputs and tables'!$K$14)),0,IF(C2418&gt;(G2418*(1+'inputs and tables'!$K$14)),1,K2417)))</f>
        <v>1</v>
      </c>
      <c r="N2418" s="13">
        <f t="shared" si="111"/>
        <v>169183.81373924957</v>
      </c>
      <c r="O2418" s="10">
        <f ca="1">(O2417+(IF(J2417&lt;&gt;J2416,(-O2417*'inputs and tables'!$K$22-'inputs and tables'!$K$21)-O2417*'inputs and tables'!$K$22,0)*('inputs and tables'!$K$15+'inputs and tables'!$K$16)))*(IF(AND(J2417=0,'inputs and tables'!$K$16=1),(data!C2417/data!C2418-1)*'inputs and tables'!$K$18+1,1)*IF(AND(J2417=1,'inputs and tables'!$K$15=1),(data!C2418/data!C2417-1)*'inputs and tables'!$K$17+1,1))</f>
        <v>32082187.425189573</v>
      </c>
      <c r="P2418" s="10">
        <f ca="1">(P2417+(IF(K2417&lt;&gt;K2416,(-P2417*'inputs and tables'!$K$22-'inputs and tables'!$K$21)-P2417*'inputs and tables'!$K$22,0)*('inputs and tables'!$K$15+'inputs and tables'!$K$16)))*(IF(AND(K2417=0,'inputs and tables'!$K$16=1),data!C2417/data!C2418,1)*IF(AND(K2417=1,'inputs and tables'!$K$15=1),data!C2418/data!C2417,1))</f>
        <v>83031.916962467527</v>
      </c>
      <c r="R2418" s="36">
        <f ca="1">1-O2418/MAX($O$202:O2418)</f>
        <v>3.8445211285289771E-2</v>
      </c>
      <c r="S2418" s="36">
        <f>1-N2418/MAX($N$202:N2418)</f>
        <v>0.26064151504791322</v>
      </c>
    </row>
    <row r="2419" spans="1:19" x14ac:dyDescent="0.4">
      <c r="A2419" s="17">
        <f t="shared" si="112"/>
        <v>2417</v>
      </c>
      <c r="B2419">
        <v>1629072000</v>
      </c>
      <c r="C2419">
        <v>45902.46</v>
      </c>
      <c r="D2419" s="14">
        <f t="shared" si="113"/>
        <v>44424</v>
      </c>
      <c r="F2419">
        <f ca="1">IF(A2419&lt;$F$2,"",AVERAGE(INDIRECT("C"&amp;A2419-$F$2+3):C2419))</f>
        <v>37832.102272727258</v>
      </c>
      <c r="G2419" s="2">
        <f ca="1">IF(A2419&lt;$G$2,"",IF(A2419=$G$2,AVERAGE(INDIRECT("C"&amp;A2419-$G$2+3):C2419),G2418+(2/($G$2+3))*(C2419-G2418)))</f>
        <v>40137.562698660287</v>
      </c>
      <c r="J2419">
        <f ca="1">IF(F2419="","",IF(C2419&lt;(F2419*(1-'inputs and tables'!$K$14)),0,IF(C2419&gt;(F2419*(1+'inputs and tables'!$K$14)),1,J2418)))</f>
        <v>1</v>
      </c>
      <c r="K2419">
        <f ca="1">IF(G2419="","",IF(C2419&lt;(G2419*(1-'inputs and tables'!$K$14)),0,IF(C2419&gt;(G2419*(1+'inputs and tables'!$K$14)),1,K2418)))</f>
        <v>1</v>
      </c>
      <c r="N2419" s="13">
        <f t="shared" si="111"/>
        <v>165182.12242254152</v>
      </c>
      <c r="O2419" s="10">
        <f ca="1">(O2418+(IF(J2418&lt;&gt;J2417,(-O2418*'inputs and tables'!$K$22-'inputs and tables'!$K$21)-O2418*'inputs and tables'!$K$22,0)*('inputs and tables'!$K$15+'inputs and tables'!$K$16)))*(IF(AND(J2418=0,'inputs and tables'!$K$16=1),(data!C2418/data!C2419-1)*'inputs and tables'!$K$18+1,1)*IF(AND(J2418=1,'inputs and tables'!$K$15=1),(data!C2419/data!C2418-1)*'inputs and tables'!$K$17+1,1))</f>
        <v>30374803.202038895</v>
      </c>
      <c r="P2419" s="10">
        <f ca="1">(P2418+(IF(K2418&lt;&gt;K2417,(-P2418*'inputs and tables'!$K$22-'inputs and tables'!$K$21)-P2418*'inputs and tables'!$K$22,0)*('inputs and tables'!$K$15+'inputs and tables'!$K$16)))*(IF(AND(K2418=0,'inputs and tables'!$K$16=1),data!C2418/data!C2419,1)*IF(AND(K2418=1,'inputs and tables'!$K$15=1),data!C2419/data!C2418,1))</f>
        <v>81067.969621556826</v>
      </c>
      <c r="R2419" s="36">
        <f ca="1">1-O2419/MAX($O$202:O2419)</f>
        <v>8.9618264237952605E-2</v>
      </c>
      <c r="S2419" s="36">
        <f>1-N2419/MAX($N$202:N2419)</f>
        <v>0.27812950260284075</v>
      </c>
    </row>
    <row r="2420" spans="1:19" x14ac:dyDescent="0.4">
      <c r="A2420" s="17">
        <f t="shared" si="112"/>
        <v>2418</v>
      </c>
      <c r="B2420">
        <v>1629158400</v>
      </c>
      <c r="C2420">
        <v>44671.58</v>
      </c>
      <c r="D2420" s="14">
        <f t="shared" si="113"/>
        <v>44425</v>
      </c>
      <c r="F2420">
        <f ca="1">IF(A2420&lt;$F$2,"",AVERAGE(INDIRECT("C"&amp;A2420-$F$2+3):C2420))</f>
        <v>38045.455227272716</v>
      </c>
      <c r="G2420" s="2">
        <f ca="1">IF(A2420&lt;$G$2,"",IF(A2420=$G$2,AVERAGE(INDIRECT("C"&amp;A2420-$G$2+3):C2420),G2419+(2/($G$2+3))*(C2420-G2419)))</f>
        <v>40330.499605100274</v>
      </c>
      <c r="J2420">
        <f ca="1">IF(F2420="","",IF(C2420&lt;(F2420*(1-'inputs and tables'!$K$14)),0,IF(C2420&gt;(F2420*(1+'inputs and tables'!$K$14)),1,J2419)))</f>
        <v>1</v>
      </c>
      <c r="K2420">
        <f ca="1">IF(G2420="","",IF(C2420&lt;(G2420*(1-'inputs and tables'!$K$14)),0,IF(C2420&gt;(G2420*(1+'inputs and tables'!$K$14)),1,K2419)))</f>
        <v>1</v>
      </c>
      <c r="N2420" s="13">
        <f t="shared" si="111"/>
        <v>160752.74389146807</v>
      </c>
      <c r="O2420" s="10">
        <f ca="1">(O2419+(IF(J2419&lt;&gt;J2418,(-O2419*'inputs and tables'!$K$22-'inputs and tables'!$K$21)-O2419*'inputs and tables'!$K$22,0)*('inputs and tables'!$K$15+'inputs and tables'!$K$16)))*(IF(AND(J2419=0,'inputs and tables'!$K$16=1),(data!C2419/data!C2420-1)*'inputs and tables'!$K$18+1,1)*IF(AND(J2419=1,'inputs and tables'!$K$15=1),(data!C2420/data!C2419-1)*'inputs and tables'!$K$17+1,1))</f>
        <v>28542169.17824186</v>
      </c>
      <c r="P2420" s="10">
        <f ca="1">(P2419+(IF(K2419&lt;&gt;K2418,(-P2419*'inputs and tables'!$K$22-'inputs and tables'!$K$21)-P2419*'inputs and tables'!$K$22,0)*('inputs and tables'!$K$15+'inputs and tables'!$K$16)))*(IF(AND(K2419=0,'inputs and tables'!$K$16=1),data!C2419/data!C2420,1)*IF(AND(K2419=1,'inputs and tables'!$K$15=1),data!C2420/data!C2419,1))</f>
        <v>78894.122240658689</v>
      </c>
      <c r="R2420" s="36">
        <f ca="1">1-O2420/MAX($O$202:O2420)</f>
        <v>0.14454525528719631</v>
      </c>
      <c r="S2420" s="36">
        <f>1-N2420/MAX($N$202:N2420)</f>
        <v>0.29748654703654243</v>
      </c>
    </row>
    <row r="2421" spans="1:19" x14ac:dyDescent="0.4">
      <c r="A2421" s="17">
        <f t="shared" si="112"/>
        <v>2419</v>
      </c>
      <c r="B2421">
        <v>1629244800</v>
      </c>
      <c r="C2421">
        <v>44707.98</v>
      </c>
      <c r="D2421" s="14">
        <f t="shared" si="113"/>
        <v>44426</v>
      </c>
      <c r="F2421">
        <f ca="1">IF(A2421&lt;$F$2,"",AVERAGE(INDIRECT("C"&amp;A2421-$F$2+3):C2421))</f>
        <v>38295.687045454535</v>
      </c>
      <c r="G2421" s="2">
        <f ca="1">IF(A2421&lt;$G$2,"",IF(A2421=$G$2,AVERAGE(INDIRECT("C"&amp;A2421-$G$2+3):C2421),G2420+(2/($G$2+3))*(C2421-G2420)))</f>
        <v>40516.775366585367</v>
      </c>
      <c r="J2421">
        <f ca="1">IF(F2421="","",IF(C2421&lt;(F2421*(1-'inputs and tables'!$K$14)),0,IF(C2421&gt;(F2421*(1+'inputs and tables'!$K$14)),1,J2420)))</f>
        <v>1</v>
      </c>
      <c r="K2421">
        <f ca="1">IF(G2421="","",IF(C2421&lt;(G2421*(1-'inputs and tables'!$K$14)),0,IF(C2421&gt;(G2421*(1+'inputs and tables'!$K$14)),1,K2420)))</f>
        <v>1</v>
      </c>
      <c r="N2421" s="13">
        <f t="shared" si="111"/>
        <v>160883.73097268725</v>
      </c>
      <c r="O2421" s="10">
        <f ca="1">(O2420+(IF(J2420&lt;&gt;J2419,(-O2420*'inputs and tables'!$K$22-'inputs and tables'!$K$21)-O2420*'inputs and tables'!$K$22,0)*('inputs and tables'!$K$15+'inputs and tables'!$K$16)))*(IF(AND(J2420=0,'inputs and tables'!$K$16=1),(data!C2420/data!C2421-1)*'inputs and tables'!$K$18+1,1)*IF(AND(J2420=1,'inputs and tables'!$K$15=1),(data!C2421/data!C2420-1)*'inputs and tables'!$K$17+1,1))</f>
        <v>28594497.832292106</v>
      </c>
      <c r="P2421" s="10">
        <f ca="1">(P2420+(IF(K2420&lt;&gt;K2419,(-P2420*'inputs and tables'!$K$22-'inputs and tables'!$K$21)-P2420*'inputs and tables'!$K$22,0)*('inputs and tables'!$K$15+'inputs and tables'!$K$16)))*(IF(AND(K2420=0,'inputs and tables'!$K$16=1),data!C2420/data!C2421,1)*IF(AND(K2420=1,'inputs and tables'!$K$15=1),data!C2421/data!C2420,1))</f>
        <v>78958.407991231201</v>
      </c>
      <c r="R2421" s="36">
        <f ca="1">1-O2421/MAX($O$202:O2421)</f>
        <v>0.14297688131000608</v>
      </c>
      <c r="S2421" s="36">
        <f>1-N2421/MAX($N$202:N2421)</f>
        <v>0.29691411396639211</v>
      </c>
    </row>
    <row r="2422" spans="1:19" x14ac:dyDescent="0.4">
      <c r="A2422" s="17">
        <f t="shared" si="112"/>
        <v>2420</v>
      </c>
      <c r="B2422">
        <v>1629331200</v>
      </c>
      <c r="C2422">
        <v>46765.87</v>
      </c>
      <c r="D2422" s="14">
        <f t="shared" si="113"/>
        <v>44427</v>
      </c>
      <c r="F2422">
        <f ca="1">IF(A2422&lt;$F$2,"",AVERAGE(INDIRECT("C"&amp;A2422-$F$2+3):C2422))</f>
        <v>38580.690227272724</v>
      </c>
      <c r="G2422" s="2">
        <f ca="1">IF(A2422&lt;$G$2,"",IF(A2422=$G$2,AVERAGE(INDIRECT("C"&amp;A2422-$G$2+3):C2422),G2421+(2/($G$2+3))*(C2422-G2421)))</f>
        <v>40782.694287156206</v>
      </c>
      <c r="J2422">
        <f ca="1">IF(F2422="","",IF(C2422&lt;(F2422*(1-'inputs and tables'!$K$14)),0,IF(C2422&gt;(F2422*(1+'inputs and tables'!$K$14)),1,J2421)))</f>
        <v>1</v>
      </c>
      <c r="K2422">
        <f ca="1">IF(G2422="","",IF(C2422&lt;(G2422*(1-'inputs and tables'!$K$14)),0,IF(C2422&gt;(G2422*(1+'inputs and tables'!$K$14)),1,K2421)))</f>
        <v>1</v>
      </c>
      <c r="N2422" s="13">
        <f t="shared" si="111"/>
        <v>168289.143186153</v>
      </c>
      <c r="O2422" s="10">
        <f ca="1">(O2421+(IF(J2421&lt;&gt;J2420,(-O2421*'inputs and tables'!$K$22-'inputs and tables'!$K$21)-O2421*'inputs and tables'!$K$22,0)*('inputs and tables'!$K$15+'inputs and tables'!$K$16)))*(IF(AND(J2421=0,'inputs and tables'!$K$16=1),(data!C2421/data!C2422-1)*'inputs and tables'!$K$18+1,1)*IF(AND(J2421=1,'inputs and tables'!$K$15=1),(data!C2422/data!C2421-1)*'inputs and tables'!$K$17+1,1))</f>
        <v>31555932.123758975</v>
      </c>
      <c r="P2422" s="10">
        <f ca="1">(P2421+(IF(K2421&lt;&gt;K2420,(-P2421*'inputs and tables'!$K$22-'inputs and tables'!$K$21)-P2421*'inputs and tables'!$K$22,0)*('inputs and tables'!$K$15+'inputs and tables'!$K$16)))*(IF(AND(K2421=0,'inputs and tables'!$K$16=1),data!C2421/data!C2422,1)*IF(AND(K2421=1,'inputs and tables'!$K$15=1),data!C2422/data!C2421,1))</f>
        <v>82592.831157320892</v>
      </c>
      <c r="R2422" s="36">
        <f ca="1">1-O2422/MAX($O$202:O2422)</f>
        <v>5.4217929599995052E-2</v>
      </c>
      <c r="S2422" s="36">
        <f>1-N2422/MAX($N$202:N2422)</f>
        <v>0.26455135872650659</v>
      </c>
    </row>
    <row r="2423" spans="1:19" x14ac:dyDescent="0.4">
      <c r="A2423" s="17">
        <f t="shared" si="112"/>
        <v>2421</v>
      </c>
      <c r="B2423">
        <v>1629417600</v>
      </c>
      <c r="C2423">
        <v>49342.400000000001</v>
      </c>
      <c r="D2423" s="14">
        <f t="shared" si="113"/>
        <v>44428</v>
      </c>
      <c r="F2423">
        <f ca="1">IF(A2423&lt;$F$2,"",AVERAGE(INDIRECT("C"&amp;A2423-$F$2+3):C2423))</f>
        <v>38932.141136363622</v>
      </c>
      <c r="G2423" s="2">
        <f ca="1">IF(A2423&lt;$G$2,"",IF(A2423=$G$2,AVERAGE(INDIRECT("C"&amp;A2423-$G$2+3):C2423),G2422+(2/($G$2+3))*(C2423-G2422)))</f>
        <v>41146.937083447432</v>
      </c>
      <c r="J2423">
        <f ca="1">IF(F2423="","",IF(C2423&lt;(F2423*(1-'inputs and tables'!$K$14)),0,IF(C2423&gt;(F2423*(1+'inputs and tables'!$K$14)),1,J2422)))</f>
        <v>1</v>
      </c>
      <c r="K2423">
        <f ca="1">IF(G2423="","",IF(C2423&lt;(G2423*(1-'inputs and tables'!$K$14)),0,IF(C2423&gt;(G2423*(1+'inputs and tables'!$K$14)),1,K2422)))</f>
        <v>1</v>
      </c>
      <c r="N2423" s="13">
        <f t="shared" si="111"/>
        <v>177560.90539422096</v>
      </c>
      <c r="O2423" s="10">
        <f ca="1">(O2422+(IF(J2422&lt;&gt;J2421,(-O2422*'inputs and tables'!$K$22-'inputs and tables'!$K$21)-O2422*'inputs and tables'!$K$22,0)*('inputs and tables'!$K$15+'inputs and tables'!$K$16)))*(IF(AND(J2422=0,'inputs and tables'!$K$16=1),(data!C2422/data!C2423-1)*'inputs and tables'!$K$18+1,1)*IF(AND(J2422=1,'inputs and tables'!$K$15=1),(data!C2423/data!C2422-1)*'inputs and tables'!$K$17+1,1))</f>
        <v>35467669.744343482</v>
      </c>
      <c r="P2423" s="10">
        <f ca="1">(P2422+(IF(K2422&lt;&gt;K2421,(-P2422*'inputs and tables'!$K$22-'inputs and tables'!$K$21)-P2422*'inputs and tables'!$K$22,0)*('inputs and tables'!$K$15+'inputs and tables'!$K$16)))*(IF(AND(K2422=0,'inputs and tables'!$K$16=1),data!C2422/data!C2423,1)*IF(AND(K2422=1,'inputs and tables'!$K$15=1),data!C2423/data!C2422,1))</f>
        <v>87143.220303545939</v>
      </c>
      <c r="R2423" s="36">
        <f ca="1">1-O2423/MAX($O$202:O2423)</f>
        <v>0</v>
      </c>
      <c r="S2423" s="36">
        <f>1-N2423/MAX($N$202:N2423)</f>
        <v>0.22403237580797231</v>
      </c>
    </row>
    <row r="2424" spans="1:19" x14ac:dyDescent="0.4">
      <c r="A2424" s="17">
        <f t="shared" si="112"/>
        <v>2422</v>
      </c>
      <c r="B2424">
        <v>1629504000</v>
      </c>
      <c r="C2424">
        <v>48867.02</v>
      </c>
      <c r="D2424" s="14">
        <f t="shared" si="113"/>
        <v>44429</v>
      </c>
      <c r="F2424">
        <f ca="1">IF(A2424&lt;$F$2,"",AVERAGE(INDIRECT("C"&amp;A2424-$F$2+3):C2424))</f>
        <v>39295.574545454532</v>
      </c>
      <c r="G2424" s="2">
        <f ca="1">IF(A2424&lt;$G$2,"",IF(A2424=$G$2,AVERAGE(INDIRECT("C"&amp;A2424-$G$2+3):C2424),G2423+(2/($G$2+3))*(C2424-G2423)))</f>
        <v>41475.451250109247</v>
      </c>
      <c r="J2424">
        <f ca="1">IF(F2424="","",IF(C2424&lt;(F2424*(1-'inputs and tables'!$K$14)),0,IF(C2424&gt;(F2424*(1+'inputs and tables'!$K$14)),1,J2423)))</f>
        <v>1</v>
      </c>
      <c r="K2424">
        <f ca="1">IF(G2424="","",IF(C2424&lt;(G2424*(1-'inputs and tables'!$K$14)),0,IF(C2424&gt;(G2424*(1+'inputs and tables'!$K$14)),1,K2423)))</f>
        <v>1</v>
      </c>
      <c r="N2424" s="13">
        <f t="shared" si="111"/>
        <v>175850.22850768309</v>
      </c>
      <c r="O2424" s="10">
        <f ca="1">(O2423+(IF(J2423&lt;&gt;J2422,(-O2423*'inputs and tables'!$K$22-'inputs and tables'!$K$21)-O2423*'inputs and tables'!$K$22,0)*('inputs and tables'!$K$15+'inputs and tables'!$K$16)))*(IF(AND(J2423=0,'inputs and tables'!$K$16=1),(data!C2423/data!C2424-1)*'inputs and tables'!$K$18+1,1)*IF(AND(J2423=1,'inputs and tables'!$K$15=1),(data!C2424/data!C2423-1)*'inputs and tables'!$K$17+1,1))</f>
        <v>34698830.026435576</v>
      </c>
      <c r="P2424" s="10">
        <f ca="1">(P2423+(IF(K2423&lt;&gt;K2422,(-P2423*'inputs and tables'!$K$22-'inputs and tables'!$K$21)-P2423*'inputs and tables'!$K$22,0)*('inputs and tables'!$K$15+'inputs and tables'!$K$16)))*(IF(AND(K2423=0,'inputs and tables'!$K$16=1),data!C2423/data!C2424,1)*IF(AND(K2423=1,'inputs and tables'!$K$15=1),data!C2424/data!C2423,1))</f>
        <v>86303.655465437128</v>
      </c>
      <c r="R2424" s="36">
        <f ca="1">1-O2424/MAX($O$202:O2424)</f>
        <v>2.1677198514867824E-2</v>
      </c>
      <c r="S2424" s="36">
        <f>1-N2424/MAX($N$202:N2424)</f>
        <v>0.23150828879940377</v>
      </c>
    </row>
    <row r="2425" spans="1:19" x14ac:dyDescent="0.4">
      <c r="A2425" s="17">
        <f t="shared" si="112"/>
        <v>2423</v>
      </c>
      <c r="B2425">
        <v>1629590400</v>
      </c>
      <c r="C2425">
        <v>49284.63</v>
      </c>
      <c r="D2425" s="14">
        <f t="shared" si="113"/>
        <v>44430</v>
      </c>
      <c r="F2425">
        <f ca="1">IF(A2425&lt;$F$2,"",AVERAGE(INDIRECT("C"&amp;A2425-$F$2+3):C2425))</f>
        <v>39646.94659090908</v>
      </c>
      <c r="G2425" s="2">
        <f ca="1">IF(A2425&lt;$G$2,"",IF(A2425=$G$2,AVERAGE(INDIRECT("C"&amp;A2425-$G$2+3):C2425),G2424+(2/($G$2+3))*(C2425-G2424)))</f>
        <v>41807.756728828004</v>
      </c>
      <c r="J2425">
        <f ca="1">IF(F2425="","",IF(C2425&lt;(F2425*(1-'inputs and tables'!$K$14)),0,IF(C2425&gt;(F2425*(1+'inputs and tables'!$K$14)),1,J2424)))</f>
        <v>1</v>
      </c>
      <c r="K2425">
        <f ca="1">IF(G2425="","",IF(C2425&lt;(G2425*(1-'inputs and tables'!$K$14)),0,IF(C2425&gt;(G2425*(1+'inputs and tables'!$K$14)),1,K2424)))</f>
        <v>1</v>
      </c>
      <c r="N2425" s="13">
        <f t="shared" si="111"/>
        <v>177353.0173809783</v>
      </c>
      <c r="O2425" s="10">
        <f ca="1">(O2424+(IF(J2424&lt;&gt;J2423,(-O2424*'inputs and tables'!$K$22-'inputs and tables'!$K$21)-O2424*'inputs and tables'!$K$22,0)*('inputs and tables'!$K$15+'inputs and tables'!$K$16)))*(IF(AND(J2424=0,'inputs and tables'!$K$16=1),(data!C2424/data!C2425-1)*'inputs and tables'!$K$18+1,1)*IF(AND(J2424=1,'inputs and tables'!$K$15=1),(data!C2425/data!C2424-1)*'inputs and tables'!$K$17+1,1))</f>
        <v>35366024.412680425</v>
      </c>
      <c r="P2425" s="10">
        <f ca="1">(P2424+(IF(K2424&lt;&gt;K2423,(-P2424*'inputs and tables'!$K$22-'inputs and tables'!$K$21)-P2424*'inputs and tables'!$K$22,0)*('inputs and tables'!$K$15+'inputs and tables'!$K$16)))*(IF(AND(K2424=0,'inputs and tables'!$K$16=1),data!C2424/data!C2425,1)*IF(AND(K2424=1,'inputs and tables'!$K$15=1),data!C2425/data!C2424,1))</f>
        <v>87041.193165892808</v>
      </c>
      <c r="R2425" s="36">
        <f ca="1">1-O2425/MAX($O$202:O2425)</f>
        <v>2.8658587495522525E-3</v>
      </c>
      <c r="S2425" s="36">
        <f>1-N2425/MAX($N$202:N2425)</f>
        <v>0.22494087741408741</v>
      </c>
    </row>
    <row r="2426" spans="1:19" x14ac:dyDescent="0.4">
      <c r="A2426" s="17">
        <f t="shared" si="112"/>
        <v>2424</v>
      </c>
      <c r="B2426">
        <v>1629676800</v>
      </c>
      <c r="C2426">
        <v>49506.5</v>
      </c>
      <c r="D2426" s="14">
        <f t="shared" si="113"/>
        <v>44431</v>
      </c>
      <c r="F2426">
        <f ca="1">IF(A2426&lt;$F$2,"",AVERAGE(INDIRECT("C"&amp;A2426-$F$2+3):C2426))</f>
        <v>40010.381818181806</v>
      </c>
      <c r="G2426" s="2">
        <f ca="1">IF(A2426&lt;$G$2,"",IF(A2426=$G$2,AVERAGE(INDIRECT("C"&amp;A2426-$G$2+3):C2426),G2425+(2/($G$2+3))*(C2426-G2425)))</f>
        <v>42135.362825473618</v>
      </c>
      <c r="J2426">
        <f ca="1">IF(F2426="","",IF(C2426&lt;(F2426*(1-'inputs and tables'!$K$14)),0,IF(C2426&gt;(F2426*(1+'inputs and tables'!$K$14)),1,J2425)))</f>
        <v>1</v>
      </c>
      <c r="K2426">
        <f ca="1">IF(G2426="","",IF(C2426&lt;(G2426*(1-'inputs and tables'!$K$14)),0,IF(C2426&gt;(G2426*(1+'inputs and tables'!$K$14)),1,K2425)))</f>
        <v>1</v>
      </c>
      <c r="N2426" s="13">
        <f t="shared" si="111"/>
        <v>178151.42682356352</v>
      </c>
      <c r="O2426" s="10">
        <f ca="1">(O2425+(IF(J2425&lt;&gt;J2424,(-O2425*'inputs and tables'!$K$22-'inputs and tables'!$K$21)-O2425*'inputs and tables'!$K$22,0)*('inputs and tables'!$K$15+'inputs and tables'!$K$16)))*(IF(AND(J2425=0,'inputs and tables'!$K$16=1),(data!C2425/data!C2426-1)*'inputs and tables'!$K$18+1,1)*IF(AND(J2425=1,'inputs and tables'!$K$15=1),(data!C2426/data!C2425-1)*'inputs and tables'!$K$17+1,1))</f>
        <v>35724249.37311928</v>
      </c>
      <c r="P2426" s="10">
        <f ca="1">(P2425+(IF(K2425&lt;&gt;K2424,(-P2425*'inputs and tables'!$K$22-'inputs and tables'!$K$21)-P2425*'inputs and tables'!$K$22,0)*('inputs and tables'!$K$15+'inputs and tables'!$K$16)))*(IF(AND(K2425=0,'inputs and tables'!$K$16=1),data!C2425/data!C2426,1)*IF(AND(K2425=1,'inputs and tables'!$K$15=1),data!C2426/data!C2425,1))</f>
        <v>87433.036008736861</v>
      </c>
      <c r="R2426" s="36">
        <f ca="1">1-O2426/MAX($O$202:O2426)</f>
        <v>0</v>
      </c>
      <c r="S2426" s="36">
        <f>1-N2426/MAX($N$202:N2426)</f>
        <v>0.2214517091373216</v>
      </c>
    </row>
    <row r="2427" spans="1:19" x14ac:dyDescent="0.4">
      <c r="A2427" s="17">
        <f t="shared" si="112"/>
        <v>2425</v>
      </c>
      <c r="B2427">
        <v>1629763200</v>
      </c>
      <c r="C2427">
        <v>47682.45</v>
      </c>
      <c r="D2427" s="14">
        <f t="shared" si="113"/>
        <v>44432</v>
      </c>
      <c r="F2427">
        <f ca="1">IF(A2427&lt;$F$2,"",AVERAGE(INDIRECT("C"&amp;A2427-$F$2+3):C2427))</f>
        <v>40315.454999999987</v>
      </c>
      <c r="G2427" s="2">
        <f ca="1">IF(A2427&lt;$G$2,"",IF(A2427=$G$2,AVERAGE(INDIRECT("C"&amp;A2427-$G$2+3):C2427),G2426+(2/($G$2+3))*(C2427-G2426)))</f>
        <v>42371.409088219421</v>
      </c>
      <c r="J2427">
        <f ca="1">IF(F2427="","",IF(C2427&lt;(F2427*(1-'inputs and tables'!$K$14)),0,IF(C2427&gt;(F2427*(1+'inputs and tables'!$K$14)),1,J2426)))</f>
        <v>1</v>
      </c>
      <c r="K2427">
        <f ca="1">IF(G2427="","",IF(C2427&lt;(G2427*(1-'inputs and tables'!$K$14)),0,IF(C2427&gt;(G2427*(1+'inputs and tables'!$K$14)),1,K2426)))</f>
        <v>1</v>
      </c>
      <c r="N2427" s="13">
        <f t="shared" ref="N2427:N2490" si="114">(C2427/C2426)*N2426</f>
        <v>171587.4986505454</v>
      </c>
      <c r="O2427" s="10">
        <f ca="1">(O2426+(IF(J2426&lt;&gt;J2425,(-O2426*'inputs and tables'!$K$22-'inputs and tables'!$K$21)-O2426*'inputs and tables'!$K$22,0)*('inputs and tables'!$K$15+'inputs and tables'!$K$16)))*(IF(AND(J2426=0,'inputs and tables'!$K$16=1),(data!C2426/data!C2427-1)*'inputs and tables'!$K$18+1,1)*IF(AND(J2426=1,'inputs and tables'!$K$15=1),(data!C2427/data!C2426-1)*'inputs and tables'!$K$17+1,1))</f>
        <v>32762692.034076206</v>
      </c>
      <c r="P2427" s="10">
        <f ca="1">(P2426+(IF(K2426&lt;&gt;K2425,(-P2426*'inputs and tables'!$K$22-'inputs and tables'!$K$21)-P2426*'inputs and tables'!$K$22,0)*('inputs and tables'!$K$15+'inputs and tables'!$K$16)))*(IF(AND(K2426=0,'inputs and tables'!$K$16=1),data!C2426/data!C2427,1)*IF(AND(K2426=1,'inputs and tables'!$K$15=1),data!C2427/data!C2426,1))</f>
        <v>84211.595807314094</v>
      </c>
      <c r="R2427" s="36">
        <f ca="1">1-O2427/MAX($O$202:O2427)</f>
        <v>8.2900477715047494E-2</v>
      </c>
      <c r="S2427" s="36">
        <f>1-N2427/MAX($N$202:N2427)</f>
        <v>0.25013705368698824</v>
      </c>
    </row>
    <row r="2428" spans="1:19" x14ac:dyDescent="0.4">
      <c r="A2428" s="17">
        <f t="shared" si="112"/>
        <v>2426</v>
      </c>
      <c r="B2428">
        <v>1629849600</v>
      </c>
      <c r="C2428">
        <v>48987.33</v>
      </c>
      <c r="D2428" s="14">
        <f t="shared" si="113"/>
        <v>44433</v>
      </c>
      <c r="F2428">
        <f ca="1">IF(A2428&lt;$F$2,"",AVERAGE(INDIRECT("C"&amp;A2428-$F$2+3):C2428))</f>
        <v>40676.732954545441</v>
      </c>
      <c r="G2428" s="2">
        <f ca="1">IF(A2428&lt;$G$2,"",IF(A2428=$G$2,AVERAGE(INDIRECT("C"&amp;A2428-$G$2+3):C2428),G2427+(2/($G$2+3))*(C2428-G2427)))</f>
        <v>42652.937637656891</v>
      </c>
      <c r="J2428">
        <f ca="1">IF(F2428="","",IF(C2428&lt;(F2428*(1-'inputs and tables'!$K$14)),0,IF(C2428&gt;(F2428*(1+'inputs and tables'!$K$14)),1,J2427)))</f>
        <v>1</v>
      </c>
      <c r="K2428">
        <f ca="1">IF(G2428="","",IF(C2428&lt;(G2428*(1-'inputs and tables'!$K$14)),0,IF(C2428&gt;(G2428*(1+'inputs and tables'!$K$14)),1,K2427)))</f>
        <v>1</v>
      </c>
      <c r="N2428" s="13">
        <f t="shared" si="114"/>
        <v>176283.16959948203</v>
      </c>
      <c r="O2428" s="10">
        <f ca="1">(O2427+(IF(J2427&lt;&gt;J2426,(-O2427*'inputs and tables'!$K$22-'inputs and tables'!$K$21)-O2427*'inputs and tables'!$K$22,0)*('inputs and tables'!$K$15+'inputs and tables'!$K$16)))*(IF(AND(J2427=0,'inputs and tables'!$K$16=1),(data!C2427/data!C2428-1)*'inputs and tables'!$K$18+1,1)*IF(AND(J2427=1,'inputs and tables'!$K$15=1),(data!C2428/data!C2427-1)*'inputs and tables'!$K$17+1,1))</f>
        <v>34780008.857314259</v>
      </c>
      <c r="P2428" s="10">
        <f ca="1">(P2427+(IF(K2427&lt;&gt;K2426,(-P2427*'inputs and tables'!$K$22-'inputs and tables'!$K$21)-P2427*'inputs and tables'!$K$22,0)*('inputs and tables'!$K$15+'inputs and tables'!$K$16)))*(IF(AND(K2427=0,'inputs and tables'!$K$16=1),data!C2427/data!C2428,1)*IF(AND(K2427=1,'inputs and tables'!$K$15=1),data!C2428/data!C2427,1))</f>
        <v>86516.133999815691</v>
      </c>
      <c r="R2428" s="36">
        <f ca="1">1-O2428/MAX($O$202:O2428)</f>
        <v>2.6431360556885886E-2</v>
      </c>
      <c r="S2428" s="36">
        <f>1-N2428/MAX($N$202:N2428)</f>
        <v>0.22961627169309062</v>
      </c>
    </row>
    <row r="2429" spans="1:19" x14ac:dyDescent="0.4">
      <c r="A2429" s="17">
        <f t="shared" si="112"/>
        <v>2427</v>
      </c>
      <c r="B2429">
        <v>1629936000</v>
      </c>
      <c r="C2429">
        <v>46851.47</v>
      </c>
      <c r="D2429" s="14">
        <f t="shared" si="113"/>
        <v>44434</v>
      </c>
      <c r="F2429">
        <f ca="1">IF(A2429&lt;$F$2,"",AVERAGE(INDIRECT("C"&amp;A2429-$F$2+3):C2429))</f>
        <v>40997.581363636353</v>
      </c>
      <c r="G2429" s="2">
        <f ca="1">IF(A2429&lt;$G$2,"",IF(A2429=$G$2,AVERAGE(INDIRECT("C"&amp;A2429-$G$2+3):C2429),G2428+(2/($G$2+3))*(C2429-G2428)))</f>
        <v>42831.598589245958</v>
      </c>
      <c r="J2429">
        <f ca="1">IF(F2429="","",IF(C2429&lt;(F2429*(1-'inputs and tables'!$K$14)),0,IF(C2429&gt;(F2429*(1+'inputs and tables'!$K$14)),1,J2428)))</f>
        <v>1</v>
      </c>
      <c r="K2429">
        <f ca="1">IF(G2429="","",IF(C2429&lt;(G2429*(1-'inputs and tables'!$K$14)),0,IF(C2429&gt;(G2429*(1+'inputs and tables'!$K$14)),1,K2428)))</f>
        <v>1</v>
      </c>
      <c r="N2429" s="13">
        <f t="shared" si="114"/>
        <v>168597.17873978935</v>
      </c>
      <c r="O2429" s="10">
        <f ca="1">(O2428+(IF(J2428&lt;&gt;J2427,(-O2428*'inputs and tables'!$K$22-'inputs and tables'!$K$21)-O2428*'inputs and tables'!$K$22,0)*('inputs and tables'!$K$15+'inputs and tables'!$K$16)))*(IF(AND(J2428=0,'inputs and tables'!$K$16=1),(data!C2428/data!C2429-1)*'inputs and tables'!$K$18+1,1)*IF(AND(J2428=1,'inputs and tables'!$K$15=1),(data!C2429/data!C2428-1)*'inputs and tables'!$K$17+1,1))</f>
        <v>31368070.160809219</v>
      </c>
      <c r="P2429" s="10">
        <f ca="1">(P2428+(IF(K2428&lt;&gt;K2427,(-P2428*'inputs and tables'!$K$22-'inputs and tables'!$K$21)-P2428*'inputs and tables'!$K$22,0)*('inputs and tables'!$K$15+'inputs and tables'!$K$16)))*(IF(AND(K2428=0,'inputs and tables'!$K$16=1),data!C2428/data!C2429,1)*IF(AND(K2428=1,'inputs and tables'!$K$15=1),data!C2429/data!C2428,1))</f>
        <v>82744.008636689221</v>
      </c>
      <c r="R2429" s="36">
        <f ca="1">1-O2429/MAX($O$202:O2429)</f>
        <v>0.12193899910428541</v>
      </c>
      <c r="S2429" s="36">
        <f>1-N2429/MAX($N$202:N2429)</f>
        <v>0.26320519744065829</v>
      </c>
    </row>
    <row r="2430" spans="1:19" x14ac:dyDescent="0.4">
      <c r="A2430" s="17">
        <f t="shared" si="112"/>
        <v>2428</v>
      </c>
      <c r="B2430">
        <v>1630022400</v>
      </c>
      <c r="C2430">
        <v>49077.57</v>
      </c>
      <c r="D2430" s="14">
        <f t="shared" si="113"/>
        <v>44435</v>
      </c>
      <c r="F2430">
        <f ca="1">IF(A2430&lt;$F$2,"",AVERAGE(INDIRECT("C"&amp;A2430-$F$2+3):C2430))</f>
        <v>41367.153636363633</v>
      </c>
      <c r="G2430" s="2">
        <f ca="1">IF(A2430&lt;$G$2,"",IF(A2430=$G$2,AVERAGE(INDIRECT("C"&amp;A2430-$G$2+3):C2430),G2429+(2/($G$2+3))*(C2430-G2429)))</f>
        <v>43097.384606724852</v>
      </c>
      <c r="J2430">
        <f ca="1">IF(F2430="","",IF(C2430&lt;(F2430*(1-'inputs and tables'!$K$14)),0,IF(C2430&gt;(F2430*(1+'inputs and tables'!$K$14)),1,J2429)))</f>
        <v>1</v>
      </c>
      <c r="K2430">
        <f ca="1">IF(G2430="","",IF(C2430&lt;(G2430*(1-'inputs and tables'!$K$14)),0,IF(C2430&gt;(G2430*(1+'inputs and tables'!$K$14)),1,K2429)))</f>
        <v>1</v>
      </c>
      <c r="N2430" s="13">
        <f t="shared" si="114"/>
        <v>176607.90240742764</v>
      </c>
      <c r="O2430" s="10">
        <f ca="1">(O2429+(IF(J2429&lt;&gt;J2428,(-O2429*'inputs and tables'!$K$22-'inputs and tables'!$K$21)-O2429*'inputs and tables'!$K$22,0)*('inputs and tables'!$K$15+'inputs and tables'!$K$16)))*(IF(AND(J2429=0,'inputs and tables'!$K$16=1),(data!C2429/data!C2430-1)*'inputs and tables'!$K$18+1,1)*IF(AND(J2429=1,'inputs and tables'!$K$15=1),(data!C2430/data!C2429-1)*'inputs and tables'!$K$17+1,1))</f>
        <v>34721519.630296499</v>
      </c>
      <c r="P2430" s="10">
        <f ca="1">(P2429+(IF(K2429&lt;&gt;K2428,(-P2429*'inputs and tables'!$K$22-'inputs and tables'!$K$21)-P2429*'inputs and tables'!$K$22,0)*('inputs and tables'!$K$15+'inputs and tables'!$K$16)))*(IF(AND(K2429=0,'inputs and tables'!$K$16=1),data!C2429/data!C2430,1)*IF(AND(K2429=1,'inputs and tables'!$K$15=1),data!C2430/data!C2429,1))</f>
        <v>86675.506146289961</v>
      </c>
      <c r="R2430" s="36">
        <f ca="1">1-O2430/MAX($O$202:O2430)</f>
        <v>2.8068602151716138E-2</v>
      </c>
      <c r="S2430" s="36">
        <f>1-N2430/MAX($N$202:N2430)</f>
        <v>0.2281971409169814</v>
      </c>
    </row>
    <row r="2431" spans="1:19" x14ac:dyDescent="0.4">
      <c r="A2431" s="17">
        <f t="shared" si="112"/>
        <v>2429</v>
      </c>
      <c r="B2431">
        <v>1630108800</v>
      </c>
      <c r="C2431">
        <v>48942.94</v>
      </c>
      <c r="D2431" s="14">
        <f t="shared" si="113"/>
        <v>44436</v>
      </c>
      <c r="F2431">
        <f ca="1">IF(A2431&lt;$F$2,"",AVERAGE(INDIRECT("C"&amp;A2431-$F$2+3):C2431))</f>
        <v>41755.204999999994</v>
      </c>
      <c r="G2431" s="2">
        <f ca="1">IF(A2431&lt;$G$2,"",IF(A2431=$G$2,AVERAGE(INDIRECT("C"&amp;A2431-$G$2+3):C2431),G2430+(2/($G$2+3))*(C2431-G2430)))</f>
        <v>43346.131644736561</v>
      </c>
      <c r="J2431">
        <f ca="1">IF(F2431="","",IF(C2431&lt;(F2431*(1-'inputs and tables'!$K$14)),0,IF(C2431&gt;(F2431*(1+'inputs and tables'!$K$14)),1,J2430)))</f>
        <v>1</v>
      </c>
      <c r="K2431">
        <f ca="1">IF(G2431="","",IF(C2431&lt;(G2431*(1-'inputs and tables'!$K$14)),0,IF(C2431&gt;(G2431*(1+'inputs and tables'!$K$14)),1,K2430)))</f>
        <v>1</v>
      </c>
      <c r="N2431" s="13">
        <f t="shared" si="114"/>
        <v>176123.43013422602</v>
      </c>
      <c r="O2431" s="10">
        <f ca="1">(O2430+(IF(J2430&lt;&gt;J2429,(-O2430*'inputs and tables'!$K$22-'inputs and tables'!$K$21)-O2430*'inputs and tables'!$K$22,0)*('inputs and tables'!$K$15+'inputs and tables'!$K$16)))*(IF(AND(J2430=0,'inputs and tables'!$K$16=1),(data!C2430/data!C2431-1)*'inputs and tables'!$K$18+1,1)*IF(AND(J2430=1,'inputs and tables'!$K$15=1),(data!C2431/data!C2430-1)*'inputs and tables'!$K$17+1,1))</f>
        <v>34507210.814220034</v>
      </c>
      <c r="P2431" s="10">
        <f ca="1">(P2430+(IF(K2430&lt;&gt;K2429,(-P2430*'inputs and tables'!$K$22-'inputs and tables'!$K$21)-P2430*'inputs and tables'!$K$22,0)*('inputs and tables'!$K$15+'inputs and tables'!$K$16)))*(IF(AND(K2430=0,'inputs and tables'!$K$16=1),data!C2430/data!C2431,1)*IF(AND(K2430=1,'inputs and tables'!$K$15=1),data!C2431/data!C2430,1))</f>
        <v>86437.73717377412</v>
      </c>
      <c r="R2431" s="36">
        <f ca="1">1-O2431/MAX($O$202:O2431)</f>
        <v>3.4067575393620597E-2</v>
      </c>
      <c r="S2431" s="36">
        <f>1-N2431/MAX($N$202:N2431)</f>
        <v>0.23031435696737557</v>
      </c>
    </row>
    <row r="2432" spans="1:19" x14ac:dyDescent="0.4">
      <c r="A2432" s="17">
        <f t="shared" si="112"/>
        <v>2430</v>
      </c>
      <c r="B2432">
        <v>1630195200</v>
      </c>
      <c r="C2432">
        <v>48802.58</v>
      </c>
      <c r="D2432" s="14">
        <f t="shared" si="113"/>
        <v>44437</v>
      </c>
      <c r="F2432">
        <f ca="1">IF(A2432&lt;$F$2,"",AVERAGE(INDIRECT("C"&amp;A2432-$F$2+3):C2432))</f>
        <v>42150.98954545454</v>
      </c>
      <c r="G2432" s="2">
        <f ca="1">IF(A2432&lt;$G$2,"",IF(A2432=$G$2,AVERAGE(INDIRECT("C"&amp;A2432-$G$2+3):C2432),G2431+(2/($G$2+3))*(C2432-G2431)))</f>
        <v>43578.320936449898</v>
      </c>
      <c r="J2432">
        <f ca="1">IF(F2432="","",IF(C2432&lt;(F2432*(1-'inputs and tables'!$K$14)),0,IF(C2432&gt;(F2432*(1+'inputs and tables'!$K$14)),1,J2431)))</f>
        <v>1</v>
      </c>
      <c r="K2432">
        <f ca="1">IF(G2432="","",IF(C2432&lt;(G2432*(1-'inputs and tables'!$K$14)),0,IF(C2432&gt;(G2432*(1+'inputs and tables'!$K$14)),1,K2431)))</f>
        <v>1</v>
      </c>
      <c r="N2432" s="13">
        <f t="shared" si="114"/>
        <v>175618.33819137092</v>
      </c>
      <c r="O2432" s="10">
        <f ca="1">(O2431+(IF(J2431&lt;&gt;J2430,(-O2431*'inputs and tables'!$K$22-'inputs and tables'!$K$21)-O2431*'inputs and tables'!$K$22,0)*('inputs and tables'!$K$15+'inputs and tables'!$K$16)))*(IF(AND(J2431=0,'inputs and tables'!$K$16=1),(data!C2431/data!C2432-1)*'inputs and tables'!$K$18+1,1)*IF(AND(J2431=1,'inputs and tables'!$K$15=1),(data!C2432/data!C2431-1)*'inputs and tables'!$K$17+1,1))</f>
        <v>34284549.032005094</v>
      </c>
      <c r="P2432" s="10">
        <f ca="1">(P2431+(IF(K2431&lt;&gt;K2430,(-P2431*'inputs and tables'!$K$22-'inputs and tables'!$K$21)-P2431*'inputs and tables'!$K$22,0)*('inputs and tables'!$K$15+'inputs and tables'!$K$16)))*(IF(AND(K2431=0,'inputs and tables'!$K$16=1),data!C2431/data!C2432,1)*IF(AND(K2431=1,'inputs and tables'!$K$15=1),data!C2432/data!C2431,1))</f>
        <v>86189.848493819241</v>
      </c>
      <c r="R2432" s="36">
        <f ca="1">1-O2432/MAX($O$202:O2432)</f>
        <v>4.0300366456334502E-2</v>
      </c>
      <c r="S2432" s="36">
        <f>1-N2432/MAX($N$202:N2432)</f>
        <v>0.23252168404776885</v>
      </c>
    </row>
    <row r="2433" spans="1:19" x14ac:dyDescent="0.4">
      <c r="A2433" s="17">
        <f t="shared" si="112"/>
        <v>2431</v>
      </c>
      <c r="B2433">
        <v>1630281600</v>
      </c>
      <c r="C2433">
        <v>46993.71</v>
      </c>
      <c r="D2433" s="14">
        <f t="shared" si="113"/>
        <v>44438</v>
      </c>
      <c r="F2433">
        <f ca="1">IF(A2433&lt;$F$2,"",AVERAGE(INDIRECT("C"&amp;A2433-$F$2+3):C2433))</f>
        <v>42502.348636363633</v>
      </c>
      <c r="G2433" s="2">
        <f ca="1">IF(A2433&lt;$G$2,"",IF(A2433=$G$2,AVERAGE(INDIRECT("C"&amp;A2433-$G$2+3):C2433),G2432+(2/($G$2+3))*(C2433-G2432)))</f>
        <v>43723.656641281814</v>
      </c>
      <c r="J2433">
        <f ca="1">IF(F2433="","",IF(C2433&lt;(F2433*(1-'inputs and tables'!$K$14)),0,IF(C2433&gt;(F2433*(1+'inputs and tables'!$K$14)),1,J2432)))</f>
        <v>1</v>
      </c>
      <c r="K2433">
        <f ca="1">IF(G2433="","",IF(C2433&lt;(G2433*(1-'inputs and tables'!$K$14)),0,IF(C2433&gt;(G2433*(1+'inputs and tables'!$K$14)),1,K2432)))</f>
        <v>1</v>
      </c>
      <c r="N2433" s="13">
        <f t="shared" si="114"/>
        <v>169109.03594947662</v>
      </c>
      <c r="O2433" s="10">
        <f ca="1">(O2432+(IF(J2432&lt;&gt;J2431,(-O2432*'inputs and tables'!$K$22-'inputs and tables'!$K$21)-O2432*'inputs and tables'!$K$22,0)*('inputs and tables'!$K$15+'inputs and tables'!$K$16)))*(IF(AND(J2432=0,'inputs and tables'!$K$16=1),(data!C2432/data!C2433-1)*'inputs and tables'!$K$18+1,1)*IF(AND(J2432=1,'inputs and tables'!$K$15=1),(data!C2433/data!C2432-1)*'inputs and tables'!$K$17+1,1))</f>
        <v>31425342.459997483</v>
      </c>
      <c r="P2433" s="10">
        <f ca="1">(P2432+(IF(K2432&lt;&gt;K2431,(-P2432*'inputs and tables'!$K$22-'inputs and tables'!$K$21)-P2432*'inputs and tables'!$K$22,0)*('inputs and tables'!$K$15+'inputs and tables'!$K$16)))*(IF(AND(K2432=0,'inputs and tables'!$K$16=1),data!C2432/data!C2433,1)*IF(AND(K2432=1,'inputs and tables'!$K$15=1),data!C2433/data!C2432,1))</f>
        <v>82995.217569695655</v>
      </c>
      <c r="R2433" s="36">
        <f ca="1">1-O2433/MAX($O$202:O2433)</f>
        <v>0.12033582198529025</v>
      </c>
      <c r="S2433" s="36">
        <f>1-N2433/MAX($N$202:N2433)</f>
        <v>0.26096830513576286</v>
      </c>
    </row>
    <row r="2434" spans="1:19" x14ac:dyDescent="0.4">
      <c r="A2434" s="17">
        <f t="shared" si="112"/>
        <v>2432</v>
      </c>
      <c r="B2434">
        <v>1630368000</v>
      </c>
      <c r="C2434">
        <v>47112.5</v>
      </c>
      <c r="D2434" s="14">
        <f t="shared" si="113"/>
        <v>44439</v>
      </c>
      <c r="F2434">
        <f ca="1">IF(A2434&lt;$F$2,"",AVERAGE(INDIRECT("C"&amp;A2434-$F$2+3):C2434))</f>
        <v>42850.627045454545</v>
      </c>
      <c r="G2434" s="2">
        <f ca="1">IF(A2434&lt;$G$2,"",IF(A2434=$G$2,AVERAGE(INDIRECT("C"&amp;A2434-$G$2+3):C2434),G2433+(2/($G$2+3))*(C2434-G2433)))</f>
        <v>43867.862741652803</v>
      </c>
      <c r="J2434">
        <f ca="1">IF(F2434="","",IF(C2434&lt;(F2434*(1-'inputs and tables'!$K$14)),0,IF(C2434&gt;(F2434*(1+'inputs and tables'!$K$14)),1,J2433)))</f>
        <v>1</v>
      </c>
      <c r="K2434">
        <f ca="1">IF(G2434="","",IF(C2434&lt;(G2434*(1-'inputs and tables'!$K$14)),0,IF(C2434&gt;(G2434*(1+'inputs and tables'!$K$14)),1,K2433)))</f>
        <v>1</v>
      </c>
      <c r="N2434" s="13">
        <f t="shared" si="114"/>
        <v>169536.50725107075</v>
      </c>
      <c r="O2434" s="10">
        <f ca="1">(O2433+(IF(J2433&lt;&gt;J2432,(-O2433*'inputs and tables'!$K$22-'inputs and tables'!$K$21)-O2433*'inputs and tables'!$K$22,0)*('inputs and tables'!$K$15+'inputs and tables'!$K$16)))*(IF(AND(J2433=0,'inputs and tables'!$K$16=1),(data!C2433/data!C2434-1)*'inputs and tables'!$K$18+1,1)*IF(AND(J2433=1,'inputs and tables'!$K$15=1),(data!C2434/data!C2433-1)*'inputs and tables'!$K$17+1,1))</f>
        <v>31604074.613073967</v>
      </c>
      <c r="P2434" s="10">
        <f ca="1">(P2433+(IF(K2433&lt;&gt;K2432,(-P2433*'inputs and tables'!$K$22-'inputs and tables'!$K$21)-P2433*'inputs and tables'!$K$22,0)*('inputs and tables'!$K$15+'inputs and tables'!$K$16)))*(IF(AND(K2433=0,'inputs and tables'!$K$16=1),data!C2433/data!C2434,1)*IF(AND(K2433=1,'inputs and tables'!$K$15=1),data!C2434/data!C2433,1))</f>
        <v>83205.011644160171</v>
      </c>
      <c r="R2434" s="36">
        <f ca="1">1-O2434/MAX($O$202:O2434)</f>
        <v>0.11533271747748852</v>
      </c>
      <c r="S2434" s="36">
        <f>1-N2434/MAX($N$202:N2434)</f>
        <v>0.25910019182798361</v>
      </c>
    </row>
    <row r="2435" spans="1:19" x14ac:dyDescent="0.4">
      <c r="A2435" s="17">
        <f t="shared" si="112"/>
        <v>2433</v>
      </c>
      <c r="B2435">
        <v>1630454400</v>
      </c>
      <c r="C2435">
        <v>48839.86</v>
      </c>
      <c r="D2435" s="14">
        <f t="shared" si="113"/>
        <v>44440</v>
      </c>
      <c r="F2435">
        <f ca="1">IF(A2435&lt;$F$2,"",AVERAGE(INDIRECT("C"&amp;A2435-$F$2+3):C2435))</f>
        <v>43259.66863636364</v>
      </c>
      <c r="G2435" s="2">
        <f ca="1">IF(A2435&lt;$G$2,"",IF(A2435=$G$2,AVERAGE(INDIRECT("C"&amp;A2435-$G$2+3):C2435),G2434+(2/($G$2+3))*(C2435-G2434)))</f>
        <v>44079.437093071836</v>
      </c>
      <c r="J2435">
        <f ca="1">IF(F2435="","",IF(C2435&lt;(F2435*(1-'inputs and tables'!$K$14)),0,IF(C2435&gt;(F2435*(1+'inputs and tables'!$K$14)),1,J2434)))</f>
        <v>1</v>
      </c>
      <c r="K2435">
        <f ca="1">IF(G2435="","",IF(C2435&lt;(G2435*(1-'inputs and tables'!$K$14)),0,IF(C2435&gt;(G2435*(1+'inputs and tables'!$K$14)),1,K2434)))</f>
        <v>1</v>
      </c>
      <c r="N2435" s="13">
        <f t="shared" si="114"/>
        <v>175752.49199323493</v>
      </c>
      <c r="O2435" s="10">
        <f ca="1">(O2434+(IF(J2434&lt;&gt;J2433,(-O2434*'inputs and tables'!$K$22-'inputs and tables'!$K$21)-O2434*'inputs and tables'!$K$22,0)*('inputs and tables'!$K$15+'inputs and tables'!$K$16)))*(IF(AND(J2434=0,'inputs and tables'!$K$16=1),(data!C2434/data!C2435-1)*'inputs and tables'!$K$18+1,1)*IF(AND(J2434=1,'inputs and tables'!$K$15=1),(data!C2435/data!C2434-1)*'inputs and tables'!$K$17+1,1))</f>
        <v>34211262.349411212</v>
      </c>
      <c r="P2435" s="10">
        <f ca="1">(P2434+(IF(K2434&lt;&gt;K2433,(-P2434*'inputs and tables'!$K$22-'inputs and tables'!$K$21)-P2434*'inputs and tables'!$K$22,0)*('inputs and tables'!$K$15+'inputs and tables'!$K$16)))*(IF(AND(K2434=0,'inputs and tables'!$K$16=1),data!C2434/data!C2435,1)*IF(AND(K2434=1,'inputs and tables'!$K$15=1),data!C2435/data!C2434,1))</f>
        <v>86255.688405394583</v>
      </c>
      <c r="R2435" s="36">
        <f ca="1">1-O2435/MAX($O$202:O2435)</f>
        <v>4.2351821249084542E-2</v>
      </c>
      <c r="S2435" s="36">
        <f>1-N2435/MAX($N$202:N2435)</f>
        <v>0.23193541193636213</v>
      </c>
    </row>
    <row r="2436" spans="1:19" x14ac:dyDescent="0.4">
      <c r="A2436" s="17">
        <f t="shared" si="112"/>
        <v>2434</v>
      </c>
      <c r="B2436">
        <v>1630540800</v>
      </c>
      <c r="C2436">
        <v>49279.37</v>
      </c>
      <c r="D2436" s="14">
        <f t="shared" si="113"/>
        <v>44441</v>
      </c>
      <c r="F2436">
        <f ca="1">IF(A2436&lt;$F$2,"",AVERAGE(INDIRECT("C"&amp;A2436-$F$2+3):C2436))</f>
        <v>43702.468863636364</v>
      </c>
      <c r="G2436" s="2">
        <f ca="1">IF(A2436&lt;$G$2,"",IF(A2436=$G$2,AVERAGE(INDIRECT("C"&amp;A2436-$G$2+3):C2436),G2435+(2/($G$2+3))*(C2436-G2435)))</f>
        <v>44300.710833792182</v>
      </c>
      <c r="J2436">
        <f ca="1">IF(F2436="","",IF(C2436&lt;(F2436*(1-'inputs and tables'!$K$14)),0,IF(C2436&gt;(F2436*(1+'inputs and tables'!$K$14)),1,J2435)))</f>
        <v>1</v>
      </c>
      <c r="K2436">
        <f ca="1">IF(G2436="","",IF(C2436&lt;(G2436*(1-'inputs and tables'!$K$14)),0,IF(C2436&gt;(G2436*(1+'inputs and tables'!$K$14)),1,K2435)))</f>
        <v>1</v>
      </c>
      <c r="N2436" s="13">
        <f t="shared" si="114"/>
        <v>177334.0890280329</v>
      </c>
      <c r="O2436" s="10">
        <f ca="1">(O2435+(IF(J2435&lt;&gt;J2434,(-O2435*'inputs and tables'!$K$22-'inputs and tables'!$K$21)-O2435*'inputs and tables'!$K$22,0)*('inputs and tables'!$K$15+'inputs and tables'!$K$16)))*(IF(AND(J2435=0,'inputs and tables'!$K$16=1),(data!C2435/data!C2436-1)*'inputs and tables'!$K$18+1,1)*IF(AND(J2435=1,'inputs and tables'!$K$15=1),(data!C2436/data!C2435-1)*'inputs and tables'!$K$17+1,1))</f>
        <v>34903963.59403348</v>
      </c>
      <c r="P2436" s="10">
        <f ca="1">(P2435+(IF(K2435&lt;&gt;K2434,(-P2435*'inputs and tables'!$K$22-'inputs and tables'!$K$21)-P2435*'inputs and tables'!$K$22,0)*('inputs and tables'!$K$15+'inputs and tables'!$K$16)))*(IF(AND(K2435=0,'inputs and tables'!$K$16=1),data!C2435/data!C2436,1)*IF(AND(K2435=1,'inputs and tables'!$K$15=1),data!C2436/data!C2435,1))</f>
        <v>87031.903521716697</v>
      </c>
      <c r="R2436" s="36">
        <f ca="1">1-O2436/MAX($O$202:O2436)</f>
        <v>2.2961595932174395E-2</v>
      </c>
      <c r="S2436" s="36">
        <f>1-N2436/MAX($N$202:N2436)</f>
        <v>0.22502359713796072</v>
      </c>
    </row>
    <row r="2437" spans="1:19" x14ac:dyDescent="0.4">
      <c r="A2437" s="17">
        <f t="shared" ref="A2437:A2500" si="115">A2436+1</f>
        <v>2435</v>
      </c>
      <c r="B2437">
        <v>1630627200</v>
      </c>
      <c r="C2437">
        <v>50025</v>
      </c>
      <c r="D2437" s="14">
        <f t="shared" si="113"/>
        <v>44442</v>
      </c>
      <c r="F2437">
        <f ca="1">IF(A2437&lt;$F$2,"",AVERAGE(INDIRECT("C"&amp;A2437-$F$2+3):C2437))</f>
        <v>44109.055454545458</v>
      </c>
      <c r="G2437" s="2">
        <f ca="1">IF(A2437&lt;$G$2,"",IF(A2437=$G$2,AVERAGE(INDIRECT("C"&amp;A2437-$G$2+3):C2437),G2436+(2/($G$2+3))*(C2437-G2436)))</f>
        <v>44544.2976068223</v>
      </c>
      <c r="J2437">
        <f ca="1">IF(F2437="","",IF(C2437&lt;(F2437*(1-'inputs and tables'!$K$14)),0,IF(C2437&gt;(F2437*(1+'inputs and tables'!$K$14)),1,J2436)))</f>
        <v>1</v>
      </c>
      <c r="K2437">
        <f ca="1">IF(G2437="","",IF(C2437&lt;(G2437*(1-'inputs and tables'!$K$14)),0,IF(C2437&gt;(G2437*(1+'inputs and tables'!$K$14)),1,K2436)))</f>
        <v>1</v>
      </c>
      <c r="N2437" s="13">
        <f t="shared" si="114"/>
        <v>180017.27302169948</v>
      </c>
      <c r="O2437" s="10">
        <f ca="1">(O2436+(IF(J2436&lt;&gt;J2435,(-O2436*'inputs and tables'!$K$22-'inputs and tables'!$K$21)-O2436*'inputs and tables'!$K$22,0)*('inputs and tables'!$K$15+'inputs and tables'!$K$16)))*(IF(AND(J2436=0,'inputs and tables'!$K$16=1),(data!C2436/data!C2437-1)*'inputs and tables'!$K$18+1,1)*IF(AND(J2436=1,'inputs and tables'!$K$15=1),(data!C2437/data!C2436-1)*'inputs and tables'!$K$17+1,1))</f>
        <v>36092234.575235009</v>
      </c>
      <c r="P2437" s="10">
        <f ca="1">(P2436+(IF(K2436&lt;&gt;K2435,(-P2436*'inputs and tables'!$K$22-'inputs and tables'!$K$21)-P2436*'inputs and tables'!$K$22,0)*('inputs and tables'!$K$15+'inputs and tables'!$K$16)))*(IF(AND(K2436=0,'inputs and tables'!$K$16=1),data!C2436/data!C2437,1)*IF(AND(K2436=1,'inputs and tables'!$K$15=1),data!C2437/data!C2436,1))</f>
        <v>88348.754735985422</v>
      </c>
      <c r="R2437" s="36">
        <f ca="1">1-O2437/MAX($O$202:O2437)</f>
        <v>0</v>
      </c>
      <c r="S2437" s="36">
        <f>1-N2437/MAX($N$202:N2437)</f>
        <v>0.21329768312432729</v>
      </c>
    </row>
    <row r="2438" spans="1:19" x14ac:dyDescent="0.4">
      <c r="A2438" s="17">
        <f t="shared" si="115"/>
        <v>2436</v>
      </c>
      <c r="B2438">
        <v>1630713600</v>
      </c>
      <c r="C2438">
        <v>49942.98</v>
      </c>
      <c r="D2438" s="14">
        <f t="shared" si="113"/>
        <v>44443</v>
      </c>
      <c r="F2438">
        <f ca="1">IF(A2438&lt;$F$2,"",AVERAGE(INDIRECT("C"&amp;A2438-$F$2+3):C2438))</f>
        <v>44510.310909090913</v>
      </c>
      <c r="G2438" s="2">
        <f ca="1">IF(A2438&lt;$G$2,"",IF(A2438=$G$2,AVERAGE(INDIRECT("C"&amp;A2438-$G$2+3):C2438),G2437+(2/($G$2+3))*(C2438-G2437)))</f>
        <v>44774.028772489437</v>
      </c>
      <c r="J2438">
        <f ca="1">IF(F2438="","",IF(C2438&lt;(F2438*(1-'inputs and tables'!$K$14)),0,IF(C2438&gt;(F2438*(1+'inputs and tables'!$K$14)),1,J2437)))</f>
        <v>1</v>
      </c>
      <c r="K2438">
        <f ca="1">IF(G2438="","",IF(C2438&lt;(G2438*(1-'inputs and tables'!$K$14)),0,IF(C2438&gt;(G2438*(1+'inputs and tables'!$K$14)),1,K2437)))</f>
        <v>1</v>
      </c>
      <c r="N2438" s="13">
        <f t="shared" si="114"/>
        <v>179722.12026341385</v>
      </c>
      <c r="O2438" s="10">
        <f ca="1">(O2437+(IF(J2437&lt;&gt;J2436,(-O2437*'inputs and tables'!$K$22-'inputs and tables'!$K$21)-O2437*'inputs and tables'!$K$22,0)*('inputs and tables'!$K$15+'inputs and tables'!$K$16)))*(IF(AND(J2437=0,'inputs and tables'!$K$16=1),(data!C2437/data!C2438-1)*'inputs and tables'!$K$18+1,1)*IF(AND(J2437=1,'inputs and tables'!$K$15=1),(data!C2438/data!C2437-1)*'inputs and tables'!$K$17+1,1))</f>
        <v>35959088.31976901</v>
      </c>
      <c r="P2438" s="10">
        <f ca="1">(P2437+(IF(K2437&lt;&gt;K2436,(-P2437*'inputs and tables'!$K$22-'inputs and tables'!$K$21)-P2437*'inputs and tables'!$K$22,0)*('inputs and tables'!$K$15+'inputs and tables'!$K$16)))*(IF(AND(K2437=0,'inputs and tables'!$K$16=1),data!C2437/data!C2438,1)*IF(AND(K2437=1,'inputs and tables'!$K$15=1),data!C2438/data!C2437,1))</f>
        <v>88203.899866151434</v>
      </c>
      <c r="R2438" s="36">
        <f ca="1">1-O2438/MAX($O$202:O2438)</f>
        <v>3.6890554722638358E-3</v>
      </c>
      <c r="S2438" s="36">
        <f>1-N2438/MAX($N$202:N2438)</f>
        <v>0.2145875446741552</v>
      </c>
    </row>
    <row r="2439" spans="1:19" x14ac:dyDescent="0.4">
      <c r="A2439" s="17">
        <f t="shared" si="115"/>
        <v>2437</v>
      </c>
      <c r="B2439">
        <v>1630800000</v>
      </c>
      <c r="C2439">
        <v>51789.17</v>
      </c>
      <c r="D2439" s="14">
        <f t="shared" si="113"/>
        <v>44444</v>
      </c>
      <c r="F2439">
        <f ca="1">IF(A2439&lt;$F$2,"",AVERAGE(INDIRECT("C"&amp;A2439-$F$2+3):C2439))</f>
        <v>44922.627045454545</v>
      </c>
      <c r="G2439" s="2">
        <f ca="1">IF(A2439&lt;$G$2,"",IF(A2439=$G$2,AVERAGE(INDIRECT("C"&amp;A2439-$G$2+3):C2439),G2438+(2/($G$2+3))*(C2439-G2438)))</f>
        <v>45072.54542046861</v>
      </c>
      <c r="J2439">
        <f ca="1">IF(F2439="","",IF(C2439&lt;(F2439*(1-'inputs and tables'!$K$14)),0,IF(C2439&gt;(F2439*(1+'inputs and tables'!$K$14)),1,J2438)))</f>
        <v>1</v>
      </c>
      <c r="K2439">
        <f ca="1">IF(G2439="","",IF(C2439&lt;(G2439*(1-'inputs and tables'!$K$14)),0,IF(C2439&gt;(G2439*(1+'inputs and tables'!$K$14)),1,K2438)))</f>
        <v>1</v>
      </c>
      <c r="N2439" s="13">
        <f t="shared" si="114"/>
        <v>186365.72024901968</v>
      </c>
      <c r="O2439" s="10">
        <f ca="1">(O2438+(IF(J2438&lt;&gt;J2437,(-O2438*'inputs and tables'!$K$22-'inputs and tables'!$K$21)-O2438*'inputs and tables'!$K$22,0)*('inputs and tables'!$K$15+'inputs and tables'!$K$16)))*(IF(AND(J2438=0,'inputs and tables'!$K$16=1),(data!C2438/data!C2439-1)*'inputs and tables'!$K$18+1,1)*IF(AND(J2438=1,'inputs and tables'!$K$15=1),(data!C2439/data!C2438-1)*'inputs and tables'!$K$17+1,1))</f>
        <v>38949927.990257584</v>
      </c>
      <c r="P2439" s="10">
        <f ca="1">(P2438+(IF(K2438&lt;&gt;K2437,(-P2438*'inputs and tables'!$K$22-'inputs and tables'!$K$21)-P2438*'inputs and tables'!$K$22,0)*('inputs and tables'!$K$15+'inputs and tables'!$K$16)))*(IF(AND(K2438=0,'inputs and tables'!$K$16=1),data!C2438/data!C2439,1)*IF(AND(K2438=1,'inputs and tables'!$K$15=1),data!C2439/data!C2438,1))</f>
        <v>91464.441345532323</v>
      </c>
      <c r="R2439" s="36">
        <f ca="1">1-O2439/MAX($O$202:O2439)</f>
        <v>0</v>
      </c>
      <c r="S2439" s="36">
        <f>1-N2439/MAX($N$202:N2439)</f>
        <v>0.18555402242742458</v>
      </c>
    </row>
    <row r="2440" spans="1:19" x14ac:dyDescent="0.4">
      <c r="A2440" s="17">
        <f t="shared" si="115"/>
        <v>2438</v>
      </c>
      <c r="B2440">
        <v>1630886400</v>
      </c>
      <c r="C2440">
        <v>52698.81</v>
      </c>
      <c r="D2440" s="14">
        <f t="shared" si="113"/>
        <v>44445</v>
      </c>
      <c r="F2440">
        <f ca="1">IF(A2440&lt;$F$2,"",AVERAGE(INDIRECT("C"&amp;A2440-$F$2+3):C2440))</f>
        <v>45341.167954545461</v>
      </c>
      <c r="G2440" s="2">
        <f ca="1">IF(A2440&lt;$G$2,"",IF(A2440=$G$2,AVERAGE(INDIRECT("C"&amp;A2440-$G$2+3):C2440),G2439+(2/($G$2+3))*(C2440-G2439)))</f>
        <v>45397.067317469948</v>
      </c>
      <c r="J2440">
        <f ca="1">IF(F2440="","",IF(C2440&lt;(F2440*(1-'inputs and tables'!$K$14)),0,IF(C2440&gt;(F2440*(1+'inputs and tables'!$K$14)),1,J2439)))</f>
        <v>1</v>
      </c>
      <c r="K2440">
        <f ca="1">IF(G2440="","",IF(C2440&lt;(G2440*(1-'inputs and tables'!$K$14)),0,IF(C2440&gt;(G2440*(1+'inputs and tables'!$K$14)),1,K2439)))</f>
        <v>1</v>
      </c>
      <c r="N2440" s="13">
        <f t="shared" si="114"/>
        <v>189639.10180287194</v>
      </c>
      <c r="O2440" s="10">
        <f ca="1">(O2439+(IF(J2439&lt;&gt;J2438,(-O2439*'inputs and tables'!$K$22-'inputs and tables'!$K$21)-O2439*'inputs and tables'!$K$22,0)*('inputs and tables'!$K$15+'inputs and tables'!$K$16)))*(IF(AND(J2439=0,'inputs and tables'!$K$16=1),(data!C2439/data!C2440-1)*'inputs and tables'!$K$18+1,1)*IF(AND(J2439=1,'inputs and tables'!$K$15=1),(data!C2440/data!C2439-1)*'inputs and tables'!$K$17+1,1))</f>
        <v>40489215.608081549</v>
      </c>
      <c r="P2440" s="10">
        <f ca="1">(P2439+(IF(K2439&lt;&gt;K2438,(-P2439*'inputs and tables'!$K$22-'inputs and tables'!$K$21)-P2439*'inputs and tables'!$K$22,0)*('inputs and tables'!$K$15+'inputs and tables'!$K$16)))*(IF(AND(K2439=0,'inputs and tables'!$K$16=1),data!C2439/data!C2440,1)*IF(AND(K2439=1,'inputs and tables'!$K$15=1),data!C2440/data!C2439,1))</f>
        <v>93070.949316707585</v>
      </c>
      <c r="R2440" s="36">
        <f ca="1">1-O2440/MAX($O$202:O2440)</f>
        <v>0</v>
      </c>
      <c r="S2440" s="36">
        <f>1-N2440/MAX($N$202:N2440)</f>
        <v>0.17124885709963267</v>
      </c>
    </row>
    <row r="2441" spans="1:19" x14ac:dyDescent="0.4">
      <c r="A2441" s="17">
        <f t="shared" si="115"/>
        <v>2439</v>
      </c>
      <c r="B2441">
        <v>1630972800</v>
      </c>
      <c r="C2441">
        <v>46894.5</v>
      </c>
      <c r="D2441" s="14">
        <f t="shared" si="113"/>
        <v>44446</v>
      </c>
      <c r="F2441">
        <f ca="1">IF(A2441&lt;$F$2,"",AVERAGE(INDIRECT("C"&amp;A2441-$F$2+3):C2441))</f>
        <v>45601.76431818182</v>
      </c>
      <c r="G2441" s="2">
        <f ca="1">IF(A2441&lt;$G$2,"",IF(A2441=$G$2,AVERAGE(INDIRECT("C"&amp;A2441-$G$2+3):C2441),G2440+(2/($G$2+3))*(C2441-G2440)))</f>
        <v>45460.787857152078</v>
      </c>
      <c r="J2441">
        <f ca="1">IF(F2441="","",IF(C2441&lt;(F2441*(1-'inputs and tables'!$K$14)),0,IF(C2441&gt;(F2441*(1+'inputs and tables'!$K$14)),1,J2440)))</f>
        <v>1</v>
      </c>
      <c r="K2441">
        <f ca="1">IF(G2441="","",IF(C2441&lt;(G2441*(1-'inputs and tables'!$K$14)),0,IF(C2441&gt;(G2441*(1+'inputs and tables'!$K$14)),1,K2440)))</f>
        <v>1</v>
      </c>
      <c r="N2441" s="13">
        <f t="shared" si="114"/>
        <v>168752.02418223067</v>
      </c>
      <c r="O2441" s="10">
        <f ca="1">(O2440+(IF(J2440&lt;&gt;J2439,(-O2440*'inputs and tables'!$K$22-'inputs and tables'!$K$21)-O2440*'inputs and tables'!$K$22,0)*('inputs and tables'!$K$15+'inputs and tables'!$K$16)))*(IF(AND(J2440=0,'inputs and tables'!$K$16=1),(data!C2440/data!C2441-1)*'inputs and tables'!$K$18+1,1)*IF(AND(J2440=1,'inputs and tables'!$K$15=1),(data!C2441/data!C2440-1)*'inputs and tables'!$K$17+1,1))</f>
        <v>30455271.618571669</v>
      </c>
      <c r="P2441" s="10">
        <f ca="1">(P2440+(IF(K2440&lt;&gt;K2439,(-P2440*'inputs and tables'!$K$22-'inputs and tables'!$K$21)-P2440*'inputs and tables'!$K$22,0)*('inputs and tables'!$K$15+'inputs and tables'!$K$16)))*(IF(AND(K2440=0,'inputs and tables'!$K$16=1),data!C2440/data!C2441,1)*IF(AND(K2440=1,'inputs and tables'!$K$15=1),data!C2441/data!C2440,1))</f>
        <v>82820.003577544616</v>
      </c>
      <c r="R2441" s="36">
        <f ca="1">1-O2441/MAX($O$202:O2441)</f>
        <v>0.24781769265757592</v>
      </c>
      <c r="S2441" s="36">
        <f>1-N2441/MAX($N$202:N2441)</f>
        <v>0.26252849977558734</v>
      </c>
    </row>
    <row r="2442" spans="1:19" x14ac:dyDescent="0.4">
      <c r="A2442" s="17">
        <f t="shared" si="115"/>
        <v>2440</v>
      </c>
      <c r="B2442">
        <v>1631059200</v>
      </c>
      <c r="C2442">
        <v>46060.36</v>
      </c>
      <c r="D2442" s="14">
        <f t="shared" si="113"/>
        <v>44447</v>
      </c>
      <c r="F2442">
        <f ca="1">IF(A2442&lt;$F$2,"",AVERAGE(INDIRECT("C"&amp;A2442-$F$2+3):C2442))</f>
        <v>45801.709545454549</v>
      </c>
      <c r="G2442" s="2">
        <f ca="1">IF(A2442&lt;$G$2,"",IF(A2442=$G$2,AVERAGE(INDIRECT("C"&amp;A2442-$G$2+3):C2442),G2441+(2/($G$2+3))*(C2442-G2441)))</f>
        <v>45486.301565358372</v>
      </c>
      <c r="J2442">
        <f ca="1">IF(F2442="","",IF(C2442&lt;(F2442*(1-'inputs and tables'!$K$14)),0,IF(C2442&gt;(F2442*(1+'inputs and tables'!$K$14)),1,J2441)))</f>
        <v>1</v>
      </c>
      <c r="K2442">
        <f ca="1">IF(G2442="","",IF(C2442&lt;(G2442*(1-'inputs and tables'!$K$14)),0,IF(C2442&gt;(G2442*(1+'inputs and tables'!$K$14)),1,K2441)))</f>
        <v>1</v>
      </c>
      <c r="N2442" s="13">
        <f t="shared" si="114"/>
        <v>165750.33286552262</v>
      </c>
      <c r="O2442" s="10">
        <f ca="1">(O2441+(IF(J2441&lt;&gt;J2440,(-O2441*'inputs and tables'!$K$22-'inputs and tables'!$K$21)-O2441*'inputs and tables'!$K$22,0)*('inputs and tables'!$K$15+'inputs and tables'!$K$16)))*(IF(AND(J2441=0,'inputs and tables'!$K$16=1),(data!C2441/data!C2442-1)*'inputs and tables'!$K$18+1,1)*IF(AND(J2441=1,'inputs and tables'!$K$15=1),(data!C2442/data!C2441-1)*'inputs and tables'!$K$17+1,1))</f>
        <v>29236388.581055339</v>
      </c>
      <c r="P2442" s="10">
        <f ca="1">(P2441+(IF(K2441&lt;&gt;K2440,(-P2441*'inputs and tables'!$K$22-'inputs and tables'!$K$21)-P2441*'inputs and tables'!$K$22,0)*('inputs and tables'!$K$15+'inputs and tables'!$K$16)))*(IF(AND(K2441=0,'inputs and tables'!$K$16=1),data!C2441/data!C2442,1)*IF(AND(K2441=1,'inputs and tables'!$K$15=1),data!C2442/data!C2441,1))</f>
        <v>81346.835556045859</v>
      </c>
      <c r="R2442" s="36">
        <f ca="1">1-O2442/MAX($O$202:O2442)</f>
        <v>0.27792158623048679</v>
      </c>
      <c r="S2442" s="36">
        <f>1-N2442/MAX($N$202:N2442)</f>
        <v>0.27564633826831442</v>
      </c>
    </row>
    <row r="2443" spans="1:19" x14ac:dyDescent="0.4">
      <c r="A2443" s="17">
        <f t="shared" si="115"/>
        <v>2441</v>
      </c>
      <c r="B2443">
        <v>1631145600</v>
      </c>
      <c r="C2443">
        <v>46400</v>
      </c>
      <c r="D2443" s="14">
        <f t="shared" si="113"/>
        <v>44448</v>
      </c>
      <c r="F2443">
        <f ca="1">IF(A2443&lt;$F$2,"",AVERAGE(INDIRECT("C"&amp;A2443-$F$2+3):C2443))</f>
        <v>45959.198636363639</v>
      </c>
      <c r="G2443" s="2">
        <f ca="1">IF(A2443&lt;$G$2,"",IF(A2443=$G$2,AVERAGE(INDIRECT("C"&amp;A2443-$G$2+3):C2443),G2442+(2/($G$2+3))*(C2443-G2442)))</f>
        <v>45525.182349811206</v>
      </c>
      <c r="J2443">
        <f ca="1">IF(F2443="","",IF(C2443&lt;(F2443*(1-'inputs and tables'!$K$14)),0,IF(C2443&gt;(F2443*(1+'inputs and tables'!$K$14)),1,J2442)))</f>
        <v>1</v>
      </c>
      <c r="K2443">
        <f ca="1">IF(G2443="","",IF(C2443&lt;(G2443*(1-'inputs and tables'!$K$14)),0,IF(C2443&gt;(G2443*(1+'inputs and tables'!$K$14)),1,K2442)))</f>
        <v>1</v>
      </c>
      <c r="N2443" s="13">
        <f t="shared" si="114"/>
        <v>166972.5430925909</v>
      </c>
      <c r="O2443" s="10">
        <f ca="1">(O2442+(IF(J2442&lt;&gt;J2441,(-O2442*'inputs and tables'!$K$22-'inputs and tables'!$K$21)-O2442*'inputs and tables'!$K$22,0)*('inputs and tables'!$K$15+'inputs and tables'!$K$16)))*(IF(AND(J2442=0,'inputs and tables'!$K$16=1),(data!C2442/data!C2443-1)*'inputs and tables'!$K$18+1,1)*IF(AND(J2442=1,'inputs and tables'!$K$15=1),(data!C2443/data!C2442-1)*'inputs and tables'!$K$17+1,1))</f>
        <v>29721451.133535538</v>
      </c>
      <c r="P2443" s="10">
        <f ca="1">(P2442+(IF(K2442&lt;&gt;K2441,(-P2442*'inputs and tables'!$K$22-'inputs and tables'!$K$21)-P2442*'inputs and tables'!$K$22,0)*('inputs and tables'!$K$15+'inputs and tables'!$K$16)))*(IF(AND(K2442=0,'inputs and tables'!$K$16=1),data!C2442/data!C2443,1)*IF(AND(K2442=1,'inputs and tables'!$K$15=1),data!C2443/data!C2442,1))</f>
        <v>81946.671059464759</v>
      </c>
      <c r="R2443" s="36">
        <f ca="1">1-O2443/MAX($O$202:O2443)</f>
        <v>0.26594154302156425</v>
      </c>
      <c r="S2443" s="36">
        <f>1-N2443/MAX($N$202:N2443)</f>
        <v>0.27030509739068009</v>
      </c>
    </row>
    <row r="2444" spans="1:19" x14ac:dyDescent="0.4">
      <c r="A2444" s="17">
        <f t="shared" si="115"/>
        <v>2442</v>
      </c>
      <c r="B2444">
        <v>1631232000</v>
      </c>
      <c r="C2444">
        <v>44851.45</v>
      </c>
      <c r="D2444" s="14">
        <f t="shared" si="113"/>
        <v>44449</v>
      </c>
      <c r="F2444">
        <f ca="1">IF(A2444&lt;$F$2,"",AVERAGE(INDIRECT("C"&amp;A2444-$F$2+3):C2444))</f>
        <v>46068.66113636364</v>
      </c>
      <c r="G2444" s="2">
        <f ca="1">IF(A2444&lt;$G$2,"",IF(A2444=$G$2,AVERAGE(INDIRECT("C"&amp;A2444-$G$2+3):C2444),G2443+(2/($G$2+3))*(C2444-G2443)))</f>
        <v>45496.512888117111</v>
      </c>
      <c r="J2444">
        <f ca="1">IF(F2444="","",IF(C2444&lt;(F2444*(1-'inputs and tables'!$K$14)),0,IF(C2444&gt;(F2444*(1+'inputs and tables'!$K$14)),1,J2443)))</f>
        <v>0</v>
      </c>
      <c r="K2444">
        <f ca="1">IF(G2444="","",IF(C2444&lt;(G2444*(1-'inputs and tables'!$K$14)),0,IF(C2444&gt;(G2444*(1+'inputs and tables'!$K$14)),1,K2443)))</f>
        <v>0</v>
      </c>
      <c r="N2444" s="13">
        <f t="shared" si="114"/>
        <v>161400.01439418504</v>
      </c>
      <c r="O2444" s="10">
        <f ca="1">(O2443+(IF(J2443&lt;&gt;J2442,(-O2443*'inputs and tables'!$K$22-'inputs and tables'!$K$21)-O2443*'inputs and tables'!$K$22,0)*('inputs and tables'!$K$15+'inputs and tables'!$K$16)))*(IF(AND(J2443=0,'inputs and tables'!$K$16=1),(data!C2443/data!C2444-1)*'inputs and tables'!$K$18+1,1)*IF(AND(J2443=1,'inputs and tables'!$K$15=1),(data!C2444/data!C2443-1)*'inputs and tables'!$K$17+1,1))</f>
        <v>27489627.974184632</v>
      </c>
      <c r="P2444" s="10">
        <f ca="1">(P2443+(IF(K2443&lt;&gt;K2442,(-P2443*'inputs and tables'!$K$22-'inputs and tables'!$K$21)-P2443*'inputs and tables'!$K$22,0)*('inputs and tables'!$K$15+'inputs and tables'!$K$16)))*(IF(AND(K2443=0,'inputs and tables'!$K$16=1),data!C2443/data!C2444,1)*IF(AND(K2443=1,'inputs and tables'!$K$15=1),data!C2444/data!C2443,1))</f>
        <v>79211.789217457554</v>
      </c>
      <c r="R2444" s="36">
        <f ca="1">1-O2444/MAX($O$202:O2444)</f>
        <v>0.32106296549993507</v>
      </c>
      <c r="S2444" s="36">
        <f>1-N2444/MAX($N$202:N2444)</f>
        <v>0.29465787845610381</v>
      </c>
    </row>
    <row r="2445" spans="1:19" x14ac:dyDescent="0.4">
      <c r="A2445" s="17">
        <f t="shared" si="115"/>
        <v>2443</v>
      </c>
      <c r="B2445">
        <v>1631318400</v>
      </c>
      <c r="C2445">
        <v>45171.83</v>
      </c>
      <c r="D2445" s="14">
        <f t="shared" si="113"/>
        <v>44450</v>
      </c>
      <c r="F2445">
        <f ca="1">IF(A2445&lt;$F$2,"",AVERAGE(INDIRECT("C"&amp;A2445-$F$2+3):C2445))</f>
        <v>46185.306363636366</v>
      </c>
      <c r="G2445" s="2">
        <f ca="1">IF(A2445&lt;$G$2,"",IF(A2445=$G$2,AVERAGE(INDIRECT("C"&amp;A2445-$G$2+3):C2445),G2444+(2/($G$2+3))*(C2445-G2444)))</f>
        <v>45482.696595005742</v>
      </c>
      <c r="J2445">
        <f ca="1">IF(F2445="","",IF(C2445&lt;(F2445*(1-'inputs and tables'!$K$14)),0,IF(C2445&gt;(F2445*(1+'inputs and tables'!$K$14)),1,J2444)))</f>
        <v>0</v>
      </c>
      <c r="K2445">
        <f ca="1">IF(G2445="","",IF(C2445&lt;(G2445*(1-'inputs and tables'!$K$14)),0,IF(C2445&gt;(G2445*(1+'inputs and tables'!$K$14)),1,K2444)))</f>
        <v>0</v>
      </c>
      <c r="N2445" s="13">
        <f t="shared" si="114"/>
        <v>162552.91662168514</v>
      </c>
      <c r="O2445" s="10">
        <f ca="1">(O2444+(IF(J2444&lt;&gt;J2443,(-O2444*'inputs and tables'!$K$22-'inputs and tables'!$K$21)-O2444*'inputs and tables'!$K$22,0)*('inputs and tables'!$K$15+'inputs and tables'!$K$16)))*(IF(AND(J2444=0,'inputs and tables'!$K$16=1),(data!C2444/data!C2445-1)*'inputs and tables'!$K$18+1,1)*IF(AND(J2444=1,'inputs and tables'!$K$15=1),(data!C2445/data!C2444-1)*'inputs and tables'!$K$17+1,1))</f>
        <v>27240069.20360627</v>
      </c>
      <c r="P2445" s="10">
        <f ca="1">(P2444+(IF(K2444&lt;&gt;K2443,(-P2444*'inputs and tables'!$K$22-'inputs and tables'!$K$21)-P2444*'inputs and tables'!$K$22,0)*('inputs and tables'!$K$15+'inputs and tables'!$K$16)))*(IF(AND(K2444=0,'inputs and tables'!$K$16=1),data!C2444/data!C2445,1)*IF(AND(K2444=1,'inputs and tables'!$K$15=1),data!C2445/data!C2444,1))</f>
        <v>78492.681750780117</v>
      </c>
      <c r="R2445" s="36">
        <f ca="1">1-O2445/MAX($O$202:O2445)</f>
        <v>0.32722655170012194</v>
      </c>
      <c r="S2445" s="36">
        <f>1-N2445/MAX($N$202:N2445)</f>
        <v>0.28961952386778544</v>
      </c>
    </row>
    <row r="2446" spans="1:19" x14ac:dyDescent="0.4">
      <c r="A2446" s="17">
        <f t="shared" si="115"/>
        <v>2444</v>
      </c>
      <c r="B2446">
        <v>1631404800</v>
      </c>
      <c r="C2446">
        <v>46024.23</v>
      </c>
      <c r="D2446" s="14">
        <f t="shared" si="113"/>
        <v>44451</v>
      </c>
      <c r="F2446">
        <f ca="1">IF(A2446&lt;$F$2,"",AVERAGE(INDIRECT("C"&amp;A2446-$F$2+3):C2446))</f>
        <v>46271.358181818185</v>
      </c>
      <c r="G2446" s="2">
        <f ca="1">IF(A2446&lt;$G$2,"",IF(A2446=$G$2,AVERAGE(INDIRECT("C"&amp;A2446-$G$2+3):C2446),G2445+(2/($G$2+3))*(C2446-G2445)))</f>
        <v>45505.74056968635</v>
      </c>
      <c r="J2446">
        <f ca="1">IF(F2446="","",IF(C2446&lt;(F2446*(1-'inputs and tables'!$K$14)),0,IF(C2446&gt;(F2446*(1+'inputs and tables'!$K$14)),1,J2445)))</f>
        <v>0</v>
      </c>
      <c r="K2446">
        <f ca="1">IF(G2446="","",IF(C2446&lt;(G2446*(1-'inputs and tables'!$K$14)),0,IF(C2446&gt;(G2446*(1+'inputs and tables'!$K$14)),1,K2445)))</f>
        <v>1</v>
      </c>
      <c r="N2446" s="13">
        <f t="shared" si="114"/>
        <v>165620.31739177404</v>
      </c>
      <c r="O2446" s="10">
        <f ca="1">(O2445+(IF(J2445&lt;&gt;J2444,(-O2445*'inputs and tables'!$K$22-'inputs and tables'!$K$21)-O2445*'inputs and tables'!$K$22,0)*('inputs and tables'!$K$15+'inputs and tables'!$K$16)))*(IF(AND(J2445=0,'inputs and tables'!$K$16=1),(data!C2445/data!C2446-1)*'inputs and tables'!$K$18+1,1)*IF(AND(J2445=1,'inputs and tables'!$K$15=1),(data!C2446/data!C2445-1)*'inputs and tables'!$K$17+1,1))</f>
        <v>26735564.620060734</v>
      </c>
      <c r="P2446" s="10">
        <f ca="1">(P2445+(IF(K2445&lt;&gt;K2444,(-P2445*'inputs and tables'!$K$22-'inputs and tables'!$K$21)-P2445*'inputs and tables'!$K$22,0)*('inputs and tables'!$K$15+'inputs and tables'!$K$16)))*(IF(AND(K2445=0,'inputs and tables'!$K$16=1),data!C2445/data!C2446,1)*IF(AND(K2445=1,'inputs and tables'!$K$15=1),data!C2446/data!C2445,1))</f>
        <v>77038.943971259097</v>
      </c>
      <c r="R2446" s="36">
        <f ca="1">1-O2446/MAX($O$202:O2446)</f>
        <v>0.33968677292122251</v>
      </c>
      <c r="S2446" s="36">
        <f>1-N2446/MAX($N$202:N2446)</f>
        <v>0.27621452526898826</v>
      </c>
    </row>
    <row r="2447" spans="1:19" x14ac:dyDescent="0.4">
      <c r="A2447" s="17">
        <f t="shared" si="115"/>
        <v>2445</v>
      </c>
      <c r="B2447">
        <v>1631491200</v>
      </c>
      <c r="C2447">
        <v>44947.72</v>
      </c>
      <c r="D2447" s="14">
        <f t="shared" si="113"/>
        <v>44452</v>
      </c>
      <c r="F2447">
        <f ca="1">IF(A2447&lt;$F$2,"",AVERAGE(INDIRECT("C"&amp;A2447-$F$2+3):C2447))</f>
        <v>46349.828863636372</v>
      </c>
      <c r="G2447" s="2">
        <f ca="1">IF(A2447&lt;$G$2,"",IF(A2447=$G$2,AVERAGE(INDIRECT("C"&amp;A2447-$G$2+3):C2447),G2446+(2/($G$2+3))*(C2447-G2446)))</f>
        <v>45481.995013529486</v>
      </c>
      <c r="J2447">
        <f ca="1">IF(F2447="","",IF(C2447&lt;(F2447*(1-'inputs and tables'!$K$14)),0,IF(C2447&gt;(F2447*(1+'inputs and tables'!$K$14)),1,J2446)))</f>
        <v>0</v>
      </c>
      <c r="K2447">
        <f ca="1">IF(G2447="","",IF(C2447&lt;(G2447*(1-'inputs and tables'!$K$14)),0,IF(C2447&gt;(G2447*(1+'inputs and tables'!$K$14)),1,K2446)))</f>
        <v>0</v>
      </c>
      <c r="N2447" s="13">
        <f t="shared" si="114"/>
        <v>161746.4464356403</v>
      </c>
      <c r="O2447" s="10">
        <f ca="1">(O2446+(IF(J2446&lt;&gt;J2445,(-O2446*'inputs and tables'!$K$22-'inputs and tables'!$K$21)-O2446*'inputs and tables'!$K$22,0)*('inputs and tables'!$K$15+'inputs and tables'!$K$16)))*(IF(AND(J2446=0,'inputs and tables'!$K$16=1),(data!C2446/data!C2447-1)*'inputs and tables'!$K$18+1,1)*IF(AND(J2446=1,'inputs and tables'!$K$15=1),(data!C2447/data!C2446-1)*'inputs and tables'!$K$17+1,1))</f>
        <v>27375888.59353796</v>
      </c>
      <c r="P2447" s="10">
        <f ca="1">(P2446+(IF(K2446&lt;&gt;K2445,(-P2446*'inputs and tables'!$K$22-'inputs and tables'!$K$21)-P2446*'inputs and tables'!$K$22,0)*('inputs and tables'!$K$15+'inputs and tables'!$K$16)))*(IF(AND(K2446=0,'inputs and tables'!$K$16=1),data!C2446/data!C2447,1)*IF(AND(K2446=1,'inputs and tables'!$K$15=1),data!C2447/data!C2446,1))</f>
        <v>75086.523619198197</v>
      </c>
      <c r="R2447" s="36">
        <f ca="1">1-O2447/MAX($O$202:O2447)</f>
        <v>0.32387209328713695</v>
      </c>
      <c r="S2447" s="36">
        <f>1-N2447/MAX($N$202:N2447)</f>
        <v>0.29314391879502188</v>
      </c>
    </row>
    <row r="2448" spans="1:19" x14ac:dyDescent="0.4">
      <c r="A2448" s="17">
        <f t="shared" si="115"/>
        <v>2446</v>
      </c>
      <c r="B2448">
        <v>1631577600</v>
      </c>
      <c r="C2448">
        <v>47127.22</v>
      </c>
      <c r="D2448" s="14">
        <f t="shared" si="113"/>
        <v>44453</v>
      </c>
      <c r="F2448">
        <f ca="1">IF(A2448&lt;$F$2,"",AVERAGE(INDIRECT("C"&amp;A2448-$F$2+3):C2448))</f>
        <v>46514.87</v>
      </c>
      <c r="G2448" s="2">
        <f ca="1">IF(A2448&lt;$G$2,"",IF(A2448=$G$2,AVERAGE(INDIRECT("C"&amp;A2448-$G$2+3):C2448),G2447+(2/($G$2+3))*(C2448-G2447)))</f>
        <v>45552.004587421849</v>
      </c>
      <c r="J2448">
        <f ca="1">IF(F2448="","",IF(C2448&lt;(F2448*(1-'inputs and tables'!$K$14)),0,IF(C2448&gt;(F2448*(1+'inputs and tables'!$K$14)),1,J2447)))</f>
        <v>1</v>
      </c>
      <c r="K2448">
        <f ca="1">IF(G2448="","",IF(C2448&lt;(G2448*(1-'inputs and tables'!$K$14)),0,IF(C2448&gt;(G2448*(1+'inputs and tables'!$K$14)),1,K2447)))</f>
        <v>1</v>
      </c>
      <c r="N2448" s="13">
        <f t="shared" si="114"/>
        <v>169589.47785094852</v>
      </c>
      <c r="O2448" s="10">
        <f ca="1">(O2447+(IF(J2447&lt;&gt;J2446,(-O2447*'inputs and tables'!$K$22-'inputs and tables'!$K$21)-O2447*'inputs and tables'!$K$22,0)*('inputs and tables'!$K$15+'inputs and tables'!$K$16)))*(IF(AND(J2447=0,'inputs and tables'!$K$16=1),(data!C2447/data!C2448-1)*'inputs and tables'!$K$18+1,1)*IF(AND(J2447=1,'inputs and tables'!$K$15=1),(data!C2448/data!C2447-1)*'inputs and tables'!$K$17+1,1))</f>
        <v>26109831.542228419</v>
      </c>
      <c r="P2448" s="10">
        <f ca="1">(P2447+(IF(K2447&lt;&gt;K2446,(-P2447*'inputs and tables'!$K$22-'inputs and tables'!$K$21)-P2447*'inputs and tables'!$K$22,0)*('inputs and tables'!$K$15+'inputs and tables'!$K$16)))*(IF(AND(K2447=0,'inputs and tables'!$K$16=1),data!C2447/data!C2448,1)*IF(AND(K2447=1,'inputs and tables'!$K$15=1),data!C2448/data!C2447,1))</f>
        <v>71470.757310324887</v>
      </c>
      <c r="R2448" s="36">
        <f ca="1">1-O2448/MAX($O$202:O2448)</f>
        <v>0.35514108756858798</v>
      </c>
      <c r="S2448" s="36">
        <f>1-N2448/MAX($N$202:N2448)</f>
        <v>0.25886870241060356</v>
      </c>
    </row>
    <row r="2449" spans="1:19" x14ac:dyDescent="0.4">
      <c r="A2449" s="17">
        <f t="shared" si="115"/>
        <v>2447</v>
      </c>
      <c r="B2449">
        <v>1631664000</v>
      </c>
      <c r="C2449">
        <v>48148.12</v>
      </c>
      <c r="D2449" s="14">
        <f t="shared" si="113"/>
        <v>44454</v>
      </c>
      <c r="F2449">
        <f ca="1">IF(A2449&lt;$F$2,"",AVERAGE(INDIRECT("C"&amp;A2449-$F$2+3):C2449))</f>
        <v>46719.382045454549</v>
      </c>
      <c r="G2449" s="2">
        <f ca="1">IF(A2449&lt;$G$2,"",IF(A2449=$G$2,AVERAGE(INDIRECT("C"&amp;A2449-$G$2+3):C2449),G2448+(2/($G$2+3))*(C2449-G2448)))</f>
        <v>45662.477583701773</v>
      </c>
      <c r="J2449">
        <f ca="1">IF(F2449="","",IF(C2449&lt;(F2449*(1-'inputs and tables'!$K$14)),0,IF(C2449&gt;(F2449*(1+'inputs and tables'!$K$14)),1,J2448)))</f>
        <v>1</v>
      </c>
      <c r="K2449">
        <f ca="1">IF(G2449="","",IF(C2449&lt;(G2449*(1-'inputs and tables'!$K$14)),0,IF(C2449&gt;(G2449*(1+'inputs and tables'!$K$14)),1,K2448)))</f>
        <v>1</v>
      </c>
      <c r="N2449" s="13">
        <f t="shared" si="114"/>
        <v>173263.23365360429</v>
      </c>
      <c r="O2449" s="10">
        <f ca="1">(O2448+(IF(J2448&lt;&gt;J2447,(-O2448*'inputs and tables'!$K$22-'inputs and tables'!$K$21)-O2448*'inputs and tables'!$K$22,0)*('inputs and tables'!$K$15+'inputs and tables'!$K$16)))*(IF(AND(J2448=0,'inputs and tables'!$K$16=1),(data!C2448/data!C2449-1)*'inputs and tables'!$K$18+1,1)*IF(AND(J2448=1,'inputs and tables'!$K$15=1),(data!C2449/data!C2448-1)*'inputs and tables'!$K$17+1,1))</f>
        <v>27327684.374968898</v>
      </c>
      <c r="P2449" s="10">
        <f ca="1">(P2448+(IF(K2448&lt;&gt;K2447,(-P2448*'inputs and tables'!$K$22-'inputs and tables'!$K$21)-P2448*'inputs and tables'!$K$22,0)*('inputs and tables'!$K$15+'inputs and tables'!$K$16)))*(IF(AND(K2448=0,'inputs and tables'!$K$16=1),data!C2448/data!C2449,1)*IF(AND(K2448=1,'inputs and tables'!$K$15=1),data!C2449/data!C2448,1))</f>
        <v>72872.964589667361</v>
      </c>
      <c r="R2449" s="36">
        <f ca="1">1-O2449/MAX($O$202:O2449)</f>
        <v>0.32506263792587875</v>
      </c>
      <c r="S2449" s="36">
        <f>1-N2449/MAX($N$202:N2449)</f>
        <v>0.24281384193487388</v>
      </c>
    </row>
    <row r="2450" spans="1:19" x14ac:dyDescent="0.4">
      <c r="A2450" s="17">
        <f t="shared" si="115"/>
        <v>2448</v>
      </c>
      <c r="B2450">
        <v>1631750400</v>
      </c>
      <c r="C2450">
        <v>47753.16</v>
      </c>
      <c r="D2450" s="14">
        <f t="shared" ref="D2450:D2513" si="116">(B2450/86400)+DATE(1970,1,1)</f>
        <v>44455</v>
      </c>
      <c r="F2450">
        <f ca="1">IF(A2450&lt;$F$2,"",AVERAGE(INDIRECT("C"&amp;A2450-$F$2+3):C2450))</f>
        <v>46936.69386363637</v>
      </c>
      <c r="G2450" s="2">
        <f ca="1">IF(A2450&lt;$G$2,"",IF(A2450=$G$2,AVERAGE(INDIRECT("C"&amp;A2450-$G$2+3):C2450),G2449+(2/($G$2+3))*(C2450-G2449)))</f>
        <v>45751.442792905953</v>
      </c>
      <c r="J2450">
        <f ca="1">IF(F2450="","",IF(C2450&lt;(F2450*(1-'inputs and tables'!$K$14)),0,IF(C2450&gt;(F2450*(1+'inputs and tables'!$K$14)),1,J2449)))</f>
        <v>1</v>
      </c>
      <c r="K2450">
        <f ca="1">IF(G2450="","",IF(C2450&lt;(G2450*(1-'inputs and tables'!$K$14)),0,IF(C2450&gt;(G2450*(1+'inputs and tables'!$K$14)),1,K2449)))</f>
        <v>1</v>
      </c>
      <c r="N2450" s="13">
        <f t="shared" si="114"/>
        <v>171841.95185145235</v>
      </c>
      <c r="O2450" s="10">
        <f ca="1">(O2449+(IF(J2449&lt;&gt;J2448,(-O2449*'inputs and tables'!$K$22-'inputs and tables'!$K$21)-O2449*'inputs and tables'!$K$22,0)*('inputs and tables'!$K$15+'inputs and tables'!$K$16)))*(IF(AND(J2449=0,'inputs and tables'!$K$16=1),(data!C2449/data!C2450-1)*'inputs and tables'!$K$18+1,1)*IF(AND(J2449=1,'inputs and tables'!$K$15=1),(data!C2450/data!C2449-1)*'inputs and tables'!$K$17+1,1))</f>
        <v>26823302.895553716</v>
      </c>
      <c r="P2450" s="10">
        <f ca="1">(P2449+(IF(K2449&lt;&gt;K2448,(-P2449*'inputs and tables'!$K$22-'inputs and tables'!$K$21)-P2449*'inputs and tables'!$K$22,0)*('inputs and tables'!$K$15+'inputs and tables'!$K$16)))*(IF(AND(K2449=0,'inputs and tables'!$K$16=1),data!C2449/data!C2450,1)*IF(AND(K2449=1,'inputs and tables'!$K$15=1),data!C2450/data!C2449,1))</f>
        <v>72275.186190545341</v>
      </c>
      <c r="R2450" s="36">
        <f ca="1">1-O2450/MAX($O$202:O2450)</f>
        <v>0.3375198187292161</v>
      </c>
      <c r="S2450" s="36">
        <f>1-N2450/MAX($N$202:N2450)</f>
        <v>0.24902505526967078</v>
      </c>
    </row>
    <row r="2451" spans="1:19" x14ac:dyDescent="0.4">
      <c r="A2451" s="17">
        <f t="shared" si="115"/>
        <v>2449</v>
      </c>
      <c r="B2451">
        <v>1631836800</v>
      </c>
      <c r="C2451">
        <v>47303.5</v>
      </c>
      <c r="D2451" s="14">
        <f t="shared" si="116"/>
        <v>44456</v>
      </c>
      <c r="F2451">
        <f ca="1">IF(A2451&lt;$F$2,"",AVERAGE(INDIRECT("C"&amp;A2451-$F$2+3):C2451))</f>
        <v>47108.991363636364</v>
      </c>
      <c r="G2451" s="2">
        <f ca="1">IF(A2451&lt;$G$2,"",IF(A2451=$G$2,AVERAGE(INDIRECT("C"&amp;A2451-$G$2+3):C2451),G2450+(2/($G$2+3))*(C2451-G2450)))</f>
        <v>45817.487780441872</v>
      </c>
      <c r="J2451">
        <f ca="1">IF(F2451="","",IF(C2451&lt;(F2451*(1-'inputs and tables'!$K$14)),0,IF(C2451&gt;(F2451*(1+'inputs and tables'!$K$14)),1,J2450)))</f>
        <v>1</v>
      </c>
      <c r="K2451">
        <f ca="1">IF(G2451="","",IF(C2451&lt;(G2451*(1-'inputs and tables'!$K$14)),0,IF(C2451&gt;(G2451*(1+'inputs and tables'!$K$14)),1,K2450)))</f>
        <v>1</v>
      </c>
      <c r="N2451" s="13">
        <f t="shared" si="114"/>
        <v>170223.82957285288</v>
      </c>
      <c r="O2451" s="10">
        <f ca="1">(O2450+(IF(J2450&lt;&gt;J2449,(-O2450*'inputs and tables'!$K$22-'inputs and tables'!$K$21)-O2450*'inputs and tables'!$K$22,0)*('inputs and tables'!$K$15+'inputs and tables'!$K$16)))*(IF(AND(J2450=0,'inputs and tables'!$K$16=1),(data!C2450/data!C2451-1)*'inputs and tables'!$K$18+1,1)*IF(AND(J2450=1,'inputs and tables'!$K$15=1),(data!C2451/data!C2450-1)*'inputs and tables'!$K$17+1,1))</f>
        <v>26255003.868745156</v>
      </c>
      <c r="P2451" s="10">
        <f ca="1">(P2450+(IF(K2450&lt;&gt;K2449,(-P2450*'inputs and tables'!$K$22-'inputs and tables'!$K$21)-P2450*'inputs and tables'!$K$22,0)*('inputs and tables'!$K$15+'inputs and tables'!$K$16)))*(IF(AND(K2450=0,'inputs and tables'!$K$16=1),data!C2450/data!C2451,1)*IF(AND(K2450=1,'inputs and tables'!$K$15=1),data!C2451/data!C2450,1))</f>
        <v>71594.618449636866</v>
      </c>
      <c r="R2451" s="36">
        <f ca="1">1-O2451/MAX($O$202:O2451)</f>
        <v>0.35155563093929831</v>
      </c>
      <c r="S2451" s="36">
        <f>1-N2451/MAX($N$202:N2451)</f>
        <v>0.256096490828018</v>
      </c>
    </row>
    <row r="2452" spans="1:19" x14ac:dyDescent="0.4">
      <c r="A2452" s="17">
        <f t="shared" si="115"/>
        <v>2450</v>
      </c>
      <c r="B2452">
        <v>1631923200</v>
      </c>
      <c r="C2452">
        <v>48314.559999999998</v>
      </c>
      <c r="D2452" s="14">
        <f t="shared" si="116"/>
        <v>44457</v>
      </c>
      <c r="F2452">
        <f ca="1">IF(A2452&lt;$F$2,"",AVERAGE(INDIRECT("C"&amp;A2452-$F$2+3):C2452))</f>
        <v>47277.760000000002</v>
      </c>
      <c r="G2452" s="2">
        <f ca="1">IF(A2452&lt;$G$2,"",IF(A2452=$G$2,AVERAGE(INDIRECT("C"&amp;A2452-$G$2+3):C2452),G2451+(2/($G$2+3))*(C2452-G2451)))</f>
        <v>45923.746172763495</v>
      </c>
      <c r="J2452">
        <f ca="1">IF(F2452="","",IF(C2452&lt;(F2452*(1-'inputs and tables'!$K$14)),0,IF(C2452&gt;(F2452*(1+'inputs and tables'!$K$14)),1,J2451)))</f>
        <v>1</v>
      </c>
      <c r="K2452">
        <f ca="1">IF(G2452="","",IF(C2452&lt;(G2452*(1-'inputs and tables'!$K$14)),0,IF(C2452&gt;(G2452*(1+'inputs and tables'!$K$14)),1,K2451)))</f>
        <v>1</v>
      </c>
      <c r="N2452" s="13">
        <f t="shared" si="114"/>
        <v>173862.17568102517</v>
      </c>
      <c r="O2452" s="10">
        <f ca="1">(O2451+(IF(J2451&lt;&gt;J2450,(-O2451*'inputs and tables'!$K$22-'inputs and tables'!$K$21)-O2451*'inputs and tables'!$K$22,0)*('inputs and tables'!$K$15+'inputs and tables'!$K$16)))*(IF(AND(J2451=0,'inputs and tables'!$K$16=1),(data!C2451/data!C2452-1)*'inputs and tables'!$K$18+1,1)*IF(AND(J2451=1,'inputs and tables'!$K$15=1),(data!C2452/data!C2451-1)*'inputs and tables'!$K$17+1,1))</f>
        <v>27517640.131938156</v>
      </c>
      <c r="P2452" s="10">
        <f ca="1">(P2451+(IF(K2451&lt;&gt;K2450,(-P2451*'inputs and tables'!$K$22-'inputs and tables'!$K$21)-P2451*'inputs and tables'!$K$22,0)*('inputs and tables'!$K$15+'inputs and tables'!$K$16)))*(IF(AND(K2451=0,'inputs and tables'!$K$16=1),data!C2451/data!C2452,1)*IF(AND(K2451=1,'inputs and tables'!$K$15=1),data!C2452/data!C2451,1))</f>
        <v>73124.874243176237</v>
      </c>
      <c r="R2452" s="36">
        <f ca="1">1-O2452/MAX($O$202:O2452)</f>
        <v>0.32037112305910664</v>
      </c>
      <c r="S2452" s="36">
        <f>1-N2452/MAX($N$202:N2452)</f>
        <v>0.24019637599542798</v>
      </c>
    </row>
    <row r="2453" spans="1:19" x14ac:dyDescent="0.4">
      <c r="A2453" s="17">
        <f t="shared" si="115"/>
        <v>2451</v>
      </c>
      <c r="B2453">
        <v>1632009600</v>
      </c>
      <c r="C2453">
        <v>47255.92</v>
      </c>
      <c r="D2453" s="14">
        <f t="shared" si="116"/>
        <v>44458</v>
      </c>
      <c r="F2453">
        <f ca="1">IF(A2453&lt;$F$2,"",AVERAGE(INDIRECT("C"&amp;A2453-$F$2+3):C2453))</f>
        <v>47377.449545454554</v>
      </c>
      <c r="G2453" s="2">
        <f ca="1">IF(A2453&lt;$G$2,"",IF(A2453=$G$2,AVERAGE(INDIRECT("C"&amp;A2453-$G$2+3):C2453),G2452+(2/($G$2+3))*(C2453-G2452)))</f>
        <v>45980.434420731006</v>
      </c>
      <c r="J2453">
        <f ca="1">IF(F2453="","",IF(C2453&lt;(F2453*(1-'inputs and tables'!$K$14)),0,IF(C2453&gt;(F2453*(1+'inputs and tables'!$K$14)),1,J2452)))</f>
        <v>0</v>
      </c>
      <c r="K2453">
        <f ca="1">IF(G2453="","",IF(C2453&lt;(G2453*(1-'inputs and tables'!$K$14)),0,IF(C2453&gt;(G2453*(1+'inputs and tables'!$K$14)),1,K2452)))</f>
        <v>1</v>
      </c>
      <c r="N2453" s="13">
        <f t="shared" si="114"/>
        <v>170052.61074525921</v>
      </c>
      <c r="O2453" s="10">
        <f ca="1">(O2452+(IF(J2452&lt;&gt;J2451,(-O2452*'inputs and tables'!$K$22-'inputs and tables'!$K$21)-O2452*'inputs and tables'!$K$22,0)*('inputs and tables'!$K$15+'inputs and tables'!$K$16)))*(IF(AND(J2452=0,'inputs and tables'!$K$16=1),(data!C2452/data!C2453-1)*'inputs and tables'!$K$18+1,1)*IF(AND(J2452=1,'inputs and tables'!$K$15=1),(data!C2453/data!C2452-1)*'inputs and tables'!$K$17+1,1))</f>
        <v>26161002.138425045</v>
      </c>
      <c r="P2453" s="10">
        <f ca="1">(P2452+(IF(K2452&lt;&gt;K2451,(-P2452*'inputs and tables'!$K$22-'inputs and tables'!$K$21)-P2452*'inputs and tables'!$K$22,0)*('inputs and tables'!$K$15+'inputs and tables'!$K$16)))*(IF(AND(K2452=0,'inputs and tables'!$K$16=1),data!C2452/data!C2453,1)*IF(AND(K2452=1,'inputs and tables'!$K$15=1),data!C2453/data!C2452,1))</f>
        <v>71522.605343929376</v>
      </c>
      <c r="R2453" s="36">
        <f ca="1">1-O2453/MAX($O$202:O2453)</f>
        <v>0.35387727952913539</v>
      </c>
      <c r="S2453" s="36">
        <f>1-N2453/MAX($N$202:N2453)</f>
        <v>0.25684474262685753</v>
      </c>
    </row>
    <row r="2454" spans="1:19" x14ac:dyDescent="0.4">
      <c r="A2454" s="17">
        <f t="shared" si="115"/>
        <v>2452</v>
      </c>
      <c r="B2454">
        <v>1632096000</v>
      </c>
      <c r="C2454">
        <v>43012.97</v>
      </c>
      <c r="D2454" s="14">
        <f t="shared" si="116"/>
        <v>44459</v>
      </c>
      <c r="F2454">
        <f ca="1">IF(A2454&lt;$F$2,"",AVERAGE(INDIRECT("C"&amp;A2454-$F$2+3):C2454))</f>
        <v>47340.532045454551</v>
      </c>
      <c r="G2454" s="2">
        <f ca="1">IF(A2454&lt;$G$2,"",IF(A2454=$G$2,AVERAGE(INDIRECT("C"&amp;A2454-$G$2+3):C2454),G2453+(2/($G$2+3))*(C2454-G2453)))</f>
        <v>45854.159338997772</v>
      </c>
      <c r="J2454">
        <f ca="1">IF(F2454="","",IF(C2454&lt;(F2454*(1-'inputs and tables'!$K$14)),0,IF(C2454&gt;(F2454*(1+'inputs and tables'!$K$14)),1,J2453)))</f>
        <v>0</v>
      </c>
      <c r="K2454">
        <f ca="1">IF(G2454="","",IF(C2454&lt;(G2454*(1-'inputs and tables'!$K$14)),0,IF(C2454&gt;(G2454*(1+'inputs and tables'!$K$14)),1,K2453)))</f>
        <v>0</v>
      </c>
      <c r="N2454" s="13">
        <f t="shared" si="114"/>
        <v>154784.15919968361</v>
      </c>
      <c r="O2454" s="10">
        <f ca="1">(O2453+(IF(J2453&lt;&gt;J2452,(-O2453*'inputs and tables'!$K$22-'inputs and tables'!$K$21)-O2453*'inputs and tables'!$K$22,0)*('inputs and tables'!$K$15+'inputs and tables'!$K$16)))*(IF(AND(J2453=0,'inputs and tables'!$K$16=1),(data!C2453/data!C2454-1)*'inputs and tables'!$K$18+1,1)*IF(AND(J2453=1,'inputs and tables'!$K$15=1),(data!C2454/data!C2453-1)*'inputs and tables'!$K$17+1,1))</f>
        <v>28684131.779900257</v>
      </c>
      <c r="P2454" s="10">
        <f ca="1">(P2453+(IF(K2453&lt;&gt;K2452,(-P2453*'inputs and tables'!$K$22-'inputs and tables'!$K$21)-P2453*'inputs and tables'!$K$22,0)*('inputs and tables'!$K$15+'inputs and tables'!$K$16)))*(IF(AND(K2453=0,'inputs and tables'!$K$16=1),data!C2453/data!C2454,1)*IF(AND(K2453=1,'inputs and tables'!$K$15=1),data!C2454/data!C2453,1))</f>
        <v>65100.831345157902</v>
      </c>
      <c r="R2454" s="36">
        <f ca="1">1-O2454/MAX($O$202:O2454)</f>
        <v>0.29156118860018188</v>
      </c>
      <c r="S2454" s="36">
        <f>1-N2454/MAX($N$202:N2454)</f>
        <v>0.3235701518300087</v>
      </c>
    </row>
    <row r="2455" spans="1:19" x14ac:dyDescent="0.4">
      <c r="A2455" s="17">
        <f t="shared" si="115"/>
        <v>2453</v>
      </c>
      <c r="B2455">
        <v>1632182400</v>
      </c>
      <c r="C2455">
        <v>40719.599999999999</v>
      </c>
      <c r="D2455" s="14">
        <f t="shared" si="116"/>
        <v>44460</v>
      </c>
      <c r="F2455">
        <f ca="1">IF(A2455&lt;$F$2,"",AVERAGE(INDIRECT("C"&amp;A2455-$F$2+3):C2455))</f>
        <v>47269.860681818187</v>
      </c>
      <c r="G2455" s="2">
        <f ca="1">IF(A2455&lt;$G$2,"",IF(A2455=$G$2,AVERAGE(INDIRECT("C"&amp;A2455-$G$2+3):C2455),G2454+(2/($G$2+3))*(C2455-G2454)))</f>
        <v>45635.667452231908</v>
      </c>
      <c r="J2455">
        <f ca="1">IF(F2455="","",IF(C2455&lt;(F2455*(1-'inputs and tables'!$K$14)),0,IF(C2455&gt;(F2455*(1+'inputs and tables'!$K$14)),1,J2454)))</f>
        <v>0</v>
      </c>
      <c r="K2455">
        <f ca="1">IF(G2455="","",IF(C2455&lt;(G2455*(1-'inputs and tables'!$K$14)),0,IF(C2455&gt;(G2455*(1+'inputs and tables'!$K$14)),1,K2454)))</f>
        <v>0</v>
      </c>
      <c r="N2455" s="13">
        <f t="shared" si="114"/>
        <v>146531.36133002292</v>
      </c>
      <c r="O2455" s="10">
        <f ca="1">(O2454+(IF(J2454&lt;&gt;J2453,(-O2454*'inputs and tables'!$K$22-'inputs and tables'!$K$21)-O2454*'inputs and tables'!$K$22,0)*('inputs and tables'!$K$15+'inputs and tables'!$K$16)))*(IF(AND(J2454=0,'inputs and tables'!$K$16=1),(data!C2454/data!C2455-1)*'inputs and tables'!$K$18+1,1)*IF(AND(J2454=1,'inputs and tables'!$K$15=1),(data!C2455/data!C2454-1)*'inputs and tables'!$K$17+1,1))</f>
        <v>30299651.75799606</v>
      </c>
      <c r="P2455" s="10">
        <f ca="1">(P2454+(IF(K2454&lt;&gt;K2453,(-P2454*'inputs and tables'!$K$22-'inputs and tables'!$K$21)-P2454*'inputs and tables'!$K$22,0)*('inputs and tables'!$K$15+'inputs and tables'!$K$16)))*(IF(AND(K2454=0,'inputs and tables'!$K$16=1),data!C2454/data!C2455,1)*IF(AND(K2454=1,'inputs and tables'!$K$15=1),data!C2455/data!C2454,1))</f>
        <v>68629.84276400278</v>
      </c>
      <c r="R2455" s="36">
        <f ca="1">1-O2455/MAX($O$202:O2455)</f>
        <v>0.25166118180001684</v>
      </c>
      <c r="S2455" s="36">
        <f>1-N2455/MAX($N$202:N2455)</f>
        <v>0.35963610870063667</v>
      </c>
    </row>
    <row r="2456" spans="1:19" x14ac:dyDescent="0.4">
      <c r="A2456" s="17">
        <f t="shared" si="115"/>
        <v>2454</v>
      </c>
      <c r="B2456">
        <v>1632268800</v>
      </c>
      <c r="C2456">
        <v>43575.1</v>
      </c>
      <c r="D2456" s="14">
        <f t="shared" si="116"/>
        <v>44461</v>
      </c>
      <c r="F2456">
        <f ca="1">IF(A2456&lt;$F$2,"",AVERAGE(INDIRECT("C"&amp;A2456-$F$2+3):C2456))</f>
        <v>47208.261136363639</v>
      </c>
      <c r="G2456" s="2">
        <f ca="1">IF(A2456&lt;$G$2,"",IF(A2456=$G$2,AVERAGE(INDIRECT("C"&amp;A2456-$G$2+3):C2456),G2455+(2/($G$2+3))*(C2456-G2455)))</f>
        <v>45547.983730860338</v>
      </c>
      <c r="J2456">
        <f ca="1">IF(F2456="","",IF(C2456&lt;(F2456*(1-'inputs and tables'!$K$14)),0,IF(C2456&gt;(F2456*(1+'inputs and tables'!$K$14)),1,J2455)))</f>
        <v>0</v>
      </c>
      <c r="K2456">
        <f ca="1">IF(G2456="","",IF(C2456&lt;(G2456*(1-'inputs and tables'!$K$14)),0,IF(C2456&gt;(G2456*(1+'inputs and tables'!$K$14)),1,K2455)))</f>
        <v>0</v>
      </c>
      <c r="N2456" s="13">
        <f t="shared" si="114"/>
        <v>156807.00996797319</v>
      </c>
      <c r="O2456" s="10">
        <f ca="1">(O2455+(IF(J2455&lt;&gt;J2454,(-O2455*'inputs and tables'!$K$22-'inputs and tables'!$K$21)-O2455*'inputs and tables'!$K$22,0)*('inputs and tables'!$K$15+'inputs and tables'!$K$16)))*(IF(AND(J2455=0,'inputs and tables'!$K$16=1),(data!C2455/data!C2456-1)*'inputs and tables'!$K$18+1,1)*IF(AND(J2455=1,'inputs and tables'!$K$15=1),(data!C2456/data!C2455-1)*'inputs and tables'!$K$17+1,1))</f>
        <v>28314099.100745525</v>
      </c>
      <c r="P2456" s="10">
        <f ca="1">(P2455+(IF(K2455&lt;&gt;K2454,(-P2455*'inputs and tables'!$K$22-'inputs and tables'!$K$21)-P2455*'inputs and tables'!$K$22,0)*('inputs and tables'!$K$15+'inputs and tables'!$K$16)))*(IF(AND(K2455=0,'inputs and tables'!$K$16=1),data!C2455/data!C2456,1)*IF(AND(K2455=1,'inputs and tables'!$K$15=1),data!C2456/data!C2455,1))</f>
        <v>64132.491845413722</v>
      </c>
      <c r="R2456" s="36">
        <f ca="1">1-O2456/MAX($O$202:O2456)</f>
        <v>0.300700231518091</v>
      </c>
      <c r="S2456" s="36">
        <f>1-N2456/MAX($N$202:N2456)</f>
        <v>0.31472999244199629</v>
      </c>
    </row>
    <row r="2457" spans="1:19" x14ac:dyDescent="0.4">
      <c r="A2457" s="17">
        <f t="shared" si="115"/>
        <v>2455</v>
      </c>
      <c r="B2457">
        <v>1632355200</v>
      </c>
      <c r="C2457">
        <v>44897.59</v>
      </c>
      <c r="D2457" s="14">
        <f t="shared" si="116"/>
        <v>44462</v>
      </c>
      <c r="F2457">
        <f ca="1">IF(A2457&lt;$F$2,"",AVERAGE(INDIRECT("C"&amp;A2457-$F$2+3):C2457))</f>
        <v>47192.395909090912</v>
      </c>
      <c r="G2457" s="2">
        <f ca="1">IF(A2457&lt;$G$2,"",IF(A2457=$G$2,AVERAGE(INDIRECT("C"&amp;A2457-$G$2+3):C2457),G2456+(2/($G$2+3))*(C2457-G2456)))</f>
        <v>45520.307401887556</v>
      </c>
      <c r="J2457">
        <f ca="1">IF(F2457="","",IF(C2457&lt;(F2457*(1-'inputs and tables'!$K$14)),0,IF(C2457&gt;(F2457*(1+'inputs and tables'!$K$14)),1,J2456)))</f>
        <v>0</v>
      </c>
      <c r="K2457">
        <f ca="1">IF(G2457="","",IF(C2457&lt;(G2457*(1-'inputs and tables'!$K$14)),0,IF(C2457&gt;(G2457*(1+'inputs and tables'!$K$14)),1,K2456)))</f>
        <v>0</v>
      </c>
      <c r="N2457" s="13">
        <f t="shared" si="114"/>
        <v>161566.05131526888</v>
      </c>
      <c r="O2457" s="10">
        <f ca="1">(O2456+(IF(J2456&lt;&gt;J2455,(-O2456*'inputs and tables'!$K$22-'inputs and tables'!$K$21)-O2456*'inputs and tables'!$K$22,0)*('inputs and tables'!$K$15+'inputs and tables'!$K$16)))*(IF(AND(J2456=0,'inputs and tables'!$K$16=1),(data!C2456/data!C2457-1)*'inputs and tables'!$K$18+1,1)*IF(AND(J2456=1,'inputs and tables'!$K$15=1),(data!C2457/data!C2456-1)*'inputs and tables'!$K$17+1,1))</f>
        <v>27480087.455137268</v>
      </c>
      <c r="P2457" s="10">
        <f ca="1">(P2456+(IF(K2456&lt;&gt;K2455,(-P2456*'inputs and tables'!$K$22-'inputs and tables'!$K$21)-P2456*'inputs and tables'!$K$22,0)*('inputs and tables'!$K$15+'inputs and tables'!$K$16)))*(IF(AND(K2456=0,'inputs and tables'!$K$16=1),data!C2456/data!C2457,1)*IF(AND(K2456=1,'inputs and tables'!$K$15=1),data!C2457/data!C2456,1))</f>
        <v>62243.424322176041</v>
      </c>
      <c r="R2457" s="36">
        <f ca="1">1-O2457/MAX($O$202:O2457)</f>
        <v>0.32129859661563043</v>
      </c>
      <c r="S2457" s="36">
        <f>1-N2457/MAX($N$202:N2457)</f>
        <v>0.29393227236113861</v>
      </c>
    </row>
    <row r="2458" spans="1:19" x14ac:dyDescent="0.4">
      <c r="A2458" s="17">
        <f t="shared" si="115"/>
        <v>2456</v>
      </c>
      <c r="B2458">
        <v>1632441600</v>
      </c>
      <c r="C2458">
        <v>42848.92</v>
      </c>
      <c r="D2458" s="14">
        <f t="shared" si="116"/>
        <v>44463</v>
      </c>
      <c r="F2458">
        <f ca="1">IF(A2458&lt;$F$2,"",AVERAGE(INDIRECT("C"&amp;A2458-$F$2+3):C2458))</f>
        <v>47130.928409090906</v>
      </c>
      <c r="G2458" s="2">
        <f ca="1">IF(A2458&lt;$G$2,"",IF(A2458=$G$2,AVERAGE(INDIRECT("C"&amp;A2458-$G$2+3):C2458),G2457+(2/($G$2+3))*(C2458-G2457)))</f>
        <v>45406.631342232766</v>
      </c>
      <c r="J2458">
        <f ca="1">IF(F2458="","",IF(C2458&lt;(F2458*(1-'inputs and tables'!$K$14)),0,IF(C2458&gt;(F2458*(1+'inputs and tables'!$K$14)),1,J2457)))</f>
        <v>0</v>
      </c>
      <c r="K2458">
        <f ca="1">IF(G2458="","",IF(C2458&lt;(G2458*(1-'inputs and tables'!$K$14)),0,IF(C2458&gt;(G2458*(1+'inputs and tables'!$K$14)),1,K2457)))</f>
        <v>0</v>
      </c>
      <c r="N2458" s="13">
        <f t="shared" si="114"/>
        <v>154193.8176976504</v>
      </c>
      <c r="O2458" s="10">
        <f ca="1">(O2457+(IF(J2457&lt;&gt;J2456,(-O2457*'inputs and tables'!$K$22-'inputs and tables'!$K$21)-O2457*'inputs and tables'!$K$22,0)*('inputs and tables'!$K$15+'inputs and tables'!$K$16)))*(IF(AND(J2457=0,'inputs and tables'!$K$16=1),(data!C2457/data!C2458-1)*'inputs and tables'!$K$18+1,1)*IF(AND(J2457=1,'inputs and tables'!$K$15=1),(data!C2458/data!C2457-1)*'inputs and tables'!$K$17+1,1))</f>
        <v>28793950.926298641</v>
      </c>
      <c r="P2458" s="10">
        <f ca="1">(P2457+(IF(K2457&lt;&gt;K2456,(-P2457*'inputs and tables'!$K$22-'inputs and tables'!$K$21)-P2457*'inputs and tables'!$K$22,0)*('inputs and tables'!$K$15+'inputs and tables'!$K$16)))*(IF(AND(K2457=0,'inputs and tables'!$K$16=1),data!C2457/data!C2458,1)*IF(AND(K2457=1,'inputs and tables'!$K$15=1),data!C2458/data!C2457,1))</f>
        <v>65219.374150225667</v>
      </c>
      <c r="R2458" s="36">
        <f ca="1">1-O2458/MAX($O$202:O2458)</f>
        <v>0.28884888250214857</v>
      </c>
      <c r="S2458" s="36">
        <f>1-N2458/MAX($N$202:N2458)</f>
        <v>0.32615003219149707</v>
      </c>
    </row>
    <row r="2459" spans="1:19" x14ac:dyDescent="0.4">
      <c r="A2459" s="17">
        <f t="shared" si="115"/>
        <v>2457</v>
      </c>
      <c r="B2459">
        <v>1632528000</v>
      </c>
      <c r="C2459">
        <v>42705.51</v>
      </c>
      <c r="D2459" s="14">
        <f t="shared" si="116"/>
        <v>44464</v>
      </c>
      <c r="F2459">
        <f ca="1">IF(A2459&lt;$F$2,"",AVERAGE(INDIRECT("C"&amp;A2459-$F$2+3):C2459))</f>
        <v>47091.914090909093</v>
      </c>
      <c r="G2459" s="2">
        <f ca="1">IF(A2459&lt;$G$2,"",IF(A2459=$G$2,AVERAGE(INDIRECT("C"&amp;A2459-$G$2+3):C2459),G2458+(2/($G$2+3))*(C2459-G2458)))</f>
        <v>45291.690008520731</v>
      </c>
      <c r="J2459">
        <f ca="1">IF(F2459="","",IF(C2459&lt;(F2459*(1-'inputs and tables'!$K$14)),0,IF(C2459&gt;(F2459*(1+'inputs and tables'!$K$14)),1,J2458)))</f>
        <v>0</v>
      </c>
      <c r="K2459">
        <f ca="1">IF(G2459="","",IF(C2459&lt;(G2459*(1-'inputs and tables'!$K$14)),0,IF(C2459&gt;(G2459*(1+'inputs and tables'!$K$14)),1,K2458)))</f>
        <v>0</v>
      </c>
      <c r="N2459" s="13">
        <f t="shared" si="114"/>
        <v>153677.75018892394</v>
      </c>
      <c r="O2459" s="10">
        <f ca="1">(O2458+(IF(J2458&lt;&gt;J2457,(-O2458*'inputs and tables'!$K$22-'inputs and tables'!$K$21)-O2458*'inputs and tables'!$K$22,0)*('inputs and tables'!$K$15+'inputs and tables'!$K$16)))*(IF(AND(J2458=0,'inputs and tables'!$K$16=1),(data!C2458/data!C2459-1)*'inputs and tables'!$K$18+1,1)*IF(AND(J2458=1,'inputs and tables'!$K$15=1),(data!C2459/data!C2458-1)*'inputs and tables'!$K$17+1,1))</f>
        <v>28890644.315567154</v>
      </c>
      <c r="P2459" s="10">
        <f ca="1">(P2458+(IF(K2458&lt;&gt;K2457,(-P2458*'inputs and tables'!$K$22-'inputs and tables'!$K$21)-P2458*'inputs and tables'!$K$22,0)*('inputs and tables'!$K$15+'inputs and tables'!$K$16)))*(IF(AND(K2458=0,'inputs and tables'!$K$16=1),data!C2458/data!C2459,1)*IF(AND(K2458=1,'inputs and tables'!$K$15=1),data!C2459/data!C2458,1))</f>
        <v>65438.388287906811</v>
      </c>
      <c r="R2459" s="36">
        <f ca="1">1-O2459/MAX($O$202:O2459)</f>
        <v>0.28646075549557815</v>
      </c>
      <c r="S2459" s="36">
        <f>1-N2459/MAX($N$202:N2459)</f>
        <v>0.32840532413079027</v>
      </c>
    </row>
    <row r="2460" spans="1:19" x14ac:dyDescent="0.4">
      <c r="A2460" s="17">
        <f t="shared" si="115"/>
        <v>2458</v>
      </c>
      <c r="B2460">
        <v>1632614400</v>
      </c>
      <c r="C2460">
        <v>43178.02</v>
      </c>
      <c r="D2460" s="14">
        <f t="shared" si="116"/>
        <v>44465</v>
      </c>
      <c r="F2460">
        <f ca="1">IF(A2460&lt;$F$2,"",AVERAGE(INDIRECT("C"&amp;A2460-$F$2+3):C2460))</f>
        <v>46986.104545454553</v>
      </c>
      <c r="G2460" s="2">
        <f ca="1">IF(A2460&lt;$G$2,"",IF(A2460=$G$2,AVERAGE(INDIRECT("C"&amp;A2460-$G$2+3):C2460),G2459+(2/($G$2+3))*(C2460-G2459)))</f>
        <v>45201.74660390283</v>
      </c>
      <c r="J2460">
        <f ca="1">IF(F2460="","",IF(C2460&lt;(F2460*(1-'inputs and tables'!$K$14)),0,IF(C2460&gt;(F2460*(1+'inputs and tables'!$K$14)),1,J2459)))</f>
        <v>0</v>
      </c>
      <c r="K2460">
        <f ca="1">IF(G2460="","",IF(C2460&lt;(G2460*(1-'inputs and tables'!$K$14)),0,IF(C2460&gt;(G2460*(1+'inputs and tables'!$K$14)),1,K2459)))</f>
        <v>0</v>
      </c>
      <c r="N2460" s="13">
        <f t="shared" si="114"/>
        <v>155378.09924790412</v>
      </c>
      <c r="O2460" s="10">
        <f ca="1">(O2459+(IF(J2459&lt;&gt;J2458,(-O2459*'inputs and tables'!$K$22-'inputs and tables'!$K$21)-O2459*'inputs and tables'!$K$22,0)*('inputs and tables'!$K$15+'inputs and tables'!$K$16)))*(IF(AND(J2459=0,'inputs and tables'!$K$16=1),(data!C2459/data!C2460-1)*'inputs and tables'!$K$18+1,1)*IF(AND(J2459=1,'inputs and tables'!$K$15=1),(data!C2460/data!C2459-1)*'inputs and tables'!$K$17+1,1))</f>
        <v>28574485.345203333</v>
      </c>
      <c r="P2460" s="10">
        <f ca="1">(P2459+(IF(K2459&lt;&gt;K2458,(-P2459*'inputs and tables'!$K$22-'inputs and tables'!$K$21)-P2459*'inputs and tables'!$K$22,0)*('inputs and tables'!$K$15+'inputs and tables'!$K$16)))*(IF(AND(K2459=0,'inputs and tables'!$K$16=1),data!C2459/data!C2460,1)*IF(AND(K2459=1,'inputs and tables'!$K$15=1),data!C2460/data!C2459,1))</f>
        <v>64722.276413163163</v>
      </c>
      <c r="R2460" s="36">
        <f ca="1">1-O2460/MAX($O$202:O2460)</f>
        <v>0.29426922907590403</v>
      </c>
      <c r="S2460" s="36">
        <f>1-N2460/MAX($N$202:N2460)</f>
        <v>0.32097454528527447</v>
      </c>
    </row>
    <row r="2461" spans="1:19" x14ac:dyDescent="0.4">
      <c r="A2461" s="17">
        <f t="shared" si="115"/>
        <v>2459</v>
      </c>
      <c r="B2461">
        <v>1632700800</v>
      </c>
      <c r="C2461">
        <v>42171.76</v>
      </c>
      <c r="D2461" s="14">
        <f t="shared" si="116"/>
        <v>44466</v>
      </c>
      <c r="F2461">
        <f ca="1">IF(A2461&lt;$F$2,"",AVERAGE(INDIRECT("C"&amp;A2461-$F$2+3):C2461))</f>
        <v>46873.879772727276</v>
      </c>
      <c r="G2461" s="2">
        <f ca="1">IF(A2461&lt;$G$2,"",IF(A2461=$G$2,AVERAGE(INDIRECT("C"&amp;A2461-$G$2+3):C2461),G2460+(2/($G$2+3))*(C2461-G2460)))</f>
        <v>45072.811003736751</v>
      </c>
      <c r="J2461">
        <f ca="1">IF(F2461="","",IF(C2461&lt;(F2461*(1-'inputs and tables'!$K$14)),0,IF(C2461&gt;(F2461*(1+'inputs and tables'!$K$14)),1,J2460)))</f>
        <v>0</v>
      </c>
      <c r="K2461">
        <f ca="1">IF(G2461="","",IF(C2461&lt;(G2461*(1-'inputs and tables'!$K$14)),0,IF(C2461&gt;(G2461*(1+'inputs and tables'!$K$14)),1,K2460)))</f>
        <v>0</v>
      </c>
      <c r="N2461" s="13">
        <f t="shared" si="114"/>
        <v>151757.02616143104</v>
      </c>
      <c r="O2461" s="10">
        <f ca="1">(O2460+(IF(J2460&lt;&gt;J2459,(-O2460*'inputs and tables'!$K$22-'inputs and tables'!$K$21)-O2460*'inputs and tables'!$K$22,0)*('inputs and tables'!$K$15+'inputs and tables'!$K$16)))*(IF(AND(J2460=0,'inputs and tables'!$K$16=1),(data!C2460/data!C2461-1)*'inputs and tables'!$K$18+1,1)*IF(AND(J2460=1,'inputs and tables'!$K$15=1),(data!C2461/data!C2460-1)*'inputs and tables'!$K$17+1,1))</f>
        <v>29256300.892466813</v>
      </c>
      <c r="P2461" s="10">
        <f ca="1">(P2460+(IF(K2460&lt;&gt;K2459,(-P2460*'inputs and tables'!$K$22-'inputs and tables'!$K$21)-P2460*'inputs and tables'!$K$22,0)*('inputs and tables'!$K$15+'inputs and tables'!$K$16)))*(IF(AND(K2460=0,'inputs and tables'!$K$16=1),data!C2460/data!C2461,1)*IF(AND(K2460=1,'inputs and tables'!$K$15=1),data!C2461/data!C2460,1))</f>
        <v>66266.614089928597</v>
      </c>
      <c r="R2461" s="36">
        <f ca="1">1-O2461/MAX($O$202:O2461)</f>
        <v>0.27742979326506567</v>
      </c>
      <c r="S2461" s="36">
        <f>1-N2461/MAX($N$202:N2461)</f>
        <v>0.33679917443828422</v>
      </c>
    </row>
    <row r="2462" spans="1:19" x14ac:dyDescent="0.4">
      <c r="A2462" s="17">
        <f t="shared" si="115"/>
        <v>2460</v>
      </c>
      <c r="B2462">
        <v>1632787200</v>
      </c>
      <c r="C2462">
        <v>41026.07</v>
      </c>
      <c r="D2462" s="14">
        <f t="shared" si="116"/>
        <v>44467</v>
      </c>
      <c r="F2462">
        <f ca="1">IF(A2462&lt;$F$2,"",AVERAGE(INDIRECT("C"&amp;A2462-$F$2+3):C2462))</f>
        <v>46737.779318181827</v>
      </c>
      <c r="G2462" s="2">
        <f ca="1">IF(A2462&lt;$G$2,"",IF(A2462=$G$2,AVERAGE(INDIRECT("C"&amp;A2462-$G$2+3):C2462),G2461+(2/($G$2+3))*(C2462-G2461)))</f>
        <v>44900.60925889689</v>
      </c>
      <c r="J2462">
        <f ca="1">IF(F2462="","",IF(C2462&lt;(F2462*(1-'inputs and tables'!$K$14)),0,IF(C2462&gt;(F2462*(1+'inputs and tables'!$K$14)),1,J2461)))</f>
        <v>0</v>
      </c>
      <c r="K2462">
        <f ca="1">IF(G2462="","",IF(C2462&lt;(G2462*(1-'inputs and tables'!$K$14)),0,IF(C2462&gt;(G2462*(1+'inputs and tables'!$K$14)),1,K2461)))</f>
        <v>0</v>
      </c>
      <c r="N2462" s="13">
        <f t="shared" si="114"/>
        <v>147634.2077800571</v>
      </c>
      <c r="O2462" s="10">
        <f ca="1">(O2461+(IF(J2461&lt;&gt;J2460,(-O2461*'inputs and tables'!$K$22-'inputs and tables'!$K$21)-O2461*'inputs and tables'!$K$22,0)*('inputs and tables'!$K$15+'inputs and tables'!$K$16)))*(IF(AND(J2461=0,'inputs and tables'!$K$16=1),(data!C2461/data!C2462-1)*'inputs and tables'!$K$18+1,1)*IF(AND(J2461=1,'inputs and tables'!$K$15=1),(data!C2462/data!C2461-1)*'inputs and tables'!$K$17+1,1))</f>
        <v>30073309.476752132</v>
      </c>
      <c r="P2462" s="10">
        <f ca="1">(P2461+(IF(K2461&lt;&gt;K2460,(-P2461*'inputs and tables'!$K$22-'inputs and tables'!$K$21)-P2461*'inputs and tables'!$K$22,0)*('inputs and tables'!$K$15+'inputs and tables'!$K$16)))*(IF(AND(K2461=0,'inputs and tables'!$K$16=1),data!C2461/data!C2462,1)*IF(AND(K2461=1,'inputs and tables'!$K$15=1),data!C2462/data!C2461,1))</f>
        <v>68117.16904429518</v>
      </c>
      <c r="R2462" s="36">
        <f ca="1">1-O2462/MAX($O$202:O2462)</f>
        <v>0.25725136866446052</v>
      </c>
      <c r="S2462" s="36">
        <f>1-N2462/MAX($N$202:N2462)</f>
        <v>0.35481650532126863</v>
      </c>
    </row>
    <row r="2463" spans="1:19" x14ac:dyDescent="0.4">
      <c r="A2463" s="17">
        <f t="shared" si="115"/>
        <v>2461</v>
      </c>
      <c r="B2463">
        <v>1632873600</v>
      </c>
      <c r="C2463">
        <v>41522.160000000003</v>
      </c>
      <c r="D2463" s="14">
        <f t="shared" si="116"/>
        <v>44468</v>
      </c>
      <c r="F2463">
        <f ca="1">IF(A2463&lt;$F$2,"",AVERAGE(INDIRECT("C"&amp;A2463-$F$2+3):C2463))</f>
        <v>46638.227045454551</v>
      </c>
      <c r="G2463" s="2">
        <f ca="1">IF(A2463&lt;$G$2,"",IF(A2463=$G$2,AVERAGE(INDIRECT("C"&amp;A2463-$G$2+3):C2463),G2462+(2/($G$2+3))*(C2463-G2462)))</f>
        <v>44756.845460645956</v>
      </c>
      <c r="J2463">
        <f ca="1">IF(F2463="","",IF(C2463&lt;(F2463*(1-'inputs and tables'!$K$14)),0,IF(C2463&gt;(F2463*(1+'inputs and tables'!$K$14)),1,J2462)))</f>
        <v>0</v>
      </c>
      <c r="K2463">
        <f ca="1">IF(G2463="","",IF(C2463&lt;(G2463*(1-'inputs and tables'!$K$14)),0,IF(C2463&gt;(G2463*(1+'inputs and tables'!$K$14)),1,K2462)))</f>
        <v>0</v>
      </c>
      <c r="N2463" s="13">
        <f t="shared" si="114"/>
        <v>149419.41055813478</v>
      </c>
      <c r="O2463" s="10">
        <f ca="1">(O2462+(IF(J2462&lt;&gt;J2461,(-O2462*'inputs and tables'!$K$22-'inputs and tables'!$K$21)-O2462*'inputs and tables'!$K$22,0)*('inputs and tables'!$K$15+'inputs and tables'!$K$16)))*(IF(AND(J2462=0,'inputs and tables'!$K$16=1),(data!C2462/data!C2463-1)*'inputs and tables'!$K$18+1,1)*IF(AND(J2462=1,'inputs and tables'!$K$15=1),(data!C2463/data!C2462-1)*'inputs and tables'!$K$17+1,1))</f>
        <v>29714005.719473556</v>
      </c>
      <c r="P2463" s="10">
        <f ca="1">(P2462+(IF(K2462&lt;&gt;K2461,(-P2462*'inputs and tables'!$K$22-'inputs and tables'!$K$21)-P2462*'inputs and tables'!$K$22,0)*('inputs and tables'!$K$15+'inputs and tables'!$K$16)))*(IF(AND(K2462=0,'inputs and tables'!$K$16=1),data!C2462/data!C2463,1)*IF(AND(K2462=1,'inputs and tables'!$K$15=1),data!C2463/data!C2462,1))</f>
        <v>67303.332615959444</v>
      </c>
      <c r="R2463" s="36">
        <f ca="1">1-O2463/MAX($O$202:O2463)</f>
        <v>0.26612542937130368</v>
      </c>
      <c r="S2463" s="36">
        <f>1-N2463/MAX($N$202:N2463)</f>
        <v>0.34701490307481464</v>
      </c>
    </row>
    <row r="2464" spans="1:19" x14ac:dyDescent="0.4">
      <c r="A2464" s="17">
        <f t="shared" si="115"/>
        <v>2462</v>
      </c>
      <c r="B2464">
        <v>1632960000</v>
      </c>
      <c r="C2464">
        <v>43824.43</v>
      </c>
      <c r="D2464" s="14">
        <f t="shared" si="116"/>
        <v>44469</v>
      </c>
      <c r="F2464">
        <f ca="1">IF(A2464&lt;$F$2,"",AVERAGE(INDIRECT("C"&amp;A2464-$F$2+3):C2464))</f>
        <v>46618.97363636364</v>
      </c>
      <c r="G2464" s="2">
        <f ca="1">IF(A2464&lt;$G$2,"",IF(A2464=$G$2,AVERAGE(INDIRECT("C"&amp;A2464-$G$2+3):C2464),G2463+(2/($G$2+3))*(C2464-G2463)))</f>
        <v>44717.16820700145</v>
      </c>
      <c r="J2464">
        <f ca="1">IF(F2464="","",IF(C2464&lt;(F2464*(1-'inputs and tables'!$K$14)),0,IF(C2464&gt;(F2464*(1+'inputs and tables'!$K$14)),1,J2463)))</f>
        <v>0</v>
      </c>
      <c r="K2464">
        <f ca="1">IF(G2464="","",IF(C2464&lt;(G2464*(1-'inputs and tables'!$K$14)),0,IF(C2464&gt;(G2464*(1+'inputs and tables'!$K$14)),1,K2463)))</f>
        <v>0</v>
      </c>
      <c r="N2464" s="13">
        <f t="shared" si="114"/>
        <v>157704.23548886279</v>
      </c>
      <c r="O2464" s="10">
        <f ca="1">(O2463+(IF(J2463&lt;&gt;J2462,(-O2463*'inputs and tables'!$K$22-'inputs and tables'!$K$21)-O2463*'inputs and tables'!$K$22,0)*('inputs and tables'!$K$15+'inputs and tables'!$K$16)))*(IF(AND(J2463=0,'inputs and tables'!$K$16=1),(data!C2463/data!C2464-1)*'inputs and tables'!$K$18+1,1)*IF(AND(J2463=1,'inputs and tables'!$K$15=1),(data!C2464/data!C2463-1)*'inputs and tables'!$K$17+1,1))</f>
        <v>28153011.909679059</v>
      </c>
      <c r="P2464" s="10">
        <f ca="1">(P2463+(IF(K2463&lt;&gt;K2462,(-P2463*'inputs and tables'!$K$22-'inputs and tables'!$K$21)-P2463*'inputs and tables'!$K$22,0)*('inputs and tables'!$K$15+'inputs and tables'!$K$16)))*(IF(AND(K2463=0,'inputs and tables'!$K$16=1),data!C2463/data!C2464,1)*IF(AND(K2463=1,'inputs and tables'!$K$15=1),data!C2464/data!C2463,1))</f>
        <v>63767.623341891427</v>
      </c>
      <c r="R2464" s="36">
        <f ca="1">1-O2464/MAX($O$202:O2464)</f>
        <v>0.30467875243155396</v>
      </c>
      <c r="S2464" s="36">
        <f>1-N2464/MAX($N$202:N2464)</f>
        <v>0.3108089831732983</v>
      </c>
    </row>
    <row r="2465" spans="1:19" x14ac:dyDescent="0.4">
      <c r="A2465" s="17">
        <f t="shared" si="115"/>
        <v>2463</v>
      </c>
      <c r="B2465">
        <v>1633046400</v>
      </c>
      <c r="C2465">
        <v>48165.760000000002</v>
      </c>
      <c r="D2465" s="14">
        <f t="shared" si="116"/>
        <v>44470</v>
      </c>
      <c r="F2465">
        <f ca="1">IF(A2465&lt;$F$2,"",AVERAGE(INDIRECT("C"&amp;A2465-$F$2+3):C2465))</f>
        <v>46697.559545454547</v>
      </c>
      <c r="G2465" s="2">
        <f ca="1">IF(A2465&lt;$G$2,"",IF(A2465=$G$2,AVERAGE(INDIRECT("C"&amp;A2465-$G$2+3):C2465),G2464+(2/($G$2+3))*(C2465-G2464)))</f>
        <v>44863.916793937562</v>
      </c>
      <c r="J2465">
        <f ca="1">IF(F2465="","",IF(C2465&lt;(F2465*(1-'inputs and tables'!$K$14)),0,IF(C2465&gt;(F2465*(1+'inputs and tables'!$K$14)),1,J2464)))</f>
        <v>1</v>
      </c>
      <c r="K2465">
        <f ca="1">IF(G2465="","",IF(C2465&lt;(G2465*(1-'inputs and tables'!$K$14)),0,IF(C2465&gt;(G2465*(1+'inputs and tables'!$K$14)),1,K2464)))</f>
        <v>1</v>
      </c>
      <c r="N2465" s="13">
        <f t="shared" si="114"/>
        <v>173326.71200834896</v>
      </c>
      <c r="O2465" s="10">
        <f ca="1">(O2464+(IF(J2464&lt;&gt;J2463,(-O2464*'inputs and tables'!$K$22-'inputs and tables'!$K$21)-O2464*'inputs and tables'!$K$22,0)*('inputs and tables'!$K$15+'inputs and tables'!$K$16)))*(IF(AND(J2464=0,'inputs and tables'!$K$16=1),(data!C2464/data!C2465-1)*'inputs and tables'!$K$18+1,1)*IF(AND(J2464=1,'inputs and tables'!$K$15=1),(data!C2465/data!C2464-1)*'inputs and tables'!$K$17+1,1))</f>
        <v>25615493.240943279</v>
      </c>
      <c r="P2465" s="10">
        <f ca="1">(P2464+(IF(K2464&lt;&gt;K2463,(-P2464*'inputs and tables'!$K$22-'inputs and tables'!$K$21)-P2464*'inputs and tables'!$K$22,0)*('inputs and tables'!$K$15+'inputs and tables'!$K$16)))*(IF(AND(K2464=0,'inputs and tables'!$K$16=1),data!C2464/data!C2465,1)*IF(AND(K2464=1,'inputs and tables'!$K$15=1),data!C2465/data!C2464,1))</f>
        <v>58020.048794269765</v>
      </c>
      <c r="R2465" s="36">
        <f ca="1">1-O2465/MAX($O$202:O2465)</f>
        <v>0.36735022261506867</v>
      </c>
      <c r="S2465" s="36">
        <f>1-N2465/MAX($N$202:N2465)</f>
        <v>0.24253643206241637</v>
      </c>
    </row>
    <row r="2466" spans="1:19" x14ac:dyDescent="0.4">
      <c r="A2466" s="17">
        <f t="shared" si="115"/>
        <v>2464</v>
      </c>
      <c r="B2466">
        <v>1633132800</v>
      </c>
      <c r="C2466">
        <v>47657.69</v>
      </c>
      <c r="D2466" s="14">
        <f t="shared" si="116"/>
        <v>44471</v>
      </c>
      <c r="F2466">
        <f ca="1">IF(A2466&lt;$F$2,"",AVERAGE(INDIRECT("C"&amp;A2466-$F$2+3):C2466))</f>
        <v>46717.828181818186</v>
      </c>
      <c r="G2466" s="2">
        <f ca="1">IF(A2466&lt;$G$2,"",IF(A2466=$G$2,AVERAGE(INDIRECT("C"&amp;A2466-$G$2+3):C2466),G2465+(2/($G$2+3))*(C2466-G2465)))</f>
        <v>44982.800760152983</v>
      </c>
      <c r="J2466">
        <f ca="1">IF(F2466="","",IF(C2466&lt;(F2466*(1-'inputs and tables'!$K$14)),0,IF(C2466&gt;(F2466*(1+'inputs and tables'!$K$14)),1,J2465)))</f>
        <v>1</v>
      </c>
      <c r="K2466">
        <f ca="1">IF(G2466="","",IF(C2466&lt;(G2466*(1-'inputs and tables'!$K$14)),0,IF(C2466&gt;(G2466*(1+'inputs and tables'!$K$14)),1,K2465)))</f>
        <v>1</v>
      </c>
      <c r="N2466" s="13">
        <f t="shared" si="114"/>
        <v>171498.39864694697</v>
      </c>
      <c r="O2466" s="10">
        <f ca="1">(O2465+(IF(J2465&lt;&gt;J2464,(-O2465*'inputs and tables'!$K$22-'inputs and tables'!$K$21)-O2465*'inputs and tables'!$K$22,0)*('inputs and tables'!$K$15+'inputs and tables'!$K$16)))*(IF(AND(J2465=0,'inputs and tables'!$K$16=1),(data!C2465/data!C2466-1)*'inputs and tables'!$K$18+1,1)*IF(AND(J2465=1,'inputs and tables'!$K$15=1),(data!C2466/data!C2465-1)*'inputs and tables'!$K$17+1,1))</f>
        <v>24957524.644006278</v>
      </c>
      <c r="P2466" s="10">
        <f ca="1">(P2465+(IF(K2465&lt;&gt;K2464,(-P2465*'inputs and tables'!$K$22-'inputs and tables'!$K$21)-P2465*'inputs and tables'!$K$22,0)*('inputs and tables'!$K$15+'inputs and tables'!$K$16)))*(IF(AND(K2465=0,'inputs and tables'!$K$16=1),data!C2465/data!C2466,1)*IF(AND(K2465=1,'inputs and tables'!$K$15=1),data!C2466/data!C2465,1))</f>
        <v>57293.21609840139</v>
      </c>
      <c r="R2466" s="36">
        <f ca="1">1-O2466/MAX($O$202:O2466)</f>
        <v>0.38360068800580027</v>
      </c>
      <c r="S2466" s="36">
        <f>1-N2466/MAX($N$202:N2466)</f>
        <v>0.25052643398415597</v>
      </c>
    </row>
    <row r="2467" spans="1:19" x14ac:dyDescent="0.4">
      <c r="A2467" s="17">
        <f t="shared" si="115"/>
        <v>2465</v>
      </c>
      <c r="B2467">
        <v>1633219200</v>
      </c>
      <c r="C2467">
        <v>48233.99</v>
      </c>
      <c r="D2467" s="14">
        <f t="shared" si="116"/>
        <v>44472</v>
      </c>
      <c r="F2467">
        <f ca="1">IF(A2467&lt;$F$2,"",AVERAGE(INDIRECT("C"&amp;A2467-$F$2+3):C2467))</f>
        <v>46692.637045454547</v>
      </c>
      <c r="G2467" s="2">
        <f ca="1">IF(A2467&lt;$G$2,"",IF(A2467=$G$2,AVERAGE(INDIRECT("C"&amp;A2467-$G$2+3):C2467),G2466+(2/($G$2+3))*(C2467-G2466)))</f>
        <v>45121.149238444348</v>
      </c>
      <c r="J2467">
        <f ca="1">IF(F2467="","",IF(C2467&lt;(F2467*(1-'inputs and tables'!$K$14)),0,IF(C2467&gt;(F2467*(1+'inputs and tables'!$K$14)),1,J2466)))</f>
        <v>1</v>
      </c>
      <c r="K2467">
        <f ca="1">IF(G2467="","",IF(C2467&lt;(G2467*(1-'inputs and tables'!$K$14)),0,IF(C2467&gt;(G2467*(1+'inputs and tables'!$K$14)),1,K2466)))</f>
        <v>1</v>
      </c>
      <c r="N2467" s="13">
        <f t="shared" si="114"/>
        <v>173572.24081471117</v>
      </c>
      <c r="O2467" s="10">
        <f ca="1">(O2466+(IF(J2466&lt;&gt;J2465,(-O2466*'inputs and tables'!$K$22-'inputs and tables'!$K$21)-O2466*'inputs and tables'!$K$22,0)*('inputs and tables'!$K$15+'inputs and tables'!$K$16)))*(IF(AND(J2466=0,'inputs and tables'!$K$16=1),(data!C2466/data!C2467-1)*'inputs and tables'!$K$18+1,1)*IF(AND(J2466=1,'inputs and tables'!$K$15=1),(data!C2467/data!C2466-1)*'inputs and tables'!$K$17+1,1))</f>
        <v>25636571.368003312</v>
      </c>
      <c r="P2467" s="10">
        <f ca="1">(P2466+(IF(K2466&lt;&gt;K2465,(-P2466*'inputs and tables'!$K$22-'inputs and tables'!$K$21)-P2466*'inputs and tables'!$K$22,0)*('inputs and tables'!$K$15+'inputs and tables'!$K$16)))*(IF(AND(K2466=0,'inputs and tables'!$K$16=1),data!C2466/data!C2467,1)*IF(AND(K2466=1,'inputs and tables'!$K$15=1),data!C2467/data!C2466,1))</f>
        <v>57986.03357313649</v>
      </c>
      <c r="R2467" s="36">
        <f ca="1">1-O2467/MAX($O$202:O2467)</f>
        <v>0.36682963641097766</v>
      </c>
      <c r="S2467" s="36">
        <f>1-N2467/MAX($N$202:N2467)</f>
        <v>0.24146343457954933</v>
      </c>
    </row>
    <row r="2468" spans="1:19" x14ac:dyDescent="0.4">
      <c r="A2468" s="17">
        <f t="shared" si="115"/>
        <v>2466</v>
      </c>
      <c r="B2468">
        <v>1633305600</v>
      </c>
      <c r="C2468">
        <v>49245.54</v>
      </c>
      <c r="D2468" s="14">
        <f t="shared" si="116"/>
        <v>44473</v>
      </c>
      <c r="F2468">
        <f ca="1">IF(A2468&lt;$F$2,"",AVERAGE(INDIRECT("C"&amp;A2468-$F$2+3):C2468))</f>
        <v>46701.239772727276</v>
      </c>
      <c r="G2468" s="2">
        <f ca="1">IF(A2468&lt;$G$2,"",IF(A2468=$G$2,AVERAGE(INDIRECT("C"&amp;A2468-$G$2+3):C2468),G2467+(2/($G$2+3))*(C2468-G2467)))</f>
        <v>45296.655228297779</v>
      </c>
      <c r="J2468">
        <f ca="1">IF(F2468="","",IF(C2468&lt;(F2468*(1-'inputs and tables'!$K$14)),0,IF(C2468&gt;(F2468*(1+'inputs and tables'!$K$14)),1,J2467)))</f>
        <v>1</v>
      </c>
      <c r="K2468">
        <f ca="1">IF(G2468="","",IF(C2468&lt;(G2468*(1-'inputs and tables'!$K$14)),0,IF(C2468&gt;(G2468*(1+'inputs and tables'!$K$14)),1,K2467)))</f>
        <v>1</v>
      </c>
      <c r="N2468" s="13">
        <f t="shared" si="114"/>
        <v>177212.35021051529</v>
      </c>
      <c r="O2468" s="10">
        <f ca="1">(O2467+(IF(J2467&lt;&gt;J2466,(-O2467*'inputs and tables'!$K$22-'inputs and tables'!$K$21)-O2467*'inputs and tables'!$K$22,0)*('inputs and tables'!$K$15+'inputs and tables'!$K$16)))*(IF(AND(J2467=0,'inputs and tables'!$K$16=1),(data!C2467/data!C2468-1)*'inputs and tables'!$K$18+1,1)*IF(AND(J2467=1,'inputs and tables'!$K$15=1),(data!C2468/data!C2467-1)*'inputs and tables'!$K$17+1,1))</f>
        <v>26846268.429690182</v>
      </c>
      <c r="P2468" s="10">
        <f ca="1">(P2467+(IF(K2467&lt;&gt;K2466,(-P2467*'inputs and tables'!$K$22-'inputs and tables'!$K$21)-P2467*'inputs and tables'!$K$22,0)*('inputs and tables'!$K$15+'inputs and tables'!$K$16)))*(IF(AND(K2467=0,'inputs and tables'!$K$16=1),data!C2467/data!C2468,1)*IF(AND(K2467=1,'inputs and tables'!$K$15=1),data!C2468/data!C2467,1))</f>
        <v>59202.100754410661</v>
      </c>
      <c r="R2468" s="36">
        <f ca="1">1-O2468/MAX($O$202:O2468)</f>
        <v>0.33695261746854555</v>
      </c>
      <c r="S2468" s="36">
        <f>1-N2468/MAX($N$202:N2468)</f>
        <v>0.22555561391716872</v>
      </c>
    </row>
    <row r="2469" spans="1:19" x14ac:dyDescent="0.4">
      <c r="A2469" s="17">
        <f t="shared" si="115"/>
        <v>2467</v>
      </c>
      <c r="B2469">
        <v>1633392000</v>
      </c>
      <c r="C2469">
        <v>51493.99</v>
      </c>
      <c r="D2469" s="14">
        <f t="shared" si="116"/>
        <v>44474</v>
      </c>
      <c r="F2469">
        <f ca="1">IF(A2469&lt;$F$2,"",AVERAGE(INDIRECT("C"&amp;A2469-$F$2+3):C2469))</f>
        <v>46751.452499999999</v>
      </c>
      <c r="G2469" s="2">
        <f ca="1">IF(A2469&lt;$G$2,"",IF(A2469=$G$2,AVERAGE(INDIRECT("C"&amp;A2469-$G$2+3):C2469),G2468+(2/($G$2+3))*(C2469-G2468)))</f>
        <v>45560.371601561703</v>
      </c>
      <c r="J2469">
        <f ca="1">IF(F2469="","",IF(C2469&lt;(F2469*(1-'inputs and tables'!$K$14)),0,IF(C2469&gt;(F2469*(1+'inputs and tables'!$K$14)),1,J2468)))</f>
        <v>1</v>
      </c>
      <c r="K2469">
        <f ca="1">IF(G2469="","",IF(C2469&lt;(G2469*(1-'inputs and tables'!$K$14)),0,IF(C2469&gt;(G2469*(1+'inputs and tables'!$K$14)),1,K2468)))</f>
        <v>1</v>
      </c>
      <c r="N2469" s="13">
        <f t="shared" si="114"/>
        <v>185303.50138544064</v>
      </c>
      <c r="O2469" s="10">
        <f ca="1">(O2468+(IF(J2468&lt;&gt;J2467,(-O2468*'inputs and tables'!$K$22-'inputs and tables'!$K$21)-O2468*'inputs and tables'!$K$22,0)*('inputs and tables'!$K$15+'inputs and tables'!$K$16)))*(IF(AND(J2468=0,'inputs and tables'!$K$16=1),(data!C2468/data!C2469-1)*'inputs and tables'!$K$18+1,1)*IF(AND(J2468=1,'inputs and tables'!$K$15=1),(data!C2469/data!C2468-1)*'inputs and tables'!$K$17+1,1))</f>
        <v>29604195.494032618</v>
      </c>
      <c r="P2469" s="10">
        <f ca="1">(P2468+(IF(K2468&lt;&gt;K2467,(-P2468*'inputs and tables'!$K$22-'inputs and tables'!$K$21)-P2468*'inputs and tables'!$K$22,0)*('inputs and tables'!$K$15+'inputs and tables'!$K$16)))*(IF(AND(K2468=0,'inputs and tables'!$K$16=1),data!C2468/data!C2469,1)*IF(AND(K2468=1,'inputs and tables'!$K$15=1),data!C2469/data!C2468,1))</f>
        <v>61905.146826019474</v>
      </c>
      <c r="R2469" s="36">
        <f ca="1">1-O2469/MAX($O$202:O2469)</f>
        <v>0.26883751514011323</v>
      </c>
      <c r="S2469" s="36">
        <f>1-N2469/MAX($N$202:N2469)</f>
        <v>0.19019607719794618</v>
      </c>
    </row>
    <row r="2470" spans="1:19" x14ac:dyDescent="0.4">
      <c r="A2470" s="17">
        <f t="shared" si="115"/>
        <v>2468</v>
      </c>
      <c r="B2470">
        <v>1633478400</v>
      </c>
      <c r="C2470">
        <v>55339.48</v>
      </c>
      <c r="D2470" s="14">
        <f t="shared" si="116"/>
        <v>44475</v>
      </c>
      <c r="F2470">
        <f ca="1">IF(A2470&lt;$F$2,"",AVERAGE(INDIRECT("C"&amp;A2470-$F$2+3):C2470))</f>
        <v>46884.020227272726</v>
      </c>
      <c r="G2470" s="2">
        <f ca="1">IF(A2470&lt;$G$2,"",IF(A2470=$G$2,AVERAGE(INDIRECT("C"&amp;A2470-$G$2+3):C2470),G2469+(2/($G$2+3))*(C2470-G2469)))</f>
        <v>45976.503873835674</v>
      </c>
      <c r="J2470">
        <f ca="1">IF(F2470="","",IF(C2470&lt;(F2470*(1-'inputs and tables'!$K$14)),0,IF(C2470&gt;(F2470*(1+'inputs and tables'!$K$14)),1,J2469)))</f>
        <v>1</v>
      </c>
      <c r="K2470">
        <f ca="1">IF(G2470="","",IF(C2470&lt;(G2470*(1-'inputs and tables'!$K$14)),0,IF(C2470&gt;(G2470*(1+'inputs and tables'!$K$14)),1,K2469)))</f>
        <v>1</v>
      </c>
      <c r="N2470" s="13">
        <f t="shared" si="114"/>
        <v>199141.674763396</v>
      </c>
      <c r="O2470" s="10">
        <f ca="1">(O2469+(IF(J2469&lt;&gt;J2468,(-O2469*'inputs and tables'!$K$22-'inputs and tables'!$K$21)-O2469*'inputs and tables'!$K$22,0)*('inputs and tables'!$K$15+'inputs and tables'!$K$16)))*(IF(AND(J2469=0,'inputs and tables'!$K$16=1),(data!C2469/data!C2470-1)*'inputs and tables'!$K$18+1,1)*IF(AND(J2469=1,'inputs and tables'!$K$15=1),(data!C2470/data!C2469-1)*'inputs and tables'!$K$17+1,1))</f>
        <v>34578483.462265074</v>
      </c>
      <c r="P2470" s="10">
        <f ca="1">(P2469+(IF(K2469&lt;&gt;K2468,(-P2469*'inputs and tables'!$K$22-'inputs and tables'!$K$21)-P2469*'inputs and tables'!$K$22,0)*('inputs and tables'!$K$15+'inputs and tables'!$K$16)))*(IF(AND(K2469=0,'inputs and tables'!$K$16=1),data!C2469/data!C2470,1)*IF(AND(K2469=1,'inputs and tables'!$K$15=1),data!C2470/data!C2469,1))</f>
        <v>66528.125606028363</v>
      </c>
      <c r="R2470" s="36">
        <f ca="1">1-O2470/MAX($O$202:O2470)</f>
        <v>0.14598287610779759</v>
      </c>
      <c r="S2470" s="36">
        <f>1-N2470/MAX($N$202:N2470)</f>
        <v>0.12972119678770655</v>
      </c>
    </row>
    <row r="2471" spans="1:19" x14ac:dyDescent="0.4">
      <c r="A2471" s="17">
        <f t="shared" si="115"/>
        <v>2469</v>
      </c>
      <c r="B2471">
        <v>1633564800</v>
      </c>
      <c r="C2471">
        <v>53797.82</v>
      </c>
      <c r="D2471" s="14">
        <f t="shared" si="116"/>
        <v>44476</v>
      </c>
      <c r="F2471">
        <f ca="1">IF(A2471&lt;$F$2,"",AVERAGE(INDIRECT("C"&amp;A2471-$F$2+3):C2471))</f>
        <v>47023.005909090913</v>
      </c>
      <c r="G2471" s="2">
        <f ca="1">IF(A2471&lt;$G$2,"",IF(A2471=$G$2,AVERAGE(INDIRECT("C"&amp;A2471-$G$2+3):C2471),G2470+(2/($G$2+3))*(C2471-G2470)))</f>
        <v>46309.32583665118</v>
      </c>
      <c r="J2471">
        <f ca="1">IF(F2471="","",IF(C2471&lt;(F2471*(1-'inputs and tables'!$K$14)),0,IF(C2471&gt;(F2471*(1+'inputs and tables'!$K$14)),1,J2470)))</f>
        <v>1</v>
      </c>
      <c r="K2471">
        <f ca="1">IF(G2471="","",IF(C2471&lt;(G2471*(1-'inputs and tables'!$K$14)),0,IF(C2471&gt;(G2471*(1+'inputs and tables'!$K$14)),1,K2470)))</f>
        <v>1</v>
      </c>
      <c r="N2471" s="13">
        <f t="shared" si="114"/>
        <v>193593.94004822089</v>
      </c>
      <c r="O2471" s="10">
        <f ca="1">(O2470+(IF(J2470&lt;&gt;J2469,(-O2470*'inputs and tables'!$K$22-'inputs and tables'!$K$21)-O2470*'inputs and tables'!$K$22,0)*('inputs and tables'!$K$15+'inputs and tables'!$K$16)))*(IF(AND(J2470=0,'inputs and tables'!$K$16=1),(data!C2470/data!C2471-1)*'inputs and tables'!$K$18+1,1)*IF(AND(J2470=1,'inputs and tables'!$K$15=1),(data!C2471/data!C2470-1)*'inputs and tables'!$K$17+1,1))</f>
        <v>32411068.881707385</v>
      </c>
      <c r="P2471" s="10">
        <f ca="1">(P2470+(IF(K2470&lt;&gt;K2469,(-P2470*'inputs and tables'!$K$22-'inputs and tables'!$K$21)-P2470*'inputs and tables'!$K$22,0)*('inputs and tables'!$K$15+'inputs and tables'!$K$16)))*(IF(AND(K2470=0,'inputs and tables'!$K$16=1),data!C2470/data!C2471,1)*IF(AND(K2470=1,'inputs and tables'!$K$15=1),data!C2471/data!C2470,1))</f>
        <v>64674.769735648122</v>
      </c>
      <c r="R2471" s="36">
        <f ca="1">1-O2471/MAX($O$202:O2471)</f>
        <v>0.19951353971801289</v>
      </c>
      <c r="S2471" s="36">
        <f>1-N2471/MAX($N$202:N2471)</f>
        <v>0.15396562445056627</v>
      </c>
    </row>
    <row r="2472" spans="1:19" x14ac:dyDescent="0.4">
      <c r="A2472" s="17">
        <f t="shared" si="115"/>
        <v>2470</v>
      </c>
      <c r="B2472">
        <v>1633651200</v>
      </c>
      <c r="C2472">
        <v>53963.82</v>
      </c>
      <c r="D2472" s="14">
        <f t="shared" si="116"/>
        <v>44477</v>
      </c>
      <c r="F2472">
        <f ca="1">IF(A2472&lt;$F$2,"",AVERAGE(INDIRECT("C"&amp;A2472-$F$2+3):C2472))</f>
        <v>47136.107954545456</v>
      </c>
      <c r="G2472" s="2">
        <f ca="1">IF(A2472&lt;$G$2,"",IF(A2472=$G$2,AVERAGE(INDIRECT("C"&amp;A2472-$G$2+3):C2472),G2471+(2/($G$2+3))*(C2472-G2471)))</f>
        <v>46635.048992538366</v>
      </c>
      <c r="J2472">
        <f ca="1">IF(F2472="","",IF(C2472&lt;(F2472*(1-'inputs and tables'!$K$14)),0,IF(C2472&gt;(F2472*(1+'inputs and tables'!$K$14)),1,J2471)))</f>
        <v>1</v>
      </c>
      <c r="K2472">
        <f ca="1">IF(G2472="","",IF(C2472&lt;(G2472*(1-'inputs and tables'!$K$14)),0,IF(C2472&gt;(G2472*(1+'inputs and tables'!$K$14)),1,K2471)))</f>
        <v>1</v>
      </c>
      <c r="N2472" s="13">
        <f t="shared" si="114"/>
        <v>194191.2987153194</v>
      </c>
      <c r="O2472" s="10">
        <f ca="1">(O2471+(IF(J2471&lt;&gt;J2470,(-O2471*'inputs and tables'!$K$22-'inputs and tables'!$K$21)-O2471*'inputs and tables'!$K$22,0)*('inputs and tables'!$K$15+'inputs and tables'!$K$16)))*(IF(AND(J2471=0,'inputs and tables'!$K$16=1),(data!C2471/data!C2472-1)*'inputs and tables'!$K$18+1,1)*IF(AND(J2471=1,'inputs and tables'!$K$15=1),(data!C2472/data!C2471-1)*'inputs and tables'!$K$17+1,1))</f>
        <v>32636087.929455373</v>
      </c>
      <c r="P2472" s="10">
        <f ca="1">(P2471+(IF(K2471&lt;&gt;K2470,(-P2471*'inputs and tables'!$K$22-'inputs and tables'!$K$21)-P2471*'inputs and tables'!$K$22,0)*('inputs and tables'!$K$15+'inputs and tables'!$K$16)))*(IF(AND(K2471=0,'inputs and tables'!$K$16=1),data!C2471/data!C2472,1)*IF(AND(K2471=1,'inputs and tables'!$K$15=1),data!C2472/data!C2471,1))</f>
        <v>64874.331944230507</v>
      </c>
      <c r="R2472" s="36">
        <f ca="1">1-O2472/MAX($O$202:O2472)</f>
        <v>0.19395603398794203</v>
      </c>
      <c r="S2472" s="36">
        <f>1-N2472/MAX($N$202:N2472)</f>
        <v>0.1513550780317483</v>
      </c>
    </row>
    <row r="2473" spans="1:19" x14ac:dyDescent="0.4">
      <c r="A2473" s="17">
        <f t="shared" si="115"/>
        <v>2471</v>
      </c>
      <c r="B2473">
        <v>1633737600</v>
      </c>
      <c r="C2473">
        <v>54962.29</v>
      </c>
      <c r="D2473" s="14">
        <f t="shared" si="116"/>
        <v>44478</v>
      </c>
      <c r="F2473">
        <f ca="1">IF(A2473&lt;$F$2,"",AVERAGE(INDIRECT("C"&amp;A2473-$F$2+3):C2473))</f>
        <v>47320.444772727271</v>
      </c>
      <c r="G2473" s="2">
        <f ca="1">IF(A2473&lt;$G$2,"",IF(A2473=$G$2,AVERAGE(INDIRECT("C"&amp;A2473-$G$2+3):C2473),G2472+(2/($G$2+3))*(C2473-G2472)))</f>
        <v>46989.399673706946</v>
      </c>
      <c r="J2473">
        <f ca="1">IF(F2473="","",IF(C2473&lt;(F2473*(1-'inputs and tables'!$K$14)),0,IF(C2473&gt;(F2473*(1+'inputs and tables'!$K$14)),1,J2472)))</f>
        <v>1</v>
      </c>
      <c r="K2473">
        <f ca="1">IF(G2473="","",IF(C2473&lt;(G2473*(1-'inputs and tables'!$K$14)),0,IF(C2473&gt;(G2473*(1+'inputs and tables'!$K$14)),1,K2472)))</f>
        <v>1</v>
      </c>
      <c r="N2473" s="13">
        <f t="shared" si="114"/>
        <v>197784.33912699312</v>
      </c>
      <c r="O2473" s="10">
        <f ca="1">(O2472+(IF(J2472&lt;&gt;J2471,(-O2472*'inputs and tables'!$K$22-'inputs and tables'!$K$21)-O2472*'inputs and tables'!$K$22,0)*('inputs and tables'!$K$15+'inputs and tables'!$K$16)))*(IF(AND(J2472=0,'inputs and tables'!$K$16=1),(data!C2472/data!C2473-1)*'inputs and tables'!$K$18+1,1)*IF(AND(J2472=1,'inputs and tables'!$K$15=1),(data!C2473/data!C2472-1)*'inputs and tables'!$K$17+1,1))</f>
        <v>33994754.682635151</v>
      </c>
      <c r="P2473" s="10">
        <f ca="1">(P2472+(IF(K2472&lt;&gt;K2471,(-P2472*'inputs and tables'!$K$22-'inputs and tables'!$K$21)-P2472*'inputs and tables'!$K$22,0)*('inputs and tables'!$K$15+'inputs and tables'!$K$16)))*(IF(AND(K2472=0,'inputs and tables'!$K$16=1),data!C2472/data!C2473,1)*IF(AND(K2472=1,'inputs and tables'!$K$15=1),data!C2473/data!C2472,1))</f>
        <v>66074.674585213972</v>
      </c>
      <c r="R2473" s="36">
        <f ca="1">1-O2473/MAX($O$202:O2473)</f>
        <v>0.16039977134430139</v>
      </c>
      <c r="S2473" s="36">
        <f>1-N2473/MAX($N$202:N2473)</f>
        <v>0.13565295584622394</v>
      </c>
    </row>
    <row r="2474" spans="1:19" x14ac:dyDescent="0.4">
      <c r="A2474" s="17">
        <f t="shared" si="115"/>
        <v>2472</v>
      </c>
      <c r="B2474">
        <v>1633824000</v>
      </c>
      <c r="C2474">
        <v>54690.53</v>
      </c>
      <c r="D2474" s="14">
        <f t="shared" si="116"/>
        <v>44479</v>
      </c>
      <c r="F2474">
        <f ca="1">IF(A2474&lt;$F$2,"",AVERAGE(INDIRECT("C"&amp;A2474-$F$2+3):C2474))</f>
        <v>47448.012045454547</v>
      </c>
      <c r="G2474" s="2">
        <f ca="1">IF(A2474&lt;$G$2,"",IF(A2474=$G$2,AVERAGE(INDIRECT("C"&amp;A2474-$G$2+3):C2474),G2473+(2/($G$2+3))*(C2474-G2473)))</f>
        <v>47317.107347166224</v>
      </c>
      <c r="J2474">
        <f ca="1">IF(F2474="","",IF(C2474&lt;(F2474*(1-'inputs and tables'!$K$14)),0,IF(C2474&gt;(F2474*(1+'inputs and tables'!$K$14)),1,J2473)))</f>
        <v>1</v>
      </c>
      <c r="K2474">
        <f ca="1">IF(G2474="","",IF(C2474&lt;(G2474*(1-'inputs and tables'!$K$14)),0,IF(C2474&gt;(G2474*(1+'inputs and tables'!$K$14)),1,K2473)))</f>
        <v>1</v>
      </c>
      <c r="N2474" s="13">
        <f t="shared" si="114"/>
        <v>196806.3982151215</v>
      </c>
      <c r="O2474" s="10">
        <f ca="1">(O2473+(IF(J2473&lt;&gt;J2472,(-O2473*'inputs and tables'!$K$22-'inputs and tables'!$K$21)-O2473*'inputs and tables'!$K$22,0)*('inputs and tables'!$K$15+'inputs and tables'!$K$16)))*(IF(AND(J2473=0,'inputs and tables'!$K$16=1),(data!C2473/data!C2474-1)*'inputs and tables'!$K$18+1,1)*IF(AND(J2473=1,'inputs and tables'!$K$15=1),(data!C2474/data!C2473-1)*'inputs and tables'!$K$17+1,1))</f>
        <v>33616560.238803856</v>
      </c>
      <c r="P2474" s="10">
        <f ca="1">(P2473+(IF(K2473&lt;&gt;K2472,(-P2473*'inputs and tables'!$K$22-'inputs and tables'!$K$21)-P2473*'inputs and tables'!$K$22,0)*('inputs and tables'!$K$15+'inputs and tables'!$K$16)))*(IF(AND(K2473=0,'inputs and tables'!$K$16=1),data!C2473/data!C2474,1)*IF(AND(K2473=1,'inputs and tables'!$K$15=1),data!C2474/data!C2473,1))</f>
        <v>65747.969610488974</v>
      </c>
      <c r="R2474" s="36">
        <f ca="1">1-O2474/MAX($O$202:O2474)</f>
        <v>0.16974039299259547</v>
      </c>
      <c r="S2474" s="36">
        <f>1-N2474/MAX($N$202:N2474)</f>
        <v>0.13992670340512714</v>
      </c>
    </row>
    <row r="2475" spans="1:19" x14ac:dyDescent="0.4">
      <c r="A2475" s="17">
        <f t="shared" si="115"/>
        <v>2473</v>
      </c>
      <c r="B2475">
        <v>1633910400</v>
      </c>
      <c r="C2475">
        <v>57487.44</v>
      </c>
      <c r="D2475" s="14">
        <f t="shared" si="116"/>
        <v>44480</v>
      </c>
      <c r="F2475">
        <f ca="1">IF(A2475&lt;$F$2,"",AVERAGE(INDIRECT("C"&amp;A2475-$F$2+3):C2475))</f>
        <v>47642.205227272731</v>
      </c>
      <c r="G2475" s="2">
        <f ca="1">IF(A2475&lt;$G$2,"",IF(A2475=$G$2,AVERAGE(INDIRECT("C"&amp;A2475-$G$2+3):C2475),G2474+(2/($G$2+3))*(C2475-G2474)))</f>
        <v>47749.887460052771</v>
      </c>
      <c r="J2475">
        <f ca="1">IF(F2475="","",IF(C2475&lt;(F2475*(1-'inputs and tables'!$K$14)),0,IF(C2475&gt;(F2475*(1+'inputs and tables'!$K$14)),1,J2474)))</f>
        <v>1</v>
      </c>
      <c r="K2475">
        <f ca="1">IF(G2475="","",IF(C2475&lt;(G2475*(1-'inputs and tables'!$K$14)),0,IF(C2475&gt;(G2475*(1+'inputs and tables'!$K$14)),1,K2474)))</f>
        <v>1</v>
      </c>
      <c r="N2475" s="13">
        <f t="shared" si="114"/>
        <v>206871.20803195552</v>
      </c>
      <c r="O2475" s="10">
        <f ca="1">(O2474+(IF(J2474&lt;&gt;J2473,(-O2474*'inputs and tables'!$K$22-'inputs and tables'!$K$21)-O2474*'inputs and tables'!$K$22,0)*('inputs and tables'!$K$15+'inputs and tables'!$K$16)))*(IF(AND(J2474=0,'inputs and tables'!$K$16=1),(data!C2474/data!C2475-1)*'inputs and tables'!$K$18+1,1)*IF(AND(J2474=1,'inputs and tables'!$K$15=1),(data!C2475/data!C2474-1)*'inputs and tables'!$K$17+1,1))</f>
        <v>37484699.939944148</v>
      </c>
      <c r="P2475" s="10">
        <f ca="1">(P2474+(IF(K2474&lt;&gt;K2473,(-P2474*'inputs and tables'!$K$22-'inputs and tables'!$K$21)-P2474*'inputs and tables'!$K$22,0)*('inputs and tables'!$K$15+'inputs and tables'!$K$16)))*(IF(AND(K2474=0,'inputs and tables'!$K$16=1),data!C2474/data!C2475,1)*IF(AND(K2474=1,'inputs and tables'!$K$15=1),data!C2475/data!C2474,1))</f>
        <v>69110.364410526076</v>
      </c>
      <c r="R2475" s="36">
        <f ca="1">1-O2475/MAX($O$202:O2475)</f>
        <v>7.4205331543585329E-2</v>
      </c>
      <c r="S2475" s="36">
        <f>1-N2475/MAX($N$202:N2475)</f>
        <v>9.5941984222863486E-2</v>
      </c>
    </row>
    <row r="2476" spans="1:19" x14ac:dyDescent="0.4">
      <c r="A2476" s="17">
        <f t="shared" si="115"/>
        <v>2474</v>
      </c>
      <c r="B2476">
        <v>1633996800</v>
      </c>
      <c r="C2476">
        <v>56005.1</v>
      </c>
      <c r="D2476" s="14">
        <f t="shared" si="116"/>
        <v>44481</v>
      </c>
      <c r="F2476">
        <f ca="1">IF(A2476&lt;$F$2,"",AVERAGE(INDIRECT("C"&amp;A2476-$F$2+3):C2476))</f>
        <v>47805.898863636357</v>
      </c>
      <c r="G2476" s="2">
        <f ca="1">IF(A2476&lt;$G$2,"",IF(A2476=$G$2,AVERAGE(INDIRECT("C"&amp;A2476-$G$2+3):C2476),G2475+(2/($G$2+3))*(C2476-G2475)))</f>
        <v>48101.173100050524</v>
      </c>
      <c r="J2476">
        <f ca="1">IF(F2476="","",IF(C2476&lt;(F2476*(1-'inputs and tables'!$K$14)),0,IF(C2476&gt;(F2476*(1+'inputs and tables'!$K$14)),1,J2475)))</f>
        <v>1</v>
      </c>
      <c r="K2476">
        <f ca="1">IF(G2476="","",IF(C2476&lt;(G2476*(1-'inputs and tables'!$K$14)),0,IF(C2476&gt;(G2476*(1+'inputs and tables'!$K$14)),1,K2475)))</f>
        <v>1</v>
      </c>
      <c r="N2476" s="13">
        <f t="shared" si="114"/>
        <v>201536.93907661346</v>
      </c>
      <c r="O2476" s="10">
        <f ca="1">(O2475+(IF(J2475&lt;&gt;J2474,(-O2475*'inputs and tables'!$K$22-'inputs and tables'!$K$21)-O2475*'inputs and tables'!$K$22,0)*('inputs and tables'!$K$15+'inputs and tables'!$K$16)))*(IF(AND(J2475=0,'inputs and tables'!$K$16=1),(data!C2475/data!C2476-1)*'inputs and tables'!$K$18+1,1)*IF(AND(J2475=1,'inputs and tables'!$K$15=1),(data!C2476/data!C2475-1)*'inputs and tables'!$K$17+1,1))</f>
        <v>35309939.544539548</v>
      </c>
      <c r="P2476" s="10">
        <f ca="1">(P2475+(IF(K2475&lt;&gt;K2474,(-P2475*'inputs and tables'!$K$22-'inputs and tables'!$K$21)-P2475*'inputs and tables'!$K$22,0)*('inputs and tables'!$K$15+'inputs and tables'!$K$16)))*(IF(AND(K2475=0,'inputs and tables'!$K$16=1),data!C2475/data!C2476,1)*IF(AND(K2475=1,'inputs and tables'!$K$15=1),data!C2476/data!C2475,1))</f>
        <v>67328.321975164552</v>
      </c>
      <c r="R2476" s="36">
        <f ca="1">1-O2476/MAX($O$202:O2476)</f>
        <v>0.12791742160863773</v>
      </c>
      <c r="S2476" s="36">
        <f>1-N2476/MAX($N$202:N2476)</f>
        <v>0.11925353469557687</v>
      </c>
    </row>
    <row r="2477" spans="1:19" x14ac:dyDescent="0.4">
      <c r="A2477" s="17">
        <f t="shared" si="115"/>
        <v>2475</v>
      </c>
      <c r="B2477">
        <v>1634083200</v>
      </c>
      <c r="C2477">
        <v>57367.32</v>
      </c>
      <c r="D2477" s="14">
        <f t="shared" si="116"/>
        <v>44482</v>
      </c>
      <c r="F2477">
        <f ca="1">IF(A2477&lt;$F$2,"",AVERAGE(INDIRECT("C"&amp;A2477-$F$2+3):C2477))</f>
        <v>48041.662727272727</v>
      </c>
      <c r="G2477" s="2">
        <f ca="1">IF(A2477&lt;$G$2,"",IF(A2477=$G$2,AVERAGE(INDIRECT("C"&amp;A2477-$G$2+3):C2477),G2476+(2/($G$2+3))*(C2477-G2476)))</f>
        <v>48495.477223452632</v>
      </c>
      <c r="J2477">
        <f ca="1">IF(F2477="","",IF(C2477&lt;(F2477*(1-'inputs and tables'!$K$14)),0,IF(C2477&gt;(F2477*(1+'inputs and tables'!$K$14)),1,J2476)))</f>
        <v>1</v>
      </c>
      <c r="K2477">
        <f ca="1">IF(G2477="","",IF(C2477&lt;(G2477*(1-'inputs and tables'!$K$14)),0,IF(C2477&gt;(G2477*(1+'inputs and tables'!$K$14)),1,K2476)))</f>
        <v>1</v>
      </c>
      <c r="N2477" s="13">
        <f t="shared" si="114"/>
        <v>206438.95066393222</v>
      </c>
      <c r="O2477" s="10">
        <f ca="1">(O2476+(IF(J2476&lt;&gt;J2475,(-O2476*'inputs and tables'!$K$22-'inputs and tables'!$K$21)-O2476*'inputs and tables'!$K$22,0)*('inputs and tables'!$K$15+'inputs and tables'!$K$16)))*(IF(AND(J2476=0,'inputs and tables'!$K$16=1),(data!C2476/data!C2477-1)*'inputs and tables'!$K$18+1,1)*IF(AND(J2476=1,'inputs and tables'!$K$15=1),(data!C2477/data!C2476-1)*'inputs and tables'!$K$17+1,1))</f>
        <v>37242349.060000047</v>
      </c>
      <c r="P2477" s="10">
        <f ca="1">(P2476+(IF(K2476&lt;&gt;K2475,(-P2476*'inputs and tables'!$K$22-'inputs and tables'!$K$21)-P2476*'inputs and tables'!$K$22,0)*('inputs and tables'!$K$15+'inputs and tables'!$K$16)))*(IF(AND(K2476=0,'inputs and tables'!$K$16=1),data!C2476/data!C2477,1)*IF(AND(K2476=1,'inputs and tables'!$K$15=1),data!C2477/data!C2476,1))</f>
        <v>68965.958311159106</v>
      </c>
      <c r="R2477" s="36">
        <f ca="1">1-O2477/MAX($O$202:O2477)</f>
        <v>8.0190897732121957E-2</v>
      </c>
      <c r="S2477" s="36">
        <f>1-N2477/MAX($N$202:N2477)</f>
        <v>9.7831013354359841E-2</v>
      </c>
    </row>
    <row r="2478" spans="1:19" x14ac:dyDescent="0.4">
      <c r="A2478" s="17">
        <f t="shared" si="115"/>
        <v>2476</v>
      </c>
      <c r="B2478">
        <v>1634169600</v>
      </c>
      <c r="C2478">
        <v>57359.51</v>
      </c>
      <c r="D2478" s="14">
        <f t="shared" si="116"/>
        <v>44483</v>
      </c>
      <c r="F2478">
        <f ca="1">IF(A2478&lt;$F$2,"",AVERAGE(INDIRECT("C"&amp;A2478-$F$2+3):C2478))</f>
        <v>48274.549318181816</v>
      </c>
      <c r="G2478" s="2">
        <f ca="1">IF(A2478&lt;$G$2,"",IF(A2478=$G$2,AVERAGE(INDIRECT("C"&amp;A2478-$G$2+3):C2478),G2477+(2/($G$2+3))*(C2478-G2477)))</f>
        <v>48872.670107561033</v>
      </c>
      <c r="J2478">
        <f ca="1">IF(F2478="","",IF(C2478&lt;(F2478*(1-'inputs and tables'!$K$14)),0,IF(C2478&gt;(F2478*(1+'inputs and tables'!$K$14)),1,J2477)))</f>
        <v>1</v>
      </c>
      <c r="K2478">
        <f ca="1">IF(G2478="","",IF(C2478&lt;(G2478*(1-'inputs and tables'!$K$14)),0,IF(C2478&gt;(G2478*(1+'inputs and tables'!$K$14)),1,K2477)))</f>
        <v>1</v>
      </c>
      <c r="N2478" s="13">
        <f t="shared" si="114"/>
        <v>206410.84601820909</v>
      </c>
      <c r="O2478" s="10">
        <f ca="1">(O2477+(IF(J2477&lt;&gt;J2476,(-O2477*'inputs and tables'!$K$22-'inputs and tables'!$K$21)-O2477*'inputs and tables'!$K$22,0)*('inputs and tables'!$K$15+'inputs and tables'!$K$16)))*(IF(AND(J2477=0,'inputs and tables'!$K$16=1),(data!C2477/data!C2478-1)*'inputs and tables'!$K$18+1,1)*IF(AND(J2477=1,'inputs and tables'!$K$15=1),(data!C2478/data!C2477-1)*'inputs and tables'!$K$17+1,1))</f>
        <v>37230941.150778271</v>
      </c>
      <c r="P2478" s="10">
        <f ca="1">(P2477+(IF(K2477&lt;&gt;K2476,(-P2477*'inputs and tables'!$K$22-'inputs and tables'!$K$21)-P2477*'inputs and tables'!$K$22,0)*('inputs and tables'!$K$15+'inputs and tables'!$K$16)))*(IF(AND(K2477=0,'inputs and tables'!$K$16=1),data!C2477/data!C2478,1)*IF(AND(K2477=1,'inputs and tables'!$K$15=1),data!C2478/data!C2477,1))</f>
        <v>68956.569269899905</v>
      </c>
      <c r="R2478" s="36">
        <f ca="1">1-O2478/MAX($O$202:O2478)</f>
        <v>8.0472649528259388E-2</v>
      </c>
      <c r="S2478" s="36">
        <f>1-N2478/MAX($N$202:N2478)</f>
        <v>9.7953834845510235E-2</v>
      </c>
    </row>
    <row r="2479" spans="1:19" x14ac:dyDescent="0.4">
      <c r="A2479" s="17">
        <f t="shared" si="115"/>
        <v>2477</v>
      </c>
      <c r="B2479">
        <v>1634256000</v>
      </c>
      <c r="C2479">
        <v>61695.39</v>
      </c>
      <c r="D2479" s="14">
        <f t="shared" si="116"/>
        <v>44484</v>
      </c>
      <c r="F2479">
        <f ca="1">IF(A2479&lt;$F$2,"",AVERAGE(INDIRECT("C"&amp;A2479-$F$2+3):C2479))</f>
        <v>48566.720454545459</v>
      </c>
      <c r="G2479" s="2">
        <f ca="1">IF(A2479&lt;$G$2,"",IF(A2479=$G$2,AVERAGE(INDIRECT("C"&amp;A2479-$G$2+3):C2479),G2478+(2/($G$2+3))*(C2479-G2478)))</f>
        <v>49418.317762558436</v>
      </c>
      <c r="J2479">
        <f ca="1">IF(F2479="","",IF(C2479&lt;(F2479*(1-'inputs and tables'!$K$14)),0,IF(C2479&gt;(F2479*(1+'inputs and tables'!$K$14)),1,J2478)))</f>
        <v>1</v>
      </c>
      <c r="K2479">
        <f ca="1">IF(G2479="","",IF(C2479&lt;(G2479*(1-'inputs and tables'!$K$14)),0,IF(C2479&gt;(G2479*(1+'inputs and tables'!$K$14)),1,K2478)))</f>
        <v>1</v>
      </c>
      <c r="N2479" s="13">
        <f t="shared" si="114"/>
        <v>222013.71046097425</v>
      </c>
      <c r="O2479" s="10">
        <f ca="1">(O2478+(IF(J2478&lt;&gt;J2477,(-O2478*'inputs and tables'!$K$22-'inputs and tables'!$K$21)-O2478*'inputs and tables'!$K$22,0)*('inputs and tables'!$K$15+'inputs and tables'!$K$16)))*(IF(AND(J2478=0,'inputs and tables'!$K$16=1),(data!C2478/data!C2479-1)*'inputs and tables'!$K$18+1,1)*IF(AND(J2478=1,'inputs and tables'!$K$15=1),(data!C2479/data!C2478-1)*'inputs and tables'!$K$17+1,1))</f>
        <v>43563195.549619578</v>
      </c>
      <c r="P2479" s="10">
        <f ca="1">(P2478+(IF(K2478&lt;&gt;K2477,(-P2478*'inputs and tables'!$K$22-'inputs and tables'!$K$21)-P2478*'inputs and tables'!$K$22,0)*('inputs and tables'!$K$15+'inputs and tables'!$K$16)))*(IF(AND(K2478=0,'inputs and tables'!$K$16=1),data!C2478/data!C2479,1)*IF(AND(K2478=1,'inputs and tables'!$K$15=1),data!C2479/data!C2478,1))</f>
        <v>74169.086070792619</v>
      </c>
      <c r="R2479" s="36">
        <f ca="1">1-O2479/MAX($O$202:O2479)</f>
        <v>0</v>
      </c>
      <c r="S2479" s="36">
        <f>1-N2479/MAX($N$202:N2479)</f>
        <v>2.9766991433318402E-2</v>
      </c>
    </row>
    <row r="2480" spans="1:19" x14ac:dyDescent="0.4">
      <c r="A2480" s="17">
        <f t="shared" si="115"/>
        <v>2478</v>
      </c>
      <c r="B2480">
        <v>1634342400</v>
      </c>
      <c r="C2480">
        <v>60877.42</v>
      </c>
      <c r="D2480" s="14">
        <f t="shared" si="116"/>
        <v>44485</v>
      </c>
      <c r="F2480">
        <f ca="1">IF(A2480&lt;$F$2,"",AVERAGE(INDIRECT("C"&amp;A2480-$F$2+3):C2480))</f>
        <v>48830.3125</v>
      </c>
      <c r="G2480" s="2">
        <f ca="1">IF(A2480&lt;$G$2,"",IF(A2480=$G$2,AVERAGE(INDIRECT("C"&amp;A2480-$G$2+3):C2480),G2479+(2/($G$2+3))*(C2480-G2479)))</f>
        <v>49905.93913436446</v>
      </c>
      <c r="J2480">
        <f ca="1">IF(F2480="","",IF(C2480&lt;(F2480*(1-'inputs and tables'!$K$14)),0,IF(C2480&gt;(F2480*(1+'inputs and tables'!$K$14)),1,J2479)))</f>
        <v>1</v>
      </c>
      <c r="K2480">
        <f ca="1">IF(G2480="","",IF(C2480&lt;(G2480*(1-'inputs and tables'!$K$14)),0,IF(C2480&gt;(G2480*(1+'inputs and tables'!$K$14)),1,K2479)))</f>
        <v>1</v>
      </c>
      <c r="N2480" s="13">
        <f t="shared" si="114"/>
        <v>219070.20763611546</v>
      </c>
      <c r="O2480" s="10">
        <f ca="1">(O2479+(IF(J2479&lt;&gt;J2478,(-O2479*'inputs and tables'!$K$22-'inputs and tables'!$K$21)-O2479*'inputs and tables'!$K$22,0)*('inputs and tables'!$K$15+'inputs and tables'!$K$16)))*(IF(AND(J2479=0,'inputs and tables'!$K$16=1),(data!C2479/data!C2480-1)*'inputs and tables'!$K$18+1,1)*IF(AND(J2479=1,'inputs and tables'!$K$15=1),(data!C2480/data!C2479-1)*'inputs and tables'!$K$17+1,1))</f>
        <v>42263663.754887819</v>
      </c>
      <c r="P2480" s="10">
        <f ca="1">(P2479+(IF(K2479&lt;&gt;K2478,(-P2479*'inputs and tables'!$K$22-'inputs and tables'!$K$21)-P2479*'inputs and tables'!$K$22,0)*('inputs and tables'!$K$15+'inputs and tables'!$K$16)))*(IF(AND(K2479=0,'inputs and tables'!$K$16=1),data!C2479/data!C2480,1)*IF(AND(K2479=1,'inputs and tables'!$K$15=1),data!C2480/data!C2479,1))</f>
        <v>73185.737277093009</v>
      </c>
      <c r="R2480" s="36">
        <f ca="1">1-O2480/MAX($O$202:O2480)</f>
        <v>2.9830956575523926E-2</v>
      </c>
      <c r="S2480" s="36">
        <f>1-N2480/MAX($N$202:N2480)</f>
        <v>4.2630537542959535E-2</v>
      </c>
    </row>
    <row r="2481" spans="1:19" x14ac:dyDescent="0.4">
      <c r="A2481" s="17">
        <f t="shared" si="115"/>
        <v>2479</v>
      </c>
      <c r="B2481">
        <v>1634428800</v>
      </c>
      <c r="C2481">
        <v>61527.11</v>
      </c>
      <c r="D2481" s="14">
        <f t="shared" si="116"/>
        <v>44486</v>
      </c>
      <c r="F2481">
        <f ca="1">IF(A2481&lt;$F$2,"",AVERAGE(INDIRECT("C"&amp;A2481-$F$2+3):C2481))</f>
        <v>49091.724090909091</v>
      </c>
      <c r="G2481" s="2">
        <f ca="1">IF(A2481&lt;$G$2,"",IF(A2481=$G$2,AVERAGE(INDIRECT("C"&amp;A2481-$G$2+3):C2481),G2480+(2/($G$2+3))*(C2481-G2480)))</f>
        <v>50400.457043540438</v>
      </c>
      <c r="J2481">
        <f ca="1">IF(F2481="","",IF(C2481&lt;(F2481*(1-'inputs and tables'!$K$14)),0,IF(C2481&gt;(F2481*(1+'inputs and tables'!$K$14)),1,J2480)))</f>
        <v>1</v>
      </c>
      <c r="K2481">
        <f ca="1">IF(G2481="","",IF(C2481&lt;(G2481*(1-'inputs and tables'!$K$14)),0,IF(C2481&gt;(G2481*(1+'inputs and tables'!$K$14)),1,K2480)))</f>
        <v>1</v>
      </c>
      <c r="N2481" s="13">
        <f t="shared" si="114"/>
        <v>221408.14710856858</v>
      </c>
      <c r="O2481" s="10">
        <f ca="1">(O2480+(IF(J2480&lt;&gt;J2479,(-O2480*'inputs and tables'!$K$22-'inputs and tables'!$K$21)-O2480*'inputs and tables'!$K$22,0)*('inputs and tables'!$K$15+'inputs and tables'!$K$16)))*(IF(AND(J2480=0,'inputs and tables'!$K$16=1),(data!C2480/data!C2481-1)*'inputs and tables'!$K$18+1,1)*IF(AND(J2480=1,'inputs and tables'!$K$15=1),(data!C2481/data!C2480-1)*'inputs and tables'!$K$17+1,1))</f>
        <v>43278508.492658474</v>
      </c>
      <c r="P2481" s="10">
        <f ca="1">(P2480+(IF(K2480&lt;&gt;K2479,(-P2480*'inputs and tables'!$K$22-'inputs and tables'!$K$21)-P2480*'inputs and tables'!$K$22,0)*('inputs and tables'!$K$15+'inputs and tables'!$K$16)))*(IF(AND(K2480=0,'inputs and tables'!$K$16=1),data!C2480/data!C2481,1)*IF(AND(K2480=1,'inputs and tables'!$K$15=1),data!C2481/data!C2480,1))</f>
        <v>73966.782887297159</v>
      </c>
      <c r="R2481" s="36">
        <f ca="1">1-O2481/MAX($O$202:O2481)</f>
        <v>6.5350361324352235E-3</v>
      </c>
      <c r="S2481" s="36">
        <f>1-N2481/MAX($N$202:N2481)</f>
        <v>3.2413393549936997E-2</v>
      </c>
    </row>
    <row r="2482" spans="1:19" x14ac:dyDescent="0.4">
      <c r="A2482" s="17">
        <f t="shared" si="115"/>
        <v>2480</v>
      </c>
      <c r="B2482">
        <v>1634515200</v>
      </c>
      <c r="C2482">
        <v>62042.41</v>
      </c>
      <c r="D2482" s="14">
        <f t="shared" si="116"/>
        <v>44487</v>
      </c>
      <c r="F2482">
        <f ca="1">IF(A2482&lt;$F$2,"",AVERAGE(INDIRECT("C"&amp;A2482-$F$2+3):C2482))</f>
        <v>49366.711136363636</v>
      </c>
      <c r="G2482" s="2">
        <f ca="1">IF(A2482&lt;$G$2,"",IF(A2482=$G$2,AVERAGE(INDIRECT("C"&amp;A2482-$G$2+3):C2482),G2481+(2/($G$2+3))*(C2482-G2481)))</f>
        <v>50895.859297006806</v>
      </c>
      <c r="J2482">
        <f ca="1">IF(F2482="","",IF(C2482&lt;(F2482*(1-'inputs and tables'!$K$14)),0,IF(C2482&gt;(F2482*(1+'inputs and tables'!$K$14)),1,J2481)))</f>
        <v>1</v>
      </c>
      <c r="K2482">
        <f ca="1">IF(G2482="","",IF(C2482&lt;(G2482*(1-'inputs and tables'!$K$14)),0,IF(C2482&gt;(G2482*(1+'inputs and tables'!$K$14)),1,K2481)))</f>
        <v>1</v>
      </c>
      <c r="N2482" s="13">
        <f t="shared" si="114"/>
        <v>223262.47795890507</v>
      </c>
      <c r="O2482" s="10">
        <f ca="1">(O2481+(IF(J2481&lt;&gt;J2480,(-O2481*'inputs and tables'!$K$22-'inputs and tables'!$K$21)-O2481*'inputs and tables'!$K$22,0)*('inputs and tables'!$K$15+'inputs and tables'!$K$16)))*(IF(AND(J2481=0,'inputs and tables'!$K$16=1),(data!C2481/data!C2482-1)*'inputs and tables'!$K$18+1,1)*IF(AND(J2481=1,'inputs and tables'!$K$15=1),(data!C2482/data!C2481-1)*'inputs and tables'!$K$17+1,1))</f>
        <v>44094054.431824178</v>
      </c>
      <c r="P2482" s="10">
        <f ca="1">(P2481+(IF(K2481&lt;&gt;K2480,(-P2481*'inputs and tables'!$K$22-'inputs and tables'!$K$21)-P2481*'inputs and tables'!$K$22,0)*('inputs and tables'!$K$15+'inputs and tables'!$K$16)))*(IF(AND(K2481=0,'inputs and tables'!$K$16=1),data!C2481/data!C2482,1)*IF(AND(K2481=1,'inputs and tables'!$K$15=1),data!C2482/data!C2481,1))</f>
        <v>74586.267261288158</v>
      </c>
      <c r="R2482" s="36">
        <f ca="1">1-O2482/MAX($O$202:O2482)</f>
        <v>0</v>
      </c>
      <c r="S2482" s="36">
        <f>1-N2482/MAX($N$202:N2482)</f>
        <v>2.4309691323329496E-2</v>
      </c>
    </row>
    <row r="2483" spans="1:19" x14ac:dyDescent="0.4">
      <c r="A2483" s="17">
        <f t="shared" si="115"/>
        <v>2481</v>
      </c>
      <c r="B2483">
        <v>1634601600</v>
      </c>
      <c r="C2483">
        <v>64303.14</v>
      </c>
      <c r="D2483" s="14">
        <f t="shared" si="116"/>
        <v>44488</v>
      </c>
      <c r="F2483">
        <f ca="1">IF(A2483&lt;$F$2,"",AVERAGE(INDIRECT("C"&amp;A2483-$F$2+3):C2483))</f>
        <v>49651.119545454552</v>
      </c>
      <c r="G2483" s="2">
        <f ca="1">IF(A2483&lt;$G$2,"",IF(A2483=$G$2,AVERAGE(INDIRECT("C"&amp;A2483-$G$2+3):C2483),G2482+(2/($G$2+3))*(C2483-G2482)))</f>
        <v>51466.381880112902</v>
      </c>
      <c r="J2483">
        <f ca="1">IF(F2483="","",IF(C2483&lt;(F2483*(1-'inputs and tables'!$K$14)),0,IF(C2483&gt;(F2483*(1+'inputs and tables'!$K$14)),1,J2482)))</f>
        <v>1</v>
      </c>
      <c r="K2483">
        <f ca="1">IF(G2483="","",IF(C2483&lt;(G2483*(1-'inputs and tables'!$K$14)),0,IF(C2483&gt;(G2483*(1+'inputs and tables'!$K$14)),1,K2482)))</f>
        <v>1</v>
      </c>
      <c r="N2483" s="13">
        <f t="shared" si="114"/>
        <v>231397.81928101092</v>
      </c>
      <c r="O2483" s="10">
        <f ca="1">(O2482+(IF(J2482&lt;&gt;J2481,(-O2482*'inputs and tables'!$K$22-'inputs and tables'!$K$21)-O2482*'inputs and tables'!$K$22,0)*('inputs and tables'!$K$15+'inputs and tables'!$K$16)))*(IF(AND(J2482=0,'inputs and tables'!$K$16=1),(data!C2482/data!C2483-1)*'inputs and tables'!$K$18+1,1)*IF(AND(J2482=1,'inputs and tables'!$K$15=1),(data!C2483/data!C2482-1)*'inputs and tables'!$K$17+1,1))</f>
        <v>47709173.368535839</v>
      </c>
      <c r="P2483" s="10">
        <f ca="1">(P2482+(IF(K2482&lt;&gt;K2481,(-P2482*'inputs and tables'!$K$22-'inputs and tables'!$K$21)-P2482*'inputs and tables'!$K$22,0)*('inputs and tables'!$K$15+'inputs and tables'!$K$16)))*(IF(AND(K2482=0,'inputs and tables'!$K$16=1),data!C2482/data!C2483,1)*IF(AND(K2482=1,'inputs and tables'!$K$15=1),data!C2483/data!C2482,1))</f>
        <v>77304.076127604145</v>
      </c>
      <c r="R2483" s="36">
        <f ca="1">1-O2483/MAX($O$202:O2483)</f>
        <v>0</v>
      </c>
      <c r="S2483" s="36">
        <f>1-N2483/MAX($N$202:N2483)</f>
        <v>0</v>
      </c>
    </row>
    <row r="2484" spans="1:19" x14ac:dyDescent="0.4">
      <c r="A2484" s="17">
        <f t="shared" si="115"/>
        <v>2482</v>
      </c>
      <c r="B2484">
        <v>1634688000</v>
      </c>
      <c r="C2484">
        <v>66026.539999999994</v>
      </c>
      <c r="D2484" s="14">
        <f t="shared" si="116"/>
        <v>44489</v>
      </c>
      <c r="F2484">
        <f ca="1">IF(A2484&lt;$F$2,"",AVERAGE(INDIRECT("C"&amp;A2484-$F$2+3):C2484))</f>
        <v>49954.022500000006</v>
      </c>
      <c r="G2484" s="2">
        <f ca="1">IF(A2484&lt;$G$2,"",IF(A2484=$G$2,AVERAGE(INDIRECT("C"&amp;A2484-$G$2+3):C2484),G2483+(2/($G$2+3))*(C2484-G2483)))</f>
        <v>52085.96307670384</v>
      </c>
      <c r="J2484">
        <f ca="1">IF(F2484="","",IF(C2484&lt;(F2484*(1-'inputs and tables'!$K$14)),0,IF(C2484&gt;(F2484*(1+'inputs and tables'!$K$14)),1,J2483)))</f>
        <v>1</v>
      </c>
      <c r="K2484">
        <f ca="1">IF(G2484="","",IF(C2484&lt;(G2484*(1-'inputs and tables'!$K$14)),0,IF(C2484&gt;(G2484*(1+'inputs and tables'!$K$14)),1,K2483)))</f>
        <v>1</v>
      </c>
      <c r="N2484" s="13">
        <f t="shared" si="114"/>
        <v>237599.55378027321</v>
      </c>
      <c r="O2484" s="10">
        <f ca="1">(O2483+(IF(J2483&lt;&gt;J2482,(-O2483*'inputs and tables'!$K$22-'inputs and tables'!$K$21)-O2483*'inputs and tables'!$K$22,0)*('inputs and tables'!$K$15+'inputs and tables'!$K$16)))*(IF(AND(J2483=0,'inputs and tables'!$K$16=1),(data!C2483/data!C2484-1)*'inputs and tables'!$K$18+1,1)*IF(AND(J2483=1,'inputs and tables'!$K$15=1),(data!C2484/data!C2483-1)*'inputs and tables'!$K$17+1,1))</f>
        <v>50586163.140924908</v>
      </c>
      <c r="P2484" s="10">
        <f ca="1">(P2483+(IF(K2483&lt;&gt;K2482,(-P2483*'inputs and tables'!$K$22-'inputs and tables'!$K$21)-P2483*'inputs and tables'!$K$22,0)*('inputs and tables'!$K$15+'inputs and tables'!$K$16)))*(IF(AND(K2483=0,'inputs and tables'!$K$16=1),data!C2483/data!C2484,1)*IF(AND(K2483=1,'inputs and tables'!$K$15=1),data!C2484/data!C2483,1))</f>
        <v>79375.916550922702</v>
      </c>
      <c r="R2484" s="36">
        <f ca="1">1-O2484/MAX($O$202:O2484)</f>
        <v>0</v>
      </c>
      <c r="S2484" s="36">
        <f>1-N2484/MAX($N$202:N2484)</f>
        <v>0</v>
      </c>
    </row>
    <row r="2485" spans="1:19" x14ac:dyDescent="0.4">
      <c r="A2485" s="17">
        <f t="shared" si="115"/>
        <v>2483</v>
      </c>
      <c r="B2485">
        <v>1634774400</v>
      </c>
      <c r="C2485">
        <v>62204.02</v>
      </c>
      <c r="D2485" s="14">
        <f t="shared" si="116"/>
        <v>44490</v>
      </c>
      <c r="F2485">
        <f ca="1">IF(A2485&lt;$F$2,"",AVERAGE(INDIRECT("C"&amp;A2485-$F$2+3):C2485))</f>
        <v>50301.966136363633</v>
      </c>
      <c r="G2485" s="2">
        <f ca="1">IF(A2485&lt;$G$2,"",IF(A2485=$G$2,AVERAGE(INDIRECT("C"&amp;A2485-$G$2+3):C2485),G2484+(2/($G$2+3))*(C2485-G2484)))</f>
        <v>52516.518690461126</v>
      </c>
      <c r="J2485">
        <f ca="1">IF(F2485="","",IF(C2485&lt;(F2485*(1-'inputs and tables'!$K$14)),0,IF(C2485&gt;(F2485*(1+'inputs and tables'!$K$14)),1,J2484)))</f>
        <v>1</v>
      </c>
      <c r="K2485">
        <f ca="1">IF(G2485="","",IF(C2485&lt;(G2485*(1-'inputs and tables'!$K$14)),0,IF(C2485&gt;(G2485*(1+'inputs and tables'!$K$14)),1,K2484)))</f>
        <v>1</v>
      </c>
      <c r="N2485" s="13">
        <f t="shared" si="114"/>
        <v>223844.03900824109</v>
      </c>
      <c r="O2485" s="10">
        <f ca="1">(O2484+(IF(J2484&lt;&gt;J2483,(-O2484*'inputs and tables'!$K$22-'inputs and tables'!$K$21)-O2484*'inputs and tables'!$K$22,0)*('inputs and tables'!$K$15+'inputs and tables'!$K$16)))*(IF(AND(J2484=0,'inputs and tables'!$K$16=1),(data!C2484/data!C2485-1)*'inputs and tables'!$K$18+1,1)*IF(AND(J2484=1,'inputs and tables'!$K$15=1),(data!C2485/data!C2484-1)*'inputs and tables'!$K$17+1,1))</f>
        <v>43996769.001215957</v>
      </c>
      <c r="P2485" s="10">
        <f ca="1">(P2484+(IF(K2484&lt;&gt;K2483,(-P2484*'inputs and tables'!$K$22-'inputs and tables'!$K$21)-P2484*'inputs and tables'!$K$22,0)*('inputs and tables'!$K$15+'inputs and tables'!$K$16)))*(IF(AND(K2484=0,'inputs and tables'!$K$16=1),data!C2484/data!C2485,1)*IF(AND(K2484=1,'inputs and tables'!$K$15=1),data!C2485/data!C2484,1))</f>
        <v>74780.551890980918</v>
      </c>
      <c r="R2485" s="36">
        <f ca="1">1-O2485/MAX($O$202:O2485)</f>
        <v>0.13026080118691663</v>
      </c>
      <c r="S2485" s="36">
        <f>1-N2485/MAX($N$202:N2485)</f>
        <v>5.7893689416407379E-2</v>
      </c>
    </row>
    <row r="2486" spans="1:19" x14ac:dyDescent="0.4">
      <c r="A2486" s="17">
        <f t="shared" si="115"/>
        <v>2484</v>
      </c>
      <c r="B2486">
        <v>1634860800</v>
      </c>
      <c r="C2486">
        <v>60687.64</v>
      </c>
      <c r="D2486" s="14">
        <f t="shared" si="116"/>
        <v>44491</v>
      </c>
      <c r="F2486">
        <f ca="1">IF(A2486&lt;$F$2,"",AVERAGE(INDIRECT("C"&amp;A2486-$F$2+3):C2486))</f>
        <v>50634.40431818182</v>
      </c>
      <c r="G2486" s="2">
        <f ca="1">IF(A2486&lt;$G$2,"",IF(A2486=$G$2,AVERAGE(INDIRECT("C"&amp;A2486-$G$2+3):C2486),G2485+(2/($G$2+3))*(C2486-G2485)))</f>
        <v>52864.225980228737</v>
      </c>
      <c r="J2486">
        <f ca="1">IF(F2486="","",IF(C2486&lt;(F2486*(1-'inputs and tables'!$K$14)),0,IF(C2486&gt;(F2486*(1+'inputs and tables'!$K$14)),1,J2485)))</f>
        <v>1</v>
      </c>
      <c r="K2486">
        <f ca="1">IF(G2486="","",IF(C2486&lt;(G2486*(1-'inputs and tables'!$K$14)),0,IF(C2486&gt;(G2486*(1+'inputs and tables'!$K$14)),1,K2485)))</f>
        <v>1</v>
      </c>
      <c r="N2486" s="13">
        <f t="shared" si="114"/>
        <v>218387.27554068196</v>
      </c>
      <c r="O2486" s="10">
        <f ca="1">(O2485+(IF(J2485&lt;&gt;J2484,(-O2485*'inputs and tables'!$K$22-'inputs and tables'!$K$21)-O2485*'inputs and tables'!$K$22,0)*('inputs and tables'!$K$15+'inputs and tables'!$K$16)))*(IF(AND(J2485=0,'inputs and tables'!$K$16=1),(data!C2485/data!C2486-1)*'inputs and tables'!$K$18+1,1)*IF(AND(J2485=1,'inputs and tables'!$K$15=1),(data!C2486/data!C2485-1)*'inputs and tables'!$K$17+1,1))</f>
        <v>41583571.328450702</v>
      </c>
      <c r="P2486" s="10">
        <f ca="1">(P2485+(IF(K2485&lt;&gt;K2484,(-P2485*'inputs and tables'!$K$22-'inputs and tables'!$K$21)-P2485*'inputs and tables'!$K$22,0)*('inputs and tables'!$K$15+'inputs and tables'!$K$16)))*(IF(AND(K2485=0,'inputs and tables'!$K$16=1),data!C2485/data!C2486,1)*IF(AND(K2485=1,'inputs and tables'!$K$15=1),data!C2486/data!C2485,1))</f>
        <v>72957.587181040217</v>
      </c>
      <c r="R2486" s="36">
        <f ca="1">1-O2486/MAX($O$202:O2486)</f>
        <v>0.17796549992128152</v>
      </c>
      <c r="S2486" s="36">
        <f>1-N2486/MAX($N$202:N2486)</f>
        <v>8.0859908757902499E-2</v>
      </c>
    </row>
    <row r="2487" spans="1:19" x14ac:dyDescent="0.4">
      <c r="A2487" s="17">
        <f t="shared" si="115"/>
        <v>2485</v>
      </c>
      <c r="B2487">
        <v>1634947200</v>
      </c>
      <c r="C2487">
        <v>61300.01</v>
      </c>
      <c r="D2487" s="14">
        <f t="shared" si="116"/>
        <v>44492</v>
      </c>
      <c r="F2487">
        <f ca="1">IF(A2487&lt;$F$2,"",AVERAGE(INDIRECT("C"&amp;A2487-$F$2+3):C2487))</f>
        <v>50973.040909090902</v>
      </c>
      <c r="G2487" s="2">
        <f ca="1">IF(A2487&lt;$G$2,"",IF(A2487=$G$2,AVERAGE(INDIRECT("C"&amp;A2487-$G$2+3):C2487),G2486+(2/($G$2+3))*(C2487-G2486)))</f>
        <v>53223.195512984959</v>
      </c>
      <c r="J2487">
        <f ca="1">IF(F2487="","",IF(C2487&lt;(F2487*(1-'inputs and tables'!$K$14)),0,IF(C2487&gt;(F2487*(1+'inputs and tables'!$K$14)),1,J2486)))</f>
        <v>1</v>
      </c>
      <c r="K2487">
        <f ca="1">IF(G2487="","",IF(C2487&lt;(G2487*(1-'inputs and tables'!$K$14)),0,IF(C2487&gt;(G2487*(1+'inputs and tables'!$K$14)),1,K2486)))</f>
        <v>1</v>
      </c>
      <c r="N2487" s="13">
        <f t="shared" si="114"/>
        <v>220590.91726942355</v>
      </c>
      <c r="O2487" s="10">
        <f ca="1">(O2486+(IF(J2486&lt;&gt;J2485,(-O2486*'inputs and tables'!$K$22-'inputs and tables'!$K$21)-O2486*'inputs and tables'!$K$22,0)*('inputs and tables'!$K$15+'inputs and tables'!$K$16)))*(IF(AND(J2486=0,'inputs and tables'!$K$16=1),(data!C2486/data!C2487-1)*'inputs and tables'!$K$18+1,1)*IF(AND(J2486=1,'inputs and tables'!$K$15=1),(data!C2487/data!C2486-1)*'inputs and tables'!$K$17+1,1))</f>
        <v>42527671.248012699</v>
      </c>
      <c r="P2487" s="10">
        <f ca="1">(P2486+(IF(K2486&lt;&gt;K2485,(-P2486*'inputs and tables'!$K$22-'inputs and tables'!$K$21)-P2486*'inputs and tables'!$K$22,0)*('inputs and tables'!$K$15+'inputs and tables'!$K$16)))*(IF(AND(K2486=0,'inputs and tables'!$K$16=1),data!C2486/data!C2487,1)*IF(AND(K2486=1,'inputs and tables'!$K$15=1),data!C2487/data!C2486,1))</f>
        <v>73693.767359772712</v>
      </c>
      <c r="R2487" s="36">
        <f ca="1">1-O2487/MAX($O$202:O2487)</f>
        <v>0.15930229518420969</v>
      </c>
      <c r="S2487" s="36">
        <f>1-N2487/MAX($N$202:N2487)</f>
        <v>7.1585304939498662E-2</v>
      </c>
    </row>
    <row r="2488" spans="1:19" x14ac:dyDescent="0.4">
      <c r="A2488" s="17">
        <f t="shared" si="115"/>
        <v>2486</v>
      </c>
      <c r="B2488">
        <v>1635033600</v>
      </c>
      <c r="C2488">
        <v>60854.48</v>
      </c>
      <c r="D2488" s="14">
        <f t="shared" si="116"/>
        <v>44493</v>
      </c>
      <c r="F2488">
        <f ca="1">IF(A2488&lt;$F$2,"",AVERAGE(INDIRECT("C"&amp;A2488-$F$2+3):C2488))</f>
        <v>51336.746136363639</v>
      </c>
      <c r="G2488" s="2">
        <f ca="1">IF(A2488&lt;$G$2,"",IF(A2488=$G$2,AVERAGE(INDIRECT("C"&amp;A2488-$G$2+3):C2488),G2487+(2/($G$2+3))*(C2488-G2487)))</f>
        <v>53547.931023070705</v>
      </c>
      <c r="J2488">
        <f ca="1">IF(F2488="","",IF(C2488&lt;(F2488*(1-'inputs and tables'!$K$14)),0,IF(C2488&gt;(F2488*(1+'inputs and tables'!$K$14)),1,J2487)))</f>
        <v>1</v>
      </c>
      <c r="K2488">
        <f ca="1">IF(G2488="","",IF(C2488&lt;(G2488*(1-'inputs and tables'!$K$14)),0,IF(C2488&gt;(G2488*(1+'inputs and tables'!$K$14)),1,K2487)))</f>
        <v>1</v>
      </c>
      <c r="N2488" s="13">
        <f t="shared" si="114"/>
        <v>218987.65698657781</v>
      </c>
      <c r="O2488" s="10">
        <f ca="1">(O2487+(IF(J2487&lt;&gt;J2486,(-O2487*'inputs and tables'!$K$22-'inputs and tables'!$K$21)-O2487*'inputs and tables'!$K$22,0)*('inputs and tables'!$K$15+'inputs and tables'!$K$16)))*(IF(AND(J2487=0,'inputs and tables'!$K$16=1),(data!C2487/data!C2488-1)*'inputs and tables'!$K$18+1,1)*IF(AND(J2487=1,'inputs and tables'!$K$15=1),(data!C2488/data!C2487-1)*'inputs and tables'!$K$17+1,1))</f>
        <v>41832213.855998635</v>
      </c>
      <c r="P2488" s="10">
        <f ca="1">(P2487+(IF(K2487&lt;&gt;K2486,(-P2487*'inputs and tables'!$K$22-'inputs and tables'!$K$21)-P2487*'inputs and tables'!$K$22,0)*('inputs and tables'!$K$15+'inputs and tables'!$K$16)))*(IF(AND(K2487=0,'inputs and tables'!$K$16=1),data!C2487/data!C2488,1)*IF(AND(K2487=1,'inputs and tables'!$K$15=1),data!C2488/data!C2487,1))</f>
        <v>73158.159222485308</v>
      </c>
      <c r="R2488" s="36">
        <f ca="1">1-O2488/MAX($O$202:O2488)</f>
        <v>0.1730502718804583</v>
      </c>
      <c r="S2488" s="36">
        <f>1-N2488/MAX($N$202:N2488)</f>
        <v>7.8333046075108714E-2</v>
      </c>
    </row>
    <row r="2489" spans="1:19" x14ac:dyDescent="0.4">
      <c r="A2489" s="17">
        <f t="shared" si="115"/>
        <v>2487</v>
      </c>
      <c r="B2489">
        <v>1635120000</v>
      </c>
      <c r="C2489">
        <v>63083.54</v>
      </c>
      <c r="D2489" s="14">
        <f t="shared" si="116"/>
        <v>44494</v>
      </c>
      <c r="F2489">
        <f ca="1">IF(A2489&lt;$F$2,"",AVERAGE(INDIRECT("C"&amp;A2489-$F$2+3):C2489))</f>
        <v>51743.830454545452</v>
      </c>
      <c r="G2489" s="2">
        <f ca="1">IF(A2489&lt;$G$2,"",IF(A2489=$G$2,AVERAGE(INDIRECT("C"&amp;A2489-$G$2+3):C2489),G2488+(2/($G$2+3))*(C2489-G2488)))</f>
        <v>53953.701617833656</v>
      </c>
      <c r="J2489">
        <f ca="1">IF(F2489="","",IF(C2489&lt;(F2489*(1-'inputs and tables'!$K$14)),0,IF(C2489&gt;(F2489*(1+'inputs and tables'!$K$14)),1,J2488)))</f>
        <v>1</v>
      </c>
      <c r="K2489">
        <f ca="1">IF(G2489="","",IF(C2489&lt;(G2489*(1-'inputs and tables'!$K$14)),0,IF(C2489&gt;(G2489*(1+'inputs and tables'!$K$14)),1,K2488)))</f>
        <v>1</v>
      </c>
      <c r="N2489" s="13">
        <f t="shared" si="114"/>
        <v>227009.03235093062</v>
      </c>
      <c r="O2489" s="10">
        <f ca="1">(O2488+(IF(J2488&lt;&gt;J2487,(-O2488*'inputs and tables'!$K$22-'inputs and tables'!$K$21)-O2488*'inputs and tables'!$K$22,0)*('inputs and tables'!$K$15+'inputs and tables'!$K$16)))*(IF(AND(J2488=0,'inputs and tables'!$K$16=1),(data!C2488/data!C2489-1)*'inputs and tables'!$K$18+1,1)*IF(AND(J2488=1,'inputs and tables'!$K$15=1),(data!C2489/data!C2488-1)*'inputs and tables'!$K$17+1,1))</f>
        <v>45279859.089187175</v>
      </c>
      <c r="P2489" s="10">
        <f ca="1">(P2488+(IF(K2488&lt;&gt;K2487,(-P2488*'inputs and tables'!$K$22-'inputs and tables'!$K$21)-P2488*'inputs and tables'!$K$22,0)*('inputs and tables'!$K$15+'inputs and tables'!$K$16)))*(IF(AND(K2488=0,'inputs and tables'!$K$16=1),data!C2488/data!C2489,1)*IF(AND(K2488=1,'inputs and tables'!$K$15=1),data!C2489/data!C2488,1))</f>
        <v>75837.894985513325</v>
      </c>
      <c r="R2489" s="36">
        <f ca="1">1-O2489/MAX($O$202:O2489)</f>
        <v>0.10489635351381021</v>
      </c>
      <c r="S2489" s="36">
        <f>1-N2489/MAX($N$202:N2489)</f>
        <v>4.4572985348013239E-2</v>
      </c>
    </row>
    <row r="2490" spans="1:19" x14ac:dyDescent="0.4">
      <c r="A2490" s="17">
        <f t="shared" si="115"/>
        <v>2488</v>
      </c>
      <c r="B2490">
        <v>1635206400</v>
      </c>
      <c r="C2490">
        <v>60337.62</v>
      </c>
      <c r="D2490" s="14">
        <f t="shared" si="116"/>
        <v>44495</v>
      </c>
      <c r="F2490">
        <f ca="1">IF(A2490&lt;$F$2,"",AVERAGE(INDIRECT("C"&amp;A2490-$F$2+3):C2490))</f>
        <v>52069.134772727273</v>
      </c>
      <c r="G2490" s="2">
        <f ca="1">IF(A2490&lt;$G$2,"",IF(A2490=$G$2,AVERAGE(INDIRECT("C"&amp;A2490-$G$2+3):C2490),G2489+(2/($G$2+3))*(C2490-G2489)))</f>
        <v>54225.357719202439</v>
      </c>
      <c r="J2490">
        <f ca="1">IF(F2490="","",IF(C2490&lt;(F2490*(1-'inputs and tables'!$K$14)),0,IF(C2490&gt;(F2490*(1+'inputs and tables'!$K$14)),1,J2489)))</f>
        <v>1</v>
      </c>
      <c r="K2490">
        <f ca="1">IF(G2490="","",IF(C2490&lt;(G2490*(1-'inputs and tables'!$K$14)),0,IF(C2490&gt;(G2490*(1+'inputs and tables'!$K$14)),1,K2489)))</f>
        <v>1</v>
      </c>
      <c r="N2490" s="13">
        <f t="shared" si="114"/>
        <v>217127.71240418908</v>
      </c>
      <c r="O2490" s="10">
        <f ca="1">(O2489+(IF(J2489&lt;&gt;J2488,(-O2489*'inputs and tables'!$K$22-'inputs and tables'!$K$21)-O2489*'inputs and tables'!$K$22,0)*('inputs and tables'!$K$15+'inputs and tables'!$K$16)))*(IF(AND(J2489=0,'inputs and tables'!$K$16=1),(data!C2489/data!C2490-1)*'inputs and tables'!$K$18+1,1)*IF(AND(J2489=1,'inputs and tables'!$K$15=1),(data!C2490/data!C2489-1)*'inputs and tables'!$K$17+1,1))</f>
        <v>40845208.481312171</v>
      </c>
      <c r="P2490" s="10">
        <f ca="1">(P2489+(IF(K2489&lt;&gt;K2488,(-P2489*'inputs and tables'!$K$22-'inputs and tables'!$K$21)-P2489*'inputs and tables'!$K$22,0)*('inputs and tables'!$K$15+'inputs and tables'!$K$16)))*(IF(AND(K2489=0,'inputs and tables'!$K$16=1),data!C2489/data!C2490,1)*IF(AND(K2489=1,'inputs and tables'!$K$15=1),data!C2490/data!C2489,1))</f>
        <v>72536.79944460644</v>
      </c>
      <c r="R2490" s="36">
        <f ca="1">1-O2490/MAX($O$202:O2490)</f>
        <v>0.19256164244906271</v>
      </c>
      <c r="S2490" s="36">
        <f>1-N2490/MAX($N$202:N2490)</f>
        <v>8.6161110365619797E-2</v>
      </c>
    </row>
    <row r="2491" spans="1:19" x14ac:dyDescent="0.4">
      <c r="A2491" s="17">
        <f t="shared" si="115"/>
        <v>2489</v>
      </c>
      <c r="B2491">
        <v>1635292800</v>
      </c>
      <c r="C2491">
        <v>58455.47</v>
      </c>
      <c r="D2491" s="14">
        <f t="shared" si="116"/>
        <v>44496</v>
      </c>
      <c r="F2491">
        <f ca="1">IF(A2491&lt;$F$2,"",AVERAGE(INDIRECT("C"&amp;A2491-$F$2+3):C2491))</f>
        <v>52376.129090909097</v>
      </c>
      <c r="G2491" s="2">
        <f ca="1">IF(A2491&lt;$G$2,"",IF(A2491=$G$2,AVERAGE(INDIRECT("C"&amp;A2491-$G$2+3):C2491),G2490+(2/($G$2+3))*(C2491-G2490)))</f>
        <v>54405.362497108719</v>
      </c>
      <c r="J2491">
        <f ca="1">IF(F2491="","",IF(C2491&lt;(F2491*(1-'inputs and tables'!$K$14)),0,IF(C2491&gt;(F2491*(1+'inputs and tables'!$K$14)),1,J2490)))</f>
        <v>1</v>
      </c>
      <c r="K2491">
        <f ca="1">IF(G2491="","",IF(C2491&lt;(G2491*(1-'inputs and tables'!$K$14)),0,IF(C2491&gt;(G2491*(1+'inputs and tables'!$K$14)),1,K2490)))</f>
        <v>1</v>
      </c>
      <c r="N2491" s="13">
        <f t="shared" ref="N2491:N2517" si="117">(C2491/C2490)*N2490</f>
        <v>210354.7086976865</v>
      </c>
      <c r="O2491" s="10">
        <f ca="1">(O2490+(IF(J2490&lt;&gt;J2489,(-O2490*'inputs and tables'!$K$22-'inputs and tables'!$K$21)-O2490*'inputs and tables'!$K$22,0)*('inputs and tables'!$K$15+'inputs and tables'!$K$16)))*(IF(AND(J2490=0,'inputs and tables'!$K$16=1),(data!C2490/data!C2491-1)*'inputs and tables'!$K$18+1,1)*IF(AND(J2490=1,'inputs and tables'!$K$15=1),(data!C2491/data!C2490-1)*'inputs and tables'!$K$17+1,1))</f>
        <v>37978459.335887164</v>
      </c>
      <c r="P2491" s="10">
        <f ca="1">(P2490+(IF(K2490&lt;&gt;K2489,(-P2490*'inputs and tables'!$K$22-'inputs and tables'!$K$21)-P2490*'inputs and tables'!$K$22,0)*('inputs and tables'!$K$15+'inputs and tables'!$K$16)))*(IF(AND(K2490=0,'inputs and tables'!$K$16=1),data!C2490/data!C2491,1)*IF(AND(K2490=1,'inputs and tables'!$K$15=1),data!C2491/data!C2490,1))</f>
        <v>70274.112632056233</v>
      </c>
      <c r="R2491" s="36">
        <f ca="1">1-O2491/MAX($O$202:O2491)</f>
        <v>0.24923226080449534</v>
      </c>
      <c r="S2491" s="36">
        <f>1-N2491/MAX($N$202:N2491)</f>
        <v>0.11466707175629687</v>
      </c>
    </row>
    <row r="2492" spans="1:19" x14ac:dyDescent="0.4">
      <c r="A2492" s="17">
        <f t="shared" si="115"/>
        <v>2490</v>
      </c>
      <c r="B2492">
        <v>1635379200</v>
      </c>
      <c r="C2492">
        <v>60591.65</v>
      </c>
      <c r="D2492" s="14">
        <f t="shared" si="116"/>
        <v>44497</v>
      </c>
      <c r="F2492">
        <f ca="1">IF(A2492&lt;$F$2,"",AVERAGE(INDIRECT("C"&amp;A2492-$F$2+3):C2492))</f>
        <v>52682.138863636363</v>
      </c>
      <c r="G2492" s="2">
        <f ca="1">IF(A2492&lt;$G$2,"",IF(A2492=$G$2,AVERAGE(INDIRECT("C"&amp;A2492-$G$2+3):C2492),G2491+(2/($G$2+3))*(C2492-G2491)))</f>
        <v>54668.608773827495</v>
      </c>
      <c r="J2492">
        <f ca="1">IF(F2492="","",IF(C2492&lt;(F2492*(1-'inputs and tables'!$K$14)),0,IF(C2492&gt;(F2492*(1+'inputs and tables'!$K$14)),1,J2491)))</f>
        <v>1</v>
      </c>
      <c r="K2492">
        <f ca="1">IF(G2492="","",IF(C2492&lt;(G2492*(1-'inputs and tables'!$K$14)),0,IF(C2492&gt;(G2492*(1+'inputs and tables'!$K$14)),1,K2491)))</f>
        <v>1</v>
      </c>
      <c r="N2492" s="13">
        <f t="shared" si="117"/>
        <v>218041.85109215914</v>
      </c>
      <c r="O2492" s="10">
        <f ca="1">(O2491+(IF(J2491&lt;&gt;J2490,(-O2491*'inputs and tables'!$K$22-'inputs and tables'!$K$21)-O2491*'inputs and tables'!$K$22,0)*('inputs and tables'!$K$15+'inputs and tables'!$K$16)))*(IF(AND(J2491=0,'inputs and tables'!$K$16=1),(data!C2491/data!C2492-1)*'inputs and tables'!$K$18+1,1)*IF(AND(J2491=1,'inputs and tables'!$K$15=1),(data!C2492/data!C2491-1)*'inputs and tables'!$K$17+1,1))</f>
        <v>41101175.770196982</v>
      </c>
      <c r="P2492" s="10">
        <f ca="1">(P2491+(IF(K2491&lt;&gt;K2490,(-P2491*'inputs and tables'!$K$22-'inputs and tables'!$K$21)-P2491*'inputs and tables'!$K$22,0)*('inputs and tables'!$K$15+'inputs and tables'!$K$16)))*(IF(AND(K2491=0,'inputs and tables'!$K$16=1),data!C2491/data!C2492,1)*IF(AND(K2491=1,'inputs and tables'!$K$15=1),data!C2492/data!C2491,1))</f>
        <v>72842.189732836458</v>
      </c>
      <c r="R2492" s="36">
        <f ca="1">1-O2492/MAX($O$202:O2492)</f>
        <v>0.18750161668328702</v>
      </c>
      <c r="S2492" s="36">
        <f>1-N2492/MAX($N$202:N2492)</f>
        <v>8.2313718089725874E-2</v>
      </c>
    </row>
    <row r="2493" spans="1:19" x14ac:dyDescent="0.4">
      <c r="A2493" s="17">
        <f t="shared" si="115"/>
        <v>2491</v>
      </c>
      <c r="B2493">
        <v>1635465600</v>
      </c>
      <c r="C2493">
        <v>62276.72</v>
      </c>
      <c r="D2493" s="14">
        <f t="shared" si="116"/>
        <v>44498</v>
      </c>
      <c r="F2493">
        <f ca="1">IF(A2493&lt;$F$2,"",AVERAGE(INDIRECT("C"&amp;A2493-$F$2+3):C2493))</f>
        <v>53003.243409090908</v>
      </c>
      <c r="G2493" s="2">
        <f ca="1">IF(A2493&lt;$G$2,"",IF(A2493=$G$2,AVERAGE(INDIRECT("C"&amp;A2493-$G$2+3):C2493),G2492+(2/($G$2+3))*(C2493-G2492)))</f>
        <v>54992.358187707177</v>
      </c>
      <c r="J2493">
        <f ca="1">IF(F2493="","",IF(C2493&lt;(F2493*(1-'inputs and tables'!$K$14)),0,IF(C2493&gt;(F2493*(1+'inputs and tables'!$K$14)),1,J2492)))</f>
        <v>1</v>
      </c>
      <c r="K2493">
        <f ca="1">IF(G2493="","",IF(C2493&lt;(G2493*(1-'inputs and tables'!$K$14)),0,IF(C2493&gt;(G2493*(1+'inputs and tables'!$K$14)),1,K2492)))</f>
        <v>1</v>
      </c>
      <c r="N2493" s="13">
        <f t="shared" si="117"/>
        <v>224105.65331606069</v>
      </c>
      <c r="O2493" s="10">
        <f ca="1">(O2492+(IF(J2492&lt;&gt;J2491,(-O2492*'inputs and tables'!$K$22-'inputs and tables'!$K$21)-O2492*'inputs and tables'!$K$22,0)*('inputs and tables'!$K$15+'inputs and tables'!$K$16)))*(IF(AND(J2492=0,'inputs and tables'!$K$16=1),(data!C2492/data!C2493-1)*'inputs and tables'!$K$18+1,1)*IF(AND(J2492=1,'inputs and tables'!$K$15=1),(data!C2493/data!C2492-1)*'inputs and tables'!$K$17+1,1))</f>
        <v>43673003.836835586</v>
      </c>
      <c r="P2493" s="10">
        <f ca="1">(P2492+(IF(K2492&lt;&gt;K2491,(-P2492*'inputs and tables'!$K$22-'inputs and tables'!$K$21)-P2492*'inputs and tables'!$K$22,0)*('inputs and tables'!$K$15+'inputs and tables'!$K$16)))*(IF(AND(K2492=0,'inputs and tables'!$K$16=1),data!C2492/data!C2493,1)*IF(AND(K2492=1,'inputs and tables'!$K$15=1),data!C2493/data!C2492,1))</f>
        <v>74867.950520884173</v>
      </c>
      <c r="R2493" s="36">
        <f ca="1">1-O2493/MAX($O$202:O2493)</f>
        <v>0.13666107241283298</v>
      </c>
      <c r="S2493" s="36">
        <f>1-N2493/MAX($N$202:N2493)</f>
        <v>5.6792617029455261E-2</v>
      </c>
    </row>
    <row r="2494" spans="1:19" x14ac:dyDescent="0.4">
      <c r="A2494" s="17">
        <f t="shared" si="115"/>
        <v>2492</v>
      </c>
      <c r="B2494">
        <v>1635552000</v>
      </c>
      <c r="C2494">
        <v>61892.41</v>
      </c>
      <c r="D2494" s="14">
        <f t="shared" si="116"/>
        <v>44499</v>
      </c>
      <c r="F2494">
        <f ca="1">IF(A2494&lt;$F$2,"",AVERAGE(INDIRECT("C"&amp;A2494-$F$2+3):C2494))</f>
        <v>53324.590000000011</v>
      </c>
      <c r="G2494" s="2">
        <f ca="1">IF(A2494&lt;$G$2,"",IF(A2494=$G$2,AVERAGE(INDIRECT("C"&amp;A2494-$G$2+3):C2494),G2493+(2/($G$2+3))*(C2494-G2493)))</f>
        <v>55285.977413762193</v>
      </c>
      <c r="J2494">
        <f ca="1">IF(F2494="","",IF(C2494&lt;(F2494*(1-'inputs and tables'!$K$14)),0,IF(C2494&gt;(F2494*(1+'inputs and tables'!$K$14)),1,J2493)))</f>
        <v>1</v>
      </c>
      <c r="K2494">
        <f ca="1">IF(G2494="","",IF(C2494&lt;(G2494*(1-'inputs and tables'!$K$14)),0,IF(C2494&gt;(G2494*(1+'inputs and tables'!$K$14)),1,K2493)))</f>
        <v>1</v>
      </c>
      <c r="N2494" s="13">
        <f t="shared" si="117"/>
        <v>222722.69603080396</v>
      </c>
      <c r="O2494" s="10">
        <f ca="1">(O2493+(IF(J2493&lt;&gt;J2492,(-O2493*'inputs and tables'!$K$22-'inputs and tables'!$K$21)-O2493*'inputs and tables'!$K$22,0)*('inputs and tables'!$K$15+'inputs and tables'!$K$16)))*(IF(AND(J2493=0,'inputs and tables'!$K$16=1),(data!C2493/data!C2494-1)*'inputs and tables'!$K$18+1,1)*IF(AND(J2493=1,'inputs and tables'!$K$15=1),(data!C2494/data!C2493-1)*'inputs and tables'!$K$17+1,1))</f>
        <v>43066614.527392156</v>
      </c>
      <c r="P2494" s="10">
        <f ca="1">(P2493+(IF(K2493&lt;&gt;K2492,(-P2493*'inputs and tables'!$K$22-'inputs and tables'!$K$21)-P2493*'inputs and tables'!$K$22,0)*('inputs and tables'!$K$15+'inputs and tables'!$K$16)))*(IF(AND(K2493=0,'inputs and tables'!$K$16=1),data!C2493/data!C2494,1)*IF(AND(K2493=1,'inputs and tables'!$K$15=1),data!C2494/data!C2493,1))</f>
        <v>74405.939964376361</v>
      </c>
      <c r="R2494" s="36">
        <f ca="1">1-O2494/MAX($O$202:O2494)</f>
        <v>0.1486483288440853</v>
      </c>
      <c r="S2494" s="36">
        <f>1-N2494/MAX($N$202:N2494)</f>
        <v>6.2613155255447306E-2</v>
      </c>
    </row>
    <row r="2495" spans="1:19" x14ac:dyDescent="0.4">
      <c r="A2495" s="17">
        <f t="shared" si="115"/>
        <v>2493</v>
      </c>
      <c r="B2495">
        <v>1635638400</v>
      </c>
      <c r="C2495">
        <v>61343.68</v>
      </c>
      <c r="D2495" s="14">
        <f t="shared" si="116"/>
        <v>44500</v>
      </c>
      <c r="F2495">
        <f ca="1">IF(A2495&lt;$F$2,"",AVERAGE(INDIRECT("C"&amp;A2495-$F$2+3):C2495))</f>
        <v>53643.685000000012</v>
      </c>
      <c r="G2495" s="2">
        <f ca="1">IF(A2495&lt;$G$2,"",IF(A2495=$G$2,AVERAGE(INDIRECT("C"&amp;A2495-$G$2+3):C2495),G2494+(2/($G$2+3))*(C2495-G2494)))</f>
        <v>55543.751991899975</v>
      </c>
      <c r="J2495">
        <f ca="1">IF(F2495="","",IF(C2495&lt;(F2495*(1-'inputs and tables'!$K$14)),0,IF(C2495&gt;(F2495*(1+'inputs and tables'!$K$14)),1,J2494)))</f>
        <v>1</v>
      </c>
      <c r="K2495">
        <f ca="1">IF(G2495="","",IF(C2495&lt;(G2495*(1-'inputs and tables'!$K$14)),0,IF(C2495&gt;(G2495*(1+'inputs and tables'!$K$14)),1,K2494)))</f>
        <v>1</v>
      </c>
      <c r="N2495" s="13">
        <f t="shared" si="117"/>
        <v>220748.0657814247</v>
      </c>
      <c r="O2495" s="10">
        <f ca="1">(O2494+(IF(J2494&lt;&gt;J2493,(-O2494*'inputs and tables'!$K$22-'inputs and tables'!$K$21)-O2494*'inputs and tables'!$K$22,0)*('inputs and tables'!$K$15+'inputs and tables'!$K$16)))*(IF(AND(J2494=0,'inputs and tables'!$K$16=1),(data!C2494/data!C2495-1)*'inputs and tables'!$K$18+1,1)*IF(AND(J2494=1,'inputs and tables'!$K$15=1),(data!C2495/data!C2494-1)*'inputs and tables'!$K$17+1,1))</f>
        <v>42207512.86005304</v>
      </c>
      <c r="P2495" s="10">
        <f ca="1">(P2494+(IF(K2494&lt;&gt;K2493,(-P2494*'inputs and tables'!$K$22-'inputs and tables'!$K$21)-P2494*'inputs and tables'!$K$22,0)*('inputs and tables'!$K$15+'inputs and tables'!$K$16)))*(IF(AND(K2494=0,'inputs and tables'!$K$16=1),data!C2494/data!C2495,1)*IF(AND(K2494=1,'inputs and tables'!$K$15=1),data!C2495/data!C2494,1))</f>
        <v>73746.26664681363</v>
      </c>
      <c r="R2495" s="36">
        <f ca="1">1-O2495/MAX($O$202:O2495)</f>
        <v>0.16563126674640849</v>
      </c>
      <c r="S2495" s="36">
        <f>1-N2495/MAX($N$202:N2495)</f>
        <v>7.0923904236084523E-2</v>
      </c>
    </row>
    <row r="2496" spans="1:19" x14ac:dyDescent="0.4">
      <c r="A2496" s="17">
        <f t="shared" si="115"/>
        <v>2494</v>
      </c>
      <c r="B2496">
        <v>1635724800</v>
      </c>
      <c r="C2496">
        <v>60949.54</v>
      </c>
      <c r="D2496" s="14">
        <f t="shared" si="116"/>
        <v>44501</v>
      </c>
      <c r="F2496">
        <f ca="1">IF(A2496&lt;$F$2,"",AVERAGE(INDIRECT("C"&amp;A2496-$F$2+3):C2496))</f>
        <v>53930.84363636365</v>
      </c>
      <c r="G2496" s="2">
        <f ca="1">IF(A2496&lt;$G$2,"",IF(A2496=$G$2,AVERAGE(INDIRECT("C"&amp;A2496-$G$2+3):C2496),G2495+(2/($G$2+3))*(C2496-G2495)))</f>
        <v>55773.785524159553</v>
      </c>
      <c r="J2496">
        <f ca="1">IF(F2496="","",IF(C2496&lt;(F2496*(1-'inputs and tables'!$K$14)),0,IF(C2496&gt;(F2496*(1+'inputs and tables'!$K$14)),1,J2495)))</f>
        <v>1</v>
      </c>
      <c r="K2496">
        <f ca="1">IF(G2496="","",IF(C2496&lt;(G2496*(1-'inputs and tables'!$K$14)),0,IF(C2496&gt;(G2496*(1+'inputs and tables'!$K$14)),1,K2495)))</f>
        <v>1</v>
      </c>
      <c r="N2496" s="13">
        <f t="shared" si="117"/>
        <v>219329.73478714639</v>
      </c>
      <c r="O2496" s="10">
        <f ca="1">(O2495+(IF(J2495&lt;&gt;J2494,(-O2495*'inputs and tables'!$K$22-'inputs and tables'!$K$21)-O2495*'inputs and tables'!$K$22,0)*('inputs and tables'!$K$15+'inputs and tables'!$K$16)))*(IF(AND(J2495=0,'inputs and tables'!$K$16=1),(data!C2495/data!C2496-1)*'inputs and tables'!$K$18+1,1)*IF(AND(J2495=1,'inputs and tables'!$K$15=1),(data!C2496/data!C2495-1)*'inputs and tables'!$K$17+1,1))</f>
        <v>41597339.888412148</v>
      </c>
      <c r="P2496" s="10">
        <f ca="1">(P2495+(IF(K2495&lt;&gt;K2494,(-P2495*'inputs and tables'!$K$22-'inputs and tables'!$K$21)-P2495*'inputs and tables'!$K$22,0)*('inputs and tables'!$K$15+'inputs and tables'!$K$16)))*(IF(AND(K2495=0,'inputs and tables'!$K$16=1),data!C2495/data!C2496,1)*IF(AND(K2495=1,'inputs and tables'!$K$15=1),data!C2496/data!C2495,1))</f>
        <v>73272.4386414482</v>
      </c>
      <c r="R2496" s="36">
        <f ca="1">1-O2496/MAX($O$202:O2496)</f>
        <v>0.17769331956391599</v>
      </c>
      <c r="S2496" s="36">
        <f>1-N2496/MAX($N$202:N2496)</f>
        <v>7.6893321988400487E-2</v>
      </c>
    </row>
    <row r="2497" spans="1:19" x14ac:dyDescent="0.4">
      <c r="A2497" s="17">
        <f t="shared" si="115"/>
        <v>2495</v>
      </c>
      <c r="B2497">
        <v>1635811200</v>
      </c>
      <c r="C2497">
        <v>63266.51</v>
      </c>
      <c r="D2497" s="14">
        <f t="shared" si="116"/>
        <v>44502</v>
      </c>
      <c r="F2497">
        <f ca="1">IF(A2497&lt;$F$2,"",AVERAGE(INDIRECT("C"&amp;A2497-$F$2+3):C2497))</f>
        <v>54294.72068181818</v>
      </c>
      <c r="G2497" s="2">
        <f ca="1">IF(A2497&lt;$G$2,"",IF(A2497=$G$2,AVERAGE(INDIRECT("C"&amp;A2497-$G$2+3):C2497),G2496+(2/($G$2+3))*(C2497-G2496)))</f>
        <v>56092.624863557023</v>
      </c>
      <c r="J2497">
        <f ca="1">IF(F2497="","",IF(C2497&lt;(F2497*(1-'inputs and tables'!$K$14)),0,IF(C2497&gt;(F2497*(1+'inputs and tables'!$K$14)),1,J2496)))</f>
        <v>1</v>
      </c>
      <c r="K2497">
        <f ca="1">IF(G2497="","",IF(C2497&lt;(G2497*(1-'inputs and tables'!$K$14)),0,IF(C2497&gt;(G2497*(1+'inputs and tables'!$K$14)),1,K2496)))</f>
        <v>1</v>
      </c>
      <c r="N2497" s="13">
        <f t="shared" si="117"/>
        <v>227667.45834682827</v>
      </c>
      <c r="O2497" s="10">
        <f ca="1">(O2496+(IF(J2496&lt;&gt;J2495,(-O2496*'inputs and tables'!$K$22-'inputs and tables'!$K$21)-O2496*'inputs and tables'!$K$22,0)*('inputs and tables'!$K$15+'inputs and tables'!$K$16)))*(IF(AND(J2496=0,'inputs and tables'!$K$16=1),(data!C2496/data!C2497-1)*'inputs and tables'!$K$18+1,1)*IF(AND(J2496=1,'inputs and tables'!$K$15=1),(data!C2497/data!C2496-1)*'inputs and tables'!$K$17+1,1))</f>
        <v>45155275.261719666</v>
      </c>
      <c r="P2497" s="10">
        <f ca="1">(P2496+(IF(K2496&lt;&gt;K2495,(-P2496*'inputs and tables'!$K$22-'inputs and tables'!$K$21)-P2496*'inputs and tables'!$K$22,0)*('inputs and tables'!$K$15+'inputs and tables'!$K$16)))*(IF(AND(K2496=0,'inputs and tables'!$K$16=1),data!C2496/data!C2497,1)*IF(AND(K2496=1,'inputs and tables'!$K$15=1),data!C2497/data!C2496,1))</f>
        <v>76057.858222286319</v>
      </c>
      <c r="R2497" s="36">
        <f ca="1">1-O2497/MAX($O$202:O2497)</f>
        <v>0.10735915795937445</v>
      </c>
      <c r="S2497" s="36">
        <f>1-N2497/MAX($N$202:N2497)</f>
        <v>4.1801826962309607E-2</v>
      </c>
    </row>
    <row r="2498" spans="1:19" x14ac:dyDescent="0.4">
      <c r="A2498" s="17">
        <f t="shared" si="115"/>
        <v>2496</v>
      </c>
      <c r="B2498">
        <v>1635897600</v>
      </c>
      <c r="C2498">
        <v>62935.41</v>
      </c>
      <c r="D2498" s="14">
        <f t="shared" si="116"/>
        <v>44503</v>
      </c>
      <c r="F2498">
        <f ca="1">IF(A2498&lt;$F$2,"",AVERAGE(INDIRECT("C"&amp;A2498-$F$2+3):C2498))</f>
        <v>54747.503409090918</v>
      </c>
      <c r="G2498" s="2">
        <f ca="1">IF(A2498&lt;$G$2,"",IF(A2498=$G$2,AVERAGE(INDIRECT("C"&amp;A2498-$G$2+3):C2498),G2497+(2/($G$2+3))*(C2498-G2497)))</f>
        <v>56383.80720978864</v>
      </c>
      <c r="J2498">
        <f ca="1">IF(F2498="","",IF(C2498&lt;(F2498*(1-'inputs and tables'!$K$14)),0,IF(C2498&gt;(F2498*(1+'inputs and tables'!$K$14)),1,J2497)))</f>
        <v>1</v>
      </c>
      <c r="K2498">
        <f ca="1">IF(G2498="","",IF(C2498&lt;(G2498*(1-'inputs and tables'!$K$14)),0,IF(C2498&gt;(G2498*(1+'inputs and tables'!$K$14)),1,K2497)))</f>
        <v>1</v>
      </c>
      <c r="N2498" s="13">
        <f t="shared" si="117"/>
        <v>226475.97970419988</v>
      </c>
      <c r="O2498" s="10">
        <f ca="1">(O2497+(IF(J2497&lt;&gt;J2496,(-O2497*'inputs and tables'!$K$22-'inputs and tables'!$K$21)-O2497*'inputs and tables'!$K$22,0)*('inputs and tables'!$K$15+'inputs and tables'!$K$16)))*(IF(AND(J2497=0,'inputs and tables'!$K$16=1),(data!C2497/data!C2498-1)*'inputs and tables'!$K$18+1,1)*IF(AND(J2497=1,'inputs and tables'!$K$15=1),(data!C2498/data!C2497-1)*'inputs and tables'!$K$17+1,1))</f>
        <v>44623563.441546574</v>
      </c>
      <c r="P2498" s="10">
        <f ca="1">(P2497+(IF(K2497&lt;&gt;K2496,(-P2497*'inputs and tables'!$K$22-'inputs and tables'!$K$21)-P2497*'inputs and tables'!$K$22,0)*('inputs and tables'!$K$15+'inputs and tables'!$K$16)))*(IF(AND(K2497=0,'inputs and tables'!$K$16=1),data!C2497/data!C2498,1)*IF(AND(K2497=1,'inputs and tables'!$K$15=1),data!C2498/data!C2497,1))</f>
        <v>75659.815768903019</v>
      </c>
      <c r="R2498" s="36">
        <f ca="1">1-O2498/MAX($O$202:O2498)</f>
        <v>0.11787017099453645</v>
      </c>
      <c r="S2498" s="36">
        <f>1-N2498/MAX($N$202:N2498)</f>
        <v>4.6816477131771728E-2</v>
      </c>
    </row>
    <row r="2499" spans="1:19" x14ac:dyDescent="0.4">
      <c r="A2499" s="17">
        <f t="shared" si="115"/>
        <v>2497</v>
      </c>
      <c r="B2499">
        <v>1635984000</v>
      </c>
      <c r="C2499">
        <v>61444.5</v>
      </c>
      <c r="D2499" s="14">
        <f t="shared" si="116"/>
        <v>44504</v>
      </c>
      <c r="F2499">
        <f ca="1">IF(A2499&lt;$F$2,"",AVERAGE(INDIRECT("C"&amp;A2499-$F$2+3):C2499))</f>
        <v>55218.523863636357</v>
      </c>
      <c r="G2499" s="2">
        <f ca="1">IF(A2499&lt;$G$2,"",IF(A2499=$G$2,AVERAGE(INDIRECT("C"&amp;A2499-$G$2+3):C2499),G2498+(2/($G$2+3))*(C2499-G2498)))</f>
        <v>56599.155839159335</v>
      </c>
      <c r="J2499">
        <f ca="1">IF(F2499="","",IF(C2499&lt;(F2499*(1-'inputs and tables'!$K$14)),0,IF(C2499&gt;(F2499*(1+'inputs and tables'!$K$14)),1,J2498)))</f>
        <v>1</v>
      </c>
      <c r="K2499">
        <f ca="1">IF(G2499="","",IF(C2499&lt;(G2499*(1-'inputs and tables'!$K$14)),0,IF(C2499&gt;(G2499*(1+'inputs and tables'!$K$14)),1,K2498)))</f>
        <v>1</v>
      </c>
      <c r="N2499" s="13">
        <f t="shared" si="117"/>
        <v>221110.8712080323</v>
      </c>
      <c r="O2499" s="10">
        <f ca="1">(O2498+(IF(J2498&lt;&gt;J2497,(-O2498*'inputs and tables'!$K$22-'inputs and tables'!$K$21)-O2498*'inputs and tables'!$K$22,0)*('inputs and tables'!$K$15+'inputs and tables'!$K$16)))*(IF(AND(J2498=0,'inputs and tables'!$K$16=1),(data!C2498/data!C2499-1)*'inputs and tables'!$K$18+1,1)*IF(AND(J2498=1,'inputs and tables'!$K$15=1),(data!C2499/data!C2498-1)*'inputs and tables'!$K$17+1,1))</f>
        <v>42245063.592511959</v>
      </c>
      <c r="P2499" s="10">
        <f ca="1">(P2498+(IF(K2498&lt;&gt;K2497,(-P2498*'inputs and tables'!$K$22-'inputs and tables'!$K$21)-P2498*'inputs and tables'!$K$22,0)*('inputs and tables'!$K$15+'inputs and tables'!$K$16)))*(IF(AND(K2498=0,'inputs and tables'!$K$16=1),data!C2498/data!C2499,1)*IF(AND(K2498=1,'inputs and tables'!$K$15=1),data!C2499/data!C2498,1))</f>
        <v>73867.470633977937</v>
      </c>
      <c r="R2499" s="36">
        <f ca="1">1-O2499/MAX($O$202:O2499)</f>
        <v>0.16488895441972917</v>
      </c>
      <c r="S2499" s="36">
        <f>1-N2499/MAX($N$202:N2499)</f>
        <v>6.9396942502212289E-2</v>
      </c>
    </row>
    <row r="2500" spans="1:19" x14ac:dyDescent="0.4">
      <c r="A2500" s="17">
        <f t="shared" si="115"/>
        <v>2498</v>
      </c>
      <c r="B2500">
        <v>1636070400</v>
      </c>
      <c r="C2500">
        <v>61006.15</v>
      </c>
      <c r="D2500" s="14">
        <f t="shared" si="116"/>
        <v>44505</v>
      </c>
      <c r="F2500">
        <f ca="1">IF(A2500&lt;$F$2,"",AVERAGE(INDIRECT("C"&amp;A2500-$F$2+3):C2500))</f>
        <v>55614.684090909082</v>
      </c>
      <c r="G2500" s="2">
        <f ca="1">IF(A2500&lt;$G$2,"",IF(A2500=$G$2,AVERAGE(INDIRECT("C"&amp;A2500-$G$2+3):C2500),G2499+(2/($G$2+3))*(C2500-G2499)))</f>
        <v>56786.687505578084</v>
      </c>
      <c r="J2500">
        <f ca="1">IF(F2500="","",IF(C2500&lt;(F2500*(1-'inputs and tables'!$K$14)),0,IF(C2500&gt;(F2500*(1+'inputs and tables'!$K$14)),1,J2499)))</f>
        <v>1</v>
      </c>
      <c r="K2500">
        <f ca="1">IF(G2500="","",IF(C2500&lt;(G2500*(1-'inputs and tables'!$K$14)),0,IF(C2500&gt;(G2500*(1+'inputs and tables'!$K$14)),1,K2499)))</f>
        <v>1</v>
      </c>
      <c r="N2500" s="13">
        <f t="shared" si="117"/>
        <v>219533.44848681169</v>
      </c>
      <c r="O2500" s="10">
        <f ca="1">(O2499+(IF(J2499&lt;&gt;J2498,(-O2499*'inputs and tables'!$K$22-'inputs and tables'!$K$21)-O2499*'inputs and tables'!$K$22,0)*('inputs and tables'!$K$15+'inputs and tables'!$K$16)))*(IF(AND(J2499=0,'inputs and tables'!$K$16=1),(data!C2499/data!C2500-1)*'inputs and tables'!$K$18+1,1)*IF(AND(J2499=1,'inputs and tables'!$K$15=1),(data!C2500/data!C2499-1)*'inputs and tables'!$K$17+1,1))</f>
        <v>41566959.316978768</v>
      </c>
      <c r="P2500" s="10">
        <f ca="1">(P2499+(IF(K2499&lt;&gt;K2498,(-P2499*'inputs and tables'!$K$22-'inputs and tables'!$K$21)-P2499*'inputs and tables'!$K$22,0)*('inputs and tables'!$K$15+'inputs and tables'!$K$16)))*(IF(AND(K2499=0,'inputs and tables'!$K$16=1),data!C2499/data!C2500,1)*IF(AND(K2499=1,'inputs and tables'!$K$15=1),data!C2500/data!C2499,1))</f>
        <v>73340.494163302705</v>
      </c>
      <c r="R2500" s="36">
        <f ca="1">1-O2500/MAX($O$202:O2500)</f>
        <v>0.17829389034349352</v>
      </c>
      <c r="S2500" s="36">
        <f>1-N2500/MAX($N$202:N2500)</f>
        <v>7.6035939487363979E-2</v>
      </c>
    </row>
    <row r="2501" spans="1:19" x14ac:dyDescent="0.4">
      <c r="A2501" s="17">
        <f t="shared" ref="A2501:A2564" si="118">A2500+1</f>
        <v>2499</v>
      </c>
      <c r="B2501">
        <v>1636156800</v>
      </c>
      <c r="C2501">
        <v>61539.31</v>
      </c>
      <c r="D2501" s="14">
        <f t="shared" si="116"/>
        <v>44506</v>
      </c>
      <c r="F2501">
        <f ca="1">IF(A2501&lt;$F$2,"",AVERAGE(INDIRECT("C"&amp;A2501-$F$2+3):C2501))</f>
        <v>55992.904999999984</v>
      </c>
      <c r="G2501" s="2">
        <f ca="1">IF(A2501&lt;$G$2,"",IF(A2501=$G$2,AVERAGE(INDIRECT("C"&amp;A2501-$G$2+3):C2501),G2500+(2/($G$2+3))*(C2501-G2500)))</f>
        <v>56988.926760659866</v>
      </c>
      <c r="J2501">
        <f ca="1">IF(F2501="","",IF(C2501&lt;(F2501*(1-'inputs and tables'!$K$14)),0,IF(C2501&gt;(F2501*(1+'inputs and tables'!$K$14)),1,J2500)))</f>
        <v>1</v>
      </c>
      <c r="K2501">
        <f ca="1">IF(G2501="","",IF(C2501&lt;(G2501*(1-'inputs and tables'!$K$14)),0,IF(C2501&gt;(G2501*(1+'inputs and tables'!$K$14)),1,K2500)))</f>
        <v>1</v>
      </c>
      <c r="N2501" s="13">
        <f t="shared" si="117"/>
        <v>221452.04937205403</v>
      </c>
      <c r="O2501" s="10">
        <f ca="1">(O2500+(IF(J2500&lt;&gt;J2499,(-O2500*'inputs and tables'!$K$22-'inputs and tables'!$K$21)-O2500*'inputs and tables'!$K$22,0)*('inputs and tables'!$K$15+'inputs and tables'!$K$16)))*(IF(AND(J2500=0,'inputs and tables'!$K$16=1),(data!C2500/data!C2501-1)*'inputs and tables'!$K$18+1,1)*IF(AND(J2500=1,'inputs and tables'!$K$15=1),(data!C2501/data!C2500-1)*'inputs and tables'!$K$17+1,1))</f>
        <v>42384321.8298769</v>
      </c>
      <c r="P2501" s="10">
        <f ca="1">(P2500+(IF(K2500&lt;&gt;K2499,(-P2500*'inputs and tables'!$K$22-'inputs and tables'!$K$21)-P2500*'inputs and tables'!$K$22,0)*('inputs and tables'!$K$15+'inputs and tables'!$K$16)))*(IF(AND(K2500=0,'inputs and tables'!$K$16=1),data!C2500/data!C2501,1)*IF(AND(K2500=1,'inputs and tables'!$K$15=1),data!C2501/data!C2500,1))</f>
        <v>73981.449507445985</v>
      </c>
      <c r="R2501" s="36">
        <f ca="1">1-O2501/MAX($O$202:O2501)</f>
        <v>0.16213606254736102</v>
      </c>
      <c r="S2501" s="36">
        <f>1-N2501/MAX($N$202:N2501)</f>
        <v>6.7961004771717848E-2</v>
      </c>
    </row>
    <row r="2502" spans="1:19" x14ac:dyDescent="0.4">
      <c r="A2502" s="17">
        <f t="shared" si="118"/>
        <v>2500</v>
      </c>
      <c r="B2502">
        <v>1636243200</v>
      </c>
      <c r="C2502">
        <v>63309.13</v>
      </c>
      <c r="D2502" s="14">
        <f t="shared" si="116"/>
        <v>44507</v>
      </c>
      <c r="F2502">
        <f ca="1">IF(A2502&lt;$F$2,"",AVERAGE(INDIRECT("C"&amp;A2502-$F$2+3):C2502))</f>
        <v>56457.90977272726</v>
      </c>
      <c r="G2502" s="2">
        <f ca="1">IF(A2502&lt;$G$2,"",IF(A2502=$G$2,AVERAGE(INDIRECT("C"&amp;A2502-$G$2+3):C2502),G2501+(2/($G$2+3))*(C2502-G2501)))</f>
        <v>57257.871579355189</v>
      </c>
      <c r="J2502">
        <f ca="1">IF(F2502="","",IF(C2502&lt;(F2502*(1-'inputs and tables'!$K$14)),0,IF(C2502&gt;(F2502*(1+'inputs and tables'!$K$14)),1,J2501)))</f>
        <v>1</v>
      </c>
      <c r="K2502">
        <f ca="1">IF(G2502="","",IF(C2502&lt;(G2502*(1-'inputs and tables'!$K$14)),0,IF(C2502&gt;(G2502*(1+'inputs and tables'!$K$14)),1,K2501)))</f>
        <v>1</v>
      </c>
      <c r="N2502" s="13">
        <f t="shared" si="117"/>
        <v>227820.82838533269</v>
      </c>
      <c r="O2502" s="10">
        <f ca="1">(O2501+(IF(J2501&lt;&gt;J2500,(-O2501*'inputs and tables'!$K$22-'inputs and tables'!$K$21)-O2501*'inputs and tables'!$K$22,0)*('inputs and tables'!$K$15+'inputs and tables'!$K$16)))*(IF(AND(J2501=0,'inputs and tables'!$K$16=1),(data!C2501/data!C2502-1)*'inputs and tables'!$K$18+1,1)*IF(AND(J2501=1,'inputs and tables'!$K$15=1),(data!C2502/data!C2501-1)*'inputs and tables'!$K$17+1,1))</f>
        <v>45126932.951729648</v>
      </c>
      <c r="P2502" s="10">
        <f ca="1">(P2501+(IF(K2501&lt;&gt;K2500,(-P2501*'inputs and tables'!$K$22-'inputs and tables'!$K$21)-P2501*'inputs and tables'!$K$22,0)*('inputs and tables'!$K$15+'inputs and tables'!$K$16)))*(IF(AND(K2501=0,'inputs and tables'!$K$16=1),data!C2501/data!C2502,1)*IF(AND(K2501=1,'inputs and tables'!$K$15=1),data!C2502/data!C2501,1))</f>
        <v>76109.095218248855</v>
      </c>
      <c r="R2502" s="36">
        <f ca="1">1-O2502/MAX($O$202:O2502)</f>
        <v>0.10791943587393105</v>
      </c>
      <c r="S2502" s="36">
        <f>1-N2502/MAX($N$202:N2502)</f>
        <v>4.1156328954993215E-2</v>
      </c>
    </row>
    <row r="2503" spans="1:19" x14ac:dyDescent="0.4">
      <c r="A2503" s="17">
        <f t="shared" si="118"/>
        <v>2501</v>
      </c>
      <c r="B2503">
        <v>1636329600</v>
      </c>
      <c r="C2503">
        <v>67554.84</v>
      </c>
      <c r="D2503" s="14">
        <f t="shared" si="116"/>
        <v>44508</v>
      </c>
      <c r="F2503">
        <f ca="1">IF(A2503&lt;$F$2,"",AVERAGE(INDIRECT("C"&amp;A2503-$F$2+3):C2503))</f>
        <v>57022.66727272726</v>
      </c>
      <c r="G2503" s="2">
        <f ca="1">IF(A2503&lt;$G$2,"",IF(A2503=$G$2,AVERAGE(INDIRECT("C"&amp;A2503-$G$2+3):C2503),G2502+(2/($G$2+3))*(C2503-G2502)))</f>
        <v>57696.040448318796</v>
      </c>
      <c r="J2503">
        <f ca="1">IF(F2503="","",IF(C2503&lt;(F2503*(1-'inputs and tables'!$K$14)),0,IF(C2503&gt;(F2503*(1+'inputs and tables'!$K$14)),1,J2502)))</f>
        <v>1</v>
      </c>
      <c r="K2503">
        <f ca="1">IF(G2503="","",IF(C2503&lt;(G2503*(1-'inputs and tables'!$K$14)),0,IF(C2503&gt;(G2503*(1+'inputs and tables'!$K$14)),1,K2502)))</f>
        <v>1</v>
      </c>
      <c r="N2503" s="13">
        <f t="shared" si="117"/>
        <v>243099.21191838535</v>
      </c>
      <c r="O2503" s="10">
        <f ca="1">(O2502+(IF(J2502&lt;&gt;J2501,(-O2502*'inputs and tables'!$K$22-'inputs and tables'!$K$21)-O2502*'inputs and tables'!$K$22,0)*('inputs and tables'!$K$15+'inputs and tables'!$K$16)))*(IF(AND(J2502=0,'inputs and tables'!$K$16=1),(data!C2502/data!C2503-1)*'inputs and tables'!$K$18+1,1)*IF(AND(J2502=1,'inputs and tables'!$K$15=1),(data!C2503/data!C2502-1)*'inputs and tables'!$K$17+1,1))</f>
        <v>51936230.578005642</v>
      </c>
      <c r="P2503" s="10">
        <f ca="1">(P2502+(IF(K2502&lt;&gt;K2501,(-P2502*'inputs and tables'!$K$22-'inputs and tables'!$K$21)-P2502*'inputs and tables'!$K$22,0)*('inputs and tables'!$K$15+'inputs and tables'!$K$16)))*(IF(AND(K2502=0,'inputs and tables'!$K$16=1),data!C2502/data!C2503,1)*IF(AND(K2502=1,'inputs and tables'!$K$15=1),data!C2503/data!C2502,1))</f>
        <v>81213.211270057989</v>
      </c>
      <c r="R2503" s="36">
        <f ca="1">1-O2503/MAX($O$202:O2503)</f>
        <v>0</v>
      </c>
      <c r="S2503" s="36">
        <f>1-N2503/MAX($N$202:N2503)</f>
        <v>0</v>
      </c>
    </row>
    <row r="2504" spans="1:19" x14ac:dyDescent="0.4">
      <c r="A2504" s="17">
        <f t="shared" si="118"/>
        <v>2502</v>
      </c>
      <c r="B2504">
        <v>1636416000</v>
      </c>
      <c r="C2504">
        <v>66944.66</v>
      </c>
      <c r="D2504" s="14">
        <f t="shared" si="116"/>
        <v>44509</v>
      </c>
      <c r="F2504">
        <f ca="1">IF(A2504&lt;$F$2,"",AVERAGE(INDIRECT("C"&amp;A2504-$F$2+3):C2504))</f>
        <v>57562.818181818169</v>
      </c>
      <c r="G2504" s="2">
        <f ca="1">IF(A2504&lt;$G$2,"",IF(A2504=$G$2,AVERAGE(INDIRECT("C"&amp;A2504-$G$2+3):C2504),G2503+(2/($G$2+3))*(C2504-G2503)))</f>
        <v>58089.598727113742</v>
      </c>
      <c r="J2504">
        <f ca="1">IF(F2504="","",IF(C2504&lt;(F2504*(1-'inputs and tables'!$K$14)),0,IF(C2504&gt;(F2504*(1+'inputs and tables'!$K$14)),1,J2503)))</f>
        <v>1</v>
      </c>
      <c r="K2504">
        <f ca="1">IF(G2504="","",IF(C2504&lt;(G2504*(1-'inputs and tables'!$K$14)),0,IF(C2504&gt;(G2504*(1+'inputs and tables'!$K$14)),1,K2503)))</f>
        <v>1</v>
      </c>
      <c r="N2504" s="13">
        <f t="shared" si="117"/>
        <v>240903.45100579405</v>
      </c>
      <c r="O2504" s="10">
        <f ca="1">(O2503+(IF(J2503&lt;&gt;J2502,(-O2503*'inputs and tables'!$K$22-'inputs and tables'!$K$21)-O2503*'inputs and tables'!$K$22,0)*('inputs and tables'!$K$15+'inputs and tables'!$K$16)))*(IF(AND(J2503=0,'inputs and tables'!$K$16=1),(data!C2503/data!C2504-1)*'inputs and tables'!$K$18+1,1)*IF(AND(J2503=1,'inputs and tables'!$K$15=1),(data!C2504/data!C2503-1)*'inputs and tables'!$K$17+1,1))</f>
        <v>50880739.79982163</v>
      </c>
      <c r="P2504" s="10">
        <f ca="1">(P2503+(IF(K2503&lt;&gt;K2502,(-P2503*'inputs and tables'!$K$22-'inputs and tables'!$K$21)-P2503*'inputs and tables'!$K$22,0)*('inputs and tables'!$K$15+'inputs and tables'!$K$16)))*(IF(AND(K2503=0,'inputs and tables'!$K$16=1),data!C2503/data!C2504,1)*IF(AND(K2503=1,'inputs and tables'!$K$15=1),data!C2504/data!C2503,1))</f>
        <v>80479.663869860407</v>
      </c>
      <c r="R2504" s="36">
        <f ca="1">1-O2504/MAX($O$202:O2504)</f>
        <v>2.0322822169366317E-2</v>
      </c>
      <c r="S2504" s="36">
        <f>1-N2504/MAX($N$202:N2504)</f>
        <v>9.0323654086071903E-3</v>
      </c>
    </row>
    <row r="2505" spans="1:19" x14ac:dyDescent="0.4">
      <c r="A2505" s="17">
        <f t="shared" si="118"/>
        <v>2503</v>
      </c>
      <c r="B2505">
        <v>1636502400</v>
      </c>
      <c r="C2505">
        <v>64912.2</v>
      </c>
      <c r="D2505" s="14">
        <f t="shared" si="116"/>
        <v>44510</v>
      </c>
      <c r="F2505">
        <f ca="1">IF(A2505&lt;$F$2,"",AVERAGE(INDIRECT("C"&amp;A2505-$F$2+3):C2505))</f>
        <v>58079.646363636362</v>
      </c>
      <c r="G2505" s="2">
        <f ca="1">IF(A2505&lt;$G$2,"",IF(A2505=$G$2,AVERAGE(INDIRECT("C"&amp;A2505-$G$2+3):C2505),G2504+(2/($G$2+3))*(C2505-G2504)))</f>
        <v>58379.922185534437</v>
      </c>
      <c r="J2505">
        <f ca="1">IF(F2505="","",IF(C2505&lt;(F2505*(1-'inputs and tables'!$K$14)),0,IF(C2505&gt;(F2505*(1+'inputs and tables'!$K$14)),1,J2504)))</f>
        <v>1</v>
      </c>
      <c r="K2505">
        <f ca="1">IF(G2505="","",IF(C2505&lt;(G2505*(1-'inputs and tables'!$K$14)),0,IF(C2505&gt;(G2505*(1+'inputs and tables'!$K$14)),1,K2504)))</f>
        <v>1</v>
      </c>
      <c r="N2505" s="13">
        <f t="shared" si="117"/>
        <v>233589.54982187232</v>
      </c>
      <c r="O2505" s="10">
        <f ca="1">(O2504+(IF(J2504&lt;&gt;J2503,(-O2504*'inputs and tables'!$K$22-'inputs and tables'!$K$21)-O2504*'inputs and tables'!$K$22,0)*('inputs and tables'!$K$15+'inputs and tables'!$K$16)))*(IF(AND(J2504=0,'inputs and tables'!$K$16=1),(data!C2504/data!C2505-1)*'inputs and tables'!$K$18+1,1)*IF(AND(J2504=1,'inputs and tables'!$K$15=1),(data!C2505/data!C2504-1)*'inputs and tables'!$K$17+1,1))</f>
        <v>47405042.052899346</v>
      </c>
      <c r="P2505" s="10">
        <f ca="1">(P2504+(IF(K2504&lt;&gt;K2503,(-P2504*'inputs and tables'!$K$22-'inputs and tables'!$K$21)-P2504*'inputs and tables'!$K$22,0)*('inputs and tables'!$K$15+'inputs and tables'!$K$16)))*(IF(AND(K2504=0,'inputs and tables'!$K$16=1),data!C2504/data!C2505,1)*IF(AND(K2504=1,'inputs and tables'!$K$15=1),data!C2505/data!C2504,1))</f>
        <v>78036.277083984765</v>
      </c>
      <c r="R2505" s="36">
        <f ca="1">1-O2505/MAX($O$202:O2505)</f>
        <v>8.7245232753283442E-2</v>
      </c>
      <c r="S2505" s="36">
        <f>1-N2505/MAX($N$202:N2505)</f>
        <v>3.9118440662430753E-2</v>
      </c>
    </row>
    <row r="2506" spans="1:19" x14ac:dyDescent="0.4">
      <c r="A2506" s="17">
        <f t="shared" si="118"/>
        <v>2504</v>
      </c>
      <c r="B2506">
        <v>1636588800</v>
      </c>
      <c r="C2506">
        <v>64807.59</v>
      </c>
      <c r="D2506" s="14">
        <f t="shared" si="116"/>
        <v>44511</v>
      </c>
      <c r="F2506">
        <f ca="1">IF(A2506&lt;$F$2,"",AVERAGE(INDIRECT("C"&amp;A2506-$F$2+3):C2506))</f>
        <v>58620.135454545445</v>
      </c>
      <c r="G2506" s="2">
        <f ca="1">IF(A2506&lt;$G$2,"",IF(A2506=$G$2,AVERAGE(INDIRECT("C"&amp;A2506-$G$2+3):C2506),G2505+(2/($G$2+3))*(C2506-G2505)))</f>
        <v>58653.439964873396</v>
      </c>
      <c r="J2506">
        <f ca="1">IF(F2506="","",IF(C2506&lt;(F2506*(1-'inputs and tables'!$K$14)),0,IF(C2506&gt;(F2506*(1+'inputs and tables'!$K$14)),1,J2505)))</f>
        <v>1</v>
      </c>
      <c r="K2506">
        <f ca="1">IF(G2506="","",IF(C2506&lt;(G2506*(1-'inputs and tables'!$K$14)),0,IF(C2506&gt;(G2506*(1+'inputs and tables'!$K$14)),1,K2505)))</f>
        <v>1</v>
      </c>
      <c r="N2506" s="13">
        <f t="shared" si="117"/>
        <v>233213.10590521464</v>
      </c>
      <c r="O2506" s="10">
        <f ca="1">(O2505+(IF(J2505&lt;&gt;J2504,(-O2505*'inputs and tables'!$K$22-'inputs and tables'!$K$21)-O2505*'inputs and tables'!$K$22,0)*('inputs and tables'!$K$15+'inputs and tables'!$K$16)))*(IF(AND(J2505=0,'inputs and tables'!$K$16=1),(data!C2505/data!C2506-1)*'inputs and tables'!$K$18+1,1)*IF(AND(J2505=1,'inputs and tables'!$K$15=1),(data!C2506/data!C2505-1)*'inputs and tables'!$K$17+1,1))</f>
        <v>47233150.740317181</v>
      </c>
      <c r="P2506" s="10">
        <f ca="1">(P2505+(IF(K2505&lt;&gt;K2504,(-P2505*'inputs and tables'!$K$22-'inputs and tables'!$K$21)-P2505*'inputs and tables'!$K$22,0)*('inputs and tables'!$K$15+'inputs and tables'!$K$16)))*(IF(AND(K2505=0,'inputs and tables'!$K$16=1),data!C2505/data!C2506,1)*IF(AND(K2505=1,'inputs and tables'!$K$15=1),data!C2506/data!C2505,1))</f>
        <v>77910.516827118481</v>
      </c>
      <c r="R2506" s="36">
        <f ca="1">1-O2506/MAX($O$202:O2506)</f>
        <v>9.0554893671474068E-2</v>
      </c>
      <c r="S2506" s="36">
        <f>1-N2506/MAX($N$202:N2506)</f>
        <v>4.066696035398798E-2</v>
      </c>
    </row>
    <row r="2507" spans="1:19" x14ac:dyDescent="0.4">
      <c r="A2507" s="17">
        <f t="shared" si="118"/>
        <v>2505</v>
      </c>
      <c r="B2507">
        <v>1636675200</v>
      </c>
      <c r="C2507">
        <v>64147.9</v>
      </c>
      <c r="D2507" s="14">
        <f t="shared" si="116"/>
        <v>44512</v>
      </c>
      <c r="F2507">
        <f ca="1">IF(A2507&lt;$F$2,"",AVERAGE(INDIRECT("C"&amp;A2507-$F$2+3):C2507))</f>
        <v>59134.356818181812</v>
      </c>
      <c r="G2507" s="2">
        <f ca="1">IF(A2507&lt;$G$2,"",IF(A2507=$G$2,AVERAGE(INDIRECT("C"&amp;A2507-$G$2+3):C2507),G2506+(2/($G$2+3))*(C2507-G2506)))</f>
        <v>58887.246774878782</v>
      </c>
      <c r="J2507">
        <f ca="1">IF(F2507="","",IF(C2507&lt;(F2507*(1-'inputs and tables'!$K$14)),0,IF(C2507&gt;(F2507*(1+'inputs and tables'!$K$14)),1,J2506)))</f>
        <v>1</v>
      </c>
      <c r="K2507">
        <f ca="1">IF(G2507="","",IF(C2507&lt;(G2507*(1-'inputs and tables'!$K$14)),0,IF(C2507&gt;(G2507*(1+'inputs and tables'!$K$14)),1,K2506)))</f>
        <v>1</v>
      </c>
      <c r="N2507" s="13">
        <f t="shared" si="117"/>
        <v>230839.18097088815</v>
      </c>
      <c r="O2507" s="10">
        <f ca="1">(O2506+(IF(J2506&lt;&gt;J2505,(-O2506*'inputs and tables'!$K$22-'inputs and tables'!$K$21)-O2506*'inputs and tables'!$K$22,0)*('inputs and tables'!$K$15+'inputs and tables'!$K$16)))*(IF(AND(J2506=0,'inputs and tables'!$K$16=1),(data!C2506/data!C2507-1)*'inputs and tables'!$K$18+1,1)*IF(AND(J2506=1,'inputs and tables'!$K$15=1),(data!C2507/data!C2506-1)*'inputs and tables'!$K$17+1,1))</f>
        <v>46151359.491379693</v>
      </c>
      <c r="P2507" s="10">
        <f ca="1">(P2506+(IF(K2506&lt;&gt;K2505,(-P2506*'inputs and tables'!$K$22-'inputs and tables'!$K$21)-P2506*'inputs and tables'!$K$22,0)*('inputs and tables'!$K$15+'inputs and tables'!$K$16)))*(IF(AND(K2506=0,'inputs and tables'!$K$16=1),data!C2506/data!C2507,1)*IF(AND(K2506=1,'inputs and tables'!$K$15=1),data!C2507/data!C2506,1))</f>
        <v>77117.449397120217</v>
      </c>
      <c r="R2507" s="36">
        <f ca="1">1-O2507/MAX($O$202:O2507)</f>
        <v>0.11138411513976465</v>
      </c>
      <c r="S2507" s="36">
        <f>1-N2507/MAX($N$202:N2507)</f>
        <v>5.0432211814875005E-2</v>
      </c>
    </row>
    <row r="2508" spans="1:19" x14ac:dyDescent="0.4">
      <c r="A2508" s="17">
        <f t="shared" si="118"/>
        <v>2506</v>
      </c>
      <c r="B2508">
        <v>1636761600</v>
      </c>
      <c r="C2508">
        <v>64400.01</v>
      </c>
      <c r="D2508" s="14">
        <f t="shared" si="116"/>
        <v>44513</v>
      </c>
      <c r="F2508">
        <f ca="1">IF(A2508&lt;$F$2,"",AVERAGE(INDIRECT("C"&amp;A2508-$F$2+3):C2508))</f>
        <v>59601.98363636362</v>
      </c>
      <c r="G2508" s="2">
        <f ca="1">IF(A2508&lt;$G$2,"",IF(A2508=$G$2,AVERAGE(INDIRECT("C"&amp;A2508-$G$2+3):C2508),G2507+(2/($G$2+3))*(C2508-G2507)))</f>
        <v>59121.83244403288</v>
      </c>
      <c r="J2508">
        <f ca="1">IF(F2508="","",IF(C2508&lt;(F2508*(1-'inputs and tables'!$K$14)),0,IF(C2508&gt;(F2508*(1+'inputs and tables'!$K$14)),1,J2507)))</f>
        <v>1</v>
      </c>
      <c r="K2508">
        <f ca="1">IF(G2508="","",IF(C2508&lt;(G2508*(1-'inputs and tables'!$K$14)),0,IF(C2508&gt;(G2508*(1+'inputs and tables'!$K$14)),1,K2507)))</f>
        <v>1</v>
      </c>
      <c r="N2508" s="13">
        <f t="shared" si="117"/>
        <v>231746.41045017849</v>
      </c>
      <c r="O2508" s="10">
        <f ca="1">(O2507+(IF(J2507&lt;&gt;J2506,(-O2507*'inputs and tables'!$K$22-'inputs and tables'!$K$21)-O2507*'inputs and tables'!$K$22,0)*('inputs and tables'!$K$15+'inputs and tables'!$K$16)))*(IF(AND(J2507=0,'inputs and tables'!$K$16=1),(data!C2507/data!C2508-1)*'inputs and tables'!$K$18+1,1)*IF(AND(J2507=1,'inputs and tables'!$K$15=1),(data!C2508/data!C2507-1)*'inputs and tables'!$K$17+1,1))</f>
        <v>46559467.056757294</v>
      </c>
      <c r="P2508" s="10">
        <f ca="1">(P2507+(IF(K2507&lt;&gt;K2506,(-P2507*'inputs and tables'!$K$22-'inputs and tables'!$K$21)-P2507*'inputs and tables'!$K$22,0)*('inputs and tables'!$K$15+'inputs and tables'!$K$16)))*(IF(AND(K2507=0,'inputs and tables'!$K$16=1),data!C2507/data!C2508,1)*IF(AND(K2507=1,'inputs and tables'!$K$15=1),data!C2508/data!C2507,1))</f>
        <v>77420.531495949763</v>
      </c>
      <c r="R2508" s="36">
        <f ca="1">1-O2508/MAX($O$202:O2508)</f>
        <v>0.10352625636111035</v>
      </c>
      <c r="S2508" s="36">
        <f>1-N2508/MAX($N$202:N2508)</f>
        <v>4.6700280838500974E-2</v>
      </c>
    </row>
    <row r="2509" spans="1:19" x14ac:dyDescent="0.4">
      <c r="A2509" s="17">
        <f t="shared" si="118"/>
        <v>2507</v>
      </c>
      <c r="B2509">
        <v>1636848000</v>
      </c>
      <c r="C2509">
        <v>65505.02</v>
      </c>
      <c r="D2509" s="14">
        <f t="shared" si="116"/>
        <v>44514</v>
      </c>
      <c r="F2509">
        <f ca="1">IF(A2509&lt;$F$2,"",AVERAGE(INDIRECT("C"&amp;A2509-$F$2+3):C2509))</f>
        <v>59996.05772727271</v>
      </c>
      <c r="G2509" s="2">
        <f ca="1">IF(A2509&lt;$G$2,"",IF(A2509=$G$2,AVERAGE(INDIRECT("C"&amp;A2509-$G$2+3):C2509),G2508+(2/($G$2+3))*(C2509-G2508)))</f>
        <v>59393.457446414461</v>
      </c>
      <c r="J2509">
        <f ca="1">IF(F2509="","",IF(C2509&lt;(F2509*(1-'inputs and tables'!$K$14)),0,IF(C2509&gt;(F2509*(1+'inputs and tables'!$K$14)),1,J2508)))</f>
        <v>1</v>
      </c>
      <c r="K2509">
        <f ca="1">IF(G2509="","",IF(C2509&lt;(G2509*(1-'inputs and tables'!$K$14)),0,IF(C2509&gt;(G2509*(1+'inputs and tables'!$K$14)),1,K2508)))</f>
        <v>1</v>
      </c>
      <c r="N2509" s="13">
        <f t="shared" si="117"/>
        <v>235722.83997265139</v>
      </c>
      <c r="O2509" s="10">
        <f ca="1">(O2508+(IF(J2508&lt;&gt;J2507,(-O2508*'inputs and tables'!$K$22-'inputs and tables'!$K$21)-O2508*'inputs and tables'!$K$22,0)*('inputs and tables'!$K$15+'inputs and tables'!$K$16)))*(IF(AND(J2508=0,'inputs and tables'!$K$16=1),(data!C2508/data!C2509-1)*'inputs and tables'!$K$18+1,1)*IF(AND(J2508=1,'inputs and tables'!$K$15=1),(data!C2509/data!C2508-1)*'inputs and tables'!$K$17+1,1))</f>
        <v>48356974.891893819</v>
      </c>
      <c r="P2509" s="10">
        <f ca="1">(P2508+(IF(K2508&lt;&gt;K2507,(-P2508*'inputs and tables'!$K$22-'inputs and tables'!$K$21)-P2508*'inputs and tables'!$K$22,0)*('inputs and tables'!$K$15+'inputs and tables'!$K$16)))*(IF(AND(K2508=0,'inputs and tables'!$K$16=1),data!C2508/data!C2509,1)*IF(AND(K2508=1,'inputs and tables'!$K$15=1),data!C2509/data!C2508,1))</f>
        <v>78748.954605019753</v>
      </c>
      <c r="R2509" s="36">
        <f ca="1">1-O2509/MAX($O$202:O2509)</f>
        <v>6.8916354657967638E-2</v>
      </c>
      <c r="S2509" s="36">
        <f>1-N2509/MAX($N$202:N2509)</f>
        <v>3.0343051659955211E-2</v>
      </c>
    </row>
    <row r="2510" spans="1:19" x14ac:dyDescent="0.4">
      <c r="A2510" s="17">
        <f t="shared" si="118"/>
        <v>2508</v>
      </c>
      <c r="B2510">
        <v>1636934400</v>
      </c>
      <c r="C2510">
        <v>63624.59</v>
      </c>
      <c r="D2510" s="14">
        <f t="shared" si="116"/>
        <v>44515</v>
      </c>
      <c r="F2510">
        <f ca="1">IF(A2510&lt;$F$2,"",AVERAGE(INDIRECT("C"&amp;A2510-$F$2+3):C2510))</f>
        <v>60358.941818181804</v>
      </c>
      <c r="G2510" s="2">
        <f ca="1">IF(A2510&lt;$G$2,"",IF(A2510=$G$2,AVERAGE(INDIRECT("C"&amp;A2510-$G$2+3):C2510),G2509+(2/($G$2+3))*(C2510-G2509)))</f>
        <v>59573.505640184056</v>
      </c>
      <c r="J2510">
        <f ca="1">IF(F2510="","",IF(C2510&lt;(F2510*(1-'inputs and tables'!$K$14)),0,IF(C2510&gt;(F2510*(1+'inputs and tables'!$K$14)),1,J2509)))</f>
        <v>1</v>
      </c>
      <c r="K2510">
        <f ca="1">IF(G2510="","",IF(C2510&lt;(G2510*(1-'inputs and tables'!$K$14)),0,IF(C2510&gt;(G2510*(1+'inputs and tables'!$K$14)),1,K2509)))</f>
        <v>1</v>
      </c>
      <c r="N2510" s="13">
        <f t="shared" si="117"/>
        <v>228956.02576559104</v>
      </c>
      <c r="O2510" s="10">
        <f ca="1">(O2509+(IF(J2509&lt;&gt;J2508,(-O2509*'inputs and tables'!$K$22-'inputs and tables'!$K$21)-O2509*'inputs and tables'!$K$22,0)*('inputs and tables'!$K$15+'inputs and tables'!$K$16)))*(IF(AND(J2509=0,'inputs and tables'!$K$16=1),(data!C2509/data!C2510-1)*'inputs and tables'!$K$18+1,1)*IF(AND(J2509=1,'inputs and tables'!$K$15=1),(data!C2510/data!C2509-1)*'inputs and tables'!$K$17+1,1))</f>
        <v>45233599.169454239</v>
      </c>
      <c r="P2510" s="10">
        <f ca="1">(P2509+(IF(K2509&lt;&gt;K2508,(-P2509*'inputs and tables'!$K$22-'inputs and tables'!$K$21)-P2509*'inputs and tables'!$K$22,0)*('inputs and tables'!$K$15+'inputs and tables'!$K$16)))*(IF(AND(K2509=0,'inputs and tables'!$K$16=1),data!C2509/data!C2510,1)*IF(AND(K2509=1,'inputs and tables'!$K$15=1),data!C2510/data!C2509,1))</f>
        <v>76488.335545474125</v>
      </c>
      <c r="R2510" s="36">
        <f ca="1">1-O2510/MAX($O$202:O2510)</f>
        <v>0.12905502255278967</v>
      </c>
      <c r="S2510" s="36">
        <f>1-N2510/MAX($N$202:N2510)</f>
        <v>5.8178658997638188E-2</v>
      </c>
    </row>
    <row r="2511" spans="1:19" x14ac:dyDescent="0.4">
      <c r="A2511" s="17">
        <f t="shared" si="118"/>
        <v>2509</v>
      </c>
      <c r="B2511">
        <v>1637020800</v>
      </c>
      <c r="C2511">
        <v>60107.98</v>
      </c>
      <c r="D2511" s="14">
        <f t="shared" si="116"/>
        <v>44516</v>
      </c>
      <c r="F2511">
        <f ca="1">IF(A2511&lt;$F$2,"",AVERAGE(INDIRECT("C"&amp;A2511-$F$2+3):C2511))</f>
        <v>60628.805227272707</v>
      </c>
      <c r="G2511" s="2">
        <f ca="1">IF(A2511&lt;$G$2,"",IF(A2511=$G$2,AVERAGE(INDIRECT("C"&amp;A2511-$G$2+3):C2511),G2510+(2/($G$2+3))*(C2511-G2510)))</f>
        <v>59596.249229963454</v>
      </c>
      <c r="J2511">
        <f ca="1">IF(F2511="","",IF(C2511&lt;(F2511*(1-'inputs and tables'!$K$14)),0,IF(C2511&gt;(F2511*(1+'inputs and tables'!$K$14)),1,J2510)))</f>
        <v>0</v>
      </c>
      <c r="K2511">
        <f ca="1">IF(G2511="","",IF(C2511&lt;(G2511*(1-'inputs and tables'!$K$14)),0,IF(C2511&gt;(G2511*(1+'inputs and tables'!$K$14)),1,K2510)))</f>
        <v>1</v>
      </c>
      <c r="N2511" s="13">
        <f t="shared" si="117"/>
        <v>216301.34225772822</v>
      </c>
      <c r="O2511" s="10">
        <f ca="1">(O2510+(IF(J2510&lt;&gt;J2509,(-O2510*'inputs and tables'!$K$22-'inputs and tables'!$K$21)-O2510*'inputs and tables'!$K$22,0)*('inputs and tables'!$K$15+'inputs and tables'!$K$16)))*(IF(AND(J2510=0,'inputs and tables'!$K$16=1),(data!C2510/data!C2511-1)*'inputs and tables'!$K$18+1,1)*IF(AND(J2510=1,'inputs and tables'!$K$15=1),(data!C2511/data!C2510-1)*'inputs and tables'!$K$17+1,1))</f>
        <v>39608335.633069769</v>
      </c>
      <c r="P2511" s="10">
        <f ca="1">(P2510+(IF(K2510&lt;&gt;K2509,(-P2510*'inputs and tables'!$K$22-'inputs and tables'!$K$21)-P2510*'inputs and tables'!$K$22,0)*('inputs and tables'!$K$15+'inputs and tables'!$K$16)))*(IF(AND(K2510=0,'inputs and tables'!$K$16=1),data!C2510/data!C2511,1)*IF(AND(K2510=1,'inputs and tables'!$K$15=1),data!C2511/data!C2510,1))</f>
        <v>72260.730374854247</v>
      </c>
      <c r="R2511" s="36">
        <f ca="1">1-O2511/MAX($O$202:O2511)</f>
        <v>0.23736599302138395</v>
      </c>
      <c r="S2511" s="36">
        <f>1-N2511/MAX($N$202:N2511)</f>
        <v>0.11023429261323092</v>
      </c>
    </row>
    <row r="2512" spans="1:19" x14ac:dyDescent="0.4">
      <c r="A2512" s="17">
        <f t="shared" si="118"/>
        <v>2510</v>
      </c>
      <c r="B2512">
        <v>1637107200</v>
      </c>
      <c r="C2512">
        <v>60351.51</v>
      </c>
      <c r="D2512" s="14">
        <f t="shared" si="116"/>
        <v>44517</v>
      </c>
      <c r="F2512">
        <f ca="1">IF(A2512&lt;$F$2,"",AVERAGE(INDIRECT("C"&amp;A2512-$F$2+3):C2512))</f>
        <v>60881.213636363624</v>
      </c>
      <c r="G2512" s="2">
        <f ca="1">IF(A2512&lt;$G$2,"",IF(A2512=$G$2,AVERAGE(INDIRECT("C"&amp;A2512-$G$2+3):C2512),G2511+(2/($G$2+3))*(C2512-G2511)))</f>
        <v>59628.387986135225</v>
      </c>
      <c r="J2512">
        <f ca="1">IF(F2512="","",IF(C2512&lt;(F2512*(1-'inputs and tables'!$K$14)),0,IF(C2512&gt;(F2512*(1+'inputs and tables'!$K$14)),1,J2511)))</f>
        <v>0</v>
      </c>
      <c r="K2512">
        <f ca="1">IF(G2512="","",IF(C2512&lt;(G2512*(1-'inputs and tables'!$K$14)),0,IF(C2512&gt;(G2512*(1+'inputs and tables'!$K$14)),1,K2511)))</f>
        <v>1</v>
      </c>
      <c r="N2512" s="13">
        <f t="shared" si="117"/>
        <v>217177.6962107312</v>
      </c>
      <c r="O2512" s="10">
        <f ca="1">(O2511+(IF(J2511&lt;&gt;J2510,(-O2511*'inputs and tables'!$K$22-'inputs and tables'!$K$21)-O2511*'inputs and tables'!$K$22,0)*('inputs and tables'!$K$15+'inputs and tables'!$K$16)))*(IF(AND(J2511=0,'inputs and tables'!$K$16=1),(data!C2511/data!C2512-1)*'inputs and tables'!$K$18+1,1)*IF(AND(J2511=1,'inputs and tables'!$K$15=1),(data!C2512/data!C2511-1)*'inputs and tables'!$K$17+1,1))</f>
        <v>39369611.331575856</v>
      </c>
      <c r="P2512" s="10">
        <f ca="1">(P2511+(IF(K2511&lt;&gt;K2510,(-P2511*'inputs and tables'!$K$22-'inputs and tables'!$K$21)-P2511*'inputs and tables'!$K$22,0)*('inputs and tables'!$K$15+'inputs and tables'!$K$16)))*(IF(AND(K2511=0,'inputs and tables'!$K$16=1),data!C2511/data!C2512,1)*IF(AND(K2511=1,'inputs and tables'!$K$15=1),data!C2512/data!C2511,1))</f>
        <v>72553.497752300435</v>
      </c>
      <c r="R2512" s="36">
        <f ca="1">1-O2512/MAX($O$202:O2512)</f>
        <v>0.24196248180844293</v>
      </c>
      <c r="S2512" s="36">
        <f>1-N2512/MAX($N$202:N2512)</f>
        <v>0.10662936956108549</v>
      </c>
    </row>
    <row r="2513" spans="1:19" x14ac:dyDescent="0.4">
      <c r="A2513" s="17">
        <f t="shared" si="118"/>
        <v>2511</v>
      </c>
      <c r="B2513">
        <v>1637193600</v>
      </c>
      <c r="C2513">
        <v>56898</v>
      </c>
      <c r="D2513" s="14">
        <f t="shared" si="116"/>
        <v>44518</v>
      </c>
      <c r="F2513">
        <f ca="1">IF(A2513&lt;$F$2,"",AVERAGE(INDIRECT("C"&amp;A2513-$F$2+3):C2513))</f>
        <v>61004.032045454529</v>
      </c>
      <c r="G2513" s="2">
        <f ca="1">IF(A2513&lt;$G$2,"",IF(A2513=$G$2,AVERAGE(INDIRECT("C"&amp;A2513-$G$2+3):C2513),G2512+(2/($G$2+3))*(C2513-G2512)))</f>
        <v>59512.20126332096</v>
      </c>
      <c r="J2513">
        <f ca="1">IF(F2513="","",IF(C2513&lt;(F2513*(1-'inputs and tables'!$K$14)),0,IF(C2513&gt;(F2513*(1+'inputs and tables'!$K$14)),1,J2512)))</f>
        <v>0</v>
      </c>
      <c r="K2513">
        <f ca="1">IF(G2513="","",IF(C2513&lt;(G2513*(1-'inputs and tables'!$K$14)),0,IF(C2513&gt;(G2513*(1+'inputs and tables'!$K$14)),1,K2512)))</f>
        <v>0</v>
      </c>
      <c r="N2513" s="13">
        <f t="shared" si="117"/>
        <v>204750.08096728954</v>
      </c>
      <c r="O2513" s="10">
        <f ca="1">(O2512+(IF(J2512&lt;&gt;J2511,(-O2512*'inputs and tables'!$K$22-'inputs and tables'!$K$21)-O2512*'inputs and tables'!$K$22,0)*('inputs and tables'!$K$15+'inputs and tables'!$K$16)))*(IF(AND(J2512=0,'inputs and tables'!$K$16=1),(data!C2512/data!C2513-1)*'inputs and tables'!$K$18+1,1)*IF(AND(J2512=1,'inputs and tables'!$K$15=1),(data!C2513/data!C2512-1)*'inputs and tables'!$K$17+1,1))</f>
        <v>41759209.321482547</v>
      </c>
      <c r="P2513" s="10">
        <f ca="1">(P2512+(IF(K2512&lt;&gt;K2511,(-P2512*'inputs and tables'!$K$22-'inputs and tables'!$K$21)-P2512*'inputs and tables'!$K$22,0)*('inputs and tables'!$K$15+'inputs and tables'!$K$16)))*(IF(AND(K2512=0,'inputs and tables'!$K$16=1),data!C2512/data!C2513,1)*IF(AND(K2512=1,'inputs and tables'!$K$15=1),data!C2513/data!C2512,1))</f>
        <v>68401.750264581453</v>
      </c>
      <c r="R2513" s="36">
        <f ca="1">1-O2513/MAX($O$202:O2513)</f>
        <v>0.19595225035127861</v>
      </c>
      <c r="S2513" s="36">
        <f>1-N2513/MAX($N$202:N2513)</f>
        <v>0.15775094723042782</v>
      </c>
    </row>
    <row r="2514" spans="1:19" x14ac:dyDescent="0.4">
      <c r="A2514" s="17">
        <f t="shared" si="118"/>
        <v>2512</v>
      </c>
      <c r="B2514">
        <v>1637280000</v>
      </c>
      <c r="C2514">
        <v>58122.16</v>
      </c>
      <c r="D2514" s="14">
        <f t="shared" ref="D2514:D2517" si="119">(B2514/86400)+DATE(1970,1,1)</f>
        <v>44519</v>
      </c>
      <c r="F2514">
        <f ca="1">IF(A2514&lt;$F$2,"",AVERAGE(INDIRECT("C"&amp;A2514-$F$2+3):C2514))</f>
        <v>61067.274772727258</v>
      </c>
      <c r="G2514" s="2">
        <f ca="1">IF(A2514&lt;$G$2,"",IF(A2514=$G$2,AVERAGE(INDIRECT("C"&amp;A2514-$G$2+3):C2514),G2513+(2/($G$2+3))*(C2514-G2513)))</f>
        <v>59453.05057126475</v>
      </c>
      <c r="J2514">
        <f ca="1">IF(F2514="","",IF(C2514&lt;(F2514*(1-'inputs and tables'!$K$14)),0,IF(C2514&gt;(F2514*(1+'inputs and tables'!$K$14)),1,J2513)))</f>
        <v>0</v>
      </c>
      <c r="K2514">
        <f ca="1">IF(G2514="","",IF(C2514&lt;(G2514*(1-'inputs and tables'!$K$14)),0,IF(C2514&gt;(G2514*(1+'inputs and tables'!$K$14)),1,K2513)))</f>
        <v>0</v>
      </c>
      <c r="N2514" s="13">
        <f t="shared" si="117"/>
        <v>209155.27726798409</v>
      </c>
      <c r="O2514" s="10">
        <f ca="1">(O2513+(IF(J2513&lt;&gt;J2512,(-O2513*'inputs and tables'!$K$22-'inputs and tables'!$K$21)-O2513*'inputs and tables'!$K$22,0)*('inputs and tables'!$K$15+'inputs and tables'!$K$16)))*(IF(AND(J2513=0,'inputs and tables'!$K$16=1),(data!C2513/data!C2514-1)*'inputs and tables'!$K$18+1,1)*IF(AND(J2513=1,'inputs and tables'!$K$15=1),(data!C2514/data!C2513-1)*'inputs and tables'!$K$17+1,1))</f>
        <v>40879683.273534805</v>
      </c>
      <c r="P2514" s="10">
        <f ca="1">(P2513+(IF(K2513&lt;&gt;K2512,(-P2513*'inputs and tables'!$K$22-'inputs and tables'!$K$21)-P2513*'inputs and tables'!$K$22,0)*('inputs and tables'!$K$15+'inputs and tables'!$K$16)))*(IF(AND(K2513=0,'inputs and tables'!$K$16=1),data!C2513/data!C2514,1)*IF(AND(K2513=1,'inputs and tables'!$K$15=1),data!C2514/data!C2513,1))</f>
        <v>66827.160948269084</v>
      </c>
      <c r="R2514" s="36">
        <f ca="1">1-O2514/MAX($O$202:O2514)</f>
        <v>0.21288698046471533</v>
      </c>
      <c r="S2514" s="36">
        <f>1-N2514/MAX($N$202:N2514)</f>
        <v>0.13962996581740095</v>
      </c>
    </row>
    <row r="2515" spans="1:19" x14ac:dyDescent="0.4">
      <c r="A2515" s="17">
        <f t="shared" si="118"/>
        <v>2513</v>
      </c>
      <c r="B2515">
        <v>1637366400</v>
      </c>
      <c r="C2515">
        <v>59760.76</v>
      </c>
      <c r="D2515" s="14">
        <f t="shared" si="119"/>
        <v>44520</v>
      </c>
      <c r="F2515">
        <f ca="1">IF(A2515&lt;$F$2,"",AVERAGE(INDIRECT("C"&amp;A2515-$F$2+3):C2515))</f>
        <v>61202.796136363613</v>
      </c>
      <c r="G2515" s="2">
        <f ca="1">IF(A2515&lt;$G$2,"",IF(A2515=$G$2,AVERAGE(INDIRECT("C"&amp;A2515-$G$2+3):C2515),G2514+(2/($G$2+3))*(C2515-G2514)))</f>
        <v>59466.144589508804</v>
      </c>
      <c r="J2515">
        <f ca="1">IF(F2515="","",IF(C2515&lt;(F2515*(1-'inputs and tables'!$K$14)),0,IF(C2515&gt;(F2515*(1+'inputs and tables'!$K$14)),1,J2514)))</f>
        <v>0</v>
      </c>
      <c r="K2515">
        <f ca="1">IF(G2515="","",IF(C2515&lt;(G2515*(1-'inputs and tables'!$K$14)),0,IF(C2515&gt;(G2515*(1+'inputs and tables'!$K$14)),1,K2514)))</f>
        <v>1</v>
      </c>
      <c r="N2515" s="13">
        <f t="shared" si="117"/>
        <v>215051.85505055991</v>
      </c>
      <c r="O2515" s="10">
        <f ca="1">(O2514+(IF(J2514&lt;&gt;J2513,(-O2514*'inputs and tables'!$K$22-'inputs and tables'!$K$21)-O2514*'inputs and tables'!$K$22,0)*('inputs and tables'!$K$15+'inputs and tables'!$K$16)))*(IF(AND(J2514=0,'inputs and tables'!$K$16=1),(data!C2514/data!C2515-1)*'inputs and tables'!$K$18+1,1)*IF(AND(J2514=1,'inputs and tables'!$K$15=1),(data!C2515/data!C2514-1)*'inputs and tables'!$K$17+1,1))</f>
        <v>39758789.747213952</v>
      </c>
      <c r="P2515" s="10">
        <f ca="1">(P2514+(IF(K2514&lt;&gt;K2513,(-P2514*'inputs and tables'!$K$22-'inputs and tables'!$K$21)-P2514*'inputs and tables'!$K$22,0)*('inputs and tables'!$K$15+'inputs and tables'!$K$16)))*(IF(AND(K2514=0,'inputs and tables'!$K$16=1),data!C2514/data!C2515,1)*IF(AND(K2514=1,'inputs and tables'!$K$15=1),data!C2515/data!C2514,1))</f>
        <v>64994.804968695971</v>
      </c>
      <c r="R2515" s="36">
        <f ca="1">1-O2515/MAX($O$202:O2515)</f>
        <v>0.23446909210135647</v>
      </c>
      <c r="S2515" s="36">
        <f>1-N2515/MAX($N$202:N2515)</f>
        <v>0.11537411679163179</v>
      </c>
    </row>
    <row r="2516" spans="1:19" x14ac:dyDescent="0.4">
      <c r="A2516" s="17">
        <f t="shared" si="118"/>
        <v>2514</v>
      </c>
      <c r="B2516">
        <v>1637452800</v>
      </c>
      <c r="C2516">
        <v>58671.21</v>
      </c>
      <c r="D2516" s="14">
        <f t="shared" si="119"/>
        <v>44521</v>
      </c>
      <c r="F2516">
        <f ca="1">IF(A2516&lt;$F$2,"",AVERAGE(INDIRECT("C"&amp;A2516-$F$2+3):C2516))</f>
        <v>61309.782272727251</v>
      </c>
      <c r="G2516" s="2">
        <f ca="1">IF(A2516&lt;$G$2,"",IF(A2516=$G$2,AVERAGE(INDIRECT("C"&amp;A2516-$G$2+3):C2516),G2515+(2/($G$2+3))*(C2516-G2515)))</f>
        <v>59432.317585699915</v>
      </c>
      <c r="J2516">
        <f ca="1">IF(F2516="","",IF(C2516&lt;(F2516*(1-'inputs and tables'!$K$14)),0,IF(C2516&gt;(F2516*(1+'inputs and tables'!$K$14)),1,J2515)))</f>
        <v>0</v>
      </c>
      <c r="K2516">
        <f ca="1">IF(G2516="","",IF(C2516&lt;(G2516*(1-'inputs and tables'!$K$14)),0,IF(C2516&gt;(G2516*(1+'inputs and tables'!$K$14)),1,K2515)))</f>
        <v>0</v>
      </c>
      <c r="N2516" s="13">
        <f t="shared" si="117"/>
        <v>211131.05905214325</v>
      </c>
      <c r="O2516" s="10">
        <f ca="1">(O2515+(IF(J2515&lt;&gt;J2514,(-O2515*'inputs and tables'!$K$22-'inputs and tables'!$K$21)-O2515*'inputs and tables'!$K$22,0)*('inputs and tables'!$K$15+'inputs and tables'!$K$16)))*(IF(AND(J2515=0,'inputs and tables'!$K$16=1),(data!C2515/data!C2516-1)*'inputs and tables'!$K$18+1,1)*IF(AND(J2515=1,'inputs and tables'!$K$15=1),(data!C2516/data!C2515-1)*'inputs and tables'!$K$17+1,1))</f>
        <v>40497127.841299228</v>
      </c>
      <c r="P2516" s="10">
        <f ca="1">(P2515+(IF(K2515&lt;&gt;K2514,(-P2515*'inputs and tables'!$K$22-'inputs and tables'!$K$21)-P2515*'inputs and tables'!$K$22,0)*('inputs and tables'!$K$15+'inputs and tables'!$K$16)))*(IF(AND(K2515=0,'inputs and tables'!$K$16=1),data!C2515/data!C2516,1)*IF(AND(K2515=1,'inputs and tables'!$K$15=1),data!C2516/data!C2515,1))</f>
        <v>63682.208919781966</v>
      </c>
      <c r="R2516" s="36">
        <f ca="1">1-O2516/MAX($O$202:O2516)</f>
        <v>0.22025284872234707</v>
      </c>
      <c r="S2516" s="36">
        <f>1-N2516/MAX($N$202:N2516)</f>
        <v>0.1315024948619522</v>
      </c>
    </row>
    <row r="2517" spans="1:19" x14ac:dyDescent="0.4">
      <c r="A2517" s="17">
        <f t="shared" si="118"/>
        <v>2515</v>
      </c>
      <c r="B2517">
        <v>1637539200</v>
      </c>
      <c r="C2517">
        <v>56280.81</v>
      </c>
      <c r="D2517" s="14">
        <f t="shared" si="119"/>
        <v>44522</v>
      </c>
      <c r="F2517">
        <f ca="1">IF(A2517&lt;$F$2,"",AVERAGE(INDIRECT("C"&amp;A2517-$F$2+3):C2517))</f>
        <v>61339.748636363613</v>
      </c>
      <c r="G2517" s="2">
        <f ca="1">IF(A2517&lt;$G$2,"",IF(A2517=$G$2,AVERAGE(INDIRECT("C"&amp;A2517-$G$2+3):C2517),G2516+(2/($G$2+3))*(C2517-G2516)))</f>
        <v>59298.210879925449</v>
      </c>
      <c r="J2517">
        <f ca="1">IF(F2517="","",IF(C2517&lt;(F2517*(1-'inputs and tables'!$K$14)),0,IF(C2517&gt;(F2517*(1+'inputs and tables'!$K$14)),1,J2516)))</f>
        <v>0</v>
      </c>
      <c r="K2517">
        <f ca="1">IF(G2517="","",IF(C2517&lt;(G2517*(1-'inputs and tables'!$K$14)),0,IF(C2517&gt;(G2517*(1+'inputs and tables'!$K$14)),1,K2516)))</f>
        <v>0</v>
      </c>
      <c r="N2517" s="13">
        <f t="shared" si="117"/>
        <v>202529.09424592493</v>
      </c>
      <c r="O2517" s="10">
        <f ca="1">(O2516+(IF(J2516&lt;&gt;J2515,(-O2516*'inputs and tables'!$K$22-'inputs and tables'!$K$21)-O2516*'inputs and tables'!$K$22,0)*('inputs and tables'!$K$15+'inputs and tables'!$K$16)))*(IF(AND(J2516=0,'inputs and tables'!$K$16=1),(data!C2516/data!C2517-1)*'inputs and tables'!$K$18+1,1)*IF(AND(J2516=1,'inputs and tables'!$K$15=1),(data!C2517/data!C2516-1)*'inputs and tables'!$K$17+1,1))</f>
        <v>42217151.671657063</v>
      </c>
      <c r="P2517" s="10">
        <f ca="1">(P2516+(IF(K2516&lt;&gt;K2515,(-P2516*'inputs and tables'!$K$22-'inputs and tables'!$K$21)-P2516*'inputs and tables'!$K$22,0)*('inputs and tables'!$K$15+'inputs and tables'!$K$16)))*(IF(AND(K2516=0,'inputs and tables'!$K$16=1),data!C2516/data!C2517,1)*IF(AND(K2516=1,'inputs and tables'!$K$15=1),data!C2517/data!C2516,1))</f>
        <v>66254.192650937475</v>
      </c>
      <c r="R2517" s="36">
        <f ca="1">1-O2517/MAX($O$202:O2517)</f>
        <v>0.18713485361150739</v>
      </c>
      <c r="S2517" s="36">
        <f>1-N2517/MAX($N$202:N2517)</f>
        <v>0.16688708018552045</v>
      </c>
    </row>
    <row r="2518" spans="1:19" x14ac:dyDescent="0.4">
      <c r="A2518" s="17">
        <f t="shared" si="118"/>
        <v>2516</v>
      </c>
      <c r="B2518">
        <v>1637625600</v>
      </c>
      <c r="C2518">
        <v>57566.85</v>
      </c>
      <c r="D2518" s="14">
        <f t="shared" ref="D2518:D2581" si="120">(B2518/86400)+DATE(1970,1,1)</f>
        <v>44523</v>
      </c>
      <c r="F2518">
        <f ca="1">IF(A2518&lt;$F$2,"",AVERAGE(INDIRECT("C"&amp;A2518-$F$2+3):C2518))</f>
        <v>61405.11954545453</v>
      </c>
      <c r="G2518" s="2">
        <f ca="1">IF(A2518&lt;$G$2,"",IF(A2518=$G$2,AVERAGE(INDIRECT("C"&amp;A2518-$G$2+3):C2518),G2517+(2/($G$2+3))*(C2518-G2517)))</f>
        <v>59224.535948864788</v>
      </c>
      <c r="J2518">
        <f ca="1">IF(F2518="","",IF(C2518&lt;(F2518*(1-'inputs and tables'!$K$14)),0,IF(C2518&gt;(F2518*(1+'inputs and tables'!$K$14)),1,J2517)))</f>
        <v>0</v>
      </c>
      <c r="K2518">
        <f ca="1">IF(G2518="","",IF(C2518&lt;(G2518*(1-'inputs and tables'!$K$14)),0,IF(C2518&gt;(G2518*(1+'inputs and tables'!$K$14)),1,K2517)))</f>
        <v>0</v>
      </c>
      <c r="N2518" s="13">
        <f t="shared" ref="N2518:N2581" si="121">(C2518/C2517)*N2517</f>
        <v>207156.96858469211</v>
      </c>
      <c r="O2518" s="10">
        <f ca="1">(O2517+(IF(J2517&lt;&gt;J2516,(-O2517*'inputs and tables'!$K$22-'inputs and tables'!$K$21)-O2517*'inputs and tables'!$K$22,0)*('inputs and tables'!$K$15+'inputs and tables'!$K$16)))*(IF(AND(J2517=0,'inputs and tables'!$K$16=1),(data!C2517/data!C2518-1)*'inputs and tables'!$K$18+1,1)*IF(AND(J2517=1,'inputs and tables'!$K$15=1),(data!C2518/data!C2517-1)*'inputs and tables'!$K$17+1,1))</f>
        <v>41274023.017999306</v>
      </c>
      <c r="P2518" s="10">
        <f ca="1">(P2517+(IF(K2517&lt;&gt;K2516,(-P2517*'inputs and tables'!$K$22-'inputs and tables'!$K$21)-P2517*'inputs and tables'!$K$22,0)*('inputs and tables'!$K$15+'inputs and tables'!$K$16)))*(IF(AND(K2517=0,'inputs and tables'!$K$16=1),data!C2517/data!C2518,1)*IF(AND(K2517=1,'inputs and tables'!$K$15=1),data!C2518/data!C2517,1))</f>
        <v>64774.077933581706</v>
      </c>
      <c r="R2518" s="36">
        <f ca="1">1-O2518/MAX($O$202:O2518)</f>
        <v>0.20529421256308211</v>
      </c>
      <c r="S2518" s="36">
        <f>1-N2518/MAX($N$202:N2518)</f>
        <v>0.1478501022280565</v>
      </c>
    </row>
    <row r="2519" spans="1:19" x14ac:dyDescent="0.4">
      <c r="A2519" s="17">
        <f t="shared" si="118"/>
        <v>2517</v>
      </c>
      <c r="B2519">
        <v>1637712000</v>
      </c>
      <c r="C2519">
        <v>57162.66</v>
      </c>
      <c r="D2519" s="14">
        <f t="shared" si="120"/>
        <v>44524</v>
      </c>
      <c r="F2519">
        <f ca="1">IF(A2519&lt;$F$2,"",AVERAGE(INDIRECT("C"&amp;A2519-$F$2+3):C2519))</f>
        <v>61397.738181818168</v>
      </c>
      <c r="G2519" s="2">
        <f ca="1">IF(A2519&lt;$G$2,"",IF(A2519=$G$2,AVERAGE(INDIRECT("C"&amp;A2519-$G$2+3):C2519),G2518+(2/($G$2+3))*(C2519-G2518)))</f>
        <v>59136.796546785437</v>
      </c>
      <c r="J2519">
        <f ca="1">IF(F2519="","",IF(C2519&lt;(F2519*(1-'inputs and tables'!$K$14)),0,IF(C2519&gt;(F2519*(1+'inputs and tables'!$K$14)),1,J2518)))</f>
        <v>0</v>
      </c>
      <c r="K2519">
        <f ca="1">IF(G2519="","",IF(C2519&lt;(G2519*(1-'inputs and tables'!$K$14)),0,IF(C2519&gt;(G2519*(1+'inputs and tables'!$K$14)),1,K2518)))</f>
        <v>0</v>
      </c>
      <c r="N2519" s="13">
        <f t="shared" si="121"/>
        <v>205702.47220123105</v>
      </c>
      <c r="O2519" s="10">
        <f ca="1">(O2518+(IF(J2518&lt;&gt;J2517,(-O2518*'inputs and tables'!$K$22-'inputs and tables'!$K$21)-O2518*'inputs and tables'!$K$22,0)*('inputs and tables'!$K$15+'inputs and tables'!$K$16)))*(IF(AND(J2518=0,'inputs and tables'!$K$16=1),(data!C2518/data!C2519-1)*'inputs and tables'!$K$18+1,1)*IF(AND(J2518=1,'inputs and tables'!$K$15=1),(data!C2519/data!C2518-1)*'inputs and tables'!$K$17+1,1))</f>
        <v>41565866.458518781</v>
      </c>
      <c r="P2519" s="10">
        <f ca="1">(P2518+(IF(K2518&lt;&gt;K2517,(-P2518*'inputs and tables'!$K$22-'inputs and tables'!$K$21)-P2518*'inputs and tables'!$K$22,0)*('inputs and tables'!$K$15+'inputs and tables'!$K$16)))*(IF(AND(K2518=0,'inputs and tables'!$K$16=1),data!C2518/data!C2519,1)*IF(AND(K2518=1,'inputs and tables'!$K$15=1),data!C2519/data!C2518,1))</f>
        <v>65232.087315230048</v>
      </c>
      <c r="R2519" s="36">
        <f ca="1">1-O2519/MAX($O$202:O2519)</f>
        <v>0.19967494760543103</v>
      </c>
      <c r="S2519" s="36">
        <f>1-N2519/MAX($N$202:N2519)</f>
        <v>0.15383324125998954</v>
      </c>
    </row>
    <row r="2520" spans="1:19" x14ac:dyDescent="0.4">
      <c r="A2520" s="17">
        <f t="shared" si="118"/>
        <v>2518</v>
      </c>
      <c r="B2520">
        <v>1637798400</v>
      </c>
      <c r="C2520">
        <v>58987.27</v>
      </c>
      <c r="D2520" s="14">
        <f t="shared" si="120"/>
        <v>44525</v>
      </c>
      <c r="F2520">
        <f ca="1">IF(A2520&lt;$F$2,"",AVERAGE(INDIRECT("C"&amp;A2520-$F$2+3):C2520))</f>
        <v>61465.514772727263</v>
      </c>
      <c r="G2520" s="2">
        <f ca="1">IF(A2520&lt;$G$2,"",IF(A2520=$G$2,AVERAGE(INDIRECT("C"&amp;A2520-$G$2+3):C2520),G2519+(2/($G$2+3))*(C2520-G2519)))</f>
        <v>59130.433715007333</v>
      </c>
      <c r="J2520">
        <f ca="1">IF(F2520="","",IF(C2520&lt;(F2520*(1-'inputs and tables'!$K$14)),0,IF(C2520&gt;(F2520*(1+'inputs and tables'!$K$14)),1,J2519)))</f>
        <v>0</v>
      </c>
      <c r="K2520">
        <f ca="1">IF(G2520="","",IF(C2520&lt;(G2520*(1-'inputs and tables'!$K$14)),0,IF(C2520&gt;(G2520*(1+'inputs and tables'!$K$14)),1,K2519)))</f>
        <v>0</v>
      </c>
      <c r="N2520" s="13">
        <f t="shared" si="121"/>
        <v>212268.41556011405</v>
      </c>
      <c r="O2520" s="10">
        <f ca="1">(O2519+(IF(J2519&lt;&gt;J2518,(-O2519*'inputs and tables'!$K$22-'inputs and tables'!$K$21)-O2519*'inputs and tables'!$K$22,0)*('inputs and tables'!$K$15+'inputs and tables'!$K$16)))*(IF(AND(J2519=0,'inputs and tables'!$K$16=1),(data!C2519/data!C2520-1)*'inputs and tables'!$K$18+1,1)*IF(AND(J2519=1,'inputs and tables'!$K$15=1),(data!C2520/data!C2519-1)*'inputs and tables'!$K$17+1,1))</f>
        <v>40280139.96873755</v>
      </c>
      <c r="P2520" s="10">
        <f ca="1">(P2519+(IF(K2519&lt;&gt;K2518,(-P2519*'inputs and tables'!$K$22-'inputs and tables'!$K$21)-P2519*'inputs and tables'!$K$22,0)*('inputs and tables'!$K$15+'inputs and tables'!$K$16)))*(IF(AND(K2519=0,'inputs and tables'!$K$16=1),data!C2519/data!C2520,1)*IF(AND(K2519=1,'inputs and tables'!$K$15=1),data!C2520/data!C2519,1))</f>
        <v>63214.310957106652</v>
      </c>
      <c r="R2520" s="36">
        <f ca="1">1-O2520/MAX($O$202:O2520)</f>
        <v>0.22443081601313408</v>
      </c>
      <c r="S2520" s="36">
        <f>1-N2520/MAX($N$202:N2520)</f>
        <v>0.12682392556921163</v>
      </c>
    </row>
    <row r="2521" spans="1:19" x14ac:dyDescent="0.4">
      <c r="A2521" s="17">
        <f t="shared" si="118"/>
        <v>2519</v>
      </c>
      <c r="B2521">
        <v>1637884800</v>
      </c>
      <c r="C2521">
        <v>53757.67</v>
      </c>
      <c r="D2521" s="14">
        <f t="shared" si="120"/>
        <v>44526</v>
      </c>
      <c r="F2521">
        <f ca="1">IF(A2521&lt;$F$2,"",AVERAGE(INDIRECT("C"&amp;A2521-$F$2+3):C2521))</f>
        <v>61383.477272727272</v>
      </c>
      <c r="G2521" s="2">
        <f ca="1">IF(A2521&lt;$G$2,"",IF(A2521=$G$2,AVERAGE(INDIRECT("C"&amp;A2521-$G$2+3):C2521),G2520+(2/($G$2+3))*(C2521-G2520)))</f>
        <v>58901.805471815533</v>
      </c>
      <c r="J2521">
        <f ca="1">IF(F2521="","",IF(C2521&lt;(F2521*(1-'inputs and tables'!$K$14)),0,IF(C2521&gt;(F2521*(1+'inputs and tables'!$K$14)),1,J2520)))</f>
        <v>0</v>
      </c>
      <c r="K2521">
        <f ca="1">IF(G2521="","",IF(C2521&lt;(G2521*(1-'inputs and tables'!$K$14)),0,IF(C2521&gt;(G2521*(1+'inputs and tables'!$K$14)),1,K2520)))</f>
        <v>0</v>
      </c>
      <c r="N2521" s="13">
        <f t="shared" si="121"/>
        <v>193449.4584187991</v>
      </c>
      <c r="O2521" s="10">
        <f ca="1">(O2520+(IF(J2520&lt;&gt;J2519,(-O2520*'inputs and tables'!$K$22-'inputs and tables'!$K$21)-O2520*'inputs and tables'!$K$22,0)*('inputs and tables'!$K$15+'inputs and tables'!$K$16)))*(IF(AND(J2520=0,'inputs and tables'!$K$16=1),(data!C2520/data!C2521-1)*'inputs and tables'!$K$18+1,1)*IF(AND(J2520=1,'inputs and tables'!$K$15=1),(data!C2521/data!C2520-1)*'inputs and tables'!$K$17+1,1))</f>
        <v>44198632.343509555</v>
      </c>
      <c r="P2521" s="10">
        <f ca="1">(P2520+(IF(K2520&lt;&gt;K2519,(-P2520*'inputs and tables'!$K$22-'inputs and tables'!$K$21)-P2520*'inputs and tables'!$K$22,0)*('inputs and tables'!$K$15+'inputs and tables'!$K$16)))*(IF(AND(K2520=0,'inputs and tables'!$K$16=1),data!C2520/data!C2521,1)*IF(AND(K2520=1,'inputs and tables'!$K$15=1),data!C2521/data!C2520,1))</f>
        <v>69363.862464478254</v>
      </c>
      <c r="R2521" s="36">
        <f ca="1">1-O2521/MAX($O$202:O2521)</f>
        <v>0.14898266871475396</v>
      </c>
      <c r="S2521" s="36">
        <f>1-N2521/MAX($N$202:N2521)</f>
        <v>0.20423658763754016</v>
      </c>
    </row>
    <row r="2522" spans="1:19" x14ac:dyDescent="0.4">
      <c r="A2522" s="17">
        <f t="shared" si="118"/>
        <v>2520</v>
      </c>
      <c r="B2522">
        <v>1637971200</v>
      </c>
      <c r="C2522">
        <v>54759.05</v>
      </c>
      <c r="D2522" s="14">
        <f t="shared" si="120"/>
        <v>44527</v>
      </c>
      <c r="F2522">
        <f ca="1">IF(A2522&lt;$F$2,"",AVERAGE(INDIRECT("C"&amp;A2522-$F$2+3):C2522))</f>
        <v>61324.375909090901</v>
      </c>
      <c r="G2522" s="2">
        <f ca="1">IF(A2522&lt;$G$2,"",IF(A2522=$G$2,AVERAGE(INDIRECT("C"&amp;A2522-$G$2+3):C2522),G2521+(2/($G$2+3))*(C2522-G2521)))</f>
        <v>58725.518004929763</v>
      </c>
      <c r="J2522">
        <f ca="1">IF(F2522="","",IF(C2522&lt;(F2522*(1-'inputs and tables'!$K$14)),0,IF(C2522&gt;(F2522*(1+'inputs and tables'!$K$14)),1,J2521)))</f>
        <v>0</v>
      </c>
      <c r="K2522">
        <f ca="1">IF(G2522="","",IF(C2522&lt;(G2522*(1-'inputs and tables'!$K$14)),0,IF(C2522&gt;(G2522*(1+'inputs and tables'!$K$14)),1,K2521)))</f>
        <v>0</v>
      </c>
      <c r="N2522" s="13">
        <f t="shared" si="121"/>
        <v>197052.97059987797</v>
      </c>
      <c r="O2522" s="10">
        <f ca="1">(O2521+(IF(J2521&lt;&gt;J2520,(-O2521*'inputs and tables'!$K$22-'inputs and tables'!$K$21)-O2521*'inputs and tables'!$K$22,0)*('inputs and tables'!$K$15+'inputs and tables'!$K$16)))*(IF(AND(J2521=0,'inputs and tables'!$K$16=1),(data!C2521/data!C2522-1)*'inputs and tables'!$K$18+1,1)*IF(AND(J2521=1,'inputs and tables'!$K$15=1),(data!C2522/data!C2521-1)*'inputs and tables'!$K$17+1,1))</f>
        <v>43390370.942770429</v>
      </c>
      <c r="P2522" s="10">
        <f ca="1">(P2521+(IF(K2521&lt;&gt;K2520,(-P2521*'inputs and tables'!$K$22-'inputs and tables'!$K$21)-P2521*'inputs and tables'!$K$22,0)*('inputs and tables'!$K$15+'inputs and tables'!$K$16)))*(IF(AND(K2521=0,'inputs and tables'!$K$16=1),data!C2521/data!C2522,1)*IF(AND(K2521=1,'inputs and tables'!$K$15=1),data!C2522/data!C2521,1))</f>
        <v>68095.40392484545</v>
      </c>
      <c r="R2522" s="36">
        <f ca="1">1-O2522/MAX($O$202:O2522)</f>
        <v>0.16454524211955956</v>
      </c>
      <c r="S2522" s="36">
        <f>1-N2522/MAX($N$202:N2522)</f>
        <v>0.18941337141794723</v>
      </c>
    </row>
    <row r="2523" spans="1:19" x14ac:dyDescent="0.4">
      <c r="A2523" s="17">
        <f t="shared" si="118"/>
        <v>2521</v>
      </c>
      <c r="B2523">
        <v>1638057600</v>
      </c>
      <c r="C2523">
        <v>57317.17</v>
      </c>
      <c r="D2523" s="14">
        <f t="shared" si="120"/>
        <v>44528</v>
      </c>
      <c r="F2523">
        <f ca="1">IF(A2523&lt;$F$2,"",AVERAGE(INDIRECT("C"&amp;A2523-$F$2+3):C2523))</f>
        <v>61224.870909090903</v>
      </c>
      <c r="G2523" s="2">
        <f ca="1">IF(A2523&lt;$G$2,"",IF(A2523=$G$2,AVERAGE(INDIRECT("C"&amp;A2523-$G$2+3):C2523),G2522+(2/($G$2+3))*(C2523-G2522)))</f>
        <v>58665.588302592325</v>
      </c>
      <c r="J2523">
        <f ca="1">IF(F2523="","",IF(C2523&lt;(F2523*(1-'inputs and tables'!$K$14)),0,IF(C2523&gt;(F2523*(1+'inputs and tables'!$K$14)),1,J2522)))</f>
        <v>0</v>
      </c>
      <c r="K2523">
        <f ca="1">IF(G2523="","",IF(C2523&lt;(G2523*(1-'inputs and tables'!$K$14)),0,IF(C2523&gt;(G2523*(1+'inputs and tables'!$K$14)),1,K2522)))</f>
        <v>0</v>
      </c>
      <c r="N2523" s="13">
        <f t="shared" si="121"/>
        <v>206258.48357263699</v>
      </c>
      <c r="O2523" s="10">
        <f ca="1">(O2522+(IF(J2522&lt;&gt;J2521,(-O2522*'inputs and tables'!$K$22-'inputs and tables'!$K$21)-O2522*'inputs and tables'!$K$22,0)*('inputs and tables'!$K$15+'inputs and tables'!$K$16)))*(IF(AND(J2522=0,'inputs and tables'!$K$16=1),(data!C2522/data!C2523-1)*'inputs and tables'!$K$18+1,1)*IF(AND(J2522=1,'inputs and tables'!$K$15=1),(data!C2523/data!C2522-1)*'inputs and tables'!$K$17+1,1))</f>
        <v>41453817.276284106</v>
      </c>
      <c r="P2523" s="10">
        <f ca="1">(P2522+(IF(K2522&lt;&gt;K2521,(-P2522*'inputs and tables'!$K$22-'inputs and tables'!$K$21)-P2522*'inputs and tables'!$K$22,0)*('inputs and tables'!$K$15+'inputs and tables'!$K$16)))*(IF(AND(K2522=0,'inputs and tables'!$K$16=1),data!C2522/data!C2523,1)*IF(AND(K2522=1,'inputs and tables'!$K$15=1),data!C2523/data!C2522,1))</f>
        <v>65056.241058147294</v>
      </c>
      <c r="R2523" s="36">
        <f ca="1">1-O2523/MAX($O$202:O2523)</f>
        <v>0.20183238531293624</v>
      </c>
      <c r="S2523" s="36">
        <f>1-N2523/MAX($N$202:N2523)</f>
        <v>0.15154606242868751</v>
      </c>
    </row>
    <row r="2524" spans="1:19" x14ac:dyDescent="0.4">
      <c r="A2524" s="17">
        <f t="shared" si="118"/>
        <v>2522</v>
      </c>
      <c r="B2524">
        <v>1638144000</v>
      </c>
      <c r="C2524">
        <v>57838.06</v>
      </c>
      <c r="D2524" s="14">
        <f t="shared" si="120"/>
        <v>44529</v>
      </c>
      <c r="F2524">
        <f ca="1">IF(A2524&lt;$F$2,"",AVERAGE(INDIRECT("C"&amp;A2524-$F$2+3):C2524))</f>
        <v>61155.794545454533</v>
      </c>
      <c r="G2524" s="2">
        <f ca="1">IF(A2524&lt;$G$2,"",IF(A2524=$G$2,AVERAGE(INDIRECT("C"&amp;A2524-$G$2+3):C2524),G2523+(2/($G$2+3))*(C2524-G2523)))</f>
        <v>58630.374332269246</v>
      </c>
      <c r="J2524">
        <f ca="1">IF(F2524="","",IF(C2524&lt;(F2524*(1-'inputs and tables'!$K$14)),0,IF(C2524&gt;(F2524*(1+'inputs and tables'!$K$14)),1,J2523)))</f>
        <v>0</v>
      </c>
      <c r="K2524">
        <f ca="1">IF(G2524="","",IF(C2524&lt;(G2524*(1-'inputs and tables'!$K$14)),0,IF(C2524&gt;(G2524*(1+'inputs and tables'!$K$14)),1,K2523)))</f>
        <v>0</v>
      </c>
      <c r="N2524" s="13">
        <f t="shared" si="121"/>
        <v>208132.93029616069</v>
      </c>
      <c r="O2524" s="10">
        <f ca="1">(O2523+(IF(J2523&lt;&gt;J2522,(-O2523*'inputs and tables'!$K$22-'inputs and tables'!$K$21)-O2523*'inputs and tables'!$K$22,0)*('inputs and tables'!$K$15+'inputs and tables'!$K$16)))*(IF(AND(J2523=0,'inputs and tables'!$K$16=1),(data!C2523/data!C2524-1)*'inputs and tables'!$K$18+1,1)*IF(AND(J2523=1,'inputs and tables'!$K$15=1),(data!C2524/data!C2523-1)*'inputs and tables'!$K$17+1,1))</f>
        <v>41080483.888527952</v>
      </c>
      <c r="P2524" s="10">
        <f ca="1">(P2523+(IF(K2523&lt;&gt;K2522,(-P2523*'inputs and tables'!$K$22-'inputs and tables'!$K$21)-P2523*'inputs and tables'!$K$22,0)*('inputs and tables'!$K$15+'inputs and tables'!$K$16)))*(IF(AND(K2523=0,'inputs and tables'!$K$16=1),data!C2523/data!C2524,1)*IF(AND(K2523=1,'inputs and tables'!$K$15=1),data!C2524/data!C2523,1))</f>
        <v>64470.344065669015</v>
      </c>
      <c r="R2524" s="36">
        <f ca="1">1-O2524/MAX($O$202:O2524)</f>
        <v>0.20902068880745772</v>
      </c>
      <c r="S2524" s="36">
        <f>1-N2524/MAX($N$202:N2524)</f>
        <v>0.14383543799378395</v>
      </c>
    </row>
    <row r="2525" spans="1:19" x14ac:dyDescent="0.4">
      <c r="A2525" s="17">
        <f t="shared" si="118"/>
        <v>2523</v>
      </c>
      <c r="B2525">
        <v>1638230400</v>
      </c>
      <c r="C2525">
        <v>56987.97</v>
      </c>
      <c r="D2525" s="14">
        <f t="shared" si="120"/>
        <v>44530</v>
      </c>
      <c r="F2525">
        <f ca="1">IF(A2525&lt;$F$2,"",AVERAGE(INDIRECT("C"&amp;A2525-$F$2+3):C2525))</f>
        <v>61052.632272727271</v>
      </c>
      <c r="G2525" s="2">
        <f ca="1">IF(A2525&lt;$G$2,"",IF(A2525=$G$2,AVERAGE(INDIRECT("C"&amp;A2525-$G$2+3):C2525),G2524+(2/($G$2+3))*(C2525-G2524)))</f>
        <v>58560.484786215238</v>
      </c>
      <c r="J2525">
        <f ca="1">IF(F2525="","",IF(C2525&lt;(F2525*(1-'inputs and tables'!$K$14)),0,IF(C2525&gt;(F2525*(1+'inputs and tables'!$K$14)),1,J2524)))</f>
        <v>0</v>
      </c>
      <c r="K2525">
        <f ca="1">IF(G2525="","",IF(C2525&lt;(G2525*(1-'inputs and tables'!$K$14)),0,IF(C2525&gt;(G2525*(1+'inputs and tables'!$K$14)),1,K2524)))</f>
        <v>0</v>
      </c>
      <c r="N2525" s="13">
        <f t="shared" si="121"/>
        <v>205073.84216776455</v>
      </c>
      <c r="O2525" s="10">
        <f ca="1">(O2524+(IF(J2524&lt;&gt;J2523,(-O2524*'inputs and tables'!$K$22-'inputs and tables'!$K$21)-O2524*'inputs and tables'!$K$22,0)*('inputs and tables'!$K$15+'inputs and tables'!$K$16)))*(IF(AND(J2524=0,'inputs and tables'!$K$16=1),(data!C2524/data!C2525-1)*'inputs and tables'!$K$18+1,1)*IF(AND(J2524=1,'inputs and tables'!$K$15=1),(data!C2525/data!C2524-1)*'inputs and tables'!$K$17+1,1))</f>
        <v>41693281.792169698</v>
      </c>
      <c r="P2525" s="10">
        <f ca="1">(P2524+(IF(K2524&lt;&gt;K2523,(-P2524*'inputs and tables'!$K$22-'inputs and tables'!$K$21)-P2524*'inputs and tables'!$K$22,0)*('inputs and tables'!$K$15+'inputs and tables'!$K$16)))*(IF(AND(K2524=0,'inputs and tables'!$K$16=1),data!C2524/data!C2525,1)*IF(AND(K2524=1,'inputs and tables'!$K$15=1),data!C2525/data!C2524,1))</f>
        <v>65432.048698888699</v>
      </c>
      <c r="R2525" s="36">
        <f ca="1">1-O2525/MAX($O$202:O2525)</f>
        <v>0.19722164415554844</v>
      </c>
      <c r="S2525" s="36">
        <f>1-N2525/MAX($N$202:N2525)</f>
        <v>0.15641914036063143</v>
      </c>
    </row>
    <row r="2526" spans="1:19" x14ac:dyDescent="0.4">
      <c r="A2526" s="17">
        <f t="shared" si="118"/>
        <v>2524</v>
      </c>
      <c r="B2526">
        <v>1638316800</v>
      </c>
      <c r="C2526">
        <v>57226.5</v>
      </c>
      <c r="D2526" s="14">
        <f t="shared" si="120"/>
        <v>44531</v>
      </c>
      <c r="F2526">
        <f ca="1">IF(A2526&lt;$F$2,"",AVERAGE(INDIRECT("C"&amp;A2526-$F$2+3):C2526))</f>
        <v>60943.179772727279</v>
      </c>
      <c r="G2526" s="2">
        <f ca="1">IF(A2526&lt;$G$2,"",IF(A2526=$G$2,AVERAGE(INDIRECT("C"&amp;A2526-$G$2+3):C2526),G2525+(2/($G$2+3))*(C2526-G2525)))</f>
        <v>58503.719476163526</v>
      </c>
      <c r="J2526">
        <f ca="1">IF(F2526="","",IF(C2526&lt;(F2526*(1-'inputs and tables'!$K$14)),0,IF(C2526&gt;(F2526*(1+'inputs and tables'!$K$14)),1,J2525)))</f>
        <v>0</v>
      </c>
      <c r="K2526">
        <f ca="1">IF(G2526="","",IF(C2526&lt;(G2526*(1-'inputs and tables'!$K$14)),0,IF(C2526&gt;(G2526*(1+'inputs and tables'!$K$14)),1,K2525)))</f>
        <v>0</v>
      </c>
      <c r="N2526" s="13">
        <f t="shared" si="121"/>
        <v>205932.20338983086</v>
      </c>
      <c r="O2526" s="10">
        <f ca="1">(O2525+(IF(J2525&lt;&gt;J2524,(-O2525*'inputs and tables'!$K$22-'inputs and tables'!$K$21)-O2525*'inputs and tables'!$K$22,0)*('inputs and tables'!$K$15+'inputs and tables'!$K$16)))*(IF(AND(J2525=0,'inputs and tables'!$K$16=1),(data!C2525/data!C2526-1)*'inputs and tables'!$K$18+1,1)*IF(AND(J2525=1,'inputs and tables'!$K$15=1),(data!C2526/data!C2525-1)*'inputs and tables'!$K$17+1,1))</f>
        <v>41519496.945885435</v>
      </c>
      <c r="P2526" s="10">
        <f ca="1">(P2525+(IF(K2525&lt;&gt;K2524,(-P2525*'inputs and tables'!$K$22-'inputs and tables'!$K$21)-P2525*'inputs and tables'!$K$22,0)*('inputs and tables'!$K$15+'inputs and tables'!$K$16)))*(IF(AND(K2525=0,'inputs and tables'!$K$16=1),data!C2525/data!C2526,1)*IF(AND(K2525=1,'inputs and tables'!$K$15=1),data!C2526/data!C2525,1))</f>
        <v>65159.316545495676</v>
      </c>
      <c r="R2526" s="36">
        <f ca="1">1-O2526/MAX($O$202:O2526)</f>
        <v>0.20056776389412379</v>
      </c>
      <c r="S2526" s="36">
        <f>1-N2526/MAX($N$202:N2526)</f>
        <v>0.15288823125034401</v>
      </c>
    </row>
    <row r="2527" spans="1:19" x14ac:dyDescent="0.4">
      <c r="A2527" s="17">
        <f t="shared" si="118"/>
        <v>2525</v>
      </c>
      <c r="B2527">
        <v>1638403200</v>
      </c>
      <c r="C2527">
        <v>56521.46</v>
      </c>
      <c r="D2527" s="14">
        <f t="shared" si="120"/>
        <v>44532</v>
      </c>
      <c r="F2527">
        <f ca="1">IF(A2527&lt;$F$2,"",AVERAGE(INDIRECT("C"&amp;A2527-$F$2+3):C2527))</f>
        <v>60766.32340909091</v>
      </c>
      <c r="G2527" s="2">
        <f ca="1">IF(A2527&lt;$G$2,"",IF(A2527=$G$2,AVERAGE(INDIRECT("C"&amp;A2527-$G$2+3):C2527),G2526+(2/($G$2+3))*(C2527-G2526)))</f>
        <v>58419.368009092737</v>
      </c>
      <c r="J2527">
        <f ca="1">IF(F2527="","",IF(C2527&lt;(F2527*(1-'inputs and tables'!$K$14)),0,IF(C2527&gt;(F2527*(1+'inputs and tables'!$K$14)),1,J2526)))</f>
        <v>0</v>
      </c>
      <c r="K2527">
        <f ca="1">IF(G2527="","",IF(C2527&lt;(G2527*(1-'inputs and tables'!$K$14)),0,IF(C2527&gt;(G2527*(1+'inputs and tables'!$K$14)),1,K2526)))</f>
        <v>0</v>
      </c>
      <c r="N2527" s="13">
        <f t="shared" si="121"/>
        <v>203395.08438590844</v>
      </c>
      <c r="O2527" s="10">
        <f ca="1">(O2526+(IF(J2526&lt;&gt;J2525,(-O2526*'inputs and tables'!$K$22-'inputs and tables'!$K$21)-O2526*'inputs and tables'!$K$22,0)*('inputs and tables'!$K$15+'inputs and tables'!$K$16)))*(IF(AND(J2526=0,'inputs and tables'!$K$16=1),(data!C2526/data!C2527-1)*'inputs and tables'!$K$18+1,1)*IF(AND(J2526=1,'inputs and tables'!$K$15=1),(data!C2527/data!C2526-1)*'inputs and tables'!$K$17+1,1))</f>
        <v>42037404.76579538</v>
      </c>
      <c r="P2527" s="10">
        <f ca="1">(P2526+(IF(K2526&lt;&gt;K2525,(-P2526*'inputs and tables'!$K$22-'inputs and tables'!$K$21)-P2526*'inputs and tables'!$K$22,0)*('inputs and tables'!$K$15+'inputs and tables'!$K$16)))*(IF(AND(K2526=0,'inputs and tables'!$K$16=1),data!C2526/data!C2527,1)*IF(AND(K2526=1,'inputs and tables'!$K$15=1),data!C2527/data!C2526,1))</f>
        <v>65972.103839688643</v>
      </c>
      <c r="R2527" s="36">
        <f ca="1">1-O2527/MAX($O$202:O2527)</f>
        <v>0.19059576912003107</v>
      </c>
      <c r="S2527" s="36">
        <f>1-N2527/MAX($N$202:N2527)</f>
        <v>0.16332478916388504</v>
      </c>
    </row>
    <row r="2528" spans="1:19" x14ac:dyDescent="0.4">
      <c r="A2528" s="17">
        <f t="shared" si="118"/>
        <v>2526</v>
      </c>
      <c r="B2528">
        <v>1638489600</v>
      </c>
      <c r="C2528">
        <v>53638.04</v>
      </c>
      <c r="D2528" s="14">
        <f t="shared" si="120"/>
        <v>44533</v>
      </c>
      <c r="F2528">
        <f ca="1">IF(A2528&lt;$F$2,"",AVERAGE(INDIRECT("C"&amp;A2528-$F$2+3):C2528))</f>
        <v>60484.766590909094</v>
      </c>
      <c r="G2528" s="2">
        <f ca="1">IF(A2528&lt;$G$2,"",IF(A2528=$G$2,AVERAGE(INDIRECT("C"&amp;A2528-$G$2+3):C2528),G2527+(2/($G$2+3))*(C2528-G2527)))</f>
        <v>58215.907242748362</v>
      </c>
      <c r="J2528">
        <f ca="1">IF(F2528="","",IF(C2528&lt;(F2528*(1-'inputs and tables'!$K$14)),0,IF(C2528&gt;(F2528*(1+'inputs and tables'!$K$14)),1,J2527)))</f>
        <v>0</v>
      </c>
      <c r="K2528">
        <f ca="1">IF(G2528="","",IF(C2528&lt;(G2528*(1-'inputs and tables'!$K$14)),0,IF(C2528&gt;(G2528*(1+'inputs and tables'!$K$14)),1,K2527)))</f>
        <v>0</v>
      </c>
      <c r="N2528" s="13">
        <f t="shared" si="121"/>
        <v>193018.96433840762</v>
      </c>
      <c r="O2528" s="10">
        <f ca="1">(O2527+(IF(J2527&lt;&gt;J2526,(-O2527*'inputs and tables'!$K$22-'inputs and tables'!$K$21)-O2527*'inputs and tables'!$K$22,0)*('inputs and tables'!$K$15+'inputs and tables'!$K$16)))*(IF(AND(J2527=0,'inputs and tables'!$K$16=1),(data!C2527/data!C2528-1)*'inputs and tables'!$K$18+1,1)*IF(AND(J2527=1,'inputs and tables'!$K$15=1),(data!C2528/data!C2527-1)*'inputs and tables'!$K$17+1,1))</f>
        <v>44297209.442658842</v>
      </c>
      <c r="P2528" s="10">
        <f ca="1">(P2527+(IF(K2527&lt;&gt;K2526,(-P2527*'inputs and tables'!$K$22-'inputs and tables'!$K$21)-P2527*'inputs and tables'!$K$22,0)*('inputs and tables'!$K$15+'inputs and tables'!$K$16)))*(IF(AND(K2527=0,'inputs and tables'!$K$16=1),data!C2527/data!C2528,1)*IF(AND(K2527=1,'inputs and tables'!$K$15=1),data!C2528/data!C2527,1))</f>
        <v>69518.566082780206</v>
      </c>
      <c r="R2528" s="36">
        <f ca="1">1-O2528/MAX($O$202:O2528)</f>
        <v>0.1470846276352954</v>
      </c>
      <c r="S2528" s="36">
        <f>1-N2528/MAX($N$202:N2528)</f>
        <v>0.20600744521043923</v>
      </c>
    </row>
    <row r="2529" spans="1:19" x14ac:dyDescent="0.4">
      <c r="A2529" s="17">
        <f t="shared" si="118"/>
        <v>2527</v>
      </c>
      <c r="B2529">
        <v>1638576000</v>
      </c>
      <c r="C2529">
        <v>49241.120000000003</v>
      </c>
      <c r="D2529" s="14">
        <f t="shared" si="120"/>
        <v>44534</v>
      </c>
      <c r="F2529">
        <f ca="1">IF(A2529&lt;$F$2,"",AVERAGE(INDIRECT("C"&amp;A2529-$F$2+3):C2529))</f>
        <v>60190.155227272728</v>
      </c>
      <c r="G2529" s="2">
        <f ca="1">IF(A2529&lt;$G$2,"",IF(A2529=$G$2,AVERAGE(INDIRECT("C"&amp;A2529-$G$2+3):C2529),G2528+(2/($G$2+3))*(C2529-G2528)))</f>
        <v>57834.001402631409</v>
      </c>
      <c r="J2529">
        <f ca="1">IF(F2529="","",IF(C2529&lt;(F2529*(1-'inputs and tables'!$K$14)),0,IF(C2529&gt;(F2529*(1+'inputs and tables'!$K$14)),1,J2528)))</f>
        <v>0</v>
      </c>
      <c r="K2529">
        <f ca="1">IF(G2529="","",IF(C2529&lt;(G2529*(1-'inputs and tables'!$K$14)),0,IF(C2529&gt;(G2529*(1+'inputs and tables'!$K$14)),1,K2528)))</f>
        <v>0</v>
      </c>
      <c r="N2529" s="13">
        <f t="shared" si="121"/>
        <v>177196.4446363672</v>
      </c>
      <c r="O2529" s="10">
        <f ca="1">(O2528+(IF(J2528&lt;&gt;J2527,(-O2528*'inputs and tables'!$K$22-'inputs and tables'!$K$21)-O2528*'inputs and tables'!$K$22,0)*('inputs and tables'!$K$15+'inputs and tables'!$K$16)))*(IF(AND(J2528=0,'inputs and tables'!$K$16=1),(data!C2528/data!C2529-1)*'inputs and tables'!$K$18+1,1)*IF(AND(J2528=1,'inputs and tables'!$K$15=1),(data!C2529/data!C2528-1)*'inputs and tables'!$K$17+1,1))</f>
        <v>48252669.556941696</v>
      </c>
      <c r="P2529" s="10">
        <f ca="1">(P2528+(IF(K2528&lt;&gt;K2527,(-P2528*'inputs and tables'!$K$22-'inputs and tables'!$K$21)-P2528*'inputs and tables'!$K$22,0)*('inputs and tables'!$K$15+'inputs and tables'!$K$16)))*(IF(AND(K2528=0,'inputs and tables'!$K$16=1),data!C2528/data!C2529,1)*IF(AND(K2528=1,'inputs and tables'!$K$15=1),data!C2529/data!C2528,1))</f>
        <v>75726.133530082341</v>
      </c>
      <c r="R2529" s="36">
        <f ca="1">1-O2529/MAX($O$202:O2529)</f>
        <v>7.0924689375202576E-2</v>
      </c>
      <c r="S2529" s="36">
        <f>1-N2529/MAX($N$202:N2529)</f>
        <v>0.27109412145747058</v>
      </c>
    </row>
    <row r="2530" spans="1:19" x14ac:dyDescent="0.4">
      <c r="A2530" s="17">
        <f t="shared" si="118"/>
        <v>2528</v>
      </c>
      <c r="B2530">
        <v>1638662400</v>
      </c>
      <c r="C2530">
        <v>49484.22</v>
      </c>
      <c r="D2530" s="14">
        <f t="shared" si="120"/>
        <v>44535</v>
      </c>
      <c r="F2530">
        <f ca="1">IF(A2530&lt;$F$2,"",AVERAGE(INDIRECT("C"&amp;A2530-$F$2+3):C2530))</f>
        <v>59935.532045454558</v>
      </c>
      <c r="G2530" s="2">
        <f ca="1">IF(A2530&lt;$G$2,"",IF(A2530=$G$2,AVERAGE(INDIRECT("C"&amp;A2530-$G$2+3):C2530),G2529+(2/($G$2+3))*(C2530-G2529)))</f>
        <v>57478.691555710924</v>
      </c>
      <c r="J2530">
        <f ca="1">IF(F2530="","",IF(C2530&lt;(F2530*(1-'inputs and tables'!$K$14)),0,IF(C2530&gt;(F2530*(1+'inputs and tables'!$K$14)),1,J2529)))</f>
        <v>0</v>
      </c>
      <c r="K2530">
        <f ca="1">IF(G2530="","",IF(C2530&lt;(G2530*(1-'inputs and tables'!$K$14)),0,IF(C2530&gt;(G2530*(1+'inputs and tables'!$K$14)),1,K2529)))</f>
        <v>0</v>
      </c>
      <c r="N2530" s="13">
        <f t="shared" si="121"/>
        <v>178071.25121450963</v>
      </c>
      <c r="O2530" s="10">
        <f ca="1">(O2529+(IF(J2529&lt;&gt;J2528,(-O2529*'inputs and tables'!$K$22-'inputs and tables'!$K$21)-O2529*'inputs and tables'!$K$22,0)*('inputs and tables'!$K$15+'inputs and tables'!$K$16)))*(IF(AND(J2529=0,'inputs and tables'!$K$16=1),(data!C2529/data!C2530-1)*'inputs and tables'!$K$18+1,1)*IF(AND(J2529=1,'inputs and tables'!$K$15=1),(data!C2530/data!C2529-1)*'inputs and tables'!$K$17+1,1))</f>
        <v>48015619.766740046</v>
      </c>
      <c r="P2530" s="10">
        <f ca="1">(P2529+(IF(K2529&lt;&gt;K2528,(-P2529*'inputs and tables'!$K$22-'inputs and tables'!$K$21)-P2529*'inputs and tables'!$K$22,0)*('inputs and tables'!$K$15+'inputs and tables'!$K$16)))*(IF(AND(K2529=0,'inputs and tables'!$K$16=1),data!C2529/data!C2530,1)*IF(AND(K2529=1,'inputs and tables'!$K$15=1),data!C2530/data!C2529,1))</f>
        <v>75354.115479456043</v>
      </c>
      <c r="R2530" s="36">
        <f ca="1">1-O2530/MAX($O$202:O2530)</f>
        <v>7.5488936482924651E-2</v>
      </c>
      <c r="S2530" s="36">
        <f>1-N2530/MAX($N$202:N2530)</f>
        <v>0.26749556360432503</v>
      </c>
    </row>
    <row r="2531" spans="1:19" x14ac:dyDescent="0.4">
      <c r="A2531" s="17">
        <f t="shared" si="118"/>
        <v>2529</v>
      </c>
      <c r="B2531">
        <v>1638748800</v>
      </c>
      <c r="C2531">
        <v>50529.56</v>
      </c>
      <c r="D2531" s="14">
        <f t="shared" si="120"/>
        <v>44536</v>
      </c>
      <c r="F2531">
        <f ca="1">IF(A2531&lt;$F$2,"",AVERAGE(INDIRECT("C"&amp;A2531-$F$2+3):C2531))</f>
        <v>59690.749090909099</v>
      </c>
      <c r="G2531" s="2">
        <f ca="1">IF(A2531&lt;$G$2,"",IF(A2531=$G$2,AVERAGE(INDIRECT("C"&amp;A2531-$G$2+3):C2531),G2530+(2/($G$2+3))*(C2531-G2530)))</f>
        <v>57182.983829935991</v>
      </c>
      <c r="J2531">
        <f ca="1">IF(F2531="","",IF(C2531&lt;(F2531*(1-'inputs and tables'!$K$14)),0,IF(C2531&gt;(F2531*(1+'inputs and tables'!$K$14)),1,J2530)))</f>
        <v>0</v>
      </c>
      <c r="K2531">
        <f ca="1">IF(G2531="","",IF(C2531&lt;(G2531*(1-'inputs and tables'!$K$14)),0,IF(C2531&gt;(G2531*(1+'inputs and tables'!$K$14)),1,K2530)))</f>
        <v>0</v>
      </c>
      <c r="N2531" s="13">
        <f t="shared" si="121"/>
        <v>181832.95548598396</v>
      </c>
      <c r="O2531" s="10">
        <f ca="1">(O2530+(IF(J2530&lt;&gt;J2529,(-O2530*'inputs and tables'!$K$22-'inputs and tables'!$K$21)-O2530*'inputs and tables'!$K$22,0)*('inputs and tables'!$K$15+'inputs and tables'!$K$16)))*(IF(AND(J2530=0,'inputs and tables'!$K$16=1),(data!C2530/data!C2531-1)*'inputs and tables'!$K$18+1,1)*IF(AND(J2530=1,'inputs and tables'!$K$15=1),(data!C2531/data!C2530-1)*'inputs and tables'!$K$17+1,1))</f>
        <v>47022287.389276959</v>
      </c>
      <c r="P2531" s="10">
        <f ca="1">(P2530+(IF(K2530&lt;&gt;K2529,(-P2530*'inputs and tables'!$K$22-'inputs and tables'!$K$21)-P2530*'inputs and tables'!$K$22,0)*('inputs and tables'!$K$15+'inputs and tables'!$K$16)))*(IF(AND(K2530=0,'inputs and tables'!$K$16=1),data!C2530/data!C2531,1)*IF(AND(K2530=1,'inputs and tables'!$K$15=1),data!C2531/data!C2530,1))</f>
        <v>73795.212708972904</v>
      </c>
      <c r="R2531" s="36">
        <f ca="1">1-O2531/MAX($O$202:O2531)</f>
        <v>9.4614937088054241E-2</v>
      </c>
      <c r="S2531" s="36">
        <f>1-N2531/MAX($N$202:N2531)</f>
        <v>0.25202161680791479</v>
      </c>
    </row>
    <row r="2532" spans="1:19" x14ac:dyDescent="0.4">
      <c r="A2532" s="17">
        <f t="shared" si="118"/>
        <v>2530</v>
      </c>
      <c r="B2532">
        <v>1638835200</v>
      </c>
      <c r="C2532">
        <v>50625.48</v>
      </c>
      <c r="D2532" s="14">
        <f t="shared" si="120"/>
        <v>44537</v>
      </c>
      <c r="F2532">
        <f ca="1">IF(A2532&lt;$F$2,"",AVERAGE(INDIRECT("C"&amp;A2532-$F$2+3):C2532))</f>
        <v>59458.271818181842</v>
      </c>
      <c r="G2532" s="2">
        <f ca="1">IF(A2532&lt;$G$2,"",IF(A2532=$G$2,AVERAGE(INDIRECT("C"&amp;A2532-$G$2+3):C2532),G2531+(2/($G$2+3))*(C2532-G2531)))</f>
        <v>56903.941113768502</v>
      </c>
      <c r="J2532">
        <f ca="1">IF(F2532="","",IF(C2532&lt;(F2532*(1-'inputs and tables'!$K$14)),0,IF(C2532&gt;(F2532*(1+'inputs and tables'!$K$14)),1,J2531)))</f>
        <v>0</v>
      </c>
      <c r="K2532">
        <f ca="1">IF(G2532="","",IF(C2532&lt;(G2532*(1-'inputs and tables'!$K$14)),0,IF(C2532&gt;(G2532*(1+'inputs and tables'!$K$14)),1,K2531)))</f>
        <v>0</v>
      </c>
      <c r="N2532" s="13">
        <f t="shared" si="121"/>
        <v>182178.12803627367</v>
      </c>
      <c r="O2532" s="10">
        <f ca="1">(O2531+(IF(J2531&lt;&gt;J2530,(-O2531*'inputs and tables'!$K$22-'inputs and tables'!$K$21)-O2531*'inputs and tables'!$K$22,0)*('inputs and tables'!$K$15+'inputs and tables'!$K$16)))*(IF(AND(J2531=0,'inputs and tables'!$K$16=1),(data!C2531/data!C2532-1)*'inputs and tables'!$K$18+1,1)*IF(AND(J2531=1,'inputs and tables'!$K$15=1),(data!C2532/data!C2531-1)*'inputs and tables'!$K$17+1,1))</f>
        <v>46933194.351415791</v>
      </c>
      <c r="P2532" s="10">
        <f ca="1">(P2531+(IF(K2531&lt;&gt;K2530,(-P2531*'inputs and tables'!$K$22-'inputs and tables'!$K$21)-P2531*'inputs and tables'!$K$22,0)*('inputs and tables'!$K$15+'inputs and tables'!$K$16)))*(IF(AND(K2531=0,'inputs and tables'!$K$16=1),data!C2531/data!C2532,1)*IF(AND(K2531=1,'inputs and tables'!$K$15=1),data!C2532/data!C2531,1))</f>
        <v>73655.393060782997</v>
      </c>
      <c r="R2532" s="36">
        <f ca="1">1-O2532/MAX($O$202:O2532)</f>
        <v>9.6330368432794522E-2</v>
      </c>
      <c r="S2532" s="36">
        <f>1-N2532/MAX($N$202:N2532)</f>
        <v>0.25060173334730695</v>
      </c>
    </row>
    <row r="2533" spans="1:19" x14ac:dyDescent="0.4">
      <c r="A2533" s="17">
        <f t="shared" si="118"/>
        <v>2531</v>
      </c>
      <c r="B2533">
        <v>1638921600</v>
      </c>
      <c r="C2533">
        <v>50519.68</v>
      </c>
      <c r="D2533" s="14">
        <f t="shared" si="120"/>
        <v>44538</v>
      </c>
      <c r="F2533">
        <f ca="1">IF(A2533&lt;$F$2,"",AVERAGE(INDIRECT("C"&amp;A2533-$F$2+3):C2533))</f>
        <v>59172.72954545456</v>
      </c>
      <c r="G2533" s="2">
        <f ca="1">IF(A2533&lt;$G$2,"",IF(A2533=$G$2,AVERAGE(INDIRECT("C"&amp;A2533-$G$2+3):C2533),G2532+(2/($G$2+3))*(C2533-G2532)))</f>
        <v>56632.270428076226</v>
      </c>
      <c r="J2533">
        <f ca="1">IF(F2533="","",IF(C2533&lt;(F2533*(1-'inputs and tables'!$K$14)),0,IF(C2533&gt;(F2533*(1+'inputs and tables'!$K$14)),1,J2532)))</f>
        <v>0</v>
      </c>
      <c r="K2533">
        <f ca="1">IF(G2533="","",IF(C2533&lt;(G2533*(1-'inputs and tables'!$K$14)),0,IF(C2533&gt;(G2533*(1+'inputs and tables'!$K$14)),1,K2532)))</f>
        <v>0</v>
      </c>
      <c r="N2533" s="13">
        <f t="shared" si="121"/>
        <v>181797.40184965305</v>
      </c>
      <c r="O2533" s="10">
        <f ca="1">(O2532+(IF(J2532&lt;&gt;J2531,(-O2532*'inputs and tables'!$K$22-'inputs and tables'!$K$21)-O2532*'inputs and tables'!$K$22,0)*('inputs and tables'!$K$15+'inputs and tables'!$K$16)))*(IF(AND(J2532=0,'inputs and tables'!$K$16=1),(data!C2532/data!C2533-1)*'inputs and tables'!$K$18+1,1)*IF(AND(J2532=1,'inputs and tables'!$K$15=1),(data!C2533/data!C2532-1)*'inputs and tables'!$K$17+1,1))</f>
        <v>47031483.413468048</v>
      </c>
      <c r="P2533" s="10">
        <f ca="1">(P2532+(IF(K2532&lt;&gt;K2531,(-P2532*'inputs and tables'!$K$22-'inputs and tables'!$K$21)-P2532*'inputs and tables'!$K$22,0)*('inputs and tables'!$K$15+'inputs and tables'!$K$16)))*(IF(AND(K2532=0,'inputs and tables'!$K$16=1),data!C2532/data!C2533,1)*IF(AND(K2532=1,'inputs and tables'!$K$15=1),data!C2533/data!C2532,1))</f>
        <v>73809.644643252075</v>
      </c>
      <c r="R2533" s="36">
        <f ca="1">1-O2533/MAX($O$202:O2533)</f>
        <v>9.4437873329503708E-2</v>
      </c>
      <c r="S2533" s="36">
        <f>1-N2533/MAX($N$202:N2533)</f>
        <v>0.25216786835702654</v>
      </c>
    </row>
    <row r="2534" spans="1:19" x14ac:dyDescent="0.4">
      <c r="A2534" s="17">
        <f t="shared" si="118"/>
        <v>2532</v>
      </c>
      <c r="B2534">
        <v>1639008000</v>
      </c>
      <c r="C2534">
        <v>47568.43</v>
      </c>
      <c r="D2534" s="14">
        <f t="shared" si="120"/>
        <v>44539</v>
      </c>
      <c r="F2534">
        <f ca="1">IF(A2534&lt;$F$2,"",AVERAGE(INDIRECT("C"&amp;A2534-$F$2+3):C2534))</f>
        <v>58882.520681818198</v>
      </c>
      <c r="G2534" s="2">
        <f ca="1">IF(A2534&lt;$G$2,"",IF(A2534=$G$2,AVERAGE(INDIRECT("C"&amp;A2534-$G$2+3):C2534),G2533+(2/($G$2+3))*(C2534-G2533)))</f>
        <v>56246.575090711282</v>
      </c>
      <c r="J2534">
        <f ca="1">IF(F2534="","",IF(C2534&lt;(F2534*(1-'inputs and tables'!$K$14)),0,IF(C2534&gt;(F2534*(1+'inputs and tables'!$K$14)),1,J2533)))</f>
        <v>0</v>
      </c>
      <c r="K2534">
        <f ca="1">IF(G2534="","",IF(C2534&lt;(G2534*(1-'inputs and tables'!$K$14)),0,IF(C2534&gt;(G2534*(1+'inputs and tables'!$K$14)),1,K2533)))</f>
        <v>0</v>
      </c>
      <c r="N2534" s="13">
        <f t="shared" si="121"/>
        <v>171177.19241426492</v>
      </c>
      <c r="O2534" s="10">
        <f ca="1">(O2533+(IF(J2533&lt;&gt;J2532,(-O2533*'inputs and tables'!$K$22-'inputs and tables'!$K$21)-O2533*'inputs and tables'!$K$22,0)*('inputs and tables'!$K$15+'inputs and tables'!$K$16)))*(IF(AND(J2533=0,'inputs and tables'!$K$16=1),(data!C2533/data!C2534-1)*'inputs and tables'!$K$18+1,1)*IF(AND(J2533=1,'inputs and tables'!$K$15=1),(data!C2534/data!C2533-1)*'inputs and tables'!$K$17+1,1))</f>
        <v>49949420.066496059</v>
      </c>
      <c r="P2534" s="10">
        <f ca="1">(P2533+(IF(K2533&lt;&gt;K2532,(-P2533*'inputs and tables'!$K$22-'inputs and tables'!$K$21)-P2533*'inputs and tables'!$K$22,0)*('inputs and tables'!$K$15+'inputs and tables'!$K$16)))*(IF(AND(K2533=0,'inputs and tables'!$K$16=1),data!C2533/data!C2534,1)*IF(AND(K2533=1,'inputs and tables'!$K$15=1),data!C2534/data!C2533,1))</f>
        <v>78388.95730405247</v>
      </c>
      <c r="R2534" s="36">
        <f ca="1">1-O2534/MAX($O$202:O2534)</f>
        <v>3.8254807663130053E-2</v>
      </c>
      <c r="S2534" s="36">
        <f>1-N2534/MAX($N$202:N2534)</f>
        <v>0.29585459753882914</v>
      </c>
    </row>
    <row r="2535" spans="1:19" x14ac:dyDescent="0.4">
      <c r="A2535" s="17">
        <f t="shared" si="118"/>
        <v>2533</v>
      </c>
      <c r="B2535">
        <v>1639094400</v>
      </c>
      <c r="C2535">
        <v>47170.94</v>
      </c>
      <c r="D2535" s="14">
        <f t="shared" si="120"/>
        <v>44540</v>
      </c>
      <c r="F2535">
        <f ca="1">IF(A2535&lt;$F$2,"",AVERAGE(INDIRECT("C"&amp;A2535-$F$2+3):C2535))</f>
        <v>58626.054090909107</v>
      </c>
      <c r="G2535" s="2">
        <f ca="1">IF(A2535&lt;$G$2,"",IF(A2535=$G$2,AVERAGE(INDIRECT("C"&amp;A2535-$G$2+3):C2535),G2534+(2/($G$2+3))*(C2535-G2534)))</f>
        <v>55860.377852808677</v>
      </c>
      <c r="J2535">
        <f ca="1">IF(F2535="","",IF(C2535&lt;(F2535*(1-'inputs and tables'!$K$14)),0,IF(C2535&gt;(F2535*(1+'inputs and tables'!$K$14)),1,J2534)))</f>
        <v>0</v>
      </c>
      <c r="K2535">
        <f ca="1">IF(G2535="","",IF(C2535&lt;(G2535*(1-'inputs and tables'!$K$14)),0,IF(C2535&gt;(G2535*(1+'inputs and tables'!$K$14)),1,K2534)))</f>
        <v>0</v>
      </c>
      <c r="N2535" s="13">
        <f t="shared" si="121"/>
        <v>169746.80629025903</v>
      </c>
      <c r="O2535" s="10">
        <f ca="1">(O2534+(IF(J2534&lt;&gt;J2533,(-O2534*'inputs and tables'!$K$22-'inputs and tables'!$K$21)-O2534*'inputs and tables'!$K$22,0)*('inputs and tables'!$K$15+'inputs and tables'!$K$16)))*(IF(AND(J2534=0,'inputs and tables'!$K$16=1),(data!C2534/data!C2535-1)*'inputs and tables'!$K$18+1,1)*IF(AND(J2534=1,'inputs and tables'!$K$15=1),(data!C2535/data!C2534-1)*'inputs and tables'!$K$17+1,1))</f>
        <v>50370323.168749928</v>
      </c>
      <c r="P2535" s="10">
        <f ca="1">(P2534+(IF(K2534&lt;&gt;K2533,(-P2534*'inputs and tables'!$K$22-'inputs and tables'!$K$21)-P2534*'inputs and tables'!$K$22,0)*('inputs and tables'!$K$15+'inputs and tables'!$K$16)))*(IF(AND(K2534=0,'inputs and tables'!$K$16=1),data!C2534/data!C2535,1)*IF(AND(K2534=1,'inputs and tables'!$K$15=1),data!C2535/data!C2534,1))</f>
        <v>79049.508623122805</v>
      </c>
      <c r="R2535" s="36">
        <f ca="1">1-O2535/MAX($O$202:O2535)</f>
        <v>3.0150578735278044E-2</v>
      </c>
      <c r="S2535" s="36">
        <f>1-N2535/MAX($N$202:N2535)</f>
        <v>0.30173855788867221</v>
      </c>
    </row>
    <row r="2536" spans="1:19" x14ac:dyDescent="0.4">
      <c r="A2536" s="17">
        <f t="shared" si="118"/>
        <v>2534</v>
      </c>
      <c r="B2536">
        <v>1639180800</v>
      </c>
      <c r="C2536">
        <v>49407.75</v>
      </c>
      <c r="D2536" s="14">
        <f t="shared" si="120"/>
        <v>44541</v>
      </c>
      <c r="F2536">
        <f ca="1">IF(A2536&lt;$F$2,"",AVERAGE(INDIRECT("C"&amp;A2536-$F$2+3):C2536))</f>
        <v>58371.874545454557</v>
      </c>
      <c r="G2536" s="2">
        <f ca="1">IF(A2536&lt;$G$2,"",IF(A2536=$G$2,AVERAGE(INDIRECT("C"&amp;A2536-$G$2+3):C2536),G2535+(2/($G$2+3))*(C2536-G2535)))</f>
        <v>55585.797944178521</v>
      </c>
      <c r="J2536">
        <f ca="1">IF(F2536="","",IF(C2536&lt;(F2536*(1-'inputs and tables'!$K$14)),0,IF(C2536&gt;(F2536*(1+'inputs and tables'!$K$14)),1,J2535)))</f>
        <v>0</v>
      </c>
      <c r="K2536">
        <f ca="1">IF(G2536="","",IF(C2536&lt;(G2536*(1-'inputs and tables'!$K$14)),0,IF(C2536&gt;(G2536*(1+'inputs and tables'!$K$14)),1,K2535)))</f>
        <v>0</v>
      </c>
      <c r="N2536" s="13">
        <f t="shared" si="121"/>
        <v>177796.07038756373</v>
      </c>
      <c r="O2536" s="10">
        <f ca="1">(O2535+(IF(J2535&lt;&gt;J2534,(-O2535*'inputs and tables'!$K$22-'inputs and tables'!$K$21)-O2535*'inputs and tables'!$K$22,0)*('inputs and tables'!$K$15+'inputs and tables'!$K$16)))*(IF(AND(J2535=0,'inputs and tables'!$K$16=1),(data!C2535/data!C2536-1)*'inputs and tables'!$K$18+1,1)*IF(AND(J2535=1,'inputs and tables'!$K$15=1),(data!C2536/data!C2535-1)*'inputs and tables'!$K$17+1,1))</f>
        <v>48089935.120982289</v>
      </c>
      <c r="P2536" s="10">
        <f ca="1">(P2535+(IF(K2535&lt;&gt;K2534,(-P2535*'inputs and tables'!$K$22-'inputs and tables'!$K$21)-P2535*'inputs and tables'!$K$22,0)*('inputs and tables'!$K$15+'inputs and tables'!$K$16)))*(IF(AND(K2535=0,'inputs and tables'!$K$16=1),data!C2535/data!C2536,1)*IF(AND(K2535=1,'inputs and tables'!$K$15=1),data!C2536/data!C2535,1))</f>
        <v>75470.743522844263</v>
      </c>
      <c r="R2536" s="36">
        <f ca="1">1-O2536/MAX($O$202:O2536)</f>
        <v>7.4058040297060201E-2</v>
      </c>
      <c r="S2536" s="36">
        <f>1-N2536/MAX($N$202:N2536)</f>
        <v>0.26862753283110419</v>
      </c>
    </row>
    <row r="2537" spans="1:19" x14ac:dyDescent="0.4">
      <c r="A2537" s="17">
        <f t="shared" si="118"/>
        <v>2535</v>
      </c>
      <c r="B2537">
        <v>1639267200</v>
      </c>
      <c r="C2537">
        <v>50089.64</v>
      </c>
      <c r="D2537" s="14">
        <f t="shared" si="120"/>
        <v>44542</v>
      </c>
      <c r="F2537">
        <f ca="1">IF(A2537&lt;$F$2,"",AVERAGE(INDIRECT("C"&amp;A2537-$F$2+3):C2537))</f>
        <v>58094.895454545462</v>
      </c>
      <c r="G2537" s="2">
        <f ca="1">IF(A2537&lt;$G$2,"",IF(A2537=$G$2,AVERAGE(INDIRECT("C"&amp;A2537-$G$2+3):C2537),G2536+(2/($G$2+3))*(C2537-G2536)))</f>
        <v>55351.918882724116</v>
      </c>
      <c r="J2537">
        <f ca="1">IF(F2537="","",IF(C2537&lt;(F2537*(1-'inputs and tables'!$K$14)),0,IF(C2537&gt;(F2537*(1+'inputs and tables'!$K$14)),1,J2536)))</f>
        <v>0</v>
      </c>
      <c r="K2537">
        <f ca="1">IF(G2537="","",IF(C2537&lt;(G2537*(1-'inputs and tables'!$K$14)),0,IF(C2537&gt;(G2537*(1+'inputs and tables'!$K$14)),1,K2536)))</f>
        <v>0</v>
      </c>
      <c r="N2537" s="13">
        <f t="shared" si="121"/>
        <v>180249.88304724923</v>
      </c>
      <c r="O2537" s="10">
        <f ca="1">(O2536+(IF(J2536&lt;&gt;J2535,(-O2536*'inputs and tables'!$K$22-'inputs and tables'!$K$21)-O2536*'inputs and tables'!$K$22,0)*('inputs and tables'!$K$15+'inputs and tables'!$K$16)))*(IF(AND(J2536=0,'inputs and tables'!$K$16=1),(data!C2536/data!C2537-1)*'inputs and tables'!$K$18+1,1)*IF(AND(J2536=1,'inputs and tables'!$K$15=1),(data!C2537/data!C2536-1)*'inputs and tables'!$K$17+1,1))</f>
        <v>47435267.891198911</v>
      </c>
      <c r="P2537" s="10">
        <f ca="1">(P2536+(IF(K2536&lt;&gt;K2535,(-P2536*'inputs and tables'!$K$22-'inputs and tables'!$K$21)-P2536*'inputs and tables'!$K$22,0)*('inputs and tables'!$K$15+'inputs and tables'!$K$16)))*(IF(AND(K2536=0,'inputs and tables'!$K$16=1),data!C2536/data!C2537,1)*IF(AND(K2536=1,'inputs and tables'!$K$15=1),data!C2537/data!C2536,1))</f>
        <v>74443.330562783216</v>
      </c>
      <c r="R2537" s="36">
        <f ca="1">1-O2537/MAX($O$202:O2537)</f>
        <v>8.6663252929888857E-2</v>
      </c>
      <c r="S2537" s="36">
        <f>1-N2537/MAX($N$202:N2537)</f>
        <v>0.25853365946836659</v>
      </c>
    </row>
    <row r="2538" spans="1:19" x14ac:dyDescent="0.4">
      <c r="A2538" s="17">
        <f t="shared" si="118"/>
        <v>2536</v>
      </c>
      <c r="B2538">
        <v>1639353600</v>
      </c>
      <c r="C2538">
        <v>46727.89</v>
      </c>
      <c r="D2538" s="14">
        <f t="shared" si="120"/>
        <v>44543</v>
      </c>
      <c r="F2538">
        <f ca="1">IF(A2538&lt;$F$2,"",AVERAGE(INDIRECT("C"&amp;A2538-$F$2+3):C2538))</f>
        <v>57750.247272727291</v>
      </c>
      <c r="G2538" s="2">
        <f ca="1">IF(A2538&lt;$G$2,"",IF(A2538=$G$2,AVERAGE(INDIRECT("C"&amp;A2538-$G$2+3):C2538),G2537+(2/($G$2+3))*(C2538-G2537)))</f>
        <v>54984.938930267774</v>
      </c>
      <c r="J2538">
        <f ca="1">IF(F2538="","",IF(C2538&lt;(F2538*(1-'inputs and tables'!$K$14)),0,IF(C2538&gt;(F2538*(1+'inputs and tables'!$K$14)),1,J2537)))</f>
        <v>0</v>
      </c>
      <c r="K2538">
        <f ca="1">IF(G2538="","",IF(C2538&lt;(G2538*(1-'inputs and tables'!$K$14)),0,IF(C2538&gt;(G2538*(1+'inputs and tables'!$K$14)),1,K2537)))</f>
        <v>0</v>
      </c>
      <c r="N2538" s="13">
        <f t="shared" si="121"/>
        <v>168152.47040195789</v>
      </c>
      <c r="O2538" s="10">
        <f ca="1">(O2537+(IF(J2537&lt;&gt;J2536,(-O2537*'inputs and tables'!$K$22-'inputs and tables'!$K$21)-O2537*'inputs and tables'!$K$22,0)*('inputs and tables'!$K$15+'inputs and tables'!$K$16)))*(IF(AND(J2537=0,'inputs and tables'!$K$16=1),(data!C2537/data!C2538-1)*'inputs and tables'!$K$18+1,1)*IF(AND(J2537=1,'inputs and tables'!$K$15=1),(data!C2538/data!C2537-1)*'inputs and tables'!$K$17+1,1))</f>
        <v>50847908.860719211</v>
      </c>
      <c r="P2538" s="10">
        <f ca="1">(P2537+(IF(K2537&lt;&gt;K2536,(-P2537*'inputs and tables'!$K$22-'inputs and tables'!$K$21)-P2537*'inputs and tables'!$K$22,0)*('inputs and tables'!$K$15+'inputs and tables'!$K$16)))*(IF(AND(K2537=0,'inputs and tables'!$K$16=1),data!C2537/data!C2538,1)*IF(AND(K2537=1,'inputs and tables'!$K$15=1),data!C2538/data!C2537,1))</f>
        <v>79799.015711833097</v>
      </c>
      <c r="R2538" s="36">
        <f ca="1">1-O2538/MAX($O$202:O2538)</f>
        <v>2.0954961597604349E-2</v>
      </c>
      <c r="S2538" s="36">
        <f>1-N2538/MAX($N$202:N2538)</f>
        <v>0.30829693327672736</v>
      </c>
    </row>
    <row r="2539" spans="1:19" x14ac:dyDescent="0.4">
      <c r="A2539" s="17">
        <f t="shared" si="118"/>
        <v>2537</v>
      </c>
      <c r="B2539">
        <v>1639440000</v>
      </c>
      <c r="C2539">
        <v>48367.43</v>
      </c>
      <c r="D2539" s="14">
        <f t="shared" si="120"/>
        <v>44544</v>
      </c>
      <c r="F2539">
        <f ca="1">IF(A2539&lt;$F$2,"",AVERAGE(INDIRECT("C"&amp;A2539-$F$2+3):C2539))</f>
        <v>57455.332500000011</v>
      </c>
      <c r="G2539" s="2">
        <f ca="1">IF(A2539&lt;$G$2,"",IF(A2539=$G$2,AVERAGE(INDIRECT("C"&amp;A2539-$G$2+3):C2539),G2538+(2/($G$2+3))*(C2539-G2538)))</f>
        <v>54703.342805575528</v>
      </c>
      <c r="J2539">
        <f ca="1">IF(F2539="","",IF(C2539&lt;(F2539*(1-'inputs and tables'!$K$14)),0,IF(C2539&gt;(F2539*(1+'inputs and tables'!$K$14)),1,J2538)))</f>
        <v>0</v>
      </c>
      <c r="K2539">
        <f ca="1">IF(G2539="","",IF(C2539&lt;(G2539*(1-'inputs and tables'!$K$14)),0,IF(C2539&gt;(G2539*(1+'inputs and tables'!$K$14)),1,K2538)))</f>
        <v>0</v>
      </c>
      <c r="N2539" s="13">
        <f t="shared" si="121"/>
        <v>174052.43081794988</v>
      </c>
      <c r="O2539" s="10">
        <f ca="1">(O2538+(IF(J2538&lt;&gt;J2537,(-O2538*'inputs and tables'!$K$22-'inputs and tables'!$K$21)-O2538*'inputs and tables'!$K$22,0)*('inputs and tables'!$K$15+'inputs and tables'!$K$16)))*(IF(AND(J2538=0,'inputs and tables'!$K$16=1),(data!C2538/data!C2539-1)*'inputs and tables'!$K$18+1,1)*IF(AND(J2538=1,'inputs and tables'!$K$15=1),(data!C2539/data!C2538-1)*'inputs and tables'!$K$17+1,1))</f>
        <v>49124286.569985479</v>
      </c>
      <c r="P2539" s="10">
        <f ca="1">(P2538+(IF(K2538&lt;&gt;K2537,(-P2538*'inputs and tables'!$K$22-'inputs and tables'!$K$21)-P2538*'inputs and tables'!$K$22,0)*('inputs and tables'!$K$15+'inputs and tables'!$K$16)))*(IF(AND(K2538=0,'inputs and tables'!$K$16=1),data!C2538/data!C2539,1)*IF(AND(K2538=1,'inputs and tables'!$K$15=1),data!C2539/data!C2538,1))</f>
        <v>77094.020258897537</v>
      </c>
      <c r="R2539" s="36">
        <f ca="1">1-O2539/MAX($O$202:O2539)</f>
        <v>5.4142242837526777E-2</v>
      </c>
      <c r="S2539" s="36">
        <f>1-N2539/MAX($N$202:N2539)</f>
        <v>0.28402716962988861</v>
      </c>
    </row>
    <row r="2540" spans="1:19" x14ac:dyDescent="0.4">
      <c r="A2540" s="17">
        <f t="shared" si="118"/>
        <v>2538</v>
      </c>
      <c r="B2540">
        <v>1639526400</v>
      </c>
      <c r="C2540">
        <v>48884.78</v>
      </c>
      <c r="D2540" s="14">
        <f t="shared" si="120"/>
        <v>44545</v>
      </c>
      <c r="F2540">
        <f ca="1">IF(A2540&lt;$F$2,"",AVERAGE(INDIRECT("C"&amp;A2540-$F$2+3):C2540))</f>
        <v>57181.133409090922</v>
      </c>
      <c r="G2540" s="2">
        <f ca="1">IF(A2540&lt;$G$2,"",IF(A2540=$G$2,AVERAGE(INDIRECT("C"&amp;A2540-$G$2+3):C2540),G2539+(2/($G$2+3))*(C2540-G2539)))</f>
        <v>54455.744388316998</v>
      </c>
      <c r="J2540">
        <f ca="1">IF(F2540="","",IF(C2540&lt;(F2540*(1-'inputs and tables'!$K$14)),0,IF(C2540&gt;(F2540*(1+'inputs and tables'!$K$14)),1,J2539)))</f>
        <v>0</v>
      </c>
      <c r="K2540">
        <f ca="1">IF(G2540="","",IF(C2540&lt;(G2540*(1-'inputs and tables'!$K$14)),0,IF(C2540&gt;(G2540*(1+'inputs and tables'!$K$14)),1,K2539)))</f>
        <v>0</v>
      </c>
      <c r="N2540" s="13">
        <f t="shared" si="121"/>
        <v>175914.13868797038</v>
      </c>
      <c r="O2540" s="10">
        <f ca="1">(O2539+(IF(J2539&lt;&gt;J2538,(-O2539*'inputs and tables'!$K$22-'inputs and tables'!$K$21)-O2539*'inputs and tables'!$K$22,0)*('inputs and tables'!$K$15+'inputs and tables'!$K$16)))*(IF(AND(J2539=0,'inputs and tables'!$K$16=1),(data!C2539/data!C2540-1)*'inputs and tables'!$K$18+1,1)*IF(AND(J2539=1,'inputs and tables'!$K$15=1),(data!C2540/data!C2539-1)*'inputs and tables'!$K$17+1,1))</f>
        <v>48604401.86032775</v>
      </c>
      <c r="P2540" s="10">
        <f ca="1">(P2539+(IF(K2539&lt;&gt;K2538,(-P2539*'inputs and tables'!$K$22-'inputs and tables'!$K$21)-P2539*'inputs and tables'!$K$22,0)*('inputs and tables'!$K$15+'inputs and tables'!$K$16)))*(IF(AND(K2539=0,'inputs and tables'!$K$16=1),data!C2539/data!C2540,1)*IF(AND(K2539=1,'inputs and tables'!$K$15=1),data!C2540/data!C2539,1))</f>
        <v>76278.130499734456</v>
      </c>
      <c r="R2540" s="36">
        <f ca="1">1-O2540/MAX($O$202:O2540)</f>
        <v>6.4152301401112499E-2</v>
      </c>
      <c r="S2540" s="36">
        <f>1-N2540/MAX($N$202:N2540)</f>
        <v>0.27636894706582071</v>
      </c>
    </row>
    <row r="2541" spans="1:19" x14ac:dyDescent="0.4">
      <c r="A2541" s="17">
        <f t="shared" si="118"/>
        <v>2539</v>
      </c>
      <c r="B2541">
        <v>1639612800</v>
      </c>
      <c r="C2541">
        <v>47634.22</v>
      </c>
      <c r="D2541" s="14">
        <f t="shared" si="120"/>
        <v>44546</v>
      </c>
      <c r="F2541">
        <f ca="1">IF(A2541&lt;$F$2,"",AVERAGE(INDIRECT("C"&amp;A2541-$F$2+3):C2541))</f>
        <v>56825.854090909103</v>
      </c>
      <c r="G2541" s="2">
        <f ca="1">IF(A2541&lt;$G$2,"",IF(A2541=$G$2,AVERAGE(INDIRECT("C"&amp;A2541-$G$2+3):C2541),G2540+(2/($G$2+3))*(C2541-G2540)))</f>
        <v>54165.466754771594</v>
      </c>
      <c r="J2541">
        <f ca="1">IF(F2541="","",IF(C2541&lt;(F2541*(1-'inputs and tables'!$K$14)),0,IF(C2541&gt;(F2541*(1+'inputs and tables'!$K$14)),1,J2540)))</f>
        <v>0</v>
      </c>
      <c r="K2541">
        <f ca="1">IF(G2541="","",IF(C2541&lt;(G2541*(1-'inputs and tables'!$K$14)),0,IF(C2541&gt;(G2541*(1+'inputs and tables'!$K$14)),1,K2540)))</f>
        <v>0</v>
      </c>
      <c r="N2541" s="13">
        <f t="shared" si="121"/>
        <v>171413.94076793006</v>
      </c>
      <c r="O2541" s="10">
        <f ca="1">(O2540+(IF(J2540&lt;&gt;J2539,(-O2540*'inputs and tables'!$K$22-'inputs and tables'!$K$21)-O2540*'inputs and tables'!$K$22,0)*('inputs and tables'!$K$15+'inputs and tables'!$K$16)))*(IF(AND(J2540=0,'inputs and tables'!$K$16=1),(data!C2540/data!C2541-1)*'inputs and tables'!$K$18+1,1)*IF(AND(J2540=1,'inputs and tables'!$K$15=1),(data!C2541/data!C2540-1)*'inputs and tables'!$K$17+1,1))</f>
        <v>49880432.428067729</v>
      </c>
      <c r="P2541" s="10">
        <f ca="1">(P2540+(IF(K2540&lt;&gt;K2539,(-P2540*'inputs and tables'!$K$22-'inputs and tables'!$K$21)-P2540*'inputs and tables'!$K$22,0)*('inputs and tables'!$K$15+'inputs and tables'!$K$16)))*(IF(AND(K2540=0,'inputs and tables'!$K$16=1),data!C2540/data!C2541,1)*IF(AND(K2540=1,'inputs and tables'!$K$15=1),data!C2541/data!C2540,1))</f>
        <v>78280.690400531559</v>
      </c>
      <c r="R2541" s="36">
        <f ca="1">1-O2541/MAX($O$202:O2541)</f>
        <v>3.9583121975904745E-2</v>
      </c>
      <c r="S2541" s="36">
        <f>1-N2541/MAX($N$202:N2541)</f>
        <v>0.29488072209185878</v>
      </c>
    </row>
    <row r="2542" spans="1:19" x14ac:dyDescent="0.4">
      <c r="A2542" s="17">
        <f t="shared" si="118"/>
        <v>2540</v>
      </c>
      <c r="B2542">
        <v>1639699200</v>
      </c>
      <c r="C2542">
        <v>46166.5</v>
      </c>
      <c r="D2542" s="14">
        <f t="shared" si="120"/>
        <v>44547</v>
      </c>
      <c r="F2542">
        <f ca="1">IF(A2542&lt;$F$2,"",AVERAGE(INDIRECT("C"&amp;A2542-$F$2+3):C2542))</f>
        <v>56444.742500000008</v>
      </c>
      <c r="G2542" s="2">
        <f ca="1">IF(A2542&lt;$G$2,"",IF(A2542=$G$2,AVERAGE(INDIRECT("C"&amp;A2542-$G$2+3):C2542),G2541+(2/($G$2+3))*(C2542-G2541)))</f>
        <v>53825.085190738762</v>
      </c>
      <c r="J2542">
        <f ca="1">IF(F2542="","",IF(C2542&lt;(F2542*(1-'inputs and tables'!$K$14)),0,IF(C2542&gt;(F2542*(1+'inputs and tables'!$K$14)),1,J2541)))</f>
        <v>0</v>
      </c>
      <c r="K2542">
        <f ca="1">IF(G2542="","",IF(C2542&lt;(G2542*(1-'inputs and tables'!$K$14)),0,IF(C2542&gt;(G2542*(1+'inputs and tables'!$K$14)),1,K2541)))</f>
        <v>0</v>
      </c>
      <c r="N2542" s="13">
        <f t="shared" si="121"/>
        <v>166132.28255784692</v>
      </c>
      <c r="O2542" s="10">
        <f ca="1">(O2541+(IF(J2541&lt;&gt;J2540,(-O2541*'inputs and tables'!$K$22-'inputs and tables'!$K$21)-O2541*'inputs and tables'!$K$22,0)*('inputs and tables'!$K$15+'inputs and tables'!$K$16)))*(IF(AND(J2541=0,'inputs and tables'!$K$16=1),(data!C2541/data!C2542-1)*'inputs and tables'!$K$18+1,1)*IF(AND(J2541=1,'inputs and tables'!$K$15=1),(data!C2542/data!C2541-1)*'inputs and tables'!$K$17+1,1))</f>
        <v>51466225.335984156</v>
      </c>
      <c r="P2542" s="10">
        <f ca="1">(P2541+(IF(K2541&lt;&gt;K2540,(-P2541*'inputs and tables'!$K$22-'inputs and tables'!$K$21)-P2541*'inputs and tables'!$K$22,0)*('inputs and tables'!$K$15+'inputs and tables'!$K$16)))*(IF(AND(K2541=0,'inputs and tables'!$K$16=1),data!C2541/data!C2542,1)*IF(AND(K2541=1,'inputs and tables'!$K$15=1),data!C2542/data!C2541,1))</f>
        <v>80769.381007674572</v>
      </c>
      <c r="R2542" s="36">
        <f ca="1">1-O2542/MAX($O$202:O2542)</f>
        <v>9.049660262031578E-3</v>
      </c>
      <c r="S2542" s="36">
        <f>1-N2542/MAX($N$202:N2542)</f>
        <v>0.31660707064068228</v>
      </c>
    </row>
    <row r="2543" spans="1:19" x14ac:dyDescent="0.4">
      <c r="A2543" s="17">
        <f t="shared" si="118"/>
        <v>2541</v>
      </c>
      <c r="B2543">
        <v>1639785600</v>
      </c>
      <c r="C2543">
        <v>46859.46</v>
      </c>
      <c r="D2543" s="14">
        <f t="shared" si="120"/>
        <v>44548</v>
      </c>
      <c r="F2543">
        <f ca="1">IF(A2543&lt;$F$2,"",AVERAGE(INDIRECT("C"&amp;A2543-$F$2+3):C2543))</f>
        <v>56113.264318181828</v>
      </c>
      <c r="G2543" s="2">
        <f ca="1">IF(A2543&lt;$G$2,"",IF(A2543=$G$2,AVERAGE(INDIRECT("C"&amp;A2543-$G$2+3):C2543),G2542+(2/($G$2+3))*(C2543-G2542)))</f>
        <v>53528.675608154132</v>
      </c>
      <c r="J2543">
        <f ca="1">IF(F2543="","",IF(C2543&lt;(F2543*(1-'inputs and tables'!$K$14)),0,IF(C2543&gt;(F2543*(1+'inputs and tables'!$K$14)),1,J2542)))</f>
        <v>0</v>
      </c>
      <c r="K2543">
        <f ca="1">IF(G2543="","",IF(C2543&lt;(G2543*(1-'inputs and tables'!$K$14)),0,IF(C2543&gt;(G2543*(1+'inputs and tables'!$K$14)),1,K2542)))</f>
        <v>0</v>
      </c>
      <c r="N2543" s="13">
        <f t="shared" si="121"/>
        <v>168625.93112382627</v>
      </c>
      <c r="O2543" s="10">
        <f ca="1">(O2542+(IF(J2542&lt;&gt;J2541,(-O2542*'inputs and tables'!$K$22-'inputs and tables'!$K$21)-O2542*'inputs and tables'!$K$22,0)*('inputs and tables'!$K$15+'inputs and tables'!$K$16)))*(IF(AND(J2542=0,'inputs and tables'!$K$16=1),(data!C2542/data!C2543-1)*'inputs and tables'!$K$18+1,1)*IF(AND(J2542=1,'inputs and tables'!$K$15=1),(data!C2543/data!C2542-1)*'inputs and tables'!$K$17+1,1))</f>
        <v>50705140.263539366</v>
      </c>
      <c r="P2543" s="10">
        <f ca="1">(P2542+(IF(K2542&lt;&gt;K2541,(-P2542*'inputs and tables'!$K$22-'inputs and tables'!$K$21)-P2542*'inputs and tables'!$K$22,0)*('inputs and tables'!$K$15+'inputs and tables'!$K$16)))*(IF(AND(K2542=0,'inputs and tables'!$K$16=1),data!C2542/data!C2543,1)*IF(AND(K2542=1,'inputs and tables'!$K$15=1),data!C2543/data!C2542,1))</f>
        <v>79574.959427419948</v>
      </c>
      <c r="R2543" s="36">
        <f ca="1">1-O2543/MAX($O$202:O2543)</f>
        <v>2.3703882641564422E-2</v>
      </c>
      <c r="S2543" s="36">
        <f>1-N2543/MAX($N$202:N2543)</f>
        <v>0.30634933041067069</v>
      </c>
    </row>
    <row r="2544" spans="1:19" x14ac:dyDescent="0.4">
      <c r="A2544" s="17">
        <f t="shared" si="118"/>
        <v>2542</v>
      </c>
      <c r="B2544">
        <v>1639872000</v>
      </c>
      <c r="C2544">
        <v>46687.19</v>
      </c>
      <c r="D2544" s="14">
        <f t="shared" si="120"/>
        <v>44549</v>
      </c>
      <c r="F2544">
        <f ca="1">IF(A2544&lt;$F$2,"",AVERAGE(INDIRECT("C"&amp;A2544-$F$2+3):C2544))</f>
        <v>55787.833409090905</v>
      </c>
      <c r="G2544" s="2">
        <f ca="1">IF(A2544&lt;$G$2,"",IF(A2544=$G$2,AVERAGE(INDIRECT("C"&amp;A2544-$G$2+3):C2544),G2543+(2/($G$2+3))*(C2544-G2543)))</f>
        <v>53237.548560998635</v>
      </c>
      <c r="J2544">
        <f ca="1">IF(F2544="","",IF(C2544&lt;(F2544*(1-'inputs and tables'!$K$14)),0,IF(C2544&gt;(F2544*(1+'inputs and tables'!$K$14)),1,J2543)))</f>
        <v>0</v>
      </c>
      <c r="K2544">
        <f ca="1">IF(G2544="","",IF(C2544&lt;(G2544*(1-'inputs and tables'!$K$14)),0,IF(C2544&gt;(G2544*(1+'inputs and tables'!$K$14)),1,K2543)))</f>
        <v>0</v>
      </c>
      <c r="N2544" s="13">
        <f t="shared" si="121"/>
        <v>168006.00957213316</v>
      </c>
      <c r="O2544" s="10">
        <f ca="1">(O2543+(IF(J2543&lt;&gt;J2542,(-O2543*'inputs and tables'!$K$22-'inputs and tables'!$K$21)-O2543*'inputs and tables'!$K$22,0)*('inputs and tables'!$K$15+'inputs and tables'!$K$16)))*(IF(AND(J2543=0,'inputs and tables'!$K$16=1),(data!C2543/data!C2544-1)*'inputs and tables'!$K$18+1,1)*IF(AND(J2543=1,'inputs and tables'!$K$15=1),(data!C2544/data!C2543-1)*'inputs and tables'!$K$17+1,1))</f>
        <v>50892236.006787136</v>
      </c>
      <c r="P2544" s="10">
        <f ca="1">(P2543+(IF(K2543&lt;&gt;K2542,(-P2543*'inputs and tables'!$K$22-'inputs and tables'!$K$21)-P2543*'inputs and tables'!$K$22,0)*('inputs and tables'!$K$15+'inputs and tables'!$K$16)))*(IF(AND(K2543=0,'inputs and tables'!$K$16=1),data!C2543/data!C2544,1)*IF(AND(K2543=1,'inputs and tables'!$K$15=1),data!C2544/data!C2543,1))</f>
        <v>79868.581259459126</v>
      </c>
      <c r="R2544" s="36">
        <f ca="1">1-O2544/MAX($O$202:O2544)</f>
        <v>2.0101469814034267E-2</v>
      </c>
      <c r="S2544" s="36">
        <f>1-N2544/MAX($N$202:N2544)</f>
        <v>0.30889940676345307</v>
      </c>
    </row>
    <row r="2545" spans="1:19" x14ac:dyDescent="0.4">
      <c r="A2545" s="17">
        <f t="shared" si="118"/>
        <v>2543</v>
      </c>
      <c r="B2545">
        <v>1639958400</v>
      </c>
      <c r="C2545">
        <v>46926.07</v>
      </c>
      <c r="D2545" s="14">
        <f t="shared" si="120"/>
        <v>44550</v>
      </c>
      <c r="F2545">
        <f ca="1">IF(A2545&lt;$F$2,"",AVERAGE(INDIRECT("C"&amp;A2545-$F$2+3):C2545))</f>
        <v>55455.71431818181</v>
      </c>
      <c r="G2545" s="2">
        <f ca="1">IF(A2545&lt;$G$2,"",IF(A2545=$G$2,AVERAGE(INDIRECT("C"&amp;A2545-$G$2+3):C2545),G2544+(2/($G$2+3))*(C2545-G2544)))</f>
        <v>52968.975005211461</v>
      </c>
      <c r="J2545">
        <f ca="1">IF(F2545="","",IF(C2545&lt;(F2545*(1-'inputs and tables'!$K$14)),0,IF(C2545&gt;(F2545*(1+'inputs and tables'!$K$14)),1,J2544)))</f>
        <v>0</v>
      </c>
      <c r="K2545">
        <f ca="1">IF(G2545="","",IF(C2545&lt;(G2545*(1-'inputs and tables'!$K$14)),0,IF(C2545&gt;(G2545*(1+'inputs and tables'!$K$14)),1,K2544)))</f>
        <v>0</v>
      </c>
      <c r="N2545" s="13">
        <f t="shared" si="121"/>
        <v>168865.63028536498</v>
      </c>
      <c r="O2545" s="10">
        <f ca="1">(O2544+(IF(J2544&lt;&gt;J2543,(-O2544*'inputs and tables'!$K$22-'inputs and tables'!$K$21)-O2544*'inputs and tables'!$K$22,0)*('inputs and tables'!$K$15+'inputs and tables'!$K$16)))*(IF(AND(J2544=0,'inputs and tables'!$K$16=1),(data!C2544/data!C2545-1)*'inputs and tables'!$K$18+1,1)*IF(AND(J2544=1,'inputs and tables'!$K$15=1),(data!C2545/data!C2544-1)*'inputs and tables'!$K$17+1,1))</f>
        <v>50633165.998638123</v>
      </c>
      <c r="P2545" s="10">
        <f ca="1">(P2544+(IF(K2544&lt;&gt;K2543,(-P2544*'inputs and tables'!$K$22-'inputs and tables'!$K$21)-P2544*'inputs and tables'!$K$22,0)*('inputs and tables'!$K$15+'inputs and tables'!$K$16)))*(IF(AND(K2544=0,'inputs and tables'!$K$16=1),data!C2544/data!C2545,1)*IF(AND(K2544=1,'inputs and tables'!$K$15=1),data!C2545/data!C2544,1))</f>
        <v>79462.005411721198</v>
      </c>
      <c r="R2545" s="36">
        <f ca="1">1-O2545/MAX($O$202:O2545)</f>
        <v>2.5089702600006314E-2</v>
      </c>
      <c r="S2545" s="36">
        <f>1-N2545/MAX($N$202:N2545)</f>
        <v>0.30536331667723582</v>
      </c>
    </row>
    <row r="2546" spans="1:19" x14ac:dyDescent="0.4">
      <c r="A2546" s="17">
        <f t="shared" si="118"/>
        <v>2544</v>
      </c>
      <c r="B2546">
        <v>1640044800</v>
      </c>
      <c r="C2546">
        <v>48914.7</v>
      </c>
      <c r="D2546" s="14">
        <f t="shared" si="120"/>
        <v>44551</v>
      </c>
      <c r="F2546">
        <f ca="1">IF(A2546&lt;$F$2,"",AVERAGE(INDIRECT("C"&amp;A2546-$F$2+3):C2546))</f>
        <v>55128.568181818169</v>
      </c>
      <c r="G2546" s="2">
        <f ca="1">IF(A2546&lt;$G$2,"",IF(A2546=$G$2,AVERAGE(INDIRECT("C"&amp;A2546-$G$2+3):C2546),G2545+(2/($G$2+3))*(C2546-G2545)))</f>
        <v>52796.452664564167</v>
      </c>
      <c r="J2546">
        <f ca="1">IF(F2546="","",IF(C2546&lt;(F2546*(1-'inputs and tables'!$K$14)),0,IF(C2546&gt;(F2546*(1+'inputs and tables'!$K$14)),1,J2545)))</f>
        <v>0</v>
      </c>
      <c r="K2546">
        <f ca="1">IF(G2546="","",IF(C2546&lt;(G2546*(1-'inputs and tables'!$K$14)),0,IF(C2546&gt;(G2546*(1+'inputs and tables'!$K$14)),1,K2545)))</f>
        <v>0</v>
      </c>
      <c r="N2546" s="13">
        <f t="shared" si="121"/>
        <v>176021.80718989557</v>
      </c>
      <c r="O2546" s="10">
        <f ca="1">(O2545+(IF(J2545&lt;&gt;J2544,(-O2545*'inputs and tables'!$K$22-'inputs and tables'!$K$21)-O2545*'inputs and tables'!$K$22,0)*('inputs and tables'!$K$15+'inputs and tables'!$K$16)))*(IF(AND(J2545=0,'inputs and tables'!$K$16=1),(data!C2545/data!C2546-1)*'inputs and tables'!$K$18+1,1)*IF(AND(J2545=1,'inputs and tables'!$K$15=1),(data!C2546/data!C2545-1)*'inputs and tables'!$K$17+1,1))</f>
        <v>48574671.662582263</v>
      </c>
      <c r="P2546" s="10">
        <f ca="1">(P2545+(IF(K2545&lt;&gt;K2544,(-P2545*'inputs and tables'!$K$22-'inputs and tables'!$K$21)-P2545*'inputs and tables'!$K$22,0)*('inputs and tables'!$K$15+'inputs and tables'!$K$16)))*(IF(AND(K2545=0,'inputs and tables'!$K$16=1),data!C2545/data!C2546,1)*IF(AND(K2545=1,'inputs and tables'!$K$15=1),data!C2546/data!C2545,1))</f>
        <v>76231.472916951505</v>
      </c>
      <c r="R2546" s="36">
        <f ca="1">1-O2546/MAX($O$202:O2546)</f>
        <v>6.472473797216538E-2</v>
      </c>
      <c r="S2546" s="36">
        <f>1-N2546/MAX($N$202:N2546)</f>
        <v>0.27592604763774142</v>
      </c>
    </row>
    <row r="2547" spans="1:19" x14ac:dyDescent="0.4">
      <c r="A2547" s="17">
        <f t="shared" si="118"/>
        <v>2545</v>
      </c>
      <c r="B2547">
        <v>1640131200</v>
      </c>
      <c r="C2547">
        <v>48608.62</v>
      </c>
      <c r="D2547" s="14">
        <f t="shared" si="120"/>
        <v>44552</v>
      </c>
      <c r="F2547">
        <f ca="1">IF(A2547&lt;$F$2,"",AVERAGE(INDIRECT("C"&amp;A2547-$F$2+3):C2547))</f>
        <v>54697.972272727267</v>
      </c>
      <c r="G2547" s="2">
        <f ca="1">IF(A2547&lt;$G$2,"",IF(A2547=$G$2,AVERAGE(INDIRECT("C"&amp;A2547-$G$2+3):C2547),G2546+(2/($G$2+3))*(C2547-G2546)))</f>
        <v>52618.247019263566</v>
      </c>
      <c r="J2547">
        <f ca="1">IF(F2547="","",IF(C2547&lt;(F2547*(1-'inputs and tables'!$K$14)),0,IF(C2547&gt;(F2547*(1+'inputs and tables'!$K$14)),1,J2546)))</f>
        <v>0</v>
      </c>
      <c r="K2547">
        <f ca="1">IF(G2547="","",IF(C2547&lt;(G2547*(1-'inputs and tables'!$K$14)),0,IF(C2547&gt;(G2547*(1+'inputs and tables'!$K$14)),1,K2546)))</f>
        <v>0</v>
      </c>
      <c r="N2547" s="13">
        <f t="shared" si="121"/>
        <v>174920.36417287446</v>
      </c>
      <c r="O2547" s="10">
        <f ca="1">(O2546+(IF(J2546&lt;&gt;J2545,(-O2546*'inputs and tables'!$K$22-'inputs and tables'!$K$21)-O2546*'inputs and tables'!$K$22,0)*('inputs and tables'!$K$15+'inputs and tables'!$K$16)))*(IF(AND(J2546=0,'inputs and tables'!$K$16=1),(data!C2546/data!C2547-1)*'inputs and tables'!$K$18+1,1)*IF(AND(J2546=1,'inputs and tables'!$K$15=1),(data!C2547/data!C2546-1)*'inputs and tables'!$K$17+1,1))</f>
        <v>48880537.895824082</v>
      </c>
      <c r="P2547" s="10">
        <f ca="1">(P2546+(IF(K2546&lt;&gt;K2545,(-P2546*'inputs and tables'!$K$22-'inputs and tables'!$K$21)-P2546*'inputs and tables'!$K$22,0)*('inputs and tables'!$K$15+'inputs and tables'!$K$16)))*(IF(AND(K2546=0,'inputs and tables'!$K$16=1),data!C2546/data!C2547,1)*IF(AND(K2546=1,'inputs and tables'!$K$15=1),data!C2547/data!C2546,1))</f>
        <v>76711.489202754718</v>
      </c>
      <c r="R2547" s="36">
        <f ca="1">1-O2547/MAX($O$202:O2547)</f>
        <v>5.8835472812992506E-2</v>
      </c>
      <c r="S2547" s="36">
        <f>1-N2547/MAX($N$202:N2547)</f>
        <v>0.28045688510253286</v>
      </c>
    </row>
    <row r="2548" spans="1:19" x14ac:dyDescent="0.4">
      <c r="A2548" s="17">
        <f t="shared" si="118"/>
        <v>2546</v>
      </c>
      <c r="B2548">
        <v>1640217600</v>
      </c>
      <c r="C2548">
        <v>50842.2</v>
      </c>
      <c r="D2548" s="14">
        <f t="shared" si="120"/>
        <v>44553</v>
      </c>
      <c r="F2548">
        <f ca="1">IF(A2548&lt;$F$2,"",AVERAGE(INDIRECT("C"&amp;A2548-$F$2+3):C2548))</f>
        <v>54332.007272727271</v>
      </c>
      <c r="G2548" s="2">
        <f ca="1">IF(A2548&lt;$G$2,"",IF(A2548=$G$2,AVERAGE(INDIRECT("C"&amp;A2548-$G$2+3):C2548),G2547+(2/($G$2+3))*(C2548-G2547)))</f>
        <v>52542.670550358736</v>
      </c>
      <c r="J2548">
        <f ca="1">IF(F2548="","",IF(C2548&lt;(F2548*(1-'inputs and tables'!$K$14)),0,IF(C2548&gt;(F2548*(1+'inputs and tables'!$K$14)),1,J2547)))</f>
        <v>0</v>
      </c>
      <c r="K2548">
        <f ca="1">IF(G2548="","",IF(C2548&lt;(G2548*(1-'inputs and tables'!$K$14)),0,IF(C2548&gt;(G2548*(1+'inputs and tables'!$K$14)),1,K2547)))</f>
        <v>0</v>
      </c>
      <c r="N2548" s="13">
        <f t="shared" si="121"/>
        <v>182958.00496599401</v>
      </c>
      <c r="O2548" s="10">
        <f ca="1">(O2547+(IF(J2547&lt;&gt;J2546,(-O2547*'inputs and tables'!$K$22-'inputs and tables'!$K$21)-O2547*'inputs and tables'!$K$22,0)*('inputs and tables'!$K$15+'inputs and tables'!$K$16)))*(IF(AND(J2547=0,'inputs and tables'!$K$16=1),(data!C2547/data!C2548-1)*'inputs and tables'!$K$18+1,1)*IF(AND(J2547=1,'inputs and tables'!$K$15=1),(data!C2548/data!C2547-1)*'inputs and tables'!$K$17+1,1))</f>
        <v>46733136.881836593</v>
      </c>
      <c r="P2548" s="10">
        <f ca="1">(P2547+(IF(K2547&lt;&gt;K2546,(-P2547*'inputs and tables'!$K$22-'inputs and tables'!$K$21)-P2547*'inputs and tables'!$K$22,0)*('inputs and tables'!$K$15+'inputs and tables'!$K$16)))*(IF(AND(K2547=0,'inputs and tables'!$K$16=1),data!C2547/data!C2548,1)*IF(AND(K2547=1,'inputs and tables'!$K$15=1),data!C2548/data!C2547,1))</f>
        <v>73341.429526865613</v>
      </c>
      <c r="R2548" s="36">
        <f ca="1">1-O2548/MAX($O$202:O2548)</f>
        <v>0.1001823512847021</v>
      </c>
      <c r="S2548" s="36">
        <f>1-N2548/MAX($N$202:N2548)</f>
        <v>0.24739367305140536</v>
      </c>
    </row>
    <row r="2549" spans="1:19" x14ac:dyDescent="0.4">
      <c r="A2549" s="17">
        <f t="shared" si="118"/>
        <v>2547</v>
      </c>
      <c r="B2549">
        <v>1640304000</v>
      </c>
      <c r="C2549">
        <v>50851.38</v>
      </c>
      <c r="D2549" s="14">
        <f t="shared" si="120"/>
        <v>44554</v>
      </c>
      <c r="F2549">
        <f ca="1">IF(A2549&lt;$F$2,"",AVERAGE(INDIRECT("C"&amp;A2549-$F$2+3):C2549))</f>
        <v>54012.443181818184</v>
      </c>
      <c r="G2549" s="2">
        <f ca="1">IF(A2549&lt;$G$2,"",IF(A2549=$G$2,AVERAGE(INDIRECT("C"&amp;A2549-$G$2+3):C2549),G2548+(2/($G$2+3))*(C2549-G2548)))</f>
        <v>52470.700739705171</v>
      </c>
      <c r="J2549">
        <f ca="1">IF(F2549="","",IF(C2549&lt;(F2549*(1-'inputs and tables'!$K$14)),0,IF(C2549&gt;(F2549*(1+'inputs and tables'!$K$14)),1,J2548)))</f>
        <v>0</v>
      </c>
      <c r="K2549">
        <f ca="1">IF(G2549="","",IF(C2549&lt;(G2549*(1-'inputs and tables'!$K$14)),0,IF(C2549&gt;(G2549*(1+'inputs and tables'!$K$14)),1,K2548)))</f>
        <v>0</v>
      </c>
      <c r="N2549" s="13">
        <f t="shared" si="121"/>
        <v>182991.0396199938</v>
      </c>
      <c r="O2549" s="10">
        <f ca="1">(O2548+(IF(J2548&lt;&gt;J2547,(-O2548*'inputs and tables'!$K$22-'inputs and tables'!$K$21)-O2548*'inputs and tables'!$K$22,0)*('inputs and tables'!$K$15+'inputs and tables'!$K$16)))*(IF(AND(J2548=0,'inputs and tables'!$K$16=1),(data!C2548/data!C2549-1)*'inputs and tables'!$K$18+1,1)*IF(AND(J2548=1,'inputs and tables'!$K$15=1),(data!C2549/data!C2548-1)*'inputs and tables'!$K$17+1,1))</f>
        <v>46724700.332099393</v>
      </c>
      <c r="P2549" s="10">
        <f ca="1">(P2548+(IF(K2548&lt;&gt;K2547,(-P2548*'inputs and tables'!$K$22-'inputs and tables'!$K$21)-P2548*'inputs and tables'!$K$22,0)*('inputs and tables'!$K$15+'inputs and tables'!$K$16)))*(IF(AND(K2548=0,'inputs and tables'!$K$16=1),data!C2548/data!C2549,1)*IF(AND(K2548=1,'inputs and tables'!$K$15=1),data!C2549/data!C2548,1))</f>
        <v>73328.189486515548</v>
      </c>
      <c r="R2549" s="36">
        <f ca="1">1-O2549/MAX($O$202:O2549)</f>
        <v>0.10034479183233735</v>
      </c>
      <c r="S2549" s="36">
        <f>1-N2549/MAX($N$202:N2549)</f>
        <v>0.24725778345415372</v>
      </c>
    </row>
    <row r="2550" spans="1:19" x14ac:dyDescent="0.4">
      <c r="A2550" s="17">
        <f t="shared" si="118"/>
        <v>2548</v>
      </c>
      <c r="B2550">
        <v>1640390400</v>
      </c>
      <c r="C2550">
        <v>50428.31</v>
      </c>
      <c r="D2550" s="14">
        <f t="shared" si="120"/>
        <v>44555</v>
      </c>
      <c r="F2550">
        <f ca="1">IF(A2550&lt;$F$2,"",AVERAGE(INDIRECT("C"&amp;A2550-$F$2+3):C2550))</f>
        <v>53685.641363636365</v>
      </c>
      <c r="G2550" s="2">
        <f ca="1">IF(A2550&lt;$G$2,"",IF(A2550=$G$2,AVERAGE(INDIRECT("C"&amp;A2550-$G$2+3):C2550),G2549+(2/($G$2+3))*(C2550-G2549)))</f>
        <v>52383.790495462395</v>
      </c>
      <c r="J2550">
        <f ca="1">IF(F2550="","",IF(C2550&lt;(F2550*(1-'inputs and tables'!$K$14)),0,IF(C2550&gt;(F2550*(1+'inputs and tables'!$K$14)),1,J2549)))</f>
        <v>0</v>
      </c>
      <c r="K2550">
        <f ca="1">IF(G2550="","",IF(C2550&lt;(G2550*(1-'inputs and tables'!$K$14)),0,IF(C2550&gt;(G2550*(1+'inputs and tables'!$K$14)),1,K2549)))</f>
        <v>0</v>
      </c>
      <c r="N2550" s="13">
        <f t="shared" si="121"/>
        <v>181468.60268451573</v>
      </c>
      <c r="O2550" s="10">
        <f ca="1">(O2549+(IF(J2549&lt;&gt;J2548,(-O2549*'inputs and tables'!$K$22-'inputs and tables'!$K$21)-O2549*'inputs and tables'!$K$22,0)*('inputs and tables'!$K$15+'inputs and tables'!$K$16)))*(IF(AND(J2549=0,'inputs and tables'!$K$16=1),(data!C2549/data!C2550-1)*'inputs and tables'!$K$18+1,1)*IF(AND(J2549=1,'inputs and tables'!$K$15=1),(data!C2550/data!C2549-1)*'inputs and tables'!$K$17+1,1))</f>
        <v>47116698.774432704</v>
      </c>
      <c r="P2550" s="10">
        <f ca="1">(P2549+(IF(K2549&lt;&gt;K2548,(-P2549*'inputs and tables'!$K$22-'inputs and tables'!$K$21)-P2549*'inputs and tables'!$K$22,0)*('inputs and tables'!$K$15+'inputs and tables'!$K$16)))*(IF(AND(K2549=0,'inputs and tables'!$K$16=1),data!C2549/data!C2550,1)*IF(AND(K2549=1,'inputs and tables'!$K$15=1),data!C2550/data!C2549,1))</f>
        <v>73943.378794387652</v>
      </c>
      <c r="R2550" s="36">
        <f ca="1">1-O2550/MAX($O$202:O2550)</f>
        <v>9.2797104255270102E-2</v>
      </c>
      <c r="S2550" s="36">
        <f>1-N2550/MAX($N$202:N2550)</f>
        <v>0.25352039913054347</v>
      </c>
    </row>
    <row r="2551" spans="1:19" x14ac:dyDescent="0.4">
      <c r="A2551" s="17">
        <f t="shared" si="118"/>
        <v>2549</v>
      </c>
      <c r="B2551">
        <v>1640476800</v>
      </c>
      <c r="C2551">
        <v>50801.79</v>
      </c>
      <c r="D2551" s="14">
        <f t="shared" si="120"/>
        <v>44556</v>
      </c>
      <c r="F2551">
        <f ca="1">IF(A2551&lt;$F$2,"",AVERAGE(INDIRECT("C"&amp;A2551-$F$2+3):C2551))</f>
        <v>53382.320681818186</v>
      </c>
      <c r="G2551" s="2">
        <f ca="1">IF(A2551&lt;$G$2,"",IF(A2551=$G$2,AVERAGE(INDIRECT("C"&amp;A2551-$G$2+3):C2551),G2550+(2/($G$2+3))*(C2551-G2550)))</f>
        <v>52316.471325442719</v>
      </c>
      <c r="J2551">
        <f ca="1">IF(F2551="","",IF(C2551&lt;(F2551*(1-'inputs and tables'!$K$14)),0,IF(C2551&gt;(F2551*(1+'inputs and tables'!$K$14)),1,J2550)))</f>
        <v>0</v>
      </c>
      <c r="K2551">
        <f ca="1">IF(G2551="","",IF(C2551&lt;(G2551*(1-'inputs and tables'!$K$14)),0,IF(C2551&gt;(G2551*(1+'inputs and tables'!$K$14)),1,K2550)))</f>
        <v>0</v>
      </c>
      <c r="N2551" s="13">
        <f t="shared" si="121"/>
        <v>182812.58771456359</v>
      </c>
      <c r="O2551" s="10">
        <f ca="1">(O2550+(IF(J2550&lt;&gt;J2549,(-O2550*'inputs and tables'!$K$22-'inputs and tables'!$K$21)-O2550*'inputs and tables'!$K$22,0)*('inputs and tables'!$K$15+'inputs and tables'!$K$16)))*(IF(AND(J2550=0,'inputs and tables'!$K$16=1),(data!C2550/data!C2551-1)*'inputs and tables'!$K$18+1,1)*IF(AND(J2550=1,'inputs and tables'!$K$15=1),(data!C2551/data!C2550-1)*'inputs and tables'!$K$17+1,1))</f>
        <v>46770310.494447388</v>
      </c>
      <c r="P2551" s="10">
        <f ca="1">(P2550+(IF(K2550&lt;&gt;K2549,(-P2550*'inputs and tables'!$K$22-'inputs and tables'!$K$21)-P2550*'inputs and tables'!$K$22,0)*('inputs and tables'!$K$15+'inputs and tables'!$K$16)))*(IF(AND(K2550=0,'inputs and tables'!$K$16=1),data!C2550/data!C2551,1)*IF(AND(K2550=1,'inputs and tables'!$K$15=1),data!C2551/data!C2550,1))</f>
        <v>73399.768557186791</v>
      </c>
      <c r="R2551" s="36">
        <f ca="1">1-O2551/MAX($O$202:O2551)</f>
        <v>9.9466596363771531E-2</v>
      </c>
      <c r="S2551" s="36">
        <f>1-N2551/MAX($N$202:N2551)</f>
        <v>0.24799185372950339</v>
      </c>
    </row>
    <row r="2552" spans="1:19" x14ac:dyDescent="0.4">
      <c r="A2552" s="17">
        <f t="shared" si="118"/>
        <v>2550</v>
      </c>
      <c r="B2552">
        <v>1640563200</v>
      </c>
      <c r="C2552">
        <v>50717.77</v>
      </c>
      <c r="D2552" s="14">
        <f t="shared" si="120"/>
        <v>44557</v>
      </c>
      <c r="F2552">
        <f ca="1">IF(A2552&lt;$F$2,"",AVERAGE(INDIRECT("C"&amp;A2552-$F$2+3):C2552))</f>
        <v>53071.360681818187</v>
      </c>
      <c r="G2552" s="2">
        <f ca="1">IF(A2552&lt;$G$2,"",IF(A2552=$G$2,AVERAGE(INDIRECT("C"&amp;A2552-$G$2+3):C2552),G2551+(2/($G$2+3))*(C2552-G2551)))</f>
        <v>52248.441481806862</v>
      </c>
      <c r="J2552">
        <f ca="1">IF(F2552="","",IF(C2552&lt;(F2552*(1-'inputs and tables'!$K$14)),0,IF(C2552&gt;(F2552*(1+'inputs and tables'!$K$14)),1,J2551)))</f>
        <v>0</v>
      </c>
      <c r="K2552">
        <f ca="1">IF(G2552="","",IF(C2552&lt;(G2552*(1-'inputs and tables'!$K$14)),0,IF(C2552&gt;(G2552*(1+'inputs and tables'!$K$14)),1,K2551)))</f>
        <v>0</v>
      </c>
      <c r="N2552" s="13">
        <f t="shared" si="121"/>
        <v>182510.23786390322</v>
      </c>
      <c r="O2552" s="10">
        <f ca="1">(O2551+(IF(J2551&lt;&gt;J2550,(-O2551*'inputs and tables'!$K$22-'inputs and tables'!$K$21)-O2551*'inputs and tables'!$K$22,0)*('inputs and tables'!$K$15+'inputs and tables'!$K$16)))*(IF(AND(J2551=0,'inputs and tables'!$K$16=1),(data!C2551/data!C2552-1)*'inputs and tables'!$K$18+1,1)*IF(AND(J2551=1,'inputs and tables'!$K$15=1),(data!C2552/data!C2551-1)*'inputs and tables'!$K$17+1,1))</f>
        <v>46847791.059695899</v>
      </c>
      <c r="P2552" s="10">
        <f ca="1">(P2551+(IF(K2551&lt;&gt;K2550,(-P2551*'inputs and tables'!$K$22-'inputs and tables'!$K$21)-P2551*'inputs and tables'!$K$22,0)*('inputs and tables'!$K$15+'inputs and tables'!$K$16)))*(IF(AND(K2551=0,'inputs and tables'!$K$16=1),data!C2551/data!C2552,1)*IF(AND(K2551=1,'inputs and tables'!$K$15=1),data!C2552/data!C2551,1))</f>
        <v>73521.363977375324</v>
      </c>
      <c r="R2552" s="36">
        <f ca="1">1-O2552/MAX($O$202:O2552)</f>
        <v>9.7974755997495055E-2</v>
      </c>
      <c r="S2552" s="36">
        <f>1-N2552/MAX($N$202:N2552)</f>
        <v>0.24923558400848866</v>
      </c>
    </row>
    <row r="2553" spans="1:19" x14ac:dyDescent="0.4">
      <c r="A2553" s="17">
        <f t="shared" si="118"/>
        <v>2551</v>
      </c>
      <c r="B2553">
        <v>1640649600</v>
      </c>
      <c r="C2553">
        <v>47543.09</v>
      </c>
      <c r="D2553" s="14">
        <f t="shared" si="120"/>
        <v>44558</v>
      </c>
      <c r="F2553">
        <f ca="1">IF(A2553&lt;$F$2,"",AVERAGE(INDIRECT("C"&amp;A2553-$F$2+3):C2553))</f>
        <v>52663.135000000002</v>
      </c>
      <c r="G2553" s="2">
        <f ca="1">IF(A2553&lt;$G$2,"",IF(A2553=$G$2,AVERAGE(INDIRECT("C"&amp;A2553-$G$2+3):C2553),G2552+(2/($G$2+3))*(C2553-G2552)))</f>
        <v>52048.213759176782</v>
      </c>
      <c r="J2553">
        <f ca="1">IF(F2553="","",IF(C2553&lt;(F2553*(1-'inputs and tables'!$K$14)),0,IF(C2553&gt;(F2553*(1+'inputs and tables'!$K$14)),1,J2552)))</f>
        <v>0</v>
      </c>
      <c r="K2553">
        <f ca="1">IF(G2553="","",IF(C2553&lt;(G2553*(1-'inputs and tables'!$K$14)),0,IF(C2553&gt;(G2553*(1+'inputs and tables'!$K$14)),1,K2552)))</f>
        <v>0</v>
      </c>
      <c r="N2553" s="13">
        <f t="shared" si="121"/>
        <v>171086.00525387767</v>
      </c>
      <c r="O2553" s="10">
        <f ca="1">(O2552+(IF(J2552&lt;&gt;J2551,(-O2552*'inputs and tables'!$K$22-'inputs and tables'!$K$21)-O2552*'inputs and tables'!$K$22,0)*('inputs and tables'!$K$15+'inputs and tables'!$K$16)))*(IF(AND(J2552=0,'inputs and tables'!$K$16=1),(data!C2552/data!C2553-1)*'inputs and tables'!$K$18+1,1)*IF(AND(J2552=1,'inputs and tables'!$K$15=1),(data!C2553/data!C2552-1)*'inputs and tables'!$K$17+1,1))</f>
        <v>49976042.616786435</v>
      </c>
      <c r="P2553" s="10">
        <f ca="1">(P2552+(IF(K2552&lt;&gt;K2551,(-P2552*'inputs and tables'!$K$22-'inputs and tables'!$K$21)-P2552*'inputs and tables'!$K$22,0)*('inputs and tables'!$K$15+'inputs and tables'!$K$16)))*(IF(AND(K2552=0,'inputs and tables'!$K$16=1),data!C2552/data!C2553,1)*IF(AND(K2552=1,'inputs and tables'!$K$15=1),data!C2553/data!C2552,1))</f>
        <v>78430.737848356235</v>
      </c>
      <c r="R2553" s="36">
        <f ca="1">1-O2553/MAX($O$202:O2553)</f>
        <v>3.7742206921911658E-2</v>
      </c>
      <c r="S2553" s="36">
        <f>1-N2553/MAX($N$202:N2553)</f>
        <v>0.29622970019616668</v>
      </c>
    </row>
    <row r="2554" spans="1:19" x14ac:dyDescent="0.4">
      <c r="A2554" s="17">
        <f t="shared" si="118"/>
        <v>2552</v>
      </c>
      <c r="B2554">
        <v>1640736000</v>
      </c>
      <c r="C2554">
        <v>46471.24</v>
      </c>
      <c r="D2554" s="14">
        <f t="shared" si="120"/>
        <v>44559</v>
      </c>
      <c r="F2554">
        <f ca="1">IF(A2554&lt;$F$2,"",AVERAGE(INDIRECT("C"&amp;A2554-$F$2+3):C2554))</f>
        <v>52273.286136363633</v>
      </c>
      <c r="G2554" s="2">
        <f ca="1">IF(A2554&lt;$G$2,"",IF(A2554=$G$2,AVERAGE(INDIRECT("C"&amp;A2554-$G$2+3):C2554),G2553+(2/($G$2+3))*(C2554-G2553)))</f>
        <v>51810.895726871386</v>
      </c>
      <c r="J2554">
        <f ca="1">IF(F2554="","",IF(C2554&lt;(F2554*(1-'inputs and tables'!$K$14)),0,IF(C2554&gt;(F2554*(1+'inputs and tables'!$K$14)),1,J2553)))</f>
        <v>0</v>
      </c>
      <c r="K2554">
        <f ca="1">IF(G2554="","",IF(C2554&lt;(G2554*(1-'inputs and tables'!$K$14)),0,IF(C2554&gt;(G2554*(1+'inputs and tables'!$K$14)),1,K2553)))</f>
        <v>0</v>
      </c>
      <c r="N2554" s="13">
        <f t="shared" si="121"/>
        <v>167228.90352297694</v>
      </c>
      <c r="O2554" s="10">
        <f ca="1">(O2553+(IF(J2553&lt;&gt;J2552,(-O2553*'inputs and tables'!$K$22-'inputs and tables'!$K$21)-O2553*'inputs and tables'!$K$22,0)*('inputs and tables'!$K$15+'inputs and tables'!$K$16)))*(IF(AND(J2553=0,'inputs and tables'!$K$16=1),(data!C2553/data!C2554-1)*'inputs and tables'!$K$18+1,1)*IF(AND(J2553=1,'inputs and tables'!$K$15=1),(data!C2554/data!C2553-1)*'inputs and tables'!$K$17+1,1))</f>
        <v>51128730.199015841</v>
      </c>
      <c r="P2554" s="10">
        <f ca="1">(P2553+(IF(K2553&lt;&gt;K2552,(-P2553*'inputs and tables'!$K$22-'inputs and tables'!$K$21)-P2553*'inputs and tables'!$K$22,0)*('inputs and tables'!$K$15+'inputs and tables'!$K$16)))*(IF(AND(K2553=0,'inputs and tables'!$K$16=1),data!C2553/data!C2554,1)*IF(AND(K2553=1,'inputs and tables'!$K$15=1),data!C2554/data!C2553,1))</f>
        <v>80239.727373119516</v>
      </c>
      <c r="R2554" s="36">
        <f ca="1">1-O2554/MAX($O$202:O2554)</f>
        <v>1.5547920401673632E-2</v>
      </c>
      <c r="S2554" s="36">
        <f>1-N2554/MAX($N$202:N2554)</f>
        <v>0.31209606891230901</v>
      </c>
    </row>
    <row r="2555" spans="1:19" x14ac:dyDescent="0.4">
      <c r="A2555" s="17">
        <f t="shared" si="118"/>
        <v>2553</v>
      </c>
      <c r="B2555">
        <v>1640822400</v>
      </c>
      <c r="C2555">
        <v>47122.080000000002</v>
      </c>
      <c r="D2555" s="14">
        <f t="shared" si="120"/>
        <v>44560</v>
      </c>
      <c r="F2555">
        <f ca="1">IF(A2555&lt;$F$2,"",AVERAGE(INDIRECT("C"&amp;A2555-$F$2+3):C2555))</f>
        <v>51978.152045454546</v>
      </c>
      <c r="G2555" s="2">
        <f ca="1">IF(A2555&lt;$G$2,"",IF(A2555=$G$2,AVERAGE(INDIRECT("C"&amp;A2555-$G$2+3):C2555),G2554+(2/($G$2+3))*(C2555-G2554)))</f>
        <v>51611.371653387498</v>
      </c>
      <c r="J2555">
        <f ca="1">IF(F2555="","",IF(C2555&lt;(F2555*(1-'inputs and tables'!$K$14)),0,IF(C2555&gt;(F2555*(1+'inputs and tables'!$K$14)),1,J2554)))</f>
        <v>0</v>
      </c>
      <c r="K2555">
        <f ca="1">IF(G2555="","",IF(C2555&lt;(G2555*(1-'inputs and tables'!$K$14)),0,IF(C2555&gt;(G2555*(1+'inputs and tables'!$K$14)),1,K2554)))</f>
        <v>0</v>
      </c>
      <c r="N2555" s="13">
        <f t="shared" si="121"/>
        <v>169570.98132354554</v>
      </c>
      <c r="O2555" s="10">
        <f ca="1">(O2554+(IF(J2554&lt;&gt;J2553,(-O2554*'inputs and tables'!$K$22-'inputs and tables'!$K$21)-O2554*'inputs and tables'!$K$22,0)*('inputs and tables'!$K$15+'inputs and tables'!$K$16)))*(IF(AND(J2554=0,'inputs and tables'!$K$16=1),(data!C2554/data!C2555-1)*'inputs and tables'!$K$18+1,1)*IF(AND(J2554=1,'inputs and tables'!$K$15=1),(data!C2555/data!C2554-1)*'inputs and tables'!$K$17+1,1))</f>
        <v>50422551.211103432</v>
      </c>
      <c r="P2555" s="10">
        <f ca="1">(P2554+(IF(K2554&lt;&gt;K2553,(-P2554*'inputs and tables'!$K$22-'inputs and tables'!$K$21)-P2554*'inputs and tables'!$K$22,0)*('inputs and tables'!$K$15+'inputs and tables'!$K$16)))*(IF(AND(K2554=0,'inputs and tables'!$K$16=1),data!C2554/data!C2555,1)*IF(AND(K2554=1,'inputs and tables'!$K$15=1),data!C2555/data!C2554,1))</f>
        <v>79131.473574400923</v>
      </c>
      <c r="R2555" s="36">
        <f ca="1">1-O2555/MAX($O$202:O2555)</f>
        <v>2.9144960080010773E-2</v>
      </c>
      <c r="S2555" s="36">
        <f>1-N2555/MAX($N$202:N2555)</f>
        <v>0.3024618221285108</v>
      </c>
    </row>
    <row r="2556" spans="1:19" x14ac:dyDescent="0.4">
      <c r="A2556" s="17">
        <f t="shared" si="118"/>
        <v>2554</v>
      </c>
      <c r="B2556">
        <v>1640908800</v>
      </c>
      <c r="C2556">
        <v>46211.24</v>
      </c>
      <c r="D2556" s="14">
        <f t="shared" si="120"/>
        <v>44561</v>
      </c>
      <c r="F2556">
        <f ca="1">IF(A2556&lt;$F$2,"",AVERAGE(INDIRECT("C"&amp;A2556-$F$2+3):C2556))</f>
        <v>51656.782272727272</v>
      </c>
      <c r="G2556" s="2">
        <f ca="1">IF(A2556&lt;$G$2,"",IF(A2556=$G$2,AVERAGE(INDIRECT("C"&amp;A2556-$G$2+3):C2556),G2555+(2/($G$2+3))*(C2556-G2555)))</f>
        <v>51381.578817073139</v>
      </c>
      <c r="J2556">
        <f ca="1">IF(F2556="","",IF(C2556&lt;(F2556*(1-'inputs and tables'!$K$14)),0,IF(C2556&gt;(F2556*(1+'inputs and tables'!$K$14)),1,J2555)))</f>
        <v>0</v>
      </c>
      <c r="K2556">
        <f ca="1">IF(G2556="","",IF(C2556&lt;(G2556*(1-'inputs and tables'!$K$14)),0,IF(C2556&gt;(G2556*(1+'inputs and tables'!$K$14)),1,K2555)))</f>
        <v>0</v>
      </c>
      <c r="N2556" s="13">
        <f t="shared" si="121"/>
        <v>166293.28151426846</v>
      </c>
      <c r="O2556" s="10">
        <f ca="1">(O2555+(IF(J2555&lt;&gt;J2554,(-O2555*'inputs and tables'!$K$22-'inputs and tables'!$K$21)-O2555*'inputs and tables'!$K$22,0)*('inputs and tables'!$K$15+'inputs and tables'!$K$16)))*(IF(AND(J2555=0,'inputs and tables'!$K$16=1),(data!C2555/data!C2556-1)*'inputs and tables'!$K$18+1,1)*IF(AND(J2555=1,'inputs and tables'!$K$15=1),(data!C2556/data!C2555-1)*'inputs and tables'!$K$17+1,1))</f>
        <v>51416397.655066453</v>
      </c>
      <c r="P2556" s="10">
        <f ca="1">(P2555+(IF(K2555&lt;&gt;K2554,(-P2555*'inputs and tables'!$K$22-'inputs and tables'!$K$21)-P2555*'inputs and tables'!$K$22,0)*('inputs and tables'!$K$15+'inputs and tables'!$K$16)))*(IF(AND(K2555=0,'inputs and tables'!$K$16=1),data!C2555/data!C2556,1)*IF(AND(K2555=1,'inputs and tables'!$K$15=1),data!C2556/data!C2555,1))</f>
        <v>80691.183103738542</v>
      </c>
      <c r="R2556" s="36">
        <f ca="1">1-O2556/MAX($O$202:O2556)</f>
        <v>1.0009061442347589E-2</v>
      </c>
      <c r="S2556" s="36">
        <f>1-N2556/MAX($N$202:N2556)</f>
        <v>0.31594479388893548</v>
      </c>
    </row>
    <row r="2557" spans="1:19" x14ac:dyDescent="0.4">
      <c r="A2557" s="17">
        <f t="shared" si="118"/>
        <v>2555</v>
      </c>
      <c r="B2557">
        <v>1640995200</v>
      </c>
      <c r="C2557">
        <v>47733.43</v>
      </c>
      <c r="D2557" s="14">
        <f t="shared" si="120"/>
        <v>44562</v>
      </c>
      <c r="F2557">
        <f ca="1">IF(A2557&lt;$F$2,"",AVERAGE(INDIRECT("C"&amp;A2557-$F$2+3):C2557))</f>
        <v>51448.49659090909</v>
      </c>
      <c r="G2557" s="2">
        <f ca="1">IF(A2557&lt;$G$2,"",IF(A2557=$G$2,AVERAGE(INDIRECT("C"&amp;A2557-$G$2+3):C2557),G2556+(2/($G$2+3))*(C2557-G2556)))</f>
        <v>51226.338441878535</v>
      </c>
      <c r="J2557">
        <f ca="1">IF(F2557="","",IF(C2557&lt;(F2557*(1-'inputs and tables'!$K$14)),0,IF(C2557&gt;(F2557*(1+'inputs and tables'!$K$14)),1,J2556)))</f>
        <v>0</v>
      </c>
      <c r="K2557">
        <f ca="1">IF(G2557="","",IF(C2557&lt;(G2557*(1-'inputs and tables'!$K$14)),0,IF(C2557&gt;(G2557*(1+'inputs and tables'!$K$14)),1,K2556)))</f>
        <v>0</v>
      </c>
      <c r="N2557" s="13">
        <f t="shared" si="121"/>
        <v>171770.95253517604</v>
      </c>
      <c r="O2557" s="10">
        <f ca="1">(O2556+(IF(J2556&lt;&gt;J2555,(-O2556*'inputs and tables'!$K$22-'inputs and tables'!$K$21)-O2556*'inputs and tables'!$K$22,0)*('inputs and tables'!$K$15+'inputs and tables'!$K$16)))*(IF(AND(J2556=0,'inputs and tables'!$K$16=1),(data!C2556/data!C2557-1)*'inputs and tables'!$K$18+1,1)*IF(AND(J2556=1,'inputs and tables'!$K$15=1),(data!C2557/data!C2556-1)*'inputs and tables'!$K$17+1,1))</f>
        <v>49776760.060479902</v>
      </c>
      <c r="P2557" s="10">
        <f ca="1">(P2556+(IF(K2556&lt;&gt;K2555,(-P2556*'inputs and tables'!$K$22-'inputs and tables'!$K$21)-P2556*'inputs and tables'!$K$22,0)*('inputs and tables'!$K$15+'inputs and tables'!$K$16)))*(IF(AND(K2556=0,'inputs and tables'!$K$16=1),data!C2556/data!C2557,1)*IF(AND(K2556=1,'inputs and tables'!$K$15=1),data!C2557/data!C2556,1))</f>
        <v>78117.990437536268</v>
      </c>
      <c r="R2557" s="36">
        <f ca="1">1-O2557/MAX($O$202:O2557)</f>
        <v>4.1579269297996602E-2</v>
      </c>
      <c r="S2557" s="36">
        <f>1-N2557/MAX($N$202:N2557)</f>
        <v>0.29341213745750871</v>
      </c>
    </row>
    <row r="2558" spans="1:19" x14ac:dyDescent="0.4">
      <c r="A2558" s="17">
        <f t="shared" si="118"/>
        <v>2556</v>
      </c>
      <c r="B2558">
        <v>1641081600</v>
      </c>
      <c r="C2558">
        <v>47299.07</v>
      </c>
      <c r="D2558" s="14">
        <f t="shared" si="120"/>
        <v>44563</v>
      </c>
      <c r="F2558">
        <f ca="1">IF(A2558&lt;$F$2,"",AVERAGE(INDIRECT("C"&amp;A2558-$F$2+3):C2558))</f>
        <v>51202.517272727266</v>
      </c>
      <c r="G2558" s="2">
        <f ca="1">IF(A2558&lt;$G$2,"",IF(A2558=$G$2,AVERAGE(INDIRECT("C"&amp;A2558-$G$2+3):C2558),G2557+(2/($G$2+3))*(C2558-G2557)))</f>
        <v>51059.220635841149</v>
      </c>
      <c r="J2558">
        <f ca="1">IF(F2558="","",IF(C2558&lt;(F2558*(1-'inputs and tables'!$K$14)),0,IF(C2558&gt;(F2558*(1+'inputs and tables'!$K$14)),1,J2557)))</f>
        <v>0</v>
      </c>
      <c r="K2558">
        <f ca="1">IF(G2558="","",IF(C2558&lt;(G2558*(1-'inputs and tables'!$K$14)),0,IF(C2558&gt;(G2558*(1+'inputs and tables'!$K$14)),1,K2557)))</f>
        <v>0</v>
      </c>
      <c r="N2558" s="13">
        <f t="shared" si="121"/>
        <v>170207.88801324289</v>
      </c>
      <c r="O2558" s="10">
        <f ca="1">(O2557+(IF(J2557&lt;&gt;J2556,(-O2557*'inputs and tables'!$K$22-'inputs and tables'!$K$21)-O2557*'inputs and tables'!$K$22,0)*('inputs and tables'!$K$15+'inputs and tables'!$K$16)))*(IF(AND(J2557=0,'inputs and tables'!$K$16=1),(data!C2557/data!C2558-1)*'inputs and tables'!$K$18+1,1)*IF(AND(J2557=1,'inputs and tables'!$K$15=1),(data!C2558/data!C2557-1)*'inputs and tables'!$K$17+1,1))</f>
        <v>50233873.350442469</v>
      </c>
      <c r="P2558" s="10">
        <f ca="1">(P2557+(IF(K2557&lt;&gt;K2556,(-P2557*'inputs and tables'!$K$22-'inputs and tables'!$K$21)-P2557*'inputs and tables'!$K$22,0)*('inputs and tables'!$K$15+'inputs and tables'!$K$16)))*(IF(AND(K2557=0,'inputs and tables'!$K$16=1),data!C2557/data!C2558,1)*IF(AND(K2557=1,'inputs and tables'!$K$15=1),data!C2558/data!C2557,1))</f>
        <v>78835.368819953685</v>
      </c>
      <c r="R2558" s="36">
        <f ca="1">1-O2558/MAX($O$202:O2558)</f>
        <v>3.2777835599877014E-2</v>
      </c>
      <c r="S2558" s="36">
        <f>1-N2558/MAX($N$202:N2558)</f>
        <v>0.29984187661461426</v>
      </c>
    </row>
    <row r="2559" spans="1:19" x14ac:dyDescent="0.4">
      <c r="A2559" s="17">
        <f t="shared" si="118"/>
        <v>2557</v>
      </c>
      <c r="B2559">
        <v>1641168000</v>
      </c>
      <c r="C2559">
        <v>46459.56</v>
      </c>
      <c r="D2559" s="14">
        <f t="shared" si="120"/>
        <v>44564</v>
      </c>
      <c r="F2559">
        <f ca="1">IF(A2559&lt;$F$2,"",AVERAGE(INDIRECT("C"&amp;A2559-$F$2+3):C2559))</f>
        <v>50900.217272727277</v>
      </c>
      <c r="G2559" s="2">
        <f ca="1">IF(A2559&lt;$G$2,"",IF(A2559=$G$2,AVERAGE(INDIRECT("C"&amp;A2559-$G$2+3):C2559),G2558+(2/($G$2+3))*(C2559-G2558)))</f>
        <v>50863.490396018118</v>
      </c>
      <c r="J2559">
        <f ca="1">IF(F2559="","",IF(C2559&lt;(F2559*(1-'inputs and tables'!$K$14)),0,IF(C2559&gt;(F2559*(1+'inputs and tables'!$K$14)),1,J2558)))</f>
        <v>0</v>
      </c>
      <c r="K2559">
        <f ca="1">IF(G2559="","",IF(C2559&lt;(G2559*(1-'inputs and tables'!$K$14)),0,IF(C2559&gt;(G2559*(1+'inputs and tables'!$K$14)),1,K2558)))</f>
        <v>0</v>
      </c>
      <c r="N2559" s="13">
        <f t="shared" si="121"/>
        <v>167186.87250350881</v>
      </c>
      <c r="O2559" s="10">
        <f ca="1">(O2558+(IF(J2558&lt;&gt;J2557,(-O2558*'inputs and tables'!$K$22-'inputs and tables'!$K$21)-O2558*'inputs and tables'!$K$22,0)*('inputs and tables'!$K$15+'inputs and tables'!$K$16)))*(IF(AND(J2558=0,'inputs and tables'!$K$16=1),(data!C2558/data!C2559-1)*'inputs and tables'!$K$18+1,1)*IF(AND(J2558=1,'inputs and tables'!$K$15=1),(data!C2559/data!C2558-1)*'inputs and tables'!$K$17+1,1))</f>
        <v>51141584.035098761</v>
      </c>
      <c r="P2559" s="10">
        <f ca="1">(P2558+(IF(K2558&lt;&gt;K2557,(-P2558*'inputs and tables'!$K$22-'inputs and tables'!$K$21)-P2558*'inputs and tables'!$K$22,0)*('inputs and tables'!$K$15+'inputs and tables'!$K$16)))*(IF(AND(K2558=0,'inputs and tables'!$K$16=1),data!C2558/data!C2559,1)*IF(AND(K2558=1,'inputs and tables'!$K$15=1),data!C2559/data!C2558,1))</f>
        <v>80259.899755632796</v>
      </c>
      <c r="R2559" s="36">
        <f ca="1">1-O2559/MAX($O$202:O2559)</f>
        <v>1.5300427737306777E-2</v>
      </c>
      <c r="S2559" s="36">
        <f>1-N2559/MAX($N$202:N2559)</f>
        <v>0.31226896548048977</v>
      </c>
    </row>
    <row r="2560" spans="1:19" x14ac:dyDescent="0.4">
      <c r="A2560" s="17">
        <f t="shared" si="118"/>
        <v>2558</v>
      </c>
      <c r="B2560">
        <v>1641254400</v>
      </c>
      <c r="C2560">
        <v>45814.61</v>
      </c>
      <c r="D2560" s="14">
        <f t="shared" si="120"/>
        <v>44565</v>
      </c>
      <c r="F2560">
        <f ca="1">IF(A2560&lt;$F$2,"",AVERAGE(INDIRECT("C"&amp;A2560-$F$2+3):C2560))</f>
        <v>50608.021818181805</v>
      </c>
      <c r="G2560" s="2">
        <f ca="1">IF(A2560&lt;$G$2,"",IF(A2560=$G$2,AVERAGE(INDIRECT("C"&amp;A2560-$G$2+3):C2560),G2559+(2/($G$2+3))*(C2560-G2559)))</f>
        <v>50648.644421719473</v>
      </c>
      <c r="J2560">
        <f ca="1">IF(F2560="","",IF(C2560&lt;(F2560*(1-'inputs and tables'!$K$14)),0,IF(C2560&gt;(F2560*(1+'inputs and tables'!$K$14)),1,J2559)))</f>
        <v>0</v>
      </c>
      <c r="K2560">
        <f ca="1">IF(G2560="","",IF(C2560&lt;(G2560*(1-'inputs and tables'!$K$14)),0,IF(C2560&gt;(G2560*(1+'inputs and tables'!$K$14)),1,K2559)))</f>
        <v>0</v>
      </c>
      <c r="N2560" s="13">
        <f t="shared" si="121"/>
        <v>164865.99013998368</v>
      </c>
      <c r="O2560" s="10">
        <f ca="1">(O2559+(IF(J2559&lt;&gt;J2558,(-O2559*'inputs and tables'!$K$22-'inputs and tables'!$K$21)-O2559*'inputs and tables'!$K$22,0)*('inputs and tables'!$K$15+'inputs and tables'!$K$16)))*(IF(AND(J2559=0,'inputs and tables'!$K$16=1),(data!C2559/data!C2560-1)*'inputs and tables'!$K$18+1,1)*IF(AND(J2559=1,'inputs and tables'!$K$15=1),(data!C2560/data!C2559-1)*'inputs and tables'!$K$17+1,1))</f>
        <v>51861523.9106851</v>
      </c>
      <c r="P2560" s="10">
        <f ca="1">(P2559+(IF(K2559&lt;&gt;K2558,(-P2559*'inputs and tables'!$K$22-'inputs and tables'!$K$21)-P2559*'inputs and tables'!$K$22,0)*('inputs and tables'!$K$15+'inputs and tables'!$K$16)))*(IF(AND(K2559=0,'inputs and tables'!$K$16=1),data!C2559/data!C2560,1)*IF(AND(K2559=1,'inputs and tables'!$K$15=1),data!C2560/data!C2559,1))</f>
        <v>81389.749433440695</v>
      </c>
      <c r="R2560" s="36">
        <f ca="1">1-O2560/MAX($O$202:O2560)</f>
        <v>1.4384306771808575E-3</v>
      </c>
      <c r="S2560" s="36">
        <f>1-N2560/MAX($N$202:N2560)</f>
        <v>0.3218160238407789</v>
      </c>
    </row>
    <row r="2561" spans="1:19" x14ac:dyDescent="0.4">
      <c r="A2561" s="17">
        <f t="shared" si="118"/>
        <v>2559</v>
      </c>
      <c r="B2561">
        <v>1641340800</v>
      </c>
      <c r="C2561">
        <v>43436.04</v>
      </c>
      <c r="D2561" s="14">
        <f t="shared" si="120"/>
        <v>44566</v>
      </c>
      <c r="F2561">
        <f ca="1">IF(A2561&lt;$F$2,"",AVERAGE(INDIRECT("C"&amp;A2561-$F$2+3):C2561))</f>
        <v>50316.095227272715</v>
      </c>
      <c r="G2561" s="2">
        <f ca="1">IF(A2561&lt;$G$2,"",IF(A2561=$G$2,AVERAGE(INDIRECT("C"&amp;A2561-$G$2+3):C2561),G2560+(2/($G$2+3))*(C2561-G2560)))</f>
        <v>50341.725084625024</v>
      </c>
      <c r="J2561">
        <f ca="1">IF(F2561="","",IF(C2561&lt;(F2561*(1-'inputs and tables'!$K$14)),0,IF(C2561&gt;(F2561*(1+'inputs and tables'!$K$14)),1,J2560)))</f>
        <v>0</v>
      </c>
      <c r="K2561">
        <f ca="1">IF(G2561="","",IF(C2561&lt;(G2561*(1-'inputs and tables'!$K$14)),0,IF(C2561&gt;(G2561*(1+'inputs and tables'!$K$14)),1,K2560)))</f>
        <v>0</v>
      </c>
      <c r="N2561" s="13">
        <f t="shared" si="121"/>
        <v>156306.59613516161</v>
      </c>
      <c r="O2561" s="10">
        <f ca="1">(O2560+(IF(J2560&lt;&gt;J2559,(-O2560*'inputs and tables'!$K$22-'inputs and tables'!$K$21)-O2560*'inputs and tables'!$K$22,0)*('inputs and tables'!$K$15+'inputs and tables'!$K$16)))*(IF(AND(J2560=0,'inputs and tables'!$K$16=1),(data!C2560/data!C2561-1)*'inputs and tables'!$K$18+1,1)*IF(AND(J2560=1,'inputs and tables'!$K$15=1),(data!C2561/data!C2560-1)*'inputs and tables'!$K$17+1,1))</f>
        <v>54701475.824539088</v>
      </c>
      <c r="P2561" s="10">
        <f ca="1">(P2560+(IF(K2560&lt;&gt;K2559,(-P2560*'inputs and tables'!$K$22-'inputs and tables'!$K$21)-P2560*'inputs and tables'!$K$22,0)*('inputs and tables'!$K$15+'inputs and tables'!$K$16)))*(IF(AND(K2560=0,'inputs and tables'!$K$16=1),data!C2560/data!C2561,1)*IF(AND(K2560=1,'inputs and tables'!$K$15=1),data!C2561/data!C2560,1))</f>
        <v>85846.675440275096</v>
      </c>
      <c r="R2561" s="36">
        <f ca="1">1-O2561/MAX($O$202:O2561)</f>
        <v>0</v>
      </c>
      <c r="S2561" s="36">
        <f>1-N2561/MAX($N$202:N2561)</f>
        <v>0.35702549217791069</v>
      </c>
    </row>
    <row r="2562" spans="1:19" x14ac:dyDescent="0.4">
      <c r="A2562" s="17">
        <f t="shared" si="118"/>
        <v>2560</v>
      </c>
      <c r="B2562">
        <v>1641427200</v>
      </c>
      <c r="C2562">
        <v>43083.76</v>
      </c>
      <c r="D2562" s="14">
        <f t="shared" si="120"/>
        <v>44567</v>
      </c>
      <c r="F2562">
        <f ca="1">IF(A2562&lt;$F$2,"",AVERAGE(INDIRECT("C"&amp;A2562-$F$2+3):C2562))</f>
        <v>49986.93409090909</v>
      </c>
      <c r="G2562" s="2">
        <f ca="1">IF(A2562&lt;$G$2,"",IF(A2562=$G$2,AVERAGE(INDIRECT("C"&amp;A2562-$G$2+3):C2562),G2561+(2/($G$2+3))*(C2562-G2561)))</f>
        <v>50032.875506555873</v>
      </c>
      <c r="J2562">
        <f ca="1">IF(F2562="","",IF(C2562&lt;(F2562*(1-'inputs and tables'!$K$14)),0,IF(C2562&gt;(F2562*(1+'inputs and tables'!$K$14)),1,J2561)))</f>
        <v>0</v>
      </c>
      <c r="K2562">
        <f ca="1">IF(G2562="","",IF(C2562&lt;(G2562*(1-'inputs and tables'!$K$14)),0,IF(C2562&gt;(G2562*(1+'inputs and tables'!$K$14)),1,K2561)))</f>
        <v>0</v>
      </c>
      <c r="N2562" s="13">
        <f t="shared" si="121"/>
        <v>155038.90028428537</v>
      </c>
      <c r="O2562" s="10">
        <f ca="1">(O2561+(IF(J2561&lt;&gt;J2560,(-O2561*'inputs and tables'!$K$22-'inputs and tables'!$K$21)-O2561*'inputs and tables'!$K$22,0)*('inputs and tables'!$K$15+'inputs and tables'!$K$16)))*(IF(AND(J2561=0,'inputs and tables'!$K$16=1),(data!C2561/data!C2562-1)*'inputs and tables'!$K$18+1,1)*IF(AND(J2561=1,'inputs and tables'!$K$15=1),(data!C2562/data!C2561-1)*'inputs and tables'!$K$17+1,1))</f>
        <v>55148749.597846441</v>
      </c>
      <c r="P2562" s="10">
        <f ca="1">(P2561+(IF(K2561&lt;&gt;K2560,(-P2561*'inputs and tables'!$K$22-'inputs and tables'!$K$21)-P2561*'inputs and tables'!$K$22,0)*('inputs and tables'!$K$15+'inputs and tables'!$K$16)))*(IF(AND(K2561=0,'inputs and tables'!$K$16=1),data!C2561/data!C2562,1)*IF(AND(K2561=1,'inputs and tables'!$K$15=1),data!C2562/data!C2561,1))</f>
        <v>86548.612012758545</v>
      </c>
      <c r="R2562" s="36">
        <f ca="1">1-O2562/MAX($O$202:O2562)</f>
        <v>0</v>
      </c>
      <c r="S2562" s="36">
        <f>1-N2562/MAX($N$202:N2562)</f>
        <v>0.36224021846547205</v>
      </c>
    </row>
    <row r="2563" spans="1:19" x14ac:dyDescent="0.4">
      <c r="A2563" s="17">
        <f t="shared" si="118"/>
        <v>2561</v>
      </c>
      <c r="B2563">
        <v>1641513600</v>
      </c>
      <c r="C2563">
        <v>41565.18</v>
      </c>
      <c r="D2563" s="14">
        <f t="shared" si="120"/>
        <v>44568</v>
      </c>
      <c r="F2563">
        <f ca="1">IF(A2563&lt;$F$2,"",AVERAGE(INDIRECT("C"&amp;A2563-$F$2+3):C2563))</f>
        <v>49632.445909090915</v>
      </c>
      <c r="G2563" s="2">
        <f ca="1">IF(A2563&lt;$G$2,"",IF(A2563=$G$2,AVERAGE(INDIRECT("C"&amp;A2563-$G$2+3):C2563),G2562+(2/($G$2+3))*(C2563-G2562)))</f>
        <v>49672.548038191795</v>
      </c>
      <c r="J2563">
        <f ca="1">IF(F2563="","",IF(C2563&lt;(F2563*(1-'inputs and tables'!$K$14)),0,IF(C2563&gt;(F2563*(1+'inputs and tables'!$K$14)),1,J2562)))</f>
        <v>0</v>
      </c>
      <c r="K2563">
        <f ca="1">IF(G2563="","",IF(C2563&lt;(G2563*(1-'inputs and tables'!$K$14)),0,IF(C2563&gt;(G2563*(1+'inputs and tables'!$K$14)),1,K2562)))</f>
        <v>0</v>
      </c>
      <c r="N2563" s="13">
        <f t="shared" si="121"/>
        <v>149574.22001511409</v>
      </c>
      <c r="O2563" s="10">
        <f ca="1">(O2562+(IF(J2562&lt;&gt;J2561,(-O2562*'inputs and tables'!$K$22-'inputs and tables'!$K$21)-O2562*'inputs and tables'!$K$22,0)*('inputs and tables'!$K$15+'inputs and tables'!$K$16)))*(IF(AND(J2562=0,'inputs and tables'!$K$16=1),(data!C2562/data!C2563-1)*'inputs and tables'!$K$18+1,1)*IF(AND(J2562=1,'inputs and tables'!$K$15=1),(data!C2563/data!C2562-1)*'inputs and tables'!$K$17+1,1))</f>
        <v>57163604.054492556</v>
      </c>
      <c r="P2563" s="10">
        <f ca="1">(P2562+(IF(K2562&lt;&gt;K2561,(-P2562*'inputs and tables'!$K$22-'inputs and tables'!$K$21)-P2562*'inputs and tables'!$K$22,0)*('inputs and tables'!$K$15+'inputs and tables'!$K$16)))*(IF(AND(K2562=0,'inputs and tables'!$K$16=1),data!C2562/data!C2563,1)*IF(AND(K2562=1,'inputs and tables'!$K$15=1),data!C2563/data!C2562,1))</f>
        <v>89710.657533320118</v>
      </c>
      <c r="R2563" s="36">
        <f ca="1">1-O2563/MAX($O$202:O2563)</f>
        <v>0</v>
      </c>
      <c r="S2563" s="36">
        <f>1-N2563/MAX($N$202:N2563)</f>
        <v>0.38471943683087717</v>
      </c>
    </row>
    <row r="2564" spans="1:19" x14ac:dyDescent="0.4">
      <c r="A2564" s="17">
        <f t="shared" si="118"/>
        <v>2562</v>
      </c>
      <c r="B2564">
        <v>1641600000</v>
      </c>
      <c r="C2564">
        <v>41684.839999999997</v>
      </c>
      <c r="D2564" s="14">
        <f t="shared" si="120"/>
        <v>44569</v>
      </c>
      <c r="F2564">
        <f ca="1">IF(A2564&lt;$F$2,"",AVERAGE(INDIRECT("C"&amp;A2564-$F$2+3):C2564))</f>
        <v>49239.20886363637</v>
      </c>
      <c r="G2564" s="2">
        <f ca="1">IF(A2564&lt;$G$2,"",IF(A2564=$G$2,AVERAGE(INDIRECT("C"&amp;A2564-$G$2+3):C2564),G2563+(2/($G$2+3))*(C2564-G2563)))</f>
        <v>49332.645568481508</v>
      </c>
      <c r="J2564">
        <f ca="1">IF(F2564="","",IF(C2564&lt;(F2564*(1-'inputs and tables'!$K$14)),0,IF(C2564&gt;(F2564*(1+'inputs and tables'!$K$14)),1,J2563)))</f>
        <v>0</v>
      </c>
      <c r="K2564">
        <f ca="1">IF(G2564="","",IF(C2564&lt;(G2564*(1-'inputs and tables'!$K$14)),0,IF(C2564&gt;(G2564*(1+'inputs and tables'!$K$14)),1,K2563)))</f>
        <v>0</v>
      </c>
      <c r="N2564" s="13">
        <f t="shared" si="121"/>
        <v>150004.82205189121</v>
      </c>
      <c r="O2564" s="10">
        <f ca="1">(O2563+(IF(J2563&lt;&gt;J2562,(-O2563*'inputs and tables'!$K$22-'inputs and tables'!$K$21)-O2563*'inputs and tables'!$K$22,0)*('inputs and tables'!$K$15+'inputs and tables'!$K$16)))*(IF(AND(J2563=0,'inputs and tables'!$K$16=1),(data!C2563/data!C2564-1)*'inputs and tables'!$K$18+1,1)*IF(AND(J2563=1,'inputs and tables'!$K$15=1),(data!C2564/data!C2563-1)*'inputs and tables'!$K$17+1,1))</f>
        <v>56999510.900694668</v>
      </c>
      <c r="P2564" s="10">
        <f ca="1">(P2563+(IF(K2563&lt;&gt;K2562,(-P2563*'inputs and tables'!$K$22-'inputs and tables'!$K$21)-P2563*'inputs and tables'!$K$22,0)*('inputs and tables'!$K$15+'inputs and tables'!$K$16)))*(IF(AND(K2563=0,'inputs and tables'!$K$16=1),data!C2563/data!C2564,1)*IF(AND(K2563=1,'inputs and tables'!$K$15=1),data!C2564/data!C2563,1))</f>
        <v>89453.135199530749</v>
      </c>
      <c r="R2564" s="36">
        <f ca="1">1-O2564/MAX($O$202:O2564)</f>
        <v>2.8705879643533549E-3</v>
      </c>
      <c r="S2564" s="36">
        <f>1-N2564/MAX($N$202:N2564)</f>
        <v>0.3829481351743268</v>
      </c>
    </row>
    <row r="2565" spans="1:19" x14ac:dyDescent="0.4">
      <c r="A2565" s="17">
        <f t="shared" ref="A2565:A2628" si="122">A2564+1</f>
        <v>2563</v>
      </c>
      <c r="B2565">
        <v>1641686400</v>
      </c>
      <c r="C2565">
        <v>41876.519999999997</v>
      </c>
      <c r="D2565" s="14">
        <f t="shared" si="120"/>
        <v>44570</v>
      </c>
      <c r="F2565">
        <f ca="1">IF(A2565&lt;$F$2,"",AVERAGE(INDIRECT("C"&amp;A2565-$F$2+3):C2565))</f>
        <v>48969.182727272739</v>
      </c>
      <c r="G2565" s="2">
        <f ca="1">IF(A2565&lt;$G$2,"",IF(A2565=$G$2,AVERAGE(INDIRECT("C"&amp;A2565-$G$2+3):C2565),G2564+(2/($G$2+3))*(C2565-G2564)))</f>
        <v>49015.363629397187</v>
      </c>
      <c r="J2565">
        <f ca="1">IF(F2565="","",IF(C2565&lt;(F2565*(1-'inputs and tables'!$K$14)),0,IF(C2565&gt;(F2565*(1+'inputs and tables'!$K$14)),1,J2564)))</f>
        <v>0</v>
      </c>
      <c r="K2565">
        <f ca="1">IF(G2565="","",IF(C2565&lt;(G2565*(1-'inputs and tables'!$K$14)),0,IF(C2565&gt;(G2565*(1+'inputs and tables'!$K$14)),1,K2564)))</f>
        <v>0</v>
      </c>
      <c r="N2565" s="13">
        <f t="shared" si="121"/>
        <v>150694.5913850806</v>
      </c>
      <c r="O2565" s="10">
        <f ca="1">(O2564+(IF(J2564&lt;&gt;J2563,(-O2564*'inputs and tables'!$K$22-'inputs and tables'!$K$21)-O2564*'inputs and tables'!$K$22,0)*('inputs and tables'!$K$15+'inputs and tables'!$K$16)))*(IF(AND(J2564=0,'inputs and tables'!$K$16=1),(data!C2564/data!C2565-1)*'inputs and tables'!$K$18+1,1)*IF(AND(J2564=1,'inputs and tables'!$K$15=1),(data!C2565/data!C2564-1)*'inputs and tables'!$K$17+1,1))</f>
        <v>56738608.938223928</v>
      </c>
      <c r="P2565" s="10">
        <f ca="1">(P2564+(IF(K2564&lt;&gt;K2563,(-P2564*'inputs and tables'!$K$22-'inputs and tables'!$K$21)-P2564*'inputs and tables'!$K$22,0)*('inputs and tables'!$K$15+'inputs and tables'!$K$16)))*(IF(AND(K2564=0,'inputs and tables'!$K$16=1),data!C2564/data!C2565,1)*IF(AND(K2564=1,'inputs and tables'!$K$15=1),data!C2565/data!C2564,1))</f>
        <v>89043.684343656234</v>
      </c>
      <c r="R2565" s="36">
        <f ca="1">1-O2565/MAX($O$202:O2565)</f>
        <v>7.4347152055613819E-3</v>
      </c>
      <c r="S2565" s="36">
        <f>1-N2565/MAX($N$202:N2565)</f>
        <v>0.38011073669925088</v>
      </c>
    </row>
    <row r="2566" spans="1:19" x14ac:dyDescent="0.4">
      <c r="A2566" s="17">
        <f t="shared" si="122"/>
        <v>2564</v>
      </c>
      <c r="B2566">
        <v>1641772800</v>
      </c>
      <c r="C2566">
        <v>41824.07</v>
      </c>
      <c r="D2566" s="14">
        <f t="shared" si="120"/>
        <v>44571</v>
      </c>
      <c r="F2566">
        <f ca="1">IF(A2566&lt;$F$2,"",AVERAGE(INDIRECT("C"&amp;A2566-$F$2+3):C2566))</f>
        <v>48675.205909090924</v>
      </c>
      <c r="G2566" s="2">
        <f ca="1">IF(A2566&lt;$G$2,"",IF(A2566=$G$2,AVERAGE(INDIRECT("C"&amp;A2566-$G$2+3):C2566),G2565+(2/($G$2+3))*(C2566-G2565)))</f>
        <v>48709.351134529221</v>
      </c>
      <c r="J2566">
        <f ca="1">IF(F2566="","",IF(C2566&lt;(F2566*(1-'inputs and tables'!$K$14)),0,IF(C2566&gt;(F2566*(1+'inputs and tables'!$K$14)),1,J2565)))</f>
        <v>0</v>
      </c>
      <c r="K2566">
        <f ca="1">IF(G2566="","",IF(C2566&lt;(G2566*(1-'inputs and tables'!$K$14)),0,IF(C2566&gt;(G2566*(1+'inputs and tables'!$K$14)),1,K2565)))</f>
        <v>0</v>
      </c>
      <c r="N2566" s="13">
        <f t="shared" si="121"/>
        <v>150505.8476375546</v>
      </c>
      <c r="O2566" s="10">
        <f ca="1">(O2565+(IF(J2565&lt;&gt;J2564,(-O2565*'inputs and tables'!$K$22-'inputs and tables'!$K$21)-O2565*'inputs and tables'!$K$22,0)*('inputs and tables'!$K$15+'inputs and tables'!$K$16)))*(IF(AND(J2565=0,'inputs and tables'!$K$16=1),(data!C2565/data!C2566-1)*'inputs and tables'!$K$18+1,1)*IF(AND(J2565=1,'inputs and tables'!$K$15=1),(data!C2566/data!C2565-1)*'inputs and tables'!$K$17+1,1))</f>
        <v>56809762.703001238</v>
      </c>
      <c r="P2566" s="10">
        <f ca="1">(P2565+(IF(K2565&lt;&gt;K2564,(-P2565*'inputs and tables'!$K$22-'inputs and tables'!$K$21)-P2565*'inputs and tables'!$K$22,0)*('inputs and tables'!$K$15+'inputs and tables'!$K$16)))*(IF(AND(K2565=0,'inputs and tables'!$K$16=1),data!C2565/data!C2566,1)*IF(AND(K2565=1,'inputs and tables'!$K$15=1),data!C2566/data!C2565,1))</f>
        <v>89155.350693770524</v>
      </c>
      <c r="R2566" s="36">
        <f ca="1">1-O2566/MAX($O$202:O2566)</f>
        <v>6.1899762505178701E-3</v>
      </c>
      <c r="S2566" s="36">
        <f>1-N2566/MAX($N$202:N2566)</f>
        <v>0.38088714294934334</v>
      </c>
    </row>
    <row r="2567" spans="1:19" x14ac:dyDescent="0.4">
      <c r="A2567" s="17">
        <f t="shared" si="122"/>
        <v>2565</v>
      </c>
      <c r="B2567">
        <v>1641859200</v>
      </c>
      <c r="C2567">
        <v>42753.440000000002</v>
      </c>
      <c r="D2567" s="14">
        <f t="shared" si="120"/>
        <v>44572</v>
      </c>
      <c r="F2567">
        <f ca="1">IF(A2567&lt;$F$2,"",AVERAGE(INDIRECT("C"&amp;A2567-$F$2+3):C2567))</f>
        <v>48344.212045454558</v>
      </c>
      <c r="G2567" s="2">
        <f ca="1">IF(A2567&lt;$G$2,"",IF(A2567=$G$2,AVERAGE(INDIRECT("C"&amp;A2567-$G$2+3):C2567),G2566+(2/($G$2+3))*(C2567-G2566)))</f>
        <v>48455.908107527976</v>
      </c>
      <c r="J2567">
        <f ca="1">IF(F2567="","",IF(C2567&lt;(F2567*(1-'inputs and tables'!$K$14)),0,IF(C2567&gt;(F2567*(1+'inputs and tables'!$K$14)),1,J2566)))</f>
        <v>0</v>
      </c>
      <c r="K2567">
        <f ca="1">IF(G2567="","",IF(C2567&lt;(G2567*(1-'inputs and tables'!$K$14)),0,IF(C2567&gt;(G2567*(1+'inputs and tables'!$K$14)),1,K2566)))</f>
        <v>0</v>
      </c>
      <c r="N2567" s="13">
        <f t="shared" si="121"/>
        <v>153850.22850768309</v>
      </c>
      <c r="O2567" s="10">
        <f ca="1">(O2566+(IF(J2566&lt;&gt;J2565,(-O2566*'inputs and tables'!$K$22-'inputs and tables'!$K$21)-O2566*'inputs and tables'!$K$22,0)*('inputs and tables'!$K$15+'inputs and tables'!$K$16)))*(IF(AND(J2566=0,'inputs and tables'!$K$16=1),(data!C2566/data!C2567-1)*'inputs and tables'!$K$18+1,1)*IF(AND(J2566=1,'inputs and tables'!$K$15=1),(data!C2567/data!C2566-1)*'inputs and tables'!$K$17+1,1))</f>
        <v>55574837.766825609</v>
      </c>
      <c r="P2567" s="10">
        <f ca="1">(P2566+(IF(K2566&lt;&gt;K2565,(-P2566*'inputs and tables'!$K$22-'inputs and tables'!$K$21)-P2566*'inputs and tables'!$K$22,0)*('inputs and tables'!$K$15+'inputs and tables'!$K$16)))*(IF(AND(K2566=0,'inputs and tables'!$K$16=1),data!C2566/data!C2567,1)*IF(AND(K2566=1,'inputs and tables'!$K$15=1),data!C2567/data!C2566,1))</f>
        <v>87217.300602964504</v>
      </c>
      <c r="R2567" s="36">
        <f ca="1">1-O2567/MAX($O$202:O2567)</f>
        <v>2.7793319087306312E-2</v>
      </c>
      <c r="S2567" s="36">
        <f>1-N2567/MAX($N$202:N2567)</f>
        <v>0.36712987552039222</v>
      </c>
    </row>
    <row r="2568" spans="1:19" x14ac:dyDescent="0.4">
      <c r="A2568" s="17">
        <f t="shared" si="122"/>
        <v>2566</v>
      </c>
      <c r="B2568">
        <v>1641945600</v>
      </c>
      <c r="C2568">
        <v>43920.37</v>
      </c>
      <c r="D2568" s="14">
        <f t="shared" si="120"/>
        <v>44573</v>
      </c>
      <c r="F2568">
        <f ca="1">IF(A2568&lt;$F$2,"",AVERAGE(INDIRECT("C"&amp;A2568-$F$2+3):C2568))</f>
        <v>48027.900909090924</v>
      </c>
      <c r="G2568" s="2">
        <f ca="1">IF(A2568&lt;$G$2,"",IF(A2568=$G$2,AVERAGE(INDIRECT("C"&amp;A2568-$G$2+3):C2568),G2567+(2/($G$2+3))*(C2568-G2567)))</f>
        <v>48262.906485931038</v>
      </c>
      <c r="J2568">
        <f ca="1">IF(F2568="","",IF(C2568&lt;(F2568*(1-'inputs and tables'!$K$14)),0,IF(C2568&gt;(F2568*(1+'inputs and tables'!$K$14)),1,J2567)))</f>
        <v>0</v>
      </c>
      <c r="K2568">
        <f ca="1">IF(G2568="","",IF(C2568&lt;(G2568*(1-'inputs and tables'!$K$14)),0,IF(C2568&gt;(G2568*(1+'inputs and tables'!$K$14)),1,K2567)))</f>
        <v>0</v>
      </c>
      <c r="N2568" s="13">
        <f t="shared" si="121"/>
        <v>158049.48001007613</v>
      </c>
      <c r="O2568" s="10">
        <f ca="1">(O2567+(IF(J2567&lt;&gt;J2566,(-O2567*'inputs and tables'!$K$22-'inputs and tables'!$K$21)-O2567*'inputs and tables'!$K$22,0)*('inputs and tables'!$K$15+'inputs and tables'!$K$16)))*(IF(AND(J2567=0,'inputs and tables'!$K$16=1),(data!C2567/data!C2568-1)*'inputs and tables'!$K$18+1,1)*IF(AND(J2567=1,'inputs and tables'!$K$15=1),(data!C2568/data!C2567-1)*'inputs and tables'!$K$17+1,1))</f>
        <v>54098257.641584359</v>
      </c>
      <c r="P2568" s="10">
        <f ca="1">(P2567+(IF(K2567&lt;&gt;K2566,(-P2567*'inputs and tables'!$K$22-'inputs and tables'!$K$21)-P2567*'inputs and tables'!$K$22,0)*('inputs and tables'!$K$15+'inputs and tables'!$K$16)))*(IF(AND(K2567=0,'inputs and tables'!$K$16=1),data!C2567/data!C2568,1)*IF(AND(K2567=1,'inputs and tables'!$K$15=1),data!C2568/data!C2567,1))</f>
        <v>84900.004901844106</v>
      </c>
      <c r="R2568" s="36">
        <f ca="1">1-O2568/MAX($O$202:O2568)</f>
        <v>5.3624092875356189E-2</v>
      </c>
      <c r="S2568" s="36">
        <f>1-N2568/MAX($N$202:N2568)</f>
        <v>0.34985605768587436</v>
      </c>
    </row>
    <row r="2569" spans="1:19" x14ac:dyDescent="0.4">
      <c r="A2569" s="17">
        <f t="shared" si="122"/>
        <v>2567</v>
      </c>
      <c r="B2569">
        <v>1642032000</v>
      </c>
      <c r="C2569">
        <v>42581.65</v>
      </c>
      <c r="D2569" s="14">
        <f t="shared" si="120"/>
        <v>44574</v>
      </c>
      <c r="F2569">
        <f ca="1">IF(A2569&lt;$F$2,"",AVERAGE(INDIRECT("C"&amp;A2569-$F$2+3):C2569))</f>
        <v>47700.48454545455</v>
      </c>
      <c r="G2569" s="2">
        <f ca="1">IF(A2569&lt;$G$2,"",IF(A2569=$G$2,AVERAGE(INDIRECT("C"&amp;A2569-$G$2+3):C2569),G2568+(2/($G$2+3))*(C2569-G2568)))</f>
        <v>48021.150890785037</v>
      </c>
      <c r="J2569">
        <f ca="1">IF(F2569="","",IF(C2569&lt;(F2569*(1-'inputs and tables'!$K$14)),0,IF(C2569&gt;(F2569*(1+'inputs and tables'!$K$14)),1,J2568)))</f>
        <v>0</v>
      </c>
      <c r="K2569">
        <f ca="1">IF(G2569="","",IF(C2569&lt;(G2569*(1-'inputs and tables'!$K$14)),0,IF(C2569&gt;(G2569*(1+'inputs and tables'!$K$14)),1,K2568)))</f>
        <v>0</v>
      </c>
      <c r="N2569" s="13">
        <f t="shared" si="121"/>
        <v>153232.0342581599</v>
      </c>
      <c r="O2569" s="10">
        <f ca="1">(O2568+(IF(J2568&lt;&gt;J2567,(-O2568*'inputs and tables'!$K$22-'inputs and tables'!$K$21)-O2568*'inputs and tables'!$K$22,0)*('inputs and tables'!$K$15+'inputs and tables'!$K$16)))*(IF(AND(J2568=0,'inputs and tables'!$K$16=1),(data!C2568/data!C2569-1)*'inputs and tables'!$K$18+1,1)*IF(AND(J2568=1,'inputs and tables'!$K$15=1),(data!C2569/data!C2568-1)*'inputs and tables'!$K$17+1,1))</f>
        <v>55799047.053688906</v>
      </c>
      <c r="P2569" s="10">
        <f ca="1">(P2568+(IF(K2568&lt;&gt;K2567,(-P2568*'inputs and tables'!$K$22-'inputs and tables'!$K$21)-P2568*'inputs and tables'!$K$22,0)*('inputs and tables'!$K$15+'inputs and tables'!$K$16)))*(IF(AND(K2568=0,'inputs and tables'!$K$16=1),data!C2568/data!C2569,1)*IF(AND(K2568=1,'inputs and tables'!$K$15=1),data!C2569/data!C2568,1))</f>
        <v>87569.16719504309</v>
      </c>
      <c r="R2569" s="36">
        <f ca="1">1-O2569/MAX($O$202:O2569)</f>
        <v>2.3871080618059981E-2</v>
      </c>
      <c r="S2569" s="36">
        <f>1-N2569/MAX($N$202:N2569)</f>
        <v>0.36967284653475629</v>
      </c>
    </row>
    <row r="2570" spans="1:19" x14ac:dyDescent="0.4">
      <c r="A2570" s="17">
        <f t="shared" si="122"/>
        <v>2568</v>
      </c>
      <c r="B2570">
        <v>1642118400</v>
      </c>
      <c r="C2570">
        <v>43090.720000000001</v>
      </c>
      <c r="D2570" s="14">
        <f t="shared" si="120"/>
        <v>44575</v>
      </c>
      <c r="F2570">
        <f ca="1">IF(A2570&lt;$F$2,"",AVERAGE(INDIRECT("C"&amp;A2570-$F$2+3):C2570))</f>
        <v>47379.216818181827</v>
      </c>
      <c r="G2570" s="2">
        <f ca="1">IF(A2570&lt;$G$2,"",IF(A2570=$G$2,AVERAGE(INDIRECT("C"&amp;A2570-$G$2+3):C2570),G2569+(2/($G$2+3))*(C2570-G2569)))</f>
        <v>47811.345320964399</v>
      </c>
      <c r="J2570">
        <f ca="1">IF(F2570="","",IF(C2570&lt;(F2570*(1-'inputs and tables'!$K$14)),0,IF(C2570&gt;(F2570*(1+'inputs and tables'!$K$14)),1,J2569)))</f>
        <v>0</v>
      </c>
      <c r="K2570">
        <f ca="1">IF(G2570="","",IF(C2570&lt;(G2570*(1-'inputs and tables'!$K$14)),0,IF(C2570&gt;(G2570*(1+'inputs and tables'!$K$14)),1,K2569)))</f>
        <v>0</v>
      </c>
      <c r="N2570" s="13">
        <f t="shared" si="121"/>
        <v>155063.94616574925</v>
      </c>
      <c r="O2570" s="10">
        <f ca="1">(O2569+(IF(J2569&lt;&gt;J2568,(-O2569*'inputs and tables'!$K$22-'inputs and tables'!$K$21)-O2569*'inputs and tables'!$K$22,0)*('inputs and tables'!$K$15+'inputs and tables'!$K$16)))*(IF(AND(J2569=0,'inputs and tables'!$K$16=1),(data!C2569/data!C2570-1)*'inputs and tables'!$K$18+1,1)*IF(AND(J2569=1,'inputs and tables'!$K$15=1),(data!C2570/data!C2569-1)*'inputs and tables'!$K$17+1,1))</f>
        <v>55139841.988569975</v>
      </c>
      <c r="P2570" s="10">
        <f ca="1">(P2569+(IF(K2569&lt;&gt;K2568,(-P2569*'inputs and tables'!$K$22-'inputs and tables'!$K$21)-P2569*'inputs and tables'!$K$22,0)*('inputs and tables'!$K$15+'inputs and tables'!$K$16)))*(IF(AND(K2569=0,'inputs and tables'!$K$16=1),data!C2569/data!C2570,1)*IF(AND(K2569=1,'inputs and tables'!$K$15=1),data!C2570/data!C2569,1))</f>
        <v>86534.632707246623</v>
      </c>
      <c r="R2570" s="36">
        <f ca="1">1-O2570/MAX($O$202:O2570)</f>
        <v>3.5402982359079016E-2</v>
      </c>
      <c r="S2570" s="36">
        <f>1-N2570/MAX($N$202:N2570)</f>
        <v>0.36213719105840536</v>
      </c>
    </row>
    <row r="2571" spans="1:19" x14ac:dyDescent="0.4">
      <c r="A2571" s="17">
        <f t="shared" si="122"/>
        <v>2569</v>
      </c>
      <c r="B2571">
        <v>1642204800</v>
      </c>
      <c r="C2571">
        <v>43098.2</v>
      </c>
      <c r="D2571" s="14">
        <f t="shared" si="120"/>
        <v>44576</v>
      </c>
      <c r="F2571">
        <f ca="1">IF(A2571&lt;$F$2,"",AVERAGE(INDIRECT("C"&amp;A2571-$F$2+3):C2571))</f>
        <v>47074.142727272731</v>
      </c>
      <c r="G2571" s="2">
        <f ca="1">IF(A2571&lt;$G$2,"",IF(A2571=$G$2,AVERAGE(INDIRECT("C"&amp;A2571-$G$2+3):C2571),G2570+(2/($G$2+3))*(C2571-G2570)))</f>
        <v>47610.785945604213</v>
      </c>
      <c r="J2571">
        <f ca="1">IF(F2571="","",IF(C2571&lt;(F2571*(1-'inputs and tables'!$K$14)),0,IF(C2571&gt;(F2571*(1+'inputs and tables'!$K$14)),1,J2570)))</f>
        <v>0</v>
      </c>
      <c r="K2571">
        <f ca="1">IF(G2571="","",IF(C2571&lt;(G2571*(1-'inputs and tables'!$K$14)),0,IF(C2571&gt;(G2571*(1+'inputs and tables'!$K$14)),1,K2570)))</f>
        <v>0</v>
      </c>
      <c r="N2571" s="13">
        <f t="shared" si="121"/>
        <v>155090.86329123055</v>
      </c>
      <c r="O2571" s="10">
        <f ca="1">(O2570+(IF(J2570&lt;&gt;J2569,(-O2570*'inputs and tables'!$K$22-'inputs and tables'!$K$21)-O2570*'inputs and tables'!$K$22,0)*('inputs and tables'!$K$15+'inputs and tables'!$K$16)))*(IF(AND(J2570=0,'inputs and tables'!$K$16=1),(data!C2570/data!C2571-1)*'inputs and tables'!$K$18+1,1)*IF(AND(J2570=1,'inputs and tables'!$K$15=1),(data!C2571/data!C2570-1)*'inputs and tables'!$K$17+1,1))</f>
        <v>55130272.07571806</v>
      </c>
      <c r="P2571" s="10">
        <f ca="1">(P2570+(IF(K2570&lt;&gt;K2569,(-P2570*'inputs and tables'!$K$22-'inputs and tables'!$K$21)-P2570*'inputs and tables'!$K$22,0)*('inputs and tables'!$K$15+'inputs and tables'!$K$16)))*(IF(AND(K2570=0,'inputs and tables'!$K$16=1),data!C2570/data!C2571,1)*IF(AND(K2570=1,'inputs and tables'!$K$15=1),data!C2571/data!C2570,1))</f>
        <v>86519.614004547897</v>
      </c>
      <c r="R2571" s="36">
        <f ca="1">1-O2571/MAX($O$202:O2571)</f>
        <v>3.5570395051301773E-2</v>
      </c>
      <c r="S2571" s="36">
        <f>1-N2571/MAX($N$202:N2571)</f>
        <v>0.36202646620138557</v>
      </c>
    </row>
    <row r="2572" spans="1:19" x14ac:dyDescent="0.4">
      <c r="A2572" s="17">
        <f t="shared" si="122"/>
        <v>2570</v>
      </c>
      <c r="B2572">
        <v>1642291200</v>
      </c>
      <c r="C2572">
        <v>43104.34</v>
      </c>
      <c r="D2572" s="14">
        <f t="shared" si="120"/>
        <v>44577</v>
      </c>
      <c r="F2572">
        <f ca="1">IF(A2572&lt;$F$2,"",AVERAGE(INDIRECT("C"&amp;A2572-$F$2+3):C2572))</f>
        <v>46834.740454545463</v>
      </c>
      <c r="G2572" s="2">
        <f ca="1">IF(A2572&lt;$G$2,"",IF(A2572=$G$2,AVERAGE(INDIRECT("C"&amp;A2572-$G$2+3):C2572),G2571+(2/($G$2+3))*(C2572-G2571)))</f>
        <v>47419.022288344459</v>
      </c>
      <c r="J2572">
        <f ca="1">IF(F2572="","",IF(C2572&lt;(F2572*(1-'inputs and tables'!$K$14)),0,IF(C2572&gt;(F2572*(1+'inputs and tables'!$K$14)),1,J2571)))</f>
        <v>0</v>
      </c>
      <c r="K2572">
        <f ca="1">IF(G2572="","",IF(C2572&lt;(G2572*(1-'inputs and tables'!$K$14)),0,IF(C2572&gt;(G2572*(1+'inputs and tables'!$K$14)),1,K2571)))</f>
        <v>0</v>
      </c>
      <c r="N2572" s="13">
        <f t="shared" si="121"/>
        <v>155112.95836482084</v>
      </c>
      <c r="O2572" s="10">
        <f ca="1">(O2571+(IF(J2571&lt;&gt;J2570,(-O2571*'inputs and tables'!$K$22-'inputs and tables'!$K$21)-O2571*'inputs and tables'!$K$22,0)*('inputs and tables'!$K$15+'inputs and tables'!$K$16)))*(IF(AND(J2571=0,'inputs and tables'!$K$16=1),(data!C2571/data!C2572-1)*'inputs and tables'!$K$18+1,1)*IF(AND(J2571=1,'inputs and tables'!$K$15=1),(data!C2572/data!C2571-1)*'inputs and tables'!$K$17+1,1))</f>
        <v>55122419.041184999</v>
      </c>
      <c r="P2572" s="10">
        <f ca="1">(P2571+(IF(K2571&lt;&gt;K2570,(-P2571*'inputs and tables'!$K$22-'inputs and tables'!$K$21)-P2571*'inputs and tables'!$K$22,0)*('inputs and tables'!$K$15+'inputs and tables'!$K$16)))*(IF(AND(K2571=0,'inputs and tables'!$K$16=1),data!C2571/data!C2572,1)*IF(AND(K2571=1,'inputs and tables'!$K$15=1),data!C2572/data!C2571,1))</f>
        <v>86507.289713537117</v>
      </c>
      <c r="R2572" s="36">
        <f ca="1">1-O2572/MAX($O$202:O2572)</f>
        <v>3.5707773277586674E-2</v>
      </c>
      <c r="S2572" s="36">
        <f>1-N2572/MAX($N$202:N2572)</f>
        <v>0.36193557708078361</v>
      </c>
    </row>
    <row r="2573" spans="1:19" x14ac:dyDescent="0.4">
      <c r="A2573" s="17">
        <f t="shared" si="122"/>
        <v>2571</v>
      </c>
      <c r="B2573">
        <v>1642377600</v>
      </c>
      <c r="C2573">
        <v>42218.01</v>
      </c>
      <c r="D2573" s="14">
        <f t="shared" si="120"/>
        <v>44578</v>
      </c>
      <c r="F2573">
        <f ca="1">IF(A2573&lt;$F$2,"",AVERAGE(INDIRECT("C"&amp;A2573-$F$2+3):C2573))</f>
        <v>46675.124318181821</v>
      </c>
      <c r="G2573" s="2">
        <f ca="1">IF(A2573&lt;$G$2,"",IF(A2573=$G$2,AVERAGE(INDIRECT("C"&amp;A2573-$G$2+3):C2573),G2572+(2/($G$2+3))*(C2573-G2572)))</f>
        <v>47197.702616500013</v>
      </c>
      <c r="J2573">
        <f ca="1">IF(F2573="","",IF(C2573&lt;(F2573*(1-'inputs and tables'!$K$14)),0,IF(C2573&gt;(F2573*(1+'inputs and tables'!$K$14)),1,J2572)))</f>
        <v>0</v>
      </c>
      <c r="K2573">
        <f ca="1">IF(G2573="","",IF(C2573&lt;(G2573*(1-'inputs and tables'!$K$14)),0,IF(C2573&gt;(G2573*(1+'inputs and tables'!$K$14)),1,K2572)))</f>
        <v>0</v>
      </c>
      <c r="N2573" s="13">
        <f t="shared" si="121"/>
        <v>151923.45892259551</v>
      </c>
      <c r="O2573" s="10">
        <f ca="1">(O2572+(IF(J2572&lt;&gt;J2571,(-O2572*'inputs and tables'!$K$22-'inputs and tables'!$K$21)-O2572*'inputs and tables'!$K$22,0)*('inputs and tables'!$K$15+'inputs and tables'!$K$16)))*(IF(AND(J2572=0,'inputs and tables'!$K$16=1),(data!C2572/data!C2573-1)*'inputs and tables'!$K$18+1,1)*IF(AND(J2572=1,'inputs and tables'!$K$15=1),(data!C2573/data!C2572-1)*'inputs and tables'!$K$17+1,1))</f>
        <v>56279665.762874939</v>
      </c>
      <c r="P2573" s="10">
        <f ca="1">(P2572+(IF(K2572&lt;&gt;K2571,(-P2572*'inputs and tables'!$K$22-'inputs and tables'!$K$21)-P2572*'inputs and tables'!$K$22,0)*('inputs and tables'!$K$15+'inputs and tables'!$K$16)))*(IF(AND(K2572=0,'inputs and tables'!$K$16=1),data!C2572/data!C2573,1)*IF(AND(K2572=1,'inputs and tables'!$K$15=1),data!C2573/data!C2572,1))</f>
        <v>88323.434200020463</v>
      </c>
      <c r="R2573" s="36">
        <f ca="1">1-O2573/MAX($O$202:O2573)</f>
        <v>1.5463305826115881E-2</v>
      </c>
      <c r="S2573" s="36">
        <f>1-N2573/MAX($N$202:N2573)</f>
        <v>0.37505573249821922</v>
      </c>
    </row>
    <row r="2574" spans="1:19" x14ac:dyDescent="0.4">
      <c r="A2574" s="17">
        <f t="shared" si="122"/>
        <v>2572</v>
      </c>
      <c r="B2574">
        <v>1642464000</v>
      </c>
      <c r="C2574">
        <v>42369.74</v>
      </c>
      <c r="D2574" s="14">
        <f t="shared" si="120"/>
        <v>44579</v>
      </c>
      <c r="F2574">
        <f ca="1">IF(A2574&lt;$F$2,"",AVERAGE(INDIRECT("C"&amp;A2574-$F$2+3):C2574))</f>
        <v>46513.431590909095</v>
      </c>
      <c r="G2574" s="2">
        <f ca="1">IF(A2574&lt;$G$2,"",IF(A2574=$G$2,AVERAGE(INDIRECT("C"&amp;A2574-$G$2+3):C2574),G2573+(2/($G$2+3))*(C2574-G2573)))</f>
        <v>46992.257398776608</v>
      </c>
      <c r="J2574">
        <f ca="1">IF(F2574="","",IF(C2574&lt;(F2574*(1-'inputs and tables'!$K$14)),0,IF(C2574&gt;(F2574*(1+'inputs and tables'!$K$14)),1,J2573)))</f>
        <v>0</v>
      </c>
      <c r="K2574">
        <f ca="1">IF(G2574="","",IF(C2574&lt;(G2574*(1-'inputs and tables'!$K$14)),0,IF(C2574&gt;(G2574*(1+'inputs and tables'!$K$14)),1,K2573)))</f>
        <v>0</v>
      </c>
      <c r="N2574" s="13">
        <f t="shared" si="121"/>
        <v>152469.46633560065</v>
      </c>
      <c r="O2574" s="10">
        <f ca="1">(O2573+(IF(J2573&lt;&gt;J2572,(-O2573*'inputs and tables'!$K$22-'inputs and tables'!$K$21)-O2573*'inputs and tables'!$K$22,0)*('inputs and tables'!$K$15+'inputs and tables'!$K$16)))*(IF(AND(J2573=0,'inputs and tables'!$K$16=1),(data!C2573/data!C2574-1)*'inputs and tables'!$K$18+1,1)*IF(AND(J2573=1,'inputs and tables'!$K$15=1),(data!C2574/data!C2573-1)*'inputs and tables'!$K$17+1,1))</f>
        <v>56078123.018307686</v>
      </c>
      <c r="P2574" s="10">
        <f ca="1">(P2573+(IF(K2573&lt;&gt;K2572,(-P2573*'inputs and tables'!$K$22-'inputs and tables'!$K$21)-P2573*'inputs and tables'!$K$22,0)*('inputs and tables'!$K$15+'inputs and tables'!$K$16)))*(IF(AND(K2573=0,'inputs and tables'!$K$16=1),data!C2573/data!C2574,1)*IF(AND(K2573=1,'inputs and tables'!$K$15=1),data!C2574/data!C2573,1))</f>
        <v>88007.139724973676</v>
      </c>
      <c r="R2574" s="36">
        <f ca="1">1-O2574/MAX($O$202:O2574)</f>
        <v>1.8989023770266678E-2</v>
      </c>
      <c r="S2574" s="36">
        <f>1-N2574/MAX($N$202:N2574)</f>
        <v>0.37280970541859026</v>
      </c>
    </row>
    <row r="2575" spans="1:19" x14ac:dyDescent="0.4">
      <c r="A2575" s="17">
        <f t="shared" si="122"/>
        <v>2573</v>
      </c>
      <c r="B2575">
        <v>1642550400</v>
      </c>
      <c r="C2575">
        <v>41674.269999999997</v>
      </c>
      <c r="D2575" s="14">
        <f t="shared" si="120"/>
        <v>44580</v>
      </c>
      <c r="F2575">
        <f ca="1">IF(A2575&lt;$F$2,"",AVERAGE(INDIRECT("C"&amp;A2575-$F$2+3):C2575))</f>
        <v>46312.175000000003</v>
      </c>
      <c r="G2575" s="2">
        <f ca="1">IF(A2575&lt;$G$2,"",IF(A2575=$G$2,AVERAGE(INDIRECT("C"&amp;A2575-$G$2+3):C2575),G2574+(2/($G$2+3))*(C2575-G2574)))</f>
        <v>46765.960062658458</v>
      </c>
      <c r="J2575">
        <f ca="1">IF(F2575="","",IF(C2575&lt;(F2575*(1-'inputs and tables'!$K$14)),0,IF(C2575&gt;(F2575*(1+'inputs and tables'!$K$14)),1,J2574)))</f>
        <v>0</v>
      </c>
      <c r="K2575">
        <f ca="1">IF(G2575="","",IF(C2575&lt;(G2575*(1-'inputs and tables'!$K$14)),0,IF(C2575&gt;(G2575*(1+'inputs and tables'!$K$14)),1,K2574)))</f>
        <v>0</v>
      </c>
      <c r="N2575" s="13">
        <f t="shared" si="121"/>
        <v>149966.78541869108</v>
      </c>
      <c r="O2575" s="10">
        <f ca="1">(O2574+(IF(J2574&lt;&gt;J2573,(-O2574*'inputs and tables'!$K$22-'inputs and tables'!$K$21)-O2574*'inputs and tables'!$K$22,0)*('inputs and tables'!$K$15+'inputs and tables'!$K$16)))*(IF(AND(J2574=0,'inputs and tables'!$K$16=1),(data!C2574/data!C2575-1)*'inputs and tables'!$K$18+1,1)*IF(AND(J2574=1,'inputs and tables'!$K$15=1),(data!C2575/data!C2574-1)*'inputs and tables'!$K$17+1,1))</f>
        <v>57013967.898506962</v>
      </c>
      <c r="P2575" s="10">
        <f ca="1">(P2574+(IF(K2574&lt;&gt;K2573,(-P2574*'inputs and tables'!$K$22-'inputs and tables'!$K$21)-P2574*'inputs and tables'!$K$22,0)*('inputs and tables'!$K$15+'inputs and tables'!$K$16)))*(IF(AND(K2574=0,'inputs and tables'!$K$16=1),data!C2574/data!C2575,1)*IF(AND(K2574=1,'inputs and tables'!$K$15=1),data!C2575/data!C2574,1))</f>
        <v>89475.823530701469</v>
      </c>
      <c r="R2575" s="36">
        <f ca="1">1-O2575/MAX($O$202:O2575)</f>
        <v>2.6176823253297732E-3</v>
      </c>
      <c r="S2575" s="36">
        <f>1-N2575/MAX($N$202:N2575)</f>
        <v>0.38310460064741469</v>
      </c>
    </row>
    <row r="2576" spans="1:19" x14ac:dyDescent="0.4">
      <c r="A2576" s="17">
        <f t="shared" si="122"/>
        <v>2574</v>
      </c>
      <c r="B2576">
        <v>1642636800</v>
      </c>
      <c r="C2576">
        <v>40670.97</v>
      </c>
      <c r="D2576" s="14">
        <f t="shared" si="120"/>
        <v>44581</v>
      </c>
      <c r="F2576">
        <f ca="1">IF(A2576&lt;$F$2,"",AVERAGE(INDIRECT("C"&amp;A2576-$F$2+3):C2576))</f>
        <v>46085.936136363642</v>
      </c>
      <c r="G2576" s="2">
        <f ca="1">IF(A2576&lt;$G$2,"",IF(A2576=$G$2,AVERAGE(INDIRECT("C"&amp;A2576-$G$2+3):C2576),G2575+(2/($G$2+3))*(C2576-G2575)))</f>
        <v>46506.598783396395</v>
      </c>
      <c r="J2576">
        <f ca="1">IF(F2576="","",IF(C2576&lt;(F2576*(1-'inputs and tables'!$K$14)),0,IF(C2576&gt;(F2576*(1+'inputs and tables'!$K$14)),1,J2575)))</f>
        <v>0</v>
      </c>
      <c r="K2576">
        <f ca="1">IF(G2576="","",IF(C2576&lt;(G2576*(1-'inputs and tables'!$K$14)),0,IF(C2576&gt;(G2576*(1+'inputs and tables'!$K$14)),1,K2575)))</f>
        <v>0</v>
      </c>
      <c r="N2576" s="13">
        <f t="shared" si="121"/>
        <v>146356.36402893256</v>
      </c>
      <c r="O2576" s="10">
        <f ca="1">(O2575+(IF(J2575&lt;&gt;J2574,(-O2575*'inputs and tables'!$K$22-'inputs and tables'!$K$21)-O2575*'inputs and tables'!$K$22,0)*('inputs and tables'!$K$15+'inputs and tables'!$K$16)))*(IF(AND(J2575=0,'inputs and tables'!$K$16=1),(data!C2575/data!C2576-1)*'inputs and tables'!$K$18+1,1)*IF(AND(J2575=1,'inputs and tables'!$K$15=1),(data!C2576/data!C2575-1)*'inputs and tables'!$K$17+1,1))</f>
        <v>58420428.427787967</v>
      </c>
      <c r="P2576" s="10">
        <f ca="1">(P2575+(IF(K2575&lt;&gt;K2574,(-P2575*'inputs and tables'!$K$22-'inputs and tables'!$K$21)-P2575*'inputs and tables'!$K$22,0)*('inputs and tables'!$K$15+'inputs and tables'!$K$16)))*(IF(AND(K2575=0,'inputs and tables'!$K$16=1),data!C2575/data!C2576,1)*IF(AND(K2575=1,'inputs and tables'!$K$15=1),data!C2576/data!C2575,1))</f>
        <v>91683.075871827154</v>
      </c>
      <c r="R2576" s="36">
        <f ca="1">1-O2576/MAX($O$202:O2576)</f>
        <v>0</v>
      </c>
      <c r="S2576" s="36">
        <f>1-N2576/MAX($N$202:N2576)</f>
        <v>0.39795623822068105</v>
      </c>
    </row>
    <row r="2577" spans="1:19" x14ac:dyDescent="0.4">
      <c r="A2577" s="17">
        <f t="shared" si="122"/>
        <v>2575</v>
      </c>
      <c r="B2577">
        <v>1642723200</v>
      </c>
      <c r="C2577">
        <v>36456.94</v>
      </c>
      <c r="D2577" s="14">
        <f t="shared" si="120"/>
        <v>44582</v>
      </c>
      <c r="F2577">
        <f ca="1">IF(A2577&lt;$F$2,"",AVERAGE(INDIRECT("C"&amp;A2577-$F$2+3):C2577))</f>
        <v>45766.328409090907</v>
      </c>
      <c r="G2577" s="2">
        <f ca="1">IF(A2577&lt;$G$2,"",IF(A2577=$G$2,AVERAGE(INDIRECT("C"&amp;A2577-$G$2+3):C2577),G2576+(2/($G$2+3))*(C2577-G2576)))</f>
        <v>46078.953728783781</v>
      </c>
      <c r="J2577">
        <f ca="1">IF(F2577="","",IF(C2577&lt;(F2577*(1-'inputs and tables'!$K$14)),0,IF(C2577&gt;(F2577*(1+'inputs and tables'!$K$14)),1,J2576)))</f>
        <v>0</v>
      </c>
      <c r="K2577">
        <f ca="1">IF(G2577="","",IF(C2577&lt;(G2577*(1-'inputs and tables'!$K$14)),0,IF(C2577&gt;(G2577*(1+'inputs and tables'!$K$14)),1,K2576)))</f>
        <v>0</v>
      </c>
      <c r="N2577" s="13">
        <f t="shared" si="121"/>
        <v>131191.98243909483</v>
      </c>
      <c r="O2577" s="10">
        <f ca="1">(O2576+(IF(J2576&lt;&gt;J2575,(-O2576*'inputs and tables'!$K$22-'inputs and tables'!$K$21)-O2576*'inputs and tables'!$K$22,0)*('inputs and tables'!$K$15+'inputs and tables'!$K$16)))*(IF(AND(J2576=0,'inputs and tables'!$K$16=1),(data!C2576/data!C2577-1)*'inputs and tables'!$K$18+1,1)*IF(AND(J2576=1,'inputs and tables'!$K$15=1),(data!C2577/data!C2576-1)*'inputs and tables'!$K$17+1,1))</f>
        <v>65173201.370540462</v>
      </c>
      <c r="P2577" s="10">
        <f ca="1">(P2576+(IF(K2576&lt;&gt;K2575,(-P2576*'inputs and tables'!$K$22-'inputs and tables'!$K$21)-P2576*'inputs and tables'!$K$22,0)*('inputs and tables'!$K$15+'inputs and tables'!$K$16)))*(IF(AND(K2576=0,'inputs and tables'!$K$16=1),data!C2576/data!C2577,1)*IF(AND(K2576=1,'inputs and tables'!$K$15=1),data!C2577/data!C2576,1))</f>
        <v>102280.65296458798</v>
      </c>
      <c r="R2577" s="36">
        <f ca="1">1-O2577/MAX($O$202:O2577)</f>
        <v>0</v>
      </c>
      <c r="S2577" s="36">
        <f>1-N2577/MAX($N$202:N2577)</f>
        <v>0.46033563250242315</v>
      </c>
    </row>
    <row r="2578" spans="1:19" x14ac:dyDescent="0.4">
      <c r="A2578" s="17">
        <f t="shared" si="122"/>
        <v>2576</v>
      </c>
      <c r="B2578">
        <v>1642809600</v>
      </c>
      <c r="C2578">
        <v>35066.43</v>
      </c>
      <c r="D2578" s="14">
        <f t="shared" si="120"/>
        <v>44583</v>
      </c>
      <c r="F2578">
        <f ca="1">IF(A2578&lt;$F$2,"",AVERAGE(INDIRECT("C"&amp;A2578-$F$2+3):C2578))</f>
        <v>45482.192045454547</v>
      </c>
      <c r="G2578" s="2">
        <f ca="1">IF(A2578&lt;$G$2,"",IF(A2578=$G$2,AVERAGE(INDIRECT("C"&amp;A2578-$G$2+3):C2578),G2577+(2/($G$2+3))*(C2578-G2577)))</f>
        <v>45610.335697771705</v>
      </c>
      <c r="J2578">
        <f ca="1">IF(F2578="","",IF(C2578&lt;(F2578*(1-'inputs and tables'!$K$14)),0,IF(C2578&gt;(F2578*(1+'inputs and tables'!$K$14)),1,J2577)))</f>
        <v>0</v>
      </c>
      <c r="K2578">
        <f ca="1">IF(G2578="","",IF(C2578&lt;(G2578*(1-'inputs and tables'!$K$14)),0,IF(C2578&gt;(G2578*(1+'inputs and tables'!$K$14)),1,K2577)))</f>
        <v>0</v>
      </c>
      <c r="N2578" s="13">
        <f t="shared" si="121"/>
        <v>126188.16798013623</v>
      </c>
      <c r="O2578" s="10">
        <f ca="1">(O2577+(IF(J2577&lt;&gt;J2576,(-O2577*'inputs and tables'!$K$22-'inputs and tables'!$K$21)-O2577*'inputs and tables'!$K$22,0)*('inputs and tables'!$K$15+'inputs and tables'!$K$16)))*(IF(AND(J2577=0,'inputs and tables'!$K$16=1),(data!C2577/data!C2578-1)*'inputs and tables'!$K$18+1,1)*IF(AND(J2577=1,'inputs and tables'!$K$15=1),(data!C2578/data!C2577-1)*'inputs and tables'!$K$17+1,1))</f>
        <v>67757553.077792957</v>
      </c>
      <c r="P2578" s="10">
        <f ca="1">(P2577+(IF(K2577&lt;&gt;K2576,(-P2577*'inputs and tables'!$K$22-'inputs and tables'!$K$21)-P2577*'inputs and tables'!$K$22,0)*('inputs and tables'!$K$15+'inputs and tables'!$K$16)))*(IF(AND(K2577=0,'inputs and tables'!$K$16=1),data!C2577/data!C2578,1)*IF(AND(K2577=1,'inputs and tables'!$K$15=1),data!C2578/data!C2577,1))</f>
        <v>106336.44851474205</v>
      </c>
      <c r="R2578" s="36">
        <f ca="1">1-O2578/MAX($O$202:O2578)</f>
        <v>0</v>
      </c>
      <c r="S2578" s="36">
        <f>1-N2578/MAX($N$202:N2578)</f>
        <v>0.48091905776107224</v>
      </c>
    </row>
    <row r="2579" spans="1:19" x14ac:dyDescent="0.4">
      <c r="A2579" s="17">
        <f t="shared" si="122"/>
        <v>2577</v>
      </c>
      <c r="B2579">
        <v>1642896000</v>
      </c>
      <c r="C2579">
        <v>36282.47</v>
      </c>
      <c r="D2579" s="14">
        <f t="shared" si="120"/>
        <v>44584</v>
      </c>
      <c r="F2579">
        <f ca="1">IF(A2579&lt;$F$2,"",AVERAGE(INDIRECT("C"&amp;A2579-$F$2+3):C2579))</f>
        <v>45234.726818181814</v>
      </c>
      <c r="G2579" s="2">
        <f ca="1">IF(A2579&lt;$G$2,"",IF(A2579=$G$2,AVERAGE(INDIRECT("C"&amp;A2579-$G$2+3):C2579),G2578+(2/($G$2+3))*(C2579-G2578)))</f>
        <v>45213.405242547378</v>
      </c>
      <c r="J2579">
        <f ca="1">IF(F2579="","",IF(C2579&lt;(F2579*(1-'inputs and tables'!$K$14)),0,IF(C2579&gt;(F2579*(1+'inputs and tables'!$K$14)),1,J2578)))</f>
        <v>0</v>
      </c>
      <c r="K2579">
        <f ca="1">IF(G2579="","",IF(C2579&lt;(G2579*(1-'inputs and tables'!$K$14)),0,IF(C2579&gt;(G2579*(1+'inputs and tables'!$K$14)),1,K2578)))</f>
        <v>0</v>
      </c>
      <c r="N2579" s="13">
        <f t="shared" si="121"/>
        <v>130564.14408578956</v>
      </c>
      <c r="O2579" s="10">
        <f ca="1">(O2578+(IF(J2578&lt;&gt;J2577,(-O2578*'inputs and tables'!$K$22-'inputs and tables'!$K$21)-O2578*'inputs and tables'!$K$22,0)*('inputs and tables'!$K$15+'inputs and tables'!$K$16)))*(IF(AND(J2578=0,'inputs and tables'!$K$16=1),(data!C2578/data!C2579-1)*'inputs and tables'!$K$18+1,1)*IF(AND(J2578=1,'inputs and tables'!$K$15=1),(data!C2579/data!C2578-1)*'inputs and tables'!$K$17+1,1))</f>
        <v>65486597.025332376</v>
      </c>
      <c r="P2579" s="10">
        <f ca="1">(P2578+(IF(K2578&lt;&gt;K2577,(-P2578*'inputs and tables'!$K$22-'inputs and tables'!$K$21)-P2578*'inputs and tables'!$K$22,0)*('inputs and tables'!$K$15+'inputs and tables'!$K$16)))*(IF(AND(K2578=0,'inputs and tables'!$K$16=1),data!C2578/data!C2579,1)*IF(AND(K2578=1,'inputs and tables'!$K$15=1),data!C2579/data!C2578,1))</f>
        <v>102772.48567395787</v>
      </c>
      <c r="R2579" s="36">
        <f ca="1">1-O2579/MAX($O$202:O2579)</f>
        <v>3.3515910024868756E-2</v>
      </c>
      <c r="S2579" s="36">
        <f>1-N2579/MAX($N$202:N2579)</f>
        <v>0.46291827498962312</v>
      </c>
    </row>
    <row r="2580" spans="1:19" x14ac:dyDescent="0.4">
      <c r="A2580" s="17">
        <f t="shared" si="122"/>
        <v>2578</v>
      </c>
      <c r="B2580">
        <v>1642982400</v>
      </c>
      <c r="C2580">
        <v>36693.32</v>
      </c>
      <c r="D2580" s="14">
        <f t="shared" si="120"/>
        <v>44585</v>
      </c>
      <c r="F2580">
        <f ca="1">IF(A2580&lt;$F$2,"",AVERAGE(INDIRECT("C"&amp;A2580-$F$2+3):C2580))</f>
        <v>44945.762500000004</v>
      </c>
      <c r="G2580" s="2">
        <f ca="1">IF(A2580&lt;$G$2,"",IF(A2580=$G$2,AVERAGE(INDIRECT("C"&amp;A2580-$G$2+3):C2580),G2579+(2/($G$2+3))*(C2580-G2579)))</f>
        <v>44850.848423715572</v>
      </c>
      <c r="J2580">
        <f ca="1">IF(F2580="","",IF(C2580&lt;(F2580*(1-'inputs and tables'!$K$14)),0,IF(C2580&gt;(F2580*(1+'inputs and tables'!$K$14)),1,J2579)))</f>
        <v>0</v>
      </c>
      <c r="K2580">
        <f ca="1">IF(G2580="","",IF(C2580&lt;(G2580*(1-'inputs and tables'!$K$14)),0,IF(C2580&gt;(G2580*(1+'inputs and tables'!$K$14)),1,K2579)))</f>
        <v>0</v>
      </c>
      <c r="N2580" s="13">
        <f t="shared" si="121"/>
        <v>132042.60678685835</v>
      </c>
      <c r="O2580" s="10">
        <f ca="1">(O2579+(IF(J2579&lt;&gt;J2578,(-O2579*'inputs and tables'!$K$22-'inputs and tables'!$K$21)-O2579*'inputs and tables'!$K$22,0)*('inputs and tables'!$K$15+'inputs and tables'!$K$16)))*(IF(AND(J2579=0,'inputs and tables'!$K$16=1),(data!C2579/data!C2580-1)*'inputs and tables'!$K$18+1,1)*IF(AND(J2579=1,'inputs and tables'!$K$15=1),(data!C2580/data!C2579-1)*'inputs and tables'!$K$17+1,1))</f>
        <v>64753352.707623929</v>
      </c>
      <c r="P2580" s="10">
        <f ca="1">(P2579+(IF(K2579&lt;&gt;K2578,(-P2579*'inputs and tables'!$K$22-'inputs and tables'!$K$21)-P2579*'inputs and tables'!$K$22,0)*('inputs and tables'!$K$15+'inputs and tables'!$K$16)))*(IF(AND(K2579=0,'inputs and tables'!$K$16=1),data!C2579/data!C2580,1)*IF(AND(K2579=1,'inputs and tables'!$K$15=1),data!C2580/data!C2579,1))</f>
        <v>101621.75644751704</v>
      </c>
      <c r="R2580" s="36">
        <f ca="1">1-O2580/MAX($O$202:O2580)</f>
        <v>4.4337497942404824E-2</v>
      </c>
      <c r="S2580" s="36">
        <f>1-N2580/MAX($N$202:N2580)</f>
        <v>0.4568365493871348</v>
      </c>
    </row>
    <row r="2581" spans="1:19" x14ac:dyDescent="0.4">
      <c r="A2581" s="17">
        <f t="shared" si="122"/>
        <v>2579</v>
      </c>
      <c r="B2581">
        <v>1643068800</v>
      </c>
      <c r="C2581">
        <v>36980</v>
      </c>
      <c r="D2581" s="14">
        <f t="shared" si="120"/>
        <v>44586</v>
      </c>
      <c r="F2581">
        <f ca="1">IF(A2581&lt;$F$2,"",AVERAGE(INDIRECT("C"&amp;A2581-$F$2+3):C2581))</f>
        <v>44647.816136363639</v>
      </c>
      <c r="G2581" s="2">
        <f ca="1">IF(A2581&lt;$G$2,"",IF(A2581=$G$2,AVERAGE(INDIRECT("C"&amp;A2581-$G$2+3):C2581),G2580+(2/($G$2+3))*(C2581-G2580)))</f>
        <v>44515.918703557465</v>
      </c>
      <c r="J2581">
        <f ca="1">IF(F2581="","",IF(C2581&lt;(F2581*(1-'inputs and tables'!$K$14)),0,IF(C2581&gt;(F2581*(1+'inputs and tables'!$K$14)),1,J2580)))</f>
        <v>0</v>
      </c>
      <c r="K2581">
        <f ca="1">IF(G2581="","",IF(C2581&lt;(G2581*(1-'inputs and tables'!$K$14)),0,IF(C2581&gt;(G2581*(1+'inputs and tables'!$K$14)),1,K2580)))</f>
        <v>0</v>
      </c>
      <c r="N2581" s="13">
        <f t="shared" si="121"/>
        <v>133074.23800784507</v>
      </c>
      <c r="O2581" s="10">
        <f ca="1">(O2580+(IF(J2580&lt;&gt;J2579,(-O2580*'inputs and tables'!$K$22-'inputs and tables'!$K$21)-O2580*'inputs and tables'!$K$22,0)*('inputs and tables'!$K$15+'inputs and tables'!$K$16)))*(IF(AND(J2580=0,'inputs and tables'!$K$16=1),(data!C2580/data!C2581-1)*'inputs and tables'!$K$18+1,1)*IF(AND(J2580=1,'inputs and tables'!$K$15=1),(data!C2581/data!C2580-1)*'inputs and tables'!$K$17+1,1))</f>
        <v>64251365.385984622</v>
      </c>
      <c r="P2581" s="10">
        <f ca="1">(P2580+(IF(K2580&lt;&gt;K2579,(-P2580*'inputs and tables'!$K$22-'inputs and tables'!$K$21)-P2580*'inputs and tables'!$K$22,0)*('inputs and tables'!$K$15+'inputs and tables'!$K$16)))*(IF(AND(K2580=0,'inputs and tables'!$K$16=1),data!C2580/data!C2581,1)*IF(AND(K2580=1,'inputs and tables'!$K$15=1),data!C2581/data!C2580,1))</f>
        <v>100833.954253402</v>
      </c>
      <c r="R2581" s="36">
        <f ca="1">1-O2581/MAX($O$202:O2581)</f>
        <v>5.1746078961600883E-2</v>
      </c>
      <c r="S2581" s="36">
        <f>1-N2581/MAX($N$202:N2581)</f>
        <v>0.45259288601675307</v>
      </c>
    </row>
    <row r="2582" spans="1:19" x14ac:dyDescent="0.4">
      <c r="A2582" s="17">
        <f t="shared" si="122"/>
        <v>2580</v>
      </c>
      <c r="B2582">
        <v>1643155200</v>
      </c>
      <c r="C2582">
        <v>36840.629999999997</v>
      </c>
      <c r="D2582" s="14">
        <f t="shared" ref="D2582:D2645" si="123">(B2582/86400)+DATE(1970,1,1)</f>
        <v>44587</v>
      </c>
      <c r="F2582">
        <f ca="1">IF(A2582&lt;$F$2,"",AVERAGE(INDIRECT("C"&amp;A2582-$F$2+3):C2582))</f>
        <v>44423.105681818182</v>
      </c>
      <c r="G2582" s="2">
        <f ca="1">IF(A2582&lt;$G$2,"",IF(A2582=$G$2,AVERAGE(INDIRECT("C"&amp;A2582-$G$2+3):C2582),G2581+(2/($G$2+3))*(C2582-G2581)))</f>
        <v>44189.310673618849</v>
      </c>
      <c r="J2582">
        <f ca="1">IF(F2582="","",IF(C2582&lt;(F2582*(1-'inputs and tables'!$K$14)),0,IF(C2582&gt;(F2582*(1+'inputs and tables'!$K$14)),1,J2581)))</f>
        <v>0</v>
      </c>
      <c r="K2582">
        <f ca="1">IF(G2582="","",IF(C2582&lt;(G2582*(1-'inputs and tables'!$K$14)),0,IF(C2582&gt;(G2582*(1+'inputs and tables'!$K$14)),1,K2581)))</f>
        <v>0</v>
      </c>
      <c r="N2582" s="13">
        <f t="shared" ref="N2582:N2645" si="124">(C2582/C2581)*N2581</f>
        <v>132572.70862571543</v>
      </c>
      <c r="O2582" s="10">
        <f ca="1">(O2581+(IF(J2581&lt;&gt;J2580,(-O2581*'inputs and tables'!$K$22-'inputs and tables'!$K$21)-O2581*'inputs and tables'!$K$22,0)*('inputs and tables'!$K$15+'inputs and tables'!$K$16)))*(IF(AND(J2581=0,'inputs and tables'!$K$16=1),(data!C2581/data!C2582-1)*'inputs and tables'!$K$18+1,1)*IF(AND(J2581=1,'inputs and tables'!$K$15=1),(data!C2582/data!C2581-1)*'inputs and tables'!$K$17+1,1))</f>
        <v>64494431.609169312</v>
      </c>
      <c r="P2582" s="10">
        <f ca="1">(P2581+(IF(K2581&lt;&gt;K2580,(-P2581*'inputs and tables'!$K$22-'inputs and tables'!$K$21)-P2581*'inputs and tables'!$K$22,0)*('inputs and tables'!$K$15+'inputs and tables'!$K$16)))*(IF(AND(K2581=0,'inputs and tables'!$K$16=1),data!C2581/data!C2582,1)*IF(AND(K2581=1,'inputs and tables'!$K$15=1),data!C2582/data!C2581,1))</f>
        <v>101215.41429369709</v>
      </c>
      <c r="R2582" s="36">
        <f ca="1">1-O2582/MAX($O$202:O2582)</f>
        <v>4.8158785558227502E-2</v>
      </c>
      <c r="S2582" s="36">
        <f>1-N2582/MAX($N$202:N2582)</f>
        <v>0.45465595063210862</v>
      </c>
    </row>
    <row r="2583" spans="1:19" x14ac:dyDescent="0.4">
      <c r="A2583" s="17">
        <f t="shared" si="122"/>
        <v>2581</v>
      </c>
      <c r="B2583">
        <v>1643241600</v>
      </c>
      <c r="C2583">
        <v>37188.370000000003</v>
      </c>
      <c r="D2583" s="14">
        <f t="shared" si="123"/>
        <v>44588</v>
      </c>
      <c r="F2583">
        <f ca="1">IF(A2583&lt;$F$2,"",AVERAGE(INDIRECT("C"&amp;A2583-$F$2+3):C2583))</f>
        <v>44169.036136363633</v>
      </c>
      <c r="G2583" s="2">
        <f ca="1">IF(A2583&lt;$G$2,"",IF(A2583=$G$2,AVERAGE(INDIRECT("C"&amp;A2583-$G$2+3):C2583),G2582+(2/($G$2+3))*(C2583-G2582)))</f>
        <v>43891.398304528688</v>
      </c>
      <c r="J2583">
        <f ca="1">IF(F2583="","",IF(C2583&lt;(F2583*(1-'inputs and tables'!$K$14)),0,IF(C2583&gt;(F2583*(1+'inputs and tables'!$K$14)),1,J2582)))</f>
        <v>0</v>
      </c>
      <c r="K2583">
        <f ca="1">IF(G2583="","",IF(C2583&lt;(G2583*(1-'inputs and tables'!$K$14)),0,IF(C2583&gt;(G2583*(1+'inputs and tables'!$K$14)),1,K2582)))</f>
        <v>0</v>
      </c>
      <c r="N2583" s="13">
        <f t="shared" si="124"/>
        <v>133824.06707690115</v>
      </c>
      <c r="O2583" s="10">
        <f ca="1">(O2582+(IF(J2582&lt;&gt;J2581,(-O2582*'inputs and tables'!$K$22-'inputs and tables'!$K$21)-O2582*'inputs and tables'!$K$22,0)*('inputs and tables'!$K$15+'inputs and tables'!$K$16)))*(IF(AND(J2582=0,'inputs and tables'!$K$16=1),(data!C2582/data!C2583-1)*'inputs and tables'!$K$18+1,1)*IF(AND(J2582=1,'inputs and tables'!$K$15=1),(data!C2583/data!C2582-1)*'inputs and tables'!$K$17+1,1))</f>
        <v>63891358.830024302</v>
      </c>
      <c r="P2583" s="10">
        <f ca="1">(P2582+(IF(K2582&lt;&gt;K2581,(-P2582*'inputs and tables'!$K$22-'inputs and tables'!$K$21)-P2582*'inputs and tables'!$K$22,0)*('inputs and tables'!$K$15+'inputs and tables'!$K$16)))*(IF(AND(K2582=0,'inputs and tables'!$K$16=1),data!C2582/data!C2583,1)*IF(AND(K2582=1,'inputs and tables'!$K$15=1),data!C2583/data!C2582,1))</f>
        <v>100268.97194716535</v>
      </c>
      <c r="R2583" s="36">
        <f ca="1">1-O2583/MAX($O$202:O2583)</f>
        <v>5.7059236530130453E-2</v>
      </c>
      <c r="S2583" s="36">
        <f>1-N2583/MAX($N$202:N2583)</f>
        <v>0.44950842900375454</v>
      </c>
    </row>
    <row r="2584" spans="1:19" x14ac:dyDescent="0.4">
      <c r="A2584" s="17">
        <f t="shared" si="122"/>
        <v>2582</v>
      </c>
      <c r="B2584">
        <v>1643328000</v>
      </c>
      <c r="C2584">
        <v>37741.9</v>
      </c>
      <c r="D2584" s="14">
        <f t="shared" si="123"/>
        <v>44589</v>
      </c>
      <c r="F2584">
        <f ca="1">IF(A2584&lt;$F$2,"",AVERAGE(INDIRECT("C"&amp;A2584-$F$2+3):C2584))</f>
        <v>43915.788863636364</v>
      </c>
      <c r="G2584" s="2">
        <f ca="1">IF(A2584&lt;$G$2,"",IF(A2584=$G$2,AVERAGE(INDIRECT("C"&amp;A2584-$G$2+3):C2584),G2583+(2/($G$2+3))*(C2584-G2583)))</f>
        <v>43629.71752561257</v>
      </c>
      <c r="J2584">
        <f ca="1">IF(F2584="","",IF(C2584&lt;(F2584*(1-'inputs and tables'!$K$14)),0,IF(C2584&gt;(F2584*(1+'inputs and tables'!$K$14)),1,J2583)))</f>
        <v>0</v>
      </c>
      <c r="K2584">
        <f ca="1">IF(G2584="","",IF(C2584&lt;(G2584*(1-'inputs and tables'!$K$14)),0,IF(C2584&gt;(G2584*(1+'inputs and tables'!$K$14)),1,K2583)))</f>
        <v>0</v>
      </c>
      <c r="N2584" s="13">
        <f t="shared" si="124"/>
        <v>135815.97034797963</v>
      </c>
      <c r="O2584" s="10">
        <f ca="1">(O2583+(IF(J2583&lt;&gt;J2582,(-O2583*'inputs and tables'!$K$22-'inputs and tables'!$K$21)-O2583*'inputs and tables'!$K$22,0)*('inputs and tables'!$K$15+'inputs and tables'!$K$16)))*(IF(AND(J2583=0,'inputs and tables'!$K$16=1),(data!C2583/data!C2584-1)*'inputs and tables'!$K$18+1,1)*IF(AND(J2583=1,'inputs and tables'!$K$15=1),(data!C2584/data!C2583-1)*'inputs and tables'!$K$17+1,1))</f>
        <v>62954315.812762767</v>
      </c>
      <c r="P2584" s="10">
        <f ca="1">(P2583+(IF(K2583&lt;&gt;K2582,(-P2583*'inputs and tables'!$K$22-'inputs and tables'!$K$21)-P2583*'inputs and tables'!$K$22,0)*('inputs and tables'!$K$15+'inputs and tables'!$K$16)))*(IF(AND(K2583=0,'inputs and tables'!$K$16=1),data!C2583/data!C2584,1)*IF(AND(K2583=1,'inputs and tables'!$K$15=1),data!C2584/data!C2583,1))</f>
        <v>98798.407825011614</v>
      </c>
      <c r="R2584" s="36">
        <f ca="1">1-O2584/MAX($O$202:O2584)</f>
        <v>7.0888588014911935E-2</v>
      </c>
      <c r="S2584" s="36">
        <f>1-N2584/MAX($N$202:N2584)</f>
        <v>0.44131464155640066</v>
      </c>
    </row>
    <row r="2585" spans="1:19" x14ac:dyDescent="0.4">
      <c r="A2585" s="17">
        <f t="shared" si="122"/>
        <v>2583</v>
      </c>
      <c r="B2585">
        <v>1643414400</v>
      </c>
      <c r="C2585">
        <v>38191.1</v>
      </c>
      <c r="D2585" s="14">
        <f t="shared" si="123"/>
        <v>44590</v>
      </c>
      <c r="F2585">
        <f ca="1">IF(A2585&lt;$F$2,"",AVERAGE(INDIRECT("C"&amp;A2585-$F$2+3):C2585))</f>
        <v>43701.172500000001</v>
      </c>
      <c r="G2585" s="2">
        <f ca="1">IF(A2585&lt;$G$2,"",IF(A2585=$G$2,AVERAGE(INDIRECT("C"&amp;A2585-$G$2+3):C2585),G2584+(2/($G$2+3))*(C2585-G2584)))</f>
        <v>43398.286992607776</v>
      </c>
      <c r="J2585">
        <f ca="1">IF(F2585="","",IF(C2585&lt;(F2585*(1-'inputs and tables'!$K$14)),0,IF(C2585&gt;(F2585*(1+'inputs and tables'!$K$14)),1,J2584)))</f>
        <v>0</v>
      </c>
      <c r="K2585">
        <f ca="1">IF(G2585="","",IF(C2585&lt;(G2585*(1-'inputs and tables'!$K$14)),0,IF(C2585&gt;(G2585*(1+'inputs and tables'!$K$14)),1,K2584)))</f>
        <v>0</v>
      </c>
      <c r="N2585" s="13">
        <f t="shared" si="124"/>
        <v>137432.4372953329</v>
      </c>
      <c r="O2585" s="10">
        <f ca="1">(O2584+(IF(J2584&lt;&gt;J2583,(-O2584*'inputs and tables'!$K$22-'inputs and tables'!$K$21)-O2584*'inputs and tables'!$K$22,0)*('inputs and tables'!$K$15+'inputs and tables'!$K$16)))*(IF(AND(J2584=0,'inputs and tables'!$K$16=1),(data!C2584/data!C2585-1)*'inputs and tables'!$K$18+1,1)*IF(AND(J2584=1,'inputs and tables'!$K$15=1),(data!C2585/data!C2584-1)*'inputs and tables'!$K$17+1,1))</f>
        <v>62213853.279264316</v>
      </c>
      <c r="P2585" s="10">
        <f ca="1">(P2584+(IF(K2584&lt;&gt;K2583,(-P2584*'inputs and tables'!$K$22-'inputs and tables'!$K$21)-P2584*'inputs and tables'!$K$22,0)*('inputs and tables'!$K$15+'inputs and tables'!$K$16)))*(IF(AND(K2584=0,'inputs and tables'!$K$16=1),data!C2584/data!C2585,1)*IF(AND(K2584=1,'inputs and tables'!$K$15=1),data!C2585/data!C2584,1))</f>
        <v>97636.350570965646</v>
      </c>
      <c r="R2585" s="36">
        <f ca="1">1-O2585/MAX($O$202:O2585)</f>
        <v>8.1816705986473282E-2</v>
      </c>
      <c r="S2585" s="36">
        <f>1-N2585/MAX($N$202:N2585)</f>
        <v>0.43466522901986004</v>
      </c>
    </row>
    <row r="2586" spans="1:19" x14ac:dyDescent="0.4">
      <c r="A2586" s="17">
        <f t="shared" si="122"/>
        <v>2584</v>
      </c>
      <c r="B2586">
        <v>1643500800</v>
      </c>
      <c r="C2586">
        <v>37901.35</v>
      </c>
      <c r="D2586" s="14">
        <f t="shared" si="123"/>
        <v>44591</v>
      </c>
      <c r="F2586">
        <f ca="1">IF(A2586&lt;$F$2,"",AVERAGE(INDIRECT("C"&amp;A2586-$F$2+3):C2586))</f>
        <v>43513.328181818179</v>
      </c>
      <c r="G2586" s="2">
        <f ca="1">IF(A2586&lt;$G$2,"",IF(A2586=$G$2,AVERAGE(INDIRECT("C"&amp;A2586-$G$2+3):C2586),G2585+(2/($G$2+3))*(C2586-G2585)))</f>
        <v>43164.37478015638</v>
      </c>
      <c r="J2586">
        <f ca="1">IF(F2586="","",IF(C2586&lt;(F2586*(1-'inputs and tables'!$K$14)),0,IF(C2586&gt;(F2586*(1+'inputs and tables'!$K$14)),1,J2585)))</f>
        <v>0</v>
      </c>
      <c r="K2586">
        <f ca="1">IF(G2586="","",IF(C2586&lt;(G2586*(1-'inputs and tables'!$K$14)),0,IF(C2586&gt;(G2586*(1+'inputs and tables'!$K$14)),1,K2585)))</f>
        <v>0</v>
      </c>
      <c r="N2586" s="13">
        <f t="shared" si="124"/>
        <v>136389.75853755104</v>
      </c>
      <c r="O2586" s="10">
        <f ca="1">(O2585+(IF(J2585&lt;&gt;J2584,(-O2585*'inputs and tables'!$K$22-'inputs and tables'!$K$21)-O2585*'inputs and tables'!$K$22,0)*('inputs and tables'!$K$15+'inputs and tables'!$K$16)))*(IF(AND(J2585=0,'inputs and tables'!$K$16=1),(data!C2585/data!C2586-1)*'inputs and tables'!$K$18+1,1)*IF(AND(J2585=1,'inputs and tables'!$K$15=1),(data!C2586/data!C2585-1)*'inputs and tables'!$K$17+1,1))</f>
        <v>62689468.633009419</v>
      </c>
      <c r="P2586" s="10">
        <f ca="1">(P2585+(IF(K2585&lt;&gt;K2584,(-P2585*'inputs and tables'!$K$22-'inputs and tables'!$K$21)-P2585*'inputs and tables'!$K$22,0)*('inputs and tables'!$K$15+'inputs and tables'!$K$16)))*(IF(AND(K2585=0,'inputs and tables'!$K$16=1),data!C2585/data!C2586,1)*IF(AND(K2585=1,'inputs and tables'!$K$15=1),data!C2586/data!C2585,1))</f>
        <v>98382.765476448898</v>
      </c>
      <c r="R2586" s="36">
        <f ca="1">1-O2586/MAX($O$202:O2586)</f>
        <v>7.4797335714954616E-2</v>
      </c>
      <c r="S2586" s="36">
        <f>1-N2586/MAX($N$202:N2586)</f>
        <v>0.43895433695054276</v>
      </c>
    </row>
    <row r="2587" spans="1:19" x14ac:dyDescent="0.4">
      <c r="A2587" s="17">
        <f t="shared" si="122"/>
        <v>2585</v>
      </c>
      <c r="B2587">
        <v>1643587200</v>
      </c>
      <c r="C2587">
        <v>38491.93</v>
      </c>
      <c r="D2587" s="14">
        <f t="shared" si="123"/>
        <v>44592</v>
      </c>
      <c r="F2587">
        <f ca="1">IF(A2587&lt;$F$2,"",AVERAGE(INDIRECT("C"&amp;A2587-$F$2+3):C2587))</f>
        <v>43323.157045454544</v>
      </c>
      <c r="G2587" s="2">
        <f ca="1">IF(A2587&lt;$G$2,"",IF(A2587=$G$2,AVERAGE(INDIRECT("C"&amp;A2587-$G$2+3):C2587),G2586+(2/($G$2+3))*(C2587-G2586)))</f>
        <v>42965.547342702921</v>
      </c>
      <c r="J2587">
        <f ca="1">IF(F2587="","",IF(C2587&lt;(F2587*(1-'inputs and tables'!$K$14)),0,IF(C2587&gt;(F2587*(1+'inputs and tables'!$K$14)),1,J2586)))</f>
        <v>0</v>
      </c>
      <c r="K2587">
        <f ca="1">IF(G2587="","",IF(C2587&lt;(G2587*(1-'inputs and tables'!$K$14)),0,IF(C2587&gt;(G2587*(1+'inputs and tables'!$K$14)),1,K2586)))</f>
        <v>0</v>
      </c>
      <c r="N2587" s="13">
        <f t="shared" si="124"/>
        <v>138514.98794487049</v>
      </c>
      <c r="O2587" s="10">
        <f ca="1">(O2586+(IF(J2586&lt;&gt;J2585,(-O2586*'inputs and tables'!$K$22-'inputs and tables'!$K$21)-O2586*'inputs and tables'!$K$22,0)*('inputs and tables'!$K$15+'inputs and tables'!$K$16)))*(IF(AND(J2586=0,'inputs and tables'!$K$16=1),(data!C2586/data!C2587-1)*'inputs and tables'!$K$18+1,1)*IF(AND(J2586=1,'inputs and tables'!$K$15=1),(data!C2587/data!C2586-1)*'inputs and tables'!$K$17+1,1))</f>
        <v>61727626.855128109</v>
      </c>
      <c r="P2587" s="10">
        <f ca="1">(P2586+(IF(K2586&lt;&gt;K2585,(-P2586*'inputs and tables'!$K$22-'inputs and tables'!$K$21)-P2586*'inputs and tables'!$K$22,0)*('inputs and tables'!$K$15+'inputs and tables'!$K$16)))*(IF(AND(K2586=0,'inputs and tables'!$K$16=1),data!C2586/data!C2587,1)*IF(AND(K2586=1,'inputs and tables'!$K$15=1),data!C2587/data!C2586,1))</f>
        <v>96873.283004796234</v>
      </c>
      <c r="R2587" s="36">
        <f ca="1">1-O2587/MAX($O$202:O2587)</f>
        <v>8.8992679764303806E-2</v>
      </c>
      <c r="S2587" s="36">
        <f>1-N2587/MAX($N$202:N2587)</f>
        <v>0.43021210619401951</v>
      </c>
    </row>
    <row r="2588" spans="1:19" x14ac:dyDescent="0.4">
      <c r="A2588" s="17">
        <f t="shared" si="122"/>
        <v>2586</v>
      </c>
      <c r="B2588">
        <v>1643673600</v>
      </c>
      <c r="C2588">
        <v>38716.879999999997</v>
      </c>
      <c r="D2588" s="14">
        <f t="shared" si="123"/>
        <v>44593</v>
      </c>
      <c r="F2588">
        <f ca="1">IF(A2588&lt;$F$2,"",AVERAGE(INDIRECT("C"&amp;A2588-$F$2+3):C2588))</f>
        <v>43142.013636363627</v>
      </c>
      <c r="G2588" s="2">
        <f ca="1">IF(A2588&lt;$G$2,"",IF(A2588=$G$2,AVERAGE(INDIRECT("C"&amp;A2588-$G$2+3):C2588),G2587+(2/($G$2+3))*(C2588-G2587)))</f>
        <v>42784.752987694286</v>
      </c>
      <c r="J2588">
        <f ca="1">IF(F2588="","",IF(C2588&lt;(F2588*(1-'inputs and tables'!$K$14)),0,IF(C2588&gt;(F2588*(1+'inputs and tables'!$K$14)),1,J2587)))</f>
        <v>0</v>
      </c>
      <c r="K2588">
        <f ca="1">IF(G2588="","",IF(C2588&lt;(G2588*(1-'inputs and tables'!$K$14)),0,IF(C2588&gt;(G2588*(1+'inputs and tables'!$K$14)),1,K2587)))</f>
        <v>0</v>
      </c>
      <c r="N2588" s="13">
        <f t="shared" si="124"/>
        <v>139324.48090971267</v>
      </c>
      <c r="O2588" s="10">
        <f ca="1">(O2587+(IF(J2587&lt;&gt;J2586,(-O2587*'inputs and tables'!$K$22-'inputs and tables'!$K$21)-O2587*'inputs and tables'!$K$22,0)*('inputs and tables'!$K$15+'inputs and tables'!$K$16)))*(IF(AND(J2587=0,'inputs and tables'!$K$16=1),(data!C2587/data!C2588-1)*'inputs and tables'!$K$18+1,1)*IF(AND(J2587=1,'inputs and tables'!$K$15=1),(data!C2588/data!C2587-1)*'inputs and tables'!$K$17+1,1))</f>
        <v>61368981.487498775</v>
      </c>
      <c r="P2588" s="10">
        <f ca="1">(P2587+(IF(K2587&lt;&gt;K2586,(-P2587*'inputs and tables'!$K$22-'inputs and tables'!$K$21)-P2587*'inputs and tables'!$K$22,0)*('inputs and tables'!$K$15+'inputs and tables'!$K$16)))*(IF(AND(K2587=0,'inputs and tables'!$K$16=1),data!C2587/data!C2588,1)*IF(AND(K2587=1,'inputs and tables'!$K$15=1),data!C2588/data!C2587,1))</f>
        <v>96310.436902219561</v>
      </c>
      <c r="R2588" s="36">
        <f ca="1">1-O2588/MAX($O$202:O2588)</f>
        <v>9.4285748231778932E-2</v>
      </c>
      <c r="S2588" s="36">
        <f>1-N2588/MAX($N$202:N2588)</f>
        <v>0.42688221894981926</v>
      </c>
    </row>
    <row r="2589" spans="1:19" x14ac:dyDescent="0.4">
      <c r="A2589" s="17">
        <f t="shared" si="122"/>
        <v>2587</v>
      </c>
      <c r="B2589">
        <v>1643760000</v>
      </c>
      <c r="C2589">
        <v>36923.39</v>
      </c>
      <c r="D2589" s="14">
        <f t="shared" si="123"/>
        <v>44594</v>
      </c>
      <c r="F2589">
        <f ca="1">IF(A2589&lt;$F$2,"",AVERAGE(INDIRECT("C"&amp;A2589-$F$2+3):C2589))</f>
        <v>42914.679999999993</v>
      </c>
      <c r="G2589" s="2">
        <f ca="1">IF(A2589&lt;$G$2,"",IF(A2589=$G$2,AVERAGE(INDIRECT("C"&amp;A2589-$G$2+3):C2589),G2588+(2/($G$2+3))*(C2589-G2588)))</f>
        <v>42535.333286090274</v>
      </c>
      <c r="J2589">
        <f ca="1">IF(F2589="","",IF(C2589&lt;(F2589*(1-'inputs and tables'!$K$14)),0,IF(C2589&gt;(F2589*(1+'inputs and tables'!$K$14)),1,J2588)))</f>
        <v>0</v>
      </c>
      <c r="K2589">
        <f ca="1">IF(G2589="","",IF(C2589&lt;(G2589*(1-'inputs and tables'!$K$14)),0,IF(C2589&gt;(G2589*(1+'inputs and tables'!$K$14)),1,K2588)))</f>
        <v>0</v>
      </c>
      <c r="N2589" s="13">
        <f t="shared" si="124"/>
        <v>132870.52430817968</v>
      </c>
      <c r="O2589" s="10">
        <f ca="1">(O2588+(IF(J2588&lt;&gt;J2587,(-O2588*'inputs and tables'!$K$22-'inputs and tables'!$K$21)-O2588*'inputs and tables'!$K$22,0)*('inputs and tables'!$K$15+'inputs and tables'!$K$16)))*(IF(AND(J2588=0,'inputs and tables'!$K$16=1),(data!C2588/data!C2589-1)*'inputs and tables'!$K$18+1,1)*IF(AND(J2588=1,'inputs and tables'!$K$15=1),(data!C2589/data!C2588-1)*'inputs and tables'!$K$17+1,1))</f>
        <v>64349873.940981887</v>
      </c>
      <c r="P2589" s="10">
        <f ca="1">(P2588+(IF(K2588&lt;&gt;K2587,(-P2588*'inputs and tables'!$K$22-'inputs and tables'!$K$21)-P2588*'inputs and tables'!$K$22,0)*('inputs and tables'!$K$15+'inputs and tables'!$K$16)))*(IF(AND(K2588=0,'inputs and tables'!$K$16=1),data!C2588/data!C2589,1)*IF(AND(K2588=1,'inputs and tables'!$K$15=1),data!C2589/data!C2588,1))</f>
        <v>100988.55030079324</v>
      </c>
      <c r="R2589" s="36">
        <f ca="1">1-O2589/MAX($O$202:O2589)</f>
        <v>5.0292240230379703E-2</v>
      </c>
      <c r="S2589" s="36">
        <f>1-N2589/MAX($N$202:N2589)</f>
        <v>0.4534308718664718</v>
      </c>
    </row>
    <row r="2590" spans="1:19" x14ac:dyDescent="0.4">
      <c r="A2590" s="17">
        <f t="shared" si="122"/>
        <v>2588</v>
      </c>
      <c r="B2590">
        <v>1643846400</v>
      </c>
      <c r="C2590">
        <v>37329.910000000003</v>
      </c>
      <c r="D2590" s="14">
        <f t="shared" si="123"/>
        <v>44595</v>
      </c>
      <c r="F2590">
        <f ca="1">IF(A2590&lt;$F$2,"",AVERAGE(INDIRECT("C"&amp;A2590-$F$2+3):C2590))</f>
        <v>42651.389318181813</v>
      </c>
      <c r="G2590" s="2">
        <f ca="1">IF(A2590&lt;$G$2,"",IF(A2590=$G$2,AVERAGE(INDIRECT("C"&amp;A2590-$G$2+3):C2590),G2589+(2/($G$2+3))*(C2590-G2589)))</f>
        <v>42313.825912214095</v>
      </c>
      <c r="J2590">
        <f ca="1">IF(F2590="","",IF(C2590&lt;(F2590*(1-'inputs and tables'!$K$14)),0,IF(C2590&gt;(F2590*(1+'inputs and tables'!$K$14)),1,J2589)))</f>
        <v>0</v>
      </c>
      <c r="K2590">
        <f ca="1">IF(G2590="","",IF(C2590&lt;(G2590*(1-'inputs and tables'!$K$14)),0,IF(C2590&gt;(G2590*(1+'inputs and tables'!$K$14)),1,K2589)))</f>
        <v>0</v>
      </c>
      <c r="N2590" s="13">
        <f t="shared" si="124"/>
        <v>134333.40530425729</v>
      </c>
      <c r="O2590" s="10">
        <f ca="1">(O2589+(IF(J2589&lt;&gt;J2588,(-O2589*'inputs and tables'!$K$22-'inputs and tables'!$K$21)-O2589*'inputs and tables'!$K$22,0)*('inputs and tables'!$K$15+'inputs and tables'!$K$16)))*(IF(AND(J2589=0,'inputs and tables'!$K$16=1),(data!C2589/data!C2590-1)*'inputs and tables'!$K$18+1,1)*IF(AND(J2589=1,'inputs and tables'!$K$15=1),(data!C2590/data!C2589-1)*'inputs and tables'!$K$17+1,1))</f>
        <v>63649108.502370112</v>
      </c>
      <c r="P2590" s="10">
        <f ca="1">(P2589+(IF(K2589&lt;&gt;K2588,(-P2589*'inputs and tables'!$K$22-'inputs and tables'!$K$21)-P2589*'inputs and tables'!$K$22,0)*('inputs and tables'!$K$15+'inputs and tables'!$K$16)))*(IF(AND(K2589=0,'inputs and tables'!$K$16=1),data!C2589/data!C2590,1)*IF(AND(K2589=1,'inputs and tables'!$K$15=1),data!C2590/data!C2589,1))</f>
        <v>99888.79234615904</v>
      </c>
      <c r="R2590" s="36">
        <f ca="1">1-O2590/MAX($O$202:O2590)</f>
        <v>6.0634488537475772E-2</v>
      </c>
      <c r="S2590" s="36">
        <f>1-N2590/MAX($N$202:N2590)</f>
        <v>0.44741324233763269</v>
      </c>
    </row>
    <row r="2591" spans="1:19" x14ac:dyDescent="0.4">
      <c r="A2591" s="17">
        <f t="shared" si="122"/>
        <v>2589</v>
      </c>
      <c r="B2591">
        <v>1643932800</v>
      </c>
      <c r="C2591">
        <v>41614.639999999999</v>
      </c>
      <c r="D2591" s="14">
        <f t="shared" si="123"/>
        <v>44596</v>
      </c>
      <c r="F2591">
        <f ca="1">IF(A2591&lt;$F$2,"",AVERAGE(INDIRECT("C"&amp;A2591-$F$2+3):C2591))</f>
        <v>42492.435227272712</v>
      </c>
      <c r="G2591" s="2">
        <f ca="1">IF(A2591&lt;$G$2,"",IF(A2591=$G$2,AVERAGE(INDIRECT("C"&amp;A2591-$G$2+3):C2591),G2590+(2/($G$2+3))*(C2591-G2590)))</f>
        <v>42284.073320204981</v>
      </c>
      <c r="J2591">
        <f ca="1">IF(F2591="","",IF(C2591&lt;(F2591*(1-'inputs and tables'!$K$14)),0,IF(C2591&gt;(F2591*(1+'inputs and tables'!$K$14)),1,J2590)))</f>
        <v>0</v>
      </c>
      <c r="K2591">
        <f ca="1">IF(G2591="","",IF(C2591&lt;(G2591*(1-'inputs and tables'!$K$14)),0,IF(C2591&gt;(G2591*(1+'inputs and tables'!$K$14)),1,K2590)))</f>
        <v>0</v>
      </c>
      <c r="N2591" s="13">
        <f t="shared" si="124"/>
        <v>149752.20410953995</v>
      </c>
      <c r="O2591" s="10">
        <f ca="1">(O2590+(IF(J2590&lt;&gt;J2589,(-O2590*'inputs and tables'!$K$22-'inputs and tables'!$K$21)-O2590*'inputs and tables'!$K$22,0)*('inputs and tables'!$K$15+'inputs and tables'!$K$16)))*(IF(AND(J2590=0,'inputs and tables'!$K$16=1),(data!C2590/data!C2591-1)*'inputs and tables'!$K$18+1,1)*IF(AND(J2590=1,'inputs and tables'!$K$15=1),(data!C2591/data!C2590-1)*'inputs and tables'!$K$17+1,1))</f>
        <v>57095663.73693756</v>
      </c>
      <c r="P2591" s="10">
        <f ca="1">(P2590+(IF(K2590&lt;&gt;K2589,(-P2590*'inputs and tables'!$K$22-'inputs and tables'!$K$21)-P2590*'inputs and tables'!$K$22,0)*('inputs and tables'!$K$15+'inputs and tables'!$K$16)))*(IF(AND(K2590=0,'inputs and tables'!$K$16=1),data!C2590/data!C2591,1)*IF(AND(K2590=1,'inputs and tables'!$K$15=1),data!C2591/data!C2590,1))</f>
        <v>89604.034260318149</v>
      </c>
      <c r="R2591" s="36">
        <f ca="1">1-O2591/MAX($O$202:O2591)</f>
        <v>0.15735351789658636</v>
      </c>
      <c r="S2591" s="36">
        <f>1-N2591/MAX($N$202:N2591)</f>
        <v>0.38398729091801576</v>
      </c>
    </row>
    <row r="2592" spans="1:19" x14ac:dyDescent="0.4">
      <c r="A2592" s="17">
        <f t="shared" si="122"/>
        <v>2590</v>
      </c>
      <c r="B2592">
        <v>1644019200</v>
      </c>
      <c r="C2592">
        <v>41404.85</v>
      </c>
      <c r="D2592" s="14">
        <f t="shared" si="123"/>
        <v>44597</v>
      </c>
      <c r="F2592">
        <f ca="1">IF(A2592&lt;$F$2,"",AVERAGE(INDIRECT("C"&amp;A2592-$F$2+3):C2592))</f>
        <v>42277.94999999999</v>
      </c>
      <c r="G2592" s="2">
        <f ca="1">IF(A2592&lt;$G$2,"",IF(A2592=$G$2,AVERAGE(INDIRECT("C"&amp;A2592-$G$2+3):C2592),G2591+(2/($G$2+3))*(C2592-G2591)))</f>
        <v>42246.659561898385</v>
      </c>
      <c r="J2592">
        <f ca="1">IF(F2592="","",IF(C2592&lt;(F2592*(1-'inputs and tables'!$K$14)),0,IF(C2592&gt;(F2592*(1+'inputs and tables'!$K$14)),1,J2591)))</f>
        <v>0</v>
      </c>
      <c r="K2592">
        <f ca="1">IF(G2592="","",IF(C2592&lt;(G2592*(1-'inputs and tables'!$K$14)),0,IF(C2592&gt;(G2592*(1+'inputs and tables'!$K$14)),1,K2591)))</f>
        <v>0</v>
      </c>
      <c r="N2592" s="13">
        <f t="shared" si="124"/>
        <v>148997.26510489782</v>
      </c>
      <c r="O2592" s="10">
        <f ca="1">(O2591+(IF(J2591&lt;&gt;J2590,(-O2591*'inputs and tables'!$K$22-'inputs and tables'!$K$21)-O2591*'inputs and tables'!$K$22,0)*('inputs and tables'!$K$15+'inputs and tables'!$K$16)))*(IF(AND(J2591=0,'inputs and tables'!$K$16=1),(data!C2591/data!C2592-1)*'inputs and tables'!$K$18+1,1)*IF(AND(J2591=1,'inputs and tables'!$K$15=1),(data!C2592/data!C2591-1)*'inputs and tables'!$K$17+1,1))</f>
        <v>57384955.916365147</v>
      </c>
      <c r="P2592" s="10">
        <f ca="1">(P2591+(IF(K2591&lt;&gt;K2590,(-P2591*'inputs and tables'!$K$22-'inputs and tables'!$K$21)-P2591*'inputs and tables'!$K$22,0)*('inputs and tables'!$K$15+'inputs and tables'!$K$16)))*(IF(AND(K2591=0,'inputs and tables'!$K$16=1),data!C2591/data!C2592,1)*IF(AND(K2591=1,'inputs and tables'!$K$15=1),data!C2592/data!C2591,1))</f>
        <v>90058.039777726677</v>
      </c>
      <c r="R2592" s="36">
        <f ca="1">1-O2592/MAX($O$202:O2592)</f>
        <v>0.15308399861368893</v>
      </c>
      <c r="S2592" s="36">
        <f>1-N2592/MAX($N$202:N2592)</f>
        <v>0.38709276789050218</v>
      </c>
    </row>
    <row r="2593" spans="1:19" x14ac:dyDescent="0.4">
      <c r="A2593" s="17">
        <f t="shared" si="122"/>
        <v>2591</v>
      </c>
      <c r="B2593">
        <v>1644105600</v>
      </c>
      <c r="C2593">
        <v>42415.16</v>
      </c>
      <c r="D2593" s="14">
        <f t="shared" si="123"/>
        <v>44598</v>
      </c>
      <c r="F2593">
        <f ca="1">IF(A2593&lt;$F$2,"",AVERAGE(INDIRECT("C"&amp;A2593-$F$2+3):C2593))</f>
        <v>42086.217727272713</v>
      </c>
      <c r="G2593" s="2">
        <f ca="1">IF(A2593&lt;$G$2,"",IF(A2593=$G$2,AVERAGE(INDIRECT("C"&amp;A2593-$G$2+3):C2593),G2592+(2/($G$2+3))*(C2593-G2592)))</f>
        <v>42253.829793306963</v>
      </c>
      <c r="J2593">
        <f ca="1">IF(F2593="","",IF(C2593&lt;(F2593*(1-'inputs and tables'!$K$14)),0,IF(C2593&gt;(F2593*(1+'inputs and tables'!$K$14)),1,J2592)))</f>
        <v>1</v>
      </c>
      <c r="K2593">
        <f ca="1">IF(G2593="","",IF(C2593&lt;(G2593*(1-'inputs and tables'!$K$14)),0,IF(C2593&gt;(G2593*(1+'inputs and tables'!$K$14)),1,K2592)))</f>
        <v>1</v>
      </c>
      <c r="N2593" s="13">
        <f t="shared" si="124"/>
        <v>152632.91230342965</v>
      </c>
      <c r="O2593" s="10">
        <f ca="1">(O2592+(IF(J2592&lt;&gt;J2591,(-O2592*'inputs and tables'!$K$22-'inputs and tables'!$K$21)-O2592*'inputs and tables'!$K$22,0)*('inputs and tables'!$K$15+'inputs and tables'!$K$16)))*(IF(AND(J2592=0,'inputs and tables'!$K$16=1),(data!C2592/data!C2593-1)*'inputs and tables'!$K$18+1,1)*IF(AND(J2592=1,'inputs and tables'!$K$15=1),(data!C2593/data!C2592-1)*'inputs and tables'!$K$17+1,1))</f>
        <v>56018072.122649334</v>
      </c>
      <c r="P2593" s="10">
        <f ca="1">(P2592+(IF(K2592&lt;&gt;K2591,(-P2592*'inputs and tables'!$K$22-'inputs and tables'!$K$21)-P2592*'inputs and tables'!$K$22,0)*('inputs and tables'!$K$15+'inputs and tables'!$K$16)))*(IF(AND(K2592=0,'inputs and tables'!$K$16=1),data!C2592/data!C2593,1)*IF(AND(K2592=1,'inputs and tables'!$K$15=1),data!C2593/data!C2592,1))</f>
        <v>87912.897848099732</v>
      </c>
      <c r="R2593" s="36">
        <f ca="1">1-O2593/MAX($O$202:O2593)</f>
        <v>0.17325715616774762</v>
      </c>
      <c r="S2593" s="36">
        <f>1-N2593/MAX($N$202:N2593)</f>
        <v>0.37213736277075038</v>
      </c>
    </row>
    <row r="2594" spans="1:19" x14ac:dyDescent="0.4">
      <c r="A2594" s="17">
        <f t="shared" si="122"/>
        <v>2592</v>
      </c>
      <c r="B2594">
        <v>1644192000</v>
      </c>
      <c r="C2594">
        <v>43868.07</v>
      </c>
      <c r="D2594" s="14">
        <f t="shared" si="123"/>
        <v>44599</v>
      </c>
      <c r="F2594">
        <f ca="1">IF(A2594&lt;$F$2,"",AVERAGE(INDIRECT("C"&amp;A2594-$F$2+3):C2594))</f>
        <v>41937.121363636354</v>
      </c>
      <c r="G2594" s="2">
        <f ca="1">IF(A2594&lt;$G$2,"",IF(A2594=$G$2,AVERAGE(INDIRECT("C"&amp;A2594-$G$2+3):C2594),G2593+(2/($G$2+3))*(C2594-G2593)))</f>
        <v>42322.520865932202</v>
      </c>
      <c r="J2594">
        <f ca="1">IF(F2594="","",IF(C2594&lt;(F2594*(1-'inputs and tables'!$K$14)),0,IF(C2594&gt;(F2594*(1+'inputs and tables'!$K$14)),1,J2593)))</f>
        <v>1</v>
      </c>
      <c r="K2594">
        <f ca="1">IF(G2594="","",IF(C2594&lt;(G2594*(1-'inputs and tables'!$K$14)),0,IF(C2594&gt;(G2594*(1+'inputs and tables'!$K$14)),1,K2593)))</f>
        <v>1</v>
      </c>
      <c r="N2594" s="13">
        <f t="shared" si="124"/>
        <v>157861.27604447826</v>
      </c>
      <c r="O2594" s="10">
        <f ca="1">(O2593+(IF(J2593&lt;&gt;J2592,(-O2593*'inputs and tables'!$K$22-'inputs and tables'!$K$21)-O2593*'inputs and tables'!$K$22,0)*('inputs and tables'!$K$15+'inputs and tables'!$K$16)))*(IF(AND(J2593=0,'inputs and tables'!$K$16=1),(data!C2593/data!C2594-1)*'inputs and tables'!$K$18+1,1)*IF(AND(J2593=1,'inputs and tables'!$K$15=1),(data!C2594/data!C2593-1)*'inputs and tables'!$K$17+1,1))</f>
        <v>60214860.633317783</v>
      </c>
      <c r="P2594" s="10">
        <f ca="1">(P2593+(IF(K2593&lt;&gt;K2592,(-P2593*'inputs and tables'!$K$22-'inputs and tables'!$K$21)-P2593*'inputs and tables'!$K$22,0)*('inputs and tables'!$K$15+'inputs and tables'!$K$16)))*(IF(AND(K2593=0,'inputs and tables'!$K$16=1),data!C2593/data!C2594,1)*IF(AND(K2593=1,'inputs and tables'!$K$15=1),data!C2594/data!C2593,1))</f>
        <v>90742.461383851463</v>
      </c>
      <c r="R2594" s="36">
        <f ca="1">1-O2594/MAX($O$202:O2594)</f>
        <v>0.11131884346259302</v>
      </c>
      <c r="S2594" s="36">
        <f>1-N2594/MAX($N$202:N2594)</f>
        <v>0.35063024351771099</v>
      </c>
    </row>
    <row r="2595" spans="1:19" x14ac:dyDescent="0.4">
      <c r="A2595" s="17">
        <f t="shared" si="122"/>
        <v>2593</v>
      </c>
      <c r="B2595">
        <v>1644278400</v>
      </c>
      <c r="C2595">
        <v>44085.59</v>
      </c>
      <c r="D2595" s="14">
        <f t="shared" si="123"/>
        <v>44600</v>
      </c>
      <c r="F2595">
        <f ca="1">IF(A2595&lt;$F$2,"",AVERAGE(INDIRECT("C"&amp;A2595-$F$2+3):C2595))</f>
        <v>41784.480454545439</v>
      </c>
      <c r="G2595" s="2">
        <f ca="1">IF(A2595&lt;$G$2,"",IF(A2595=$G$2,AVERAGE(INDIRECT("C"&amp;A2595-$G$2+3):C2595),G2594+(2/($G$2+3))*(C2595-G2594)))</f>
        <v>42397.545084403173</v>
      </c>
      <c r="J2595">
        <f ca="1">IF(F2595="","",IF(C2595&lt;(F2595*(1-'inputs and tables'!$K$14)),0,IF(C2595&gt;(F2595*(1+'inputs and tables'!$K$14)),1,J2594)))</f>
        <v>1</v>
      </c>
      <c r="K2595">
        <f ca="1">IF(G2595="","",IF(C2595&lt;(G2595*(1-'inputs and tables'!$K$14)),0,IF(C2595&gt;(G2595*(1+'inputs and tables'!$K$14)),1,K2594)))</f>
        <v>1</v>
      </c>
      <c r="N2595" s="13">
        <f t="shared" si="124"/>
        <v>158644.03181114851</v>
      </c>
      <c r="O2595" s="10">
        <f ca="1">(O2594+(IF(J2594&lt;&gt;J2593,(-O2594*'inputs and tables'!$K$22-'inputs and tables'!$K$21)-O2594*'inputs and tables'!$K$22,0)*('inputs and tables'!$K$15+'inputs and tables'!$K$16)))*(IF(AND(J2594=0,'inputs and tables'!$K$16=1),(data!C2594/data!C2595-1)*'inputs and tables'!$K$18+1,1)*IF(AND(J2594=1,'inputs and tables'!$K$15=1),(data!C2595/data!C2594-1)*'inputs and tables'!$K$17+1,1))</f>
        <v>60886655.793012686</v>
      </c>
      <c r="P2595" s="10">
        <f ca="1">(P2594+(IF(K2594&lt;&gt;K2593,(-P2594*'inputs and tables'!$K$22-'inputs and tables'!$K$21)-P2594*'inputs and tables'!$K$22,0)*('inputs and tables'!$K$15+'inputs and tables'!$K$16)))*(IF(AND(K2594=0,'inputs and tables'!$K$16=1),data!C2594/data!C2595,1)*IF(AND(K2594=1,'inputs and tables'!$K$15=1),data!C2595/data!C2594,1))</f>
        <v>91192.408240419682</v>
      </c>
      <c r="R2595" s="36">
        <f ca="1">1-O2595/MAX($O$202:O2595)</f>
        <v>0.10140415308226591</v>
      </c>
      <c r="S2595" s="36">
        <f>1-N2595/MAX($N$202:N2595)</f>
        <v>0.3474103409911119</v>
      </c>
    </row>
    <row r="2596" spans="1:19" x14ac:dyDescent="0.4">
      <c r="A2596" s="17">
        <f t="shared" si="122"/>
        <v>2594</v>
      </c>
      <c r="B2596">
        <v>1644364800</v>
      </c>
      <c r="C2596">
        <v>44416.35</v>
      </c>
      <c r="D2596" s="14">
        <f t="shared" si="123"/>
        <v>44601</v>
      </c>
      <c r="F2596">
        <f ca="1">IF(A2596&lt;$F$2,"",AVERAGE(INDIRECT("C"&amp;A2596-$F$2+3):C2596))</f>
        <v>41641.266363636358</v>
      </c>
      <c r="G2596" s="2">
        <f ca="1">IF(A2596&lt;$G$2,"",IF(A2596=$G$2,AVERAGE(INDIRECT("C"&amp;A2596-$G$2+3):C2596),G2595+(2/($G$2+3))*(C2596-G2595)))</f>
        <v>42483.451676556229</v>
      </c>
      <c r="J2596">
        <f ca="1">IF(F2596="","",IF(C2596&lt;(F2596*(1-'inputs and tables'!$K$14)),0,IF(C2596&gt;(F2596*(1+'inputs and tables'!$K$14)),1,J2595)))</f>
        <v>1</v>
      </c>
      <c r="K2596">
        <f ca="1">IF(G2596="","",IF(C2596&lt;(G2596*(1-'inputs and tables'!$K$14)),0,IF(C2596&gt;(G2596*(1+'inputs and tables'!$K$14)),1,K2595)))</f>
        <v>1</v>
      </c>
      <c r="N2596" s="13">
        <f t="shared" si="124"/>
        <v>159834.28694807322</v>
      </c>
      <c r="O2596" s="10">
        <f ca="1">(O2595+(IF(J2595&lt;&gt;J2594,(-O2595*'inputs and tables'!$K$22-'inputs and tables'!$K$21)-O2595*'inputs and tables'!$K$22,0)*('inputs and tables'!$K$15+'inputs and tables'!$K$16)))*(IF(AND(J2595=0,'inputs and tables'!$K$16=1),(data!C2595/data!C2596-1)*'inputs and tables'!$K$18+1,1)*IF(AND(J2595=1,'inputs and tables'!$K$15=1),(data!C2596/data!C2595-1)*'inputs and tables'!$K$17+1,1))</f>
        <v>61914485.024916321</v>
      </c>
      <c r="P2596" s="10">
        <f ca="1">(P2595+(IF(K2595&lt;&gt;K2594,(-P2595*'inputs and tables'!$K$22-'inputs and tables'!$K$21)-P2595*'inputs and tables'!$K$22,0)*('inputs and tables'!$K$15+'inputs and tables'!$K$16)))*(IF(AND(K2595=0,'inputs and tables'!$K$16=1),data!C2595/data!C2596,1)*IF(AND(K2595=1,'inputs and tables'!$K$15=1),data!C2596/data!C2595,1))</f>
        <v>91876.595544017109</v>
      </c>
      <c r="R2596" s="36">
        <f ca="1">1-O2596/MAX($O$202:O2596)</f>
        <v>8.6234933043821238E-2</v>
      </c>
      <c r="S2596" s="36">
        <f>1-N2596/MAX($N$202:N2596)</f>
        <v>0.34251417070930823</v>
      </c>
    </row>
    <row r="2597" spans="1:19" x14ac:dyDescent="0.4">
      <c r="A2597" s="17">
        <f t="shared" si="122"/>
        <v>2595</v>
      </c>
      <c r="B2597">
        <v>1644451200</v>
      </c>
      <c r="C2597">
        <v>43527.71</v>
      </c>
      <c r="D2597" s="14">
        <f t="shared" si="123"/>
        <v>44602</v>
      </c>
      <c r="F2597">
        <f ca="1">IF(A2597&lt;$F$2,"",AVERAGE(INDIRECT("C"&amp;A2597-$F$2+3):C2597))</f>
        <v>41550.007727272721</v>
      </c>
      <c r="G2597" s="2">
        <f ca="1">IF(A2597&lt;$G$2,"",IF(A2597=$G$2,AVERAGE(INDIRECT("C"&amp;A2597-$G$2+3):C2597),G2596+(2/($G$2+3))*(C2597-G2596)))</f>
        <v>42527.888200958092</v>
      </c>
      <c r="J2597">
        <f ca="1">IF(F2597="","",IF(C2597&lt;(F2597*(1-'inputs and tables'!$K$14)),0,IF(C2597&gt;(F2597*(1+'inputs and tables'!$K$14)),1,J2596)))</f>
        <v>1</v>
      </c>
      <c r="K2597">
        <f ca="1">IF(G2597="","",IF(C2597&lt;(G2597*(1-'inputs and tables'!$K$14)),0,IF(C2597&gt;(G2597*(1+'inputs and tables'!$K$14)),1,K2596)))</f>
        <v>1</v>
      </c>
      <c r="N2597" s="13">
        <f t="shared" si="124"/>
        <v>156636.47486415511</v>
      </c>
      <c r="O2597" s="10">
        <f ca="1">(O2596+(IF(J2596&lt;&gt;J2595,(-O2596*'inputs and tables'!$K$22-'inputs and tables'!$K$21)-O2596*'inputs and tables'!$K$22,0)*('inputs and tables'!$K$15+'inputs and tables'!$K$16)))*(IF(AND(J2596=0,'inputs and tables'!$K$16=1),(data!C2596/data!C2597-1)*'inputs and tables'!$K$18+1,1)*IF(AND(J2596=1,'inputs and tables'!$K$15=1),(data!C2597/data!C2596-1)*'inputs and tables'!$K$17+1,1))</f>
        <v>59127351.504529826</v>
      </c>
      <c r="P2597" s="10">
        <f ca="1">(P2596+(IF(K2596&lt;&gt;K2595,(-P2596*'inputs and tables'!$K$22-'inputs and tables'!$K$21)-P2596*'inputs and tables'!$K$22,0)*('inputs and tables'!$K$15+'inputs and tables'!$K$16)))*(IF(AND(K2596=0,'inputs and tables'!$K$16=1),data!C2596/data!C2597,1)*IF(AND(K2596=1,'inputs and tables'!$K$15=1),data!C2597/data!C2596,1))</f>
        <v>90038.416182943198</v>
      </c>
      <c r="R2597" s="36">
        <f ca="1">1-O2597/MAX($O$202:O2597)</f>
        <v>0.12736884939387838</v>
      </c>
      <c r="S2597" s="36">
        <f>1-N2597/MAX($N$202:N2597)</f>
        <v>0.35566852056788234</v>
      </c>
    </row>
    <row r="2598" spans="1:19" x14ac:dyDescent="0.4">
      <c r="A2598" s="17">
        <f t="shared" si="122"/>
        <v>2596</v>
      </c>
      <c r="B2598">
        <v>1644537600</v>
      </c>
      <c r="C2598">
        <v>42386.47</v>
      </c>
      <c r="D2598" s="14">
        <f t="shared" si="123"/>
        <v>44603</v>
      </c>
      <c r="F2598">
        <f ca="1">IF(A2598&lt;$F$2,"",AVERAGE(INDIRECT("C"&amp;A2598-$F$2+3):C2598))</f>
        <v>41457.172045454543</v>
      </c>
      <c r="G2598" s="2">
        <f ca="1">IF(A2598&lt;$G$2,"",IF(A2598=$G$2,AVERAGE(INDIRECT("C"&amp;A2598-$G$2+3):C2598),G2597+(2/($G$2+3))*(C2598-G2597)))</f>
        <v>42521.870405172638</v>
      </c>
      <c r="J2598">
        <f ca="1">IF(F2598="","",IF(C2598&lt;(F2598*(1-'inputs and tables'!$K$14)),0,IF(C2598&gt;(F2598*(1+'inputs and tables'!$K$14)),1,J2597)))</f>
        <v>1</v>
      </c>
      <c r="K2598">
        <f ca="1">IF(G2598="","",IF(C2598&lt;(G2598*(1-'inputs and tables'!$K$14)),0,IF(C2598&gt;(G2598*(1+'inputs and tables'!$K$14)),1,K2597)))</f>
        <v>0</v>
      </c>
      <c r="N2598" s="13">
        <f t="shared" si="124"/>
        <v>152529.67001331484</v>
      </c>
      <c r="O2598" s="10">
        <f ca="1">(O2597+(IF(J2597&lt;&gt;J2596,(-O2597*'inputs and tables'!$K$22-'inputs and tables'!$K$21)-O2597*'inputs and tables'!$K$22,0)*('inputs and tables'!$K$15+'inputs and tables'!$K$16)))*(IF(AND(J2597=0,'inputs and tables'!$K$16=1),(data!C2597/data!C2598-1)*'inputs and tables'!$K$18+1,1)*IF(AND(J2597=1,'inputs and tables'!$K$15=1),(data!C2598/data!C2597-1)*'inputs and tables'!$K$17+1,1))</f>
        <v>55639306.258873284</v>
      </c>
      <c r="P2598" s="10">
        <f ca="1">(P2597+(IF(K2597&lt;&gt;K2596,(-P2597*'inputs and tables'!$K$22-'inputs and tables'!$K$21)-P2597*'inputs and tables'!$K$22,0)*('inputs and tables'!$K$15+'inputs and tables'!$K$16)))*(IF(AND(K2597=0,'inputs and tables'!$K$16=1),data!C2597/data!C2598,1)*IF(AND(K2597=1,'inputs and tables'!$K$15=1),data!C2598/data!C2597,1))</f>
        <v>87677.725898877659</v>
      </c>
      <c r="R2598" s="36">
        <f ca="1">1-O2598/MAX($O$202:O2598)</f>
        <v>0.17884717302300779</v>
      </c>
      <c r="S2598" s="36">
        <f>1-N2598/MAX($N$202:N2598)</f>
        <v>0.37256205476913284</v>
      </c>
    </row>
    <row r="2599" spans="1:19" x14ac:dyDescent="0.4">
      <c r="A2599" s="17">
        <f t="shared" si="122"/>
        <v>2597</v>
      </c>
      <c r="B2599">
        <v>1644624000</v>
      </c>
      <c r="C2599">
        <v>42244.97</v>
      </c>
      <c r="D2599" s="14">
        <f t="shared" si="123"/>
        <v>44604</v>
      </c>
      <c r="F2599">
        <f ca="1">IF(A2599&lt;$F$2,"",AVERAGE(INDIRECT("C"&amp;A2599-$F$2+3):C2599))</f>
        <v>41346.328636363629</v>
      </c>
      <c r="G2599" s="2">
        <f ca="1">IF(A2599&lt;$G$2,"",IF(A2599=$G$2,AVERAGE(INDIRECT("C"&amp;A2599-$G$2+3):C2599),G2598+(2/($G$2+3))*(C2599-G2598)))</f>
        <v>42510.087409207845</v>
      </c>
      <c r="J2599">
        <f ca="1">IF(F2599="","",IF(C2599&lt;(F2599*(1-'inputs and tables'!$K$14)),0,IF(C2599&gt;(F2599*(1+'inputs and tables'!$K$14)),1,J2598)))</f>
        <v>1</v>
      </c>
      <c r="K2599">
        <f ca="1">IF(G2599="","",IF(C2599&lt;(G2599*(1-'inputs and tables'!$K$14)),0,IF(C2599&gt;(G2599*(1+'inputs and tables'!$K$14)),1,K2598)))</f>
        <v>0</v>
      </c>
      <c r="N2599" s="13">
        <f t="shared" si="124"/>
        <v>152020.47572780619</v>
      </c>
      <c r="O2599" s="10">
        <f ca="1">(O2598+(IF(J2598&lt;&gt;J2597,(-O2598*'inputs and tables'!$K$22-'inputs and tables'!$K$21)-O2598*'inputs and tables'!$K$22,0)*('inputs and tables'!$K$15+'inputs and tables'!$K$16)))*(IF(AND(J2598=0,'inputs and tables'!$K$16=1),(data!C2598/data!C2599-1)*'inputs and tables'!$K$18+1,1)*IF(AND(J2598=1,'inputs and tables'!$K$15=1),(data!C2599/data!C2598-1)*'inputs and tables'!$K$17+1,1))</f>
        <v>55221386.009082042</v>
      </c>
      <c r="P2599" s="10">
        <f ca="1">(P2598+(IF(K2598&lt;&gt;K2597,(-P2598*'inputs and tables'!$K$22-'inputs and tables'!$K$21)-P2598*'inputs and tables'!$K$22,0)*('inputs and tables'!$K$15+'inputs and tables'!$K$16)))*(IF(AND(K2598=0,'inputs and tables'!$K$16=1),data!C2598/data!C2599,1)*IF(AND(K2598=1,'inputs and tables'!$K$15=1),data!C2599/data!C2598,1))</f>
        <v>87795.46061659031</v>
      </c>
      <c r="R2599" s="36">
        <f ca="1">1-O2599/MAX($O$202:O2599)</f>
        <v>0.18501504997262885</v>
      </c>
      <c r="S2599" s="36">
        <f>1-N2599/MAX($N$202:N2599)</f>
        <v>0.37465664932371989</v>
      </c>
    </row>
    <row r="2600" spans="1:19" x14ac:dyDescent="0.4">
      <c r="A2600" s="17">
        <f t="shared" si="122"/>
        <v>2598</v>
      </c>
      <c r="B2600">
        <v>1644710400</v>
      </c>
      <c r="C2600">
        <v>42074.99</v>
      </c>
      <c r="D2600" s="14">
        <f t="shared" si="123"/>
        <v>44605</v>
      </c>
      <c r="F2600">
        <f ca="1">IF(A2600&lt;$F$2,"",AVERAGE(INDIRECT("C"&amp;A2600-$F$2+3):C2600))</f>
        <v>41252.322954545445</v>
      </c>
      <c r="G2600" s="2">
        <f ca="1">IF(A2600&lt;$G$2,"",IF(A2600=$G$2,AVERAGE(INDIRECT("C"&amp;A2600-$G$2+3):C2600),G2599+(2/($G$2+3))*(C2600-G2599)))</f>
        <v>42491.572625837296</v>
      </c>
      <c r="J2600">
        <f ca="1">IF(F2600="","",IF(C2600&lt;(F2600*(1-'inputs and tables'!$K$14)),0,IF(C2600&gt;(F2600*(1+'inputs and tables'!$K$14)),1,J2599)))</f>
        <v>1</v>
      </c>
      <c r="K2600">
        <f ca="1">IF(G2600="","",IF(C2600&lt;(G2600*(1-'inputs and tables'!$K$14)),0,IF(C2600&gt;(G2600*(1+'inputs and tables'!$K$14)),1,K2599)))</f>
        <v>0</v>
      </c>
      <c r="N2600" s="13">
        <f t="shared" si="124"/>
        <v>151408.79484688205</v>
      </c>
      <c r="O2600" s="10">
        <f ca="1">(O2599+(IF(J2599&lt;&gt;J2598,(-O2599*'inputs and tables'!$K$22-'inputs and tables'!$K$21)-O2599*'inputs and tables'!$K$22,0)*('inputs and tables'!$K$15+'inputs and tables'!$K$16)))*(IF(AND(J2599=0,'inputs and tables'!$K$16=1),(data!C2599/data!C2600-1)*'inputs and tables'!$K$18+1,1)*IF(AND(J2599=1,'inputs and tables'!$K$15=1),(data!C2600/data!C2599-1)*'inputs and tables'!$K$17+1,1))</f>
        <v>54721452.04804232</v>
      </c>
      <c r="P2600" s="10">
        <f ca="1">(P2599+(IF(K2599&lt;&gt;K2598,(-P2599*'inputs and tables'!$K$22-'inputs and tables'!$K$21)-P2599*'inputs and tables'!$K$22,0)*('inputs and tables'!$K$15+'inputs and tables'!$K$16)))*(IF(AND(K2599=0,'inputs and tables'!$K$16=1),data!C2599/data!C2600,1)*IF(AND(K2599=1,'inputs and tables'!$K$15=1),data!C2600/data!C2599,1))</f>
        <v>88150.148101854327</v>
      </c>
      <c r="R2600" s="36">
        <f ca="1">1-O2600/MAX($O$202:O2600)</f>
        <v>0.19239332646478235</v>
      </c>
      <c r="S2600" s="36">
        <f>1-N2600/MAX($N$202:N2600)</f>
        <v>0.37717282729113133</v>
      </c>
    </row>
    <row r="2601" spans="1:19" x14ac:dyDescent="0.4">
      <c r="A2601" s="17">
        <f t="shared" si="122"/>
        <v>2599</v>
      </c>
      <c r="B2601">
        <v>1644796800</v>
      </c>
      <c r="C2601">
        <v>42548.71</v>
      </c>
      <c r="D2601" s="14">
        <f t="shared" si="123"/>
        <v>44606</v>
      </c>
      <c r="F2601">
        <f ca="1">IF(A2601&lt;$F$2,"",AVERAGE(INDIRECT("C"&amp;A2601-$F$2+3):C2601))</f>
        <v>41134.488409090904</v>
      </c>
      <c r="G2601" s="2">
        <f ca="1">IF(A2601&lt;$G$2,"",IF(A2601=$G$2,AVERAGE(INDIRECT("C"&amp;A2601-$G$2+3):C2601),G2600+(2/($G$2+3))*(C2601-G2600)))</f>
        <v>42494.004003461239</v>
      </c>
      <c r="J2601">
        <f ca="1">IF(F2601="","",IF(C2601&lt;(F2601*(1-'inputs and tables'!$K$14)),0,IF(C2601&gt;(F2601*(1+'inputs and tables'!$K$14)),1,J2600)))</f>
        <v>1</v>
      </c>
      <c r="K2601">
        <f ca="1">IF(G2601="","",IF(C2601&lt;(G2601*(1-'inputs and tables'!$K$14)),0,IF(C2601&gt;(G2601*(1+'inputs and tables'!$K$14)),1,K2600)))</f>
        <v>1</v>
      </c>
      <c r="N2601" s="13">
        <f t="shared" si="124"/>
        <v>153113.4981467489</v>
      </c>
      <c r="O2601" s="10">
        <f ca="1">(O2600+(IF(J2600&lt;&gt;J2599,(-O2600*'inputs and tables'!$K$22-'inputs and tables'!$K$21)-O2600*'inputs and tables'!$K$22,0)*('inputs and tables'!$K$15+'inputs and tables'!$K$16)))*(IF(AND(J2600=0,'inputs and tables'!$K$16=1),(data!C2600/data!C2601-1)*'inputs and tables'!$K$18+1,1)*IF(AND(J2600=1,'inputs and tables'!$K$15=1),(data!C2601/data!C2600-1)*'inputs and tables'!$K$17+1,1))</f>
        <v>56107690.145649634</v>
      </c>
      <c r="P2601" s="10">
        <f ca="1">(P2600+(IF(K2600&lt;&gt;K2599,(-P2600*'inputs and tables'!$K$22-'inputs and tables'!$K$21)-P2600*'inputs and tables'!$K$22,0)*('inputs and tables'!$K$15+'inputs and tables'!$K$16)))*(IF(AND(K2600=0,'inputs and tables'!$K$16=1),data!C2600/data!C2601,1)*IF(AND(K2600=1,'inputs and tables'!$K$15=1),data!C2601/data!C2600,1))</f>
        <v>87168.720271050275</v>
      </c>
      <c r="R2601" s="36">
        <f ca="1">1-O2601/MAX($O$202:O2601)</f>
        <v>0.17193452837306611</v>
      </c>
      <c r="S2601" s="36">
        <f>1-N2601/MAX($N$202:N2601)</f>
        <v>0.37016045038371814</v>
      </c>
    </row>
    <row r="2602" spans="1:19" x14ac:dyDescent="0.4">
      <c r="A2602" s="17">
        <f t="shared" si="122"/>
        <v>2600</v>
      </c>
      <c r="B2602">
        <v>1644883200</v>
      </c>
      <c r="C2602">
        <v>44583.519999999997</v>
      </c>
      <c r="D2602" s="14">
        <f t="shared" si="123"/>
        <v>44607</v>
      </c>
      <c r="F2602">
        <f ca="1">IF(A2602&lt;$F$2,"",AVERAGE(INDIRECT("C"&amp;A2602-$F$2+3):C2602))</f>
        <v>41072.771363636355</v>
      </c>
      <c r="G2602" s="2">
        <f ca="1">IF(A2602&lt;$G$2,"",IF(A2602=$G$2,AVERAGE(INDIRECT("C"&amp;A2602-$G$2+3):C2602),G2601+(2/($G$2+3))*(C2602-G2601)))</f>
        <v>42582.919577782035</v>
      </c>
      <c r="J2602">
        <f ca="1">IF(F2602="","",IF(C2602&lt;(F2602*(1-'inputs and tables'!$K$14)),0,IF(C2602&gt;(F2602*(1+'inputs and tables'!$K$14)),1,J2601)))</f>
        <v>1</v>
      </c>
      <c r="K2602">
        <f ca="1">IF(G2602="","",IF(C2602&lt;(G2602*(1-'inputs and tables'!$K$14)),0,IF(C2602&gt;(G2602*(1+'inputs and tables'!$K$14)),1,K2601)))</f>
        <v>1</v>
      </c>
      <c r="N2602" s="13">
        <f t="shared" si="124"/>
        <v>160435.85591421084</v>
      </c>
      <c r="O2602" s="10">
        <f ca="1">(O2601+(IF(J2601&lt;&gt;J2600,(-O2601*'inputs and tables'!$K$22-'inputs and tables'!$K$21)-O2601*'inputs and tables'!$K$22,0)*('inputs and tables'!$K$15+'inputs and tables'!$K$16)))*(IF(AND(J2601=0,'inputs and tables'!$K$16=1),(data!C2601/data!C2602-1)*'inputs and tables'!$K$18+1,1)*IF(AND(J2601=1,'inputs and tables'!$K$15=1),(data!C2602/data!C2601-1)*'inputs and tables'!$K$17+1,1))</f>
        <v>62144984.818434201</v>
      </c>
      <c r="P2602" s="10">
        <f ca="1">(P2601+(IF(K2601&lt;&gt;K2600,(-P2601*'inputs and tables'!$K$22-'inputs and tables'!$K$21)-P2601*'inputs and tables'!$K$22,0)*('inputs and tables'!$K$15+'inputs and tables'!$K$16)))*(IF(AND(K2601=0,'inputs and tables'!$K$16=1),data!C2601/data!C2602,1)*IF(AND(K2601=1,'inputs and tables'!$K$15=1),data!C2602/data!C2601,1))</f>
        <v>91154.721419559311</v>
      </c>
      <c r="R2602" s="36">
        <f ca="1">1-O2602/MAX($O$202:O2602)</f>
        <v>8.2833101321042713E-2</v>
      </c>
      <c r="S2602" s="36">
        <f>1-N2602/MAX($N$202:N2602)</f>
        <v>0.34003958857722139</v>
      </c>
    </row>
    <row r="2603" spans="1:19" x14ac:dyDescent="0.4">
      <c r="A2603" s="17">
        <f t="shared" si="122"/>
        <v>2601</v>
      </c>
      <c r="B2603">
        <v>1644969600</v>
      </c>
      <c r="C2603">
        <v>43895.56</v>
      </c>
      <c r="D2603" s="14">
        <f t="shared" si="123"/>
        <v>44608</v>
      </c>
      <c r="F2603">
        <f ca="1">IF(A2603&lt;$F$2,"",AVERAGE(INDIRECT("C"&amp;A2603-$F$2+3):C2603))</f>
        <v>41014.498636363627</v>
      </c>
      <c r="G2603" s="2">
        <f ca="1">IF(A2603&lt;$G$2,"",IF(A2603=$G$2,AVERAGE(INDIRECT("C"&amp;A2603-$G$2+3):C2603),G2602+(2/($G$2+3))*(C2603-G2602)))</f>
        <v>42638.776617025353</v>
      </c>
      <c r="J2603">
        <f ca="1">IF(F2603="","",IF(C2603&lt;(F2603*(1-'inputs and tables'!$K$14)),0,IF(C2603&gt;(F2603*(1+'inputs and tables'!$K$14)),1,J2602)))</f>
        <v>1</v>
      </c>
      <c r="K2603">
        <f ca="1">IF(G2603="","",IF(C2603&lt;(G2603*(1-'inputs and tables'!$K$14)),0,IF(C2603&gt;(G2603*(1+'inputs and tables'!$K$14)),1,K2602)))</f>
        <v>1</v>
      </c>
      <c r="N2603" s="13">
        <f t="shared" si="124"/>
        <v>157960.20007916819</v>
      </c>
      <c r="O2603" s="10">
        <f ca="1">(O2602+(IF(J2602&lt;&gt;J2601,(-O2602*'inputs and tables'!$K$22-'inputs and tables'!$K$21)-O2602*'inputs and tables'!$K$22,0)*('inputs and tables'!$K$15+'inputs and tables'!$K$16)))*(IF(AND(J2602=0,'inputs and tables'!$K$16=1),(data!C2602/data!C2603-1)*'inputs and tables'!$K$18+1,1)*IF(AND(J2602=1,'inputs and tables'!$K$15=1),(data!C2603/data!C2602-1)*'inputs and tables'!$K$17+1,1))</f>
        <v>59987352.503841214</v>
      </c>
      <c r="P2603" s="10">
        <f ca="1">(P2602+(IF(K2602&lt;&gt;K2601,(-P2602*'inputs and tables'!$K$22-'inputs and tables'!$K$21)-P2602*'inputs and tables'!$K$22,0)*('inputs and tables'!$K$15+'inputs and tables'!$K$16)))*(IF(AND(K2602=0,'inputs and tables'!$K$16=1),data!C2602/data!C2603,1)*IF(AND(K2602=1,'inputs and tables'!$K$15=1),data!C2603/data!C2602,1))</f>
        <v>89748.129877487256</v>
      </c>
      <c r="R2603" s="36">
        <f ca="1">1-O2603/MAX($O$202:O2603)</f>
        <v>0.11467652270486683</v>
      </c>
      <c r="S2603" s="36">
        <f>1-N2603/MAX($N$202:N2603)</f>
        <v>0.35022331486537484</v>
      </c>
    </row>
    <row r="2604" spans="1:19" x14ac:dyDescent="0.4">
      <c r="A2604" s="17">
        <f t="shared" si="122"/>
        <v>2602</v>
      </c>
      <c r="B2604">
        <v>1645056000</v>
      </c>
      <c r="C2604">
        <v>40536.730000000003</v>
      </c>
      <c r="D2604" s="14">
        <f t="shared" si="123"/>
        <v>44609</v>
      </c>
      <c r="F2604">
        <f ca="1">IF(A2604&lt;$F$2,"",AVERAGE(INDIRECT("C"&amp;A2604-$F$2+3):C2604))</f>
        <v>40894.546818181814</v>
      </c>
      <c r="G2604" s="2">
        <f ca="1">IF(A2604&lt;$G$2,"",IF(A2604=$G$2,AVERAGE(INDIRECT("C"&amp;A2604-$G$2+3):C2604),G2603+(2/($G$2+3))*(C2604-G2603)))</f>
        <v>42549.327824811509</v>
      </c>
      <c r="J2604">
        <f ca="1">IF(F2604="","",IF(C2604&lt;(F2604*(1-'inputs and tables'!$K$14)),0,IF(C2604&gt;(F2604*(1+'inputs and tables'!$K$14)),1,J2603)))</f>
        <v>0</v>
      </c>
      <c r="K2604">
        <f ca="1">IF(G2604="","",IF(C2604&lt;(G2604*(1-'inputs and tables'!$K$14)),0,IF(C2604&gt;(G2604*(1+'inputs and tables'!$K$14)),1,K2603)))</f>
        <v>0</v>
      </c>
      <c r="N2604" s="13">
        <f t="shared" si="124"/>
        <v>145873.29518874391</v>
      </c>
      <c r="O2604" s="10">
        <f ca="1">(O2603+(IF(J2603&lt;&gt;J2602,(-O2603*'inputs and tables'!$K$22-'inputs and tables'!$K$21)-O2603*'inputs and tables'!$K$22,0)*('inputs and tables'!$K$15+'inputs and tables'!$K$16)))*(IF(AND(J2603=0,'inputs and tables'!$K$16=1),(data!C2603/data!C2604-1)*'inputs and tables'!$K$18+1,1)*IF(AND(J2603=1,'inputs and tables'!$K$15=1),(data!C2604/data!C2603-1)*'inputs and tables'!$K$17+1,1))</f>
        <v>49659509.136002362</v>
      </c>
      <c r="P2604" s="10">
        <f ca="1">(P2603+(IF(K2603&lt;&gt;K2602,(-P2603*'inputs and tables'!$K$22-'inputs and tables'!$K$21)-P2603*'inputs and tables'!$K$22,0)*('inputs and tables'!$K$15+'inputs and tables'!$K$16)))*(IF(AND(K2603=0,'inputs and tables'!$K$16=1),data!C2603/data!C2604,1)*IF(AND(K2603=1,'inputs and tables'!$K$15=1),data!C2604/data!C2603,1))</f>
        <v>82880.722078693929</v>
      </c>
      <c r="R2604" s="36">
        <f ca="1">1-O2604/MAX($O$202:O2604)</f>
        <v>0.26710002235488195</v>
      </c>
      <c r="S2604" s="36">
        <f>1-N2604/MAX($N$202:N2604)</f>
        <v>0.39994336453169033</v>
      </c>
    </row>
    <row r="2605" spans="1:19" x14ac:dyDescent="0.4">
      <c r="A2605" s="17">
        <f t="shared" si="122"/>
        <v>2603</v>
      </c>
      <c r="B2605">
        <v>1645142400</v>
      </c>
      <c r="C2605">
        <v>39983.56</v>
      </c>
      <c r="D2605" s="14">
        <f t="shared" si="123"/>
        <v>44610</v>
      </c>
      <c r="F2605">
        <f ca="1">IF(A2605&lt;$F$2,"",AVERAGE(INDIRECT("C"&amp;A2605-$F$2+3):C2605))</f>
        <v>40816.08136363636</v>
      </c>
      <c r="G2605" s="2">
        <f ca="1">IF(A2605&lt;$G$2,"",IF(A2605=$G$2,AVERAGE(INDIRECT("C"&amp;A2605-$G$2+3):C2605),G2604+(2/($G$2+3))*(C2605-G2604)))</f>
        <v>42440.146215245062</v>
      </c>
      <c r="J2605">
        <f ca="1">IF(F2605="","",IF(C2605&lt;(F2605*(1-'inputs and tables'!$K$14)),0,IF(C2605&gt;(F2605*(1+'inputs and tables'!$K$14)),1,J2604)))</f>
        <v>0</v>
      </c>
      <c r="K2605">
        <f ca="1">IF(G2605="","",IF(C2605&lt;(G2605*(1-'inputs and tables'!$K$14)),0,IF(C2605&gt;(G2605*(1+'inputs and tables'!$K$14)),1,K2604)))</f>
        <v>0</v>
      </c>
      <c r="N2605" s="13">
        <f t="shared" si="124"/>
        <v>143882.68739429285</v>
      </c>
      <c r="O2605" s="10">
        <f ca="1">(O2604+(IF(J2604&lt;&gt;J2603,(-O2604*'inputs and tables'!$K$22-'inputs and tables'!$K$21)-O2604*'inputs and tables'!$K$22,0)*('inputs and tables'!$K$15+'inputs and tables'!$K$16)))*(IF(AND(J2604=0,'inputs and tables'!$K$16=1),(data!C2604/data!C2605-1)*'inputs and tables'!$K$18+1,1)*IF(AND(J2604=1,'inputs and tables'!$K$15=1),(data!C2605/data!C2604-1)*'inputs and tables'!$K$17+1,1))</f>
        <v>50245852.184025228</v>
      </c>
      <c r="P2605" s="10">
        <f ca="1">(P2604+(IF(K2604&lt;&gt;K2603,(-P2604*'inputs and tables'!$K$22-'inputs and tables'!$K$21)-P2604*'inputs and tables'!$K$22,0)*('inputs and tables'!$K$15+'inputs and tables'!$K$16)))*(IF(AND(K2604=0,'inputs and tables'!$K$16=1),data!C2604/data!C2605,1)*IF(AND(K2604=1,'inputs and tables'!$K$15=1),data!C2605/data!C2604,1))</f>
        <v>83859.316834289813</v>
      </c>
      <c r="R2605" s="36">
        <f ca="1">1-O2605/MAX($O$202:O2605)</f>
        <v>0.25844647715749736</v>
      </c>
      <c r="S2605" s="36">
        <f>1-N2605/MAX($N$202:N2605)</f>
        <v>0.40813182297523054</v>
      </c>
    </row>
    <row r="2606" spans="1:19" x14ac:dyDescent="0.4">
      <c r="A2606" s="17">
        <f t="shared" si="122"/>
        <v>2604</v>
      </c>
      <c r="B2606">
        <v>1645228800</v>
      </c>
      <c r="C2606">
        <v>40101.94</v>
      </c>
      <c r="D2606" s="14">
        <f t="shared" si="123"/>
        <v>44611</v>
      </c>
      <c r="F2606">
        <f ca="1">IF(A2606&lt;$F$2,"",AVERAGE(INDIRECT("C"&amp;A2606-$F$2+3):C2606))</f>
        <v>40748.312727272729</v>
      </c>
      <c r="G2606" s="2">
        <f ca="1">IF(A2606&lt;$G$2,"",IF(A2606=$G$2,AVERAGE(INDIRECT("C"&amp;A2606-$G$2+3):C2606),G2605+(2/($G$2+3))*(C2606-G2605)))</f>
        <v>42340.648078426122</v>
      </c>
      <c r="J2606">
        <f ca="1">IF(F2606="","",IF(C2606&lt;(F2606*(1-'inputs and tables'!$K$14)),0,IF(C2606&gt;(F2606*(1+'inputs and tables'!$K$14)),1,J2605)))</f>
        <v>0</v>
      </c>
      <c r="K2606">
        <f ca="1">IF(G2606="","",IF(C2606&lt;(G2606*(1-'inputs and tables'!$K$14)),0,IF(C2606&gt;(G2606*(1+'inputs and tables'!$K$14)),1,K2605)))</f>
        <v>0</v>
      </c>
      <c r="N2606" s="13">
        <f t="shared" si="124"/>
        <v>144308.6832919502</v>
      </c>
      <c r="O2606" s="10">
        <f ca="1">(O2605+(IF(J2605&lt;&gt;J2604,(-O2605*'inputs and tables'!$K$22-'inputs and tables'!$K$21)-O2605*'inputs and tables'!$K$22,0)*('inputs and tables'!$K$15+'inputs and tables'!$K$16)))*(IF(AND(J2605=0,'inputs and tables'!$K$16=1),(data!C2605/data!C2606-1)*'inputs and tables'!$K$18+1,1)*IF(AND(J2605=1,'inputs and tables'!$K$15=1),(data!C2606/data!C2605-1)*'inputs and tables'!$K$17+1,1))</f>
        <v>50097527.589715198</v>
      </c>
      <c r="P2606" s="10">
        <f ca="1">(P2605+(IF(K2605&lt;&gt;K2604,(-P2605*'inputs and tables'!$K$22-'inputs and tables'!$K$21)-P2605*'inputs and tables'!$K$22,0)*('inputs and tables'!$K$15+'inputs and tables'!$K$16)))*(IF(AND(K2605=0,'inputs and tables'!$K$16=1),data!C2605/data!C2606,1)*IF(AND(K2605=1,'inputs and tables'!$K$15=1),data!C2606/data!C2605,1))</f>
        <v>83611.766069243444</v>
      </c>
      <c r="R2606" s="36">
        <f ca="1">1-O2606/MAX($O$202:O2606)</f>
        <v>0.26063552601733053</v>
      </c>
      <c r="S2606" s="36">
        <f>1-N2606/MAX($N$202:N2606)</f>
        <v>0.40637946888779575</v>
      </c>
    </row>
    <row r="2607" spans="1:19" x14ac:dyDescent="0.4">
      <c r="A2607" s="17">
        <f t="shared" si="122"/>
        <v>2605</v>
      </c>
      <c r="B2607">
        <v>1645315200</v>
      </c>
      <c r="C2607">
        <v>38389.03</v>
      </c>
      <c r="D2607" s="14">
        <f t="shared" si="123"/>
        <v>44612</v>
      </c>
      <c r="F2607">
        <f ca="1">IF(A2607&lt;$F$2,"",AVERAGE(INDIRECT("C"&amp;A2607-$F$2+3):C2607))</f>
        <v>40676.127500000002</v>
      </c>
      <c r="G2607" s="2">
        <f ca="1">IF(A2607&lt;$G$2,"",IF(A2607=$G$2,AVERAGE(INDIRECT("C"&amp;A2607-$G$2+3):C2607),G2606+(2/($G$2+3))*(C2607-G2606)))</f>
        <v>42172.494117642033</v>
      </c>
      <c r="J2607">
        <f ca="1">IF(F2607="","",IF(C2607&lt;(F2607*(1-'inputs and tables'!$K$14)),0,IF(C2607&gt;(F2607*(1+'inputs and tables'!$K$14)),1,J2606)))</f>
        <v>0</v>
      </c>
      <c r="K2607">
        <f ca="1">IF(G2607="","",IF(C2607&lt;(G2607*(1-'inputs and tables'!$K$14)),0,IF(C2607&gt;(G2607*(1+'inputs and tables'!$K$14)),1,K2606)))</f>
        <v>0</v>
      </c>
      <c r="N2607" s="13">
        <f t="shared" si="124"/>
        <v>138144.69754219308</v>
      </c>
      <c r="O2607" s="10">
        <f ca="1">(O2606+(IF(J2606&lt;&gt;J2605,(-O2606*'inputs and tables'!$K$22-'inputs and tables'!$K$21)-O2606*'inputs and tables'!$K$22,0)*('inputs and tables'!$K$15+'inputs and tables'!$K$16)))*(IF(AND(J2606=0,'inputs and tables'!$K$16=1),(data!C2606/data!C2607-1)*'inputs and tables'!$K$18+1,1)*IF(AND(J2606=1,'inputs and tables'!$K$15=1),(data!C2607/data!C2606-1)*'inputs and tables'!$K$17+1,1))</f>
        <v>52332868.15403004</v>
      </c>
      <c r="P2607" s="10">
        <f ca="1">(P2606+(IF(K2606&lt;&gt;K2605,(-P2606*'inputs and tables'!$K$22-'inputs and tables'!$K$21)-P2606*'inputs and tables'!$K$22,0)*('inputs and tables'!$K$15+'inputs and tables'!$K$16)))*(IF(AND(K2606=0,'inputs and tables'!$K$16=1),data!C2606/data!C2607,1)*IF(AND(K2606=1,'inputs and tables'!$K$15=1),data!C2607/data!C2606,1))</f>
        <v>87342.504517640511</v>
      </c>
      <c r="R2607" s="36">
        <f ca="1">1-O2607/MAX($O$202:O2607)</f>
        <v>0.22764524725463031</v>
      </c>
      <c r="S2607" s="36">
        <f>1-N2607/MAX($N$202:N2607)</f>
        <v>0.43173531311746161</v>
      </c>
    </row>
    <row r="2608" spans="1:19" x14ac:dyDescent="0.4">
      <c r="A2608" s="17">
        <f t="shared" si="122"/>
        <v>2606</v>
      </c>
      <c r="B2608">
        <v>1645401600</v>
      </c>
      <c r="C2608">
        <v>37023</v>
      </c>
      <c r="D2608" s="14">
        <f t="shared" si="123"/>
        <v>44613</v>
      </c>
      <c r="F2608">
        <f ca="1">IF(A2608&lt;$F$2,"",AVERAGE(INDIRECT("C"&amp;A2608-$F$2+3):C2608))</f>
        <v>40570.176590909097</v>
      </c>
      <c r="G2608" s="2">
        <f ca="1">IF(A2608&lt;$G$2,"",IF(A2608=$G$2,AVERAGE(INDIRECT("C"&amp;A2608-$G$2+3):C2608),G2607+(2/($G$2+3))*(C2608-G2607)))</f>
        <v>41953.366708380672</v>
      </c>
      <c r="J2608">
        <f ca="1">IF(F2608="","",IF(C2608&lt;(F2608*(1-'inputs and tables'!$K$14)),0,IF(C2608&gt;(F2608*(1+'inputs and tables'!$K$14)),1,J2607)))</f>
        <v>0</v>
      </c>
      <c r="K2608">
        <f ca="1">IF(G2608="","",IF(C2608&lt;(G2608*(1-'inputs and tables'!$K$14)),0,IF(C2608&gt;(G2608*(1+'inputs and tables'!$K$14)),1,K2607)))</f>
        <v>0</v>
      </c>
      <c r="N2608" s="13">
        <f t="shared" si="124"/>
        <v>133228.97549390059</v>
      </c>
      <c r="O2608" s="10">
        <f ca="1">(O2607+(IF(J2607&lt;&gt;J2606,(-O2607*'inputs and tables'!$K$22-'inputs and tables'!$K$21)-O2607*'inputs and tables'!$K$22,0)*('inputs and tables'!$K$15+'inputs and tables'!$K$16)))*(IF(AND(J2607=0,'inputs and tables'!$K$16=1),(data!C2607/data!C2608-1)*'inputs and tables'!$K$18+1,1)*IF(AND(J2607=1,'inputs and tables'!$K$15=1),(data!C2608/data!C2607-1)*'inputs and tables'!$K$17+1,1))</f>
        <v>54263783.203714006</v>
      </c>
      <c r="P2608" s="10">
        <f ca="1">(P2607+(IF(K2607&lt;&gt;K2606,(-P2607*'inputs and tables'!$K$22-'inputs and tables'!$K$21)-P2607*'inputs and tables'!$K$22,0)*('inputs and tables'!$K$15+'inputs and tables'!$K$16)))*(IF(AND(K2607=0,'inputs and tables'!$K$16=1),data!C2607/data!C2608,1)*IF(AND(K2607=1,'inputs and tables'!$K$15=1),data!C2608/data!C2607,1))</f>
        <v>90565.162904217301</v>
      </c>
      <c r="R2608" s="36">
        <f ca="1">1-O2608/MAX($O$202:O2608)</f>
        <v>0.19914783313657525</v>
      </c>
      <c r="S2608" s="36">
        <f>1-N2608/MAX($N$202:N2608)</f>
        <v>0.45195636611677303</v>
      </c>
    </row>
    <row r="2609" spans="1:19" x14ac:dyDescent="0.4">
      <c r="A2609" s="17">
        <f t="shared" si="122"/>
        <v>2607</v>
      </c>
      <c r="B2609">
        <v>1645488000</v>
      </c>
      <c r="C2609">
        <v>38251.480000000003</v>
      </c>
      <c r="D2609" s="14">
        <f t="shared" si="123"/>
        <v>44614</v>
      </c>
      <c r="F2609">
        <f ca="1">IF(A2609&lt;$F$2,"",AVERAGE(INDIRECT("C"&amp;A2609-$F$2+3):C2609))</f>
        <v>40487.789318181822</v>
      </c>
      <c r="G2609" s="2">
        <f ca="1">IF(A2609&lt;$G$2,"",IF(A2609=$G$2,AVERAGE(INDIRECT("C"&amp;A2609-$G$2+3):C2609),G2608+(2/($G$2+3))*(C2609-G2608)))</f>
        <v>41795.839614407028</v>
      </c>
      <c r="J2609">
        <f ca="1">IF(F2609="","",IF(C2609&lt;(F2609*(1-'inputs and tables'!$K$14)),0,IF(C2609&gt;(F2609*(1+'inputs and tables'!$K$14)),1,J2608)))</f>
        <v>0</v>
      </c>
      <c r="K2609">
        <f ca="1">IF(G2609="","",IF(C2609&lt;(G2609*(1-'inputs and tables'!$K$14)),0,IF(C2609&gt;(G2609*(1+'inputs and tables'!$K$14)),1,K2608)))</f>
        <v>0</v>
      </c>
      <c r="N2609" s="13">
        <f t="shared" si="124"/>
        <v>137649.71751412444</v>
      </c>
      <c r="O2609" s="10">
        <f ca="1">(O2608+(IF(J2608&lt;&gt;J2607,(-O2608*'inputs and tables'!$K$22-'inputs and tables'!$K$21)-O2608*'inputs and tables'!$K$22,0)*('inputs and tables'!$K$15+'inputs and tables'!$K$16)))*(IF(AND(J2608=0,'inputs and tables'!$K$16=1),(data!C2608/data!C2609-1)*'inputs and tables'!$K$18+1,1)*IF(AND(J2608=1,'inputs and tables'!$K$15=1),(data!C2609/data!C2608-1)*'inputs and tables'!$K$17+1,1))</f>
        <v>52521053.971012458</v>
      </c>
      <c r="P2609" s="10">
        <f ca="1">(P2608+(IF(K2608&lt;&gt;K2607,(-P2608*'inputs and tables'!$K$22-'inputs and tables'!$K$21)-P2608*'inputs and tables'!$K$22,0)*('inputs and tables'!$K$15+'inputs and tables'!$K$16)))*(IF(AND(K2608=0,'inputs and tables'!$K$16=1),data!C2608/data!C2609,1)*IF(AND(K2608=1,'inputs and tables'!$K$15=1),data!C2609/data!C2608,1))</f>
        <v>87656.582861704621</v>
      </c>
      <c r="R2609" s="36">
        <f ca="1">1-O2609/MAX($O$202:O2609)</f>
        <v>0.22486790645003607</v>
      </c>
      <c r="S2609" s="36">
        <f>1-N2609/MAX($N$202:N2609)</f>
        <v>0.43377143665798068</v>
      </c>
    </row>
    <row r="2610" spans="1:19" x14ac:dyDescent="0.4">
      <c r="A2610" s="17">
        <f t="shared" si="122"/>
        <v>2608</v>
      </c>
      <c r="B2610">
        <v>1645574400</v>
      </c>
      <c r="C2610">
        <v>37268.19</v>
      </c>
      <c r="D2610" s="14">
        <f t="shared" si="123"/>
        <v>44615</v>
      </c>
      <c r="F2610">
        <f ca="1">IF(A2610&lt;$F$2,"",AVERAGE(INDIRECT("C"&amp;A2610-$F$2+3):C2610))</f>
        <v>40384.24659090909</v>
      </c>
      <c r="G2610" s="2">
        <f ca="1">IF(A2610&lt;$G$2,"",IF(A2610=$G$2,AVERAGE(INDIRECT("C"&amp;A2610-$G$2+3):C2610),G2609+(2/($G$2+3))*(C2610-G2609)))</f>
        <v>41603.17367336843</v>
      </c>
      <c r="J2610">
        <f ca="1">IF(F2610="","",IF(C2610&lt;(F2610*(1-'inputs and tables'!$K$14)),0,IF(C2610&gt;(F2610*(1+'inputs and tables'!$K$14)),1,J2609)))</f>
        <v>0</v>
      </c>
      <c r="K2610">
        <f ca="1">IF(G2610="","",IF(C2610&lt;(G2610*(1-'inputs and tables'!$K$14)),0,IF(C2610&gt;(G2610*(1+'inputs and tables'!$K$14)),1,K2609)))</f>
        <v>0</v>
      </c>
      <c r="N2610" s="13">
        <f t="shared" si="124"/>
        <v>134111.30303357457</v>
      </c>
      <c r="O2610" s="10">
        <f ca="1">(O2609+(IF(J2609&lt;&gt;J2608,(-O2609*'inputs and tables'!$K$22-'inputs and tables'!$K$21)-O2609*'inputs and tables'!$K$22,0)*('inputs and tables'!$K$15+'inputs and tables'!$K$16)))*(IF(AND(J2609=0,'inputs and tables'!$K$16=1),(data!C2609/data!C2610-1)*'inputs and tables'!$K$18+1,1)*IF(AND(J2609=1,'inputs and tables'!$K$15=1),(data!C2610/data!C2609-1)*'inputs and tables'!$K$17+1,1))</f>
        <v>53906778.020373501</v>
      </c>
      <c r="P2610" s="10">
        <f ca="1">(P2609+(IF(K2609&lt;&gt;K2608,(-P2609*'inputs and tables'!$K$22-'inputs and tables'!$K$21)-P2609*'inputs and tables'!$K$22,0)*('inputs and tables'!$K$15+'inputs and tables'!$K$16)))*(IF(AND(K2609=0,'inputs and tables'!$K$16=1),data!C2609/data!C2610,1)*IF(AND(K2609=1,'inputs and tables'!$K$15=1),data!C2610/data!C2609,1))</f>
        <v>89969.328432715323</v>
      </c>
      <c r="R2610" s="36">
        <f ca="1">1-O2610/MAX($O$202:O2610)</f>
        <v>0.20441669494052239</v>
      </c>
      <c r="S2610" s="36">
        <f>1-N2610/MAX($N$202:N2610)</f>
        <v>0.44832687043593056</v>
      </c>
    </row>
    <row r="2611" spans="1:19" x14ac:dyDescent="0.4">
      <c r="A2611" s="17">
        <f t="shared" si="122"/>
        <v>2609</v>
      </c>
      <c r="B2611">
        <v>1645660800</v>
      </c>
      <c r="C2611">
        <v>38347.300000000003</v>
      </c>
      <c r="D2611" s="14">
        <f t="shared" si="123"/>
        <v>44616</v>
      </c>
      <c r="F2611">
        <f ca="1">IF(A2611&lt;$F$2,"",AVERAGE(INDIRECT("C"&amp;A2611-$F$2+3):C2611))</f>
        <v>40284.107045454548</v>
      </c>
      <c r="G2611" s="2">
        <f ca="1">IF(A2611&lt;$G$2,"",IF(A2611=$G$2,AVERAGE(INDIRECT("C"&amp;A2611-$G$2+3):C2611),G2610+(2/($G$2+3))*(C2611-G2610)))</f>
        <v>41464.625857480409</v>
      </c>
      <c r="J2611">
        <f ca="1">IF(F2611="","",IF(C2611&lt;(F2611*(1-'inputs and tables'!$K$14)),0,IF(C2611&gt;(F2611*(1+'inputs and tables'!$K$14)),1,J2610)))</f>
        <v>0</v>
      </c>
      <c r="K2611">
        <f ca="1">IF(G2611="","",IF(C2611&lt;(G2611*(1-'inputs and tables'!$K$14)),0,IF(C2611&gt;(G2611*(1+'inputs and tables'!$K$14)),1,K2610)))</f>
        <v>0</v>
      </c>
      <c r="N2611" s="13">
        <f t="shared" si="124"/>
        <v>137994.5302097954</v>
      </c>
      <c r="O2611" s="10">
        <f ca="1">(O2610+(IF(J2610&lt;&gt;J2609,(-O2610*'inputs and tables'!$K$22-'inputs and tables'!$K$21)-O2610*'inputs and tables'!$K$22,0)*('inputs and tables'!$K$15+'inputs and tables'!$K$16)))*(IF(AND(J2610=0,'inputs and tables'!$K$16=1),(data!C2610/data!C2611-1)*'inputs and tables'!$K$18+1,1)*IF(AND(J2610=1,'inputs and tables'!$K$15=1),(data!C2611/data!C2610-1)*'inputs and tables'!$K$17+1,1))</f>
        <v>52389817.420029663</v>
      </c>
      <c r="P2611" s="10">
        <f ca="1">(P2610+(IF(K2610&lt;&gt;K2609,(-P2610*'inputs and tables'!$K$22-'inputs and tables'!$K$21)-P2610*'inputs and tables'!$K$22,0)*('inputs and tables'!$K$15+'inputs and tables'!$K$16)))*(IF(AND(K2610=0,'inputs and tables'!$K$16=1),data!C2610/data!C2611,1)*IF(AND(K2610=1,'inputs and tables'!$K$15=1),data!C2611/data!C2610,1))</f>
        <v>87437.551697325151</v>
      </c>
      <c r="R2611" s="36">
        <f ca="1">1-O2611/MAX($O$202:O2611)</f>
        <v>0.22680476138386341</v>
      </c>
      <c r="S2611" s="36">
        <f>1-N2611/MAX($N$202:N2611)</f>
        <v>0.43235303347621012</v>
      </c>
    </row>
    <row r="2612" spans="1:19" x14ac:dyDescent="0.4">
      <c r="A2612" s="17">
        <f t="shared" si="122"/>
        <v>2610</v>
      </c>
      <c r="B2612">
        <v>1645747200</v>
      </c>
      <c r="C2612">
        <v>39238.480000000003</v>
      </c>
      <c r="D2612" s="14">
        <f t="shared" si="123"/>
        <v>44617</v>
      </c>
      <c r="F2612">
        <f ca="1">IF(A2612&lt;$F$2,"",AVERAGE(INDIRECT("C"&amp;A2612-$F$2+3):C2612))</f>
        <v>40177.700454545455</v>
      </c>
      <c r="G2612" s="2">
        <f ca="1">IF(A2612&lt;$G$2,"",IF(A2612=$G$2,AVERAGE(INDIRECT("C"&amp;A2612-$G$2+3):C2612),G2611+(2/($G$2+3))*(C2612-G2611)))</f>
        <v>41369.896246523793</v>
      </c>
      <c r="J2612">
        <f ca="1">IF(F2612="","",IF(C2612&lt;(F2612*(1-'inputs and tables'!$K$14)),0,IF(C2612&gt;(F2612*(1+'inputs and tables'!$K$14)),1,J2611)))</f>
        <v>0</v>
      </c>
      <c r="K2612">
        <f ca="1">IF(G2612="","",IF(C2612&lt;(G2612*(1-'inputs and tables'!$K$14)),0,IF(C2612&gt;(G2612*(1+'inputs and tables'!$K$14)),1,K2611)))</f>
        <v>0</v>
      </c>
      <c r="N2612" s="13">
        <f t="shared" si="124"/>
        <v>141201.48260102933</v>
      </c>
      <c r="O2612" s="10">
        <f ca="1">(O2611+(IF(J2611&lt;&gt;J2610,(-O2611*'inputs and tables'!$K$22-'inputs and tables'!$K$21)-O2611*'inputs and tables'!$K$22,0)*('inputs and tables'!$K$15+'inputs and tables'!$K$16)))*(IF(AND(J2611=0,'inputs and tables'!$K$16=1),(data!C2611/data!C2612-1)*'inputs and tables'!$K$18+1,1)*IF(AND(J2611=1,'inputs and tables'!$K$15=1),(data!C2612/data!C2611-1)*'inputs and tables'!$K$17+1,1))</f>
        <v>51199945.705111504</v>
      </c>
      <c r="P2612" s="10">
        <f ca="1">(P2611+(IF(K2611&lt;&gt;K2610,(-P2611*'inputs and tables'!$K$22-'inputs and tables'!$K$21)-P2611*'inputs and tables'!$K$22,0)*('inputs and tables'!$K$15+'inputs and tables'!$K$16)))*(IF(AND(K2611=0,'inputs and tables'!$K$16=1),data!C2611/data!C2612,1)*IF(AND(K2611=1,'inputs and tables'!$K$15=1),data!C2612/data!C2611,1))</f>
        <v>85451.679733843834</v>
      </c>
      <c r="R2612" s="36">
        <f ca="1">1-O2612/MAX($O$202:O2612)</f>
        <v>0.24436548577354233</v>
      </c>
      <c r="S2612" s="36">
        <f>1-N2612/MAX($N$202:N2612)</f>
        <v>0.41916108453517198</v>
      </c>
    </row>
    <row r="2613" spans="1:19" x14ac:dyDescent="0.4">
      <c r="A2613" s="17">
        <f t="shared" si="122"/>
        <v>2611</v>
      </c>
      <c r="B2613">
        <v>1645833600</v>
      </c>
      <c r="C2613">
        <v>39137.800000000003</v>
      </c>
      <c r="D2613" s="14">
        <f t="shared" si="123"/>
        <v>44618</v>
      </c>
      <c r="F2613">
        <f ca="1">IF(A2613&lt;$F$2,"",AVERAGE(INDIRECT("C"&amp;A2613-$F$2+3):C2613))</f>
        <v>40099.431136363637</v>
      </c>
      <c r="G2613" s="2">
        <f ca="1">IF(A2613&lt;$G$2,"",IF(A2613=$G$2,AVERAGE(INDIRECT("C"&amp;A2613-$G$2+3):C2613),G2612+(2/($G$2+3))*(C2613-G2612)))</f>
        <v>41274.913427522777</v>
      </c>
      <c r="J2613">
        <f ca="1">IF(F2613="","",IF(C2613&lt;(F2613*(1-'inputs and tables'!$K$14)),0,IF(C2613&gt;(F2613*(1+'inputs and tables'!$K$14)),1,J2612)))</f>
        <v>0</v>
      </c>
      <c r="K2613">
        <f ca="1">IF(G2613="","",IF(C2613&lt;(G2613*(1-'inputs and tables'!$K$14)),0,IF(C2613&gt;(G2613*(1+'inputs and tables'!$K$14)),1,K2612)))</f>
        <v>0</v>
      </c>
      <c r="N2613" s="13">
        <f t="shared" si="124"/>
        <v>140839.18097088792</v>
      </c>
      <c r="O2613" s="10">
        <f ca="1">(O2612+(IF(J2612&lt;&gt;J2611,(-O2612*'inputs and tables'!$K$22-'inputs and tables'!$K$21)-O2612*'inputs and tables'!$K$22,0)*('inputs and tables'!$K$15+'inputs and tables'!$K$16)))*(IF(AND(J2612=0,'inputs and tables'!$K$16=1),(data!C2612/data!C2613-1)*'inputs and tables'!$K$18+1,1)*IF(AND(J2612=1,'inputs and tables'!$K$15=1),(data!C2613/data!C2612-1)*'inputs and tables'!$K$17+1,1))</f>
        <v>51331654.961472116</v>
      </c>
      <c r="P2613" s="10">
        <f ca="1">(P2612+(IF(K2612&lt;&gt;K2611,(-P2612*'inputs and tables'!$K$22-'inputs and tables'!$K$21)-P2612*'inputs and tables'!$K$22,0)*('inputs and tables'!$K$15+'inputs and tables'!$K$16)))*(IF(AND(K2612=0,'inputs and tables'!$K$16=1),data!C2612/data!C2613,1)*IF(AND(K2612=1,'inputs and tables'!$K$15=1),data!C2613/data!C2612,1))</f>
        <v>85671.499833992624</v>
      </c>
      <c r="R2613" s="36">
        <f ca="1">1-O2613/MAX($O$202:O2613)</f>
        <v>0.24242165441632968</v>
      </c>
      <c r="S2613" s="36">
        <f>1-N2613/MAX($N$202:N2613)</f>
        <v>0.42065142926842869</v>
      </c>
    </row>
    <row r="2614" spans="1:19" x14ac:dyDescent="0.4">
      <c r="A2614" s="17">
        <f t="shared" si="122"/>
        <v>2612</v>
      </c>
      <c r="B2614">
        <v>1645920000</v>
      </c>
      <c r="C2614">
        <v>37717.08</v>
      </c>
      <c r="D2614" s="14">
        <f t="shared" si="123"/>
        <v>44619</v>
      </c>
      <c r="F2614">
        <f ca="1">IF(A2614&lt;$F$2,"",AVERAGE(INDIRECT("C"&amp;A2614-$F$2+3):C2614))</f>
        <v>39977.302954545456</v>
      </c>
      <c r="G2614" s="2">
        <f ca="1">IF(A2614&lt;$G$2,"",IF(A2614=$G$2,AVERAGE(INDIRECT("C"&amp;A2614-$G$2+3):C2614),G2613+(2/($G$2+3))*(C2614-G2613)))</f>
        <v>41123.51626039415</v>
      </c>
      <c r="J2614">
        <f ca="1">IF(F2614="","",IF(C2614&lt;(F2614*(1-'inputs and tables'!$K$14)),0,IF(C2614&gt;(F2614*(1+'inputs and tables'!$K$14)),1,J2613)))</f>
        <v>0</v>
      </c>
      <c r="K2614">
        <f ca="1">IF(G2614="","",IF(C2614&lt;(G2614*(1-'inputs and tables'!$K$14)),0,IF(C2614&gt;(G2614*(1+'inputs and tables'!$K$14)),1,K2613)))</f>
        <v>0</v>
      </c>
      <c r="N2614" s="13">
        <f t="shared" si="124"/>
        <v>135726.65443160979</v>
      </c>
      <c r="O2614" s="10">
        <f ca="1">(O2613+(IF(J2613&lt;&gt;J2612,(-O2613*'inputs and tables'!$K$22-'inputs and tables'!$K$21)-O2613*'inputs and tables'!$K$22,0)*('inputs and tables'!$K$15+'inputs and tables'!$K$16)))*(IF(AND(J2613=0,'inputs and tables'!$K$16=1),(data!C2613/data!C2614-1)*'inputs and tables'!$K$18+1,1)*IF(AND(J2613=1,'inputs and tables'!$K$15=1),(data!C2614/data!C2613-1)*'inputs and tables'!$K$17+1,1))</f>
        <v>53265206.255391546</v>
      </c>
      <c r="P2614" s="10">
        <f ca="1">(P2613+(IF(K2613&lt;&gt;K2612,(-P2613*'inputs and tables'!$K$22-'inputs and tables'!$K$21)-P2613*'inputs and tables'!$K$22,0)*('inputs and tables'!$K$15+'inputs and tables'!$K$16)))*(IF(AND(K2613=0,'inputs and tables'!$K$16=1),data!C2613/data!C2614,1)*IF(AND(K2613=1,'inputs and tables'!$K$15=1),data!C2614/data!C2613,1))</f>
        <v>88898.558059182644</v>
      </c>
      <c r="R2614" s="36">
        <f ca="1">1-O2614/MAX($O$202:O2614)</f>
        <v>0.21388533328177661</v>
      </c>
      <c r="S2614" s="36">
        <f>1-N2614/MAX($N$202:N2614)</f>
        <v>0.44168204676378497</v>
      </c>
    </row>
    <row r="2615" spans="1:19" x14ac:dyDescent="0.4">
      <c r="A2615" s="17">
        <f t="shared" si="122"/>
        <v>2613</v>
      </c>
      <c r="B2615">
        <v>1646006400</v>
      </c>
      <c r="C2615">
        <v>43192.66</v>
      </c>
      <c r="D2615" s="14">
        <f t="shared" si="123"/>
        <v>44620</v>
      </c>
      <c r="F2615">
        <f ca="1">IF(A2615&lt;$F$2,"",AVERAGE(INDIRECT("C"&amp;A2615-$F$2+3):C2615))</f>
        <v>39979.449772727276</v>
      </c>
      <c r="G2615" s="2">
        <f ca="1">IF(A2615&lt;$G$2,"",IF(A2615=$G$2,AVERAGE(INDIRECT("C"&amp;A2615-$G$2+3):C2615),G2614+(2/($G$2+3))*(C2615-G2614)))</f>
        <v>41211.564930164612</v>
      </c>
      <c r="J2615">
        <f ca="1">IF(F2615="","",IF(C2615&lt;(F2615*(1-'inputs and tables'!$K$14)),0,IF(C2615&gt;(F2615*(1+'inputs and tables'!$K$14)),1,J2614)))</f>
        <v>1</v>
      </c>
      <c r="K2615">
        <f ca="1">IF(G2615="","",IF(C2615&lt;(G2615*(1-'inputs and tables'!$K$14)),0,IF(C2615&gt;(G2615*(1+'inputs and tables'!$K$14)),1,K2614)))</f>
        <v>1</v>
      </c>
      <c r="N2615" s="13">
        <f t="shared" si="124"/>
        <v>155430.78196408669</v>
      </c>
      <c r="O2615" s="10">
        <f ca="1">(O2614+(IF(J2614&lt;&gt;J2613,(-O2614*'inputs and tables'!$K$22-'inputs and tables'!$K$21)-O2614*'inputs and tables'!$K$22,0)*('inputs and tables'!$K$15+'inputs and tables'!$K$16)))*(IF(AND(J2614=0,'inputs and tables'!$K$16=1),(data!C2614/data!C2615-1)*'inputs and tables'!$K$18+1,1)*IF(AND(J2614=1,'inputs and tables'!$K$15=1),(data!C2615/data!C2614-1)*'inputs and tables'!$K$17+1,1))</f>
        <v>46512718.724688485</v>
      </c>
      <c r="P2615" s="10">
        <f ca="1">(P2614+(IF(K2614&lt;&gt;K2613,(-P2614*'inputs and tables'!$K$22-'inputs and tables'!$K$21)-P2614*'inputs and tables'!$K$22,0)*('inputs and tables'!$K$15+'inputs and tables'!$K$16)))*(IF(AND(K2614=0,'inputs and tables'!$K$16=1),data!C2614/data!C2615,1)*IF(AND(K2614=1,'inputs and tables'!$K$15=1),data!C2615/data!C2614,1))</f>
        <v>77628.792165215942</v>
      </c>
      <c r="R2615" s="36">
        <f ca="1">1-O2615/MAX($O$202:O2615)</f>
        <v>0.31354193574129097</v>
      </c>
      <c r="S2615" s="36">
        <f>1-N2615/MAX($N$202:N2615)</f>
        <v>0.36062819481180053</v>
      </c>
    </row>
    <row r="2616" spans="1:19" x14ac:dyDescent="0.4">
      <c r="A2616" s="17">
        <f t="shared" si="122"/>
        <v>2614</v>
      </c>
      <c r="B2616">
        <v>1646092800</v>
      </c>
      <c r="C2616">
        <v>44439.95</v>
      </c>
      <c r="D2616" s="14">
        <f t="shared" si="123"/>
        <v>44621</v>
      </c>
      <c r="F2616">
        <f ca="1">IF(A2616&lt;$F$2,"",AVERAGE(INDIRECT("C"&amp;A2616-$F$2+3):C2616))</f>
        <v>40009.804545454543</v>
      </c>
      <c r="G2616" s="2">
        <f ca="1">IF(A2616&lt;$G$2,"",IF(A2616=$G$2,AVERAGE(INDIRECT("C"&amp;A2616-$G$2+3):C2616),G2615+(2/($G$2+3))*(C2616-G2615)))</f>
        <v>41348.943018242717</v>
      </c>
      <c r="J2616">
        <f ca="1">IF(F2616="","",IF(C2616&lt;(F2616*(1-'inputs and tables'!$K$14)),0,IF(C2616&gt;(F2616*(1+'inputs and tables'!$K$14)),1,J2615)))</f>
        <v>1</v>
      </c>
      <c r="K2616">
        <f ca="1">IF(G2616="","",IF(C2616&lt;(G2616*(1-'inputs and tables'!$K$14)),0,IF(C2616&gt;(G2616*(1+'inputs and tables'!$K$14)),1,K2615)))</f>
        <v>1</v>
      </c>
      <c r="N2616" s="13">
        <f t="shared" si="124"/>
        <v>159919.21263809438</v>
      </c>
      <c r="O2616" s="10">
        <f ca="1">(O2615+(IF(J2615&lt;&gt;J2614,(-O2615*'inputs and tables'!$K$22-'inputs and tables'!$K$21)-O2615*'inputs and tables'!$K$22,0)*('inputs and tables'!$K$15+'inputs and tables'!$K$16)))*(IF(AND(J2615=0,'inputs and tables'!$K$16=1),(data!C2615/data!C2616-1)*'inputs and tables'!$K$18+1,1)*IF(AND(J2615=1,'inputs and tables'!$K$15=1),(data!C2616/data!C2615-1)*'inputs and tables'!$K$17+1,1))</f>
        <v>49435769.242981151</v>
      </c>
      <c r="P2616" s="10">
        <f ca="1">(P2615+(IF(K2615&lt;&gt;K2614,(-P2615*'inputs and tables'!$K$22-'inputs and tables'!$K$21)-P2615*'inputs and tables'!$K$22,0)*('inputs and tables'!$K$15+'inputs and tables'!$K$16)))*(IF(AND(K2615=0,'inputs and tables'!$K$16=1),data!C2615/data!C2616,1)*IF(AND(K2615=1,'inputs and tables'!$K$15=1),data!C2616/data!C2615,1))</f>
        <v>79710.76574348101</v>
      </c>
      <c r="R2616" s="36">
        <f ca="1">1-O2616/MAX($O$202:O2616)</f>
        <v>0.27040208807092592</v>
      </c>
      <c r="S2616" s="36">
        <f>1-N2616/MAX($N$202:N2616)</f>
        <v>0.34216482490373779</v>
      </c>
    </row>
    <row r="2617" spans="1:19" x14ac:dyDescent="0.4">
      <c r="A2617" s="17">
        <f t="shared" si="122"/>
        <v>2615</v>
      </c>
      <c r="B2617">
        <v>1646179200</v>
      </c>
      <c r="C2617">
        <v>43912.34</v>
      </c>
      <c r="D2617" s="14">
        <f t="shared" si="123"/>
        <v>44622</v>
      </c>
      <c r="F2617">
        <f ca="1">IF(A2617&lt;$F$2,"",AVERAGE(INDIRECT("C"&amp;A2617-$F$2+3):C2617))</f>
        <v>40048.312045454542</v>
      </c>
      <c r="G2617" s="2">
        <f ca="1">IF(A2617&lt;$G$2,"",IF(A2617=$G$2,AVERAGE(INDIRECT("C"&amp;A2617-$G$2+3):C2617),G2616+(2/($G$2+3))*(C2617-G2616)))</f>
        <v>41458.023740870689</v>
      </c>
      <c r="J2617">
        <f ca="1">IF(F2617="","",IF(C2617&lt;(F2617*(1-'inputs and tables'!$K$14)),0,IF(C2617&gt;(F2617*(1+'inputs and tables'!$K$14)),1,J2616)))</f>
        <v>1</v>
      </c>
      <c r="K2617">
        <f ca="1">IF(G2617="","",IF(C2617&lt;(G2617*(1-'inputs and tables'!$K$14)),0,IF(C2617&gt;(G2617*(1+'inputs and tables'!$K$14)),1,K2616)))</f>
        <v>1</v>
      </c>
      <c r="N2617" s="13">
        <f t="shared" si="124"/>
        <v>158020.58368419175</v>
      </c>
      <c r="O2617" s="10">
        <f ca="1">(O2616+(IF(J2616&lt;&gt;J2615,(-O2616*'inputs and tables'!$K$22-'inputs and tables'!$K$21)-O2616*'inputs and tables'!$K$22,0)*('inputs and tables'!$K$15+'inputs and tables'!$K$16)))*(IF(AND(J2616=0,'inputs and tables'!$K$16=1),(data!C2616/data!C2617-1)*'inputs and tables'!$K$18+1,1)*IF(AND(J2616=1,'inputs and tables'!$K$15=1),(data!C2617/data!C2616-1)*'inputs and tables'!$K$17+1,1))</f>
        <v>48115193.635376945</v>
      </c>
      <c r="P2617" s="10">
        <f ca="1">(P2616+(IF(K2616&lt;&gt;K2615,(-P2616*'inputs and tables'!$K$22-'inputs and tables'!$K$21)-P2616*'inputs and tables'!$K$22,0)*('inputs and tables'!$K$15+'inputs and tables'!$K$16)))*(IF(AND(K2616=0,'inputs and tables'!$K$16=1),data!C2616/data!C2617,1)*IF(AND(K2616=1,'inputs and tables'!$K$15=1),data!C2617/data!C2616,1))</f>
        <v>78764.405607749126</v>
      </c>
      <c r="R2617" s="36">
        <f ca="1">1-O2617/MAX($O$202:O2617)</f>
        <v>0.2898918061557576</v>
      </c>
      <c r="S2617" s="36">
        <f>1-N2617/MAX($N$202:N2617)</f>
        <v>0.34997492407649877</v>
      </c>
    </row>
    <row r="2618" spans="1:19" x14ac:dyDescent="0.4">
      <c r="A2618" s="17">
        <f t="shared" si="122"/>
        <v>2616</v>
      </c>
      <c r="B2618">
        <v>1646265600</v>
      </c>
      <c r="C2618">
        <v>42464.41</v>
      </c>
      <c r="D2618" s="14">
        <f t="shared" si="123"/>
        <v>44623</v>
      </c>
      <c r="F2618">
        <f ca="1">IF(A2618&lt;$F$2,"",AVERAGE(INDIRECT("C"&amp;A2618-$F$2+3):C2618))</f>
        <v>40050.463636363631</v>
      </c>
      <c r="G2618" s="2">
        <f ca="1">IF(A2618&lt;$G$2,"",IF(A2618=$G$2,AVERAGE(INDIRECT("C"&amp;A2618-$G$2+3):C2618),G2617+(2/($G$2+3))*(C2618-G2617)))</f>
        <v>41500.848688067679</v>
      </c>
      <c r="J2618">
        <f ca="1">IF(F2618="","",IF(C2618&lt;(F2618*(1-'inputs and tables'!$K$14)),0,IF(C2618&gt;(F2618*(1+'inputs and tables'!$K$14)),1,J2617)))</f>
        <v>1</v>
      </c>
      <c r="K2618">
        <f ca="1">IF(G2618="","",IF(C2618&lt;(G2618*(1-'inputs and tables'!$K$14)),0,IF(C2618&gt;(G2618*(1+'inputs and tables'!$K$14)),1,K2617)))</f>
        <v>1</v>
      </c>
      <c r="N2618" s="13">
        <f t="shared" si="124"/>
        <v>152810.1407031561</v>
      </c>
      <c r="O2618" s="10">
        <f ca="1">(O2617+(IF(J2617&lt;&gt;J2616,(-O2617*'inputs and tables'!$K$22-'inputs and tables'!$K$21)-O2617*'inputs and tables'!$K$22,0)*('inputs and tables'!$K$15+'inputs and tables'!$K$16)))*(IF(AND(J2617=0,'inputs and tables'!$K$16=1),(data!C2617/data!C2618-1)*'inputs and tables'!$K$18+1,1)*IF(AND(J2617=1,'inputs and tables'!$K$15=1),(data!C2618/data!C2617-1)*'inputs and tables'!$K$17+1,1))</f>
        <v>44545542.764549747</v>
      </c>
      <c r="P2618" s="10">
        <f ca="1">(P2617+(IF(K2617&lt;&gt;K2616,(-P2617*'inputs and tables'!$K$22-'inputs and tables'!$K$21)-P2617*'inputs and tables'!$K$22,0)*('inputs and tables'!$K$15+'inputs and tables'!$K$16)))*(IF(AND(K2617=0,'inputs and tables'!$K$16=1),data!C2617/data!C2618,1)*IF(AND(K2617=1,'inputs and tables'!$K$15=1),data!C2618/data!C2617,1))</f>
        <v>76167.291771145843</v>
      </c>
      <c r="R2618" s="36">
        <f ca="1">1-O2618/MAX($O$202:O2618)</f>
        <v>0.34257450658811905</v>
      </c>
      <c r="S2618" s="36">
        <f>1-N2618/MAX($N$202:N2618)</f>
        <v>0.37140832544344737</v>
      </c>
    </row>
    <row r="2619" spans="1:19" x14ac:dyDescent="0.4">
      <c r="A2619" s="17">
        <f t="shared" si="122"/>
        <v>2617</v>
      </c>
      <c r="B2619">
        <v>1646352000</v>
      </c>
      <c r="C2619">
        <v>39166.51</v>
      </c>
      <c r="D2619" s="14">
        <f t="shared" si="123"/>
        <v>44624</v>
      </c>
      <c r="F2619">
        <f ca="1">IF(A2619&lt;$F$2,"",AVERAGE(INDIRECT("C"&amp;A2619-$F$2+3):C2619))</f>
        <v>39993.469090909086</v>
      </c>
      <c r="G2619" s="2">
        <f ca="1">IF(A2619&lt;$G$2,"",IF(A2619=$G$2,AVERAGE(INDIRECT("C"&amp;A2619-$G$2+3):C2619),G2618+(2/($G$2+3))*(C2619-G2618)))</f>
        <v>41401.51512687331</v>
      </c>
      <c r="J2619">
        <f ca="1">IF(F2619="","",IF(C2619&lt;(F2619*(1-'inputs and tables'!$K$14)),0,IF(C2619&gt;(F2619*(1+'inputs and tables'!$K$14)),1,J2618)))</f>
        <v>0</v>
      </c>
      <c r="K2619">
        <f ca="1">IF(G2619="","",IF(C2619&lt;(G2619*(1-'inputs and tables'!$K$14)),0,IF(C2619&gt;(G2619*(1+'inputs and tables'!$K$14)),1,K2618)))</f>
        <v>0</v>
      </c>
      <c r="N2619" s="13">
        <f t="shared" si="124"/>
        <v>140942.49523192644</v>
      </c>
      <c r="O2619" s="10">
        <f ca="1">(O2618+(IF(J2618&lt;&gt;J2617,(-O2618*'inputs and tables'!$K$22-'inputs and tables'!$K$21)-O2618*'inputs and tables'!$K$22,0)*('inputs and tables'!$K$15+'inputs and tables'!$K$16)))*(IF(AND(J2618=0,'inputs and tables'!$K$16=1),(data!C2618/data!C2619-1)*'inputs and tables'!$K$18+1,1)*IF(AND(J2618=1,'inputs and tables'!$K$15=1),(data!C2619/data!C2618-1)*'inputs and tables'!$K$17+1,1))</f>
        <v>36761608.469048649</v>
      </c>
      <c r="P2619" s="10">
        <f ca="1">(P2618+(IF(K2618&lt;&gt;K2617,(-P2618*'inputs and tables'!$K$22-'inputs and tables'!$K$21)-P2618*'inputs and tables'!$K$22,0)*('inputs and tables'!$K$15+'inputs and tables'!$K$16)))*(IF(AND(K2618=0,'inputs and tables'!$K$16=1),data!C2618/data!C2619,1)*IF(AND(K2618=1,'inputs and tables'!$K$15=1),data!C2619/data!C2618,1))</f>
        <v>70251.9355579767</v>
      </c>
      <c r="R2619" s="36">
        <f ca="1">1-O2619/MAX($O$202:O2619)</f>
        <v>0.4574537184534635</v>
      </c>
      <c r="S2619" s="36">
        <f>1-N2619/MAX($N$202:N2619)</f>
        <v>0.42022644121427899</v>
      </c>
    </row>
    <row r="2620" spans="1:19" x14ac:dyDescent="0.4">
      <c r="A2620" s="17">
        <f t="shared" si="122"/>
        <v>2618</v>
      </c>
      <c r="B2620">
        <v>1646438400</v>
      </c>
      <c r="C2620">
        <v>39402.43</v>
      </c>
      <c r="D2620" s="14">
        <f t="shared" si="123"/>
        <v>44625</v>
      </c>
      <c r="F2620">
        <f ca="1">IF(A2620&lt;$F$2,"",AVERAGE(INDIRECT("C"&amp;A2620-$F$2+3):C2620))</f>
        <v>39964.638636363627</v>
      </c>
      <c r="G2620" s="2">
        <f ca="1">IF(A2620&lt;$G$2,"",IF(A2620=$G$2,AVERAGE(INDIRECT("C"&amp;A2620-$G$2+3):C2620),G2619+(2/($G$2+3))*(C2620-G2619)))</f>
        <v>41316.447674665935</v>
      </c>
      <c r="J2620">
        <f ca="1">IF(F2620="","",IF(C2620&lt;(F2620*(1-'inputs and tables'!$K$14)),0,IF(C2620&gt;(F2620*(1+'inputs and tables'!$K$14)),1,J2619)))</f>
        <v>0</v>
      </c>
      <c r="K2620">
        <f ca="1">IF(G2620="","",IF(C2620&lt;(G2620*(1-'inputs and tables'!$K$14)),0,IF(C2620&gt;(G2620*(1+'inputs and tables'!$K$14)),1,K2619)))</f>
        <v>0</v>
      </c>
      <c r="N2620" s="13">
        <f t="shared" si="124"/>
        <v>141791.46424844375</v>
      </c>
      <c r="O2620" s="10">
        <f ca="1">(O2619+(IF(J2619&lt;&gt;J2618,(-O2619*'inputs and tables'!$K$22-'inputs and tables'!$K$21)-O2619*'inputs and tables'!$K$22,0)*('inputs and tables'!$K$15+'inputs and tables'!$K$16)))*(IF(AND(J2619=0,'inputs and tables'!$K$16=1),(data!C2619/data!C2620-1)*'inputs and tables'!$K$18+1,1)*IF(AND(J2619=1,'inputs and tables'!$K$15=1),(data!C2620/data!C2619-1)*'inputs and tables'!$K$17+1,1))</f>
        <v>36468417.250094488</v>
      </c>
      <c r="P2620" s="10">
        <f ca="1">(P2619+(IF(K2619&lt;&gt;K2618,(-P2619*'inputs and tables'!$K$22-'inputs and tables'!$K$21)-P2619*'inputs and tables'!$K$22,0)*('inputs and tables'!$K$15+'inputs and tables'!$K$16)))*(IF(AND(K2619=0,'inputs and tables'!$K$16=1),data!C2619/data!C2620,1)*IF(AND(K2619=1,'inputs and tables'!$K$15=1),data!C2620/data!C2619,1))</f>
        <v>69691.643136673258</v>
      </c>
      <c r="R2620" s="36">
        <f ca="1">1-O2620/MAX($O$202:O2620)</f>
        <v>0.46178078172001247</v>
      </c>
      <c r="S2620" s="36">
        <f>1-N2620/MAX($N$202:N2620)</f>
        <v>0.41673416738164171</v>
      </c>
    </row>
    <row r="2621" spans="1:19" x14ac:dyDescent="0.4">
      <c r="A2621" s="17">
        <f t="shared" si="122"/>
        <v>2619</v>
      </c>
      <c r="B2621">
        <v>1646524800</v>
      </c>
      <c r="C2621">
        <v>38408.379999999997</v>
      </c>
      <c r="D2621" s="14">
        <f t="shared" si="123"/>
        <v>44626</v>
      </c>
      <c r="F2621">
        <f ca="1">IF(A2621&lt;$F$2,"",AVERAGE(INDIRECT("C"&amp;A2621-$F$2+3):C2621))</f>
        <v>40008.989545454533</v>
      </c>
      <c r="G2621" s="2">
        <f ca="1">IF(A2621&lt;$G$2,"",IF(A2621=$G$2,AVERAGE(INDIRECT("C"&amp;A2621-$G$2+3):C2621),G2620+(2/($G$2+3))*(C2621-G2620)))</f>
        <v>41192.700114041851</v>
      </c>
      <c r="J2621">
        <f ca="1">IF(F2621="","",IF(C2621&lt;(F2621*(1-'inputs and tables'!$K$14)),0,IF(C2621&gt;(F2621*(1+'inputs and tables'!$K$14)),1,J2620)))</f>
        <v>0</v>
      </c>
      <c r="K2621">
        <f ca="1">IF(G2621="","",IF(C2621&lt;(G2621*(1-'inputs and tables'!$K$14)),0,IF(C2621&gt;(G2621*(1+'inputs and tables'!$K$14)),1,K2620)))</f>
        <v>0</v>
      </c>
      <c r="N2621" s="13">
        <f t="shared" si="124"/>
        <v>138214.32941091809</v>
      </c>
      <c r="O2621" s="10">
        <f ca="1">(O2620+(IF(J2620&lt;&gt;J2619,(-O2620*'inputs and tables'!$K$22-'inputs and tables'!$K$21)-O2620*'inputs and tables'!$K$22,0)*('inputs and tables'!$K$15+'inputs and tables'!$K$16)))*(IF(AND(J2620=0,'inputs and tables'!$K$16=1),(data!C2620/data!C2621-1)*'inputs and tables'!$K$18+1,1)*IF(AND(J2620=1,'inputs and tables'!$K$15=1),(data!C2621/data!C2620-1)*'inputs and tables'!$K$17+1,1))</f>
        <v>37412258.936920553</v>
      </c>
      <c r="P2621" s="10">
        <f ca="1">(P2620+(IF(K2620&lt;&gt;K2619,(-P2620*'inputs and tables'!$K$22-'inputs and tables'!$K$21)-P2620*'inputs and tables'!$K$22,0)*('inputs and tables'!$K$15+'inputs and tables'!$K$16)))*(IF(AND(K2620=0,'inputs and tables'!$K$16=1),data!C2620/data!C2621,1)*IF(AND(K2620=1,'inputs and tables'!$K$15=1),data!C2621/data!C2620,1))</f>
        <v>71495.337483063558</v>
      </c>
      <c r="R2621" s="36">
        <f ca="1">1-O2621/MAX($O$202:O2621)</f>
        <v>0.44785109205512108</v>
      </c>
      <c r="S2621" s="36">
        <f>1-N2621/MAX($N$202:N2621)</f>
        <v>0.43144887916247054</v>
      </c>
    </row>
    <row r="2622" spans="1:19" x14ac:dyDescent="0.4">
      <c r="A2622" s="17">
        <f t="shared" si="122"/>
        <v>2620</v>
      </c>
      <c r="B2622">
        <v>1646611200</v>
      </c>
      <c r="C2622">
        <v>37994</v>
      </c>
      <c r="D2622" s="14">
        <f t="shared" si="123"/>
        <v>44627</v>
      </c>
      <c r="F2622">
        <f ca="1">IF(A2622&lt;$F$2,"",AVERAGE(INDIRECT("C"&amp;A2622-$F$2+3):C2622))</f>
        <v>40075.525227272716</v>
      </c>
      <c r="G2622" s="2">
        <f ca="1">IF(A2622&lt;$G$2,"",IF(A2622=$G$2,AVERAGE(INDIRECT("C"&amp;A2622-$G$2+3):C2622),G2621+(2/($G$2+3))*(C2622-G2621)))</f>
        <v>41056.585215571984</v>
      </c>
      <c r="J2622">
        <f ca="1">IF(F2622="","",IF(C2622&lt;(F2622*(1-'inputs and tables'!$K$14)),0,IF(C2622&gt;(F2622*(1+'inputs and tables'!$K$14)),1,J2621)))</f>
        <v>0</v>
      </c>
      <c r="K2622">
        <f ca="1">IF(G2622="","",IF(C2622&lt;(G2622*(1-'inputs and tables'!$K$14)),0,IF(C2622&gt;(G2622*(1+'inputs and tables'!$K$14)),1,K2621)))</f>
        <v>0</v>
      </c>
      <c r="N2622" s="13">
        <f t="shared" si="124"/>
        <v>136723.16384180801</v>
      </c>
      <c r="O2622" s="10">
        <f ca="1">(O2621+(IF(J2621&lt;&gt;J2620,(-O2621*'inputs and tables'!$K$22-'inputs and tables'!$K$21)-O2621*'inputs and tables'!$K$22,0)*('inputs and tables'!$K$15+'inputs and tables'!$K$16)))*(IF(AND(J2621=0,'inputs and tables'!$K$16=1),(data!C2621/data!C2622-1)*'inputs and tables'!$K$18+1,1)*IF(AND(J2621=1,'inputs and tables'!$K$15=1),(data!C2622/data!C2621-1)*'inputs and tables'!$K$17+1,1))</f>
        <v>37820294.201917157</v>
      </c>
      <c r="P2622" s="10">
        <f ca="1">(P2621+(IF(K2621&lt;&gt;K2620,(-P2621*'inputs and tables'!$K$22-'inputs and tables'!$K$21)-P2621*'inputs and tables'!$K$22,0)*('inputs and tables'!$K$15+'inputs and tables'!$K$16)))*(IF(AND(K2621=0,'inputs and tables'!$K$16=1),data!C2621/data!C2622,1)*IF(AND(K2621=1,'inputs and tables'!$K$15=1),data!C2622/data!C2621,1))</f>
        <v>72275.098443905576</v>
      </c>
      <c r="R2622" s="36">
        <f ca="1">1-O2622/MAX($O$202:O2622)</f>
        <v>0.44182910267589814</v>
      </c>
      <c r="S2622" s="36">
        <f>1-N2622/MAX($N$202:N2622)</f>
        <v>0.43758285860791069</v>
      </c>
    </row>
    <row r="2623" spans="1:19" x14ac:dyDescent="0.4">
      <c r="A2623" s="17">
        <f t="shared" si="122"/>
        <v>2621</v>
      </c>
      <c r="B2623">
        <v>1646697600</v>
      </c>
      <c r="C2623">
        <v>38749.379999999997</v>
      </c>
      <c r="D2623" s="14">
        <f t="shared" si="123"/>
        <v>44628</v>
      </c>
      <c r="F2623">
        <f ca="1">IF(A2623&lt;$F$2,"",AVERAGE(INDIRECT("C"&amp;A2623-$F$2+3):C2623))</f>
        <v>40131.591363636355</v>
      </c>
      <c r="G2623" s="2">
        <f ca="1">IF(A2623&lt;$G$2,"",IF(A2623=$G$2,AVERAGE(INDIRECT("C"&amp;A2623-$G$2+3):C2623),G2622+(2/($G$2+3))*(C2623-G2622)))</f>
        <v>40958.406270228494</v>
      </c>
      <c r="J2623">
        <f ca="1">IF(F2623="","",IF(C2623&lt;(F2623*(1-'inputs and tables'!$K$14)),0,IF(C2623&gt;(F2623*(1+'inputs and tables'!$K$14)),1,J2622)))</f>
        <v>0</v>
      </c>
      <c r="K2623">
        <f ca="1">IF(G2623="","",IF(C2623&lt;(G2623*(1-'inputs and tables'!$K$14)),0,IF(C2623&gt;(G2623*(1+'inputs and tables'!$K$14)),1,K2622)))</f>
        <v>0</v>
      </c>
      <c r="N2623" s="13">
        <f t="shared" si="124"/>
        <v>139441.43366080115</v>
      </c>
      <c r="O2623" s="10">
        <f ca="1">(O2622+(IF(J2622&lt;&gt;J2621,(-O2622*'inputs and tables'!$K$22-'inputs and tables'!$K$21)-O2622*'inputs and tables'!$K$22,0)*('inputs and tables'!$K$15+'inputs and tables'!$K$16)))*(IF(AND(J2622=0,'inputs and tables'!$K$16=1),(data!C2622/data!C2623-1)*'inputs and tables'!$K$18+1,1)*IF(AND(J2622=1,'inputs and tables'!$K$15=1),(data!C2623/data!C2622-1)*'inputs and tables'!$K$17+1,1))</f>
        <v>37083025.790545307</v>
      </c>
      <c r="P2623" s="10">
        <f ca="1">(P2622+(IF(K2622&lt;&gt;K2621,(-P2622*'inputs and tables'!$K$22-'inputs and tables'!$K$21)-P2622*'inputs and tables'!$K$22,0)*('inputs and tables'!$K$15+'inputs and tables'!$K$16)))*(IF(AND(K2622=0,'inputs and tables'!$K$16=1),data!C2622/data!C2623,1)*IF(AND(K2622=1,'inputs and tables'!$K$15=1),data!C2623/data!C2622,1))</f>
        <v>70866.168446508018</v>
      </c>
      <c r="R2623" s="36">
        <f ca="1">1-O2623/MAX($O$202:O2623)</f>
        <v>0.45271008018884618</v>
      </c>
      <c r="S2623" s="36">
        <f>1-N2623/MAX($N$202:N2623)</f>
        <v>0.42640112832774124</v>
      </c>
    </row>
    <row r="2624" spans="1:19" x14ac:dyDescent="0.4">
      <c r="A2624" s="17">
        <f t="shared" si="122"/>
        <v>2622</v>
      </c>
      <c r="B2624">
        <v>1646784000</v>
      </c>
      <c r="C2624">
        <v>41953.97</v>
      </c>
      <c r="D2624" s="14">
        <f t="shared" si="123"/>
        <v>44629</v>
      </c>
      <c r="F2624">
        <f ca="1">IF(A2624&lt;$F$2,"",AVERAGE(INDIRECT("C"&amp;A2624-$F$2+3):C2624))</f>
        <v>40251.151590909081</v>
      </c>
      <c r="G2624" s="2">
        <f ca="1">IF(A2624&lt;$G$2,"",IF(A2624=$G$2,AVERAGE(INDIRECT("C"&amp;A2624-$G$2+3):C2624),G2623+(2/($G$2+3))*(C2624-G2623)))</f>
        <v>41000.770684261326</v>
      </c>
      <c r="J2624">
        <f ca="1">IF(F2624="","",IF(C2624&lt;(F2624*(1-'inputs and tables'!$K$14)),0,IF(C2624&gt;(F2624*(1+'inputs and tables'!$K$14)),1,J2623)))</f>
        <v>1</v>
      </c>
      <c r="K2624">
        <f ca="1">IF(G2624="","",IF(C2624&lt;(G2624*(1-'inputs and tables'!$K$14)),0,IF(C2624&gt;(G2624*(1+'inputs and tables'!$K$14)),1,K2623)))</f>
        <v>1</v>
      </c>
      <c r="N2624" s="13">
        <f t="shared" si="124"/>
        <v>150973.29878729008</v>
      </c>
      <c r="O2624" s="10">
        <f ca="1">(O2623+(IF(J2623&lt;&gt;J2622,(-O2623*'inputs and tables'!$K$22-'inputs and tables'!$K$21)-O2623*'inputs and tables'!$K$22,0)*('inputs and tables'!$K$15+'inputs and tables'!$K$16)))*(IF(AND(J2623=0,'inputs and tables'!$K$16=1),(data!C2623/data!C2624-1)*'inputs and tables'!$K$18+1,1)*IF(AND(J2623=1,'inputs and tables'!$K$15=1),(data!C2624/data!C2623-1)*'inputs and tables'!$K$17+1,1))</f>
        <v>34250495.433629766</v>
      </c>
      <c r="P2624" s="10">
        <f ca="1">(P2623+(IF(K2623&lt;&gt;K2622,(-P2623*'inputs and tables'!$K$22-'inputs and tables'!$K$21)-P2623*'inputs and tables'!$K$22,0)*('inputs and tables'!$K$15+'inputs and tables'!$K$16)))*(IF(AND(K2623=0,'inputs and tables'!$K$16=1),data!C2623/data!C2624,1)*IF(AND(K2623=1,'inputs and tables'!$K$15=1),data!C2624/data!C2623,1))</f>
        <v>65453.164272123679</v>
      </c>
      <c r="R2624" s="36">
        <f ca="1">1-O2624/MAX($O$202:O2624)</f>
        <v>0.49451398585325956</v>
      </c>
      <c r="S2624" s="36">
        <f>1-N2624/MAX($N$202:N2624)</f>
        <v>0.37896426073986744</v>
      </c>
    </row>
    <row r="2625" spans="1:19" x14ac:dyDescent="0.4">
      <c r="A2625" s="17">
        <f t="shared" si="122"/>
        <v>2623</v>
      </c>
      <c r="B2625">
        <v>1646870400</v>
      </c>
      <c r="C2625">
        <v>39433.71</v>
      </c>
      <c r="D2625" s="14">
        <f t="shared" si="123"/>
        <v>44630</v>
      </c>
      <c r="F2625">
        <f ca="1">IF(A2625&lt;$F$2,"",AVERAGE(INDIRECT("C"&amp;A2625-$F$2+3):C2625))</f>
        <v>40306.917727272717</v>
      </c>
      <c r="G2625" s="2">
        <f ca="1">IF(A2625&lt;$G$2,"",IF(A2625=$G$2,AVERAGE(INDIRECT("C"&amp;A2625-$G$2+3):C2625),G2624+(2/($G$2+3))*(C2625-G2624)))</f>
        <v>40934.0872508885</v>
      </c>
      <c r="J2625">
        <f ca="1">IF(F2625="","",IF(C2625&lt;(F2625*(1-'inputs and tables'!$K$14)),0,IF(C2625&gt;(F2625*(1+'inputs and tables'!$K$14)),1,J2624)))</f>
        <v>0</v>
      </c>
      <c r="K2625">
        <f ca="1">IF(G2625="","",IF(C2625&lt;(G2625*(1-'inputs and tables'!$K$14)),0,IF(C2625&gt;(G2625*(1+'inputs and tables'!$K$14)),1,K2624)))</f>
        <v>0</v>
      </c>
      <c r="N2625" s="13">
        <f t="shared" si="124"/>
        <v>141904.02677318378</v>
      </c>
      <c r="O2625" s="10">
        <f ca="1">(O2624+(IF(J2624&lt;&gt;J2623,(-O2624*'inputs and tables'!$K$22-'inputs and tables'!$K$21)-O2624*'inputs and tables'!$K$22,0)*('inputs and tables'!$K$15+'inputs and tables'!$K$16)))*(IF(AND(J2624=0,'inputs and tables'!$K$16=1),(data!C2624/data!C2625-1)*'inputs and tables'!$K$18+1,1)*IF(AND(J2624=1,'inputs and tables'!$K$15=1),(data!C2625/data!C2624-1)*'inputs and tables'!$K$17+1,1))</f>
        <v>29561885.667425815</v>
      </c>
      <c r="P2625" s="10">
        <f ca="1">(P2624+(IF(K2624&lt;&gt;K2623,(-P2624*'inputs and tables'!$K$22-'inputs and tables'!$K$21)-P2624*'inputs and tables'!$K$22,0)*('inputs and tables'!$K$15+'inputs and tables'!$K$16)))*(IF(AND(K2624=0,'inputs and tables'!$K$16=1),data!C2624/data!C2625,1)*IF(AND(K2624=1,'inputs and tables'!$K$15=1),data!C2625/data!C2624,1))</f>
        <v>61398.217529647554</v>
      </c>
      <c r="R2625" s="36">
        <f ca="1">1-O2625/MAX($O$202:O2625)</f>
        <v>0.56371084366807644</v>
      </c>
      <c r="S2625" s="36">
        <f>1-N2625/MAX($N$202:N2625)</f>
        <v>0.41627113616137679</v>
      </c>
    </row>
    <row r="2626" spans="1:19" x14ac:dyDescent="0.4">
      <c r="A2626" s="17">
        <f t="shared" si="122"/>
        <v>2624</v>
      </c>
      <c r="B2626">
        <v>1646956800</v>
      </c>
      <c r="C2626">
        <v>38732.04</v>
      </c>
      <c r="D2626" s="14">
        <f t="shared" si="123"/>
        <v>44631</v>
      </c>
      <c r="F2626">
        <f ca="1">IF(A2626&lt;$F$2,"",AVERAGE(INDIRECT("C"&amp;A2626-$F$2+3):C2626))</f>
        <v>40349.904318181805</v>
      </c>
      <c r="G2626" s="2">
        <f ca="1">IF(A2626&lt;$G$2,"",IF(A2626=$G$2,AVERAGE(INDIRECT("C"&amp;A2626-$G$2+3):C2626),G2625+(2/($G$2+3))*(C2626-G2625)))</f>
        <v>40840.383112552823</v>
      </c>
      <c r="J2626">
        <f ca="1">IF(F2626="","",IF(C2626&lt;(F2626*(1-'inputs and tables'!$K$14)),0,IF(C2626&gt;(F2626*(1+'inputs and tables'!$K$14)),1,J2625)))</f>
        <v>0</v>
      </c>
      <c r="K2626">
        <f ca="1">IF(G2626="","",IF(C2626&lt;(G2626*(1-'inputs and tables'!$K$14)),0,IF(C2626&gt;(G2626*(1+'inputs and tables'!$K$14)),1,K2625)))</f>
        <v>0</v>
      </c>
      <c r="N2626" s="13">
        <f t="shared" si="124"/>
        <v>139379.03486991269</v>
      </c>
      <c r="O2626" s="10">
        <f ca="1">(O2625+(IF(J2625&lt;&gt;J2624,(-O2625*'inputs and tables'!$K$22-'inputs and tables'!$K$21)-O2625*'inputs and tables'!$K$22,0)*('inputs and tables'!$K$15+'inputs and tables'!$K$16)))*(IF(AND(J2625=0,'inputs and tables'!$K$16=1),(data!C2625/data!C2626-1)*'inputs and tables'!$K$18+1,1)*IF(AND(J2625=1,'inputs and tables'!$K$15=1),(data!C2626/data!C2625-1)*'inputs and tables'!$K$17+1,1))</f>
        <v>30037234.207377177</v>
      </c>
      <c r="P2626" s="10">
        <f ca="1">(P2625+(IF(K2625&lt;&gt;K2624,(-P2625*'inputs and tables'!$K$22-'inputs and tables'!$K$21)-P2625*'inputs and tables'!$K$22,0)*('inputs and tables'!$K$15+'inputs and tables'!$K$16)))*(IF(AND(K2625=0,'inputs and tables'!$K$16=1),data!C2625/data!C2626,1)*IF(AND(K2625=1,'inputs and tables'!$K$15=1),data!C2626/data!C2625,1))</f>
        <v>62385.487197985851</v>
      </c>
      <c r="R2626" s="36">
        <f ca="1">1-O2626/MAX($O$202:O2626)</f>
        <v>0.55669541116853494</v>
      </c>
      <c r="S2626" s="36">
        <f>1-N2626/MAX($N$202:N2626)</f>
        <v>0.42665780867810543</v>
      </c>
    </row>
    <row r="2627" spans="1:19" x14ac:dyDescent="0.4">
      <c r="A2627" s="17">
        <f t="shared" si="122"/>
        <v>2625</v>
      </c>
      <c r="B2627">
        <v>1647043200</v>
      </c>
      <c r="C2627">
        <v>38813.019999999997</v>
      </c>
      <c r="D2627" s="14">
        <f t="shared" si="123"/>
        <v>44632</v>
      </c>
      <c r="F2627">
        <f ca="1">IF(A2627&lt;$F$2,"",AVERAGE(INDIRECT("C"&amp;A2627-$F$2+3):C2627))</f>
        <v>40386.828181818171</v>
      </c>
      <c r="G2627" s="2">
        <f ca="1">IF(A2627&lt;$G$2,"",IF(A2627=$G$2,AVERAGE(INDIRECT("C"&amp;A2627-$G$2+3):C2627),G2626+(2/($G$2+3))*(C2627-G2626)))</f>
        <v>40754.112341805892</v>
      </c>
      <c r="J2627">
        <f ca="1">IF(F2627="","",IF(C2627&lt;(F2627*(1-'inputs and tables'!$K$14)),0,IF(C2627&gt;(F2627*(1+'inputs and tables'!$K$14)),1,J2626)))</f>
        <v>0</v>
      </c>
      <c r="K2627">
        <f ca="1">IF(G2627="","",IF(C2627&lt;(G2627*(1-'inputs and tables'!$K$14)),0,IF(C2627&gt;(G2627*(1+'inputs and tables'!$K$14)),1,K2626)))</f>
        <v>0</v>
      </c>
      <c r="N2627" s="13">
        <f t="shared" si="124"/>
        <v>139670.4451401635</v>
      </c>
      <c r="O2627" s="10">
        <f ca="1">(O2626+(IF(J2626&lt;&gt;J2625,(-O2626*'inputs and tables'!$K$22-'inputs and tables'!$K$21)-O2626*'inputs and tables'!$K$22,0)*('inputs and tables'!$K$15+'inputs and tables'!$K$16)))*(IF(AND(J2626=0,'inputs and tables'!$K$16=1),(data!C2626/data!C2627-1)*'inputs and tables'!$K$18+1,1)*IF(AND(J2626=1,'inputs and tables'!$K$15=1),(data!C2627/data!C2626-1)*'inputs and tables'!$K$17+1,1))</f>
        <v>29974564.123314839</v>
      </c>
      <c r="P2627" s="10">
        <f ca="1">(P2626+(IF(K2626&lt;&gt;K2625,(-P2626*'inputs and tables'!$K$22-'inputs and tables'!$K$21)-P2626*'inputs and tables'!$K$22,0)*('inputs and tables'!$K$15+'inputs and tables'!$K$16)))*(IF(AND(K2626=0,'inputs and tables'!$K$16=1),data!C2626/data!C2627,1)*IF(AND(K2626=1,'inputs and tables'!$K$15=1),data!C2627/data!C2626,1))</f>
        <v>62255.325289603235</v>
      </c>
      <c r="R2627" s="36">
        <f ca="1">1-O2627/MAX($O$202:O2627)</f>
        <v>0.55762032774559001</v>
      </c>
      <c r="S2627" s="36">
        <f>1-N2627/MAX($N$202:N2627)</f>
        <v>0.42545907887577006</v>
      </c>
    </row>
    <row r="2628" spans="1:19" x14ac:dyDescent="0.4">
      <c r="A2628" s="17">
        <f t="shared" si="122"/>
        <v>2626</v>
      </c>
      <c r="B2628">
        <v>1647129600</v>
      </c>
      <c r="C2628">
        <v>37793.01</v>
      </c>
      <c r="D2628" s="14">
        <f t="shared" si="123"/>
        <v>44633</v>
      </c>
      <c r="F2628">
        <f ca="1">IF(A2628&lt;$F$2,"",AVERAGE(INDIRECT("C"&amp;A2628-$F$2+3):C2628))</f>
        <v>40387.989772727262</v>
      </c>
      <c r="G2628" s="2">
        <f ca="1">IF(A2628&lt;$G$2,"",IF(A2628=$G$2,AVERAGE(INDIRECT("C"&amp;A2628-$G$2+3):C2628),G2627+(2/($G$2+3))*(C2628-G2627)))</f>
        <v>40628.107986835428</v>
      </c>
      <c r="J2628">
        <f ca="1">IF(F2628="","",IF(C2628&lt;(F2628*(1-'inputs and tables'!$K$14)),0,IF(C2628&gt;(F2628*(1+'inputs and tables'!$K$14)),1,J2627)))</f>
        <v>0</v>
      </c>
      <c r="K2628">
        <f ca="1">IF(G2628="","",IF(C2628&lt;(G2628*(1-'inputs and tables'!$K$14)),0,IF(C2628&gt;(G2628*(1+'inputs and tables'!$K$14)),1,K2627)))</f>
        <v>0</v>
      </c>
      <c r="N2628" s="13">
        <f t="shared" si="124"/>
        <v>135999.89204361453</v>
      </c>
      <c r="O2628" s="10">
        <f ca="1">(O2627+(IF(J2627&lt;&gt;J2626,(-O2627*'inputs and tables'!$K$22-'inputs and tables'!$K$21)-O2627*'inputs and tables'!$K$22,0)*('inputs and tables'!$K$15+'inputs and tables'!$K$16)))*(IF(AND(J2627=0,'inputs and tables'!$K$16=1),(data!C2627/data!C2628-1)*'inputs and tables'!$K$18+1,1)*IF(AND(J2627=1,'inputs and tables'!$K$15=1),(data!C2628/data!C2627-1)*'inputs and tables'!$K$17+1,1))</f>
        <v>30783559.097555373</v>
      </c>
      <c r="P2628" s="10">
        <f ca="1">(P2627+(IF(K2627&lt;&gt;K2626,(-P2627*'inputs and tables'!$K$22-'inputs and tables'!$K$21)-P2627*'inputs and tables'!$K$22,0)*('inputs and tables'!$K$15+'inputs and tables'!$K$16)))*(IF(AND(K2627=0,'inputs and tables'!$K$16=1),data!C2627/data!C2628,1)*IF(AND(K2627=1,'inputs and tables'!$K$15=1),data!C2628/data!C2627,1))</f>
        <v>63935.558072031738</v>
      </c>
      <c r="R2628" s="36">
        <f ca="1">1-O2628/MAX($O$202:O2628)</f>
        <v>0.54568077359268663</v>
      </c>
      <c r="S2628" s="36">
        <f>1-N2628/MAX($N$202:N2628)</f>
        <v>0.44055807104272648</v>
      </c>
    </row>
    <row r="2629" spans="1:19" x14ac:dyDescent="0.4">
      <c r="A2629" s="17">
        <f t="shared" ref="A2629:A2692" si="125">A2628+1</f>
        <v>2627</v>
      </c>
      <c r="B2629">
        <v>1647216000</v>
      </c>
      <c r="C2629">
        <v>39674.17</v>
      </c>
      <c r="D2629" s="14">
        <f t="shared" si="123"/>
        <v>44634</v>
      </c>
      <c r="F2629">
        <f ca="1">IF(A2629&lt;$F$2,"",AVERAGE(INDIRECT("C"&amp;A2629-$F$2+3):C2629))</f>
        <v>40421.6959090909</v>
      </c>
      <c r="G2629" s="2">
        <f ca="1">IF(A2629&lt;$G$2,"",IF(A2629=$G$2,AVERAGE(INDIRECT("C"&amp;A2629-$G$2+3):C2629),G2628+(2/($G$2+3))*(C2629-G2628)))</f>
        <v>40587.514881012641</v>
      </c>
      <c r="J2629">
        <f ca="1">IF(F2629="","",IF(C2629&lt;(F2629*(1-'inputs and tables'!$K$14)),0,IF(C2629&gt;(F2629*(1+'inputs and tables'!$K$14)),1,J2628)))</f>
        <v>0</v>
      </c>
      <c r="K2629">
        <f ca="1">IF(G2629="","",IF(C2629&lt;(G2629*(1-'inputs and tables'!$K$14)),0,IF(C2629&gt;(G2629*(1+'inputs and tables'!$K$14)),1,K2628)))</f>
        <v>0</v>
      </c>
      <c r="N2629" s="13">
        <f t="shared" si="124"/>
        <v>142769.33318939162</v>
      </c>
      <c r="O2629" s="10">
        <f ca="1">(O2628+(IF(J2628&lt;&gt;J2627,(-O2628*'inputs and tables'!$K$22-'inputs and tables'!$K$21)-O2628*'inputs and tables'!$K$22,0)*('inputs and tables'!$K$15+'inputs and tables'!$K$16)))*(IF(AND(J2628=0,'inputs and tables'!$K$16=1),(data!C2628/data!C2629-1)*'inputs and tables'!$K$18+1,1)*IF(AND(J2628=1,'inputs and tables'!$K$15=1),(data!C2629/data!C2628-1)*'inputs and tables'!$K$17+1,1))</f>
        <v>29323949.481728323</v>
      </c>
      <c r="P2629" s="10">
        <f ca="1">(P2628+(IF(K2628&lt;&gt;K2627,(-P2628*'inputs and tables'!$K$22-'inputs and tables'!$K$21)-P2628*'inputs and tables'!$K$22,0)*('inputs and tables'!$K$15+'inputs and tables'!$K$16)))*(IF(AND(K2628=0,'inputs and tables'!$K$16=1),data!C2628/data!C2629,1)*IF(AND(K2628=1,'inputs and tables'!$K$15=1),data!C2629/data!C2628,1))</f>
        <v>60904.038712640402</v>
      </c>
      <c r="R2629" s="36">
        <f ca="1">1-O2629/MAX($O$202:O2629)</f>
        <v>0.56722242540161871</v>
      </c>
      <c r="S2629" s="36">
        <f>1-N2629/MAX($N$202:N2629)</f>
        <v>0.41271165766953222</v>
      </c>
    </row>
    <row r="2630" spans="1:19" x14ac:dyDescent="0.4">
      <c r="A2630" s="17">
        <f t="shared" si="125"/>
        <v>2628</v>
      </c>
      <c r="B2630">
        <v>1647302400</v>
      </c>
      <c r="C2630">
        <v>39298.1</v>
      </c>
      <c r="D2630" s="14">
        <f t="shared" si="123"/>
        <v>44635</v>
      </c>
      <c r="F2630">
        <f ca="1">IF(A2630&lt;$F$2,"",AVERAGE(INDIRECT("C"&amp;A2630-$F$2+3):C2630))</f>
        <v>40453.440227272717</v>
      </c>
      <c r="G2630" s="2">
        <f ca="1">IF(A2630&lt;$G$2,"",IF(A2630=$G$2,AVERAGE(INDIRECT("C"&amp;A2630-$G$2+3):C2630),G2629+(2/($G$2+3))*(C2630-G2629)))</f>
        <v>40532.646162671677</v>
      </c>
      <c r="J2630">
        <f ca="1">IF(F2630="","",IF(C2630&lt;(F2630*(1-'inputs and tables'!$K$14)),0,IF(C2630&gt;(F2630*(1+'inputs and tables'!$K$14)),1,J2629)))</f>
        <v>0</v>
      </c>
      <c r="K2630">
        <f ca="1">IF(G2630="","",IF(C2630&lt;(G2630*(1-'inputs and tables'!$K$14)),0,IF(C2630&gt;(G2630*(1+'inputs and tables'!$K$14)),1,K2629)))</f>
        <v>0</v>
      </c>
      <c r="N2630" s="13">
        <f t="shared" si="124"/>
        <v>141416.02792471854</v>
      </c>
      <c r="O2630" s="10">
        <f ca="1">(O2629+(IF(J2629&lt;&gt;J2628,(-O2629*'inputs and tables'!$K$22-'inputs and tables'!$K$21)-O2629*'inputs and tables'!$K$22,0)*('inputs and tables'!$K$15+'inputs and tables'!$K$16)))*(IF(AND(J2629=0,'inputs and tables'!$K$16=1),(data!C2629/data!C2630-1)*'inputs and tables'!$K$18+1,1)*IF(AND(J2629=1,'inputs and tables'!$K$15=1),(data!C2630/data!C2629-1)*'inputs and tables'!$K$17+1,1))</f>
        <v>29604570.114318538</v>
      </c>
      <c r="P2630" s="10">
        <f ca="1">(P2629+(IF(K2629&lt;&gt;K2628,(-P2629*'inputs and tables'!$K$22-'inputs and tables'!$K$21)-P2629*'inputs and tables'!$K$22,0)*('inputs and tables'!$K$15+'inputs and tables'!$K$16)))*(IF(AND(K2629=0,'inputs and tables'!$K$16=1),data!C2629/data!C2630,1)*IF(AND(K2629=1,'inputs and tables'!$K$15=1),data!C2630/data!C2629,1))</f>
        <v>61486.870499384866</v>
      </c>
      <c r="R2630" s="36">
        <f ca="1">1-O2630/MAX($O$202:O2630)</f>
        <v>0.56308088516228871</v>
      </c>
      <c r="S2630" s="36">
        <f>1-N2630/MAX($N$202:N2630)</f>
        <v>0.41827854229245498</v>
      </c>
    </row>
    <row r="2631" spans="1:19" x14ac:dyDescent="0.4">
      <c r="A2631" s="17">
        <f t="shared" si="125"/>
        <v>2629</v>
      </c>
      <c r="B2631">
        <v>1647388800</v>
      </c>
      <c r="C2631">
        <v>41127.97</v>
      </c>
      <c r="D2631" s="14">
        <f t="shared" si="123"/>
        <v>44636</v>
      </c>
      <c r="F2631">
        <f ca="1">IF(A2631&lt;$F$2,"",AVERAGE(INDIRECT("C"&amp;A2631-$F$2+3):C2631))</f>
        <v>40513.35022727272</v>
      </c>
      <c r="G2631" s="2">
        <f ca="1">IF(A2631&lt;$G$2,"",IF(A2631=$G$2,AVERAGE(INDIRECT("C"&amp;A2631-$G$2+3):C2631),G2630+(2/($G$2+3))*(C2631-G2630)))</f>
        <v>40557.979091919689</v>
      </c>
      <c r="J2631">
        <f ca="1">IF(F2631="","",IF(C2631&lt;(F2631*(1-'inputs and tables'!$K$14)),0,IF(C2631&gt;(F2631*(1+'inputs and tables'!$K$14)),1,J2630)))</f>
        <v>1</v>
      </c>
      <c r="K2631">
        <f ca="1">IF(G2631="","",IF(C2631&lt;(G2631*(1-'inputs and tables'!$K$14)),0,IF(C2631&gt;(G2631*(1+'inputs and tables'!$K$14)),1,K2630)))</f>
        <v>1</v>
      </c>
      <c r="N2631" s="13">
        <f t="shared" si="124"/>
        <v>148000.89963654696</v>
      </c>
      <c r="O2631" s="10">
        <f ca="1">(O2630+(IF(J2630&lt;&gt;J2629,(-O2630*'inputs and tables'!$K$22-'inputs and tables'!$K$21)-O2630*'inputs and tables'!$K$22,0)*('inputs and tables'!$K$15+'inputs and tables'!$K$16)))*(IF(AND(J2630=0,'inputs and tables'!$K$16=1),(data!C2630/data!C2631-1)*'inputs and tables'!$K$18+1,1)*IF(AND(J2630=1,'inputs and tables'!$K$15=1),(data!C2631/data!C2630-1)*'inputs and tables'!$K$17+1,1))</f>
        <v>28287400.443287164</v>
      </c>
      <c r="P2631" s="10">
        <f ca="1">(P2630+(IF(K2630&lt;&gt;K2629,(-P2630*'inputs and tables'!$K$22-'inputs and tables'!$K$21)-P2630*'inputs and tables'!$K$22,0)*('inputs and tables'!$K$15+'inputs and tables'!$K$16)))*(IF(AND(K2630=0,'inputs and tables'!$K$16=1),data!C2630/data!C2631,1)*IF(AND(K2630=1,'inputs and tables'!$K$15=1),data!C2631/data!C2630,1))</f>
        <v>58751.19014072117</v>
      </c>
      <c r="R2631" s="36">
        <f ca="1">1-O2631/MAX($O$202:O2631)</f>
        <v>0.58252033672452441</v>
      </c>
      <c r="S2631" s="36">
        <f>1-N2631/MAX($N$202:N2631)</f>
        <v>0.39119136393484211</v>
      </c>
    </row>
    <row r="2632" spans="1:19" x14ac:dyDescent="0.4">
      <c r="A2632" s="17">
        <f t="shared" si="125"/>
        <v>2630</v>
      </c>
      <c r="B2632">
        <v>1647475200</v>
      </c>
      <c r="C2632">
        <v>40950.33</v>
      </c>
      <c r="D2632" s="14">
        <f t="shared" si="123"/>
        <v>44637</v>
      </c>
      <c r="F2632">
        <f ca="1">IF(A2632&lt;$F$2,"",AVERAGE(INDIRECT("C"&amp;A2632-$F$2+3):C2632))</f>
        <v>40564.110454545444</v>
      </c>
      <c r="G2632" s="2">
        <f ca="1">IF(A2632&lt;$G$2,"",IF(A2632=$G$2,AVERAGE(INDIRECT("C"&amp;A2632-$G$2+3):C2632),G2631+(2/($G$2+3))*(C2632-G2631)))</f>
        <v>40574.674875242257</v>
      </c>
      <c r="J2632">
        <f ca="1">IF(F2632="","",IF(C2632&lt;(F2632*(1-'inputs and tables'!$K$14)),0,IF(C2632&gt;(F2632*(1+'inputs and tables'!$K$14)),1,J2631)))</f>
        <v>1</v>
      </c>
      <c r="K2632">
        <f ca="1">IF(G2632="","",IF(C2632&lt;(G2632*(1-'inputs and tables'!$K$14)),0,IF(C2632&gt;(G2632*(1+'inputs and tables'!$K$14)),1,K2631)))</f>
        <v>1</v>
      </c>
      <c r="N2632" s="13">
        <f t="shared" si="124"/>
        <v>147361.65389182785</v>
      </c>
      <c r="O2632" s="10">
        <f ca="1">(O2631+(IF(J2631&lt;&gt;J2630,(-O2631*'inputs and tables'!$K$22-'inputs and tables'!$K$21)-O2631*'inputs and tables'!$K$22,0)*('inputs and tables'!$K$15+'inputs and tables'!$K$16)))*(IF(AND(J2631=0,'inputs and tables'!$K$16=1),(data!C2631/data!C2632-1)*'inputs and tables'!$K$18+1,1)*IF(AND(J2631=1,'inputs and tables'!$K$15=1),(data!C2632/data!C2631-1)*'inputs and tables'!$K$17+1,1))</f>
        <v>27956472.721480571</v>
      </c>
      <c r="P2632" s="10">
        <f ca="1">(P2631+(IF(K2631&lt;&gt;K2630,(-P2631*'inputs and tables'!$K$22-'inputs and tables'!$K$21)-P2631*'inputs and tables'!$K$22,0)*('inputs and tables'!$K$15+'inputs and tables'!$K$16)))*(IF(AND(K2631=0,'inputs and tables'!$K$16=1),data!C2631/data!C2632,1)*IF(AND(K2631=1,'inputs and tables'!$K$15=1),data!C2632/data!C2631,1))</f>
        <v>58380.437033652961</v>
      </c>
      <c r="R2632" s="36">
        <f ca="1">1-O2632/MAX($O$202:O2632)</f>
        <v>0.58740433425357708</v>
      </c>
      <c r="S2632" s="36">
        <f>1-N2632/MAX($N$202:N2632)</f>
        <v>0.39382093126118012</v>
      </c>
    </row>
    <row r="2633" spans="1:19" x14ac:dyDescent="0.4">
      <c r="A2633" s="17">
        <f t="shared" si="125"/>
        <v>2631</v>
      </c>
      <c r="B2633">
        <v>1647561600</v>
      </c>
      <c r="C2633">
        <v>41774.980000000003</v>
      </c>
      <c r="D2633" s="14">
        <f t="shared" si="123"/>
        <v>44638</v>
      </c>
      <c r="F2633">
        <f ca="1">IF(A2633&lt;$F$2,"",AVERAGE(INDIRECT("C"&amp;A2633-$F$2+3):C2633))</f>
        <v>40674.373863636356</v>
      </c>
      <c r="G2633" s="2">
        <f ca="1">IF(A2633&lt;$G$2,"",IF(A2633=$G$2,AVERAGE(INDIRECT("C"&amp;A2633-$G$2+3):C2633),G2632+(2/($G$2+3))*(C2633-G2632)))</f>
        <v>40625.751689061733</v>
      </c>
      <c r="J2633">
        <f ca="1">IF(F2633="","",IF(C2633&lt;(F2633*(1-'inputs and tables'!$K$14)),0,IF(C2633&gt;(F2633*(1+'inputs and tables'!$K$14)),1,J2632)))</f>
        <v>1</v>
      </c>
      <c r="K2633">
        <f ca="1">IF(G2633="","",IF(C2633&lt;(G2633*(1-'inputs and tables'!$K$14)),0,IF(C2633&gt;(G2633*(1+'inputs and tables'!$K$14)),1,K2632)))</f>
        <v>1</v>
      </c>
      <c r="N2633" s="13">
        <f t="shared" si="124"/>
        <v>150329.19500521806</v>
      </c>
      <c r="O2633" s="10">
        <f ca="1">(O2632+(IF(J2632&lt;&gt;J2631,(-O2632*'inputs and tables'!$K$22-'inputs and tables'!$K$21)-O2632*'inputs and tables'!$K$22,0)*('inputs and tables'!$K$15+'inputs and tables'!$K$16)))*(IF(AND(J2632=0,'inputs and tables'!$K$16=1),(data!C2632/data!C2633-1)*'inputs and tables'!$K$18+1,1)*IF(AND(J2632=1,'inputs and tables'!$K$15=1),(data!C2633/data!C2632-1)*'inputs and tables'!$K$17+1,1))</f>
        <v>29223182.58113201</v>
      </c>
      <c r="P2633" s="10">
        <f ca="1">(P2632+(IF(K2632&lt;&gt;K2631,(-P2632*'inputs and tables'!$K$22-'inputs and tables'!$K$21)-P2632*'inputs and tables'!$K$22,0)*('inputs and tables'!$K$15+'inputs and tables'!$K$16)))*(IF(AND(K2632=0,'inputs and tables'!$K$16=1),data!C2632/data!C2633,1)*IF(AND(K2632=1,'inputs and tables'!$K$15=1),data!C2633/data!C2632,1))</f>
        <v>59556.091232283397</v>
      </c>
      <c r="R2633" s="36">
        <f ca="1">1-O2633/MAX($O$202:O2633)</f>
        <v>0.56870959393145948</v>
      </c>
      <c r="S2633" s="36">
        <f>1-N2633/MAX($N$202:N2633)</f>
        <v>0.38161381183050713</v>
      </c>
    </row>
    <row r="2634" spans="1:19" x14ac:dyDescent="0.4">
      <c r="A2634" s="17">
        <f t="shared" si="125"/>
        <v>2632</v>
      </c>
      <c r="B2634">
        <v>1647648000</v>
      </c>
      <c r="C2634">
        <v>42232.26</v>
      </c>
      <c r="D2634" s="14">
        <f t="shared" si="123"/>
        <v>44639</v>
      </c>
      <c r="F2634">
        <f ca="1">IF(A2634&lt;$F$2,"",AVERAGE(INDIRECT("C"&amp;A2634-$F$2+3):C2634))</f>
        <v>40785.790909090902</v>
      </c>
      <c r="G2634" s="2">
        <f ca="1">IF(A2634&lt;$G$2,"",IF(A2634=$G$2,AVERAGE(INDIRECT("C"&amp;A2634-$G$2+3):C2634),G2633+(2/($G$2+3))*(C2634-G2633)))</f>
        <v>40694.113744846341</v>
      </c>
      <c r="J2634">
        <f ca="1">IF(F2634="","",IF(C2634&lt;(F2634*(1-'inputs and tables'!$K$14)),0,IF(C2634&gt;(F2634*(1+'inputs and tables'!$K$14)),1,J2633)))</f>
        <v>1</v>
      </c>
      <c r="K2634">
        <f ca="1">IF(G2634="","",IF(C2634&lt;(G2634*(1-'inputs and tables'!$K$14)),0,IF(C2634&gt;(G2634*(1+'inputs and tables'!$K$14)),1,K2633)))</f>
        <v>1</v>
      </c>
      <c r="N2634" s="13">
        <f t="shared" si="124"/>
        <v>151974.73820576502</v>
      </c>
      <c r="O2634" s="10">
        <f ca="1">(O2633+(IF(J2633&lt;&gt;J2632,(-O2633*'inputs and tables'!$K$22-'inputs and tables'!$K$21)-O2633*'inputs and tables'!$K$22,0)*('inputs and tables'!$K$15+'inputs and tables'!$K$16)))*(IF(AND(J2633=0,'inputs and tables'!$K$16=1),(data!C2633/data!C2634-1)*'inputs and tables'!$K$18+1,1)*IF(AND(J2633=1,'inputs and tables'!$K$15=1),(data!C2634/data!C2633-1)*'inputs and tables'!$K$17+1,1))</f>
        <v>29942923.155372262</v>
      </c>
      <c r="P2634" s="10">
        <f ca="1">(P2633+(IF(K2633&lt;&gt;K2632,(-P2633*'inputs and tables'!$K$22-'inputs and tables'!$K$21)-P2633*'inputs and tables'!$K$22,0)*('inputs and tables'!$K$15+'inputs and tables'!$K$16)))*(IF(AND(K2633=0,'inputs and tables'!$K$16=1),data!C2633/data!C2634,1)*IF(AND(K2633=1,'inputs and tables'!$K$15=1),data!C2634/data!C2633,1))</f>
        <v>60208.007987209399</v>
      </c>
      <c r="R2634" s="36">
        <f ca="1">1-O2634/MAX($O$202:O2634)</f>
        <v>0.55808730104237136</v>
      </c>
      <c r="S2634" s="36">
        <f>1-N2634/MAX($N$202:N2634)</f>
        <v>0.37484479276392368</v>
      </c>
    </row>
    <row r="2635" spans="1:19" x14ac:dyDescent="0.4">
      <c r="A2635" s="17">
        <f t="shared" si="125"/>
        <v>2633</v>
      </c>
      <c r="B2635">
        <v>1647734400</v>
      </c>
      <c r="C2635">
        <v>41287.24</v>
      </c>
      <c r="D2635" s="14">
        <f t="shared" si="123"/>
        <v>44640</v>
      </c>
      <c r="F2635">
        <f ca="1">IF(A2635&lt;$F$2,"",AVERAGE(INDIRECT("C"&amp;A2635-$F$2+3):C2635))</f>
        <v>40778.349999999991</v>
      </c>
      <c r="G2635" s="2">
        <f ca="1">IF(A2635&lt;$G$2,"",IF(A2635=$G$2,AVERAGE(INDIRECT("C"&amp;A2635-$G$2+3):C2635),G2634+(2/($G$2+3))*(C2635-G2634)))</f>
        <v>40719.353159959261</v>
      </c>
      <c r="J2635">
        <f ca="1">IF(F2635="","",IF(C2635&lt;(F2635*(1-'inputs and tables'!$K$14)),0,IF(C2635&gt;(F2635*(1+'inputs and tables'!$K$14)),1,J2634)))</f>
        <v>1</v>
      </c>
      <c r="K2635">
        <f ca="1">IF(G2635="","",IF(C2635&lt;(G2635*(1-'inputs and tables'!$K$14)),0,IF(C2635&gt;(G2635*(1+'inputs and tables'!$K$14)),1,K2634)))</f>
        <v>1</v>
      </c>
      <c r="N2635" s="13">
        <f t="shared" si="124"/>
        <v>148574.04008780466</v>
      </c>
      <c r="O2635" s="10">
        <f ca="1">(O2634+(IF(J2634&lt;&gt;J2633,(-O2634*'inputs and tables'!$K$22-'inputs and tables'!$K$21)-O2634*'inputs and tables'!$K$22,0)*('inputs and tables'!$K$15+'inputs and tables'!$K$16)))*(IF(AND(J2634=0,'inputs and tables'!$K$16=1),(data!C2634/data!C2635-1)*'inputs and tables'!$K$18+1,1)*IF(AND(J2634=1,'inputs and tables'!$K$15=1),(data!C2635/data!C2634-1)*'inputs and tables'!$K$17+1,1))</f>
        <v>28435367.37240795</v>
      </c>
      <c r="P2635" s="10">
        <f ca="1">(P2634+(IF(K2634&lt;&gt;K2633,(-P2634*'inputs and tables'!$K$22-'inputs and tables'!$K$21)-P2634*'inputs and tables'!$K$22,0)*('inputs and tables'!$K$15+'inputs and tables'!$K$16)))*(IF(AND(K2634=0,'inputs and tables'!$K$16=1),data!C2634/data!C2635,1)*IF(AND(K2634=1,'inputs and tables'!$K$15=1),data!C2635/data!C2634,1))</f>
        <v>58860.749476580968</v>
      </c>
      <c r="R2635" s="36">
        <f ca="1">1-O2635/MAX($O$202:O2635)</f>
        <v>0.58033656646719378</v>
      </c>
      <c r="S2635" s="36">
        <f>1-N2635/MAX($N$202:N2635)</f>
        <v>0.38883372383089099</v>
      </c>
    </row>
    <row r="2636" spans="1:19" x14ac:dyDescent="0.4">
      <c r="A2636" s="17">
        <f t="shared" si="125"/>
        <v>2634</v>
      </c>
      <c r="B2636">
        <v>1647820800</v>
      </c>
      <c r="C2636">
        <v>41017.71</v>
      </c>
      <c r="D2636" s="14">
        <f t="shared" si="123"/>
        <v>44641</v>
      </c>
      <c r="F2636">
        <f ca="1">IF(A2636&lt;$F$2,"",AVERAGE(INDIRECT("C"&amp;A2636-$F$2+3):C2636))</f>
        <v>40769.551363636361</v>
      </c>
      <c r="G2636" s="2">
        <f ca="1">IF(A2636&lt;$G$2,"",IF(A2636=$G$2,AVERAGE(INDIRECT("C"&amp;A2636-$G$2+3):C2636),G2635+(2/($G$2+3))*(C2636-G2635)))</f>
        <v>40732.049195705673</v>
      </c>
      <c r="J2636">
        <f ca="1">IF(F2636="","",IF(C2636&lt;(F2636*(1-'inputs and tables'!$K$14)),0,IF(C2636&gt;(F2636*(1+'inputs and tables'!$K$14)),1,J2635)))</f>
        <v>1</v>
      </c>
      <c r="K2636">
        <f ca="1">IF(G2636="","",IF(C2636&lt;(G2636*(1-'inputs and tables'!$K$14)),0,IF(C2636&gt;(G2636*(1+'inputs and tables'!$K$14)),1,K2635)))</f>
        <v>1</v>
      </c>
      <c r="N2636" s="13">
        <f t="shared" si="124"/>
        <v>147604.12393393085</v>
      </c>
      <c r="O2636" s="10">
        <f ca="1">(O2635+(IF(J2635&lt;&gt;J2634,(-O2635*'inputs and tables'!$K$22-'inputs and tables'!$K$21)-O2635*'inputs and tables'!$K$22,0)*('inputs and tables'!$K$15+'inputs and tables'!$K$16)))*(IF(AND(J2635=0,'inputs and tables'!$K$16=1),(data!C2635/data!C2636-1)*'inputs and tables'!$K$18+1,1)*IF(AND(J2635=1,'inputs and tables'!$K$15=1),(data!C2636/data!C2635-1)*'inputs and tables'!$K$17+1,1))</f>
        <v>28017698.008271687</v>
      </c>
      <c r="P2636" s="10">
        <f ca="1">(P2635+(IF(K2635&lt;&gt;K2634,(-P2635*'inputs and tables'!$K$22-'inputs and tables'!$K$21)-P2635*'inputs and tables'!$K$22,0)*('inputs and tables'!$K$15+'inputs and tables'!$K$16)))*(IF(AND(K2635=0,'inputs and tables'!$K$16=1),data!C2635/data!C2636,1)*IF(AND(K2635=1,'inputs and tables'!$K$15=1),data!C2636/data!C2635,1))</f>
        <v>58476.496670958149</v>
      </c>
      <c r="R2636" s="36">
        <f ca="1">1-O2636/MAX($O$202:O2636)</f>
        <v>0.58650074072030978</v>
      </c>
      <c r="S2636" s="36">
        <f>1-N2636/MAX($N$202:N2636)</f>
        <v>0.39282351938069904</v>
      </c>
    </row>
    <row r="2637" spans="1:19" x14ac:dyDescent="0.4">
      <c r="A2637" s="17">
        <f t="shared" si="125"/>
        <v>2635</v>
      </c>
      <c r="B2637">
        <v>1647907200</v>
      </c>
      <c r="C2637">
        <v>42378.26</v>
      </c>
      <c r="D2637" s="14">
        <f t="shared" si="123"/>
        <v>44642</v>
      </c>
      <c r="F2637">
        <f ca="1">IF(A2637&lt;$F$2,"",AVERAGE(INDIRECT("C"&amp;A2637-$F$2+3):C2637))</f>
        <v>40768.712727272723</v>
      </c>
      <c r="G2637" s="2">
        <f ca="1">IF(A2637&lt;$G$2,"",IF(A2637=$G$2,AVERAGE(INDIRECT("C"&amp;A2637-$G$2+3):C2637),G2636+(2/($G$2+3))*(C2637-G2636)))</f>
        <v>40802.100719292663</v>
      </c>
      <c r="J2637">
        <f ca="1">IF(F2637="","",IF(C2637&lt;(F2637*(1-'inputs and tables'!$K$14)),0,IF(C2637&gt;(F2637*(1+'inputs and tables'!$K$14)),1,J2636)))</f>
        <v>1</v>
      </c>
      <c r="K2637">
        <f ca="1">IF(G2637="","",IF(C2637&lt;(G2637*(1-'inputs and tables'!$K$14)),0,IF(C2637&gt;(G2637*(1+'inputs and tables'!$K$14)),1,K2636)))</f>
        <v>1</v>
      </c>
      <c r="N2637" s="13">
        <f t="shared" si="124"/>
        <v>152500.12594911671</v>
      </c>
      <c r="O2637" s="10">
        <f ca="1">(O2636+(IF(J2636&lt;&gt;J2635,(-O2636*'inputs and tables'!$K$22-'inputs and tables'!$K$21)-O2636*'inputs and tables'!$K$22,0)*('inputs and tables'!$K$15+'inputs and tables'!$K$16)))*(IF(AND(J2636=0,'inputs and tables'!$K$16=1),(data!C2636/data!C2637-1)*'inputs and tables'!$K$18+1,1)*IF(AND(J2636=1,'inputs and tables'!$K$15=1),(data!C2637/data!C2636-1)*'inputs and tables'!$K$17+1,1))</f>
        <v>30108717.419316251</v>
      </c>
      <c r="P2637" s="10">
        <f ca="1">(P2636+(IF(K2636&lt;&gt;K2635,(-P2636*'inputs and tables'!$K$22-'inputs and tables'!$K$21)-P2636*'inputs and tables'!$K$22,0)*('inputs and tables'!$K$15+'inputs and tables'!$K$16)))*(IF(AND(K2636=0,'inputs and tables'!$K$16=1),data!C2636/data!C2637,1)*IF(AND(K2636=1,'inputs and tables'!$K$15=1),data!C2637/data!C2636,1))</f>
        <v>60416.151457772721</v>
      </c>
      <c r="R2637" s="36">
        <f ca="1">1-O2637/MAX($O$202:O2637)</f>
        <v>0.55564042602382346</v>
      </c>
      <c r="S2637" s="36">
        <f>1-N2637/MAX($N$202:N2637)</f>
        <v>0.37268358566166426</v>
      </c>
    </row>
    <row r="2638" spans="1:19" x14ac:dyDescent="0.4">
      <c r="A2638" s="17">
        <f t="shared" si="125"/>
        <v>2636</v>
      </c>
      <c r="B2638">
        <v>1647993600</v>
      </c>
      <c r="C2638">
        <v>42899.71</v>
      </c>
      <c r="D2638" s="14">
        <f t="shared" si="123"/>
        <v>44643</v>
      </c>
      <c r="F2638">
        <f ca="1">IF(A2638&lt;$F$2,"",AVERAGE(INDIRECT("C"&amp;A2638-$F$2+3):C2638))</f>
        <v>40746.704545454537</v>
      </c>
      <c r="G2638" s="2">
        <f ca="1">IF(A2638&lt;$G$2,"",IF(A2638=$G$2,AVERAGE(INDIRECT("C"&amp;A2638-$G$2+3):C2638),G2637+(2/($G$2+3))*(C2638-G2637)))</f>
        <v>40891.360688684465</v>
      </c>
      <c r="J2638">
        <f ca="1">IF(F2638="","",IF(C2638&lt;(F2638*(1-'inputs and tables'!$K$14)),0,IF(C2638&gt;(F2638*(1+'inputs and tables'!$K$14)),1,J2637)))</f>
        <v>1</v>
      </c>
      <c r="K2638">
        <f ca="1">IF(G2638="","",IF(C2638&lt;(G2638*(1-'inputs and tables'!$K$14)),0,IF(C2638&gt;(G2638*(1+'inputs and tables'!$K$14)),1,K2637)))</f>
        <v>1</v>
      </c>
      <c r="N2638" s="13">
        <f t="shared" si="124"/>
        <v>154376.58785850531</v>
      </c>
      <c r="O2638" s="10">
        <f ca="1">(O2637+(IF(J2637&lt;&gt;J2636,(-O2637*'inputs and tables'!$K$22-'inputs and tables'!$K$21)-O2637*'inputs and tables'!$K$22,0)*('inputs and tables'!$K$15+'inputs and tables'!$K$16)))*(IF(AND(J2637=0,'inputs and tables'!$K$16=1),(data!C2637/data!C2638-1)*'inputs and tables'!$K$18+1,1)*IF(AND(J2637=1,'inputs and tables'!$K$15=1),(data!C2638/data!C2637-1)*'inputs and tables'!$K$17+1,1))</f>
        <v>30942291.734806791</v>
      </c>
      <c r="P2638" s="10">
        <f ca="1">(P2637+(IF(K2637&lt;&gt;K2636,(-P2637*'inputs and tables'!$K$22-'inputs and tables'!$K$21)-P2637*'inputs and tables'!$K$22,0)*('inputs and tables'!$K$15+'inputs and tables'!$K$16)))*(IF(AND(K2637=0,'inputs and tables'!$K$16=1),data!C2637/data!C2638,1)*IF(AND(K2637=1,'inputs and tables'!$K$15=1),data!C2638/data!C2637,1))</f>
        <v>61159.551544931921</v>
      </c>
      <c r="R2638" s="36">
        <f ca="1">1-O2638/MAX($O$202:O2638)</f>
        <v>0.54333811760761619</v>
      </c>
      <c r="S2638" s="36">
        <f>1-N2638/MAX($N$202:N2638)</f>
        <v>0.36496467166527258</v>
      </c>
    </row>
    <row r="2639" spans="1:19" x14ac:dyDescent="0.4">
      <c r="A2639" s="17">
        <f t="shared" si="125"/>
        <v>2637</v>
      </c>
      <c r="B2639">
        <v>1648080000</v>
      </c>
      <c r="C2639">
        <v>44012.29</v>
      </c>
      <c r="D2639" s="14">
        <f t="shared" si="123"/>
        <v>44644</v>
      </c>
      <c r="F2639">
        <f ca="1">IF(A2639&lt;$F$2,"",AVERAGE(INDIRECT("C"&amp;A2639-$F$2+3):C2639))</f>
        <v>40745.038636363635</v>
      </c>
      <c r="G2639" s="2">
        <f ca="1">IF(A2639&lt;$G$2,"",IF(A2639=$G$2,AVERAGE(INDIRECT("C"&amp;A2639-$G$2+3):C2639),G2638+(2/($G$2+3))*(C2639-G2638)))</f>
        <v>41024.16619129364</v>
      </c>
      <c r="J2639">
        <f ca="1">IF(F2639="","",IF(C2639&lt;(F2639*(1-'inputs and tables'!$K$14)),0,IF(C2639&gt;(F2639*(1+'inputs and tables'!$K$14)),1,J2638)))</f>
        <v>1</v>
      </c>
      <c r="K2639">
        <f ca="1">IF(G2639="","",IF(C2639&lt;(G2639*(1-'inputs and tables'!$K$14)),0,IF(C2639&gt;(G2639*(1+'inputs and tables'!$K$14)),1,K2638)))</f>
        <v>1</v>
      </c>
      <c r="N2639" s="13">
        <f t="shared" si="124"/>
        <v>158380.25837561639</v>
      </c>
      <c r="O2639" s="10">
        <f ca="1">(O2638+(IF(J2638&lt;&gt;J2637,(-O2638*'inputs and tables'!$K$22-'inputs and tables'!$K$21)-O2638*'inputs and tables'!$K$22,0)*('inputs and tables'!$K$15+'inputs and tables'!$K$16)))*(IF(AND(J2638=0,'inputs and tables'!$K$16=1),(data!C2638/data!C2639-1)*'inputs and tables'!$K$18+1,1)*IF(AND(J2638=1,'inputs and tables'!$K$15=1),(data!C2639/data!C2638-1)*'inputs and tables'!$K$17+1,1))</f>
        <v>32747851.576847691</v>
      </c>
      <c r="P2639" s="10">
        <f ca="1">(P2638+(IF(K2638&lt;&gt;K2637,(-P2638*'inputs and tables'!$K$22-'inputs and tables'!$K$21)-P2638*'inputs and tables'!$K$22,0)*('inputs and tables'!$K$15+'inputs and tables'!$K$16)))*(IF(AND(K2638=0,'inputs and tables'!$K$16=1),data!C2638/data!C2639,1)*IF(AND(K2638=1,'inputs and tables'!$K$15=1),data!C2639/data!C2638,1))</f>
        <v>62745.690329036996</v>
      </c>
      <c r="R2639" s="36">
        <f ca="1">1-O2639/MAX($O$202:O2639)</f>
        <v>0.51669075860443725</v>
      </c>
      <c r="S2639" s="36">
        <f>1-N2639/MAX($N$202:N2639)</f>
        <v>0.34849538537875346</v>
      </c>
    </row>
    <row r="2640" spans="1:19" x14ac:dyDescent="0.4">
      <c r="A2640" s="17">
        <f t="shared" si="125"/>
        <v>2638</v>
      </c>
      <c r="B2640">
        <v>1648166400</v>
      </c>
      <c r="C2640">
        <v>44331.85</v>
      </c>
      <c r="D2640" s="14">
        <f t="shared" si="123"/>
        <v>44645</v>
      </c>
      <c r="F2640">
        <f ca="1">IF(A2640&lt;$F$2,"",AVERAGE(INDIRECT("C"&amp;A2640-$F$2+3):C2640))</f>
        <v>40743.118181818179</v>
      </c>
      <c r="G2640" s="2">
        <f ca="1">IF(A2640&lt;$G$2,"",IF(A2640=$G$2,AVERAGE(INDIRECT("C"&amp;A2640-$G$2+3):C2640),G2639+(2/($G$2+3))*(C2640-G2639)))</f>
        <v>41164.918693791784</v>
      </c>
      <c r="J2640">
        <f ca="1">IF(F2640="","",IF(C2640&lt;(F2640*(1-'inputs and tables'!$K$14)),0,IF(C2640&gt;(F2640*(1+'inputs and tables'!$K$14)),1,J2639)))</f>
        <v>1</v>
      </c>
      <c r="K2640">
        <f ca="1">IF(G2640="","",IF(C2640&lt;(G2640*(1-'inputs and tables'!$K$14)),0,IF(C2640&gt;(G2640*(1+'inputs and tables'!$K$14)),1,K2639)))</f>
        <v>1</v>
      </c>
      <c r="N2640" s="13">
        <f t="shared" si="124"/>
        <v>159530.20979524284</v>
      </c>
      <c r="O2640" s="10">
        <f ca="1">(O2639+(IF(J2639&lt;&gt;J2638,(-O2639*'inputs and tables'!$K$22-'inputs and tables'!$K$21)-O2639*'inputs and tables'!$K$22,0)*('inputs and tables'!$K$15+'inputs and tables'!$K$16)))*(IF(AND(J2639=0,'inputs and tables'!$K$16=1),(data!C2639/data!C2640-1)*'inputs and tables'!$K$18+1,1)*IF(AND(J2639=1,'inputs and tables'!$K$15=1),(data!C2640/data!C2639-1)*'inputs and tables'!$K$17+1,1))</f>
        <v>33282839.253295995</v>
      </c>
      <c r="P2640" s="10">
        <f ca="1">(P2639+(IF(K2639&lt;&gt;K2638,(-P2639*'inputs and tables'!$K$22-'inputs and tables'!$K$21)-P2639*'inputs and tables'!$K$22,0)*('inputs and tables'!$K$15+'inputs and tables'!$K$16)))*(IF(AND(K2639=0,'inputs and tables'!$K$16=1),data!C2639/data!C2640,1)*IF(AND(K2639=1,'inputs and tables'!$K$15=1),data!C2640/data!C2639,1))</f>
        <v>63201.267914332981</v>
      </c>
      <c r="R2640" s="36">
        <f ca="1">1-O2640/MAX($O$202:O2640)</f>
        <v>0.50879514177432417</v>
      </c>
      <c r="S2640" s="36">
        <f>1-N2640/MAX($N$202:N2640)</f>
        <v>0.34376500632671225</v>
      </c>
    </row>
    <row r="2641" spans="1:19" x14ac:dyDescent="0.4">
      <c r="A2641" s="17">
        <f t="shared" si="125"/>
        <v>2639</v>
      </c>
      <c r="B2641">
        <v>1648252800</v>
      </c>
      <c r="C2641">
        <v>44539.42</v>
      </c>
      <c r="D2641" s="14">
        <f t="shared" si="123"/>
        <v>44646</v>
      </c>
      <c r="F2641">
        <f ca="1">IF(A2641&lt;$F$2,"",AVERAGE(INDIRECT("C"&amp;A2641-$F$2+3):C2641))</f>
        <v>40766.111590909088</v>
      </c>
      <c r="G2641" s="2">
        <f ca="1">IF(A2641&lt;$G$2,"",IF(A2641=$G$2,AVERAGE(INDIRECT("C"&amp;A2641-$G$2+3):C2641),G2640+(2/($G$2+3))*(C2641-G2640)))</f>
        <v>41308.514494055962</v>
      </c>
      <c r="J2641">
        <f ca="1">IF(F2641="","",IF(C2641&lt;(F2641*(1-'inputs and tables'!$K$14)),0,IF(C2641&gt;(F2641*(1+'inputs and tables'!$K$14)),1,J2640)))</f>
        <v>1</v>
      </c>
      <c r="K2641">
        <f ca="1">IF(G2641="","",IF(C2641&lt;(G2641*(1-'inputs and tables'!$K$14)),0,IF(C2641&gt;(G2641*(1+'inputs and tables'!$K$14)),1,K2640)))</f>
        <v>1</v>
      </c>
      <c r="N2641" s="13">
        <f t="shared" si="124"/>
        <v>160277.16002734905</v>
      </c>
      <c r="O2641" s="10">
        <f ca="1">(O2640+(IF(J2640&lt;&gt;J2639,(-O2640*'inputs and tables'!$K$22-'inputs and tables'!$K$21)-O2640*'inputs and tables'!$K$22,0)*('inputs and tables'!$K$15+'inputs and tables'!$K$16)))*(IF(AND(J2640=0,'inputs and tables'!$K$16=1),(data!C2640/data!C2641-1)*'inputs and tables'!$K$18+1,1)*IF(AND(J2640=1,'inputs and tables'!$K$15=1),(data!C2641/data!C2640-1)*'inputs and tables'!$K$17+1,1))</f>
        <v>33633471.307306029</v>
      </c>
      <c r="P2641" s="10">
        <f ca="1">(P2640+(IF(K2640&lt;&gt;K2639,(-P2640*'inputs and tables'!$K$22-'inputs and tables'!$K$21)-P2640*'inputs and tables'!$K$22,0)*('inputs and tables'!$K$15+'inputs and tables'!$K$16)))*(IF(AND(K2640=0,'inputs and tables'!$K$16=1),data!C2640/data!C2641,1)*IF(AND(K2640=1,'inputs and tables'!$K$15=1),data!C2641/data!C2640,1))</f>
        <v>63497.188052585225</v>
      </c>
      <c r="R2641" s="36">
        <f ca="1">1-O2641/MAX($O$202:O2641)</f>
        <v>0.5036203378139823</v>
      </c>
      <c r="S2641" s="36">
        <f>1-N2641/MAX($N$202:N2641)</f>
        <v>0.34069239154441111</v>
      </c>
    </row>
    <row r="2642" spans="1:19" x14ac:dyDescent="0.4">
      <c r="A2642" s="17">
        <f t="shared" si="125"/>
        <v>2640</v>
      </c>
      <c r="B2642">
        <v>1648339200</v>
      </c>
      <c r="C2642">
        <v>46850.01</v>
      </c>
      <c r="D2642" s="14">
        <f t="shared" si="123"/>
        <v>44647</v>
      </c>
      <c r="F2642">
        <f ca="1">IF(A2642&lt;$F$2,"",AVERAGE(INDIRECT("C"&amp;A2642-$F$2+3):C2642))</f>
        <v>40867.555681818187</v>
      </c>
      <c r="G2642" s="2">
        <f ca="1">IF(A2642&lt;$G$2,"",IF(A2642=$G$2,AVERAGE(INDIRECT("C"&amp;A2642-$G$2+3):C2642),G2641+(2/($G$2+3))*(C2642-G2641)))</f>
        <v>41544.322813457838</v>
      </c>
      <c r="J2642">
        <f ca="1">IF(F2642="","",IF(C2642&lt;(F2642*(1-'inputs and tables'!$K$14)),0,IF(C2642&gt;(F2642*(1+'inputs and tables'!$K$14)),1,J2641)))</f>
        <v>1</v>
      </c>
      <c r="K2642">
        <f ca="1">IF(G2642="","",IF(C2642&lt;(G2642*(1-'inputs and tables'!$K$14)),0,IF(C2642&gt;(G2642*(1+'inputs and tables'!$K$14)),1,K2641)))</f>
        <v>1</v>
      </c>
      <c r="N2642" s="13">
        <f t="shared" si="124"/>
        <v>168591.92486235575</v>
      </c>
      <c r="O2642" s="10">
        <f ca="1">(O2641+(IF(J2641&lt;&gt;J2640,(-O2641*'inputs and tables'!$K$22-'inputs and tables'!$K$21)-O2641*'inputs and tables'!$K$22,0)*('inputs and tables'!$K$15+'inputs and tables'!$K$16)))*(IF(AND(J2641=0,'inputs and tables'!$K$16=1),(data!C2641/data!C2642-1)*'inputs and tables'!$K$18+1,1)*IF(AND(J2641=1,'inputs and tables'!$K$15=1),(data!C2642/data!C2641-1)*'inputs and tables'!$K$17+1,1))</f>
        <v>37559310.83446835</v>
      </c>
      <c r="P2642" s="10">
        <f ca="1">(P2641+(IF(K2641&lt;&gt;K2640,(-P2641*'inputs and tables'!$K$22-'inputs and tables'!$K$21)-P2641*'inputs and tables'!$K$22,0)*('inputs and tables'!$K$15+'inputs and tables'!$K$16)))*(IF(AND(K2641=0,'inputs and tables'!$K$16=1),data!C2641/data!C2642,1)*IF(AND(K2641=1,'inputs and tables'!$K$15=1),data!C2642/data!C2641,1))</f>
        <v>66791.258063879111</v>
      </c>
      <c r="R2642" s="36">
        <f ca="1">1-O2642/MAX($O$202:O2642)</f>
        <v>0.44568082629332528</v>
      </c>
      <c r="S2642" s="36">
        <f>1-N2642/MAX($N$202:N2642)</f>
        <v>0.30648921676078333</v>
      </c>
    </row>
    <row r="2643" spans="1:19" x14ac:dyDescent="0.4">
      <c r="A2643" s="17">
        <f t="shared" si="125"/>
        <v>2641</v>
      </c>
      <c r="B2643">
        <v>1648425600</v>
      </c>
      <c r="C2643">
        <v>47144.92</v>
      </c>
      <c r="D2643" s="14">
        <f t="shared" si="123"/>
        <v>44648</v>
      </c>
      <c r="F2643">
        <f ca="1">IF(A2643&lt;$F$2,"",AVERAGE(INDIRECT("C"&amp;A2643-$F$2+3):C2643))</f>
        <v>40978.918181818182</v>
      </c>
      <c r="G2643" s="2">
        <f ca="1">IF(A2643&lt;$G$2,"",IF(A2643=$G$2,AVERAGE(INDIRECT("C"&amp;A2643-$G$2+3):C2643),G2642+(2/($G$2+3))*(C2643-G2642)))</f>
        <v>41782.64609799155</v>
      </c>
      <c r="J2643">
        <f ca="1">IF(F2643="","",IF(C2643&lt;(F2643*(1-'inputs and tables'!$K$14)),0,IF(C2643&gt;(F2643*(1+'inputs and tables'!$K$14)),1,J2642)))</f>
        <v>1</v>
      </c>
      <c r="K2643">
        <f ca="1">IF(G2643="","",IF(C2643&lt;(G2643*(1-'inputs and tables'!$K$14)),0,IF(C2643&gt;(G2643*(1+'inputs and tables'!$K$14)),1,K2642)))</f>
        <v>1</v>
      </c>
      <c r="N2643" s="13">
        <f t="shared" si="124"/>
        <v>169653.17211846428</v>
      </c>
      <c r="O2643" s="10">
        <f ca="1">(O2642+(IF(J2642&lt;&gt;J2641,(-O2642*'inputs and tables'!$K$22-'inputs and tables'!$K$21)-O2642*'inputs and tables'!$K$22,0)*('inputs and tables'!$K$15+'inputs and tables'!$K$16)))*(IF(AND(J2642=0,'inputs and tables'!$K$16=1),(data!C2642/data!C2643-1)*'inputs and tables'!$K$18+1,1)*IF(AND(J2642=1,'inputs and tables'!$K$15=1),(data!C2643/data!C2642-1)*'inputs and tables'!$K$17+1,1))</f>
        <v>38091272.018808208</v>
      </c>
      <c r="P2643" s="10">
        <f ca="1">(P2642+(IF(K2642&lt;&gt;K2641,(-P2642*'inputs and tables'!$K$22-'inputs and tables'!$K$21)-P2642*'inputs and tables'!$K$22,0)*('inputs and tables'!$K$15+'inputs and tables'!$K$16)))*(IF(AND(K2642=0,'inputs and tables'!$K$16=1),data!C2642/data!C2643,1)*IF(AND(K2642=1,'inputs and tables'!$K$15=1),data!C2643/data!C2642,1))</f>
        <v>67211.693618014935</v>
      </c>
      <c r="R2643" s="36">
        <f ca="1">1-O2643/MAX($O$202:O2643)</f>
        <v>0.43782987595382417</v>
      </c>
      <c r="S2643" s="36">
        <f>1-N2643/MAX($N$202:N2643)</f>
        <v>0.30212372644210295</v>
      </c>
    </row>
    <row r="2644" spans="1:19" x14ac:dyDescent="0.4">
      <c r="A2644" s="17">
        <f t="shared" si="125"/>
        <v>2642</v>
      </c>
      <c r="B2644">
        <v>1648512000</v>
      </c>
      <c r="C2644">
        <v>47454.19</v>
      </c>
      <c r="D2644" s="14">
        <f t="shared" si="123"/>
        <v>44649</v>
      </c>
      <c r="F2644">
        <f ca="1">IF(A2644&lt;$F$2,"",AVERAGE(INDIRECT("C"&amp;A2644-$F$2+3):C2644))</f>
        <v>41101.172727272722</v>
      </c>
      <c r="G2644" s="2">
        <f ca="1">IF(A2644&lt;$G$2,"",IF(A2644=$G$2,AVERAGE(INDIRECT("C"&amp;A2644-$G$2+3):C2644),G2643+(2/($G$2+3))*(C2644-G2643)))</f>
        <v>42023.988391694038</v>
      </c>
      <c r="J2644">
        <f ca="1">IF(F2644="","",IF(C2644&lt;(F2644*(1-'inputs and tables'!$K$14)),0,IF(C2644&gt;(F2644*(1+'inputs and tables'!$K$14)),1,J2643)))</f>
        <v>1</v>
      </c>
      <c r="K2644">
        <f ca="1">IF(G2644="","",IF(C2644&lt;(G2644*(1-'inputs and tables'!$K$14)),0,IF(C2644&gt;(G2644*(1+'inputs and tables'!$K$14)),1,K2643)))</f>
        <v>1</v>
      </c>
      <c r="N2644" s="13">
        <f t="shared" si="124"/>
        <v>170766.09449782304</v>
      </c>
      <c r="O2644" s="10">
        <f ca="1">(O2643+(IF(J2643&lt;&gt;J2642,(-O2643*'inputs and tables'!$K$22-'inputs and tables'!$K$21)-O2643*'inputs and tables'!$K$22,0)*('inputs and tables'!$K$15+'inputs and tables'!$K$16)))*(IF(AND(J2643=0,'inputs and tables'!$K$16=1),(data!C2643/data!C2644-1)*'inputs and tables'!$K$18+1,1)*IF(AND(J2643=1,'inputs and tables'!$K$15=1),(data!C2644/data!C2643-1)*'inputs and tables'!$K$17+1,1))</f>
        <v>38653497.96635098</v>
      </c>
      <c r="P2644" s="10">
        <f ca="1">(P2643+(IF(K2643&lt;&gt;K2642,(-P2643*'inputs and tables'!$K$22-'inputs and tables'!$K$21)-P2643*'inputs and tables'!$K$22,0)*('inputs and tables'!$K$15+'inputs and tables'!$K$16)))*(IF(AND(K2643=0,'inputs and tables'!$K$16=1),data!C2643/data!C2644,1)*IF(AND(K2643=1,'inputs and tables'!$K$15=1),data!C2644/data!C2643,1))</f>
        <v>67652.601365556853</v>
      </c>
      <c r="R2644" s="36">
        <f ca="1">1-O2644/MAX($O$202:O2644)</f>
        <v>0.42953226303829761</v>
      </c>
      <c r="S2644" s="36">
        <f>1-N2644/MAX($N$202:N2644)</f>
        <v>0.29754566808240579</v>
      </c>
    </row>
    <row r="2645" spans="1:19" x14ac:dyDescent="0.4">
      <c r="A2645" s="17">
        <f t="shared" si="125"/>
        <v>2643</v>
      </c>
      <c r="B2645">
        <v>1648598400</v>
      </c>
      <c r="C2645">
        <v>47078.03</v>
      </c>
      <c r="D2645" s="14">
        <f t="shared" si="123"/>
        <v>44650</v>
      </c>
      <c r="F2645">
        <f ca="1">IF(A2645&lt;$F$2,"",AVERAGE(INDIRECT("C"&amp;A2645-$F$2+3):C2645))</f>
        <v>41204.111818181816</v>
      </c>
      <c r="G2645" s="2">
        <f ca="1">IF(A2645&lt;$G$2,"",IF(A2645=$G$2,AVERAGE(INDIRECT("C"&amp;A2645-$G$2+3):C2645),G2644+(2/($G$2+3))*(C2645-G2644)))</f>
        <v>42239.053992047484</v>
      </c>
      <c r="J2645">
        <f ca="1">IF(F2645="","",IF(C2645&lt;(F2645*(1-'inputs and tables'!$K$14)),0,IF(C2645&gt;(F2645*(1+'inputs and tables'!$K$14)),1,J2644)))</f>
        <v>1</v>
      </c>
      <c r="K2645">
        <f ca="1">IF(G2645="","",IF(C2645&lt;(G2645*(1-'inputs and tables'!$K$14)),0,IF(C2645&gt;(G2645*(1+'inputs and tables'!$K$14)),1,K2644)))</f>
        <v>1</v>
      </c>
      <c r="N2645" s="13">
        <f t="shared" si="124"/>
        <v>169412.46536399311</v>
      </c>
      <c r="O2645" s="10">
        <f ca="1">(O2644+(IF(J2644&lt;&gt;J2643,(-O2644*'inputs and tables'!$K$22-'inputs and tables'!$K$21)-O2644*'inputs and tables'!$K$22,0)*('inputs and tables'!$K$15+'inputs and tables'!$K$16)))*(IF(AND(J2644=0,'inputs and tables'!$K$16=1),(data!C2644/data!C2645-1)*'inputs and tables'!$K$18+1,1)*IF(AND(J2644=1,'inputs and tables'!$K$15=1),(data!C2645/data!C2644-1)*'inputs and tables'!$K$17+1,1))</f>
        <v>37964101.001851089</v>
      </c>
      <c r="P2645" s="10">
        <f ca="1">(P2644+(IF(K2644&lt;&gt;K2643,(-P2644*'inputs and tables'!$K$22-'inputs and tables'!$K$21)-P2644*'inputs and tables'!$K$22,0)*('inputs and tables'!$K$15+'inputs and tables'!$K$16)))*(IF(AND(K2644=0,'inputs and tables'!$K$16=1),data!C2644/data!C2645,1)*IF(AND(K2644=1,'inputs and tables'!$K$15=1),data!C2645/data!C2644,1))</f>
        <v>67116.332544412333</v>
      </c>
      <c r="R2645" s="36">
        <f ca="1">1-O2645/MAX($O$202:O2645)</f>
        <v>0.43970672969455937</v>
      </c>
      <c r="S2645" s="36">
        <f>1-N2645/MAX($N$202:N2645)</f>
        <v>0.30311388495628189</v>
      </c>
    </row>
    <row r="2646" spans="1:19" x14ac:dyDescent="0.4">
      <c r="A2646" s="17">
        <f t="shared" si="125"/>
        <v>2644</v>
      </c>
      <c r="B2646">
        <v>1648684800</v>
      </c>
      <c r="C2646">
        <v>45528.45</v>
      </c>
      <c r="D2646" s="14">
        <f t="shared" ref="D2646:D2709" si="126">(B2646/86400)+DATE(1970,1,1)</f>
        <v>44651</v>
      </c>
      <c r="F2646">
        <f ca="1">IF(A2646&lt;$F$2,"",AVERAGE(INDIRECT("C"&amp;A2646-$F$2+3):C2646))</f>
        <v>41225.587499999994</v>
      </c>
      <c r="G2646" s="2">
        <f ca="1">IF(A2646&lt;$G$2,"",IF(A2646=$G$2,AVERAGE(INDIRECT("C"&amp;A2646-$G$2+3):C2646),G2645+(2/($G$2+3))*(C2646-G2645)))</f>
        <v>42379.028290258226</v>
      </c>
      <c r="J2646">
        <f ca="1">IF(F2646="","",IF(C2646&lt;(F2646*(1-'inputs and tables'!$K$14)),0,IF(C2646&gt;(F2646*(1+'inputs and tables'!$K$14)),1,J2645)))</f>
        <v>1</v>
      </c>
      <c r="K2646">
        <f ca="1">IF(G2646="","",IF(C2646&lt;(G2646*(1-'inputs and tables'!$K$14)),0,IF(C2646&gt;(G2646*(1+'inputs and tables'!$K$14)),1,K2645)))</f>
        <v>1</v>
      </c>
      <c r="N2646" s="13">
        <f t="shared" ref="N2646:N2709" si="127">(C2646/C2645)*N2645</f>
        <v>163836.23016301429</v>
      </c>
      <c r="O2646" s="10">
        <f ca="1">(O2645+(IF(J2645&lt;&gt;J2644,(-O2645*'inputs and tables'!$K$22-'inputs and tables'!$K$21)-O2645*'inputs and tables'!$K$22,0)*('inputs and tables'!$K$15+'inputs and tables'!$K$16)))*(IF(AND(J2645=0,'inputs and tables'!$K$16=1),(data!C2645/data!C2646-1)*'inputs and tables'!$K$18+1,1)*IF(AND(J2645=1,'inputs and tables'!$K$15=1),(data!C2646/data!C2645-1)*'inputs and tables'!$K$17+1,1))</f>
        <v>35152515.084417649</v>
      </c>
      <c r="P2646" s="10">
        <f ca="1">(P2645+(IF(K2645&lt;&gt;K2644,(-P2645*'inputs and tables'!$K$22-'inputs and tables'!$K$21)-P2645*'inputs and tables'!$K$22,0)*('inputs and tables'!$K$15+'inputs and tables'!$K$16)))*(IF(AND(K2645=0,'inputs and tables'!$K$16=1),data!C2645/data!C2646,1)*IF(AND(K2645=1,'inputs and tables'!$K$15=1),data!C2646/data!C2645,1))</f>
        <v>64907.188988826623</v>
      </c>
      <c r="R2646" s="36">
        <f ca="1">1-O2646/MAX($O$202:O2646)</f>
        <v>0.4812015268016131</v>
      </c>
      <c r="S2646" s="36">
        <f>1-N2646/MAX($N$202:N2646)</f>
        <v>0.32605198976120775</v>
      </c>
    </row>
    <row r="2647" spans="1:19" x14ac:dyDescent="0.4">
      <c r="A2647" s="17">
        <f t="shared" si="125"/>
        <v>2645</v>
      </c>
      <c r="B2647">
        <v>1648771200</v>
      </c>
      <c r="C2647">
        <v>46296.34</v>
      </c>
      <c r="D2647" s="14">
        <f t="shared" si="126"/>
        <v>44652</v>
      </c>
      <c r="F2647">
        <f ca="1">IF(A2647&lt;$F$2,"",AVERAGE(INDIRECT("C"&amp;A2647-$F$2+3):C2647))</f>
        <v>41280.150681818188</v>
      </c>
      <c r="G2647" s="2">
        <f ca="1">IF(A2647&lt;$G$2,"",IF(A2647=$G$2,AVERAGE(INDIRECT("C"&amp;A2647-$G$2+3):C2647),G2646+(2/($G$2+3))*(C2647-G2646)))</f>
        <v>42545.722405566383</v>
      </c>
      <c r="J2647">
        <f ca="1">IF(F2647="","",IF(C2647&lt;(F2647*(1-'inputs and tables'!$K$14)),0,IF(C2647&gt;(F2647*(1+'inputs and tables'!$K$14)),1,J2646)))</f>
        <v>1</v>
      </c>
      <c r="K2647">
        <f ca="1">IF(G2647="","",IF(C2647&lt;(G2647*(1-'inputs and tables'!$K$14)),0,IF(C2647&gt;(G2647*(1+'inputs and tables'!$K$14)),1,K2646)))</f>
        <v>1</v>
      </c>
      <c r="N2647" s="13">
        <f t="shared" si="127"/>
        <v>166599.51779481105</v>
      </c>
      <c r="O2647" s="10">
        <f ca="1">(O2646+(IF(J2646&lt;&gt;J2645,(-O2646*'inputs and tables'!$K$22-'inputs and tables'!$K$21)-O2646*'inputs and tables'!$K$22,0)*('inputs and tables'!$K$15+'inputs and tables'!$K$16)))*(IF(AND(J2646=0,'inputs and tables'!$K$16=1),(data!C2646/data!C2647-1)*'inputs and tables'!$K$18+1,1)*IF(AND(J2646=1,'inputs and tables'!$K$15=1),(data!C2647/data!C2646-1)*'inputs and tables'!$K$17+1,1))</f>
        <v>36486512.745624885</v>
      </c>
      <c r="P2647" s="10">
        <f ca="1">(P2646+(IF(K2646&lt;&gt;K2645,(-P2646*'inputs and tables'!$K$22-'inputs and tables'!$K$21)-P2646*'inputs and tables'!$K$22,0)*('inputs and tables'!$K$15+'inputs and tables'!$K$16)))*(IF(AND(K2646=0,'inputs and tables'!$K$16=1),data!C2646/data!C2647,1)*IF(AND(K2646=1,'inputs and tables'!$K$15=1),data!C2647/data!C2646,1))</f>
        <v>66001.923849175044</v>
      </c>
      <c r="R2647" s="36">
        <f ca="1">1-O2647/MAX($O$202:O2647)</f>
        <v>0.46151371930839291</v>
      </c>
      <c r="S2647" s="36">
        <f>1-N2647/MAX($N$202:N2647)</f>
        <v>0.31468507659850908</v>
      </c>
    </row>
    <row r="2648" spans="1:19" x14ac:dyDescent="0.4">
      <c r="A2648" s="17">
        <f t="shared" si="125"/>
        <v>2646</v>
      </c>
      <c r="B2648">
        <v>1648857600</v>
      </c>
      <c r="C2648">
        <v>45826.27</v>
      </c>
      <c r="D2648" s="14">
        <f t="shared" si="126"/>
        <v>44653</v>
      </c>
      <c r="F2648">
        <f ca="1">IF(A2648&lt;$F$2,"",AVERAGE(INDIRECT("C"&amp;A2648-$F$2+3):C2648))</f>
        <v>41400.3675</v>
      </c>
      <c r="G2648" s="2">
        <f ca="1">IF(A2648&lt;$G$2,"",IF(A2648=$G$2,AVERAGE(INDIRECT("C"&amp;A2648-$G$2+3):C2648),G2647+(2/($G$2+3))*(C2648-G2647)))</f>
        <v>42685.320175542278</v>
      </c>
      <c r="J2648">
        <f ca="1">IF(F2648="","",IF(C2648&lt;(F2648*(1-'inputs and tables'!$K$14)),0,IF(C2648&gt;(F2648*(1+'inputs and tables'!$K$14)),1,J2647)))</f>
        <v>1</v>
      </c>
      <c r="K2648">
        <f ca="1">IF(G2648="","",IF(C2648&lt;(G2648*(1-'inputs and tables'!$K$14)),0,IF(C2648&gt;(G2648*(1+'inputs and tables'!$K$14)),1,K2647)))</f>
        <v>1</v>
      </c>
      <c r="N2648" s="13">
        <f t="shared" si="127"/>
        <v>164907.949188528</v>
      </c>
      <c r="O2648" s="10">
        <f ca="1">(O2647+(IF(J2647&lt;&gt;J2646,(-O2647*'inputs and tables'!$K$22-'inputs and tables'!$K$21)-O2647*'inputs and tables'!$K$22,0)*('inputs and tables'!$K$15+'inputs and tables'!$K$16)))*(IF(AND(J2647=0,'inputs and tables'!$K$16=1),(data!C2647/data!C2648-1)*'inputs and tables'!$K$18+1,1)*IF(AND(J2647=1,'inputs and tables'!$K$15=1),(data!C2648/data!C2647-1)*'inputs and tables'!$K$17+1,1))</f>
        <v>35652964.481242523</v>
      </c>
      <c r="P2648" s="10">
        <f ca="1">(P2647+(IF(K2647&lt;&gt;K2646,(-P2647*'inputs and tables'!$K$22-'inputs and tables'!$K$21)-P2647*'inputs and tables'!$K$22,0)*('inputs and tables'!$K$15+'inputs and tables'!$K$16)))*(IF(AND(K2647=0,'inputs and tables'!$K$16=1),data!C2647/data!C2648,1)*IF(AND(K2647=1,'inputs and tables'!$K$15=1),data!C2648/data!C2647,1))</f>
        <v>65331.773155971612</v>
      </c>
      <c r="R2648" s="36">
        <f ca="1">1-O2648/MAX($O$202:O2648)</f>
        <v>0.47381564324926129</v>
      </c>
      <c r="S2648" s="36">
        <f>1-N2648/MAX($N$202:N2648)</f>
        <v>0.32164342332836593</v>
      </c>
    </row>
    <row r="2649" spans="1:19" x14ac:dyDescent="0.4">
      <c r="A2649" s="17">
        <f t="shared" si="125"/>
        <v>2647</v>
      </c>
      <c r="B2649">
        <v>1648944000</v>
      </c>
      <c r="C2649">
        <v>46422.16</v>
      </c>
      <c r="D2649" s="14">
        <f t="shared" si="126"/>
        <v>44654</v>
      </c>
      <c r="F2649">
        <f ca="1">IF(A2649&lt;$F$2,"",AVERAGE(INDIRECT("C"&amp;A2649-$F$2+3):C2649))</f>
        <v>41546.699318181818</v>
      </c>
      <c r="G2649" s="2">
        <f ca="1">IF(A2649&lt;$G$2,"",IF(A2649=$G$2,AVERAGE(INDIRECT("C"&amp;A2649-$G$2+3):C2649),G2648+(2/($G$2+3))*(C2649-G2648)))</f>
        <v>42844.334636157502</v>
      </c>
      <c r="J2649">
        <f ca="1">IF(F2649="","",IF(C2649&lt;(F2649*(1-'inputs and tables'!$K$14)),0,IF(C2649&gt;(F2649*(1+'inputs and tables'!$K$14)),1,J2648)))</f>
        <v>1</v>
      </c>
      <c r="K2649">
        <f ca="1">IF(G2649="","",IF(C2649&lt;(G2649*(1-'inputs and tables'!$K$14)),0,IF(C2649&gt;(G2649*(1+'inputs and tables'!$K$14)),1,K2648)))</f>
        <v>1</v>
      </c>
      <c r="N2649" s="13">
        <f t="shared" si="127"/>
        <v>167052.28687610224</v>
      </c>
      <c r="O2649" s="10">
        <f ca="1">(O2648+(IF(J2648&lt;&gt;J2647,(-O2648*'inputs and tables'!$K$22-'inputs and tables'!$K$21)-O2648*'inputs and tables'!$K$22,0)*('inputs and tables'!$K$15+'inputs and tables'!$K$16)))*(IF(AND(J2648=0,'inputs and tables'!$K$16=1),(data!C2648/data!C2649-1)*'inputs and tables'!$K$18+1,1)*IF(AND(J2648=1,'inputs and tables'!$K$15=1),(data!C2649/data!C2648-1)*'inputs and tables'!$K$17+1,1))</f>
        <v>36696073.624985561</v>
      </c>
      <c r="P2649" s="10">
        <f ca="1">(P2648+(IF(K2648&lt;&gt;K2647,(-P2648*'inputs and tables'!$K$22-'inputs and tables'!$K$21)-P2648*'inputs and tables'!$K$22,0)*('inputs and tables'!$K$15+'inputs and tables'!$K$16)))*(IF(AND(K2648=0,'inputs and tables'!$K$16=1),data!C2648/data!C2649,1)*IF(AND(K2648=1,'inputs and tables'!$K$15=1),data!C2649/data!C2648,1))</f>
        <v>66181.297900313933</v>
      </c>
      <c r="R2649" s="36">
        <f ca="1">1-O2649/MAX($O$202:O2649)</f>
        <v>0.45842091459745427</v>
      </c>
      <c r="S2649" s="36">
        <f>1-N2649/MAX($N$202:N2649)</f>
        <v>0.3128225897655893</v>
      </c>
    </row>
    <row r="2650" spans="1:19" x14ac:dyDescent="0.4">
      <c r="A2650" s="17">
        <f t="shared" si="125"/>
        <v>2648</v>
      </c>
      <c r="B2650">
        <v>1649030400</v>
      </c>
      <c r="C2650">
        <v>46596.83</v>
      </c>
      <c r="D2650" s="14">
        <f t="shared" si="126"/>
        <v>44655</v>
      </c>
      <c r="F2650">
        <f ca="1">IF(A2650&lt;$F$2,"",AVERAGE(INDIRECT("C"&amp;A2650-$F$2+3):C2650))</f>
        <v>41694.310454545455</v>
      </c>
      <c r="G2650" s="2">
        <f ca="1">IF(A2650&lt;$G$2,"",IF(A2650=$G$2,AVERAGE(INDIRECT("C"&amp;A2650-$G$2+3):C2650),G2649+(2/($G$2+3))*(C2650-G2649)))</f>
        <v>43004.015289938034</v>
      </c>
      <c r="J2650">
        <f ca="1">IF(F2650="","",IF(C2650&lt;(F2650*(1-'inputs and tables'!$K$14)),0,IF(C2650&gt;(F2650*(1+'inputs and tables'!$K$14)),1,J2649)))</f>
        <v>1</v>
      </c>
      <c r="K2650">
        <f ca="1">IF(G2650="","",IF(C2650&lt;(G2650*(1-'inputs and tables'!$K$14)),0,IF(C2650&gt;(G2650*(1+'inputs and tables'!$K$14)),1,K2649)))</f>
        <v>1</v>
      </c>
      <c r="N2650" s="13">
        <f t="shared" si="127"/>
        <v>167680.84493864496</v>
      </c>
      <c r="O2650" s="10">
        <f ca="1">(O2649+(IF(J2649&lt;&gt;J2648,(-O2649*'inputs and tables'!$K$22-'inputs and tables'!$K$21)-O2649*'inputs and tables'!$K$22,0)*('inputs and tables'!$K$15+'inputs and tables'!$K$16)))*(IF(AND(J2649=0,'inputs and tables'!$K$16=1),(data!C2649/data!C2650-1)*'inputs and tables'!$K$18+1,1)*IF(AND(J2649=1,'inputs and tables'!$K$15=1),(data!C2650/data!C2649-1)*'inputs and tables'!$K$17+1,1))</f>
        <v>37006740.602893762</v>
      </c>
      <c r="P2650" s="10">
        <f ca="1">(P2649+(IF(K2649&lt;&gt;K2648,(-P2649*'inputs and tables'!$K$22-'inputs and tables'!$K$21)-P2649*'inputs and tables'!$K$22,0)*('inputs and tables'!$K$15+'inputs and tables'!$K$16)))*(IF(AND(K2649=0,'inputs and tables'!$K$16=1),data!C2649/data!C2650,1)*IF(AND(K2649=1,'inputs and tables'!$K$15=1),data!C2650/data!C2649,1))</f>
        <v>66430.314475678955</v>
      </c>
      <c r="R2650" s="36">
        <f ca="1">1-O2650/MAX($O$202:O2650)</f>
        <v>0.4538359353029463</v>
      </c>
      <c r="S2650" s="36">
        <f>1-N2650/MAX($N$202:N2650)</f>
        <v>0.31023698672071498</v>
      </c>
    </row>
    <row r="2651" spans="1:19" x14ac:dyDescent="0.4">
      <c r="A2651" s="17">
        <f t="shared" si="125"/>
        <v>2649</v>
      </c>
      <c r="B2651">
        <v>1649116800</v>
      </c>
      <c r="C2651">
        <v>45506.5</v>
      </c>
      <c r="D2651" s="14">
        <f t="shared" si="126"/>
        <v>44656</v>
      </c>
      <c r="F2651">
        <f ca="1">IF(A2651&lt;$F$2,"",AVERAGE(INDIRECT("C"&amp;A2651-$F$2+3):C2651))</f>
        <v>41856.071136363636</v>
      </c>
      <c r="G2651" s="2">
        <f ca="1">IF(A2651&lt;$G$2,"",IF(A2651=$G$2,AVERAGE(INDIRECT("C"&amp;A2651-$G$2+3):C2651),G2650+(2/($G$2+3))*(C2651-G2650)))</f>
        <v>43110.504001004498</v>
      </c>
      <c r="J2651">
        <f ca="1">IF(F2651="","",IF(C2651&lt;(F2651*(1-'inputs and tables'!$K$14)),0,IF(C2651&gt;(F2651*(1+'inputs and tables'!$K$14)),1,J2650)))</f>
        <v>1</v>
      </c>
      <c r="K2651">
        <f ca="1">IF(G2651="","",IF(C2651&lt;(G2651*(1-'inputs and tables'!$K$14)),0,IF(C2651&gt;(G2651*(1+'inputs and tables'!$K$14)),1,K2650)))</f>
        <v>1</v>
      </c>
      <c r="N2651" s="13">
        <f t="shared" si="127"/>
        <v>163757.24207420219</v>
      </c>
      <c r="O2651" s="10">
        <f ca="1">(O2650+(IF(J2650&lt;&gt;J2649,(-O2650*'inputs and tables'!$K$22-'inputs and tables'!$K$21)-O2650*'inputs and tables'!$K$22,0)*('inputs and tables'!$K$15+'inputs and tables'!$K$16)))*(IF(AND(J2650=0,'inputs and tables'!$K$16=1),(data!C2650/data!C2651-1)*'inputs and tables'!$K$18+1,1)*IF(AND(J2650=1,'inputs and tables'!$K$15=1),(data!C2651/data!C2650-1)*'inputs and tables'!$K$17+1,1))</f>
        <v>35058399.721475549</v>
      </c>
      <c r="P2651" s="10">
        <f ca="1">(P2650+(IF(K2650&lt;&gt;K2649,(-P2650*'inputs and tables'!$K$22-'inputs and tables'!$K$21)-P2650*'inputs and tables'!$K$22,0)*('inputs and tables'!$K$15+'inputs and tables'!$K$16)))*(IF(AND(K2650=0,'inputs and tables'!$K$16=1),data!C2650/data!C2651,1)*IF(AND(K2650=1,'inputs and tables'!$K$15=1),data!C2651/data!C2650,1))</f>
        <v>64875.896186231643</v>
      </c>
      <c r="R2651" s="36">
        <f ca="1">1-O2651/MAX($O$202:O2651)</f>
        <v>0.48259052859797436</v>
      </c>
      <c r="S2651" s="36">
        <f>1-N2651/MAX($N$202:N2651)</f>
        <v>0.32637691096596522</v>
      </c>
    </row>
    <row r="2652" spans="1:19" x14ac:dyDescent="0.4">
      <c r="A2652" s="17">
        <f t="shared" si="125"/>
        <v>2650</v>
      </c>
      <c r="B2652">
        <v>1649203200</v>
      </c>
      <c r="C2652">
        <v>43166.7</v>
      </c>
      <c r="D2652" s="14">
        <f t="shared" si="126"/>
        <v>44657</v>
      </c>
      <c r="F2652">
        <f ca="1">IF(A2652&lt;$F$2,"",AVERAGE(INDIRECT("C"&amp;A2652-$F$2+3):C2652))</f>
        <v>41995.700681818176</v>
      </c>
      <c r="G2652" s="2">
        <f ca="1">IF(A2652&lt;$G$2,"",IF(A2652=$G$2,AVERAGE(INDIRECT("C"&amp;A2652-$G$2+3):C2652),G2651+(2/($G$2+3))*(C2652-G2651)))</f>
        <v>43112.895320110692</v>
      </c>
      <c r="J2652">
        <f ca="1">IF(F2652="","",IF(C2652&lt;(F2652*(1-'inputs and tables'!$K$14)),0,IF(C2652&gt;(F2652*(1+'inputs and tables'!$K$14)),1,J2651)))</f>
        <v>1</v>
      </c>
      <c r="K2652">
        <f ca="1">IF(G2652="","",IF(C2652&lt;(G2652*(1-'inputs and tables'!$K$14)),0,IF(C2652&gt;(G2652*(1+'inputs and tables'!$K$14)),1,K2651)))</f>
        <v>1</v>
      </c>
      <c r="N2652" s="13">
        <f t="shared" si="127"/>
        <v>155337.36370506333</v>
      </c>
      <c r="O2652" s="10">
        <f ca="1">(O2651+(IF(J2651&lt;&gt;J2650,(-O2651*'inputs and tables'!$K$22-'inputs and tables'!$K$21)-O2651*'inputs and tables'!$K$22,0)*('inputs and tables'!$K$15+'inputs and tables'!$K$16)))*(IF(AND(J2651=0,'inputs and tables'!$K$16=1),(data!C2651/data!C2652-1)*'inputs and tables'!$K$18+1,1)*IF(AND(J2651=1,'inputs and tables'!$K$15=1),(data!C2652/data!C2651-1)*'inputs and tables'!$K$17+1,1))</f>
        <v>31002568.175351501</v>
      </c>
      <c r="P2652" s="10">
        <f ca="1">(P2651+(IF(K2651&lt;&gt;K2650,(-P2651*'inputs and tables'!$K$22-'inputs and tables'!$K$21)-P2651*'inputs and tables'!$K$22,0)*('inputs and tables'!$K$15+'inputs and tables'!$K$16)))*(IF(AND(K2651=0,'inputs and tables'!$K$16=1),data!C2651/data!C2652,1)*IF(AND(K2651=1,'inputs and tables'!$K$15=1),data!C2652/data!C2651,1))</f>
        <v>61540.183224423003</v>
      </c>
      <c r="R2652" s="36">
        <f ca="1">1-O2652/MAX($O$202:O2652)</f>
        <v>0.54244852762381757</v>
      </c>
      <c r="S2652" s="36">
        <f>1-N2652/MAX($N$202:N2652)</f>
        <v>0.36101247519792834</v>
      </c>
    </row>
    <row r="2653" spans="1:19" x14ac:dyDescent="0.4">
      <c r="A2653" s="17">
        <f t="shared" si="125"/>
        <v>2651</v>
      </c>
      <c r="B2653">
        <v>1649289600</v>
      </c>
      <c r="C2653">
        <v>43452.18</v>
      </c>
      <c r="D2653" s="14">
        <f t="shared" si="126"/>
        <v>44658</v>
      </c>
      <c r="F2653">
        <f ca="1">IF(A2653&lt;$F$2,"",AVERAGE(INDIRECT("C"&amp;A2653-$F$2+3):C2653))</f>
        <v>42113.898409090907</v>
      </c>
      <c r="G2653" s="2">
        <f ca="1">IF(A2653&lt;$G$2,"",IF(A2653=$G$2,AVERAGE(INDIRECT("C"&amp;A2653-$G$2+3):C2653),G2652+(2/($G$2+3))*(C2653-G2652)))</f>
        <v>43127.332966063426</v>
      </c>
      <c r="J2653">
        <f ca="1">IF(F2653="","",IF(C2653&lt;(F2653*(1-'inputs and tables'!$K$14)),0,IF(C2653&gt;(F2653*(1+'inputs and tables'!$K$14)),1,J2652)))</f>
        <v>1</v>
      </c>
      <c r="K2653">
        <f ca="1">IF(G2653="","",IF(C2653&lt;(G2653*(1-'inputs and tables'!$K$14)),0,IF(C2653&gt;(G2653*(1+'inputs and tables'!$K$14)),1,K2652)))</f>
        <v>1</v>
      </c>
      <c r="N2653" s="13">
        <f t="shared" si="127"/>
        <v>156364.67667062525</v>
      </c>
      <c r="O2653" s="10">
        <f ca="1">(O2652+(IF(J2652&lt;&gt;J2651,(-O2652*'inputs and tables'!$K$22-'inputs and tables'!$K$21)-O2652*'inputs and tables'!$K$22,0)*('inputs and tables'!$K$15+'inputs and tables'!$K$16)))*(IF(AND(J2652=0,'inputs and tables'!$K$16=1),(data!C2652/data!C2653-1)*'inputs and tables'!$K$18+1,1)*IF(AND(J2652=1,'inputs and tables'!$K$15=1),(data!C2653/data!C2652-1)*'inputs and tables'!$K$17+1,1))</f>
        <v>31463893.215627313</v>
      </c>
      <c r="P2653" s="10">
        <f ca="1">(P2652+(IF(K2652&lt;&gt;K2651,(-P2652*'inputs and tables'!$K$22-'inputs and tables'!$K$21)-P2652*'inputs and tables'!$K$22,0)*('inputs and tables'!$K$15+'inputs and tables'!$K$16)))*(IF(AND(K2652=0,'inputs and tables'!$K$16=1),data!C2652/data!C2653,1)*IF(AND(K2652=1,'inputs and tables'!$K$15=1),data!C2653/data!C2652,1))</f>
        <v>61947.174991384774</v>
      </c>
      <c r="R2653" s="36">
        <f ca="1">1-O2653/MAX($O$202:O2653)</f>
        <v>0.5356400609758829</v>
      </c>
      <c r="S2653" s="36">
        <f>1-N2653/MAX($N$202:N2653)</f>
        <v>0.35678657517359258</v>
      </c>
    </row>
    <row r="2654" spans="1:19" x14ac:dyDescent="0.4">
      <c r="A2654" s="17">
        <f t="shared" si="125"/>
        <v>2652</v>
      </c>
      <c r="B2654">
        <v>1649376000</v>
      </c>
      <c r="C2654">
        <v>42262.02</v>
      </c>
      <c r="D2654" s="14">
        <f t="shared" si="126"/>
        <v>44659</v>
      </c>
      <c r="F2654">
        <f ca="1">IF(A2654&lt;$F$2,"",AVERAGE(INDIRECT("C"&amp;A2654-$F$2+3):C2654))</f>
        <v>42227.394545454539</v>
      </c>
      <c r="G2654" s="2">
        <f ca="1">IF(A2654&lt;$G$2,"",IF(A2654=$G$2,AVERAGE(INDIRECT("C"&amp;A2654-$G$2+3):C2654),G2653+(2/($G$2+3))*(C2654-G2653)))</f>
        <v>43090.511137720299</v>
      </c>
      <c r="J2654">
        <f ca="1">IF(F2654="","",IF(C2654&lt;(F2654*(1-'inputs and tables'!$K$14)),0,IF(C2654&gt;(F2654*(1+'inputs and tables'!$K$14)),1,J2653)))</f>
        <v>1</v>
      </c>
      <c r="K2654">
        <f ca="1">IF(G2654="","",IF(C2654&lt;(G2654*(1-'inputs and tables'!$K$14)),0,IF(C2654&gt;(G2654*(1+'inputs and tables'!$K$14)),1,K2653)))</f>
        <v>0</v>
      </c>
      <c r="N2654" s="13">
        <f t="shared" si="127"/>
        <v>152081.83094030028</v>
      </c>
      <c r="O2654" s="10">
        <f ca="1">(O2653+(IF(J2653&lt;&gt;J2652,(-O2653*'inputs and tables'!$K$22-'inputs and tables'!$K$21)-O2653*'inputs and tables'!$K$22,0)*('inputs and tables'!$K$15+'inputs and tables'!$K$16)))*(IF(AND(J2653=0,'inputs and tables'!$K$16=1),(data!C2653/data!C2654-1)*'inputs and tables'!$K$18+1,1)*IF(AND(J2653=1,'inputs and tables'!$K$15=1),(data!C2654/data!C2653-1)*'inputs and tables'!$K$17+1,1))</f>
        <v>29524844.332777243</v>
      </c>
      <c r="P2654" s="10">
        <f ca="1">(P2653+(IF(K2653&lt;&gt;K2652,(-P2653*'inputs and tables'!$K$22-'inputs and tables'!$K$21)-P2653*'inputs and tables'!$K$22,0)*('inputs and tables'!$K$15+'inputs and tables'!$K$16)))*(IF(AND(K2653=0,'inputs and tables'!$K$16=1),data!C2653/data!C2654,1)*IF(AND(K2653=1,'inputs and tables'!$K$15=1),data!C2654/data!C2653,1))</f>
        <v>60250.435039839263</v>
      </c>
      <c r="R2654" s="36">
        <f ca="1">1-O2654/MAX($O$202:O2654)</f>
        <v>0.56425751828907478</v>
      </c>
      <c r="S2654" s="36">
        <f>1-N2654/MAX($N$202:N2654)</f>
        <v>0.37440426178198372</v>
      </c>
    </row>
    <row r="2655" spans="1:19" x14ac:dyDescent="0.4">
      <c r="A2655" s="17">
        <f t="shared" si="125"/>
        <v>2653</v>
      </c>
      <c r="B2655">
        <v>1649462400</v>
      </c>
      <c r="C2655">
        <v>42766.93</v>
      </c>
      <c r="D2655" s="14">
        <f t="shared" si="126"/>
        <v>44660</v>
      </c>
      <c r="F2655">
        <f ca="1">IF(A2655&lt;$F$2,"",AVERAGE(INDIRECT("C"&amp;A2655-$F$2+3):C2655))</f>
        <v>42327.840681818176</v>
      </c>
      <c r="G2655" s="2">
        <f ca="1">IF(A2655&lt;$G$2,"",IF(A2655=$G$2,AVERAGE(INDIRECT("C"&amp;A2655-$G$2+3):C2655),G2654+(2/($G$2+3))*(C2655-G2654)))</f>
        <v>43076.741727604545</v>
      </c>
      <c r="J2655">
        <f ca="1">IF(F2655="","",IF(C2655&lt;(F2655*(1-'inputs and tables'!$K$14)),0,IF(C2655&gt;(F2655*(1+'inputs and tables'!$K$14)),1,J2654)))</f>
        <v>1</v>
      </c>
      <c r="K2655">
        <f ca="1">IF(G2655="","",IF(C2655&lt;(G2655*(1-'inputs and tables'!$K$14)),0,IF(C2655&gt;(G2655*(1+'inputs and tables'!$K$14)),1,K2654)))</f>
        <v>0</v>
      </c>
      <c r="N2655" s="13">
        <f t="shared" si="127"/>
        <v>153898.7728957503</v>
      </c>
      <c r="O2655" s="10">
        <f ca="1">(O2654+(IF(J2654&lt;&gt;J2653,(-O2654*'inputs and tables'!$K$22-'inputs and tables'!$K$21)-O2654*'inputs and tables'!$K$22,0)*('inputs and tables'!$K$15+'inputs and tables'!$K$16)))*(IF(AND(J2654=0,'inputs and tables'!$K$16=1),(data!C2654/data!C2655-1)*'inputs and tables'!$K$18+1,1)*IF(AND(J2654=1,'inputs and tables'!$K$15=1),(data!C2655/data!C2654-1)*'inputs and tables'!$K$17+1,1))</f>
        <v>30318503.168586344</v>
      </c>
      <c r="P2655" s="10">
        <f ca="1">(P2654+(IF(K2654&lt;&gt;K2653,(-P2654*'inputs and tables'!$K$22-'inputs and tables'!$K$21)-P2654*'inputs and tables'!$K$22,0)*('inputs and tables'!$K$15+'inputs and tables'!$K$16)))*(IF(AND(K2654=0,'inputs and tables'!$K$16=1),data!C2654/data!C2655,1)*IF(AND(K2654=1,'inputs and tables'!$K$15=1),data!C2655/data!C2654,1))</f>
        <v>59420.035071048187</v>
      </c>
      <c r="R2655" s="36">
        <f ca="1">1-O2655/MAX($O$202:O2655)</f>
        <v>0.55254430256981912</v>
      </c>
      <c r="S2655" s="36">
        <f>1-N2655/MAX($N$202:N2655)</f>
        <v>0.36693018590525883</v>
      </c>
    </row>
    <row r="2656" spans="1:19" x14ac:dyDescent="0.4">
      <c r="A2656" s="17">
        <f t="shared" si="125"/>
        <v>2654</v>
      </c>
      <c r="B2656">
        <v>1649548800</v>
      </c>
      <c r="C2656">
        <v>42165.96</v>
      </c>
      <c r="D2656" s="14">
        <f t="shared" si="126"/>
        <v>44661</v>
      </c>
      <c r="F2656">
        <f ca="1">IF(A2656&lt;$F$2,"",AVERAGE(INDIRECT("C"&amp;A2656-$F$2+3):C2656))</f>
        <v>42394.374318181814</v>
      </c>
      <c r="G2656" s="2">
        <f ca="1">IF(A2656&lt;$G$2,"",IF(A2656=$G$2,AVERAGE(INDIRECT("C"&amp;A2656-$G$2+3):C2656),G2655+(2/($G$2+3))*(C2656-G2655)))</f>
        <v>43037.985058344777</v>
      </c>
      <c r="J2656">
        <f ca="1">IF(F2656="","",IF(C2656&lt;(F2656*(1-'inputs and tables'!$K$14)),0,IF(C2656&gt;(F2656*(1+'inputs and tables'!$K$14)),1,J2655)))</f>
        <v>0</v>
      </c>
      <c r="K2656">
        <f ca="1">IF(G2656="","",IF(C2656&lt;(G2656*(1-'inputs and tables'!$K$14)),0,IF(C2656&gt;(G2656*(1+'inputs and tables'!$K$14)),1,K2655)))</f>
        <v>0</v>
      </c>
      <c r="N2656" s="13">
        <f t="shared" si="127"/>
        <v>151736.1545935444</v>
      </c>
      <c r="O2656" s="10">
        <f ca="1">(O2655+(IF(J2655&lt;&gt;J2654,(-O2655*'inputs and tables'!$K$22-'inputs and tables'!$K$21)-O2655*'inputs and tables'!$K$22,0)*('inputs and tables'!$K$15+'inputs and tables'!$K$16)))*(IF(AND(J2655=0,'inputs and tables'!$K$16=1),(data!C2655/data!C2656-1)*'inputs and tables'!$K$18+1,1)*IF(AND(J2655=1,'inputs and tables'!$K$15=1),(data!C2656/data!C2655-1)*'inputs and tables'!$K$17+1,1))</f>
        <v>29359908.539260436</v>
      </c>
      <c r="P2656" s="10">
        <f ca="1">(P2655+(IF(K2655&lt;&gt;K2654,(-P2655*'inputs and tables'!$K$22-'inputs and tables'!$K$21)-P2655*'inputs and tables'!$K$22,0)*('inputs and tables'!$K$15+'inputs and tables'!$K$16)))*(IF(AND(K2655=0,'inputs and tables'!$K$16=1),data!C2655/data!C2656,1)*IF(AND(K2655=1,'inputs and tables'!$K$15=1),data!C2656/data!C2655,1))</f>
        <v>60266.91863486715</v>
      </c>
      <c r="R2656" s="36">
        <f ca="1">1-O2656/MAX($O$202:O2656)</f>
        <v>0.56669172356988595</v>
      </c>
      <c r="S2656" s="36">
        <f>1-N2656/MAX($N$202:N2656)</f>
        <v>0.37582621763296331</v>
      </c>
    </row>
    <row r="2657" spans="1:19" x14ac:dyDescent="0.4">
      <c r="A2657" s="17">
        <f t="shared" si="125"/>
        <v>2655</v>
      </c>
      <c r="B2657">
        <v>1649635200</v>
      </c>
      <c r="C2657">
        <v>39535.870000000003</v>
      </c>
      <c r="D2657" s="14">
        <f t="shared" si="126"/>
        <v>44662</v>
      </c>
      <c r="F2657">
        <f ca="1">IF(A2657&lt;$F$2,"",AVERAGE(INDIRECT("C"&amp;A2657-$F$2+3):C2657))</f>
        <v>42403.421363636357</v>
      </c>
      <c r="G2657" s="2">
        <f ca="1">IF(A2657&lt;$G$2,"",IF(A2657=$G$2,AVERAGE(INDIRECT("C"&amp;A2657-$G$2+3):C2657),G2656+(2/($G$2+3))*(C2657-G2656)))</f>
        <v>42888.958885649256</v>
      </c>
      <c r="J2657">
        <f ca="1">IF(F2657="","",IF(C2657&lt;(F2657*(1-'inputs and tables'!$K$14)),0,IF(C2657&gt;(F2657*(1+'inputs and tables'!$K$14)),1,J2656)))</f>
        <v>0</v>
      </c>
      <c r="K2657">
        <f ca="1">IF(G2657="","",IF(C2657&lt;(G2657*(1-'inputs and tables'!$K$14)),0,IF(C2657&gt;(G2657*(1+'inputs and tables'!$K$14)),1,K2656)))</f>
        <v>0</v>
      </c>
      <c r="N2657" s="13">
        <f t="shared" si="127"/>
        <v>142271.65425168251</v>
      </c>
      <c r="O2657" s="10">
        <f ca="1">(O2656+(IF(J2656&lt;&gt;J2655,(-O2656*'inputs and tables'!$K$22-'inputs and tables'!$K$21)-O2656*'inputs and tables'!$K$22,0)*('inputs and tables'!$K$15+'inputs and tables'!$K$16)))*(IF(AND(J2656=0,'inputs and tables'!$K$16=1),(data!C2656/data!C2657-1)*'inputs and tables'!$K$18+1,1)*IF(AND(J2656=1,'inputs and tables'!$K$15=1),(data!C2657/data!C2656-1)*'inputs and tables'!$K$17+1,1))</f>
        <v>31250425.287516721</v>
      </c>
      <c r="P2657" s="10">
        <f ca="1">(P2656+(IF(K2656&lt;&gt;K2655,(-P2656*'inputs and tables'!$K$22-'inputs and tables'!$K$21)-P2656*'inputs and tables'!$K$22,0)*('inputs and tables'!$K$15+'inputs and tables'!$K$16)))*(IF(AND(K2656=0,'inputs and tables'!$K$16=1),data!C2656/data!C2657,1)*IF(AND(K2656=1,'inputs and tables'!$K$15=1),data!C2657/data!C2656,1))</f>
        <v>64276.123947217115</v>
      </c>
      <c r="R2657" s="36">
        <f ca="1">1-O2657/MAX($O$202:O2657)</f>
        <v>0.5387905278746139</v>
      </c>
      <c r="S2657" s="36">
        <f>1-N2657/MAX($N$202:N2657)</f>
        <v>0.41475888330132982</v>
      </c>
    </row>
    <row r="2658" spans="1:19" x14ac:dyDescent="0.4">
      <c r="A2658" s="17">
        <f t="shared" si="125"/>
        <v>2656</v>
      </c>
      <c r="B2658">
        <v>1649721600</v>
      </c>
      <c r="C2658">
        <v>40086.230000000003</v>
      </c>
      <c r="D2658" s="14">
        <f t="shared" si="126"/>
        <v>44663</v>
      </c>
      <c r="F2658">
        <f ca="1">IF(A2658&lt;$F$2,"",AVERAGE(INDIRECT("C"&amp;A2658-$F$2+3):C2658))</f>
        <v>42457.265681818179</v>
      </c>
      <c r="G2658" s="2">
        <f ca="1">IF(A2658&lt;$G$2,"",IF(A2658=$G$2,AVERAGE(INDIRECT("C"&amp;A2658-$G$2+3):C2658),G2657+(2/($G$2+3))*(C2658-G2657)))</f>
        <v>42769.693826685456</v>
      </c>
      <c r="J2658">
        <f ca="1">IF(F2658="","",IF(C2658&lt;(F2658*(1-'inputs and tables'!$K$14)),0,IF(C2658&gt;(F2658*(1+'inputs and tables'!$K$14)),1,J2657)))</f>
        <v>0</v>
      </c>
      <c r="K2658">
        <f ca="1">IF(G2658="","",IF(C2658&lt;(G2658*(1-'inputs and tables'!$K$14)),0,IF(C2658&gt;(G2658*(1+'inputs and tables'!$K$14)),1,K2657)))</f>
        <v>0</v>
      </c>
      <c r="N2658" s="13">
        <f t="shared" si="127"/>
        <v>144252.15013134712</v>
      </c>
      <c r="O2658" s="10">
        <f ca="1">(O2657+(IF(J2657&lt;&gt;J2656,(-O2657*'inputs and tables'!$K$22-'inputs and tables'!$K$21)-O2657*'inputs and tables'!$K$22,0)*('inputs and tables'!$K$15+'inputs and tables'!$K$16)))*(IF(AND(J2657=0,'inputs and tables'!$K$16=1),(data!C2657/data!C2658-1)*'inputs and tables'!$K$18+1,1)*IF(AND(J2657=1,'inputs and tables'!$K$15=1),(data!C2658/data!C2657-1)*'inputs and tables'!$K$17+1,1))</f>
        <v>30821375.609828454</v>
      </c>
      <c r="P2658" s="10">
        <f ca="1">(P2657+(IF(K2657&lt;&gt;K2656,(-P2657*'inputs and tables'!$K$22-'inputs and tables'!$K$21)-P2657*'inputs and tables'!$K$22,0)*('inputs and tables'!$K$15+'inputs and tables'!$K$16)))*(IF(AND(K2657=0,'inputs and tables'!$K$16=1),data!C2657/data!C2658,1)*IF(AND(K2657=1,'inputs and tables'!$K$15=1),data!C2658/data!C2657,1))</f>
        <v>63393.651148563054</v>
      </c>
      <c r="R2658" s="36">
        <f ca="1">1-O2658/MAX($O$202:O2658)</f>
        <v>0.54512265851096775</v>
      </c>
      <c r="S2658" s="36">
        <f>1-N2658/MAX($N$202:N2658)</f>
        <v>0.40661202069311408</v>
      </c>
    </row>
    <row r="2659" spans="1:19" x14ac:dyDescent="0.4">
      <c r="A2659" s="17">
        <f t="shared" si="125"/>
        <v>2657</v>
      </c>
      <c r="B2659">
        <v>1649808000</v>
      </c>
      <c r="C2659">
        <v>41146.68</v>
      </c>
      <c r="D2659" s="14">
        <f t="shared" si="126"/>
        <v>44664</v>
      </c>
      <c r="F2659">
        <f ca="1">IF(A2659&lt;$F$2,"",AVERAGE(INDIRECT("C"&amp;A2659-$F$2+3):C2659))</f>
        <v>42410.766136363629</v>
      </c>
      <c r="G2659" s="2">
        <f ca="1">IF(A2659&lt;$G$2,"",IF(A2659=$G$2,AVERAGE(INDIRECT("C"&amp;A2659-$G$2+3):C2659),G2658+(2/($G$2+3))*(C2659-G2658)))</f>
        <v>42700.629408528628</v>
      </c>
      <c r="J2659">
        <f ca="1">IF(F2659="","",IF(C2659&lt;(F2659*(1-'inputs and tables'!$K$14)),0,IF(C2659&gt;(F2659*(1+'inputs and tables'!$K$14)),1,J2658)))</f>
        <v>0</v>
      </c>
      <c r="K2659">
        <f ca="1">IF(G2659="","",IF(C2659&lt;(G2659*(1-'inputs and tables'!$K$14)),0,IF(C2659&gt;(G2659*(1+'inputs and tables'!$K$14)),1,K2658)))</f>
        <v>0</v>
      </c>
      <c r="N2659" s="13">
        <f t="shared" si="127"/>
        <v>148068.22843571217</v>
      </c>
      <c r="O2659" s="10">
        <f ca="1">(O2658+(IF(J2658&lt;&gt;J2657,(-O2658*'inputs and tables'!$K$22-'inputs and tables'!$K$21)-O2658*'inputs and tables'!$K$22,0)*('inputs and tables'!$K$15+'inputs and tables'!$K$16)))*(IF(AND(J2658=0,'inputs and tables'!$K$16=1),(data!C2658/data!C2659-1)*'inputs and tables'!$K$18+1,1)*IF(AND(J2658=1,'inputs and tables'!$K$15=1),(data!C2659/data!C2658-1)*'inputs and tables'!$K$17+1,1))</f>
        <v>30027033.812010441</v>
      </c>
      <c r="P2659" s="10">
        <f ca="1">(P2658+(IF(K2658&lt;&gt;K2657,(-P2658*'inputs and tables'!$K$22-'inputs and tables'!$K$21)-P2658*'inputs and tables'!$K$22,0)*('inputs and tables'!$K$15+'inputs and tables'!$K$16)))*(IF(AND(K2658=0,'inputs and tables'!$K$16=1),data!C2658/data!C2659,1)*IF(AND(K2658=1,'inputs and tables'!$K$15=1),data!C2659/data!C2658,1))</f>
        <v>61759.842604094985</v>
      </c>
      <c r="R2659" s="36">
        <f ca="1">1-O2659/MAX($O$202:O2659)</f>
        <v>0.55684595372657308</v>
      </c>
      <c r="S2659" s="36">
        <f>1-N2659/MAX($N$202:N2659)</f>
        <v>0.39091440376440845</v>
      </c>
    </row>
    <row r="2660" spans="1:19" x14ac:dyDescent="0.4">
      <c r="A2660" s="17">
        <f t="shared" si="125"/>
        <v>2658</v>
      </c>
      <c r="B2660">
        <v>1649894400</v>
      </c>
      <c r="C2660">
        <v>39954.080000000002</v>
      </c>
      <c r="D2660" s="14">
        <f t="shared" si="126"/>
        <v>44665</v>
      </c>
      <c r="F2660">
        <f ca="1">IF(A2660&lt;$F$2,"",AVERAGE(INDIRECT("C"&amp;A2660-$F$2+3):C2660))</f>
        <v>42308.814545454545</v>
      </c>
      <c r="G2660" s="2">
        <f ca="1">IF(A2660&lt;$G$2,"",IF(A2660=$G$2,AVERAGE(INDIRECT("C"&amp;A2660-$G$2+3):C2660),G2659+(2/($G$2+3))*(C2660-G2659)))</f>
        <v>42583.754965612519</v>
      </c>
      <c r="J2660">
        <f ca="1">IF(F2660="","",IF(C2660&lt;(F2660*(1-'inputs and tables'!$K$14)),0,IF(C2660&gt;(F2660*(1+'inputs and tables'!$K$14)),1,J2659)))</f>
        <v>0</v>
      </c>
      <c r="K2660">
        <f ca="1">IF(G2660="","",IF(C2660&lt;(G2660*(1-'inputs and tables'!$K$14)),0,IF(C2660&gt;(G2660*(1+'inputs and tables'!$K$14)),1,K2659)))</f>
        <v>0</v>
      </c>
      <c r="N2660" s="13">
        <f t="shared" si="127"/>
        <v>143776.60225269009</v>
      </c>
      <c r="O2660" s="10">
        <f ca="1">(O2659+(IF(J2659&lt;&gt;J2658,(-O2659*'inputs and tables'!$K$22-'inputs and tables'!$K$21)-O2659*'inputs and tables'!$K$22,0)*('inputs and tables'!$K$15+'inputs and tables'!$K$16)))*(IF(AND(J2659=0,'inputs and tables'!$K$16=1),(data!C2659/data!C2660-1)*'inputs and tables'!$K$18+1,1)*IF(AND(J2659=1,'inputs and tables'!$K$15=1),(data!C2660/data!C2659-1)*'inputs and tables'!$K$17+1,1))</f>
        <v>30923318.760236092</v>
      </c>
      <c r="P2660" s="10">
        <f ca="1">(P2659+(IF(K2659&lt;&gt;K2658,(-P2659*'inputs and tables'!$K$22-'inputs and tables'!$K$21)-P2659*'inputs and tables'!$K$22,0)*('inputs and tables'!$K$15+'inputs and tables'!$K$16)))*(IF(AND(K2659=0,'inputs and tables'!$K$16=1),data!C2659/data!C2660,1)*IF(AND(K2659=1,'inputs and tables'!$K$15=1),data!C2660/data!C2659,1))</f>
        <v>63603.328633297599</v>
      </c>
      <c r="R2660" s="36">
        <f ca="1">1-O2660/MAX($O$202:O2660)</f>
        <v>0.54361813029563222</v>
      </c>
      <c r="S2660" s="36">
        <f>1-N2660/MAX($N$202:N2660)</f>
        <v>0.40856820917642633</v>
      </c>
    </row>
    <row r="2661" spans="1:19" x14ac:dyDescent="0.4">
      <c r="A2661" s="17">
        <f t="shared" si="125"/>
        <v>2659</v>
      </c>
      <c r="B2661">
        <v>1649980800</v>
      </c>
      <c r="C2661">
        <v>40554.58</v>
      </c>
      <c r="D2661" s="14">
        <f t="shared" si="126"/>
        <v>44666</v>
      </c>
      <c r="F2661">
        <f ca="1">IF(A2661&lt;$F$2,"",AVERAGE(INDIRECT("C"&amp;A2661-$F$2+3):C2661))</f>
        <v>42232.501818181816</v>
      </c>
      <c r="G2661" s="2">
        <f ca="1">IF(A2661&lt;$G$2,"",IF(A2661=$G$2,AVERAGE(INDIRECT("C"&amp;A2661-$G$2+3):C2661),G2660+(2/($G$2+3))*(C2661-G2660)))</f>
        <v>42497.40709473539</v>
      </c>
      <c r="J2661">
        <f ca="1">IF(F2661="","",IF(C2661&lt;(F2661*(1-'inputs and tables'!$K$14)),0,IF(C2661&gt;(F2661*(1+'inputs and tables'!$K$14)),1,J2660)))</f>
        <v>0</v>
      </c>
      <c r="K2661">
        <f ca="1">IF(G2661="","",IF(C2661&lt;(G2661*(1-'inputs and tables'!$K$14)),0,IF(C2661&gt;(G2661*(1+'inputs and tables'!$K$14)),1,K2660)))</f>
        <v>0</v>
      </c>
      <c r="N2661" s="13">
        <f t="shared" si="127"/>
        <v>145937.52923818794</v>
      </c>
      <c r="O2661" s="10">
        <f ca="1">(O2660+(IF(J2660&lt;&gt;J2659,(-O2660*'inputs and tables'!$K$22-'inputs and tables'!$K$21)-O2660*'inputs and tables'!$K$22,0)*('inputs and tables'!$K$15+'inputs and tables'!$K$16)))*(IF(AND(J2660=0,'inputs and tables'!$K$16=1),(data!C2660/data!C2661-1)*'inputs and tables'!$K$18+1,1)*IF(AND(J2660=1,'inputs and tables'!$K$15=1),(data!C2661/data!C2660-1)*'inputs and tables'!$K$17+1,1))</f>
        <v>30465430.82463124</v>
      </c>
      <c r="P2661" s="10">
        <f ca="1">(P2660+(IF(K2660&lt;&gt;K2659,(-P2660*'inputs and tables'!$K$22-'inputs and tables'!$K$21)-P2660*'inputs and tables'!$K$22,0)*('inputs and tables'!$K$15+'inputs and tables'!$K$16)))*(IF(AND(K2660=0,'inputs and tables'!$K$16=1),data!C2660/data!C2661,1)*IF(AND(K2660=1,'inputs and tables'!$K$15=1),data!C2661/data!C2660,1))</f>
        <v>62661.541075781402</v>
      </c>
      <c r="R2661" s="36">
        <f ca="1">1-O2661/MAX($O$202:O2661)</f>
        <v>0.55037587042652425</v>
      </c>
      <c r="S2661" s="36">
        <f>1-N2661/MAX($N$202:N2661)</f>
        <v>0.39967913475925654</v>
      </c>
    </row>
    <row r="2662" spans="1:19" x14ac:dyDescent="0.4">
      <c r="A2662" s="17">
        <f t="shared" si="125"/>
        <v>2660</v>
      </c>
      <c r="B2662">
        <v>1650067200</v>
      </c>
      <c r="C2662">
        <v>40387.599999999999</v>
      </c>
      <c r="D2662" s="14">
        <f t="shared" si="126"/>
        <v>44667</v>
      </c>
      <c r="F2662">
        <f ca="1">IF(A2662&lt;$F$2,"",AVERAGE(INDIRECT("C"&amp;A2662-$F$2+3):C2662))</f>
        <v>42185.30159090909</v>
      </c>
      <c r="G2662" s="2">
        <f ca="1">IF(A2662&lt;$G$2,"",IF(A2662=$G$2,AVERAGE(INDIRECT("C"&amp;A2662-$G$2+3):C2662),G2661+(2/($G$2+3))*(C2662-G2661)))</f>
        <v>42407.628069427505</v>
      </c>
      <c r="J2662">
        <f ca="1">IF(F2662="","",IF(C2662&lt;(F2662*(1-'inputs and tables'!$K$14)),0,IF(C2662&gt;(F2662*(1+'inputs and tables'!$K$14)),1,J2661)))</f>
        <v>0</v>
      </c>
      <c r="K2662">
        <f ca="1">IF(G2662="","",IF(C2662&lt;(G2662*(1-'inputs and tables'!$K$14)),0,IF(C2662&gt;(G2662*(1+'inputs and tables'!$K$14)),1,K2661)))</f>
        <v>0</v>
      </c>
      <c r="N2662" s="13">
        <f t="shared" si="127"/>
        <v>145336.64399582584</v>
      </c>
      <c r="O2662" s="10">
        <f ca="1">(O2661+(IF(J2661&lt;&gt;J2660,(-O2661*'inputs and tables'!$K$22-'inputs and tables'!$K$21)-O2661*'inputs and tables'!$K$22,0)*('inputs and tables'!$K$15+'inputs and tables'!$K$16)))*(IF(AND(J2661=0,'inputs and tables'!$K$16=1),(data!C2661/data!C2662-1)*'inputs and tables'!$K$18+1,1)*IF(AND(J2661=1,'inputs and tables'!$K$15=1),(data!C2662/data!C2661-1)*'inputs and tables'!$K$17+1,1))</f>
        <v>30591388.238270503</v>
      </c>
      <c r="P2662" s="10">
        <f ca="1">(P2661+(IF(K2661&lt;&gt;K2660,(-P2661*'inputs and tables'!$K$22-'inputs and tables'!$K$21)-P2661*'inputs and tables'!$K$22,0)*('inputs and tables'!$K$15+'inputs and tables'!$K$16)))*(IF(AND(K2661=0,'inputs and tables'!$K$16=1),data!C2661/data!C2662,1)*IF(AND(K2661=1,'inputs and tables'!$K$15=1),data!C2662/data!C2661,1))</f>
        <v>62920.611288639659</v>
      </c>
      <c r="R2662" s="36">
        <f ca="1">1-O2662/MAX($O$202:O2662)</f>
        <v>0.54851692765309434</v>
      </c>
      <c r="S2662" s="36">
        <f>1-N2662/MAX($N$202:N2662)</f>
        <v>0.4021509043615531</v>
      </c>
    </row>
    <row r="2663" spans="1:19" x14ac:dyDescent="0.4">
      <c r="A2663" s="17">
        <f t="shared" si="125"/>
        <v>2661</v>
      </c>
      <c r="B2663">
        <v>1650153600</v>
      </c>
      <c r="C2663">
        <v>39683.54</v>
      </c>
      <c r="D2663" s="14">
        <f t="shared" si="126"/>
        <v>44668</v>
      </c>
      <c r="F2663">
        <f ca="1">IF(A2663&lt;$F$2,"",AVERAGE(INDIRECT("C"&amp;A2663-$F$2+3):C2663))</f>
        <v>42197.052272727276</v>
      </c>
      <c r="G2663" s="2">
        <f ca="1">IF(A2663&lt;$G$2,"",IF(A2663=$G$2,AVERAGE(INDIRECT("C"&amp;A2663-$G$2+3):C2663),G2662+(2/($G$2+3))*(C2663-G2662)))</f>
        <v>42291.709428175272</v>
      </c>
      <c r="J2663">
        <f ca="1">IF(F2663="","",IF(C2663&lt;(F2663*(1-'inputs and tables'!$K$14)),0,IF(C2663&gt;(F2663*(1+'inputs and tables'!$K$14)),1,J2662)))</f>
        <v>0</v>
      </c>
      <c r="K2663">
        <f ca="1">IF(G2663="","",IF(C2663&lt;(G2663*(1-'inputs and tables'!$K$14)),0,IF(C2663&gt;(G2663*(1+'inputs and tables'!$K$14)),1,K2662)))</f>
        <v>0</v>
      </c>
      <c r="N2663" s="13">
        <f t="shared" si="127"/>
        <v>142803.05156716701</v>
      </c>
      <c r="O2663" s="10">
        <f ca="1">(O2662+(IF(J2662&lt;&gt;J2661,(-O2662*'inputs and tables'!$K$22-'inputs and tables'!$K$21)-O2662*'inputs and tables'!$K$22,0)*('inputs and tables'!$K$15+'inputs and tables'!$K$16)))*(IF(AND(J2662=0,'inputs and tables'!$K$16=1),(data!C2662/data!C2663-1)*'inputs and tables'!$K$18+1,1)*IF(AND(J2662=1,'inputs and tables'!$K$15=1),(data!C2663/data!C2662-1)*'inputs and tables'!$K$17+1,1))</f>
        <v>31134136.511308558</v>
      </c>
      <c r="P2663" s="10">
        <f ca="1">(P2662+(IF(K2662&lt;&gt;K2661,(-P2662*'inputs and tables'!$K$22-'inputs and tables'!$K$21)-P2662*'inputs and tables'!$K$22,0)*('inputs and tables'!$K$15+'inputs and tables'!$K$16)))*(IF(AND(K2662=0,'inputs and tables'!$K$16=1),data!C2662/data!C2663,1)*IF(AND(K2662=1,'inputs and tables'!$K$15=1),data!C2663/data!C2662,1))</f>
        <v>64036.940264932586</v>
      </c>
      <c r="R2663" s="36">
        <f ca="1">1-O2663/MAX($O$202:O2663)</f>
        <v>0.54050677604069874</v>
      </c>
      <c r="S2663" s="36">
        <f>1-N2663/MAX($N$202:N2663)</f>
        <v>0.41257295554248996</v>
      </c>
    </row>
    <row r="2664" spans="1:19" x14ac:dyDescent="0.4">
      <c r="A2664" s="17">
        <f t="shared" si="125"/>
        <v>2662</v>
      </c>
      <c r="B2664">
        <v>1650240000</v>
      </c>
      <c r="C2664">
        <v>40803.58</v>
      </c>
      <c r="D2664" s="14">
        <f t="shared" si="126"/>
        <v>44669</v>
      </c>
      <c r="F2664">
        <f ca="1">IF(A2664&lt;$F$2,"",AVERAGE(INDIRECT("C"&amp;A2664-$F$2+3):C2664))</f>
        <v>42228.896590909098</v>
      </c>
      <c r="G2664" s="2">
        <f ca="1">IF(A2664&lt;$G$2,"",IF(A2664=$G$2,AVERAGE(INDIRECT("C"&amp;A2664-$G$2+3):C2664),G2663+(2/($G$2+3))*(C2664-G2663)))</f>
        <v>42228.384771657176</v>
      </c>
      <c r="J2664">
        <f ca="1">IF(F2664="","",IF(C2664&lt;(F2664*(1-'inputs and tables'!$K$14)),0,IF(C2664&gt;(F2664*(1+'inputs and tables'!$K$14)),1,J2663)))</f>
        <v>0</v>
      </c>
      <c r="K2664">
        <f ca="1">IF(G2664="","",IF(C2664&lt;(G2664*(1-'inputs and tables'!$K$14)),0,IF(C2664&gt;(G2664*(1+'inputs and tables'!$K$14)),1,K2663)))</f>
        <v>0</v>
      </c>
      <c r="N2664" s="13">
        <f t="shared" si="127"/>
        <v>146833.56723883568</v>
      </c>
      <c r="O2664" s="10">
        <f ca="1">(O2663+(IF(J2663&lt;&gt;J2662,(-O2663*'inputs and tables'!$K$22-'inputs and tables'!$K$21)-O2663*'inputs and tables'!$K$22,0)*('inputs and tables'!$K$15+'inputs and tables'!$K$16)))*(IF(AND(J2663=0,'inputs and tables'!$K$16=1),(data!C2663/data!C2664-1)*'inputs and tables'!$K$18+1,1)*IF(AND(J2663=1,'inputs and tables'!$K$15=1),(data!C2664/data!C2663-1)*'inputs and tables'!$K$17+1,1))</f>
        <v>30279518.405296143</v>
      </c>
      <c r="P2664" s="10">
        <f ca="1">(P2663+(IF(K2663&lt;&gt;K2662,(-P2663*'inputs and tables'!$K$22-'inputs and tables'!$K$21)-P2663*'inputs and tables'!$K$22,0)*('inputs and tables'!$K$15+'inputs and tables'!$K$16)))*(IF(AND(K2663=0,'inputs and tables'!$K$16=1),data!C2663/data!C2664,1)*IF(AND(K2663=1,'inputs and tables'!$K$15=1),data!C2664/data!C2663,1))</f>
        <v>62279.154929078839</v>
      </c>
      <c r="R2664" s="36">
        <f ca="1">1-O2664/MAX($O$202:O2664)</f>
        <v>0.55311965928681039</v>
      </c>
      <c r="S2664" s="36">
        <f>1-N2664/MAX($N$202:N2664)</f>
        <v>0.39599324045471818</v>
      </c>
    </row>
    <row r="2665" spans="1:19" x14ac:dyDescent="0.4">
      <c r="A2665" s="17">
        <f t="shared" si="125"/>
        <v>2663</v>
      </c>
      <c r="B2665">
        <v>1650326400</v>
      </c>
      <c r="C2665">
        <v>41503.85</v>
      </c>
      <c r="D2665" s="14">
        <f t="shared" si="126"/>
        <v>44670</v>
      </c>
      <c r="F2665">
        <f ca="1">IF(A2665&lt;$F$2,"",AVERAGE(INDIRECT("C"&amp;A2665-$F$2+3):C2665))</f>
        <v>42299.248181818191</v>
      </c>
      <c r="G2665" s="2">
        <f ca="1">IF(A2665&lt;$G$2,"",IF(A2665=$G$2,AVERAGE(INDIRECT("C"&amp;A2665-$G$2+3):C2665),G2664+(2/($G$2+3))*(C2665-G2664)))</f>
        <v>42197.553504778145</v>
      </c>
      <c r="J2665">
        <f ca="1">IF(F2665="","",IF(C2665&lt;(F2665*(1-'inputs and tables'!$K$14)),0,IF(C2665&gt;(F2665*(1+'inputs and tables'!$K$14)),1,J2664)))</f>
        <v>0</v>
      </c>
      <c r="K2665">
        <f ca="1">IF(G2665="","",IF(C2665&lt;(G2665*(1-'inputs and tables'!$K$14)),0,IF(C2665&gt;(G2665*(1+'inputs and tables'!$K$14)),1,K2664)))</f>
        <v>0</v>
      </c>
      <c r="N2665" s="13">
        <f t="shared" si="127"/>
        <v>149353.52117744446</v>
      </c>
      <c r="O2665" s="10">
        <f ca="1">(O2664+(IF(J2664&lt;&gt;J2663,(-O2664*'inputs and tables'!$K$22-'inputs and tables'!$K$21)-O2664*'inputs and tables'!$K$22,0)*('inputs and tables'!$K$15+'inputs and tables'!$K$16)))*(IF(AND(J2664=0,'inputs and tables'!$K$16=1),(data!C2664/data!C2665-1)*'inputs and tables'!$K$18+1,1)*IF(AND(J2664=1,'inputs and tables'!$K$15=1),(data!C2665/data!C2664-1)*'inputs and tables'!$K$17+1,1))</f>
        <v>29768629.937029306</v>
      </c>
      <c r="P2665" s="10">
        <f ca="1">(P2664+(IF(K2664&lt;&gt;K2663,(-P2664*'inputs and tables'!$K$22-'inputs and tables'!$K$21)-P2664*'inputs and tables'!$K$22,0)*('inputs and tables'!$K$15+'inputs and tables'!$K$16)))*(IF(AND(K2664=0,'inputs and tables'!$K$16=1),data!C2664/data!C2665,1)*IF(AND(K2664=1,'inputs and tables'!$K$15=1),data!C2665/data!C2664,1))</f>
        <v>61228.355453314885</v>
      </c>
      <c r="R2665" s="36">
        <f ca="1">1-O2665/MAX($O$202:O2665)</f>
        <v>0.56065960789859526</v>
      </c>
      <c r="S2665" s="36">
        <f>1-N2665/MAX($N$202:N2665)</f>
        <v>0.38562729184170996</v>
      </c>
    </row>
    <row r="2666" spans="1:19" x14ac:dyDescent="0.4">
      <c r="A2666" s="17">
        <f t="shared" si="125"/>
        <v>2664</v>
      </c>
      <c r="B2666">
        <v>1650412800</v>
      </c>
      <c r="C2666">
        <v>41377.61</v>
      </c>
      <c r="D2666" s="14">
        <f t="shared" si="126"/>
        <v>44671</v>
      </c>
      <c r="F2666">
        <f ca="1">IF(A2666&lt;$F$2,"",AVERAGE(INDIRECT("C"&amp;A2666-$F$2+3):C2666))</f>
        <v>42376.148409090922</v>
      </c>
      <c r="G2666" s="2">
        <f ca="1">IF(A2666&lt;$G$2,"",IF(A2666=$G$2,AVERAGE(INDIRECT("C"&amp;A2666-$G$2+3):C2666),G2665+(2/($G$2+3))*(C2666-G2665)))</f>
        <v>42162.662291808861</v>
      </c>
      <c r="J2666">
        <f ca="1">IF(F2666="","",IF(C2666&lt;(F2666*(1-'inputs and tables'!$K$14)),0,IF(C2666&gt;(F2666*(1+'inputs and tables'!$K$14)),1,J2665)))</f>
        <v>0</v>
      </c>
      <c r="K2666">
        <f ca="1">IF(G2666="","",IF(C2666&lt;(G2666*(1-'inputs and tables'!$K$14)),0,IF(C2666&gt;(G2666*(1+'inputs and tables'!$K$14)),1,K2665)))</f>
        <v>0</v>
      </c>
      <c r="N2666" s="13">
        <f t="shared" si="127"/>
        <v>148899.24070675464</v>
      </c>
      <c r="O2666" s="10">
        <f ca="1">(O2665+(IF(J2665&lt;&gt;J2664,(-O2665*'inputs and tables'!$K$22-'inputs and tables'!$K$21)-O2665*'inputs and tables'!$K$22,0)*('inputs and tables'!$K$15+'inputs and tables'!$K$16)))*(IF(AND(J2665=0,'inputs and tables'!$K$16=1),(data!C2665/data!C2666-1)*'inputs and tables'!$K$18+1,1)*IF(AND(J2665=1,'inputs and tables'!$K$15=1),(data!C2666/data!C2665-1)*'inputs and tables'!$K$17+1,1))</f>
        <v>29859451.805263124</v>
      </c>
      <c r="P2666" s="10">
        <f ca="1">(P2665+(IF(K2665&lt;&gt;K2664,(-P2665*'inputs and tables'!$K$22-'inputs and tables'!$K$21)-P2665*'inputs and tables'!$K$22,0)*('inputs and tables'!$K$15+'inputs and tables'!$K$16)))*(IF(AND(K2665=0,'inputs and tables'!$K$16=1),data!C2665/data!C2666,1)*IF(AND(K2665=1,'inputs and tables'!$K$15=1),data!C2666/data!C2665,1))</f>
        <v>61415.15859618433</v>
      </c>
      <c r="R2666" s="36">
        <f ca="1">1-O2666/MAX($O$202:O2666)</f>
        <v>0.55931921315131816</v>
      </c>
      <c r="S2666" s="36">
        <f>1-N2666/MAX($N$202:N2666)</f>
        <v>0.38749599584574568</v>
      </c>
    </row>
    <row r="2667" spans="1:19" x14ac:dyDescent="0.4">
      <c r="A2667" s="17">
        <f t="shared" si="125"/>
        <v>2665</v>
      </c>
      <c r="B2667">
        <v>1650499200</v>
      </c>
      <c r="C2667">
        <v>40480.81</v>
      </c>
      <c r="D2667" s="14">
        <f t="shared" si="126"/>
        <v>44672</v>
      </c>
      <c r="F2667">
        <f ca="1">IF(A2667&lt;$F$2,"",AVERAGE(INDIRECT("C"&amp;A2667-$F$2+3):C2667))</f>
        <v>42415.499090909099</v>
      </c>
      <c r="G2667" s="2">
        <f ca="1">IF(A2667&lt;$G$2,"",IF(A2667=$G$2,AVERAGE(INDIRECT("C"&amp;A2667-$G$2+3):C2667),G2666+(2/($G$2+3))*(C2667-G2666)))</f>
        <v>42091.094109178695</v>
      </c>
      <c r="J2667">
        <f ca="1">IF(F2667="","",IF(C2667&lt;(F2667*(1-'inputs and tables'!$K$14)),0,IF(C2667&gt;(F2667*(1+'inputs and tables'!$K$14)),1,J2666)))</f>
        <v>0</v>
      </c>
      <c r="K2667">
        <f ca="1">IF(G2667="","",IF(C2667&lt;(G2667*(1-'inputs and tables'!$K$14)),0,IF(C2667&gt;(G2667*(1+'inputs and tables'!$K$14)),1,K2666)))</f>
        <v>0</v>
      </c>
      <c r="N2667" s="13">
        <f t="shared" si="127"/>
        <v>145672.06448594783</v>
      </c>
      <c r="O2667" s="10">
        <f ca="1">(O2666+(IF(J2666&lt;&gt;J2665,(-O2666*'inputs and tables'!$K$22-'inputs and tables'!$K$21)-O2666*'inputs and tables'!$K$22,0)*('inputs and tables'!$K$15+'inputs and tables'!$K$16)))*(IF(AND(J2666=0,'inputs and tables'!$K$16=1),(data!C2666/data!C2667-1)*'inputs and tables'!$K$18+1,1)*IF(AND(J2666=1,'inputs and tables'!$K$15=1),(data!C2667/data!C2666-1)*'inputs and tables'!$K$17+1,1))</f>
        <v>30520949.348888364</v>
      </c>
      <c r="P2667" s="10">
        <f ca="1">(P2666+(IF(K2666&lt;&gt;K2665,(-P2666*'inputs and tables'!$K$22-'inputs and tables'!$K$21)-P2666*'inputs and tables'!$K$22,0)*('inputs and tables'!$K$15+'inputs and tables'!$K$16)))*(IF(AND(K2666=0,'inputs and tables'!$K$16=1),data!C2666/data!C2667,1)*IF(AND(K2666=1,'inputs and tables'!$K$15=1),data!C2667/data!C2666,1))</f>
        <v>62775.732019222516</v>
      </c>
      <c r="R2667" s="36">
        <f ca="1">1-O2667/MAX($O$202:O2667)</f>
        <v>0.54955650016099267</v>
      </c>
      <c r="S2667" s="36">
        <f>1-N2667/MAX($N$202:N2667)</f>
        <v>0.40077113645743245</v>
      </c>
    </row>
    <row r="2668" spans="1:19" x14ac:dyDescent="0.4">
      <c r="A2668" s="17">
        <f t="shared" si="125"/>
        <v>2666</v>
      </c>
      <c r="B2668">
        <v>1650585600</v>
      </c>
      <c r="C2668">
        <v>39712.25</v>
      </c>
      <c r="D2668" s="14">
        <f t="shared" si="126"/>
        <v>44673</v>
      </c>
      <c r="F2668">
        <f ca="1">IF(A2668&lt;$F$2,"",AVERAGE(INDIRECT("C"&amp;A2668-$F$2+3):C2668))</f>
        <v>42364.550909090925</v>
      </c>
      <c r="G2668" s="2">
        <f ca="1">IF(A2668&lt;$G$2,"",IF(A2668=$G$2,AVERAGE(INDIRECT("C"&amp;A2668-$G$2+3):C2668),G2667+(2/($G$2+3))*(C2668-G2667)))</f>
        <v>41989.866700277475</v>
      </c>
      <c r="J2668">
        <f ca="1">IF(F2668="","",IF(C2668&lt;(F2668*(1-'inputs and tables'!$K$14)),0,IF(C2668&gt;(F2668*(1+'inputs and tables'!$K$14)),1,J2667)))</f>
        <v>0</v>
      </c>
      <c r="K2668">
        <f ca="1">IF(G2668="","",IF(C2668&lt;(G2668*(1-'inputs and tables'!$K$14)),0,IF(C2668&gt;(G2668*(1+'inputs and tables'!$K$14)),1,K2667)))</f>
        <v>0</v>
      </c>
      <c r="N2668" s="13">
        <f t="shared" si="127"/>
        <v>142906.36582820557</v>
      </c>
      <c r="O2668" s="10">
        <f ca="1">(O2667+(IF(J2667&lt;&gt;J2666,(-O2667*'inputs and tables'!$K$22-'inputs and tables'!$K$21)-O2667*'inputs and tables'!$K$22,0)*('inputs and tables'!$K$15+'inputs and tables'!$K$16)))*(IF(AND(J2667=0,'inputs and tables'!$K$16=1),(data!C2667/data!C2668-1)*'inputs and tables'!$K$18+1,1)*IF(AND(J2667=1,'inputs and tables'!$K$15=1),(data!C2668/data!C2667-1)*'inputs and tables'!$K$17+1,1))</f>
        <v>31111628.0646897</v>
      </c>
      <c r="P2668" s="10">
        <f ca="1">(P2667+(IF(K2667&lt;&gt;K2666,(-P2667*'inputs and tables'!$K$22-'inputs and tables'!$K$21)-P2667*'inputs and tables'!$K$22,0)*('inputs and tables'!$K$15+'inputs and tables'!$K$16)))*(IF(AND(K2667=0,'inputs and tables'!$K$16=1),data!C2667/data!C2668,1)*IF(AND(K2667=1,'inputs and tables'!$K$15=1),data!C2668/data!C2667,1))</f>
        <v>63990.644712426591</v>
      </c>
      <c r="R2668" s="36">
        <f ca="1">1-O2668/MAX($O$202:O2668)</f>
        <v>0.54083896700091572</v>
      </c>
      <c r="S2668" s="36">
        <f>1-N2668/MAX($N$202:N2668)</f>
        <v>0.41214796748834004</v>
      </c>
    </row>
    <row r="2669" spans="1:19" x14ac:dyDescent="0.4">
      <c r="A2669" s="17">
        <f t="shared" si="125"/>
        <v>2667</v>
      </c>
      <c r="B2669">
        <v>1650672000</v>
      </c>
      <c r="C2669">
        <v>39465.870000000003</v>
      </c>
      <c r="D2669" s="14">
        <f t="shared" si="126"/>
        <v>44674</v>
      </c>
      <c r="F2669">
        <f ca="1">IF(A2669&lt;$F$2,"",AVERAGE(INDIRECT("C"&amp;A2669-$F$2+3):C2669))</f>
        <v>42365.281818181837</v>
      </c>
      <c r="G2669" s="2">
        <f ca="1">IF(A2669&lt;$G$2,"",IF(A2669=$G$2,AVERAGE(INDIRECT("C"&amp;A2669-$G$2+3):C2669),G2668+(2/($G$2+3))*(C2669-G2668)))</f>
        <v>41882.46258537205</v>
      </c>
      <c r="J2669">
        <f ca="1">IF(F2669="","",IF(C2669&lt;(F2669*(1-'inputs and tables'!$K$14)),0,IF(C2669&gt;(F2669*(1+'inputs and tables'!$K$14)),1,J2668)))</f>
        <v>0</v>
      </c>
      <c r="K2669">
        <f ca="1">IF(G2669="","",IF(C2669&lt;(G2669*(1-'inputs and tables'!$K$14)),0,IF(C2669&gt;(G2669*(1+'inputs and tables'!$K$14)),1,K2668)))</f>
        <v>0</v>
      </c>
      <c r="N2669" s="13">
        <f t="shared" si="127"/>
        <v>142019.75601856867</v>
      </c>
      <c r="O2669" s="10">
        <f ca="1">(O2668+(IF(J2668&lt;&gt;J2667,(-O2668*'inputs and tables'!$K$22-'inputs and tables'!$K$21)-O2668*'inputs and tables'!$K$22,0)*('inputs and tables'!$K$15+'inputs and tables'!$K$16)))*(IF(AND(J2668=0,'inputs and tables'!$K$16=1),(data!C2668/data!C2669-1)*'inputs and tables'!$K$18+1,1)*IF(AND(J2668=1,'inputs and tables'!$K$15=1),(data!C2669/data!C2668-1)*'inputs and tables'!$K$17+1,1))</f>
        <v>31305853.680964679</v>
      </c>
      <c r="P2669" s="10">
        <f ca="1">(P2668+(IF(K2668&lt;&gt;K2667,(-P2668*'inputs and tables'!$K$22-'inputs and tables'!$K$21)-P2668*'inputs and tables'!$K$22,0)*('inputs and tables'!$K$15+'inputs and tables'!$K$16)))*(IF(AND(K2668=0,'inputs and tables'!$K$16=1),data!C2668/data!C2669,1)*IF(AND(K2668=1,'inputs and tables'!$K$15=1),data!C2669/data!C2668,1))</f>
        <v>64390.129508891172</v>
      </c>
      <c r="R2669" s="36">
        <f ca="1">1-O2669/MAX($O$202:O2669)</f>
        <v>0.53797248780483276</v>
      </c>
      <c r="S2669" s="36">
        <f>1-N2669/MAX($N$202:N2669)</f>
        <v>0.41579507848734465</v>
      </c>
    </row>
    <row r="2670" spans="1:19" x14ac:dyDescent="0.4">
      <c r="A2670" s="17">
        <f t="shared" si="125"/>
        <v>2668</v>
      </c>
      <c r="B2670">
        <v>1650758400</v>
      </c>
      <c r="C2670">
        <v>39464.559999999998</v>
      </c>
      <c r="D2670" s="14">
        <f t="shared" si="126"/>
        <v>44675</v>
      </c>
      <c r="F2670">
        <f ca="1">IF(A2670&lt;$F$2,"",AVERAGE(INDIRECT("C"&amp;A2670-$F$2+3):C2670))</f>
        <v>42381.930000000015</v>
      </c>
      <c r="G2670" s="2">
        <f ca="1">IF(A2670&lt;$G$2,"",IF(A2670=$G$2,AVERAGE(INDIRECT("C"&amp;A2670-$G$2+3):C2670),G2669+(2/($G$2+3))*(C2670-G2669)))</f>
        <v>41779.573113654093</v>
      </c>
      <c r="J2670">
        <f ca="1">IF(F2670="","",IF(C2670&lt;(F2670*(1-'inputs and tables'!$K$14)),0,IF(C2670&gt;(F2670*(1+'inputs and tables'!$K$14)),1,J2669)))</f>
        <v>0</v>
      </c>
      <c r="K2670">
        <f ca="1">IF(G2670="","",IF(C2670&lt;(G2670*(1-'inputs and tables'!$K$14)),0,IF(C2670&gt;(G2670*(1+'inputs and tables'!$K$14)),1,K2669)))</f>
        <v>0</v>
      </c>
      <c r="N2670" s="13">
        <f t="shared" si="127"/>
        <v>142015.04192306325</v>
      </c>
      <c r="O2670" s="10">
        <f ca="1">(O2669+(IF(J2669&lt;&gt;J2668,(-O2669*'inputs and tables'!$K$22-'inputs and tables'!$K$21)-O2669*'inputs and tables'!$K$22,0)*('inputs and tables'!$K$15+'inputs and tables'!$K$16)))*(IF(AND(J2669=0,'inputs and tables'!$K$16=1),(data!C2669/data!C2670-1)*'inputs and tables'!$K$18+1,1)*IF(AND(J2669=1,'inputs and tables'!$K$15=1),(data!C2670/data!C2669-1)*'inputs and tables'!$K$17+1,1))</f>
        <v>31306892.858097836</v>
      </c>
      <c r="P2670" s="10">
        <f ca="1">(P2669+(IF(K2669&lt;&gt;K2668,(-P2669*'inputs and tables'!$K$22-'inputs and tables'!$K$21)-P2669*'inputs and tables'!$K$22,0)*('inputs and tables'!$K$15+'inputs and tables'!$K$16)))*(IF(AND(K2669=0,'inputs and tables'!$K$16=1),data!C2669/data!C2670,1)*IF(AND(K2669=1,'inputs and tables'!$K$15=1),data!C2670/data!C2669,1))</f>
        <v>64392.266896705878</v>
      </c>
      <c r="R2670" s="36">
        <f ca="1">1-O2670/MAX($O$202:O2670)</f>
        <v>0.53795715110676801</v>
      </c>
      <c r="S2670" s="36">
        <f>1-N2670/MAX($N$202:N2670)</f>
        <v>0.41581447014011153</v>
      </c>
    </row>
    <row r="2671" spans="1:19" x14ac:dyDescent="0.4">
      <c r="A2671" s="17">
        <f t="shared" si="125"/>
        <v>2669</v>
      </c>
      <c r="B2671">
        <v>1650844800</v>
      </c>
      <c r="C2671">
        <v>40439.22</v>
      </c>
      <c r="D2671" s="14">
        <f t="shared" si="126"/>
        <v>44676</v>
      </c>
      <c r="F2671">
        <f ca="1">IF(A2671&lt;$F$2,"",AVERAGE(INDIRECT("C"&amp;A2671-$F$2+3):C2671))</f>
        <v>42418.889090909106</v>
      </c>
      <c r="G2671" s="2">
        <f ca="1">IF(A2671&lt;$G$2,"",IF(A2671=$G$2,AVERAGE(INDIRECT("C"&amp;A2671-$G$2+3):C2671),G2670+(2/($G$2+3))*(C2671-G2670)))</f>
        <v>41722.536810945407</v>
      </c>
      <c r="J2671">
        <f ca="1">IF(F2671="","",IF(C2671&lt;(F2671*(1-'inputs and tables'!$K$14)),0,IF(C2671&gt;(F2671*(1+'inputs and tables'!$K$14)),1,J2670)))</f>
        <v>0</v>
      </c>
      <c r="K2671">
        <f ca="1">IF(G2671="","",IF(C2671&lt;(G2671*(1-'inputs and tables'!$K$14)),0,IF(C2671&gt;(G2671*(1+'inputs and tables'!$K$14)),1,K2670)))</f>
        <v>0</v>
      </c>
      <c r="N2671" s="13">
        <f t="shared" si="127"/>
        <v>145522.40095001637</v>
      </c>
      <c r="O2671" s="10">
        <f ca="1">(O2670+(IF(J2670&lt;&gt;J2669,(-O2670*'inputs and tables'!$K$22-'inputs and tables'!$K$21)-O2670*'inputs and tables'!$K$22,0)*('inputs and tables'!$K$15+'inputs and tables'!$K$16)))*(IF(AND(J2670=0,'inputs and tables'!$K$16=1),(data!C2670/data!C2671-1)*'inputs and tables'!$K$18+1,1)*IF(AND(J2670=1,'inputs and tables'!$K$15=1),(data!C2671/data!C2670-1)*'inputs and tables'!$K$17+1,1))</f>
        <v>30552338.833735503</v>
      </c>
      <c r="P2671" s="10">
        <f ca="1">(P2670+(IF(K2670&lt;&gt;K2669,(-P2670*'inputs and tables'!$K$22-'inputs and tables'!$K$21)-P2670*'inputs and tables'!$K$22,0)*('inputs and tables'!$K$15+'inputs and tables'!$K$16)))*(IF(AND(K2670=0,'inputs and tables'!$K$16=1),data!C2670/data!C2671,1)*IF(AND(K2670=1,'inputs and tables'!$K$15=1),data!C2671/data!C2670,1))</f>
        <v>62840.294161980935</v>
      </c>
      <c r="R2671" s="36">
        <f ca="1">1-O2671/MAX($O$202:O2671)</f>
        <v>0.54909323837804269</v>
      </c>
      <c r="S2671" s="36">
        <f>1-N2671/MAX($N$202:N2671)</f>
        <v>0.40138678442580888</v>
      </c>
    </row>
    <row r="2672" spans="1:19" x14ac:dyDescent="0.4">
      <c r="A2672" s="17">
        <f t="shared" si="125"/>
        <v>2670</v>
      </c>
      <c r="B2672">
        <v>1650931200</v>
      </c>
      <c r="C2672">
        <v>38113.82</v>
      </c>
      <c r="D2672" s="14">
        <f t="shared" si="126"/>
        <v>44677</v>
      </c>
      <c r="F2672">
        <f ca="1">IF(A2672&lt;$F$2,"",AVERAGE(INDIRECT("C"&amp;A2672-$F$2+3):C2672))</f>
        <v>42426.180227272744</v>
      </c>
      <c r="G2672" s="2">
        <f ca="1">IF(A2672&lt;$G$2,"",IF(A2672=$G$2,AVERAGE(INDIRECT("C"&amp;A2672-$G$2+3):C2672),G2671+(2/($G$2+3))*(C2672-G2671)))</f>
        <v>41568.974393458368</v>
      </c>
      <c r="J2672">
        <f ca="1">IF(F2672="","",IF(C2672&lt;(F2672*(1-'inputs and tables'!$K$14)),0,IF(C2672&gt;(F2672*(1+'inputs and tables'!$K$14)),1,J2671)))</f>
        <v>0</v>
      </c>
      <c r="K2672">
        <f ca="1">IF(G2672="","",IF(C2672&lt;(G2672*(1-'inputs and tables'!$K$14)),0,IF(C2672&gt;(G2672*(1+'inputs and tables'!$K$14)),1,K2671)))</f>
        <v>0</v>
      </c>
      <c r="N2672" s="13">
        <f t="shared" si="127"/>
        <v>137154.34164597519</v>
      </c>
      <c r="O2672" s="10">
        <f ca="1">(O2671+(IF(J2671&lt;&gt;J2670,(-O2671*'inputs and tables'!$K$22-'inputs and tables'!$K$21)-O2671*'inputs and tables'!$K$22,0)*('inputs and tables'!$K$15+'inputs and tables'!$K$16)))*(IF(AND(J2671=0,'inputs and tables'!$K$16=1),(data!C2671/data!C2672-1)*'inputs and tables'!$K$18+1,1)*IF(AND(J2671=1,'inputs and tables'!$K$15=1),(data!C2672/data!C2671-1)*'inputs and tables'!$K$17+1,1))</f>
        <v>32416397.821366984</v>
      </c>
      <c r="P2672" s="10">
        <f ca="1">(P2671+(IF(K2671&lt;&gt;K2670,(-P2671*'inputs and tables'!$K$22-'inputs and tables'!$K$21)-P2671*'inputs and tables'!$K$22,0)*('inputs and tables'!$K$15+'inputs and tables'!$K$16)))*(IF(AND(K2671=0,'inputs and tables'!$K$16=1),data!C2671/data!C2672,1)*IF(AND(K2671=1,'inputs and tables'!$K$15=1),data!C2672/data!C2671,1))</f>
        <v>66674.305553236671</v>
      </c>
      <c r="R2672" s="36">
        <f ca="1">1-O2672/MAX($O$202:O2672)</f>
        <v>0.52158251960265634</v>
      </c>
      <c r="S2672" s="36">
        <f>1-N2672/MAX($N$202:N2672)</f>
        <v>0.43580918850522055</v>
      </c>
    </row>
    <row r="2673" spans="1:19" x14ac:dyDescent="0.4">
      <c r="A2673" s="17">
        <f t="shared" si="125"/>
        <v>2671</v>
      </c>
      <c r="B2673">
        <v>1651017600</v>
      </c>
      <c r="C2673">
        <v>39251.11</v>
      </c>
      <c r="D2673" s="14">
        <f t="shared" si="126"/>
        <v>44678</v>
      </c>
      <c r="F2673">
        <f ca="1">IF(A2673&lt;$F$2,"",AVERAGE(INDIRECT("C"&amp;A2673-$F$2+3):C2673))</f>
        <v>42416.565227272746</v>
      </c>
      <c r="G2673" s="2">
        <f ca="1">IF(A2673&lt;$G$2,"",IF(A2673=$G$2,AVERAGE(INDIRECT("C"&amp;A2673-$G$2+3):C2673),G2672+(2/($G$2+3))*(C2673-G2672)))</f>
        <v>41470.341866077164</v>
      </c>
      <c r="J2673">
        <f ca="1">IF(F2673="","",IF(C2673&lt;(F2673*(1-'inputs and tables'!$K$14)),0,IF(C2673&gt;(F2673*(1+'inputs and tables'!$K$14)),1,J2672)))</f>
        <v>0</v>
      </c>
      <c r="K2673">
        <f ca="1">IF(G2673="","",IF(C2673&lt;(G2673*(1-'inputs and tables'!$K$14)),0,IF(C2673&gt;(G2673*(1+'inputs and tables'!$K$14)),1,K2672)))</f>
        <v>0</v>
      </c>
      <c r="N2673" s="13">
        <f t="shared" si="127"/>
        <v>141246.93223937548</v>
      </c>
      <c r="O2673" s="10">
        <f ca="1">(O2672+(IF(J2672&lt;&gt;J2671,(-O2672*'inputs and tables'!$K$22-'inputs and tables'!$K$21)-O2672*'inputs and tables'!$K$22,0)*('inputs and tables'!$K$15+'inputs and tables'!$K$16)))*(IF(AND(J2672=0,'inputs and tables'!$K$16=1),(data!C2672/data!C2673-1)*'inputs and tables'!$K$18+1,1)*IF(AND(J2672=1,'inputs and tables'!$K$15=1),(data!C2673/data!C2672-1)*'inputs and tables'!$K$17+1,1))</f>
        <v>31477141.706616025</v>
      </c>
      <c r="P2673" s="10">
        <f ca="1">(P2672+(IF(K2672&lt;&gt;K2671,(-P2672*'inputs and tables'!$K$22-'inputs and tables'!$K$21)-P2672*'inputs and tables'!$K$22,0)*('inputs and tables'!$K$15+'inputs and tables'!$K$16)))*(IF(AND(K2672=0,'inputs and tables'!$K$16=1),data!C2672/data!C2673,1)*IF(AND(K2672=1,'inputs and tables'!$K$15=1),data!C2673/data!C2672,1))</f>
        <v>64742.436086038404</v>
      </c>
      <c r="R2673" s="36">
        <f ca="1">1-O2673/MAX($O$202:O2673)</f>
        <v>0.53544453309172957</v>
      </c>
      <c r="S2673" s="36">
        <f>1-N2673/MAX($N$202:N2673)</f>
        <v>0.41897412531803802</v>
      </c>
    </row>
    <row r="2674" spans="1:19" x14ac:dyDescent="0.4">
      <c r="A2674" s="17">
        <f t="shared" si="125"/>
        <v>2672</v>
      </c>
      <c r="B2674">
        <v>1651104000</v>
      </c>
      <c r="C2674">
        <v>39743.22</v>
      </c>
      <c r="D2674" s="14">
        <f t="shared" si="126"/>
        <v>44679</v>
      </c>
      <c r="F2674">
        <f ca="1">IF(A2674&lt;$F$2,"",AVERAGE(INDIRECT("C"&amp;A2674-$F$2+3):C2674))</f>
        <v>42426.681590909109</v>
      </c>
      <c r="G2674" s="2">
        <f ca="1">IF(A2674&lt;$G$2,"",IF(A2674=$G$2,AVERAGE(INDIRECT("C"&amp;A2674-$G$2+3):C2674),G2673+(2/($G$2+3))*(C2674-G2673)))</f>
        <v>41396.847318584521</v>
      </c>
      <c r="J2674">
        <f ca="1">IF(F2674="","",IF(C2674&lt;(F2674*(1-'inputs and tables'!$K$14)),0,IF(C2674&gt;(F2674*(1+'inputs and tables'!$K$14)),1,J2673)))</f>
        <v>0</v>
      </c>
      <c r="K2674">
        <f ca="1">IF(G2674="","",IF(C2674&lt;(G2674*(1-'inputs and tables'!$K$14)),0,IF(C2674&gt;(G2674*(1+'inputs and tables'!$K$14)),1,K2673)))</f>
        <v>0</v>
      </c>
      <c r="N2674" s="13">
        <f t="shared" si="127"/>
        <v>143017.81280362752</v>
      </c>
      <c r="O2674" s="10">
        <f ca="1">(O2673+(IF(J2673&lt;&gt;J2672,(-O2673*'inputs and tables'!$K$22-'inputs and tables'!$K$21)-O2673*'inputs and tables'!$K$22,0)*('inputs and tables'!$K$15+'inputs and tables'!$K$16)))*(IF(AND(J2673=0,'inputs and tables'!$K$16=1),(data!C2673/data!C2674-1)*'inputs and tables'!$K$18+1,1)*IF(AND(J2673=1,'inputs and tables'!$K$15=1),(data!C2674/data!C2673-1)*'inputs and tables'!$K$17+1,1))</f>
        <v>31087384.253514774</v>
      </c>
      <c r="P2674" s="10">
        <f ca="1">(P2673+(IF(K2673&lt;&gt;K2672,(-P2673*'inputs and tables'!$K$22-'inputs and tables'!$K$21)-P2673*'inputs and tables'!$K$22,0)*('inputs and tables'!$K$15+'inputs and tables'!$K$16)))*(IF(AND(K2673=0,'inputs and tables'!$K$16=1),data!C2673/data!C2674,1)*IF(AND(K2673=1,'inputs and tables'!$K$15=1),data!C2674/data!C2673,1))</f>
        <v>63940.779848262493</v>
      </c>
      <c r="R2674" s="36">
        <f ca="1">1-O2674/MAX($O$202:O2674)</f>
        <v>0.54119676934284922</v>
      </c>
      <c r="S2674" s="36">
        <f>1-N2674/MAX($N$202:N2674)</f>
        <v>0.41168952513247037</v>
      </c>
    </row>
    <row r="2675" spans="1:19" x14ac:dyDescent="0.4">
      <c r="A2675" s="17">
        <f t="shared" si="125"/>
        <v>2673</v>
      </c>
      <c r="B2675">
        <v>1651190400</v>
      </c>
      <c r="C2675">
        <v>38593.1</v>
      </c>
      <c r="D2675" s="14">
        <f t="shared" si="126"/>
        <v>44680</v>
      </c>
      <c r="F2675">
        <f ca="1">IF(A2675&lt;$F$2,"",AVERAGE(INDIRECT("C"&amp;A2675-$F$2+3):C2675))</f>
        <v>42369.070909090929</v>
      </c>
      <c r="G2675" s="2">
        <f ca="1">IF(A2675&lt;$G$2,"",IF(A2675=$G$2,AVERAGE(INDIRECT("C"&amp;A2675-$G$2+3):C2675),G2674+(2/($G$2+3))*(C2675-G2674)))</f>
        <v>41277.538922049011</v>
      </c>
      <c r="J2675">
        <f ca="1">IF(F2675="","",IF(C2675&lt;(F2675*(1-'inputs and tables'!$K$14)),0,IF(C2675&gt;(F2675*(1+'inputs and tables'!$K$14)),1,J2674)))</f>
        <v>0</v>
      </c>
      <c r="K2675">
        <f ca="1">IF(G2675="","",IF(C2675&lt;(G2675*(1-'inputs and tables'!$K$14)),0,IF(C2675&gt;(G2675*(1+'inputs and tables'!$K$14)),1,K2674)))</f>
        <v>0</v>
      </c>
      <c r="N2675" s="13">
        <f t="shared" si="127"/>
        <v>138879.05286264364</v>
      </c>
      <c r="O2675" s="10">
        <f ca="1">(O2674+(IF(J2674&lt;&gt;J2673,(-O2674*'inputs and tables'!$K$22-'inputs and tables'!$K$21)-O2674*'inputs and tables'!$K$22,0)*('inputs and tables'!$K$15+'inputs and tables'!$K$16)))*(IF(AND(J2674=0,'inputs and tables'!$K$16=1),(data!C2674/data!C2675-1)*'inputs and tables'!$K$18+1,1)*IF(AND(J2674=1,'inputs and tables'!$K$15=1),(data!C2675/data!C2674-1)*'inputs and tables'!$K$17+1,1))</f>
        <v>32013825.051938649</v>
      </c>
      <c r="P2675" s="10">
        <f ca="1">(P2674+(IF(K2674&lt;&gt;K2673,(-P2674*'inputs and tables'!$K$22-'inputs and tables'!$K$21)-P2674*'inputs and tables'!$K$22,0)*('inputs and tables'!$K$15+'inputs and tables'!$K$16)))*(IF(AND(K2674=0,'inputs and tables'!$K$16=1),data!C2674/data!C2675,1)*IF(AND(K2674=1,'inputs and tables'!$K$15=1),data!C2675/data!C2674,1))</f>
        <v>65846.290670639646</v>
      </c>
      <c r="R2675" s="36">
        <f ca="1">1-O2675/MAX($O$202:O2675)</f>
        <v>0.52752389072870831</v>
      </c>
      <c r="S2675" s="36">
        <f>1-N2675/MAX($N$202:N2675)</f>
        <v>0.42871450809446099</v>
      </c>
    </row>
    <row r="2676" spans="1:19" x14ac:dyDescent="0.4">
      <c r="A2676" s="17">
        <f t="shared" si="125"/>
        <v>2674</v>
      </c>
      <c r="B2676">
        <v>1651276800</v>
      </c>
      <c r="C2676">
        <v>37644.1</v>
      </c>
      <c r="D2676" s="14">
        <f t="shared" si="126"/>
        <v>44681</v>
      </c>
      <c r="F2676">
        <f ca="1">IF(A2676&lt;$F$2,"",AVERAGE(INDIRECT("C"&amp;A2676-$F$2+3):C2676))</f>
        <v>42293.929318181843</v>
      </c>
      <c r="G2676" s="2">
        <f ca="1">IF(A2676&lt;$G$2,"",IF(A2676=$G$2,AVERAGE(INDIRECT("C"&amp;A2676-$G$2+3):C2676),G2675+(2/($G$2+3))*(C2676-G2675)))</f>
        <v>41122.92449983416</v>
      </c>
      <c r="J2676">
        <f ca="1">IF(F2676="","",IF(C2676&lt;(F2676*(1-'inputs and tables'!$K$14)),0,IF(C2676&gt;(F2676*(1+'inputs and tables'!$K$14)),1,J2675)))</f>
        <v>0</v>
      </c>
      <c r="K2676">
        <f ca="1">IF(G2676="","",IF(C2676&lt;(G2676*(1-'inputs and tables'!$K$14)),0,IF(C2676&gt;(G2676*(1+'inputs and tables'!$K$14)),1,K2675)))</f>
        <v>0</v>
      </c>
      <c r="N2676" s="13">
        <f t="shared" si="127"/>
        <v>135464.03253085769</v>
      </c>
      <c r="O2676" s="10">
        <f ca="1">(O2675+(IF(J2675&lt;&gt;J2674,(-O2675*'inputs and tables'!$K$22-'inputs and tables'!$K$21)-O2675*'inputs and tables'!$K$22,0)*('inputs and tables'!$K$15+'inputs and tables'!$K$16)))*(IF(AND(J2675=0,'inputs and tables'!$K$16=1),(data!C2675/data!C2676-1)*'inputs and tables'!$K$18+1,1)*IF(AND(J2675=1,'inputs and tables'!$K$15=1),(data!C2676/data!C2675-1)*'inputs and tables'!$K$17+1,1))</f>
        <v>32820886.981279232</v>
      </c>
      <c r="P2676" s="10">
        <f ca="1">(P2675+(IF(K2675&lt;&gt;K2674,(-P2675*'inputs and tables'!$K$22-'inputs and tables'!$K$21)-P2675*'inputs and tables'!$K$22,0)*('inputs and tables'!$K$15+'inputs and tables'!$K$16)))*(IF(AND(K2675=0,'inputs and tables'!$K$16=1),data!C2675/data!C2676,1)*IF(AND(K2675=1,'inputs and tables'!$K$15=1),data!C2676/data!C2675,1))</f>
        <v>67506.262083063819</v>
      </c>
      <c r="R2676" s="36">
        <f ca="1">1-O2676/MAX($O$202:O2676)</f>
        <v>0.51561286542332296</v>
      </c>
      <c r="S2676" s="36">
        <f>1-N2676/MAX($N$202:N2676)</f>
        <v>0.44276235425914734</v>
      </c>
    </row>
    <row r="2677" spans="1:19" x14ac:dyDescent="0.4">
      <c r="A2677" s="17">
        <f t="shared" si="125"/>
        <v>2675</v>
      </c>
      <c r="B2677">
        <v>1651363200</v>
      </c>
      <c r="C2677">
        <v>38473.050000000003</v>
      </c>
      <c r="D2677" s="14">
        <f t="shared" si="126"/>
        <v>44682</v>
      </c>
      <c r="F2677">
        <f ca="1">IF(A2677&lt;$F$2,"",AVERAGE(INDIRECT("C"&amp;A2677-$F$2+3):C2677))</f>
        <v>42218.885454545481</v>
      </c>
      <c r="G2677" s="2">
        <f ca="1">IF(A2677&lt;$G$2,"",IF(A2677=$G$2,AVERAGE(INDIRECT("C"&amp;A2677-$G$2+3):C2677),G2676+(2/($G$2+3))*(C2677-G2676)))</f>
        <v>41010.163882819943</v>
      </c>
      <c r="J2677">
        <f ca="1">IF(F2677="","",IF(C2677&lt;(F2677*(1-'inputs and tables'!$K$14)),0,IF(C2677&gt;(F2677*(1+'inputs and tables'!$K$14)),1,J2676)))</f>
        <v>0</v>
      </c>
      <c r="K2677">
        <f ca="1">IF(G2677="","",IF(C2677&lt;(G2677*(1-'inputs and tables'!$K$14)),0,IF(C2677&gt;(G2677*(1+'inputs and tables'!$K$14)),1,K2676)))</f>
        <v>0</v>
      </c>
      <c r="N2677" s="13">
        <f t="shared" si="127"/>
        <v>138447.04739285348</v>
      </c>
      <c r="O2677" s="10">
        <f ca="1">(O2676+(IF(J2676&lt;&gt;J2675,(-O2676*'inputs and tables'!$K$22-'inputs and tables'!$K$21)-O2676*'inputs and tables'!$K$22,0)*('inputs and tables'!$K$15+'inputs and tables'!$K$16)))*(IF(AND(J2676=0,'inputs and tables'!$K$16=1),(data!C2676/data!C2677-1)*'inputs and tables'!$K$18+1,1)*IF(AND(J2676=1,'inputs and tables'!$K$15=1),(data!C2677/data!C2676-1)*'inputs and tables'!$K$17+1,1))</f>
        <v>32113719.905543581</v>
      </c>
      <c r="P2677" s="10">
        <f ca="1">(P2676+(IF(K2676&lt;&gt;K2675,(-P2676*'inputs and tables'!$K$22-'inputs and tables'!$K$21)-P2676*'inputs and tables'!$K$22,0)*('inputs and tables'!$K$15+'inputs and tables'!$K$16)))*(IF(AND(K2676=0,'inputs and tables'!$K$16=1),data!C2676/data!C2677,1)*IF(AND(K2676=1,'inputs and tables'!$K$15=1),data!C2677/data!C2676,1))</f>
        <v>66051.755202175613</v>
      </c>
      <c r="R2677" s="36">
        <f ca="1">1-O2677/MAX($O$202:O2677)</f>
        <v>0.52604959230635773</v>
      </c>
      <c r="S2677" s="36">
        <f>1-N2677/MAX($N$202:N2677)</f>
        <v>0.43049158283847622</v>
      </c>
    </row>
    <row r="2678" spans="1:19" x14ac:dyDescent="0.4">
      <c r="A2678" s="17">
        <f t="shared" si="125"/>
        <v>2676</v>
      </c>
      <c r="B2678">
        <v>1651449600</v>
      </c>
      <c r="C2678">
        <v>38510.89</v>
      </c>
      <c r="D2678" s="14">
        <f t="shared" si="126"/>
        <v>44683</v>
      </c>
      <c r="F2678">
        <f ca="1">IF(A2678&lt;$F$2,"",AVERAGE(INDIRECT("C"&amp;A2678-$F$2+3):C2678))</f>
        <v>42134.30886363639</v>
      </c>
      <c r="G2678" s="2">
        <f ca="1">IF(A2678&lt;$G$2,"",IF(A2678=$G$2,AVERAGE(INDIRECT("C"&amp;A2678-$G$2+3):C2678),G2677+(2/($G$2+3))*(C2678-G2677)))</f>
        <v>40903.811802699944</v>
      </c>
      <c r="J2678">
        <f ca="1">IF(F2678="","",IF(C2678&lt;(F2678*(1-'inputs and tables'!$K$14)),0,IF(C2678&gt;(F2678*(1+'inputs and tables'!$K$14)),1,J2677)))</f>
        <v>0</v>
      </c>
      <c r="K2678">
        <f ca="1">IF(G2678="","",IF(C2678&lt;(G2678*(1-'inputs and tables'!$K$14)),0,IF(C2678&gt;(G2678*(1+'inputs and tables'!$K$14)),1,K2677)))</f>
        <v>0</v>
      </c>
      <c r="N2678" s="13">
        <f t="shared" si="127"/>
        <v>138583.21638058242</v>
      </c>
      <c r="O2678" s="10">
        <f ca="1">(O2677+(IF(J2677&lt;&gt;J2676,(-O2677*'inputs and tables'!$K$22-'inputs and tables'!$K$21)-O2677*'inputs and tables'!$K$22,0)*('inputs and tables'!$K$15+'inputs and tables'!$K$16)))*(IF(AND(J2677=0,'inputs and tables'!$K$16=1),(data!C2677/data!C2678-1)*'inputs and tables'!$K$18+1,1)*IF(AND(J2677=1,'inputs and tables'!$K$15=1),(data!C2678/data!C2677-1)*'inputs and tables'!$K$17+1,1))</f>
        <v>32082165.631902393</v>
      </c>
      <c r="P2678" s="10">
        <f ca="1">(P2677+(IF(K2677&lt;&gt;K2676,(-P2677*'inputs and tables'!$K$22-'inputs and tables'!$K$21)-P2677*'inputs and tables'!$K$22,0)*('inputs and tables'!$K$15+'inputs and tables'!$K$16)))*(IF(AND(K2677=0,'inputs and tables'!$K$16=1),data!C2677/data!C2678,1)*IF(AND(K2677=1,'inputs and tables'!$K$15=1),data!C2678/data!C2677,1))</f>
        <v>65986.854120511431</v>
      </c>
      <c r="R2678" s="36">
        <f ca="1">1-O2678/MAX($O$202:O2678)</f>
        <v>0.52651528612509635</v>
      </c>
      <c r="S2678" s="36">
        <f>1-N2678/MAX($N$202:N2678)</f>
        <v>0.42993144532649341</v>
      </c>
    </row>
    <row r="2679" spans="1:19" x14ac:dyDescent="0.4">
      <c r="A2679" s="17">
        <f t="shared" si="125"/>
        <v>2677</v>
      </c>
      <c r="B2679">
        <v>1651536000</v>
      </c>
      <c r="C2679">
        <v>37719.589999999997</v>
      </c>
      <c r="D2679" s="14">
        <f t="shared" si="126"/>
        <v>44684</v>
      </c>
      <c r="F2679">
        <f ca="1">IF(A2679&lt;$F$2,"",AVERAGE(INDIRECT("C"&amp;A2679-$F$2+3):C2679))</f>
        <v>42053.225909090936</v>
      </c>
      <c r="G2679" s="2">
        <f ca="1">IF(A2679&lt;$G$2,"",IF(A2679=$G$2,AVERAGE(INDIRECT("C"&amp;A2679-$G$2+3):C2679),G2678+(2/($G$2+3))*(C2679-G2678)))</f>
        <v>40768.313002585055</v>
      </c>
      <c r="J2679">
        <f ca="1">IF(F2679="","",IF(C2679&lt;(F2679*(1-'inputs and tables'!$K$14)),0,IF(C2679&gt;(F2679*(1+'inputs and tables'!$K$14)),1,J2678)))</f>
        <v>0</v>
      </c>
      <c r="K2679">
        <f ca="1">IF(G2679="","",IF(C2679&lt;(G2679*(1-'inputs and tables'!$K$14)),0,IF(C2679&gt;(G2679*(1+'inputs and tables'!$K$14)),1,K2678)))</f>
        <v>0</v>
      </c>
      <c r="N2679" s="13">
        <f t="shared" si="127"/>
        <v>135735.68678254</v>
      </c>
      <c r="O2679" s="10">
        <f ca="1">(O2678+(IF(J2678&lt;&gt;J2677,(-O2678*'inputs and tables'!$K$22-'inputs and tables'!$K$21)-O2678*'inputs and tables'!$K$22,0)*('inputs and tables'!$K$15+'inputs and tables'!$K$16)))*(IF(AND(J2678=0,'inputs and tables'!$K$16=1),(data!C2678/data!C2679-1)*'inputs and tables'!$K$18+1,1)*IF(AND(J2678=1,'inputs and tables'!$K$15=1),(data!C2679/data!C2678-1)*'inputs and tables'!$K$17+1,1))</f>
        <v>32755200.987390731</v>
      </c>
      <c r="P2679" s="10">
        <f ca="1">(P2678+(IF(K2678&lt;&gt;K2677,(-P2678*'inputs and tables'!$K$22-'inputs and tables'!$K$21)-P2678*'inputs and tables'!$K$22,0)*('inputs and tables'!$K$15+'inputs and tables'!$K$16)))*(IF(AND(K2678=0,'inputs and tables'!$K$16=1),data!C2678/data!C2679,1)*IF(AND(K2678=1,'inputs and tables'!$K$15=1),data!C2679/data!C2678,1))</f>
        <v>67371.158607001358</v>
      </c>
      <c r="R2679" s="36">
        <f ca="1">1-O2679/MAX($O$202:O2679)</f>
        <v>0.5165822923123532</v>
      </c>
      <c r="S2679" s="36">
        <f>1-N2679/MAX($N$202:N2679)</f>
        <v>0.44164489176497224</v>
      </c>
    </row>
    <row r="2680" spans="1:19" x14ac:dyDescent="0.4">
      <c r="A2680" s="17">
        <f t="shared" si="125"/>
        <v>2678</v>
      </c>
      <c r="B2680">
        <v>1651622400</v>
      </c>
      <c r="C2680">
        <v>39669.56</v>
      </c>
      <c r="D2680" s="14">
        <f t="shared" si="126"/>
        <v>44685</v>
      </c>
      <c r="F2680">
        <f ca="1">IF(A2680&lt;$F$2,"",AVERAGE(INDIRECT("C"&amp;A2680-$F$2+3):C2680))</f>
        <v>42022.586136363665</v>
      </c>
      <c r="G2680" s="2">
        <f ca="1">IF(A2680&lt;$G$2,"",IF(A2680=$G$2,AVERAGE(INDIRECT("C"&amp;A2680-$G$2+3):C2680),G2679+(2/($G$2+3))*(C2680-G2679)))</f>
        <v>40721.557555666543</v>
      </c>
      <c r="J2680">
        <f ca="1">IF(F2680="","",IF(C2680&lt;(F2680*(1-'inputs and tables'!$K$14)),0,IF(C2680&gt;(F2680*(1+'inputs and tables'!$K$14)),1,J2679)))</f>
        <v>0</v>
      </c>
      <c r="K2680">
        <f ca="1">IF(G2680="","",IF(C2680&lt;(G2680*(1-'inputs and tables'!$K$14)),0,IF(C2680&gt;(G2680*(1+'inputs and tables'!$K$14)),1,K2679)))</f>
        <v>0</v>
      </c>
      <c r="N2680" s="13">
        <f t="shared" si="127"/>
        <v>142752.74389146798</v>
      </c>
      <c r="O2680" s="10">
        <f ca="1">(O2679+(IF(J2679&lt;&gt;J2678,(-O2679*'inputs and tables'!$K$22-'inputs and tables'!$K$21)-O2679*'inputs and tables'!$K$22,0)*('inputs and tables'!$K$15+'inputs and tables'!$K$16)))*(IF(AND(J2679=0,'inputs and tables'!$K$16=1),(data!C2679/data!C2680-1)*'inputs and tables'!$K$18+1,1)*IF(AND(J2679=1,'inputs and tables'!$K$15=1),(data!C2680/data!C2679-1)*'inputs and tables'!$K$17+1,1))</f>
        <v>31145108.531881209</v>
      </c>
      <c r="P2680" s="10">
        <f ca="1">(P2679+(IF(K2679&lt;&gt;K2678,(-P2679*'inputs and tables'!$K$22-'inputs and tables'!$K$21)-P2679*'inputs and tables'!$K$22,0)*('inputs and tables'!$K$15+'inputs and tables'!$K$16)))*(IF(AND(K2679=0,'inputs and tables'!$K$16=1),data!C2679/data!C2680,1)*IF(AND(K2679=1,'inputs and tables'!$K$15=1),data!C2680/data!C2679,1))</f>
        <v>64059.507604346065</v>
      </c>
      <c r="R2680" s="36">
        <f ca="1">1-O2680/MAX($O$202:O2680)</f>
        <v>0.54034484545031791</v>
      </c>
      <c r="S2680" s="36">
        <f>1-N2680/MAX($N$202:N2680)</f>
        <v>0.41277989852392549</v>
      </c>
    </row>
    <row r="2681" spans="1:19" x14ac:dyDescent="0.4">
      <c r="A2681" s="17">
        <f t="shared" si="125"/>
        <v>2679</v>
      </c>
      <c r="B2681">
        <v>1651708800</v>
      </c>
      <c r="C2681">
        <v>36537.22</v>
      </c>
      <c r="D2681" s="14">
        <f t="shared" si="126"/>
        <v>44686</v>
      </c>
      <c r="F2681">
        <f ca="1">IF(A2681&lt;$F$2,"",AVERAGE(INDIRECT("C"&amp;A2681-$F$2+3):C2681))</f>
        <v>41889.835227272757</v>
      </c>
      <c r="G2681" s="2">
        <f ca="1">IF(A2681&lt;$G$2,"",IF(A2681=$G$2,AVERAGE(INDIRECT("C"&amp;A2681-$G$2+3):C2681),G2680+(2/($G$2+3))*(C2681-G2680)))</f>
        <v>40543.500638404133</v>
      </c>
      <c r="J2681">
        <f ca="1">IF(F2681="","",IF(C2681&lt;(F2681*(1-'inputs and tables'!$K$14)),0,IF(C2681&gt;(F2681*(1+'inputs and tables'!$K$14)),1,J2680)))</f>
        <v>0</v>
      </c>
      <c r="K2681">
        <f ca="1">IF(G2681="","",IF(C2681&lt;(G2681*(1-'inputs and tables'!$K$14)),0,IF(C2681&gt;(G2681*(1+'inputs and tables'!$K$14)),1,K2680)))</f>
        <v>0</v>
      </c>
      <c r="N2681" s="13">
        <f t="shared" si="127"/>
        <v>131480.87372701443</v>
      </c>
      <c r="O2681" s="10">
        <f ca="1">(O2680+(IF(J2680&lt;&gt;J2679,(-O2680*'inputs and tables'!$K$22-'inputs and tables'!$K$21)-O2680*'inputs and tables'!$K$22,0)*('inputs and tables'!$K$15+'inputs and tables'!$K$16)))*(IF(AND(J2680=0,'inputs and tables'!$K$16=1),(data!C2680/data!C2681-1)*'inputs and tables'!$K$18+1,1)*IF(AND(J2680=1,'inputs and tables'!$K$15=1),(data!C2681/data!C2680-1)*'inputs and tables'!$K$17+1,1))</f>
        <v>33815182.206308343</v>
      </c>
      <c r="P2681" s="10">
        <f ca="1">(P2680+(IF(K2680&lt;&gt;K2679,(-P2680*'inputs and tables'!$K$22-'inputs and tables'!$K$21)-P2680*'inputs and tables'!$K$22,0)*('inputs and tables'!$K$15+'inputs and tables'!$K$16)))*(IF(AND(K2680=0,'inputs and tables'!$K$16=1),data!C2680/data!C2681,1)*IF(AND(K2680=1,'inputs and tables'!$K$15=1),data!C2681/data!C2680,1))</f>
        <v>69551.336431208023</v>
      </c>
      <c r="R2681" s="36">
        <f ca="1">1-O2681/MAX($O$202:O2681)</f>
        <v>0.50093855710100876</v>
      </c>
      <c r="S2681" s="36">
        <f>1-N2681/MAX($N$202:N2681)</f>
        <v>0.45914726465194822</v>
      </c>
    </row>
    <row r="2682" spans="1:19" x14ac:dyDescent="0.4">
      <c r="A2682" s="17">
        <f t="shared" si="125"/>
        <v>2680</v>
      </c>
      <c r="B2682">
        <v>1651795200</v>
      </c>
      <c r="C2682">
        <v>35999.1</v>
      </c>
      <c r="D2682" s="14">
        <f t="shared" si="126"/>
        <v>44687</v>
      </c>
      <c r="F2682">
        <f ca="1">IF(A2682&lt;$F$2,"",AVERAGE(INDIRECT("C"&amp;A2682-$F$2+3):C2682))</f>
        <v>41733.003181818203</v>
      </c>
      <c r="G2682" s="2">
        <f ca="1">IF(A2682&lt;$G$2,"",IF(A2682=$G$2,AVERAGE(INDIRECT("C"&amp;A2682-$G$2+3):C2682),G2681+(2/($G$2+3))*(C2682-G2681)))</f>
        <v>40350.121887833746</v>
      </c>
      <c r="J2682">
        <f ca="1">IF(F2682="","",IF(C2682&lt;(F2682*(1-'inputs and tables'!$K$14)),0,IF(C2682&gt;(F2682*(1+'inputs and tables'!$K$14)),1,J2681)))</f>
        <v>0</v>
      </c>
      <c r="K2682">
        <f ca="1">IF(G2682="","",IF(C2682&lt;(G2682*(1-'inputs and tables'!$K$14)),0,IF(C2682&gt;(G2682*(1+'inputs and tables'!$K$14)),1,K2681)))</f>
        <v>0</v>
      </c>
      <c r="N2682" s="13">
        <f t="shared" si="127"/>
        <v>129544.42405268285</v>
      </c>
      <c r="O2682" s="10">
        <f ca="1">(O2681+(IF(J2681&lt;&gt;J2680,(-O2681*'inputs and tables'!$K$22-'inputs and tables'!$K$21)-O2681*'inputs and tables'!$K$22,0)*('inputs and tables'!$K$15+'inputs and tables'!$K$16)))*(IF(AND(J2681=0,'inputs and tables'!$K$16=1),(data!C2681/data!C2682-1)*'inputs and tables'!$K$18+1,1)*IF(AND(J2681=1,'inputs and tables'!$K$15=1),(data!C2682/data!C2681-1)*'inputs and tables'!$K$17+1,1))</f>
        <v>34320656.672304958</v>
      </c>
      <c r="P2682" s="10">
        <f ca="1">(P2681+(IF(K2681&lt;&gt;K2680,(-P2681*'inputs and tables'!$K$22-'inputs and tables'!$K$21)-P2681*'inputs and tables'!$K$22,0)*('inputs and tables'!$K$15+'inputs and tables'!$K$16)))*(IF(AND(K2681=0,'inputs and tables'!$K$16=1),data!C2681/data!C2682,1)*IF(AND(K2681=1,'inputs and tables'!$K$15=1),data!C2682/data!C2681,1))</f>
        <v>70591.000343926993</v>
      </c>
      <c r="R2682" s="36">
        <f ca="1">1-O2682/MAX($O$202:O2682)</f>
        <v>0.49347851105394624</v>
      </c>
      <c r="S2682" s="36">
        <f>1-N2682/MAX($N$202:N2682)</f>
        <v>0.46711294113049517</v>
      </c>
    </row>
    <row r="2683" spans="1:19" x14ac:dyDescent="0.4">
      <c r="A2683" s="17">
        <f t="shared" si="125"/>
        <v>2681</v>
      </c>
      <c r="B2683">
        <v>1651881600</v>
      </c>
      <c r="C2683">
        <v>35458</v>
      </c>
      <c r="D2683" s="14">
        <f t="shared" si="126"/>
        <v>44688</v>
      </c>
      <c r="F2683">
        <f ca="1">IF(A2683&lt;$F$2,"",AVERAGE(INDIRECT("C"&amp;A2683-$F$2+3):C2683))</f>
        <v>41538.587500000023</v>
      </c>
      <c r="G2683" s="2">
        <f ca="1">IF(A2683&lt;$G$2,"",IF(A2683=$G$2,AVERAGE(INDIRECT("C"&amp;A2683-$G$2+3):C2683),G2682+(2/($G$2+3))*(C2683-G2682)))</f>
        <v>40141.946488351459</v>
      </c>
      <c r="J2683">
        <f ca="1">IF(F2683="","",IF(C2683&lt;(F2683*(1-'inputs and tables'!$K$14)),0,IF(C2683&gt;(F2683*(1+'inputs and tables'!$K$14)),1,J2682)))</f>
        <v>0</v>
      </c>
      <c r="K2683">
        <f ca="1">IF(G2683="","",IF(C2683&lt;(G2683*(1-'inputs and tables'!$K$14)),0,IF(C2683&gt;(G2683*(1+'inputs and tables'!$K$14)),1,K2682)))</f>
        <v>0</v>
      </c>
      <c r="N2683" s="13">
        <f t="shared" si="127"/>
        <v>127597.25071071301</v>
      </c>
      <c r="O2683" s="10">
        <f ca="1">(O2682+(IF(J2682&lt;&gt;J2681,(-O2682*'inputs and tables'!$K$22-'inputs and tables'!$K$21)-O2682*'inputs and tables'!$K$22,0)*('inputs and tables'!$K$15+'inputs and tables'!$K$16)))*(IF(AND(J2682=0,'inputs and tables'!$K$16=1),(data!C2682/data!C2683-1)*'inputs and tables'!$K$18+1,1)*IF(AND(J2682=1,'inputs and tables'!$K$15=1),(data!C2683/data!C2682-1)*'inputs and tables'!$K$17+1,1))</f>
        <v>34844400.462856717</v>
      </c>
      <c r="P2683" s="10">
        <f ca="1">(P2682+(IF(K2682&lt;&gt;K2681,(-P2682*'inputs and tables'!$K$22-'inputs and tables'!$K$21)-P2682*'inputs and tables'!$K$22,0)*('inputs and tables'!$K$15+'inputs and tables'!$K$16)))*(IF(AND(K2682=0,'inputs and tables'!$K$16=1),data!C2682/data!C2683,1)*IF(AND(K2682=1,'inputs and tables'!$K$15=1),data!C2683/data!C2682,1))</f>
        <v>71668.240749085177</v>
      </c>
      <c r="R2683" s="36">
        <f ca="1">1-O2683/MAX($O$202:O2683)</f>
        <v>0.48574883713921013</v>
      </c>
      <c r="S2683" s="36">
        <f>1-N2683/MAX($N$202:N2683)</f>
        <v>0.47512272991838955</v>
      </c>
    </row>
    <row r="2684" spans="1:19" x14ac:dyDescent="0.4">
      <c r="A2684" s="17">
        <f t="shared" si="125"/>
        <v>2682</v>
      </c>
      <c r="B2684">
        <v>1651968000</v>
      </c>
      <c r="C2684">
        <v>34027.910000000003</v>
      </c>
      <c r="D2684" s="14">
        <f t="shared" si="126"/>
        <v>44689</v>
      </c>
      <c r="F2684">
        <f ca="1">IF(A2684&lt;$F$2,"",AVERAGE(INDIRECT("C"&amp;A2684-$F$2+3):C2684))</f>
        <v>41304.407045454565</v>
      </c>
      <c r="G2684" s="2">
        <f ca="1">IF(A2684&lt;$G$2,"",IF(A2684=$G$2,AVERAGE(INDIRECT("C"&amp;A2684-$G$2+3):C2684),G2683+(2/($G$2+3))*(C2684-G2683)))</f>
        <v>39881.774722889699</v>
      </c>
      <c r="J2684">
        <f ca="1">IF(F2684="","",IF(C2684&lt;(F2684*(1-'inputs and tables'!$K$14)),0,IF(C2684&gt;(F2684*(1+'inputs and tables'!$K$14)),1,J2683)))</f>
        <v>0</v>
      </c>
      <c r="K2684">
        <f ca="1">IF(G2684="","",IF(C2684&lt;(G2684*(1-'inputs and tables'!$K$14)),0,IF(C2684&gt;(G2684*(1+'inputs and tables'!$K$14)),1,K2683)))</f>
        <v>0</v>
      </c>
      <c r="N2684" s="13">
        <f t="shared" si="127"/>
        <v>122451.0057936595</v>
      </c>
      <c r="O2684" s="10">
        <f ca="1">(O2683+(IF(J2683&lt;&gt;J2682,(-O2683*'inputs and tables'!$K$22-'inputs and tables'!$K$21)-O2683*'inputs and tables'!$K$22,0)*('inputs and tables'!$K$15+'inputs and tables'!$K$16)))*(IF(AND(J2683=0,'inputs and tables'!$K$16=1),(data!C2683/data!C2684-1)*'inputs and tables'!$K$18+1,1)*IF(AND(J2683=1,'inputs and tables'!$K$15=1),(data!C2684/data!C2683-1)*'inputs and tables'!$K$17+1,1))</f>
        <v>36308805.084178649</v>
      </c>
      <c r="P2684" s="10">
        <f ca="1">(P2683+(IF(K2683&lt;&gt;K2682,(-P2683*'inputs and tables'!$K$22-'inputs and tables'!$K$21)-P2683*'inputs and tables'!$K$22,0)*('inputs and tables'!$K$15+'inputs and tables'!$K$16)))*(IF(AND(K2683=0,'inputs and tables'!$K$16=1),data!C2683/data!C2684,1)*IF(AND(K2683=1,'inputs and tables'!$K$15=1),data!C2684/data!C2683,1))</f>
        <v>74680.239852552273</v>
      </c>
      <c r="R2684" s="36">
        <f ca="1">1-O2684/MAX($O$202:O2684)</f>
        <v>0.46413641823086149</v>
      </c>
      <c r="S2684" s="36">
        <f>1-N2684/MAX($N$202:N2684)</f>
        <v>0.49629204954078809</v>
      </c>
    </row>
    <row r="2685" spans="1:19" x14ac:dyDescent="0.4">
      <c r="A2685" s="17">
        <f t="shared" si="125"/>
        <v>2683</v>
      </c>
      <c r="B2685">
        <v>1652054400</v>
      </c>
      <c r="C2685">
        <v>30078.27</v>
      </c>
      <c r="D2685" s="14">
        <f t="shared" si="126"/>
        <v>44690</v>
      </c>
      <c r="F2685">
        <f ca="1">IF(A2685&lt;$F$2,"",AVERAGE(INDIRECT("C"&amp;A2685-$F$2+3):C2685))</f>
        <v>40975.74454545456</v>
      </c>
      <c r="G2685" s="2">
        <f ca="1">IF(A2685&lt;$G$2,"",IF(A2685=$G$2,AVERAGE(INDIRECT("C"&amp;A2685-$G$2+3):C2685),G2684+(2/($G$2+3))*(C2685-G2684)))</f>
        <v>39464.604309149712</v>
      </c>
      <c r="J2685">
        <f ca="1">IF(F2685="","",IF(C2685&lt;(F2685*(1-'inputs and tables'!$K$14)),0,IF(C2685&gt;(F2685*(1+'inputs and tables'!$K$14)),1,J2684)))</f>
        <v>0</v>
      </c>
      <c r="K2685">
        <f ca="1">IF(G2685="","",IF(C2685&lt;(G2685*(1-'inputs and tables'!$K$14)),0,IF(C2685&gt;(G2685*(1+'inputs and tables'!$K$14)),1,K2684)))</f>
        <v>0</v>
      </c>
      <c r="N2685" s="13">
        <f t="shared" si="127"/>
        <v>108238.04383029266</v>
      </c>
      <c r="O2685" s="10">
        <f ca="1">(O2684+(IF(J2684&lt;&gt;J2683,(-O2684*'inputs and tables'!$K$22-'inputs and tables'!$K$21)-O2684*'inputs and tables'!$K$22,0)*('inputs and tables'!$K$15+'inputs and tables'!$K$16)))*(IF(AND(J2684=0,'inputs and tables'!$K$16=1),(data!C2684/data!C2685-1)*'inputs and tables'!$K$18+1,1)*IF(AND(J2684=1,'inputs and tables'!$K$15=1),(data!C2685/data!C2684-1)*'inputs and tables'!$K$17+1,1))</f>
        <v>41076589.564890988</v>
      </c>
      <c r="P2685" s="10">
        <f ca="1">(P2684+(IF(K2684&lt;&gt;K2683,(-P2684*'inputs and tables'!$K$22-'inputs and tables'!$K$21)-P2684*'inputs and tables'!$K$22,0)*('inputs and tables'!$K$15+'inputs and tables'!$K$16)))*(IF(AND(K2684=0,'inputs and tables'!$K$16=1),data!C2684/data!C2685,1)*IF(AND(K2684=1,'inputs and tables'!$K$15=1),data!C2685/data!C2684,1))</f>
        <v>84486.656994603167</v>
      </c>
      <c r="R2685" s="36">
        <f ca="1">1-O2685/MAX($O$202:O2685)</f>
        <v>0.39377106021330721</v>
      </c>
      <c r="S2685" s="36">
        <f>1-N2685/MAX($N$202:N2685)</f>
        <v>0.55475773460495237</v>
      </c>
    </row>
    <row r="2686" spans="1:19" x14ac:dyDescent="0.4">
      <c r="A2686" s="17">
        <f t="shared" si="125"/>
        <v>2684</v>
      </c>
      <c r="B2686">
        <v>1652140800</v>
      </c>
      <c r="C2686">
        <v>31002.39</v>
      </c>
      <c r="D2686" s="14">
        <f t="shared" si="126"/>
        <v>44691</v>
      </c>
      <c r="F2686">
        <f ca="1">IF(A2686&lt;$F$2,"",AVERAGE(INDIRECT("C"&amp;A2686-$F$2+3):C2686))</f>
        <v>40615.571363636373</v>
      </c>
      <c r="G2686" s="2">
        <f ca="1">IF(A2686&lt;$G$2,"",IF(A2686=$G$2,AVERAGE(INDIRECT("C"&amp;A2686-$G$2+3):C2686),G2685+(2/($G$2+3))*(C2686-G2685)))</f>
        <v>39104.510083228444</v>
      </c>
      <c r="J2686">
        <f ca="1">IF(F2686="","",IF(C2686&lt;(F2686*(1-'inputs and tables'!$K$14)),0,IF(C2686&gt;(F2686*(1+'inputs and tables'!$K$14)),1,J2685)))</f>
        <v>0</v>
      </c>
      <c r="K2686">
        <f ca="1">IF(G2686="","",IF(C2686&lt;(G2686*(1-'inputs and tables'!$K$14)),0,IF(C2686&gt;(G2686*(1+'inputs and tables'!$K$14)),1,K2685)))</f>
        <v>0</v>
      </c>
      <c r="N2686" s="13">
        <f t="shared" si="127"/>
        <v>111563.53233293758</v>
      </c>
      <c r="O2686" s="10">
        <f ca="1">(O2685+(IF(J2685&lt;&gt;J2684,(-O2685*'inputs and tables'!$K$22-'inputs and tables'!$K$21)-O2685*'inputs and tables'!$K$22,0)*('inputs and tables'!$K$15+'inputs and tables'!$K$16)))*(IF(AND(J2685=0,'inputs and tables'!$K$16=1),(data!C2685/data!C2686-1)*'inputs and tables'!$K$18+1,1)*IF(AND(J2685=1,'inputs and tables'!$K$15=1),(data!C2686/data!C2685-1)*'inputs and tables'!$K$17+1,1))</f>
        <v>39852177.577663325</v>
      </c>
      <c r="P2686" s="10">
        <f ca="1">(P2685+(IF(K2685&lt;&gt;K2684,(-P2685*'inputs and tables'!$K$22-'inputs and tables'!$K$21)-P2685*'inputs and tables'!$K$22,0)*('inputs and tables'!$K$15+'inputs and tables'!$K$16)))*(IF(AND(K2685=0,'inputs and tables'!$K$16=1),data!C2685/data!C2686,1)*IF(AND(K2685=1,'inputs and tables'!$K$15=1),data!C2686/data!C2685,1))</f>
        <v>81968.276654834117</v>
      </c>
      <c r="R2686" s="36">
        <f ca="1">1-O2686/MAX($O$202:O2686)</f>
        <v>0.41184154728980926</v>
      </c>
      <c r="S2686" s="36">
        <f>1-N2686/MAX($N$202:N2686)</f>
        <v>0.54107818181495249</v>
      </c>
    </row>
    <row r="2687" spans="1:19" x14ac:dyDescent="0.4">
      <c r="A2687" s="17">
        <f t="shared" si="125"/>
        <v>2685</v>
      </c>
      <c r="B2687">
        <v>1652227200</v>
      </c>
      <c r="C2687">
        <v>28972.34</v>
      </c>
      <c r="D2687" s="14">
        <f t="shared" si="126"/>
        <v>44692</v>
      </c>
      <c r="F2687">
        <f ca="1">IF(A2687&lt;$F$2,"",AVERAGE(INDIRECT("C"&amp;A2687-$F$2+3):C2687))</f>
        <v>40202.558181818189</v>
      </c>
      <c r="G2687" s="2">
        <f ca="1">IF(A2687&lt;$G$2,"",IF(A2687=$G$2,AVERAGE(INDIRECT("C"&amp;A2687-$G$2+3):C2687),G2686+(2/($G$2+3))*(C2687-G2686)))</f>
        <v>38673.353909474041</v>
      </c>
      <c r="J2687">
        <f ca="1">IF(F2687="","",IF(C2687&lt;(F2687*(1-'inputs and tables'!$K$14)),0,IF(C2687&gt;(F2687*(1+'inputs and tables'!$K$14)),1,J2686)))</f>
        <v>0</v>
      </c>
      <c r="K2687">
        <f ca="1">IF(G2687="","",IF(C2687&lt;(G2687*(1-'inputs and tables'!$K$14)),0,IF(C2687&gt;(G2687*(1+'inputs and tables'!$K$14)),1,K2686)))</f>
        <v>0</v>
      </c>
      <c r="N2687" s="13">
        <f t="shared" si="127"/>
        <v>104258.30364532737</v>
      </c>
      <c r="O2687" s="10">
        <f ca="1">(O2686+(IF(J2686&lt;&gt;J2685,(-O2686*'inputs and tables'!$K$22-'inputs and tables'!$K$21)-O2686*'inputs and tables'!$K$22,0)*('inputs and tables'!$K$15+'inputs and tables'!$K$16)))*(IF(AND(J2686=0,'inputs and tables'!$K$16=1),(data!C2686/data!C2687-1)*'inputs and tables'!$K$18+1,1)*IF(AND(J2686=1,'inputs and tables'!$K$15=1),(data!C2687/data!C2686-1)*'inputs and tables'!$K$17+1,1))</f>
        <v>42644562.075827278</v>
      </c>
      <c r="P2687" s="10">
        <f ca="1">(P2686+(IF(K2686&lt;&gt;K2685,(-P2686*'inputs and tables'!$K$22-'inputs and tables'!$K$21)-P2686*'inputs and tables'!$K$22,0)*('inputs and tables'!$K$15+'inputs and tables'!$K$16)))*(IF(AND(K2686=0,'inputs and tables'!$K$16=1),data!C2686/data!C2687,1)*IF(AND(K2686=1,'inputs and tables'!$K$15=1),data!C2687/data!C2686,1))</f>
        <v>87711.675359362154</v>
      </c>
      <c r="R2687" s="36">
        <f ca="1">1-O2687/MAX($O$202:O2687)</f>
        <v>0.37063013437237413</v>
      </c>
      <c r="S2687" s="36">
        <f>1-N2687/MAX($N$202:N2687)</f>
        <v>0.57112858234880015</v>
      </c>
    </row>
    <row r="2688" spans="1:19" x14ac:dyDescent="0.4">
      <c r="A2688" s="17">
        <f t="shared" si="125"/>
        <v>2686</v>
      </c>
      <c r="B2688">
        <v>1652313600</v>
      </c>
      <c r="C2688">
        <v>28941.95</v>
      </c>
      <c r="D2688" s="14">
        <f t="shared" si="126"/>
        <v>44693</v>
      </c>
      <c r="F2688">
        <f ca="1">IF(A2688&lt;$F$2,"",AVERAGE(INDIRECT("C"&amp;A2688-$F$2+3):C2688))</f>
        <v>39781.825454545462</v>
      </c>
      <c r="G2688" s="2">
        <f ca="1">IF(A2688&lt;$G$2,"",IF(A2688=$G$2,AVERAGE(INDIRECT("C"&amp;A2688-$G$2+3):C2688),G2687+(2/($G$2+3))*(C2688-G2687)))</f>
        <v>38259.251615453868</v>
      </c>
      <c r="J2688">
        <f ca="1">IF(F2688="","",IF(C2688&lt;(F2688*(1-'inputs and tables'!$K$14)),0,IF(C2688&gt;(F2688*(1+'inputs and tables'!$K$14)),1,J2687)))</f>
        <v>0</v>
      </c>
      <c r="K2688">
        <f ca="1">IF(G2688="","",IF(C2688&lt;(G2688*(1-'inputs and tables'!$K$14)),0,IF(C2688&gt;(G2688*(1+'inputs and tables'!$K$14)),1,K2687)))</f>
        <v>0</v>
      </c>
      <c r="N2688" s="13">
        <f t="shared" si="127"/>
        <v>104148.9438266941</v>
      </c>
      <c r="O2688" s="10">
        <f ca="1">(O2687+(IF(J2687&lt;&gt;J2686,(-O2687*'inputs and tables'!$K$22-'inputs and tables'!$K$21)-O2687*'inputs and tables'!$K$22,0)*('inputs and tables'!$K$15+'inputs and tables'!$K$16)))*(IF(AND(J2687=0,'inputs and tables'!$K$16=1),(data!C2687/data!C2688-1)*'inputs and tables'!$K$18+1,1)*IF(AND(J2687=1,'inputs and tables'!$K$15=1),(data!C2688/data!C2687-1)*'inputs and tables'!$K$17+1,1))</f>
        <v>42689340.269469529</v>
      </c>
      <c r="P2688" s="10">
        <f ca="1">(P2687+(IF(K2687&lt;&gt;K2686,(-P2687*'inputs and tables'!$K$22-'inputs and tables'!$K$21)-P2687*'inputs and tables'!$K$22,0)*('inputs and tables'!$K$15+'inputs and tables'!$K$16)))*(IF(AND(K2687=0,'inputs and tables'!$K$16=1),data!C2687/data!C2688,1)*IF(AND(K2687=1,'inputs and tables'!$K$15=1),data!C2688/data!C2687,1))</f>
        <v>87803.775505142621</v>
      </c>
      <c r="R2688" s="36">
        <f ca="1">1-O2688/MAX($O$202:O2688)</f>
        <v>0.36996927530045876</v>
      </c>
      <c r="S2688" s="36">
        <f>1-N2688/MAX($N$202:N2688)</f>
        <v>0.57157843908741435</v>
      </c>
    </row>
    <row r="2689" spans="1:19" x14ac:dyDescent="0.4">
      <c r="A2689" s="17">
        <f t="shared" si="125"/>
        <v>2687</v>
      </c>
      <c r="B2689">
        <v>1652400000</v>
      </c>
      <c r="C2689">
        <v>29232.18</v>
      </c>
      <c r="D2689" s="14">
        <f t="shared" si="126"/>
        <v>44694</v>
      </c>
      <c r="F2689">
        <f ca="1">IF(A2689&lt;$F$2,"",AVERAGE(INDIRECT("C"&amp;A2689-$F$2+3):C2689))</f>
        <v>39376.237954545461</v>
      </c>
      <c r="G2689" s="2">
        <f ca="1">IF(A2689&lt;$G$2,"",IF(A2689=$G$2,AVERAGE(INDIRECT("C"&amp;A2689-$G$2+3):C2689),G2688+(2/($G$2+3))*(C2689-G2688)))</f>
        <v>37875.120908413279</v>
      </c>
      <c r="J2689">
        <f ca="1">IF(F2689="","",IF(C2689&lt;(F2689*(1-'inputs and tables'!$K$14)),0,IF(C2689&gt;(F2689*(1+'inputs and tables'!$K$14)),1,J2688)))</f>
        <v>0</v>
      </c>
      <c r="K2689">
        <f ca="1">IF(G2689="","",IF(C2689&lt;(G2689*(1-'inputs and tables'!$K$14)),0,IF(C2689&gt;(G2689*(1+'inputs and tables'!$K$14)),1,K2688)))</f>
        <v>0</v>
      </c>
      <c r="N2689" s="13">
        <f t="shared" si="127"/>
        <v>105193.34988664587</v>
      </c>
      <c r="O2689" s="10">
        <f ca="1">(O2688+(IF(J2688&lt;&gt;J2687,(-O2688*'inputs and tables'!$K$22-'inputs and tables'!$K$21)-O2688*'inputs and tables'!$K$22,0)*('inputs and tables'!$K$15+'inputs and tables'!$K$16)))*(IF(AND(J2688=0,'inputs and tables'!$K$16=1),(data!C2688/data!C2689-1)*'inputs and tables'!$K$18+1,1)*IF(AND(J2688=1,'inputs and tables'!$K$15=1),(data!C2689/data!C2688-1)*'inputs and tables'!$K$17+1,1))</f>
        <v>42265501.635935932</v>
      </c>
      <c r="P2689" s="10">
        <f ca="1">(P2688+(IF(K2688&lt;&gt;K2687,(-P2688*'inputs and tables'!$K$22-'inputs and tables'!$K$21)-P2688*'inputs and tables'!$K$22,0)*('inputs and tables'!$K$15+'inputs and tables'!$K$16)))*(IF(AND(K2688=0,'inputs and tables'!$K$16=1),data!C2688/data!C2689,1)*IF(AND(K2688=1,'inputs and tables'!$K$15=1),data!C2689/data!C2688,1))</f>
        <v>86932.020823662911</v>
      </c>
      <c r="R2689" s="36">
        <f ca="1">1-O2689/MAX($O$202:O2689)</f>
        <v>0.37622449872989672</v>
      </c>
      <c r="S2689" s="36">
        <f>1-N2689/MAX($N$202:N2689)</f>
        <v>0.56728222581831333</v>
      </c>
    </row>
    <row r="2690" spans="1:19" x14ac:dyDescent="0.4">
      <c r="A2690" s="17">
        <f t="shared" si="125"/>
        <v>2688</v>
      </c>
      <c r="B2690">
        <v>1652486400</v>
      </c>
      <c r="C2690">
        <v>30041.88</v>
      </c>
      <c r="D2690" s="14">
        <f t="shared" si="126"/>
        <v>44695</v>
      </c>
      <c r="F2690">
        <f ca="1">IF(A2690&lt;$F$2,"",AVERAGE(INDIRECT("C"&amp;A2690-$F$2+3):C2690))</f>
        <v>39024.270454545454</v>
      </c>
      <c r="G2690" s="2">
        <f ca="1">IF(A2690&lt;$G$2,"",IF(A2690=$G$2,AVERAGE(INDIRECT("C"&amp;A2690-$G$2+3):C2690),G2689+(2/($G$2+3))*(C2690-G2689)))</f>
        <v>37541.79150805527</v>
      </c>
      <c r="J2690">
        <f ca="1">IF(F2690="","",IF(C2690&lt;(F2690*(1-'inputs and tables'!$K$14)),0,IF(C2690&gt;(F2690*(1+'inputs and tables'!$K$14)),1,J2689)))</f>
        <v>0</v>
      </c>
      <c r="K2690">
        <f ca="1">IF(G2690="","",IF(C2690&lt;(G2690*(1-'inputs and tables'!$K$14)),0,IF(C2690&gt;(G2690*(1+'inputs and tables'!$K$14)),1,K2689)))</f>
        <v>0</v>
      </c>
      <c r="N2690" s="13">
        <f t="shared" si="127"/>
        <v>108107.09273453533</v>
      </c>
      <c r="O2690" s="10">
        <f ca="1">(O2689+(IF(J2689&lt;&gt;J2688,(-O2689*'inputs and tables'!$K$22-'inputs and tables'!$K$21)-O2689*'inputs and tables'!$K$22,0)*('inputs and tables'!$K$15+'inputs and tables'!$K$16)))*(IF(AND(J2689=0,'inputs and tables'!$K$16=1),(data!C2689/data!C2690-1)*'inputs and tables'!$K$18+1,1)*IF(AND(J2689=1,'inputs and tables'!$K$15=1),(data!C2690/data!C2689-1)*'inputs and tables'!$K$17+1,1))</f>
        <v>41126346.008038566</v>
      </c>
      <c r="P2690" s="10">
        <f ca="1">(P2689+(IF(K2689&lt;&gt;K2688,(-P2689*'inputs and tables'!$K$22-'inputs and tables'!$K$21)-P2689*'inputs and tables'!$K$22,0)*('inputs and tables'!$K$15+'inputs and tables'!$K$16)))*(IF(AND(K2689=0,'inputs and tables'!$K$16=1),data!C2689/data!C2690,1)*IF(AND(K2689=1,'inputs and tables'!$K$15=1),data!C2690/data!C2689,1))</f>
        <v>84588.996443666721</v>
      </c>
      <c r="R2690" s="36">
        <f ca="1">1-O2690/MAX($O$202:O2690)</f>
        <v>0.39303672963483349</v>
      </c>
      <c r="S2690" s="36">
        <f>1-N2690/MAX($N$202:N2690)</f>
        <v>0.55529640807379643</v>
      </c>
    </row>
    <row r="2691" spans="1:19" x14ac:dyDescent="0.4">
      <c r="A2691" s="17">
        <f t="shared" si="125"/>
        <v>2689</v>
      </c>
      <c r="B2691">
        <v>1652572800</v>
      </c>
      <c r="C2691">
        <v>31290.05</v>
      </c>
      <c r="D2691" s="14">
        <f t="shared" si="126"/>
        <v>44696</v>
      </c>
      <c r="F2691">
        <f ca="1">IF(A2691&lt;$F$2,"",AVERAGE(INDIRECT("C"&amp;A2691-$F$2+3):C2691))</f>
        <v>38683.218409090907</v>
      </c>
      <c r="G2691" s="2">
        <f ca="1">IF(A2691&lt;$G$2,"",IF(A2691=$G$2,AVERAGE(INDIRECT("C"&amp;A2691-$G$2+3):C2691),G2690+(2/($G$2+3))*(C2691-G2690)))</f>
        <v>37275.759954521003</v>
      </c>
      <c r="J2691">
        <f ca="1">IF(F2691="","",IF(C2691&lt;(F2691*(1-'inputs and tables'!$K$14)),0,IF(C2691&gt;(F2691*(1+'inputs and tables'!$K$14)),1,J2690)))</f>
        <v>0</v>
      </c>
      <c r="K2691">
        <f ca="1">IF(G2691="","",IF(C2691&lt;(G2691*(1-'inputs and tables'!$K$14)),0,IF(C2691&gt;(G2691*(1+'inputs and tables'!$K$14)),1,K2690)))</f>
        <v>0</v>
      </c>
      <c r="N2691" s="13">
        <f t="shared" si="127"/>
        <v>112598.69012918789</v>
      </c>
      <c r="O2691" s="10">
        <f ca="1">(O2690+(IF(J2690&lt;&gt;J2689,(-O2690*'inputs and tables'!$K$22-'inputs and tables'!$K$21)-O2690*'inputs and tables'!$K$22,0)*('inputs and tables'!$K$15+'inputs and tables'!$K$16)))*(IF(AND(J2690=0,'inputs and tables'!$K$16=1),(data!C2690/data!C2691-1)*'inputs and tables'!$K$18+1,1)*IF(AND(J2690=1,'inputs and tables'!$K$15=1),(data!C2691/data!C2690-1)*'inputs and tables'!$K$17+1,1))</f>
        <v>39485803.046398893</v>
      </c>
      <c r="P2691" s="10">
        <f ca="1">(P2690+(IF(K2690&lt;&gt;K2689,(-P2690*'inputs and tables'!$K$22-'inputs and tables'!$K$21)-P2690*'inputs and tables'!$K$22,0)*('inputs and tables'!$K$15+'inputs and tables'!$K$16)))*(IF(AND(K2690=0,'inputs and tables'!$K$16=1),data!C2690/data!C2691,1)*IF(AND(K2690=1,'inputs and tables'!$K$15=1),data!C2691/data!C2690,1))</f>
        <v>81214.714597166269</v>
      </c>
      <c r="R2691" s="36">
        <f ca="1">1-O2691/MAX($O$202:O2691)</f>
        <v>0.4172486866362346</v>
      </c>
      <c r="S2691" s="36">
        <f>1-N2691/MAX($N$202:N2691)</f>
        <v>0.53682001171196658</v>
      </c>
    </row>
    <row r="2692" spans="1:19" x14ac:dyDescent="0.4">
      <c r="A2692" s="17">
        <f t="shared" si="125"/>
        <v>2690</v>
      </c>
      <c r="B2692">
        <v>1652659200</v>
      </c>
      <c r="C2692">
        <v>29839.89</v>
      </c>
      <c r="D2692" s="14">
        <f t="shared" si="126"/>
        <v>44697</v>
      </c>
      <c r="F2692">
        <f ca="1">IF(A2692&lt;$F$2,"",AVERAGE(INDIRECT("C"&amp;A2692-$F$2+3):C2692))</f>
        <v>38319.891590909087</v>
      </c>
      <c r="G2692" s="2">
        <f ca="1">IF(A2692&lt;$G$2,"",IF(A2692=$G$2,AVERAGE(INDIRECT("C"&amp;A2692-$G$2+3):C2692),G2691+(2/($G$2+3))*(C2692-G2691)))</f>
        <v>36959.339956456279</v>
      </c>
      <c r="J2692">
        <f ca="1">IF(F2692="","",IF(C2692&lt;(F2692*(1-'inputs and tables'!$K$14)),0,IF(C2692&gt;(F2692*(1+'inputs and tables'!$K$14)),1,J2691)))</f>
        <v>0</v>
      </c>
      <c r="K2692">
        <f ca="1">IF(G2692="","",IF(C2692&lt;(G2692*(1-'inputs and tables'!$K$14)),0,IF(C2692&gt;(G2692*(1+'inputs and tables'!$K$14)),1,K2691)))</f>
        <v>0</v>
      </c>
      <c r="N2692" s="13">
        <f t="shared" si="127"/>
        <v>107380.22239015445</v>
      </c>
      <c r="O2692" s="10">
        <f ca="1">(O2691+(IF(J2691&lt;&gt;J2690,(-O2691*'inputs and tables'!$K$22-'inputs and tables'!$K$21)-O2691*'inputs and tables'!$K$22,0)*('inputs and tables'!$K$15+'inputs and tables'!$K$16)))*(IF(AND(J2691=0,'inputs and tables'!$K$16=1),(data!C2691/data!C2692-1)*'inputs and tables'!$K$18+1,1)*IF(AND(J2691=1,'inputs and tables'!$K$15=1),(data!C2692/data!C2691-1)*'inputs and tables'!$K$17+1,1))</f>
        <v>41404735.460216969</v>
      </c>
      <c r="P2692" s="10">
        <f ca="1">(P2691+(IF(K2691&lt;&gt;K2690,(-P2691*'inputs and tables'!$K$22-'inputs and tables'!$K$21)-P2691*'inputs and tables'!$K$22,0)*('inputs and tables'!$K$15+'inputs and tables'!$K$16)))*(IF(AND(K2691=0,'inputs and tables'!$K$16=1),data!C2691/data!C2692,1)*IF(AND(K2691=1,'inputs and tables'!$K$15=1),data!C2692/data!C2691,1))</f>
        <v>85161.590089007106</v>
      </c>
      <c r="R2692" s="36">
        <f ca="1">1-O2692/MAX($O$202:O2692)</f>
        <v>0.3889281182766462</v>
      </c>
      <c r="S2692" s="36">
        <f>1-N2692/MAX($N$202:N2692)</f>
        <v>0.55828642329698397</v>
      </c>
    </row>
    <row r="2693" spans="1:19" x14ac:dyDescent="0.4">
      <c r="A2693" s="17">
        <f t="shared" ref="A2693:A2756" si="128">A2692+1</f>
        <v>2691</v>
      </c>
      <c r="B2693">
        <v>1652745600</v>
      </c>
      <c r="C2693">
        <v>30412.12</v>
      </c>
      <c r="D2693" s="14">
        <f t="shared" si="126"/>
        <v>44698</v>
      </c>
      <c r="F2693">
        <f ca="1">IF(A2693&lt;$F$2,"",AVERAGE(INDIRECT("C"&amp;A2693-$F$2+3):C2693))</f>
        <v>37956.027045454546</v>
      </c>
      <c r="G2693" s="2">
        <f ca="1">IF(A2693&lt;$G$2,"",IF(A2693=$G$2,AVERAGE(INDIRECT("C"&amp;A2693-$G$2+3):C2693),G2692+(2/($G$2+3))*(C2693-G2692)))</f>
        <v>36680.734851926223</v>
      </c>
      <c r="J2693">
        <f ca="1">IF(F2693="","",IF(C2693&lt;(F2693*(1-'inputs and tables'!$K$14)),0,IF(C2693&gt;(F2693*(1+'inputs and tables'!$K$14)),1,J2692)))</f>
        <v>0</v>
      </c>
      <c r="K2693">
        <f ca="1">IF(G2693="","",IF(C2693&lt;(G2693*(1-'inputs and tables'!$K$14)),0,IF(C2693&gt;(G2693*(1+'inputs and tables'!$K$14)),1,K2692)))</f>
        <v>0</v>
      </c>
      <c r="N2693" s="13">
        <f t="shared" si="127"/>
        <v>109439.4184749362</v>
      </c>
      <c r="O2693" s="10">
        <f ca="1">(O2692+(IF(J2692&lt;&gt;J2691,(-O2692*'inputs and tables'!$K$22-'inputs and tables'!$K$21)-O2692*'inputs and tables'!$K$22,0)*('inputs and tables'!$K$15+'inputs and tables'!$K$16)))*(IF(AND(J2692=0,'inputs and tables'!$K$16=1),(data!C2692/data!C2693-1)*'inputs and tables'!$K$18+1,1)*IF(AND(J2692=1,'inputs and tables'!$K$15=1),(data!C2693/data!C2692-1)*'inputs and tables'!$K$17+1,1))</f>
        <v>40625670.016163744</v>
      </c>
      <c r="P2693" s="10">
        <f ca="1">(P2692+(IF(K2692&lt;&gt;K2691,(-P2692*'inputs and tables'!$K$22-'inputs and tables'!$K$21)-P2692*'inputs and tables'!$K$22,0)*('inputs and tables'!$K$15+'inputs and tables'!$K$16)))*(IF(AND(K2692=0,'inputs and tables'!$K$16=1),data!C2692/data!C2693,1)*IF(AND(K2692=1,'inputs and tables'!$K$15=1),data!C2693/data!C2692,1))</f>
        <v>83559.202070788306</v>
      </c>
      <c r="R2693" s="36">
        <f ca="1">1-O2693/MAX($O$202:O2693)</f>
        <v>0.40042595739074127</v>
      </c>
      <c r="S2693" s="36">
        <f>1-N2693/MAX($N$202:N2693)</f>
        <v>0.54981582370708049</v>
      </c>
    </row>
    <row r="2694" spans="1:19" x14ac:dyDescent="0.4">
      <c r="A2694" s="17">
        <f t="shared" si="128"/>
        <v>2692</v>
      </c>
      <c r="B2694">
        <v>1652832000</v>
      </c>
      <c r="C2694">
        <v>28672.94</v>
      </c>
      <c r="D2694" s="14">
        <f t="shared" si="126"/>
        <v>44699</v>
      </c>
      <c r="F2694">
        <f ca="1">IF(A2694&lt;$F$2,"",AVERAGE(INDIRECT("C"&amp;A2694-$F$2+3):C2694))</f>
        <v>37548.665909090902</v>
      </c>
      <c r="G2694" s="2">
        <f ca="1">IF(A2694&lt;$G$2,"",IF(A2694=$G$2,AVERAGE(INDIRECT("C"&amp;A2694-$G$2+3):C2694),G2693+(2/($G$2+3))*(C2694-G2693)))</f>
        <v>36339.977624184685</v>
      </c>
      <c r="J2694">
        <f ca="1">IF(F2694="","",IF(C2694&lt;(F2694*(1-'inputs and tables'!$K$14)),0,IF(C2694&gt;(F2694*(1+'inputs and tables'!$K$14)),1,J2693)))</f>
        <v>0</v>
      </c>
      <c r="K2694">
        <f ca="1">IF(G2694="","",IF(C2694&lt;(G2694*(1-'inputs and tables'!$K$14)),0,IF(C2694&gt;(G2694*(1+'inputs and tables'!$K$14)),1,K2693)))</f>
        <v>0</v>
      </c>
      <c r="N2694" s="13">
        <f t="shared" si="127"/>
        <v>103180.89891683767</v>
      </c>
      <c r="O2694" s="10">
        <f ca="1">(O2693+(IF(J2693&lt;&gt;J2692,(-O2693*'inputs and tables'!$K$22-'inputs and tables'!$K$21)-O2693*'inputs and tables'!$K$22,0)*('inputs and tables'!$K$15+'inputs and tables'!$K$16)))*(IF(AND(J2693=0,'inputs and tables'!$K$16=1),(data!C2693/data!C2694-1)*'inputs and tables'!$K$18+1,1)*IF(AND(J2693=1,'inputs and tables'!$K$15=1),(data!C2694/data!C2693-1)*'inputs and tables'!$K$17+1,1))</f>
        <v>43089852.369933948</v>
      </c>
      <c r="P2694" s="10">
        <f ca="1">(P2693+(IF(K2693&lt;&gt;K2692,(-P2693*'inputs and tables'!$K$22-'inputs and tables'!$K$21)-P2693*'inputs and tables'!$K$22,0)*('inputs and tables'!$K$15+'inputs and tables'!$K$16)))*(IF(AND(K2693=0,'inputs and tables'!$K$16=1),data!C2693/data!C2694,1)*IF(AND(K2693=1,'inputs and tables'!$K$15=1),data!C2694/data!C2693,1))</f>
        <v>88627.55198738123</v>
      </c>
      <c r="R2694" s="36">
        <f ca="1">1-O2694/MAX($O$202:O2694)</f>
        <v>0.36405831656196075</v>
      </c>
      <c r="S2694" s="36">
        <f>1-N2694/MAX($N$202:N2694)</f>
        <v>0.57556053718726918</v>
      </c>
    </row>
    <row r="2695" spans="1:19" x14ac:dyDescent="0.4">
      <c r="A2695" s="17">
        <f t="shared" si="128"/>
        <v>2693</v>
      </c>
      <c r="B2695">
        <v>1652918400</v>
      </c>
      <c r="C2695">
        <v>30274.59</v>
      </c>
      <c r="D2695" s="14">
        <f t="shared" si="126"/>
        <v>44700</v>
      </c>
      <c r="F2695">
        <f ca="1">IF(A2695&lt;$F$2,"",AVERAGE(INDIRECT("C"&amp;A2695-$F$2+3):C2695))</f>
        <v>37202.48613636363</v>
      </c>
      <c r="G2695" s="2">
        <f ca="1">IF(A2695&lt;$G$2,"",IF(A2695=$G$2,AVERAGE(INDIRECT("C"&amp;A2695-$G$2+3):C2695),G2694+(2/($G$2+3))*(C2695-G2694)))</f>
        <v>36081.87602315555</v>
      </c>
      <c r="J2695">
        <f ca="1">IF(F2695="","",IF(C2695&lt;(F2695*(1-'inputs and tables'!$K$14)),0,IF(C2695&gt;(F2695*(1+'inputs and tables'!$K$14)),1,J2694)))</f>
        <v>0</v>
      </c>
      <c r="K2695">
        <f ca="1">IF(G2695="","",IF(C2695&lt;(G2695*(1-'inputs and tables'!$K$14)),0,IF(C2695&gt;(G2695*(1+'inputs and tables'!$K$14)),1,K2694)))</f>
        <v>0</v>
      </c>
      <c r="N2695" s="13">
        <f t="shared" si="127"/>
        <v>108944.5104177913</v>
      </c>
      <c r="O2695" s="10">
        <f ca="1">(O2694+(IF(J2694&lt;&gt;J2693,(-O2694*'inputs and tables'!$K$22-'inputs and tables'!$K$21)-O2694*'inputs and tables'!$K$22,0)*('inputs and tables'!$K$15+'inputs and tables'!$K$16)))*(IF(AND(J2694=0,'inputs and tables'!$K$16=1),(data!C2694/data!C2695-1)*'inputs and tables'!$K$18+1,1)*IF(AND(J2694=1,'inputs and tables'!$K$15=1),(data!C2695/data!C2694-1)*'inputs and tables'!$K$17+1,1))</f>
        <v>40810222.421244144</v>
      </c>
      <c r="P2695" s="10">
        <f ca="1">(P2694+(IF(K2694&lt;&gt;K2693,(-P2694*'inputs and tables'!$K$22-'inputs and tables'!$K$21)-P2694*'inputs and tables'!$K$22,0)*('inputs and tables'!$K$15+'inputs and tables'!$K$16)))*(IF(AND(K2694=0,'inputs and tables'!$K$16=1),data!C2694/data!C2695,1)*IF(AND(K2694=1,'inputs and tables'!$K$15=1),data!C2695/data!C2694,1))</f>
        <v>83938.790929325958</v>
      </c>
      <c r="R2695" s="36">
        <f ca="1">1-O2695/MAX($O$202:O2695)</f>
        <v>0.397702240303902</v>
      </c>
      <c r="S2695" s="36">
        <f>1-N2695/MAX($N$202:N2695)</f>
        <v>0.5518516511918321</v>
      </c>
    </row>
    <row r="2696" spans="1:19" x14ac:dyDescent="0.4">
      <c r="A2696" s="17">
        <f t="shared" si="128"/>
        <v>2694</v>
      </c>
      <c r="B2696">
        <v>1653004800</v>
      </c>
      <c r="C2696">
        <v>29155.75</v>
      </c>
      <c r="D2696" s="14">
        <f t="shared" si="126"/>
        <v>44701</v>
      </c>
      <c r="F2696">
        <f ca="1">IF(A2696&lt;$F$2,"",AVERAGE(INDIRECT("C"&amp;A2696-$F$2+3):C2696))</f>
        <v>36884.055454545451</v>
      </c>
      <c r="G2696" s="2">
        <f ca="1">IF(A2696&lt;$G$2,"",IF(A2696=$G$2,AVERAGE(INDIRECT("C"&amp;A2696-$G$2+3):C2696),G2695+(2/($G$2+3))*(C2696-G2695)))</f>
        <v>35787.14725621276</v>
      </c>
      <c r="J2696">
        <f ca="1">IF(F2696="","",IF(C2696&lt;(F2696*(1-'inputs and tables'!$K$14)),0,IF(C2696&gt;(F2696*(1+'inputs and tables'!$K$14)),1,J2695)))</f>
        <v>0</v>
      </c>
      <c r="K2696">
        <f ca="1">IF(G2696="","",IF(C2696&lt;(G2696*(1-'inputs and tables'!$K$14)),0,IF(C2696&gt;(G2696*(1+'inputs and tables'!$K$14)),1,K2695)))</f>
        <v>0</v>
      </c>
      <c r="N2696" s="13">
        <f t="shared" si="127"/>
        <v>104918.31300154746</v>
      </c>
      <c r="O2696" s="10">
        <f ca="1">(O2695+(IF(J2695&lt;&gt;J2694,(-O2695*'inputs and tables'!$K$22-'inputs and tables'!$K$21)-O2695*'inputs and tables'!$K$22,0)*('inputs and tables'!$K$15+'inputs and tables'!$K$16)))*(IF(AND(J2695=0,'inputs and tables'!$K$16=1),(data!C2695/data!C2696-1)*'inputs and tables'!$K$18+1,1)*IF(AND(J2695=1,'inputs and tables'!$K$15=1),(data!C2696/data!C2695-1)*'inputs and tables'!$K$17+1,1))</f>
        <v>42376298.041105919</v>
      </c>
      <c r="P2696" s="10">
        <f ca="1">(P2695+(IF(K2695&lt;&gt;K2694,(-P2695*'inputs and tables'!$K$22-'inputs and tables'!$K$21)-P2695*'inputs and tables'!$K$22,0)*('inputs and tables'!$K$15+'inputs and tables'!$K$16)))*(IF(AND(K2695=0,'inputs and tables'!$K$16=1),data!C2695/data!C2696,1)*IF(AND(K2695=1,'inputs and tables'!$K$15=1),data!C2696/data!C2695,1))</f>
        <v>87159.907753395557</v>
      </c>
      <c r="R2696" s="36">
        <f ca="1">1-O2696/MAX($O$202:O2696)</f>
        <v>0.37458930973417282</v>
      </c>
      <c r="S2696" s="36">
        <f>1-N2696/MAX($N$202:N2696)</f>
        <v>0.56841360293355769</v>
      </c>
    </row>
    <row r="2697" spans="1:19" x14ac:dyDescent="0.4">
      <c r="A2697" s="17">
        <f t="shared" si="128"/>
        <v>2695</v>
      </c>
      <c r="B2697">
        <v>1653091200</v>
      </c>
      <c r="C2697">
        <v>29408.26</v>
      </c>
      <c r="D2697" s="14">
        <f t="shared" si="126"/>
        <v>44702</v>
      </c>
      <c r="F2697">
        <f ca="1">IF(A2697&lt;$F$2,"",AVERAGE(INDIRECT("C"&amp;A2697-$F$2+3):C2697))</f>
        <v>36564.87545454545</v>
      </c>
      <c r="G2697" s="2">
        <f ca="1">IF(A2697&lt;$G$2,"",IF(A2697=$G$2,AVERAGE(INDIRECT("C"&amp;A2697-$G$2+3):C2697),G2696+(2/($G$2+3))*(C2697-G2696)))</f>
        <v>35515.705245310091</v>
      </c>
      <c r="J2697">
        <f ca="1">IF(F2697="","",IF(C2697&lt;(F2697*(1-'inputs and tables'!$K$14)),0,IF(C2697&gt;(F2697*(1+'inputs and tables'!$K$14)),1,J2696)))</f>
        <v>0</v>
      </c>
      <c r="K2697">
        <f ca="1">IF(G2697="","",IF(C2697&lt;(G2697*(1-'inputs and tables'!$K$14)),0,IF(C2697&gt;(G2697*(1+'inputs and tables'!$K$14)),1,K2696)))</f>
        <v>0</v>
      </c>
      <c r="N2697" s="13">
        <f t="shared" si="127"/>
        <v>105826.98189931276</v>
      </c>
      <c r="O2697" s="10">
        <f ca="1">(O2696+(IF(J2696&lt;&gt;J2695,(-O2696*'inputs and tables'!$K$22-'inputs and tables'!$K$21)-O2696*'inputs and tables'!$K$22,0)*('inputs and tables'!$K$15+'inputs and tables'!$K$16)))*(IF(AND(J2696=0,'inputs and tables'!$K$16=1),(data!C2696/data!C2697-1)*'inputs and tables'!$K$18+1,1)*IF(AND(J2696=1,'inputs and tables'!$K$15=1),(data!C2697/data!C2696-1)*'inputs and tables'!$K$17+1,1))</f>
        <v>42012439.757128574</v>
      </c>
      <c r="P2697" s="10">
        <f ca="1">(P2696+(IF(K2696&lt;&gt;K2695,(-P2696*'inputs and tables'!$K$22-'inputs and tables'!$K$21)-P2696*'inputs and tables'!$K$22,0)*('inputs and tables'!$K$15+'inputs and tables'!$K$16)))*(IF(AND(K2696=0,'inputs and tables'!$K$16=1),data!C2696/data!C2697,1)*IF(AND(K2696=1,'inputs and tables'!$K$15=1),data!C2697/data!C2696,1))</f>
        <v>86411.521133214366</v>
      </c>
      <c r="R2697" s="36">
        <f ca="1">1-O2697/MAX($O$202:O2697)</f>
        <v>0.37995931303933339</v>
      </c>
      <c r="S2697" s="36">
        <f>1-N2697/MAX($N$202:N2697)</f>
        <v>0.56467575084183497</v>
      </c>
    </row>
    <row r="2698" spans="1:19" x14ac:dyDescent="0.4">
      <c r="A2698" s="17">
        <f t="shared" si="128"/>
        <v>2696</v>
      </c>
      <c r="B2698">
        <v>1653177600</v>
      </c>
      <c r="C2698">
        <v>30260.87</v>
      </c>
      <c r="D2698" s="14">
        <f t="shared" si="126"/>
        <v>44703</v>
      </c>
      <c r="F2698">
        <f ca="1">IF(A2698&lt;$F$2,"",AVERAGE(INDIRECT("C"&amp;A2698-$F$2+3):C2698))</f>
        <v>36292.12204545454</v>
      </c>
      <c r="G2698" s="2">
        <f ca="1">IF(A2698&lt;$G$2,"",IF(A2698=$G$2,AVERAGE(INDIRECT("C"&amp;A2698-$G$2+3):C2698),G2697+(2/($G$2+3))*(C2698-G2697)))</f>
        <v>35292.095234871362</v>
      </c>
      <c r="J2698">
        <f ca="1">IF(F2698="","",IF(C2698&lt;(F2698*(1-'inputs and tables'!$K$14)),0,IF(C2698&gt;(F2698*(1+'inputs and tables'!$K$14)),1,J2697)))</f>
        <v>0</v>
      </c>
      <c r="K2698">
        <f ca="1">IF(G2698="","",IF(C2698&lt;(G2698*(1-'inputs and tables'!$K$14)),0,IF(C2698&gt;(G2698*(1+'inputs and tables'!$K$14)),1,K2697)))</f>
        <v>0</v>
      </c>
      <c r="N2698" s="13">
        <f t="shared" si="127"/>
        <v>108895.13836410099</v>
      </c>
      <c r="O2698" s="10">
        <f ca="1">(O2697+(IF(J2697&lt;&gt;J2696,(-O2697*'inputs and tables'!$K$22-'inputs and tables'!$K$21)-O2697*'inputs and tables'!$K$22,0)*('inputs and tables'!$K$15+'inputs and tables'!$K$16)))*(IF(AND(J2697=0,'inputs and tables'!$K$16=1),(data!C2697/data!C2698-1)*'inputs and tables'!$K$18+1,1)*IF(AND(J2697=1,'inputs and tables'!$K$15=1),(data!C2698/data!C2697-1)*'inputs and tables'!$K$17+1,1))</f>
        <v>40828725.400557682</v>
      </c>
      <c r="P2698" s="10">
        <f ca="1">(P2697+(IF(K2697&lt;&gt;K2696,(-P2697*'inputs and tables'!$K$22-'inputs and tables'!$K$21)-P2697*'inputs and tables'!$K$22,0)*('inputs and tables'!$K$15+'inputs and tables'!$K$16)))*(IF(AND(K2697=0,'inputs and tables'!$K$16=1),data!C2697/data!C2698,1)*IF(AND(K2697=1,'inputs and tables'!$K$15=1),data!C2698/data!C2697,1))</f>
        <v>83976.84800473557</v>
      </c>
      <c r="R2698" s="36">
        <f ca="1">1-O2698/MAX($O$202:O2698)</f>
        <v>0.3974291640419495</v>
      </c>
      <c r="S2698" s="36">
        <f>1-N2698/MAX($N$202:N2698)</f>
        <v>0.55205474544829092</v>
      </c>
    </row>
    <row r="2699" spans="1:19" x14ac:dyDescent="0.4">
      <c r="A2699" s="17">
        <f t="shared" si="128"/>
        <v>2697</v>
      </c>
      <c r="B2699">
        <v>1653264000</v>
      </c>
      <c r="C2699">
        <v>29082.52</v>
      </c>
      <c r="D2699" s="14">
        <f t="shared" si="126"/>
        <v>44704</v>
      </c>
      <c r="F2699">
        <f ca="1">IF(A2699&lt;$F$2,"",AVERAGE(INDIRECT("C"&amp;A2699-$F$2+3):C2699))</f>
        <v>35981.112727272724</v>
      </c>
      <c r="G2699" s="2">
        <f ca="1">IF(A2699&lt;$G$2,"",IF(A2699=$G$2,AVERAGE(INDIRECT("C"&amp;A2699-$G$2+3):C2699),G2698+(2/($G$2+3))*(C2699-G2698)))</f>
        <v>35027.85799083428</v>
      </c>
      <c r="J2699">
        <f ca="1">IF(F2699="","",IF(C2699&lt;(F2699*(1-'inputs and tables'!$K$14)),0,IF(C2699&gt;(F2699*(1+'inputs and tables'!$K$14)),1,J2698)))</f>
        <v>0</v>
      </c>
      <c r="K2699">
        <f ca="1">IF(G2699="","",IF(C2699&lt;(G2699*(1-'inputs and tables'!$K$14)),0,IF(C2699&gt;(G2699*(1+'inputs and tables'!$K$14)),1,K2698)))</f>
        <v>0</v>
      </c>
      <c r="N2699" s="13">
        <f t="shared" si="127"/>
        <v>104654.79146424853</v>
      </c>
      <c r="O2699" s="10">
        <f ca="1">(O2698+(IF(J2698&lt;&gt;J2697,(-O2698*'inputs and tables'!$K$22-'inputs and tables'!$K$21)-O2698*'inputs and tables'!$K$22,0)*('inputs and tables'!$K$15+'inputs and tables'!$K$16)))*(IF(AND(J2698=0,'inputs and tables'!$K$16=1),(data!C2698/data!C2699-1)*'inputs and tables'!$K$18+1,1)*IF(AND(J2698=1,'inputs and tables'!$K$15=1),(data!C2699/data!C2698-1)*'inputs and tables'!$K$17+1,1))</f>
        <v>42483001.872326538</v>
      </c>
      <c r="P2699" s="10">
        <f ca="1">(P2698+(IF(K2698&lt;&gt;K2697,(-P2698*'inputs and tables'!$K$22-'inputs and tables'!$K$21)-P2698*'inputs and tables'!$K$22,0)*('inputs and tables'!$K$15+'inputs and tables'!$K$16)))*(IF(AND(K2698=0,'inputs and tables'!$K$16=1),data!C2698/data!C2699,1)*IF(AND(K2698=1,'inputs and tables'!$K$15=1),data!C2699/data!C2698,1))</f>
        <v>87379.377044391702</v>
      </c>
      <c r="R2699" s="36">
        <f ca="1">1-O2699/MAX($O$202:O2699)</f>
        <v>0.37301452100031585</v>
      </c>
      <c r="S2699" s="36">
        <f>1-N2699/MAX($N$202:N2699)</f>
        <v>0.56949761112601294</v>
      </c>
    </row>
    <row r="2700" spans="1:19" x14ac:dyDescent="0.4">
      <c r="A2700" s="17">
        <f t="shared" si="128"/>
        <v>2698</v>
      </c>
      <c r="B2700">
        <v>1653350400</v>
      </c>
      <c r="C2700">
        <v>29626.44</v>
      </c>
      <c r="D2700" s="14">
        <f t="shared" si="126"/>
        <v>44705</v>
      </c>
      <c r="F2700">
        <f ca="1">IF(A2700&lt;$F$2,"",AVERAGE(INDIRECT("C"&amp;A2700-$F$2+3):C2700))</f>
        <v>35696.123636363627</v>
      </c>
      <c r="G2700" s="2">
        <f ca="1">IF(A2700&lt;$G$2,"",IF(A2700=$G$2,AVERAGE(INDIRECT("C"&amp;A2700-$G$2+3):C2700),G2699+(2/($G$2+3))*(C2700-G2699)))</f>
        <v>34798.010416756224</v>
      </c>
      <c r="J2700">
        <f ca="1">IF(F2700="","",IF(C2700&lt;(F2700*(1-'inputs and tables'!$K$14)),0,IF(C2700&gt;(F2700*(1+'inputs and tables'!$K$14)),1,J2699)))</f>
        <v>0</v>
      </c>
      <c r="K2700">
        <f ca="1">IF(G2700="","",IF(C2700&lt;(G2700*(1-'inputs and tables'!$K$14)),0,IF(C2700&gt;(G2700*(1+'inputs and tables'!$K$14)),1,K2699)))</f>
        <v>0</v>
      </c>
      <c r="N2700" s="13">
        <f t="shared" si="127"/>
        <v>106612.11270646668</v>
      </c>
      <c r="O2700" s="10">
        <f ca="1">(O2699+(IF(J2699&lt;&gt;J2698,(-O2699*'inputs and tables'!$K$22-'inputs and tables'!$K$21)-O2699*'inputs and tables'!$K$22,0)*('inputs and tables'!$K$15+'inputs and tables'!$K$16)))*(IF(AND(J2699=0,'inputs and tables'!$K$16=1),(data!C2699/data!C2700-1)*'inputs and tables'!$K$18+1,1)*IF(AND(J2699=1,'inputs and tables'!$K$15=1),(data!C2700/data!C2699-1)*'inputs and tables'!$K$17+1,1))</f>
        <v>41703044.699666046</v>
      </c>
      <c r="P2700" s="10">
        <f ca="1">(P2699+(IF(K2699&lt;&gt;K2698,(-P2699*'inputs and tables'!$K$22-'inputs and tables'!$K$21)-P2699*'inputs and tables'!$K$22,0)*('inputs and tables'!$K$15+'inputs and tables'!$K$16)))*(IF(AND(K2699=0,'inputs and tables'!$K$16=1),data!C2699/data!C2700,1)*IF(AND(K2699=1,'inputs and tables'!$K$15=1),data!C2700/data!C2699,1))</f>
        <v>85775.154911662103</v>
      </c>
      <c r="R2700" s="36">
        <f ca="1">1-O2700/MAX($O$202:O2700)</f>
        <v>0.38452552069307366</v>
      </c>
      <c r="S2700" s="36">
        <f>1-N2700/MAX($N$202:N2700)</f>
        <v>0.56144607847491046</v>
      </c>
    </row>
    <row r="2701" spans="1:19" x14ac:dyDescent="0.4">
      <c r="A2701" s="17">
        <f t="shared" si="128"/>
        <v>2699</v>
      </c>
      <c r="B2701">
        <v>1653436800</v>
      </c>
      <c r="C2701">
        <v>29503.49</v>
      </c>
      <c r="D2701" s="14">
        <f t="shared" si="126"/>
        <v>44706</v>
      </c>
      <c r="F2701">
        <f ca="1">IF(A2701&lt;$F$2,"",AVERAGE(INDIRECT("C"&amp;A2701-$F$2+3):C2701))</f>
        <v>35468.114999999998</v>
      </c>
      <c r="G2701" s="2">
        <f ca="1">IF(A2701&lt;$G$2,"",IF(A2701=$G$2,AVERAGE(INDIRECT("C"&amp;A2701-$G$2+3):C2701),G2700+(2/($G$2+3))*(C2701-G2700)))</f>
        <v>34572.711675617662</v>
      </c>
      <c r="J2701">
        <f ca="1">IF(F2701="","",IF(C2701&lt;(F2701*(1-'inputs and tables'!$K$14)),0,IF(C2701&gt;(F2701*(1+'inputs and tables'!$K$14)),1,J2700)))</f>
        <v>0</v>
      </c>
      <c r="K2701">
        <f ca="1">IF(G2701="","",IF(C2701&lt;(G2701*(1-'inputs and tables'!$K$14)),0,IF(C2701&gt;(G2701*(1+'inputs and tables'!$K$14)),1,K2700)))</f>
        <v>0</v>
      </c>
      <c r="N2701" s="13">
        <f t="shared" si="127"/>
        <v>106169.67145273319</v>
      </c>
      <c r="O2701" s="10">
        <f ca="1">(O2700+(IF(J2700&lt;&gt;J2699,(-O2700*'inputs and tables'!$K$22-'inputs and tables'!$K$21)-O2700*'inputs and tables'!$K$22,0)*('inputs and tables'!$K$15+'inputs and tables'!$K$16)))*(IF(AND(J2700=0,'inputs and tables'!$K$16=1),(data!C2700/data!C2701-1)*'inputs and tables'!$K$18+1,1)*IF(AND(J2700=1,'inputs and tables'!$K$15=1),(data!C2701/data!C2700-1)*'inputs and tables'!$K$17+1,1))</f>
        <v>41876833.947847329</v>
      </c>
      <c r="P2701" s="10">
        <f ca="1">(P2700+(IF(K2700&lt;&gt;K2699,(-P2700*'inputs and tables'!$K$22-'inputs and tables'!$K$21)-P2700*'inputs and tables'!$K$22,0)*('inputs and tables'!$K$15+'inputs and tables'!$K$16)))*(IF(AND(K2700=0,'inputs and tables'!$K$16=1),data!C2700/data!C2701,1)*IF(AND(K2700=1,'inputs and tables'!$K$15=1),data!C2701/data!C2700,1))</f>
        <v>86132.606023255634</v>
      </c>
      <c r="R2701" s="36">
        <f ca="1">1-O2701/MAX($O$202:O2701)</f>
        <v>0.38196065168161808</v>
      </c>
      <c r="S2701" s="36">
        <f>1-N2701/MAX($N$202:N2701)</f>
        <v>0.5632660813052035</v>
      </c>
    </row>
    <row r="2702" spans="1:19" x14ac:dyDescent="0.4">
      <c r="A2702" s="17">
        <f t="shared" si="128"/>
        <v>2700</v>
      </c>
      <c r="B2702">
        <v>1653523200</v>
      </c>
      <c r="C2702">
        <v>29166.06</v>
      </c>
      <c r="D2702" s="14">
        <f t="shared" si="126"/>
        <v>44707</v>
      </c>
      <c r="F2702">
        <f ca="1">IF(A2702&lt;$F$2,"",AVERAGE(INDIRECT("C"&amp;A2702-$F$2+3):C2702))</f>
        <v>35219.929318181814</v>
      </c>
      <c r="G2702" s="2">
        <f ca="1">IF(A2702&lt;$G$2,"",IF(A2702=$G$2,AVERAGE(INDIRECT("C"&amp;A2702-$G$2+3):C2702),G2701+(2/($G$2+3))*(C2702-G2701)))</f>
        <v>34342.641391548823</v>
      </c>
      <c r="J2702">
        <f ca="1">IF(F2702="","",IF(C2702&lt;(F2702*(1-'inputs and tables'!$K$14)),0,IF(C2702&gt;(F2702*(1+'inputs and tables'!$K$14)),1,J2701)))</f>
        <v>0</v>
      </c>
      <c r="K2702">
        <f ca="1">IF(G2702="","",IF(C2702&lt;(G2702*(1-'inputs and tables'!$K$14)),0,IF(C2702&gt;(G2702*(1+'inputs and tables'!$K$14)),1,K2701)))</f>
        <v>0</v>
      </c>
      <c r="N2702" s="13">
        <f t="shared" si="127"/>
        <v>104955.41401273894</v>
      </c>
      <c r="O2702" s="10">
        <f ca="1">(O2701+(IF(J2701&lt;&gt;J2700,(-O2701*'inputs and tables'!$K$22-'inputs and tables'!$K$21)-O2701*'inputs and tables'!$K$22,0)*('inputs and tables'!$K$15+'inputs and tables'!$K$16)))*(IF(AND(J2701=0,'inputs and tables'!$K$16=1),(data!C2701/data!C2702-1)*'inputs and tables'!$K$18+1,1)*IF(AND(J2701=1,'inputs and tables'!$K$15=1),(data!C2702/data!C2701-1)*'inputs and tables'!$K$17+1,1))</f>
        <v>42361318.313545756</v>
      </c>
      <c r="P2702" s="10">
        <f ca="1">(P2701+(IF(K2701&lt;&gt;K2700,(-P2701*'inputs and tables'!$K$22-'inputs and tables'!$K$21)-P2701*'inputs and tables'!$K$22,0)*('inputs and tables'!$K$15+'inputs and tables'!$K$16)))*(IF(AND(K2701=0,'inputs and tables'!$K$16=1),data!C2701/data!C2702,1)*IF(AND(K2701=1,'inputs and tables'!$K$15=1),data!C2702/data!C2701,1))</f>
        <v>87129.097330289471</v>
      </c>
      <c r="R2702" s="36">
        <f ca="1">1-O2702/MAX($O$202:O2702)</f>
        <v>0.3748103880771726</v>
      </c>
      <c r="S2702" s="36">
        <f>1-N2702/MAX($N$202:N2702)</f>
        <v>0.56826098618544607</v>
      </c>
    </row>
    <row r="2703" spans="1:19" x14ac:dyDescent="0.4">
      <c r="A2703" s="17">
        <f t="shared" si="128"/>
        <v>2701</v>
      </c>
      <c r="B2703">
        <v>1653609600</v>
      </c>
      <c r="C2703">
        <v>28598.31</v>
      </c>
      <c r="D2703" s="14">
        <f t="shared" si="126"/>
        <v>44708</v>
      </c>
      <c r="F2703">
        <f ca="1">IF(A2703&lt;$F$2,"",AVERAGE(INDIRECT("C"&amp;A2703-$F$2+3):C2703))</f>
        <v>34934.73909090909</v>
      </c>
      <c r="G2703" s="2">
        <f ca="1">IF(A2703&lt;$G$2,"",IF(A2703=$G$2,AVERAGE(INDIRECT("C"&amp;A2703-$G$2+3):C2703),G2702+(2/($G$2+3))*(C2703-G2702)))</f>
        <v>34098.201757865892</v>
      </c>
      <c r="J2703">
        <f ca="1">IF(F2703="","",IF(C2703&lt;(F2703*(1-'inputs and tables'!$K$14)),0,IF(C2703&gt;(F2703*(1+'inputs and tables'!$K$14)),1,J2702)))</f>
        <v>0</v>
      </c>
      <c r="K2703">
        <f ca="1">IF(G2703="","",IF(C2703&lt;(G2703*(1-'inputs and tables'!$K$14)),0,IF(C2703&gt;(G2703*(1+'inputs and tables'!$K$14)),1,K2702)))</f>
        <v>0</v>
      </c>
      <c r="N2703" s="13">
        <f t="shared" si="127"/>
        <v>102912.33941487648</v>
      </c>
      <c r="O2703" s="10">
        <f ca="1">(O2702+(IF(J2702&lt;&gt;J2701,(-O2702*'inputs and tables'!$K$22-'inputs and tables'!$K$21)-O2702*'inputs and tables'!$K$22,0)*('inputs and tables'!$K$15+'inputs and tables'!$K$16)))*(IF(AND(J2702=0,'inputs and tables'!$K$16=1),(data!C2702/data!C2703-1)*'inputs and tables'!$K$18+1,1)*IF(AND(J2702=1,'inputs and tables'!$K$15=1),(data!C2703/data!C2702-1)*'inputs and tables'!$K$17+1,1))</f>
        <v>43202299.423006959</v>
      </c>
      <c r="P2703" s="10">
        <f ca="1">(P2702+(IF(K2702&lt;&gt;K2701,(-P2702*'inputs and tables'!$K$22-'inputs and tables'!$K$21)-P2702*'inputs and tables'!$K$22,0)*('inputs and tables'!$K$15+'inputs and tables'!$K$16)))*(IF(AND(K2702=0,'inputs and tables'!$K$16=1),data!C2702/data!C2703,1)*IF(AND(K2702=1,'inputs and tables'!$K$15=1),data!C2703/data!C2702,1))</f>
        <v>88858.833982884389</v>
      </c>
      <c r="R2703" s="36">
        <f ca="1">1-O2703/MAX($O$202:O2703)</f>
        <v>0.36239876647543523</v>
      </c>
      <c r="S2703" s="36">
        <f>1-N2703/MAX($N$202:N2703)</f>
        <v>0.57666526928344464</v>
      </c>
    </row>
    <row r="2704" spans="1:19" x14ac:dyDescent="0.4">
      <c r="A2704" s="17">
        <f t="shared" si="128"/>
        <v>2702</v>
      </c>
      <c r="B2704">
        <v>1653696000</v>
      </c>
      <c r="C2704">
        <v>29008.99</v>
      </c>
      <c r="D2704" s="14">
        <f t="shared" si="126"/>
        <v>44709</v>
      </c>
      <c r="F2704">
        <f ca="1">IF(A2704&lt;$F$2,"",AVERAGE(INDIRECT("C"&amp;A2704-$F$2+3):C2704))</f>
        <v>34685.987045454545</v>
      </c>
      <c r="G2704" s="2">
        <f ca="1">IF(A2704&lt;$G$2,"",IF(A2704=$G$2,AVERAGE(INDIRECT("C"&amp;A2704-$G$2+3):C2704),G2703+(2/($G$2+3))*(C2704-G2703)))</f>
        <v>33881.639555403512</v>
      </c>
      <c r="J2704">
        <f ca="1">IF(F2704="","",IF(C2704&lt;(F2704*(1-'inputs and tables'!$K$14)),0,IF(C2704&gt;(F2704*(1+'inputs and tables'!$K$14)),1,J2703)))</f>
        <v>0</v>
      </c>
      <c r="K2704">
        <f ca="1">IF(G2704="","",IF(C2704&lt;(G2704*(1-'inputs and tables'!$K$14)),0,IF(C2704&gt;(G2704*(1+'inputs and tables'!$K$14)),1,K2703)))</f>
        <v>0</v>
      </c>
      <c r="N2704" s="13">
        <f t="shared" si="127"/>
        <v>104390.19036309341</v>
      </c>
      <c r="O2704" s="10">
        <f ca="1">(O2703+(IF(J2703&lt;&gt;J2702,(-O2703*'inputs and tables'!$K$22-'inputs and tables'!$K$21)-O2703*'inputs and tables'!$K$22,0)*('inputs and tables'!$K$15+'inputs and tables'!$K$16)))*(IF(AND(J2703=0,'inputs and tables'!$K$16=1),(data!C2703/data!C2704-1)*'inputs and tables'!$K$18+1,1)*IF(AND(J2703=1,'inputs and tables'!$K$15=1),(data!C2704/data!C2703-1)*'inputs and tables'!$K$17+1,1))</f>
        <v>42590684.874308765</v>
      </c>
      <c r="P2704" s="10">
        <f ca="1">(P2703+(IF(K2703&lt;&gt;K2702,(-P2703*'inputs and tables'!$K$22-'inputs and tables'!$K$21)-P2703*'inputs and tables'!$K$22,0)*('inputs and tables'!$K$15+'inputs and tables'!$K$16)))*(IF(AND(K2703=0,'inputs and tables'!$K$16=1),data!C2703/data!C2704,1)*IF(AND(K2703=1,'inputs and tables'!$K$15=1),data!C2704/data!C2703,1))</f>
        <v>87600.860301619003</v>
      </c>
      <c r="R2704" s="36">
        <f ca="1">1-O2704/MAX($O$202:O2704)</f>
        <v>0.37142528117256424</v>
      </c>
      <c r="S2704" s="36">
        <f>1-N2704/MAX($N$202:N2704)</f>
        <v>0.57058606015497948</v>
      </c>
    </row>
    <row r="2705" spans="1:19" x14ac:dyDescent="0.4">
      <c r="A2705" s="17">
        <f t="shared" si="128"/>
        <v>2703</v>
      </c>
      <c r="B2705">
        <v>1653782400</v>
      </c>
      <c r="C2705">
        <v>29447.07</v>
      </c>
      <c r="D2705" s="14">
        <f t="shared" si="126"/>
        <v>44710</v>
      </c>
      <c r="F2705">
        <f ca="1">IF(A2705&lt;$F$2,"",AVERAGE(INDIRECT("C"&amp;A2705-$F$2+3):C2705))</f>
        <v>34433.543636363647</v>
      </c>
      <c r="G2705" s="2">
        <f ca="1">IF(A2705&lt;$G$2,"",IF(A2705=$G$2,AVERAGE(INDIRECT("C"&amp;A2705-$G$2+3):C2705),G2704+(2/($G$2+3))*(C2705-G2704)))</f>
        <v>33692.934467939529</v>
      </c>
      <c r="J2705">
        <f ca="1">IF(F2705="","",IF(C2705&lt;(F2705*(1-'inputs and tables'!$K$14)),0,IF(C2705&gt;(F2705*(1+'inputs and tables'!$K$14)),1,J2704)))</f>
        <v>0</v>
      </c>
      <c r="K2705">
        <f ca="1">IF(G2705="","",IF(C2705&lt;(G2705*(1-'inputs and tables'!$K$14)),0,IF(C2705&gt;(G2705*(1+'inputs and tables'!$K$14)),1,K2704)))</f>
        <v>0</v>
      </c>
      <c r="N2705" s="13">
        <f t="shared" si="127"/>
        <v>105966.64147684346</v>
      </c>
      <c r="O2705" s="10">
        <f ca="1">(O2704+(IF(J2704&lt;&gt;J2703,(-O2704*'inputs and tables'!$K$22-'inputs and tables'!$K$21)-O2704*'inputs and tables'!$K$22,0)*('inputs and tables'!$K$15+'inputs and tables'!$K$16)))*(IF(AND(J2704=0,'inputs and tables'!$K$16=1),(data!C2704/data!C2705-1)*'inputs and tables'!$K$18+1,1)*IF(AND(J2704=1,'inputs and tables'!$K$15=1),(data!C2705/data!C2704-1)*'inputs and tables'!$K$17+1,1))</f>
        <v>41957069.128167056</v>
      </c>
      <c r="P2705" s="10">
        <f ca="1">(P2704+(IF(K2704&lt;&gt;K2703,(-P2704*'inputs and tables'!$K$22-'inputs and tables'!$K$21)-P2704*'inputs and tables'!$K$22,0)*('inputs and tables'!$K$15+'inputs and tables'!$K$16)))*(IF(AND(K2704=0,'inputs and tables'!$K$16=1),data!C2704/data!C2705,1)*IF(AND(K2704=1,'inputs and tables'!$K$15=1),data!C2705/data!C2704,1))</f>
        <v>86297.634381996671</v>
      </c>
      <c r="R2705" s="36">
        <f ca="1">1-O2705/MAX($O$202:O2705)</f>
        <v>0.38077650059181112</v>
      </c>
      <c r="S2705" s="36">
        <f>1-N2705/MAX($N$202:N2705)</f>
        <v>0.56410125462513139</v>
      </c>
    </row>
    <row r="2706" spans="1:19" x14ac:dyDescent="0.4">
      <c r="A2706" s="17">
        <f t="shared" si="128"/>
        <v>2704</v>
      </c>
      <c r="B2706">
        <v>1653868800</v>
      </c>
      <c r="C2706">
        <v>31711.42</v>
      </c>
      <c r="D2706" s="14">
        <f t="shared" si="126"/>
        <v>44711</v>
      </c>
      <c r="F2706">
        <f ca="1">IF(A2706&lt;$F$2,"",AVERAGE(INDIRECT("C"&amp;A2706-$F$2+3):C2706))</f>
        <v>34236.357727272734</v>
      </c>
      <c r="G2706" s="2">
        <f ca="1">IF(A2706&lt;$G$2,"",IF(A2706=$G$2,AVERAGE(INDIRECT("C"&amp;A2706-$G$2+3):C2706),G2705+(2/($G$2+3))*(C2706-G2705)))</f>
        <v>33608.614703346357</v>
      </c>
      <c r="J2706">
        <f ca="1">IF(F2706="","",IF(C2706&lt;(F2706*(1-'inputs and tables'!$K$14)),0,IF(C2706&gt;(F2706*(1+'inputs and tables'!$K$14)),1,J2705)))</f>
        <v>0</v>
      </c>
      <c r="K2706">
        <f ca="1">IF(G2706="","",IF(C2706&lt;(G2706*(1-'inputs and tables'!$K$14)),0,IF(C2706&gt;(G2706*(1+'inputs and tables'!$K$14)),1,K2705)))</f>
        <v>0</v>
      </c>
      <c r="N2706" s="13">
        <f t="shared" si="127"/>
        <v>114115.00953614751</v>
      </c>
      <c r="O2706" s="10">
        <f ca="1">(O2705+(IF(J2705&lt;&gt;J2704,(-O2705*'inputs and tables'!$K$22-'inputs and tables'!$K$21)-O2705*'inputs and tables'!$K$22,0)*('inputs and tables'!$K$15+'inputs and tables'!$K$16)))*(IF(AND(J2705=0,'inputs and tables'!$K$16=1),(data!C2705/data!C2706-1)*'inputs and tables'!$K$18+1,1)*IF(AND(J2705=1,'inputs and tables'!$K$15=1),(data!C2706/data!C2705-1)*'inputs and tables'!$K$17+1,1))</f>
        <v>38961129.826793447</v>
      </c>
      <c r="P2706" s="10">
        <f ca="1">(P2705+(IF(K2705&lt;&gt;K2704,(-P2705*'inputs and tables'!$K$22-'inputs and tables'!$K$21)-P2705*'inputs and tables'!$K$22,0)*('inputs and tables'!$K$15+'inputs and tables'!$K$16)))*(IF(AND(K2705=0,'inputs and tables'!$K$16=1),data!C2705/data!C2706,1)*IF(AND(K2705=1,'inputs and tables'!$K$15=1),data!C2706/data!C2705,1))</f>
        <v>80135.562534918427</v>
      </c>
      <c r="R2706" s="36">
        <f ca="1">1-O2706/MAX($O$202:O2706)</f>
        <v>0.42499207753175683</v>
      </c>
      <c r="S2706" s="36">
        <f>1-N2706/MAX($N$202:N2706)</f>
        <v>0.53058256077580845</v>
      </c>
    </row>
    <row r="2707" spans="1:19" x14ac:dyDescent="0.4">
      <c r="A2707" s="17">
        <f t="shared" si="128"/>
        <v>2705</v>
      </c>
      <c r="B2707">
        <v>1653955200</v>
      </c>
      <c r="C2707">
        <v>31784.05</v>
      </c>
      <c r="D2707" s="14">
        <f t="shared" si="126"/>
        <v>44712</v>
      </c>
      <c r="F2707">
        <f ca="1">IF(A2707&lt;$F$2,"",AVERAGE(INDIRECT("C"&amp;A2707-$F$2+3):C2707))</f>
        <v>34056.823863636368</v>
      </c>
      <c r="G2707" s="2">
        <f ca="1">IF(A2707&lt;$G$2,"",IF(A2707=$G$2,AVERAGE(INDIRECT("C"&amp;A2707-$G$2+3):C2707),G2706+(2/($G$2+3))*(C2707-G2706)))</f>
        <v>33530.973652140128</v>
      </c>
      <c r="J2707">
        <f ca="1">IF(F2707="","",IF(C2707&lt;(F2707*(1-'inputs and tables'!$K$14)),0,IF(C2707&gt;(F2707*(1+'inputs and tables'!$K$14)),1,J2706)))</f>
        <v>0</v>
      </c>
      <c r="K2707">
        <f ca="1">IF(G2707="","",IF(C2707&lt;(G2707*(1-'inputs and tables'!$K$14)),0,IF(C2707&gt;(G2707*(1+'inputs and tables'!$K$14)),1,K2706)))</f>
        <v>0</v>
      </c>
      <c r="N2707" s="13">
        <f t="shared" si="127"/>
        <v>114376.37194573403</v>
      </c>
      <c r="O2707" s="10">
        <f ca="1">(O2706+(IF(J2706&lt;&gt;J2705,(-O2706*'inputs and tables'!$K$22-'inputs and tables'!$K$21)-O2706*'inputs and tables'!$K$22,0)*('inputs and tables'!$K$15+'inputs and tables'!$K$16)))*(IF(AND(J2706=0,'inputs and tables'!$K$16=1),(data!C2706/data!C2707-1)*'inputs and tables'!$K$18+1,1)*IF(AND(J2706=1,'inputs and tables'!$K$15=1),(data!C2707/data!C2706-1)*'inputs and tables'!$K$17+1,1))</f>
        <v>38872099.421312712</v>
      </c>
      <c r="P2707" s="10">
        <f ca="1">(P2706+(IF(K2706&lt;&gt;K2705,(-P2706*'inputs and tables'!$K$22-'inputs and tables'!$K$21)-P2706*'inputs and tables'!$K$22,0)*('inputs and tables'!$K$15+'inputs and tables'!$K$16)))*(IF(AND(K2706=0,'inputs and tables'!$K$16=1),data!C2706/data!C2707,1)*IF(AND(K2706=1,'inputs and tables'!$K$15=1),data!C2707/data!C2706,1))</f>
        <v>79952.444086926072</v>
      </c>
      <c r="R2707" s="36">
        <f ca="1">1-O2707/MAX($O$202:O2707)</f>
        <v>0.4263060329719498</v>
      </c>
      <c r="S2707" s="36">
        <f>1-N2707/MAX($N$202:N2707)</f>
        <v>0.52950743425637636</v>
      </c>
    </row>
    <row r="2708" spans="1:19" x14ac:dyDescent="0.4">
      <c r="A2708" s="17">
        <f t="shared" si="128"/>
        <v>2706</v>
      </c>
      <c r="B2708">
        <v>1654041600</v>
      </c>
      <c r="C2708">
        <v>29788.79</v>
      </c>
      <c r="D2708" s="14">
        <f t="shared" si="126"/>
        <v>44713</v>
      </c>
      <c r="F2708">
        <f ca="1">IF(A2708&lt;$F$2,"",AVERAGE(INDIRECT("C"&amp;A2708-$F$2+3):C2708))</f>
        <v>33806.487727272732</v>
      </c>
      <c r="G2708" s="2">
        <f ca="1">IF(A2708&lt;$G$2,"",IF(A2708=$G$2,AVERAGE(INDIRECT("C"&amp;A2708-$G$2+3):C2708),G2707+(2/($G$2+3))*(C2708-G2707)))</f>
        <v>33371.731794602252</v>
      </c>
      <c r="J2708">
        <f ca="1">IF(F2708="","",IF(C2708&lt;(F2708*(1-'inputs and tables'!$K$14)),0,IF(C2708&gt;(F2708*(1+'inputs and tables'!$K$14)),1,J2707)))</f>
        <v>0</v>
      </c>
      <c r="K2708">
        <f ca="1">IF(G2708="","",IF(C2708&lt;(G2708*(1-'inputs and tables'!$K$14)),0,IF(C2708&gt;(G2708*(1+'inputs and tables'!$K$14)),1,K2707)))</f>
        <v>0</v>
      </c>
      <c r="N2708" s="13">
        <f t="shared" si="127"/>
        <v>107196.3366799814</v>
      </c>
      <c r="O2708" s="10">
        <f ca="1">(O2707+(IF(J2707&lt;&gt;J2706,(-O2707*'inputs and tables'!$K$22-'inputs and tables'!$K$21)-O2707*'inputs and tables'!$K$22,0)*('inputs and tables'!$K$15+'inputs and tables'!$K$16)))*(IF(AND(J2707=0,'inputs and tables'!$K$16=1),(data!C2707/data!C2708-1)*'inputs and tables'!$K$18+1,1)*IF(AND(J2707=1,'inputs and tables'!$K$15=1),(data!C2708/data!C2707-1)*'inputs and tables'!$K$17+1,1))</f>
        <v>41475761.573799215</v>
      </c>
      <c r="P2708" s="10">
        <f ca="1">(P2707+(IF(K2707&lt;&gt;K2706,(-P2707*'inputs and tables'!$K$22-'inputs and tables'!$K$21)-P2707*'inputs and tables'!$K$22,0)*('inputs and tables'!$K$15+'inputs and tables'!$K$16)))*(IF(AND(K2707=0,'inputs and tables'!$K$16=1),data!C2707/data!C2708,1)*IF(AND(K2707=1,'inputs and tables'!$K$15=1),data!C2708/data!C2707,1))</f>
        <v>85307.677165842004</v>
      </c>
      <c r="R2708" s="36">
        <f ca="1">1-O2708/MAX($O$202:O2708)</f>
        <v>0.3878798792190653</v>
      </c>
      <c r="S2708" s="36">
        <f>1-N2708/MAX($N$202:N2708)</f>
        <v>0.55904284578277463</v>
      </c>
    </row>
    <row r="2709" spans="1:19" x14ac:dyDescent="0.4">
      <c r="A2709" s="17">
        <f t="shared" si="128"/>
        <v>2707</v>
      </c>
      <c r="B2709">
        <v>1654128000</v>
      </c>
      <c r="C2709">
        <v>30433.75</v>
      </c>
      <c r="D2709" s="14">
        <f t="shared" si="126"/>
        <v>44714</v>
      </c>
      <c r="F2709">
        <f ca="1">IF(A2709&lt;$F$2,"",AVERAGE(INDIRECT("C"&amp;A2709-$F$2+3):C2709))</f>
        <v>33554.894545454554</v>
      </c>
      <c r="G2709" s="2">
        <f ca="1">IF(A2709&lt;$G$2,"",IF(A2709=$G$2,AVERAGE(INDIRECT("C"&amp;A2709-$G$2+3):C2709),G2708+(2/($G$2+3))*(C2709-G2708)))</f>
        <v>33246.711292704284</v>
      </c>
      <c r="J2709">
        <f ca="1">IF(F2709="","",IF(C2709&lt;(F2709*(1-'inputs and tables'!$K$14)),0,IF(C2709&gt;(F2709*(1+'inputs and tables'!$K$14)),1,J2708)))</f>
        <v>0</v>
      </c>
      <c r="K2709">
        <f ca="1">IF(G2709="","",IF(C2709&lt;(G2709*(1-'inputs and tables'!$K$14)),0,IF(C2709&gt;(G2709*(1+'inputs and tables'!$K$14)),1,K2708)))</f>
        <v>0</v>
      </c>
      <c r="N2709" s="13">
        <f t="shared" si="127"/>
        <v>109517.2550289684</v>
      </c>
      <c r="O2709" s="10">
        <f ca="1">(O2708+(IF(J2708&lt;&gt;J2707,(-O2708*'inputs and tables'!$K$22-'inputs and tables'!$K$21)-O2708*'inputs and tables'!$K$22,0)*('inputs and tables'!$K$15+'inputs and tables'!$K$16)))*(IF(AND(J2708=0,'inputs and tables'!$K$16=1),(data!C2708/data!C2709-1)*'inputs and tables'!$K$18+1,1)*IF(AND(J2708=1,'inputs and tables'!$K$15=1),(data!C2709/data!C2708-1)*'inputs and tables'!$K$17+1,1))</f>
        <v>40596796.372841805</v>
      </c>
      <c r="P2709" s="10">
        <f ca="1">(P2708+(IF(K2708&lt;&gt;K2707,(-P2708*'inputs and tables'!$K$22-'inputs and tables'!$K$21)-P2708*'inputs and tables'!$K$22,0)*('inputs and tables'!$K$15+'inputs and tables'!$K$16)))*(IF(AND(K2708=0,'inputs and tables'!$K$16=1),data!C2708/data!C2709,1)*IF(AND(K2708=1,'inputs and tables'!$K$15=1),data!C2709/data!C2708,1))</f>
        <v>83499.814530942225</v>
      </c>
      <c r="R2709" s="36">
        <f ca="1">1-O2709/MAX($O$202:O2709)</f>
        <v>0.40085208912086423</v>
      </c>
      <c r="S2709" s="36">
        <f>1-N2709/MAX($N$202:N2709)</f>
        <v>0.54949563939460178</v>
      </c>
    </row>
    <row r="2710" spans="1:19" x14ac:dyDescent="0.4">
      <c r="A2710" s="17">
        <f t="shared" si="128"/>
        <v>2708</v>
      </c>
      <c r="B2710">
        <v>1654214400</v>
      </c>
      <c r="C2710">
        <v>29670.85</v>
      </c>
      <c r="D2710" s="14">
        <f t="shared" ref="D2710:D2773" si="129">(B2710/86400)+DATE(1970,1,1)</f>
        <v>44715</v>
      </c>
      <c r="F2710">
        <f ca="1">IF(A2710&lt;$F$2,"",AVERAGE(INDIRECT("C"&amp;A2710-$F$2+3):C2710))</f>
        <v>33288.831818181818</v>
      </c>
      <c r="G2710" s="2">
        <f ca="1">IF(A2710&lt;$G$2,"",IF(A2710=$G$2,AVERAGE(INDIRECT("C"&amp;A2710-$G$2+3):C2710),G2709+(2/($G$2+3))*(C2710-G2709)))</f>
        <v>33094.546982376443</v>
      </c>
      <c r="J2710">
        <f ca="1">IF(F2710="","",IF(C2710&lt;(F2710*(1-'inputs and tables'!$K$14)),0,IF(C2710&gt;(F2710*(1+'inputs and tables'!$K$14)),1,J2709)))</f>
        <v>0</v>
      </c>
      <c r="K2710">
        <f ca="1">IF(G2710="","",IF(C2710&lt;(G2710*(1-'inputs and tables'!$K$14)),0,IF(C2710&gt;(G2710*(1+'inputs and tables'!$K$14)),1,K2709)))</f>
        <v>0</v>
      </c>
      <c r="N2710" s="13">
        <f t="shared" ref="N2710:N2773" si="130">(C2710/C2709)*N2709</f>
        <v>106771.92414264647</v>
      </c>
      <c r="O2710" s="10">
        <f ca="1">(O2709+(IF(J2709&lt;&gt;J2708,(-O2709*'inputs and tables'!$K$22-'inputs and tables'!$K$21)-O2709*'inputs and tables'!$K$22,0)*('inputs and tables'!$K$15+'inputs and tables'!$K$16)))*(IF(AND(J2709=0,'inputs and tables'!$K$16=1),(data!C2709/data!C2710-1)*'inputs and tables'!$K$18+1,1)*IF(AND(J2709=1,'inputs and tables'!$K$15=1),(data!C2710/data!C2709-1)*'inputs and tables'!$K$17+1,1))</f>
        <v>41640625.4492869</v>
      </c>
      <c r="P2710" s="10">
        <f ca="1">(P2709+(IF(K2709&lt;&gt;K2708,(-P2709*'inputs and tables'!$K$22-'inputs and tables'!$K$21)-P2709*'inputs and tables'!$K$22,0)*('inputs and tables'!$K$15+'inputs and tables'!$K$16)))*(IF(AND(K2709=0,'inputs and tables'!$K$16=1),data!C2709/data!C2710,1)*IF(AND(K2709=1,'inputs and tables'!$K$15=1),data!C2710/data!C2709,1))</f>
        <v>85646.770499701321</v>
      </c>
      <c r="R2710" s="36">
        <f ca="1">1-O2710/MAX($O$202:O2710)</f>
        <v>0.38544673534064922</v>
      </c>
      <c r="S2710" s="36">
        <f>1-N2710/MAX($N$202:N2710)</f>
        <v>0.56078868664332582</v>
      </c>
    </row>
    <row r="2711" spans="1:19" x14ac:dyDescent="0.4">
      <c r="A2711" s="17">
        <f t="shared" si="128"/>
        <v>2709</v>
      </c>
      <c r="B2711">
        <v>1654300800</v>
      </c>
      <c r="C2711">
        <v>29843.18</v>
      </c>
      <c r="D2711" s="14">
        <f t="shared" si="129"/>
        <v>44716</v>
      </c>
      <c r="F2711">
        <f ca="1">IF(A2711&lt;$F$2,"",AVERAGE(INDIRECT("C"&amp;A2711-$F$2+3):C2711))</f>
        <v>33047.067500000005</v>
      </c>
      <c r="G2711" s="2">
        <f ca="1">IF(A2711&lt;$G$2,"",IF(A2711=$G$2,AVERAGE(INDIRECT("C"&amp;A2711-$G$2+3):C2711),G2710+(2/($G$2+3))*(C2711-G2710)))</f>
        <v>32956.190940573193</v>
      </c>
      <c r="J2711">
        <f ca="1">IF(F2711="","",IF(C2711&lt;(F2711*(1-'inputs and tables'!$K$14)),0,IF(C2711&gt;(F2711*(1+'inputs and tables'!$K$14)),1,J2710)))</f>
        <v>0</v>
      </c>
      <c r="K2711">
        <f ca="1">IF(G2711="","",IF(C2711&lt;(G2711*(1-'inputs and tables'!$K$14)),0,IF(C2711&gt;(G2711*(1+'inputs and tables'!$K$14)),1,K2710)))</f>
        <v>0</v>
      </c>
      <c r="N2711" s="13">
        <f t="shared" si="130"/>
        <v>107392.06160711084</v>
      </c>
      <c r="O2711" s="10">
        <f ca="1">(O2710+(IF(J2710&lt;&gt;J2709,(-O2710*'inputs and tables'!$K$22-'inputs and tables'!$K$21)-O2710*'inputs and tables'!$K$22,0)*('inputs and tables'!$K$15+'inputs and tables'!$K$16)))*(IF(AND(J2710=0,'inputs and tables'!$K$16=1),(data!C2710/data!C2711-1)*'inputs and tables'!$K$18+1,1)*IF(AND(J2710=1,'inputs and tables'!$K$15=1),(data!C2711/data!C2710-1)*'inputs and tables'!$K$17+1,1))</f>
        <v>41400170.880314164</v>
      </c>
      <c r="P2711" s="10">
        <f ca="1">(P2710+(IF(K2710&lt;&gt;K2709,(-P2710*'inputs and tables'!$K$22-'inputs and tables'!$K$21)-P2710*'inputs and tables'!$K$22,0)*('inputs and tables'!$K$15+'inputs and tables'!$K$16)))*(IF(AND(K2710=0,'inputs and tables'!$K$16=1),data!C2710/data!C2711,1)*IF(AND(K2710=1,'inputs and tables'!$K$15=1),data!C2711/data!C2710,1))</f>
        <v>85152.201624661408</v>
      </c>
      <c r="R2711" s="36">
        <f ca="1">1-O2711/MAX($O$202:O2711)</f>
        <v>0.38899548463944211</v>
      </c>
      <c r="S2711" s="36">
        <f>1-N2711/MAX($N$202:N2711)</f>
        <v>0.55823772212324108</v>
      </c>
    </row>
    <row r="2712" spans="1:19" x14ac:dyDescent="0.4">
      <c r="A2712" s="17">
        <f t="shared" si="128"/>
        <v>2710</v>
      </c>
      <c r="B2712">
        <v>1654387200</v>
      </c>
      <c r="C2712">
        <v>29901.54</v>
      </c>
      <c r="D2712" s="14">
        <f t="shared" si="129"/>
        <v>44717</v>
      </c>
      <c r="F2712">
        <f ca="1">IF(A2712&lt;$F$2,"",AVERAGE(INDIRECT("C"&amp;A2712-$F$2+3):C2712))</f>
        <v>32824.096818181824</v>
      </c>
      <c r="G2712" s="2">
        <f ca="1">IF(A2712&lt;$G$2,"",IF(A2712=$G$2,AVERAGE(INDIRECT("C"&amp;A2712-$G$2+3):C2712),G2711+(2/($G$2+3))*(C2712-G2711)))</f>
        <v>32826.20579416582</v>
      </c>
      <c r="J2712">
        <f ca="1">IF(F2712="","",IF(C2712&lt;(F2712*(1-'inputs and tables'!$K$14)),0,IF(C2712&gt;(F2712*(1+'inputs and tables'!$K$14)),1,J2711)))</f>
        <v>0</v>
      </c>
      <c r="K2712">
        <f ca="1">IF(G2712="","",IF(C2712&lt;(G2712*(1-'inputs and tables'!$K$14)),0,IF(C2712&gt;(G2712*(1+'inputs and tables'!$K$14)),1,K2711)))</f>
        <v>0</v>
      </c>
      <c r="N2712" s="13">
        <f t="shared" si="130"/>
        <v>107602.07276260402</v>
      </c>
      <c r="O2712" s="10">
        <f ca="1">(O2711+(IF(J2711&lt;&gt;J2710,(-O2711*'inputs and tables'!$K$22-'inputs and tables'!$K$21)-O2711*'inputs and tables'!$K$22,0)*('inputs and tables'!$K$15+'inputs and tables'!$K$16)))*(IF(AND(J2711=0,'inputs and tables'!$K$16=1),(data!C2711/data!C2712-1)*'inputs and tables'!$K$18+1,1)*IF(AND(J2711=1,'inputs and tables'!$K$15=1),(data!C2712/data!C2711-1)*'inputs and tables'!$K$17+1,1))</f>
        <v>41319368.554662198</v>
      </c>
      <c r="P2712" s="10">
        <f ca="1">(P2711+(IF(K2711&lt;&gt;K2710,(-P2711*'inputs and tables'!$K$22-'inputs and tables'!$K$21)-P2711*'inputs and tables'!$K$22,0)*('inputs and tables'!$K$15+'inputs and tables'!$K$16)))*(IF(AND(K2711=0,'inputs and tables'!$K$16=1),data!C2711/data!C2712,1)*IF(AND(K2711=1,'inputs and tables'!$K$15=1),data!C2712/data!C2711,1))</f>
        <v>84986.006756878167</v>
      </c>
      <c r="R2712" s="36">
        <f ca="1">1-O2712/MAX($O$202:O2712)</f>
        <v>0.39018800594491476</v>
      </c>
      <c r="S2712" s="36">
        <f>1-N2712/MAX($N$202:N2712)</f>
        <v>0.55737383139387231</v>
      </c>
    </row>
    <row r="2713" spans="1:19" x14ac:dyDescent="0.4">
      <c r="A2713" s="17">
        <f t="shared" si="128"/>
        <v>2711</v>
      </c>
      <c r="B2713">
        <v>1654473600</v>
      </c>
      <c r="C2713">
        <v>31343.61</v>
      </c>
      <c r="D2713" s="14">
        <f t="shared" si="129"/>
        <v>44718</v>
      </c>
      <c r="F2713">
        <f ca="1">IF(A2713&lt;$F$2,"",AVERAGE(INDIRECT("C"&amp;A2713-$F$2+3):C2713))</f>
        <v>32639.500000000011</v>
      </c>
      <c r="G2713" s="2">
        <f ca="1">IF(A2713&lt;$G$2,"",IF(A2713=$G$2,AVERAGE(INDIRECT("C"&amp;A2713-$G$2+3):C2713),G2712+(2/($G$2+3))*(C2713-G2712)))</f>
        <v>32763.116611435358</v>
      </c>
      <c r="J2713">
        <f ca="1">IF(F2713="","",IF(C2713&lt;(F2713*(1-'inputs and tables'!$K$14)),0,IF(C2713&gt;(F2713*(1+'inputs and tables'!$K$14)),1,J2712)))</f>
        <v>0</v>
      </c>
      <c r="K2713">
        <f ca="1">IF(G2713="","",IF(C2713&lt;(G2713*(1-'inputs and tables'!$K$14)),0,IF(C2713&gt;(G2713*(1+'inputs and tables'!$K$14)),1,K2712)))</f>
        <v>0</v>
      </c>
      <c r="N2713" s="13">
        <f t="shared" si="130"/>
        <v>112791.42826298186</v>
      </c>
      <c r="O2713" s="10">
        <f ca="1">(O2712+(IF(J2712&lt;&gt;J2711,(-O2712*'inputs and tables'!$K$22-'inputs and tables'!$K$21)-O2712*'inputs and tables'!$K$22,0)*('inputs and tables'!$K$15+'inputs and tables'!$K$16)))*(IF(AND(J2712=0,'inputs and tables'!$K$16=1),(data!C2712/data!C2713-1)*'inputs and tables'!$K$18+1,1)*IF(AND(J2712=1,'inputs and tables'!$K$15=1),(data!C2713/data!C2712-1)*'inputs and tables'!$K$17+1,1))</f>
        <v>39418329.656729832</v>
      </c>
      <c r="P2713" s="10">
        <f ca="1">(P2712+(IF(K2712&lt;&gt;K2711,(-P2712*'inputs and tables'!$K$22-'inputs and tables'!$K$21)-P2712*'inputs and tables'!$K$22,0)*('inputs and tables'!$K$15+'inputs and tables'!$K$16)))*(IF(AND(K2712=0,'inputs and tables'!$K$16=1),data!C2712/data!C2713,1)*IF(AND(K2712=1,'inputs and tables'!$K$15=1),data!C2713/data!C2712,1))</f>
        <v>81075.934791208245</v>
      </c>
      <c r="R2713" s="36">
        <f ca="1">1-O2713/MAX($O$202:O2713)</f>
        <v>0.41824449280992559</v>
      </c>
      <c r="S2713" s="36">
        <f>1-N2713/MAX($N$202:N2713)</f>
        <v>0.53602717436678138</v>
      </c>
    </row>
    <row r="2714" spans="1:19" x14ac:dyDescent="0.4">
      <c r="A2714" s="17">
        <f t="shared" si="128"/>
        <v>2712</v>
      </c>
      <c r="B2714">
        <v>1654560000</v>
      </c>
      <c r="C2714">
        <v>31106.9</v>
      </c>
      <c r="D2714" s="14">
        <f t="shared" si="129"/>
        <v>44719</v>
      </c>
      <c r="F2714">
        <f ca="1">IF(A2714&lt;$F$2,"",AVERAGE(INDIRECT("C"&amp;A2714-$F$2+3):C2714))</f>
        <v>32449.553181818184</v>
      </c>
      <c r="G2714" s="2">
        <f ca="1">IF(A2714&lt;$G$2,"",IF(A2714=$G$2,AVERAGE(INDIRECT("C"&amp;A2714-$G$2+3):C2714),G2713+(2/($G$2+3))*(C2714-G2713)))</f>
        <v>32692.639308821086</v>
      </c>
      <c r="J2714">
        <f ca="1">IF(F2714="","",IF(C2714&lt;(F2714*(1-'inputs and tables'!$K$14)),0,IF(C2714&gt;(F2714*(1+'inputs and tables'!$K$14)),1,J2713)))</f>
        <v>0</v>
      </c>
      <c r="K2714">
        <f ca="1">IF(G2714="","",IF(C2714&lt;(G2714*(1-'inputs and tables'!$K$14)),0,IF(C2714&gt;(G2714*(1+'inputs and tables'!$K$14)),1,K2713)))</f>
        <v>0</v>
      </c>
      <c r="N2714" s="13">
        <f t="shared" si="130"/>
        <v>111939.61639497653</v>
      </c>
      <c r="O2714" s="10">
        <f ca="1">(O2713+(IF(J2713&lt;&gt;J2712,(-O2713*'inputs and tables'!$K$22-'inputs and tables'!$K$21)-O2713*'inputs and tables'!$K$22,0)*('inputs and tables'!$K$15+'inputs and tables'!$K$16)))*(IF(AND(J2713=0,'inputs and tables'!$K$16=1),(data!C2713/data!C2714-1)*'inputs and tables'!$K$18+1,1)*IF(AND(J2713=1,'inputs and tables'!$K$15=1),(data!C2714/data!C2713-1)*'inputs and tables'!$K$17+1,1))</f>
        <v>39718286.026957802</v>
      </c>
      <c r="P2714" s="10">
        <f ca="1">(P2713+(IF(K2713&lt;&gt;K2712,(-P2713*'inputs and tables'!$K$22-'inputs and tables'!$K$21)-P2713*'inputs and tables'!$K$22,0)*('inputs and tables'!$K$15+'inputs and tables'!$K$16)))*(IF(AND(K2713=0,'inputs and tables'!$K$16=1),data!C2713/data!C2714,1)*IF(AND(K2713=1,'inputs and tables'!$K$15=1),data!C2714/data!C2713,1))</f>
        <v>81692.887445584827</v>
      </c>
      <c r="R2714" s="36">
        <f ca="1">1-O2714/MAX($O$202:O2714)</f>
        <v>0.41381758604303587</v>
      </c>
      <c r="S2714" s="36">
        <f>1-N2714/MAX($N$202:N2714)</f>
        <v>0.53953114240223232</v>
      </c>
    </row>
    <row r="2715" spans="1:19" x14ac:dyDescent="0.4">
      <c r="A2715" s="17">
        <f t="shared" si="128"/>
        <v>2713</v>
      </c>
      <c r="B2715">
        <v>1654646400</v>
      </c>
      <c r="C2715">
        <v>30177</v>
      </c>
      <c r="D2715" s="14">
        <f t="shared" si="129"/>
        <v>44720</v>
      </c>
      <c r="F2715">
        <f ca="1">IF(A2715&lt;$F$2,"",AVERAGE(INDIRECT("C"&amp;A2715-$F$2+3):C2715))</f>
        <v>32216.320909090911</v>
      </c>
      <c r="G2715" s="2">
        <f ca="1">IF(A2715&lt;$G$2,"",IF(A2715=$G$2,AVERAGE(INDIRECT("C"&amp;A2715-$G$2+3):C2715),G2714+(2/($G$2+3))*(C2715-G2714)))</f>
        <v>32585.590827594657</v>
      </c>
      <c r="J2715">
        <f ca="1">IF(F2715="","",IF(C2715&lt;(F2715*(1-'inputs and tables'!$K$14)),0,IF(C2715&gt;(F2715*(1+'inputs and tables'!$K$14)),1,J2714)))</f>
        <v>0</v>
      </c>
      <c r="K2715">
        <f ca="1">IF(G2715="","",IF(C2715&lt;(G2715*(1-'inputs and tables'!$K$14)),0,IF(C2715&gt;(G2715*(1+'inputs and tables'!$K$14)),1,K2714)))</f>
        <v>0</v>
      </c>
      <c r="N2715" s="13">
        <f t="shared" si="130"/>
        <v>108593.32829536877</v>
      </c>
      <c r="O2715" s="10">
        <f ca="1">(O2714+(IF(J2714&lt;&gt;J2713,(-O2714*'inputs and tables'!$K$22-'inputs and tables'!$K$21)-O2714*'inputs and tables'!$K$22,0)*('inputs and tables'!$K$15+'inputs and tables'!$K$16)))*(IF(AND(J2714=0,'inputs and tables'!$K$16=1),(data!C2714/data!C2715-1)*'inputs and tables'!$K$18+1,1)*IF(AND(J2714=1,'inputs and tables'!$K$15=1),(data!C2715/data!C2714-1)*'inputs and tables'!$K$17+1,1))</f>
        <v>40942199.410543583</v>
      </c>
      <c r="P2715" s="10">
        <f ca="1">(P2714+(IF(K2714&lt;&gt;K2713,(-P2714*'inputs and tables'!$K$22-'inputs and tables'!$K$21)-P2714*'inputs and tables'!$K$22,0)*('inputs and tables'!$K$15+'inputs and tables'!$K$16)))*(IF(AND(K2714=0,'inputs and tables'!$K$16=1),data!C2714/data!C2715,1)*IF(AND(K2714=1,'inputs and tables'!$K$15=1),data!C2715/data!C2714,1))</f>
        <v>84210.242253406992</v>
      </c>
      <c r="R2715" s="36">
        <f ca="1">1-O2715/MAX($O$202:O2715)</f>
        <v>0.39575445760950756</v>
      </c>
      <c r="S2715" s="36">
        <f>1-N2715/MAX($N$202:N2715)</f>
        <v>0.55329625530902038</v>
      </c>
    </row>
    <row r="2716" spans="1:19" x14ac:dyDescent="0.4">
      <c r="A2716" s="17">
        <f t="shared" si="128"/>
        <v>2714</v>
      </c>
      <c r="B2716">
        <v>1654732800</v>
      </c>
      <c r="C2716">
        <v>30079.62</v>
      </c>
      <c r="D2716" s="14">
        <f t="shared" si="129"/>
        <v>44721</v>
      </c>
      <c r="F2716">
        <f ca="1">IF(A2716&lt;$F$2,"",AVERAGE(INDIRECT("C"&amp;A2716-$F$2+3):C2716))</f>
        <v>32033.725454545463</v>
      </c>
      <c r="G2716" s="2">
        <f ca="1">IF(A2716&lt;$G$2,"",IF(A2716=$G$2,AVERAGE(INDIRECT("C"&amp;A2716-$G$2+3):C2716),G2715+(2/($G$2+3))*(C2716-G2715)))</f>
        <v>32478.953771101267</v>
      </c>
      <c r="J2716">
        <f ca="1">IF(F2716="","",IF(C2716&lt;(F2716*(1-'inputs and tables'!$K$14)),0,IF(C2716&gt;(F2716*(1+'inputs and tables'!$K$14)),1,J2715)))</f>
        <v>0</v>
      </c>
      <c r="K2716">
        <f ca="1">IF(G2716="","",IF(C2716&lt;(G2716*(1-'inputs and tables'!$K$14)),0,IF(C2716&gt;(G2716*(1+'inputs and tables'!$K$14)),1,K2715)))</f>
        <v>0</v>
      </c>
      <c r="N2716" s="13">
        <f t="shared" si="130"/>
        <v>108242.90186764557</v>
      </c>
      <c r="O2716" s="10">
        <f ca="1">(O2715+(IF(J2715&lt;&gt;J2714,(-O2715*'inputs and tables'!$K$22-'inputs and tables'!$K$21)-O2715*'inputs and tables'!$K$22,0)*('inputs and tables'!$K$15+'inputs and tables'!$K$16)))*(IF(AND(J2715=0,'inputs and tables'!$K$16=1),(data!C2715/data!C2716-1)*'inputs and tables'!$K$18+1,1)*IF(AND(J2715=1,'inputs and tables'!$K$15=1),(data!C2716/data!C2715-1)*'inputs and tables'!$K$17+1,1))</f>
        <v>41074746.011152193</v>
      </c>
      <c r="P2716" s="10">
        <f ca="1">(P2715+(IF(K2715&lt;&gt;K2714,(-P2715*'inputs and tables'!$K$22-'inputs and tables'!$K$21)-P2715*'inputs and tables'!$K$22,0)*('inputs and tables'!$K$15+'inputs and tables'!$K$16)))*(IF(AND(K2715=0,'inputs and tables'!$K$16=1),data!C2715/data!C2716,1)*IF(AND(K2715=1,'inputs and tables'!$K$15=1),data!C2716/data!C2715,1))</f>
        <v>84482.865158571251</v>
      </c>
      <c r="R2716" s="36">
        <f ca="1">1-O2716/MAX($O$202:O2716)</f>
        <v>0.39379826830532139</v>
      </c>
      <c r="S2716" s="36">
        <f>1-N2716/MAX($N$202:N2716)</f>
        <v>0.55473775084065058</v>
      </c>
    </row>
    <row r="2717" spans="1:19" x14ac:dyDescent="0.4">
      <c r="A2717" s="17">
        <f t="shared" si="128"/>
        <v>2715</v>
      </c>
      <c r="B2717">
        <v>1654819200</v>
      </c>
      <c r="C2717">
        <v>29063.11</v>
      </c>
      <c r="D2717" s="14">
        <f t="shared" si="129"/>
        <v>44722</v>
      </c>
      <c r="F2717">
        <f ca="1">IF(A2717&lt;$F$2,"",AVERAGE(INDIRECT("C"&amp;A2717-$F$2+3):C2717))</f>
        <v>31802.180000000008</v>
      </c>
      <c r="G2717" s="2">
        <f ca="1">IF(A2717&lt;$G$2,"",IF(A2717=$G$2,AVERAGE(INDIRECT("C"&amp;A2717-$G$2+3):C2717),G2716+(2/($G$2+3))*(C2717-G2716)))</f>
        <v>32333.598717011853</v>
      </c>
      <c r="J2717">
        <f ca="1">IF(F2717="","",IF(C2717&lt;(F2717*(1-'inputs and tables'!$K$14)),0,IF(C2717&gt;(F2717*(1+'inputs and tables'!$K$14)),1,J2716)))</f>
        <v>0</v>
      </c>
      <c r="K2717">
        <f ca="1">IF(G2717="","",IF(C2717&lt;(G2717*(1-'inputs and tables'!$K$14)),0,IF(C2717&gt;(G2717*(1+'inputs and tables'!$K$14)),1,K2716)))</f>
        <v>0</v>
      </c>
      <c r="N2717" s="13">
        <f t="shared" si="130"/>
        <v>104584.94368275227</v>
      </c>
      <c r="O2717" s="10">
        <f ca="1">(O2716+(IF(J2716&lt;&gt;J2715,(-O2716*'inputs and tables'!$K$22-'inputs and tables'!$K$21)-O2716*'inputs and tables'!$K$22,0)*('inputs and tables'!$K$15+'inputs and tables'!$K$16)))*(IF(AND(J2716=0,'inputs and tables'!$K$16=1),(data!C2716/data!C2717-1)*'inputs and tables'!$K$18+1,1)*IF(AND(J2716=1,'inputs and tables'!$K$15=1),(data!C2717/data!C2716-1)*'inputs and tables'!$K$17+1,1))</f>
        <v>42511374.44038073</v>
      </c>
      <c r="P2717" s="10">
        <f ca="1">(P2716+(IF(K2716&lt;&gt;K2715,(-P2716*'inputs and tables'!$K$22-'inputs and tables'!$K$21)-P2716*'inputs and tables'!$K$22,0)*('inputs and tables'!$K$15+'inputs and tables'!$K$16)))*(IF(AND(K2716=0,'inputs and tables'!$K$16=1),data!C2716/data!C2717,1)*IF(AND(K2716=1,'inputs and tables'!$K$15=1),data!C2717/data!C2716,1))</f>
        <v>87437.733968631117</v>
      </c>
      <c r="R2717" s="36">
        <f ca="1">1-O2717/MAX($O$202:O2717)</f>
        <v>0.37259578439066265</v>
      </c>
      <c r="S2717" s="36">
        <f>1-N2717/MAX($N$202:N2717)</f>
        <v>0.56978493324830637</v>
      </c>
    </row>
    <row r="2718" spans="1:19" x14ac:dyDescent="0.4">
      <c r="A2718" s="17">
        <f t="shared" si="128"/>
        <v>2716</v>
      </c>
      <c r="B2718">
        <v>1654905600</v>
      </c>
      <c r="C2718">
        <v>28388.63</v>
      </c>
      <c r="D2718" s="14">
        <f t="shared" si="129"/>
        <v>44723</v>
      </c>
      <c r="F2718">
        <f ca="1">IF(A2718&lt;$F$2,"",AVERAGE(INDIRECT("C"&amp;A2718-$F$2+3):C2718))</f>
        <v>31544.121136363643</v>
      </c>
      <c r="G2718" s="2">
        <f ca="1">IF(A2718&lt;$G$2,"",IF(A2718=$G$2,AVERAGE(INDIRECT("C"&amp;A2718-$G$2+3):C2718),G2717+(2/($G$2+3))*(C2718-G2717)))</f>
        <v>32165.727707777307</v>
      </c>
      <c r="J2718">
        <f ca="1">IF(F2718="","",IF(C2718&lt;(F2718*(1-'inputs and tables'!$K$14)),0,IF(C2718&gt;(F2718*(1+'inputs and tables'!$K$14)),1,J2717)))</f>
        <v>0</v>
      </c>
      <c r="K2718">
        <f ca="1">IF(G2718="","",IF(C2718&lt;(G2718*(1-'inputs and tables'!$K$14)),0,IF(C2718&gt;(G2718*(1+'inputs and tables'!$K$14)),1,K2717)))</f>
        <v>0</v>
      </c>
      <c r="N2718" s="13">
        <f t="shared" si="130"/>
        <v>102157.79625031498</v>
      </c>
      <c r="O2718" s="10">
        <f ca="1">(O2717+(IF(J2717&lt;&gt;J2716,(-O2717*'inputs and tables'!$K$22-'inputs and tables'!$K$21)-O2717*'inputs and tables'!$K$22,0)*('inputs and tables'!$K$15+'inputs and tables'!$K$16)))*(IF(AND(J2717=0,'inputs and tables'!$K$16=1),(data!C2717/data!C2718-1)*'inputs and tables'!$K$18+1,1)*IF(AND(J2717=1,'inputs and tables'!$K$15=1),(data!C2718/data!C2717-1)*'inputs and tables'!$K$17+1,1))</f>
        <v>43521394.009220369</v>
      </c>
      <c r="P2718" s="10">
        <f ca="1">(P2717+(IF(K2717&lt;&gt;K2716,(-P2717*'inputs and tables'!$K$22-'inputs and tables'!$K$21)-P2717*'inputs and tables'!$K$22,0)*('inputs and tables'!$K$15+'inputs and tables'!$K$16)))*(IF(AND(K2717=0,'inputs and tables'!$K$16=1),data!C2717/data!C2718,1)*IF(AND(K2717=1,'inputs and tables'!$K$15=1),data!C2718/data!C2717,1))</f>
        <v>89515.150272523286</v>
      </c>
      <c r="R2718" s="36">
        <f ca="1">1-O2718/MAX($O$202:O2718)</f>
        <v>0.35768940830473717</v>
      </c>
      <c r="S2718" s="36">
        <f>1-N2718/MAX($N$202:N2718)</f>
        <v>0.57976911794921016</v>
      </c>
    </row>
    <row r="2719" spans="1:19" x14ac:dyDescent="0.4">
      <c r="A2719" s="17">
        <f t="shared" si="128"/>
        <v>2717</v>
      </c>
      <c r="B2719">
        <v>1654992000</v>
      </c>
      <c r="C2719">
        <v>26555.200000000001</v>
      </c>
      <c r="D2719" s="14">
        <f t="shared" si="129"/>
        <v>44724</v>
      </c>
      <c r="F2719">
        <f ca="1">IF(A2719&lt;$F$2,"",AVERAGE(INDIRECT("C"&amp;A2719-$F$2+3):C2719))</f>
        <v>31270.532500000005</v>
      </c>
      <c r="G2719" s="2">
        <f ca="1">IF(A2719&lt;$G$2,"",IF(A2719=$G$2,AVERAGE(INDIRECT("C"&amp;A2719-$G$2+3):C2719),G2718+(2/($G$2+3))*(C2719-G2718)))</f>
        <v>31926.981847871888</v>
      </c>
      <c r="J2719">
        <f ca="1">IF(F2719="","",IF(C2719&lt;(F2719*(1-'inputs and tables'!$K$14)),0,IF(C2719&gt;(F2719*(1+'inputs and tables'!$K$14)),1,J2718)))</f>
        <v>0</v>
      </c>
      <c r="K2719">
        <f ca="1">IF(G2719="","",IF(C2719&lt;(G2719*(1-'inputs and tables'!$K$14)),0,IF(C2719&gt;(G2719*(1+'inputs and tables'!$K$14)),1,K2718)))</f>
        <v>0</v>
      </c>
      <c r="N2719" s="13">
        <f t="shared" si="130"/>
        <v>95560.113714059611</v>
      </c>
      <c r="O2719" s="10">
        <f ca="1">(O2718+(IF(J2718&lt;&gt;J2717,(-O2718*'inputs and tables'!$K$22-'inputs and tables'!$K$21)-O2718*'inputs and tables'!$K$22,0)*('inputs and tables'!$K$15+'inputs and tables'!$K$16)))*(IF(AND(J2718=0,'inputs and tables'!$K$16=1),(data!C2718/data!C2719-1)*'inputs and tables'!$K$18+1,1)*IF(AND(J2718=1,'inputs and tables'!$K$15=1),(data!C2719/data!C2718-1)*'inputs and tables'!$K$17+1,1))</f>
        <v>46526207.733776197</v>
      </c>
      <c r="P2719" s="10">
        <f ca="1">(P2718+(IF(K2718&lt;&gt;K2717,(-P2718*'inputs and tables'!$K$22-'inputs and tables'!$K$21)-P2718*'inputs and tables'!$K$22,0)*('inputs and tables'!$K$15+'inputs and tables'!$K$16)))*(IF(AND(K2718=0,'inputs and tables'!$K$16=1),data!C2718/data!C2719,1)*IF(AND(K2718=1,'inputs and tables'!$K$15=1),data!C2719/data!C2718,1))</f>
        <v>95695.475103974459</v>
      </c>
      <c r="R2719" s="36">
        <f ca="1">1-O2719/MAX($O$202:O2719)</f>
        <v>0.31334285817023078</v>
      </c>
      <c r="S2719" s="36">
        <f>1-N2719/MAX($N$202:N2719)</f>
        <v>0.60690899423342604</v>
      </c>
    </row>
    <row r="2720" spans="1:19" x14ac:dyDescent="0.4">
      <c r="A2720" s="17">
        <f t="shared" si="128"/>
        <v>2718</v>
      </c>
      <c r="B2720">
        <v>1655078400</v>
      </c>
      <c r="C2720">
        <v>22460.97</v>
      </c>
      <c r="D2720" s="14">
        <f t="shared" si="129"/>
        <v>44725</v>
      </c>
      <c r="F2720">
        <f ca="1">IF(A2720&lt;$F$2,"",AVERAGE(INDIRECT("C"&amp;A2720-$F$2+3):C2720))</f>
        <v>30925.461363636368</v>
      </c>
      <c r="G2720" s="2">
        <f ca="1">IF(A2720&lt;$G$2,"",IF(A2720=$G$2,AVERAGE(INDIRECT("C"&amp;A2720-$G$2+3):C2720),G2719+(2/($G$2+3))*(C2720-G2719)))</f>
        <v>31524.172833068827</v>
      </c>
      <c r="J2720">
        <f ca="1">IF(F2720="","",IF(C2720&lt;(F2720*(1-'inputs and tables'!$K$14)),0,IF(C2720&gt;(F2720*(1+'inputs and tables'!$K$14)),1,J2719)))</f>
        <v>0</v>
      </c>
      <c r="K2720">
        <f ca="1">IF(G2720="","",IF(C2720&lt;(G2720*(1-'inputs and tables'!$K$14)),0,IF(C2720&gt;(G2720*(1+'inputs and tables'!$K$14)),1,K2719)))</f>
        <v>0</v>
      </c>
      <c r="N2720" s="13">
        <f t="shared" si="130"/>
        <v>80826.837957465264</v>
      </c>
      <c r="O2720" s="10">
        <f ca="1">(O2719+(IF(J2719&lt;&gt;J2718,(-O2719*'inputs and tables'!$K$22-'inputs and tables'!$K$21)-O2719*'inputs and tables'!$K$22,0)*('inputs and tables'!$K$15+'inputs and tables'!$K$16)))*(IF(AND(J2719=0,'inputs and tables'!$K$16=1),(data!C2719/data!C2720-1)*'inputs and tables'!$K$18+1,1)*IF(AND(J2719=1,'inputs and tables'!$K$15=1),(data!C2720/data!C2719-1)*'inputs and tables'!$K$17+1,1))</f>
        <v>55007096.82671646</v>
      </c>
      <c r="P2720" s="10">
        <f ca="1">(P2719+(IF(K2719&lt;&gt;K2718,(-P2719*'inputs and tables'!$K$22-'inputs and tables'!$K$21)-P2719*'inputs and tables'!$K$22,0)*('inputs and tables'!$K$15+'inputs and tables'!$K$16)))*(IF(AND(K2719=0,'inputs and tables'!$K$16=1),data!C2719/data!C2720,1)*IF(AND(K2719=1,'inputs and tables'!$K$15=1),data!C2720/data!C2719,1))</f>
        <v>113139.03542371778</v>
      </c>
      <c r="R2720" s="36">
        <f ca="1">1-O2720/MAX($O$202:O2720)</f>
        <v>0.18817763735413529</v>
      </c>
      <c r="S2720" s="36">
        <f>1-N2720/MAX($N$202:N2720)</f>
        <v>0.66751501446824557</v>
      </c>
    </row>
    <row r="2721" spans="1:19" x14ac:dyDescent="0.4">
      <c r="A2721" s="17">
        <f t="shared" si="128"/>
        <v>2719</v>
      </c>
      <c r="B2721">
        <v>1655164800</v>
      </c>
      <c r="C2721">
        <v>22120.25</v>
      </c>
      <c r="D2721" s="14">
        <f t="shared" si="129"/>
        <v>44726</v>
      </c>
      <c r="F2721">
        <f ca="1">IF(A2721&lt;$F$2,"",AVERAGE(INDIRECT("C"&amp;A2721-$F$2+3):C2721))</f>
        <v>30553.806818181823</v>
      </c>
      <c r="G2721" s="2">
        <f ca="1">IF(A2721&lt;$G$2,"",IF(A2721=$G$2,AVERAGE(INDIRECT("C"&amp;A2721-$G$2+3):C2721),G2720+(2/($G$2+3))*(C2721-G2720)))</f>
        <v>31124.005904002068</v>
      </c>
      <c r="J2721">
        <f ca="1">IF(F2721="","",IF(C2721&lt;(F2721*(1-'inputs and tables'!$K$14)),0,IF(C2721&gt;(F2721*(1+'inputs and tables'!$K$14)),1,J2720)))</f>
        <v>0</v>
      </c>
      <c r="K2721">
        <f ca="1">IF(G2721="","",IF(C2721&lt;(G2721*(1-'inputs and tables'!$K$14)),0,IF(C2721&gt;(G2721*(1+'inputs and tables'!$K$14)),1,K2720)))</f>
        <v>0</v>
      </c>
      <c r="N2721" s="13">
        <f t="shared" si="130"/>
        <v>79600.741300514666</v>
      </c>
      <c r="O2721" s="10">
        <f ca="1">(O2720+(IF(J2720&lt;&gt;J2719,(-O2720*'inputs and tables'!$K$22-'inputs and tables'!$K$21)-O2720*'inputs and tables'!$K$22,0)*('inputs and tables'!$K$15+'inputs and tables'!$K$16)))*(IF(AND(J2720=0,'inputs and tables'!$K$16=1),(data!C2720/data!C2721-1)*'inputs and tables'!$K$18+1,1)*IF(AND(J2720=1,'inputs and tables'!$K$15=1),(data!C2721/data!C2720-1)*'inputs and tables'!$K$17+1,1))</f>
        <v>55854375.588520639</v>
      </c>
      <c r="P2721" s="10">
        <f ca="1">(P2720+(IF(K2720&lt;&gt;K2719,(-P2720*'inputs and tables'!$K$22-'inputs and tables'!$K$21)-P2720*'inputs and tables'!$K$22,0)*('inputs and tables'!$K$15+'inputs and tables'!$K$16)))*(IF(AND(K2720=0,'inputs and tables'!$K$16=1),data!C2720/data!C2721,1)*IF(AND(K2720=1,'inputs and tables'!$K$15=1),data!C2721/data!C2720,1))</f>
        <v>114881.72513787422</v>
      </c>
      <c r="R2721" s="36">
        <f ca="1">1-O2721/MAX($O$202:O2721)</f>
        <v>0.17567307183608283</v>
      </c>
      <c r="S2721" s="36">
        <f>1-N2721/MAX($N$202:N2721)</f>
        <v>0.6725586205222307</v>
      </c>
    </row>
    <row r="2722" spans="1:19" x14ac:dyDescent="0.4">
      <c r="A2722" s="17">
        <f t="shared" si="128"/>
        <v>2720</v>
      </c>
      <c r="B2722">
        <v>1655251200</v>
      </c>
      <c r="C2722">
        <v>22562.33</v>
      </c>
      <c r="D2722" s="14">
        <f t="shared" si="129"/>
        <v>44727</v>
      </c>
      <c r="F2722">
        <f ca="1">IF(A2722&lt;$F$2,"",AVERAGE(INDIRECT("C"&amp;A2722-$F$2+3):C2722))</f>
        <v>30191.33954545455</v>
      </c>
      <c r="G2722" s="2">
        <f ca="1">IF(A2722&lt;$G$2,"",IF(A2722=$G$2,AVERAGE(INDIRECT("C"&amp;A2722-$G$2+3):C2722),G2721+(2/($G$2+3))*(C2722-G2721)))</f>
        <v>30759.679269789212</v>
      </c>
      <c r="J2722">
        <f ca="1">IF(F2722="","",IF(C2722&lt;(F2722*(1-'inputs and tables'!$K$14)),0,IF(C2722&gt;(F2722*(1+'inputs and tables'!$K$14)),1,J2721)))</f>
        <v>0</v>
      </c>
      <c r="K2722">
        <f ca="1">IF(G2722="","",IF(C2722&lt;(G2722*(1-'inputs and tables'!$K$14)),0,IF(C2722&gt;(G2722*(1+'inputs and tables'!$K$14)),1,K2721)))</f>
        <v>0</v>
      </c>
      <c r="N2722" s="13">
        <f t="shared" si="130"/>
        <v>81191.586599014088</v>
      </c>
      <c r="O2722" s="10">
        <f ca="1">(O2721+(IF(J2721&lt;&gt;J2720,(-O2721*'inputs and tables'!$K$22-'inputs and tables'!$K$21)-O2721*'inputs and tables'!$K$22,0)*('inputs and tables'!$K$15+'inputs and tables'!$K$16)))*(IF(AND(J2721=0,'inputs and tables'!$K$16=1),(data!C2721/data!C2722-1)*'inputs and tables'!$K$18+1,1)*IF(AND(J2721=1,'inputs and tables'!$K$15=1),(data!C2722/data!C2721-1)*'inputs and tables'!$K$17+1,1))</f>
        <v>54759980.534456037</v>
      </c>
      <c r="P2722" s="10">
        <f ca="1">(P2721+(IF(K2721&lt;&gt;K2720,(-P2721*'inputs and tables'!$K$22-'inputs and tables'!$K$21)-P2721*'inputs and tables'!$K$22,0)*('inputs and tables'!$K$15+'inputs and tables'!$K$16)))*(IF(AND(K2721=0,'inputs and tables'!$K$16=1),data!C2721/data!C2722,1)*IF(AND(K2721=1,'inputs and tables'!$K$15=1),data!C2722/data!C2721,1))</f>
        <v>112630.76466309384</v>
      </c>
      <c r="R2722" s="36">
        <f ca="1">1-O2722/MAX($O$202:O2722)</f>
        <v>0.19182470371110227</v>
      </c>
      <c r="S2722" s="36">
        <f>1-N2722/MAX($N$202:N2722)</f>
        <v>0.6660146038388961</v>
      </c>
    </row>
    <row r="2723" spans="1:19" x14ac:dyDescent="0.4">
      <c r="A2723" s="17">
        <f t="shared" si="128"/>
        <v>2721</v>
      </c>
      <c r="B2723">
        <v>1655337600</v>
      </c>
      <c r="C2723">
        <v>20372</v>
      </c>
      <c r="D2723" s="14">
        <f t="shared" si="129"/>
        <v>44728</v>
      </c>
      <c r="F2723">
        <f ca="1">IF(A2723&lt;$F$2,"",AVERAGE(INDIRECT("C"&amp;A2723-$F$2+3):C2723))</f>
        <v>29797.076136363645</v>
      </c>
      <c r="G2723" s="2">
        <f ca="1">IF(A2723&lt;$G$2,"",IF(A2723=$G$2,AVERAGE(INDIRECT("C"&amp;A2723-$G$2+3):C2723),G2722+(2/($G$2+3))*(C2723-G2722)))</f>
        <v>30317.650364691799</v>
      </c>
      <c r="J2723">
        <f ca="1">IF(F2723="","",IF(C2723&lt;(F2723*(1-'inputs and tables'!$K$14)),0,IF(C2723&gt;(F2723*(1+'inputs and tables'!$K$14)),1,J2722)))</f>
        <v>0</v>
      </c>
      <c r="K2723">
        <f ca="1">IF(G2723="","",IF(C2723&lt;(G2723*(1-'inputs and tables'!$K$14)),0,IF(C2723&gt;(G2723*(1+'inputs and tables'!$K$14)),1,K2722)))</f>
        <v>0</v>
      </c>
      <c r="N2723" s="13">
        <f t="shared" si="130"/>
        <v>73309.582928496966</v>
      </c>
      <c r="O2723" s="10">
        <f ca="1">(O2722+(IF(J2722&lt;&gt;J2721,(-O2722*'inputs and tables'!$K$22-'inputs and tables'!$K$21)-O2722*'inputs and tables'!$K$22,0)*('inputs and tables'!$K$15+'inputs and tables'!$K$16)))*(IF(AND(J2722=0,'inputs and tables'!$K$16=1),(data!C2722/data!C2723-1)*'inputs and tables'!$K$18+1,1)*IF(AND(J2722=1,'inputs and tables'!$K$15=1),(data!C2723/data!C2722-1)*'inputs and tables'!$K$17+1,1))</f>
        <v>60647592.362653323</v>
      </c>
      <c r="P2723" s="10">
        <f ca="1">(P2722+(IF(K2722&lt;&gt;K2721,(-P2722*'inputs and tables'!$K$22-'inputs and tables'!$K$21)-P2722*'inputs and tables'!$K$22,0)*('inputs and tables'!$K$15+'inputs and tables'!$K$16)))*(IF(AND(K2722=0,'inputs and tables'!$K$16=1),data!C2722/data!C2723,1)*IF(AND(K2722=1,'inputs and tables'!$K$15=1),data!C2723/data!C2722,1))</f>
        <v>124740.4516238495</v>
      </c>
      <c r="R2723" s="36">
        <f ca="1">1-O2723/MAX($O$202:O2723)</f>
        <v>0.10493237125869403</v>
      </c>
      <c r="S2723" s="36">
        <f>1-N2723/MAX($N$202:N2723)</f>
        <v>0.69843759529295024</v>
      </c>
    </row>
    <row r="2724" spans="1:19" x14ac:dyDescent="0.4">
      <c r="A2724" s="17">
        <f t="shared" si="128"/>
        <v>2722</v>
      </c>
      <c r="B2724">
        <v>1655424000</v>
      </c>
      <c r="C2724">
        <v>20447.86</v>
      </c>
      <c r="D2724" s="14">
        <f t="shared" si="129"/>
        <v>44729</v>
      </c>
      <c r="F2724">
        <f ca="1">IF(A2724&lt;$F$2,"",AVERAGE(INDIRECT("C"&amp;A2724-$F$2+3):C2724))</f>
        <v>29360.219318181826</v>
      </c>
      <c r="G2724" s="2">
        <f ca="1">IF(A2724&lt;$G$2,"",IF(A2724=$G$2,AVERAGE(INDIRECT("C"&amp;A2724-$G$2+3):C2724),G2723+(2/($G$2+3))*(C2724-G2723)))</f>
        <v>29897.659285343212</v>
      </c>
      <c r="J2724">
        <f ca="1">IF(F2724="","",IF(C2724&lt;(F2724*(1-'inputs and tables'!$K$14)),0,IF(C2724&gt;(F2724*(1+'inputs and tables'!$K$14)),1,J2723)))</f>
        <v>0</v>
      </c>
      <c r="K2724">
        <f ca="1">IF(G2724="","",IF(C2724&lt;(G2724*(1-'inputs and tables'!$K$14)),0,IF(C2724&gt;(G2724*(1+'inputs and tables'!$K$14)),1,K2723)))</f>
        <v>0</v>
      </c>
      <c r="N2724" s="13">
        <f t="shared" si="130"/>
        <v>73582.568642268598</v>
      </c>
      <c r="O2724" s="10">
        <f ca="1">(O2723+(IF(J2723&lt;&gt;J2722,(-O2723*'inputs and tables'!$K$22-'inputs and tables'!$K$21)-O2723*'inputs and tables'!$K$22,0)*('inputs and tables'!$K$15+'inputs and tables'!$K$16)))*(IF(AND(J2723=0,'inputs and tables'!$K$16=1),(data!C2723/data!C2724-1)*'inputs and tables'!$K$18+1,1)*IF(AND(J2723=1,'inputs and tables'!$K$15=1),(data!C2724/data!C2723-1)*'inputs and tables'!$K$17+1,1))</f>
        <v>60422594.423669443</v>
      </c>
      <c r="P2724" s="10">
        <f ca="1">(P2723+(IF(K2723&lt;&gt;K2722,(-P2723*'inputs and tables'!$K$22-'inputs and tables'!$K$21)-P2723*'inputs and tables'!$K$22,0)*('inputs and tables'!$K$15+'inputs and tables'!$K$16)))*(IF(AND(K2723=0,'inputs and tables'!$K$16=1),data!C2723/data!C2724,1)*IF(AND(K2723=1,'inputs and tables'!$K$15=1),data!C2724/data!C2723,1))</f>
        <v>124277.67406863417</v>
      </c>
      <c r="R2724" s="36">
        <f ca="1">1-O2724/MAX($O$202:O2724)</f>
        <v>0.1082530038489169</v>
      </c>
      <c r="S2724" s="36">
        <f>1-N2724/MAX($N$202:N2724)</f>
        <v>0.69731465576707774</v>
      </c>
    </row>
    <row r="2725" spans="1:19" x14ac:dyDescent="0.4">
      <c r="A2725" s="17">
        <f t="shared" si="128"/>
        <v>2723</v>
      </c>
      <c r="B2725">
        <v>1655510400</v>
      </c>
      <c r="C2725">
        <v>18948.89</v>
      </c>
      <c r="D2725" s="14">
        <f t="shared" si="129"/>
        <v>44730</v>
      </c>
      <c r="F2725">
        <f ca="1">IF(A2725&lt;$F$2,"",AVERAGE(INDIRECT("C"&amp;A2725-$F$2+3):C2725))</f>
        <v>28960.484545454554</v>
      </c>
      <c r="G2725" s="2">
        <f ca="1">IF(A2725&lt;$G$2,"",IF(A2725=$G$2,AVERAGE(INDIRECT("C"&amp;A2725-$G$2+3):C2725),G2724+(2/($G$2+3))*(C2725-G2724)))</f>
        <v>29431.75420937116</v>
      </c>
      <c r="J2725">
        <f ca="1">IF(F2725="","",IF(C2725&lt;(F2725*(1-'inputs and tables'!$K$14)),0,IF(C2725&gt;(F2725*(1+'inputs and tables'!$K$14)),1,J2724)))</f>
        <v>0</v>
      </c>
      <c r="K2725">
        <f ca="1">IF(G2725="","",IF(C2725&lt;(G2725*(1-'inputs and tables'!$K$14)),0,IF(C2725&gt;(G2725*(1+'inputs and tables'!$K$14)),1,K2724)))</f>
        <v>0</v>
      </c>
      <c r="N2725" s="13">
        <f t="shared" si="130"/>
        <v>68188.455863831085</v>
      </c>
      <c r="O2725" s="10">
        <f ca="1">(O2724+(IF(J2724&lt;&gt;J2723,(-O2724*'inputs and tables'!$K$22-'inputs and tables'!$K$21)-O2724*'inputs and tables'!$K$22,0)*('inputs and tables'!$K$15+'inputs and tables'!$K$16)))*(IF(AND(J2724=0,'inputs and tables'!$K$16=1),(data!C2724/data!C2725-1)*'inputs and tables'!$K$18+1,1)*IF(AND(J2724=1,'inputs and tables'!$K$15=1),(data!C2725/data!C2724-1)*'inputs and tables'!$K$17+1,1))</f>
        <v>65202381.332731016</v>
      </c>
      <c r="P2725" s="10">
        <f ca="1">(P2724+(IF(K2724&lt;&gt;K2723,(-P2724*'inputs and tables'!$K$22-'inputs and tables'!$K$21)-P2724*'inputs and tables'!$K$22,0)*('inputs and tables'!$K$15+'inputs and tables'!$K$16)))*(IF(AND(K2724=0,'inputs and tables'!$K$16=1),data!C2724/data!C2725,1)*IF(AND(K2724=1,'inputs and tables'!$K$15=1),data!C2725/data!C2724,1))</f>
        <v>134108.77790103073</v>
      </c>
      <c r="R2725" s="36">
        <f ca="1">1-O2725/MAX($O$202:O2725)</f>
        <v>3.7710507965485807E-2</v>
      </c>
      <c r="S2725" s="36">
        <f>1-N2725/MAX($N$202:N2725)</f>
        <v>0.71950359145251486</v>
      </c>
    </row>
    <row r="2726" spans="1:19" x14ac:dyDescent="0.4">
      <c r="A2726" s="17">
        <f t="shared" si="128"/>
        <v>2724</v>
      </c>
      <c r="B2726">
        <v>1655596800</v>
      </c>
      <c r="C2726">
        <v>20552.439999999999</v>
      </c>
      <c r="D2726" s="14">
        <f t="shared" si="129"/>
        <v>44731</v>
      </c>
      <c r="F2726">
        <f ca="1">IF(A2726&lt;$F$2,"",AVERAGE(INDIRECT("C"&amp;A2726-$F$2+3):C2726))</f>
        <v>28609.424090909095</v>
      </c>
      <c r="G2726" s="2">
        <f ca="1">IF(A2726&lt;$G$2,"",IF(A2726=$G$2,AVERAGE(INDIRECT("C"&amp;A2726-$G$2+3):C2726),G2725+(2/($G$2+3))*(C2726-G2725)))</f>
        <v>29053.911051525578</v>
      </c>
      <c r="J2726">
        <f ca="1">IF(F2726="","",IF(C2726&lt;(F2726*(1-'inputs and tables'!$K$14)),0,IF(C2726&gt;(F2726*(1+'inputs and tables'!$K$14)),1,J2725)))</f>
        <v>0</v>
      </c>
      <c r="K2726">
        <f ca="1">IF(G2726="","",IF(C2726&lt;(G2726*(1-'inputs and tables'!$K$14)),0,IF(C2726&gt;(G2726*(1+'inputs and tables'!$K$14)),1,K2725)))</f>
        <v>0</v>
      </c>
      <c r="N2726" s="13">
        <f t="shared" si="130"/>
        <v>73958.904602540657</v>
      </c>
      <c r="O2726" s="10">
        <f ca="1">(O2725+(IF(J2725&lt;&gt;J2724,(-O2725*'inputs and tables'!$K$22-'inputs and tables'!$K$21)-O2725*'inputs and tables'!$K$22,0)*('inputs and tables'!$K$15+'inputs and tables'!$K$16)))*(IF(AND(J2725=0,'inputs and tables'!$K$16=1),(data!C2725/data!C2726-1)*'inputs and tables'!$K$18+1,1)*IF(AND(J2725=1,'inputs and tables'!$K$15=1),(data!C2726/data!C2725-1)*'inputs and tables'!$K$17+1,1))</f>
        <v>60115137.259224378</v>
      </c>
      <c r="P2726" s="10">
        <f ca="1">(P2725+(IF(K2725&lt;&gt;K2724,(-P2725*'inputs and tables'!$K$22-'inputs and tables'!$K$21)-P2725*'inputs and tables'!$K$22,0)*('inputs and tables'!$K$15+'inputs and tables'!$K$16)))*(IF(AND(K2725=0,'inputs and tables'!$K$16=1),data!C2725/data!C2726,1)*IF(AND(K2725=1,'inputs and tables'!$K$15=1),data!C2726/data!C2725,1))</f>
        <v>123645.29372089457</v>
      </c>
      <c r="R2726" s="36">
        <f ca="1">1-O2726/MAX($O$202:O2726)</f>
        <v>0.11279061110418587</v>
      </c>
      <c r="S2726" s="36">
        <f>1-N2726/MAX($N$202:N2726)</f>
        <v>0.69576658015917148</v>
      </c>
    </row>
    <row r="2727" spans="1:19" x14ac:dyDescent="0.4">
      <c r="A2727" s="17">
        <f t="shared" si="128"/>
        <v>2725</v>
      </c>
      <c r="B2727">
        <v>1655683200</v>
      </c>
      <c r="C2727">
        <v>20549.75</v>
      </c>
      <c r="D2727" s="14">
        <f t="shared" si="129"/>
        <v>44732</v>
      </c>
      <c r="F2727">
        <f ca="1">IF(A2727&lt;$F$2,"",AVERAGE(INDIRECT("C"&amp;A2727-$F$2+3):C2727))</f>
        <v>28270.600227272731</v>
      </c>
      <c r="G2727" s="2">
        <f ca="1">IF(A2727&lt;$G$2,"",IF(A2727=$G$2,AVERAGE(INDIRECT("C"&amp;A2727-$G$2+3):C2727),G2726+(2/($G$2+3))*(C2727-G2726)))</f>
        <v>28692.031857843638</v>
      </c>
      <c r="J2727">
        <f ca="1">IF(F2727="","",IF(C2727&lt;(F2727*(1-'inputs and tables'!$K$14)),0,IF(C2727&gt;(F2727*(1+'inputs and tables'!$K$14)),1,J2726)))</f>
        <v>0</v>
      </c>
      <c r="K2727">
        <f ca="1">IF(G2727="","",IF(C2727&lt;(G2727*(1-'inputs and tables'!$K$14)),0,IF(C2727&gt;(G2727*(1+'inputs and tables'!$K$14)),1,K2726)))</f>
        <v>0</v>
      </c>
      <c r="N2727" s="13">
        <f t="shared" si="130"/>
        <v>73949.224513296722</v>
      </c>
      <c r="O2727" s="10">
        <f ca="1">(O2726+(IF(J2726&lt;&gt;J2725,(-O2726*'inputs and tables'!$K$22-'inputs and tables'!$K$21)-O2726*'inputs and tables'!$K$22,0)*('inputs and tables'!$K$15+'inputs and tables'!$K$16)))*(IF(AND(J2726=0,'inputs and tables'!$K$16=1),(data!C2726/data!C2727-1)*'inputs and tables'!$K$18+1,1)*IF(AND(J2726=1,'inputs and tables'!$K$15=1),(data!C2727/data!C2726-1)*'inputs and tables'!$K$17+1,1))</f>
        <v>60123006.441050299</v>
      </c>
      <c r="P2727" s="10">
        <f ca="1">(P2726+(IF(K2726&lt;&gt;K2725,(-P2726*'inputs and tables'!$K$22-'inputs and tables'!$K$21)-P2726*'inputs and tables'!$K$22,0)*('inputs and tables'!$K$15+'inputs and tables'!$K$16)))*(IF(AND(K2726=0,'inputs and tables'!$K$16=1),data!C2726/data!C2727,1)*IF(AND(K2726=1,'inputs and tables'!$K$15=1),data!C2727/data!C2726,1))</f>
        <v>123661.47911682926</v>
      </c>
      <c r="R2727" s="36">
        <f ca="1">1-O2727/MAX($O$202:O2727)</f>
        <v>0.11267447376645046</v>
      </c>
      <c r="S2727" s="36">
        <f>1-N2727/MAX($N$202:N2727)</f>
        <v>0.69580639965989122</v>
      </c>
    </row>
    <row r="2728" spans="1:19" x14ac:dyDescent="0.4">
      <c r="A2728" s="17">
        <f t="shared" si="128"/>
        <v>2726</v>
      </c>
      <c r="B2728">
        <v>1655769600</v>
      </c>
      <c r="C2728">
        <v>20696.96</v>
      </c>
      <c r="D2728" s="14">
        <f t="shared" si="129"/>
        <v>44733</v>
      </c>
      <c r="F2728">
        <f ca="1">IF(A2728&lt;$F$2,"",AVERAGE(INDIRECT("C"&amp;A2728-$F$2+3):C2728))</f>
        <v>27967.624090909096</v>
      </c>
      <c r="G2728" s="2">
        <f ca="1">IF(A2728&lt;$G$2,"",IF(A2728=$G$2,AVERAGE(INDIRECT("C"&amp;A2728-$G$2+3):C2728),G2727+(2/($G$2+3))*(C2728-G2727)))</f>
        <v>28351.81603410561</v>
      </c>
      <c r="J2728">
        <f ca="1">IF(F2728="","",IF(C2728&lt;(F2728*(1-'inputs and tables'!$K$14)),0,IF(C2728&gt;(F2728*(1+'inputs and tables'!$K$14)),1,J2727)))</f>
        <v>0</v>
      </c>
      <c r="K2728">
        <f ca="1">IF(G2728="","",IF(C2728&lt;(G2728*(1-'inputs and tables'!$K$14)),0,IF(C2728&gt;(G2728*(1+'inputs and tables'!$K$14)),1,K2727)))</f>
        <v>0</v>
      </c>
      <c r="N2728" s="13">
        <f t="shared" si="130"/>
        <v>74478.96649753509</v>
      </c>
      <c r="O2728" s="10">
        <f ca="1">(O2727+(IF(J2727&lt;&gt;J2726,(-O2727*'inputs and tables'!$K$22-'inputs and tables'!$K$21)-O2727*'inputs and tables'!$K$22,0)*('inputs and tables'!$K$15+'inputs and tables'!$K$16)))*(IF(AND(J2727=0,'inputs and tables'!$K$16=1),(data!C2727/data!C2728-1)*'inputs and tables'!$K$18+1,1)*IF(AND(J2727=1,'inputs and tables'!$K$15=1),(data!C2728/data!C2727-1)*'inputs and tables'!$K$17+1,1))</f>
        <v>59695373.214809008</v>
      </c>
      <c r="P2728" s="10">
        <f ca="1">(P2727+(IF(K2727&lt;&gt;K2726,(-P2727*'inputs and tables'!$K$22-'inputs and tables'!$K$21)-P2727*'inputs and tables'!$K$22,0)*('inputs and tables'!$K$15+'inputs and tables'!$K$16)))*(IF(AND(K2727=0,'inputs and tables'!$K$16=1),data!C2727/data!C2728,1)*IF(AND(K2727=1,'inputs and tables'!$K$15=1),data!C2728/data!C2727,1))</f>
        <v>122781.91968680725</v>
      </c>
      <c r="R2728" s="36">
        <f ca="1">1-O2728/MAX($O$202:O2728)</f>
        <v>0.11898569970092776</v>
      </c>
      <c r="S2728" s="36">
        <f>1-N2728/MAX($N$202:N2728)</f>
        <v>0.69362728118370209</v>
      </c>
    </row>
    <row r="2729" spans="1:19" x14ac:dyDescent="0.4">
      <c r="A2729" s="17">
        <f t="shared" si="128"/>
        <v>2727</v>
      </c>
      <c r="B2729">
        <v>1655856000</v>
      </c>
      <c r="C2729">
        <v>19968.46</v>
      </c>
      <c r="D2729" s="14">
        <f t="shared" si="129"/>
        <v>44734</v>
      </c>
      <c r="F2729">
        <f ca="1">IF(A2729&lt;$F$2,"",AVERAGE(INDIRECT("C"&amp;A2729-$F$2+3):C2729))</f>
        <v>27737.855681818179</v>
      </c>
      <c r="G2729" s="2">
        <f ca="1">IF(A2729&lt;$G$2,"",IF(A2729=$G$2,AVERAGE(INDIRECT("C"&amp;A2729-$G$2+3):C2729),G2728+(2/($G$2+3))*(C2729-G2728)))</f>
        <v>27995.07747946282</v>
      </c>
      <c r="J2729">
        <f ca="1">IF(F2729="","",IF(C2729&lt;(F2729*(1-'inputs and tables'!$K$14)),0,IF(C2729&gt;(F2729*(1+'inputs and tables'!$K$14)),1,J2728)))</f>
        <v>0</v>
      </c>
      <c r="K2729">
        <f ca="1">IF(G2729="","",IF(C2729&lt;(G2729*(1-'inputs and tables'!$K$14)),0,IF(C2729&gt;(G2729*(1+'inputs and tables'!$K$14)),1,K2728)))</f>
        <v>0</v>
      </c>
      <c r="N2729" s="13">
        <f t="shared" si="130"/>
        <v>71857.425600057672</v>
      </c>
      <c r="O2729" s="10">
        <f ca="1">(O2728+(IF(J2728&lt;&gt;J2727,(-O2728*'inputs and tables'!$K$22-'inputs and tables'!$K$21)-O2728*'inputs and tables'!$K$22,0)*('inputs and tables'!$K$15+'inputs and tables'!$K$16)))*(IF(AND(J2728=0,'inputs and tables'!$K$16=1),(data!C2728/data!C2729-1)*'inputs and tables'!$K$18+1,1)*IF(AND(J2728=1,'inputs and tables'!$K$15=1),(data!C2729/data!C2728-1)*'inputs and tables'!$K$17+1,1))</f>
        <v>61873211.635347612</v>
      </c>
      <c r="P2729" s="10">
        <f ca="1">(P2728+(IF(K2728&lt;&gt;K2727,(-P2728*'inputs and tables'!$K$22-'inputs and tables'!$K$21)-P2728*'inputs and tables'!$K$22,0)*('inputs and tables'!$K$15+'inputs and tables'!$K$16)))*(IF(AND(K2728=0,'inputs and tables'!$K$16=1),data!C2728/data!C2729,1)*IF(AND(K2728=1,'inputs and tables'!$K$15=1),data!C2729/data!C2728,1))</f>
        <v>127261.31511799418</v>
      </c>
      <c r="R2729" s="36">
        <f ca="1">1-O2729/MAX($O$202:O2729)</f>
        <v>8.6844066456908342E-2</v>
      </c>
      <c r="S2729" s="36">
        <f>1-N2729/MAX($N$202:N2729)</f>
        <v>0.70441111251244182</v>
      </c>
    </row>
    <row r="2730" spans="1:19" x14ac:dyDescent="0.4">
      <c r="A2730" s="17">
        <f t="shared" si="128"/>
        <v>2728</v>
      </c>
      <c r="B2730">
        <v>1655942400</v>
      </c>
      <c r="C2730">
        <v>21104.45</v>
      </c>
      <c r="D2730" s="14">
        <f t="shared" si="129"/>
        <v>44735</v>
      </c>
      <c r="F2730">
        <f ca="1">IF(A2730&lt;$F$2,"",AVERAGE(INDIRECT("C"&amp;A2730-$F$2+3):C2730))</f>
        <v>27512.902499999993</v>
      </c>
      <c r="G2730" s="2">
        <f ca="1">IF(A2730&lt;$G$2,"",IF(A2730=$G$2,AVERAGE(INDIRECT("C"&amp;A2730-$G$2+3):C2730),G2729+(2/($G$2+3))*(C2730-G2729)))</f>
        <v>27701.85928884738</v>
      </c>
      <c r="J2730">
        <f ca="1">IF(F2730="","",IF(C2730&lt;(F2730*(1-'inputs and tables'!$K$14)),0,IF(C2730&gt;(F2730*(1+'inputs and tables'!$K$14)),1,J2729)))</f>
        <v>0</v>
      </c>
      <c r="K2730">
        <f ca="1">IF(G2730="","",IF(C2730&lt;(G2730*(1-'inputs and tables'!$K$14)),0,IF(C2730&gt;(G2730*(1+'inputs and tables'!$K$14)),1,K2729)))</f>
        <v>0</v>
      </c>
      <c r="N2730" s="13">
        <f t="shared" si="130"/>
        <v>75945.338083414419</v>
      </c>
      <c r="O2730" s="10">
        <f ca="1">(O2729+(IF(J2729&lt;&gt;J2728,(-O2729*'inputs and tables'!$K$22-'inputs and tables'!$K$21)-O2729*'inputs and tables'!$K$22,0)*('inputs and tables'!$K$15+'inputs and tables'!$K$16)))*(IF(AND(J2729=0,'inputs and tables'!$K$16=1),(data!C2729/data!C2730-1)*'inputs and tables'!$K$18+1,1)*IF(AND(J2729=1,'inputs and tables'!$K$15=1),(data!C2730/data!C2729-1)*'inputs and tables'!$K$17+1,1))</f>
        <v>58542760.015635245</v>
      </c>
      <c r="P2730" s="10">
        <f ca="1">(P2729+(IF(K2729&lt;&gt;K2728,(-P2729*'inputs and tables'!$K$22-'inputs and tables'!$K$21)-P2729*'inputs and tables'!$K$22,0)*('inputs and tables'!$K$15+'inputs and tables'!$K$16)))*(IF(AND(K2729=0,'inputs and tables'!$K$16=1),data!C2729/data!C2730,1)*IF(AND(K2729=1,'inputs and tables'!$K$15=1),data!C2730/data!C2729,1))</f>
        <v>120411.21566688834</v>
      </c>
      <c r="R2730" s="36">
        <f ca="1">1-O2730/MAX($O$202:O2730)</f>
        <v>0.13599654420191565</v>
      </c>
      <c r="S2730" s="36">
        <f>1-N2730/MAX($N$202:N2730)</f>
        <v>0.68759529295014243</v>
      </c>
    </row>
    <row r="2731" spans="1:19" x14ac:dyDescent="0.4">
      <c r="A2731" s="17">
        <f t="shared" si="128"/>
        <v>2729</v>
      </c>
      <c r="B2731">
        <v>1656028800</v>
      </c>
      <c r="C2731">
        <v>21223.72</v>
      </c>
      <c r="D2731" s="14">
        <f t="shared" si="129"/>
        <v>44736</v>
      </c>
      <c r="F2731">
        <f ca="1">IF(A2731&lt;$F$2,"",AVERAGE(INDIRECT("C"&amp;A2731-$F$2+3):C2731))</f>
        <v>27336.797499999997</v>
      </c>
      <c r="G2731" s="2">
        <f ca="1">IF(A2731&lt;$G$2,"",IF(A2731=$G$2,AVERAGE(INDIRECT("C"&amp;A2731-$G$2+3):C2731),G2730+(2/($G$2+3))*(C2731-G2730)))</f>
        <v>27426.193787194301</v>
      </c>
      <c r="J2731">
        <f ca="1">IF(F2731="","",IF(C2731&lt;(F2731*(1-'inputs and tables'!$K$14)),0,IF(C2731&gt;(F2731*(1+'inputs and tables'!$K$14)),1,J2730)))</f>
        <v>0</v>
      </c>
      <c r="K2731">
        <f ca="1">IF(G2731="","",IF(C2731&lt;(G2731*(1-'inputs and tables'!$K$14)),0,IF(C2731&gt;(G2731*(1+'inputs and tables'!$K$14)),1,K2730)))</f>
        <v>0</v>
      </c>
      <c r="N2731" s="13">
        <f t="shared" si="130"/>
        <v>76374.536687178494</v>
      </c>
      <c r="O2731" s="10">
        <f ca="1">(O2730+(IF(J2730&lt;&gt;J2729,(-O2730*'inputs and tables'!$K$22-'inputs and tables'!$K$21)-O2730*'inputs and tables'!$K$22,0)*('inputs and tables'!$K$15+'inputs and tables'!$K$16)))*(IF(AND(J2730=0,'inputs and tables'!$K$16=1),(data!C2730/data!C2731-1)*'inputs and tables'!$K$18+1,1)*IF(AND(J2730=1,'inputs and tables'!$K$15=1),(data!C2731/data!C2730-1)*'inputs and tables'!$K$17+1,1))</f>
        <v>58213769.858063206</v>
      </c>
      <c r="P2731" s="10">
        <f ca="1">(P2730+(IF(K2730&lt;&gt;K2729,(-P2730*'inputs and tables'!$K$22-'inputs and tables'!$K$21)-P2730*'inputs and tables'!$K$22,0)*('inputs and tables'!$K$15+'inputs and tables'!$K$16)))*(IF(AND(K2730=0,'inputs and tables'!$K$16=1),data!C2730/data!C2731,1)*IF(AND(K2730=1,'inputs and tables'!$K$15=1),data!C2731/data!C2730,1))</f>
        <v>119734.54608716386</v>
      </c>
      <c r="R2731" s="36">
        <f ca="1">1-O2731/MAX($O$202:O2731)</f>
        <v>0.14085194618484032</v>
      </c>
      <c r="S2731" s="36">
        <f>1-N2731/MAX($N$202:N2731)</f>
        <v>0.68582976438105692</v>
      </c>
    </row>
    <row r="2732" spans="1:19" x14ac:dyDescent="0.4">
      <c r="A2732" s="17">
        <f t="shared" si="128"/>
        <v>2730</v>
      </c>
      <c r="B2732">
        <v>1656115200</v>
      </c>
      <c r="C2732">
        <v>21478.04</v>
      </c>
      <c r="D2732" s="14">
        <f t="shared" si="129"/>
        <v>44737</v>
      </c>
      <c r="F2732">
        <f ca="1">IF(A2732&lt;$F$2,"",AVERAGE(INDIRECT("C"&amp;A2732-$F$2+3):C2732))</f>
        <v>27167.163181818174</v>
      </c>
      <c r="G2732" s="2">
        <f ca="1">IF(A2732&lt;$G$2,"",IF(A2732=$G$2,AVERAGE(INDIRECT("C"&amp;A2732-$G$2+3):C2732),G2731+(2/($G$2+3))*(C2732-G2731)))</f>
        <v>27173.080860079648</v>
      </c>
      <c r="J2732">
        <f ca="1">IF(F2732="","",IF(C2732&lt;(F2732*(1-'inputs and tables'!$K$14)),0,IF(C2732&gt;(F2732*(1+'inputs and tables'!$K$14)),1,J2731)))</f>
        <v>0</v>
      </c>
      <c r="K2732">
        <f ca="1">IF(G2732="","",IF(C2732&lt;(G2732*(1-'inputs and tables'!$K$14)),0,IF(C2732&gt;(G2732*(1+'inputs and tables'!$K$14)),1,K2731)))</f>
        <v>0</v>
      </c>
      <c r="N2732" s="13">
        <f t="shared" si="130"/>
        <v>77289.718953542877</v>
      </c>
      <c r="O2732" s="10">
        <f ca="1">(O2731+(IF(J2731&lt;&gt;J2730,(-O2731*'inputs and tables'!$K$22-'inputs and tables'!$K$21)-O2731*'inputs and tables'!$K$22,0)*('inputs and tables'!$K$15+'inputs and tables'!$K$16)))*(IF(AND(J2731=0,'inputs and tables'!$K$16=1),(data!C2731/data!C2732-1)*'inputs and tables'!$K$18+1,1)*IF(AND(J2731=1,'inputs and tables'!$K$15=1),(data!C2732/data!C2731-1)*'inputs and tables'!$K$17+1,1))</f>
        <v>57524464.597885713</v>
      </c>
      <c r="P2732" s="10">
        <f ca="1">(P2731+(IF(K2731&lt;&gt;K2730,(-P2731*'inputs and tables'!$K$22-'inputs and tables'!$K$21)-P2731*'inputs and tables'!$K$22,0)*('inputs and tables'!$K$15+'inputs and tables'!$K$16)))*(IF(AND(K2731=0,'inputs and tables'!$K$16=1),data!C2731/data!C2732,1)*IF(AND(K2731=1,'inputs and tables'!$K$15=1),data!C2732/data!C2731,1))</f>
        <v>118316.77753096007</v>
      </c>
      <c r="R2732" s="36">
        <f ca="1">1-O2732/MAX($O$202:O2732)</f>
        <v>0.15102505942265299</v>
      </c>
      <c r="S2732" s="36">
        <f>1-N2732/MAX($N$202:N2732)</f>
        <v>0.68206511924238145</v>
      </c>
    </row>
    <row r="2733" spans="1:19" x14ac:dyDescent="0.4">
      <c r="A2733" s="17">
        <f t="shared" si="128"/>
        <v>2731</v>
      </c>
      <c r="B2733">
        <v>1656201600</v>
      </c>
      <c r="C2733">
        <v>21027.919999999998</v>
      </c>
      <c r="D2733" s="14">
        <f t="shared" si="129"/>
        <v>44738</v>
      </c>
      <c r="F2733">
        <f ca="1">IF(A2733&lt;$F$2,"",AVERAGE(INDIRECT("C"&amp;A2733-$F$2+3):C2733))</f>
        <v>26980.702727272725</v>
      </c>
      <c r="G2733" s="2">
        <f ca="1">IF(A2733&lt;$G$2,"",IF(A2733=$G$2,AVERAGE(INDIRECT("C"&amp;A2733-$G$2+3):C2733),G2732+(2/($G$2+3))*(C2733-G2732)))</f>
        <v>26911.58465326775</v>
      </c>
      <c r="J2733">
        <f ca="1">IF(F2733="","",IF(C2733&lt;(F2733*(1-'inputs and tables'!$K$14)),0,IF(C2733&gt;(F2733*(1+'inputs and tables'!$K$14)),1,J2732)))</f>
        <v>0</v>
      </c>
      <c r="K2733">
        <f ca="1">IF(G2733="","",IF(C2733&lt;(G2733*(1-'inputs and tables'!$K$14)),0,IF(C2733&gt;(G2733*(1+'inputs and tables'!$K$14)),1,K2732)))</f>
        <v>0</v>
      </c>
      <c r="N2733" s="13">
        <f t="shared" si="130"/>
        <v>75669.941343697239</v>
      </c>
      <c r="O2733" s="10">
        <f ca="1">(O2732+(IF(J2732&lt;&gt;J2731,(-O2732*'inputs and tables'!$K$22-'inputs and tables'!$K$21)-O2732*'inputs and tables'!$K$22,0)*('inputs and tables'!$K$15+'inputs and tables'!$K$16)))*(IF(AND(J2732=0,'inputs and tables'!$K$16=1),(data!C2732/data!C2733-1)*'inputs and tables'!$K$18+1,1)*IF(AND(J2732=1,'inputs and tables'!$K$15=1),(data!C2733/data!C2732-1)*'inputs and tables'!$K$17+1,1))</f>
        <v>58755823.286942951</v>
      </c>
      <c r="P2733" s="10">
        <f ca="1">(P2732+(IF(K2732&lt;&gt;K2731,(-P2732*'inputs and tables'!$K$22-'inputs and tables'!$K$21)-P2732*'inputs and tables'!$K$22,0)*('inputs and tables'!$K$15+'inputs and tables'!$K$16)))*(IF(AND(K2732=0,'inputs and tables'!$K$16=1),data!C2732/data!C2733,1)*IF(AND(K2732=1,'inputs and tables'!$K$15=1),data!C2733/data!C2732,1))</f>
        <v>120849.44590245074</v>
      </c>
      <c r="R2733" s="36">
        <f ca="1">1-O2733/MAX($O$202:O2733)</f>
        <v>0.13285204943152318</v>
      </c>
      <c r="S2733" s="36">
        <f>1-N2733/MAX($N$202:N2733)</f>
        <v>0.68872815034422419</v>
      </c>
    </row>
    <row r="2734" spans="1:19" x14ac:dyDescent="0.4">
      <c r="A2734" s="17">
        <f t="shared" si="128"/>
        <v>2732</v>
      </c>
      <c r="B2734">
        <v>1656288000</v>
      </c>
      <c r="C2734">
        <v>20725.169999999998</v>
      </c>
      <c r="D2734" s="14">
        <f t="shared" si="129"/>
        <v>44739</v>
      </c>
      <c r="F2734">
        <f ca="1">IF(A2734&lt;$F$2,"",AVERAGE(INDIRECT("C"&amp;A2734-$F$2+3):C2734))</f>
        <v>26768.959318181813</v>
      </c>
      <c r="G2734" s="2">
        <f ca="1">IF(A2734&lt;$G$2,"",IF(A2734=$G$2,AVERAGE(INDIRECT("C"&amp;A2734-$G$2+3):C2734),G2733+(2/($G$2+3))*(C2734-G2733)))</f>
        <v>26648.332965894653</v>
      </c>
      <c r="J2734">
        <f ca="1">IF(F2734="","",IF(C2734&lt;(F2734*(1-'inputs and tables'!$K$14)),0,IF(C2734&gt;(F2734*(1+'inputs and tables'!$K$14)),1,J2733)))</f>
        <v>0</v>
      </c>
      <c r="K2734">
        <f ca="1">IF(G2734="","",IF(C2734&lt;(G2734*(1-'inputs and tables'!$K$14)),0,IF(C2734&gt;(G2734*(1+'inputs and tables'!$K$14)),1,K2733)))</f>
        <v>0</v>
      </c>
      <c r="N2734" s="13">
        <f t="shared" si="130"/>
        <v>74580.481485479962</v>
      </c>
      <c r="O2734" s="10">
        <f ca="1">(O2733+(IF(J2733&lt;&gt;J2732,(-O2733*'inputs and tables'!$K$22-'inputs and tables'!$K$21)-O2733*'inputs and tables'!$K$22,0)*('inputs and tables'!$K$15+'inputs and tables'!$K$16)))*(IF(AND(J2733=0,'inputs and tables'!$K$16=1),(data!C2733/data!C2734-1)*'inputs and tables'!$K$18+1,1)*IF(AND(J2733=1,'inputs and tables'!$K$15=1),(data!C2734/data!C2733-1)*'inputs and tables'!$K$17+1,1))</f>
        <v>59614119.045198344</v>
      </c>
      <c r="P2734" s="10">
        <f ca="1">(P2733+(IF(K2733&lt;&gt;K2732,(-P2733*'inputs and tables'!$K$22-'inputs and tables'!$K$21)-P2733*'inputs and tables'!$K$22,0)*('inputs and tables'!$K$15+'inputs and tables'!$K$16)))*(IF(AND(K2733=0,'inputs and tables'!$K$16=1),data!C2733/data!C2734,1)*IF(AND(K2733=1,'inputs and tables'!$K$15=1),data!C2734/data!C2733,1))</f>
        <v>122614.79546276637</v>
      </c>
      <c r="R2734" s="36">
        <f ca="1">1-O2734/MAX($O$202:O2734)</f>
        <v>0.12018488954648454</v>
      </c>
      <c r="S2734" s="36">
        <f>1-N2734/MAX($N$202:N2734)</f>
        <v>0.69320969452373815</v>
      </c>
    </row>
    <row r="2735" spans="1:19" x14ac:dyDescent="0.4">
      <c r="A2735" s="17">
        <f t="shared" si="128"/>
        <v>2733</v>
      </c>
      <c r="B2735">
        <v>1656374400</v>
      </c>
      <c r="C2735">
        <v>20252.89</v>
      </c>
      <c r="D2735" s="14">
        <f t="shared" si="129"/>
        <v>44740</v>
      </c>
      <c r="F2735">
        <f ca="1">IF(A2735&lt;$F$2,"",AVERAGE(INDIRECT("C"&amp;A2735-$F$2+3):C2735))</f>
        <v>26518.114772727258</v>
      </c>
      <c r="G2735" s="2">
        <f ca="1">IF(A2735&lt;$G$2,"",IF(A2735=$G$2,AVERAGE(INDIRECT("C"&amp;A2735-$G$2+3):C2735),G2734+(2/($G$2+3))*(C2735-G2734)))</f>
        <v>26376.186456707648</v>
      </c>
      <c r="J2735">
        <f ca="1">IF(F2735="","",IF(C2735&lt;(F2735*(1-'inputs and tables'!$K$14)),0,IF(C2735&gt;(F2735*(1+'inputs and tables'!$K$14)),1,J2734)))</f>
        <v>0</v>
      </c>
      <c r="K2735">
        <f ca="1">IF(G2735="","",IF(C2735&lt;(G2735*(1-'inputs and tables'!$K$14)),0,IF(C2735&gt;(G2735*(1+'inputs and tables'!$K$14)),1,K2734)))</f>
        <v>0</v>
      </c>
      <c r="N2735" s="13">
        <f t="shared" si="130"/>
        <v>72880.960092122885</v>
      </c>
      <c r="O2735" s="10">
        <f ca="1">(O2734+(IF(J2734&lt;&gt;J2733,(-O2734*'inputs and tables'!$K$22-'inputs and tables'!$K$21)-O2734*'inputs and tables'!$K$22,0)*('inputs and tables'!$K$15+'inputs and tables'!$K$16)))*(IF(AND(J2734=0,'inputs and tables'!$K$16=1),(data!C2734/data!C2735-1)*'inputs and tables'!$K$18+1,1)*IF(AND(J2734=1,'inputs and tables'!$K$15=1),(data!C2735/data!C2734-1)*'inputs and tables'!$K$17+1,1))</f>
        <v>61004269.099964172</v>
      </c>
      <c r="P2735" s="10">
        <f ca="1">(P2734+(IF(K2734&lt;&gt;K2733,(-P2734*'inputs and tables'!$K$22-'inputs and tables'!$K$21)-P2734*'inputs and tables'!$K$22,0)*('inputs and tables'!$K$15+'inputs and tables'!$K$16)))*(IF(AND(K2734=0,'inputs and tables'!$K$16=1),data!C2734/data!C2735,1)*IF(AND(K2734=1,'inputs and tables'!$K$15=1),data!C2735/data!C2734,1))</f>
        <v>125474.06718157565</v>
      </c>
      <c r="R2735" s="36">
        <f ca="1">1-O2735/MAX($O$202:O2735)</f>
        <v>9.9668356826216664E-2</v>
      </c>
      <c r="S2735" s="36">
        <f>1-N2735/MAX($N$202:N2735)</f>
        <v>0.70020075541589621</v>
      </c>
    </row>
    <row r="2736" spans="1:19" x14ac:dyDescent="0.4">
      <c r="A2736" s="17">
        <f t="shared" si="128"/>
        <v>2734</v>
      </c>
      <c r="B2736">
        <v>1656460800</v>
      </c>
      <c r="C2736">
        <v>20094.79</v>
      </c>
      <c r="D2736" s="14">
        <f t="shared" si="129"/>
        <v>44741</v>
      </c>
      <c r="F2736">
        <f ca="1">IF(A2736&lt;$F$2,"",AVERAGE(INDIRECT("C"&amp;A2736-$F$2+3):C2736))</f>
        <v>26296.635227272716</v>
      </c>
      <c r="G2736" s="2">
        <f ca="1">IF(A2736&lt;$G$2,"",IF(A2736=$G$2,AVERAGE(INDIRECT("C"&amp;A2736-$G$2+3):C2736),G2735+(2/($G$2+3))*(C2736-G2735)))</f>
        <v>26108.89299046477</v>
      </c>
      <c r="J2736">
        <f ca="1">IF(F2736="","",IF(C2736&lt;(F2736*(1-'inputs and tables'!$K$14)),0,IF(C2736&gt;(F2736*(1+'inputs and tables'!$K$14)),1,J2735)))</f>
        <v>0</v>
      </c>
      <c r="K2736">
        <f ca="1">IF(G2736="","",IF(C2736&lt;(G2736*(1-'inputs and tables'!$K$14)),0,IF(C2736&gt;(G2736*(1+'inputs and tables'!$K$14)),1,K2735)))</f>
        <v>0</v>
      </c>
      <c r="N2736" s="13">
        <f t="shared" si="130"/>
        <v>72312.029939904387</v>
      </c>
      <c r="O2736" s="10">
        <f ca="1">(O2735+(IF(J2735&lt;&gt;J2734,(-O2735*'inputs and tables'!$K$22-'inputs and tables'!$K$21)-O2735*'inputs and tables'!$K$22,0)*('inputs and tables'!$K$15+'inputs and tables'!$K$16)))*(IF(AND(J2735=0,'inputs and tables'!$K$16=1),(data!C2735/data!C2736-1)*'inputs and tables'!$K$18+1,1)*IF(AND(J2735=1,'inputs and tables'!$K$15=1),(data!C2736/data!C2735-1)*'inputs and tables'!$K$17+1,1))</f>
        <v>61484233.058020182</v>
      </c>
      <c r="P2736" s="10">
        <f ca="1">(P2735+(IF(K2735&lt;&gt;K2734,(-P2735*'inputs and tables'!$K$22-'inputs and tables'!$K$21)-P2735*'inputs and tables'!$K$22,0)*('inputs and tables'!$K$15+'inputs and tables'!$K$16)))*(IF(AND(K2735=0,'inputs and tables'!$K$16=1),data!C2735/data!C2736,1)*IF(AND(K2735=1,'inputs and tables'!$K$15=1),data!C2736/data!C2735,1))</f>
        <v>126461.26087812123</v>
      </c>
      <c r="R2736" s="36">
        <f ca="1">1-O2736/MAX($O$202:O2736)</f>
        <v>9.2584807668162572E-2</v>
      </c>
      <c r="S2736" s="36">
        <f>1-N2736/MAX($N$202:N2736)</f>
        <v>0.70254107625745243</v>
      </c>
    </row>
    <row r="2737" spans="1:19" x14ac:dyDescent="0.4">
      <c r="A2737" s="17">
        <f t="shared" si="128"/>
        <v>2735</v>
      </c>
      <c r="B2737">
        <v>1656547200</v>
      </c>
      <c r="C2737">
        <v>19985.62</v>
      </c>
      <c r="D2737" s="14">
        <f t="shared" si="129"/>
        <v>44742</v>
      </c>
      <c r="F2737">
        <f ca="1">IF(A2737&lt;$F$2,"",AVERAGE(INDIRECT("C"&amp;A2737-$F$2+3):C2737))</f>
        <v>26059.669318181812</v>
      </c>
      <c r="G2737" s="2">
        <f ca="1">IF(A2737&lt;$G$2,"",IF(A2737=$G$2,AVERAGE(INDIRECT("C"&amp;A2737-$G$2+3):C2737),G2736+(2/($G$2+3))*(C2737-G2736)))</f>
        <v>25848.328182359888</v>
      </c>
      <c r="J2737">
        <f ca="1">IF(F2737="","",IF(C2737&lt;(F2737*(1-'inputs and tables'!$K$14)),0,IF(C2737&gt;(F2737*(1+'inputs and tables'!$K$14)),1,J2736)))</f>
        <v>0</v>
      </c>
      <c r="K2737">
        <f ca="1">IF(G2737="","",IF(C2737&lt;(G2737*(1-'inputs and tables'!$K$14)),0,IF(C2737&gt;(G2737*(1+'inputs and tables'!$K$14)),1,K2736)))</f>
        <v>0</v>
      </c>
      <c r="N2737" s="13">
        <f t="shared" si="130"/>
        <v>71919.176652632435</v>
      </c>
      <c r="O2737" s="10">
        <f ca="1">(O2736+(IF(J2736&lt;&gt;J2735,(-O2736*'inputs and tables'!$K$22-'inputs and tables'!$K$21)-O2736*'inputs and tables'!$K$22,0)*('inputs and tables'!$K$15+'inputs and tables'!$K$16)))*(IF(AND(J2736=0,'inputs and tables'!$K$16=1),(data!C2736/data!C2737-1)*'inputs and tables'!$K$18+1,1)*IF(AND(J2736=1,'inputs and tables'!$K$15=1),(data!C2737/data!C2736-1)*'inputs and tables'!$K$17+1,1))</f>
        <v>61820086.222592719</v>
      </c>
      <c r="P2737" s="10">
        <f ca="1">(P2736+(IF(K2736&lt;&gt;K2735,(-P2736*'inputs and tables'!$K$22-'inputs and tables'!$K$21)-P2736*'inputs and tables'!$K$22,0)*('inputs and tables'!$K$15+'inputs and tables'!$K$16)))*(IF(AND(K2736=0,'inputs and tables'!$K$16=1),data!C2736/data!C2737,1)*IF(AND(K2736=1,'inputs and tables'!$K$15=1),data!C2737/data!C2736,1))</f>
        <v>127152.04634537542</v>
      </c>
      <c r="R2737" s="36">
        <f ca="1">1-O2737/MAX($O$202:O2737)</f>
        <v>8.7628117980933951E-2</v>
      </c>
      <c r="S2737" s="36">
        <f>1-N2737/MAX($N$202:N2737)</f>
        <v>0.70415709666398452</v>
      </c>
    </row>
    <row r="2738" spans="1:19" x14ac:dyDescent="0.4">
      <c r="A2738" s="17">
        <f t="shared" si="128"/>
        <v>2736</v>
      </c>
      <c r="B2738">
        <v>1656633600</v>
      </c>
      <c r="C2738">
        <v>19252.759999999998</v>
      </c>
      <c r="D2738" s="14">
        <f t="shared" si="129"/>
        <v>44743</v>
      </c>
      <c r="F2738">
        <f ca="1">IF(A2738&lt;$F$2,"",AVERAGE(INDIRECT("C"&amp;A2738-$F$2+3):C2738))</f>
        <v>25845.574318181814</v>
      </c>
      <c r="G2738" s="2">
        <f ca="1">IF(A2738&lt;$G$2,"",IF(A2738=$G$2,AVERAGE(INDIRECT("C"&amp;A2738-$G$2+3):C2738),G2737+(2/($G$2+3))*(C2738-G2737)))</f>
        <v>25567.665706514785</v>
      </c>
      <c r="J2738">
        <f ca="1">IF(F2738="","",IF(C2738&lt;(F2738*(1-'inputs and tables'!$K$14)),0,IF(C2738&gt;(F2738*(1+'inputs and tables'!$K$14)),1,J2737)))</f>
        <v>0</v>
      </c>
      <c r="K2738">
        <f ca="1">IF(G2738="","",IF(C2738&lt;(G2738*(1-'inputs and tables'!$K$14)),0,IF(C2738&gt;(G2738*(1+'inputs and tables'!$K$14)),1,K2737)))</f>
        <v>0</v>
      </c>
      <c r="N2738" s="13">
        <f t="shared" si="130"/>
        <v>69281.946093778213</v>
      </c>
      <c r="O2738" s="10">
        <f ca="1">(O2737+(IF(J2737&lt;&gt;J2736,(-O2737*'inputs and tables'!$K$22-'inputs and tables'!$K$21)-O2737*'inputs and tables'!$K$22,0)*('inputs and tables'!$K$15+'inputs and tables'!$K$16)))*(IF(AND(J2737=0,'inputs and tables'!$K$16=1),(data!C2737/data!C2738-1)*'inputs and tables'!$K$18+1,1)*IF(AND(J2737=1,'inputs and tables'!$K$15=1),(data!C2738/data!C2737-1)*'inputs and tables'!$K$17+1,1))</f>
        <v>64173279.655071452</v>
      </c>
      <c r="P2738" s="10">
        <f ca="1">(P2737+(IF(K2737&lt;&gt;K2736,(-P2737*'inputs and tables'!$K$22-'inputs and tables'!$K$21)-P2737*'inputs and tables'!$K$22,0)*('inputs and tables'!$K$15+'inputs and tables'!$K$16)))*(IF(AND(K2737=0,'inputs and tables'!$K$16=1),data!C2737/data!C2738,1)*IF(AND(K2737=1,'inputs and tables'!$K$15=1),data!C2738/data!C2737,1))</f>
        <v>131992.11336354172</v>
      </c>
      <c r="R2738" s="36">
        <f ca="1">1-O2738/MAX($O$202:O2738)</f>
        <v>5.2898507397490802E-2</v>
      </c>
      <c r="S2738" s="36">
        <f>1-N2738/MAX($N$202:N2738)</f>
        <v>0.71500546815002453</v>
      </c>
    </row>
    <row r="2739" spans="1:19" x14ac:dyDescent="0.4">
      <c r="A2739" s="17">
        <f t="shared" si="128"/>
        <v>2737</v>
      </c>
      <c r="B2739">
        <v>1656720000</v>
      </c>
      <c r="C2739">
        <v>19224.03</v>
      </c>
      <c r="D2739" s="14">
        <f t="shared" si="129"/>
        <v>44744</v>
      </c>
      <c r="F2739">
        <f ca="1">IF(A2739&lt;$F$2,"",AVERAGE(INDIRECT("C"&amp;A2739-$F$2+3):C2739))</f>
        <v>25594.425227272728</v>
      </c>
      <c r="G2739" s="2">
        <f ca="1">IF(A2739&lt;$G$2,"",IF(A2739=$G$2,AVERAGE(INDIRECT("C"&amp;A2739-$G$2+3):C2739),G2738+(2/($G$2+3))*(C2739-G2738)))</f>
        <v>25297.72376155671</v>
      </c>
      <c r="J2739">
        <f ca="1">IF(F2739="","",IF(C2739&lt;(F2739*(1-'inputs and tables'!$K$14)),0,IF(C2739&gt;(F2739*(1+'inputs and tables'!$K$14)),1,J2738)))</f>
        <v>0</v>
      </c>
      <c r="K2739">
        <f ca="1">IF(G2739="","",IF(C2739&lt;(G2739*(1-'inputs and tables'!$K$14)),0,IF(C2739&gt;(G2739*(1+'inputs and tables'!$K$14)),1,K2738)))</f>
        <v>0</v>
      </c>
      <c r="N2739" s="13">
        <f t="shared" si="130"/>
        <v>69178.559861815927</v>
      </c>
      <c r="O2739" s="10">
        <f ca="1">(O2738+(IF(J2738&lt;&gt;J2737,(-O2738*'inputs and tables'!$K$22-'inputs and tables'!$K$21)-O2738*'inputs and tables'!$K$22,0)*('inputs and tables'!$K$15+'inputs and tables'!$K$16)))*(IF(AND(J2738=0,'inputs and tables'!$K$16=1),(data!C2738/data!C2739-1)*'inputs and tables'!$K$18+1,1)*IF(AND(J2738=1,'inputs and tables'!$K$15=1),(data!C2739/data!C2738-1)*'inputs and tables'!$K$17+1,1))</f>
        <v>64269185.577216305</v>
      </c>
      <c r="P2739" s="10">
        <f ca="1">(P2738+(IF(K2738&lt;&gt;K2737,(-P2738*'inputs and tables'!$K$22-'inputs and tables'!$K$21)-P2738*'inputs and tables'!$K$22,0)*('inputs and tables'!$K$15+'inputs and tables'!$K$16)))*(IF(AND(K2738=0,'inputs and tables'!$K$16=1),data!C2738/data!C2739,1)*IF(AND(K2738=1,'inputs and tables'!$K$15=1),data!C2739/data!C2738,1))</f>
        <v>132189.37342903967</v>
      </c>
      <c r="R2739" s="36">
        <f ca="1">1-O2739/MAX($O$202:O2739)</f>
        <v>5.1483079629095152E-2</v>
      </c>
      <c r="S2739" s="36">
        <f>1-N2739/MAX($N$202:N2739)</f>
        <v>0.71543075225994168</v>
      </c>
    </row>
    <row r="2740" spans="1:19" x14ac:dyDescent="0.4">
      <c r="A2740" s="17">
        <f t="shared" si="128"/>
        <v>2738</v>
      </c>
      <c r="B2740">
        <v>1656806400</v>
      </c>
      <c r="C2740">
        <v>19291.330000000002</v>
      </c>
      <c r="D2740" s="14">
        <f t="shared" si="129"/>
        <v>44745</v>
      </c>
      <c r="F2740">
        <f ca="1">IF(A2740&lt;$F$2,"",AVERAGE(INDIRECT("C"&amp;A2740-$F$2+3):C2740))</f>
        <v>25370.23386363636</v>
      </c>
      <c r="G2740" s="2">
        <f ca="1">IF(A2740&lt;$G$2,"",IF(A2740=$G$2,AVERAGE(INDIRECT("C"&amp;A2740-$G$2+3):C2740),G2739+(2/($G$2+3))*(C2740-G2739)))</f>
        <v>25042.13253766068</v>
      </c>
      <c r="J2740">
        <f ca="1">IF(F2740="","",IF(C2740&lt;(F2740*(1-'inputs and tables'!$K$14)),0,IF(C2740&gt;(F2740*(1+'inputs and tables'!$K$14)),1,J2739)))</f>
        <v>0</v>
      </c>
      <c r="K2740">
        <f ca="1">IF(G2740="","",IF(C2740&lt;(G2740*(1-'inputs and tables'!$K$14)),0,IF(C2740&gt;(G2740*(1+'inputs and tables'!$K$14)),1,K2739)))</f>
        <v>0</v>
      </c>
      <c r="N2740" s="13">
        <f t="shared" si="130"/>
        <v>69420.74202022393</v>
      </c>
      <c r="O2740" s="10">
        <f ca="1">(O2739+(IF(J2739&lt;&gt;J2738,(-O2739*'inputs and tables'!$K$22-'inputs and tables'!$K$21)-O2739*'inputs and tables'!$K$22,0)*('inputs and tables'!$K$15+'inputs and tables'!$K$16)))*(IF(AND(J2739=0,'inputs and tables'!$K$16=1),(data!C2739/data!C2740-1)*'inputs and tables'!$K$18+1,1)*IF(AND(J2739=1,'inputs and tables'!$K$15=1),(data!C2740/data!C2739-1)*'inputs and tables'!$K$17+1,1))</f>
        <v>64044975.209691264</v>
      </c>
      <c r="P2740" s="10">
        <f ca="1">(P2739+(IF(K2739&lt;&gt;K2738,(-P2739*'inputs and tables'!$K$22-'inputs and tables'!$K$21)-P2739*'inputs and tables'!$K$22,0)*('inputs and tables'!$K$15+'inputs and tables'!$K$16)))*(IF(AND(K2739=0,'inputs and tables'!$K$16=1),data!C2739/data!C2740,1)*IF(AND(K2739=1,'inputs and tables'!$K$15=1),data!C2740/data!C2739,1))</f>
        <v>131728.21575708161</v>
      </c>
      <c r="R2740" s="36">
        <f ca="1">1-O2740/MAX($O$202:O2740)</f>
        <v>5.4792088844165532E-2</v>
      </c>
      <c r="S2740" s="36">
        <f>1-N2740/MAX($N$202:N2740)</f>
        <v>0.71443452460253032</v>
      </c>
    </row>
    <row r="2741" spans="1:19" x14ac:dyDescent="0.4">
      <c r="A2741" s="17">
        <f t="shared" si="128"/>
        <v>2739</v>
      </c>
      <c r="B2741">
        <v>1656892800</v>
      </c>
      <c r="C2741">
        <v>20211.349999999999</v>
      </c>
      <c r="D2741" s="14">
        <f t="shared" si="129"/>
        <v>44746</v>
      </c>
      <c r="F2741">
        <f ca="1">IF(A2741&lt;$F$2,"",AVERAGE(INDIRECT("C"&amp;A2741-$F$2+3):C2741))</f>
        <v>25161.213181818181</v>
      </c>
      <c r="G2741" s="2">
        <f ca="1">IF(A2741&lt;$G$2,"",IF(A2741=$G$2,AVERAGE(INDIRECT("C"&amp;A2741-$G$2+3):C2741),G2740+(2/($G$2+3))*(C2741-G2740)))</f>
        <v>24836.56732329214</v>
      </c>
      <c r="J2741">
        <f ca="1">IF(F2741="","",IF(C2741&lt;(F2741*(1-'inputs and tables'!$K$14)),0,IF(C2741&gt;(F2741*(1+'inputs and tables'!$K$14)),1,J2740)))</f>
        <v>0</v>
      </c>
      <c r="K2741">
        <f ca="1">IF(G2741="","",IF(C2741&lt;(G2741*(1-'inputs and tables'!$K$14)),0,IF(C2741&gt;(G2741*(1+'inputs and tables'!$K$14)),1,K2740)))</f>
        <v>0</v>
      </c>
      <c r="N2741" s="13">
        <f t="shared" si="130"/>
        <v>72731.476483500766</v>
      </c>
      <c r="O2741" s="10">
        <f ca="1">(O2740+(IF(J2740&lt;&gt;J2739,(-O2740*'inputs and tables'!$K$22-'inputs and tables'!$K$21)-O2740*'inputs and tables'!$K$22,0)*('inputs and tables'!$K$15+'inputs and tables'!$K$16)))*(IF(AND(J2740=0,'inputs and tables'!$K$16=1),(data!C2740/data!C2741-1)*'inputs and tables'!$K$18+1,1)*IF(AND(J2740=1,'inputs and tables'!$K$15=1),(data!C2741/data!C2740-1)*'inputs and tables'!$K$17+1,1))</f>
        <v>61129650.004179507</v>
      </c>
      <c r="P2741" s="10">
        <f ca="1">(P2740+(IF(K2740&lt;&gt;K2739,(-P2740*'inputs and tables'!$K$22-'inputs and tables'!$K$21)-P2740*'inputs and tables'!$K$22,0)*('inputs and tables'!$K$15+'inputs and tables'!$K$16)))*(IF(AND(K2740=0,'inputs and tables'!$K$16=1),data!C2740/data!C2741,1)*IF(AND(K2740=1,'inputs and tables'!$K$15=1),data!C2741/data!C2740,1))</f>
        <v>125731.9516252532</v>
      </c>
      <c r="R2741" s="36">
        <f ca="1">1-O2741/MAX($O$202:O2741)</f>
        <v>9.7817922468420693E-2</v>
      </c>
      <c r="S2741" s="36">
        <f>1-N2741/MAX($N$202:N2741)</f>
        <v>0.70081566324485411</v>
      </c>
    </row>
    <row r="2742" spans="1:19" x14ac:dyDescent="0.4">
      <c r="A2742" s="17">
        <f t="shared" si="128"/>
        <v>2740</v>
      </c>
      <c r="B2742">
        <v>1656979200</v>
      </c>
      <c r="C2742">
        <v>20153.509999999998</v>
      </c>
      <c r="D2742" s="14">
        <f t="shared" si="129"/>
        <v>44747</v>
      </c>
      <c r="F2742">
        <f ca="1">IF(A2742&lt;$F$2,"",AVERAGE(INDIRECT("C"&amp;A2742-$F$2+3):C2742))</f>
        <v>24931.500454545454</v>
      </c>
      <c r="G2742" s="2">
        <f ca="1">IF(A2742&lt;$G$2,"",IF(A2742=$G$2,AVERAGE(INDIRECT("C"&amp;A2742-$G$2+3):C2742),G2741+(2/($G$2+3))*(C2742-G2741)))</f>
        <v>24637.288288258431</v>
      </c>
      <c r="J2742">
        <f ca="1">IF(F2742="","",IF(C2742&lt;(F2742*(1-'inputs and tables'!$K$14)),0,IF(C2742&gt;(F2742*(1+'inputs and tables'!$K$14)),1,J2741)))</f>
        <v>0</v>
      </c>
      <c r="K2742">
        <f ca="1">IF(G2742="","",IF(C2742&lt;(G2742*(1-'inputs and tables'!$K$14)),0,IF(C2742&gt;(G2742*(1+'inputs and tables'!$K$14)),1,K2741)))</f>
        <v>0</v>
      </c>
      <c r="N2742" s="13">
        <f t="shared" si="130"/>
        <v>72523.336572025</v>
      </c>
      <c r="O2742" s="10">
        <f ca="1">(O2741+(IF(J2741&lt;&gt;J2740,(-O2741*'inputs and tables'!$K$22-'inputs and tables'!$K$21)-O2741*'inputs and tables'!$K$22,0)*('inputs and tables'!$K$15+'inputs and tables'!$K$16)))*(IF(AND(J2741=0,'inputs and tables'!$K$16=1),(data!C2741/data!C2742-1)*'inputs and tables'!$K$18+1,1)*IF(AND(J2741=1,'inputs and tables'!$K$15=1),(data!C2742/data!C2741-1)*'inputs and tables'!$K$17+1,1))</f>
        <v>61305090.359544002</v>
      </c>
      <c r="P2742" s="10">
        <f ca="1">(P2741+(IF(K2741&lt;&gt;K2740,(-P2741*'inputs and tables'!$K$22-'inputs and tables'!$K$21)-P2741*'inputs and tables'!$K$22,0)*('inputs and tables'!$K$15+'inputs and tables'!$K$16)))*(IF(AND(K2741=0,'inputs and tables'!$K$16=1),data!C2741/data!C2742,1)*IF(AND(K2741=1,'inputs and tables'!$K$15=1),data!C2742/data!C2741,1))</f>
        <v>126092.79874726842</v>
      </c>
      <c r="R2742" s="36">
        <f ca="1">1-O2742/MAX($O$202:O2742)</f>
        <v>9.5228685587875894E-2</v>
      </c>
      <c r="S2742" s="36">
        <f>1-N2742/MAX($N$202:N2742)</f>
        <v>0.70167185652426989</v>
      </c>
    </row>
    <row r="2743" spans="1:19" x14ac:dyDescent="0.4">
      <c r="A2743" s="17">
        <f t="shared" si="128"/>
        <v>2741</v>
      </c>
      <c r="B2743">
        <v>1657065600</v>
      </c>
      <c r="C2743">
        <v>20542.669999999998</v>
      </c>
      <c r="D2743" s="14">
        <f t="shared" si="129"/>
        <v>44748</v>
      </c>
      <c r="F2743">
        <f ca="1">IF(A2743&lt;$F$2,"",AVERAGE(INDIRECT("C"&amp;A2743-$F$2+3):C2743))</f>
        <v>24737.412954545449</v>
      </c>
      <c r="G2743" s="2">
        <f ca="1">IF(A2743&lt;$G$2,"",IF(A2743=$G$2,AVERAGE(INDIRECT("C"&amp;A2743-$G$2+3):C2743),G2742+(2/($G$2+3))*(C2743-G2742)))</f>
        <v>24463.049212162328</v>
      </c>
      <c r="J2743">
        <f ca="1">IF(F2743="","",IF(C2743&lt;(F2743*(1-'inputs and tables'!$K$14)),0,IF(C2743&gt;(F2743*(1+'inputs and tables'!$K$14)),1,J2742)))</f>
        <v>0</v>
      </c>
      <c r="K2743">
        <f ca="1">IF(G2743="","",IF(C2743&lt;(G2743*(1-'inputs and tables'!$K$14)),0,IF(C2743&gt;(G2743*(1+'inputs and tables'!$K$14)),1,K2742)))</f>
        <v>0</v>
      </c>
      <c r="N2743" s="13">
        <f t="shared" si="130"/>
        <v>73923.746806290364</v>
      </c>
      <c r="O2743" s="10">
        <f ca="1">(O2742+(IF(J2742&lt;&gt;J2741,(-O2742*'inputs and tables'!$K$22-'inputs and tables'!$K$21)-O2742*'inputs and tables'!$K$22,0)*('inputs and tables'!$K$15+'inputs and tables'!$K$16)))*(IF(AND(J2742=0,'inputs and tables'!$K$16=1),(data!C2742/data!C2743-1)*'inputs and tables'!$K$18+1,1)*IF(AND(J2742=1,'inputs and tables'!$K$15=1),(data!C2743/data!C2742-1)*'inputs and tables'!$K$17+1,1))</f>
        <v>60143727.74386064</v>
      </c>
      <c r="P2743" s="10">
        <f ca="1">(P2742+(IF(K2742&lt;&gt;K2741,(-P2742*'inputs and tables'!$K$22-'inputs and tables'!$K$21)-P2742*'inputs and tables'!$K$22,0)*('inputs and tables'!$K$15+'inputs and tables'!$K$16)))*(IF(AND(K2742=0,'inputs and tables'!$K$16=1),data!C2742/data!C2743,1)*IF(AND(K2742=1,'inputs and tables'!$K$15=1),data!C2743/data!C2742,1))</f>
        <v>123704.09885769774</v>
      </c>
      <c r="R2743" s="36">
        <f ca="1">1-O2743/MAX($O$202:O2743)</f>
        <v>0.11236865837216448</v>
      </c>
      <c r="S2743" s="36">
        <f>1-N2743/MAX($N$202:N2743)</f>
        <v>0.69591120340156243</v>
      </c>
    </row>
    <row r="2744" spans="1:19" x14ac:dyDescent="0.4">
      <c r="A2744" s="17">
        <f t="shared" si="128"/>
        <v>2742</v>
      </c>
      <c r="B2744">
        <v>1657152000</v>
      </c>
      <c r="C2744">
        <v>21614.6</v>
      </c>
      <c r="D2744" s="14">
        <f t="shared" si="129"/>
        <v>44749</v>
      </c>
      <c r="F2744">
        <f ca="1">IF(A2744&lt;$F$2,"",AVERAGE(INDIRECT("C"&amp;A2744-$F$2+3):C2744))</f>
        <v>24555.32568181818</v>
      </c>
      <c r="G2744" s="2">
        <f ca="1">IF(A2744&lt;$G$2,"",IF(A2744=$G$2,AVERAGE(INDIRECT("C"&amp;A2744-$G$2+3):C2744),G2743+(2/($G$2+3))*(C2744-G2743)))</f>
        <v>24341.838607389462</v>
      </c>
      <c r="J2744">
        <f ca="1">IF(F2744="","",IF(C2744&lt;(F2744*(1-'inputs and tables'!$K$14)),0,IF(C2744&gt;(F2744*(1+'inputs and tables'!$K$14)),1,J2743)))</f>
        <v>0</v>
      </c>
      <c r="K2744">
        <f ca="1">IF(G2744="","",IF(C2744&lt;(G2744*(1-'inputs and tables'!$K$14)),0,IF(C2744&gt;(G2744*(1+'inputs and tables'!$K$14)),1,K2743)))</f>
        <v>0</v>
      </c>
      <c r="N2744" s="13">
        <f t="shared" si="130"/>
        <v>77781.136420886076</v>
      </c>
      <c r="O2744" s="10">
        <f ca="1">(O2743+(IF(J2743&lt;&gt;J2742,(-O2743*'inputs and tables'!$K$22-'inputs and tables'!$K$21)-O2743*'inputs and tables'!$K$22,0)*('inputs and tables'!$K$15+'inputs and tables'!$K$16)))*(IF(AND(J2743=0,'inputs and tables'!$K$16=1),(data!C2743/data!C2744-1)*'inputs and tables'!$K$18+1,1)*IF(AND(J2743=1,'inputs and tables'!$K$15=1),(data!C2744/data!C2743-1)*'inputs and tables'!$K$17+1,1))</f>
        <v>57161027.805833727</v>
      </c>
      <c r="P2744" s="10">
        <f ca="1">(P2743+(IF(K2743&lt;&gt;K2742,(-P2743*'inputs and tables'!$K$22-'inputs and tables'!$K$21)-P2743*'inputs and tables'!$K$22,0)*('inputs and tables'!$K$15+'inputs and tables'!$K$16)))*(IF(AND(K2743=0,'inputs and tables'!$K$16=1),data!C2743/data!C2744,1)*IF(AND(K2743=1,'inputs and tables'!$K$15=1),data!C2744/data!C2743,1))</f>
        <v>117569.25783873223</v>
      </c>
      <c r="R2744" s="36">
        <f ca="1">1-O2744/MAX($O$202:O2744)</f>
        <v>0.15638884213828208</v>
      </c>
      <c r="S2744" s="36">
        <f>1-N2744/MAX($N$202:N2744)</f>
        <v>0.68004365046235038</v>
      </c>
    </row>
    <row r="2745" spans="1:19" x14ac:dyDescent="0.4">
      <c r="A2745" s="17">
        <f t="shared" si="128"/>
        <v>2743</v>
      </c>
      <c r="B2745">
        <v>1657238400</v>
      </c>
      <c r="C2745">
        <v>21582.2</v>
      </c>
      <c r="D2745" s="14">
        <f t="shared" si="129"/>
        <v>44750</v>
      </c>
      <c r="F2745">
        <f ca="1">IF(A2745&lt;$F$2,"",AVERAGE(INDIRECT("C"&amp;A2745-$F$2+3):C2745))</f>
        <v>24375.29636363636</v>
      </c>
      <c r="G2745" s="2">
        <f ca="1">IF(A2745&lt;$G$2,"",IF(A2745=$G$2,AVERAGE(INDIRECT("C"&amp;A2745-$G$2+3):C2745),G2744+(2/($G$2+3))*(C2745-G2744)))</f>
        <v>24224.407177287783</v>
      </c>
      <c r="J2745">
        <f ca="1">IF(F2745="","",IF(C2745&lt;(F2745*(1-'inputs and tables'!$K$14)),0,IF(C2745&gt;(F2745*(1+'inputs and tables'!$K$14)),1,J2744)))</f>
        <v>0</v>
      </c>
      <c r="K2745">
        <f ca="1">IF(G2745="","",IF(C2745&lt;(G2745*(1-'inputs and tables'!$K$14)),0,IF(C2745&gt;(G2745*(1+'inputs and tables'!$K$14)),1,K2744)))</f>
        <v>0</v>
      </c>
      <c r="N2745" s="13">
        <f t="shared" si="130"/>
        <v>77664.543524416251</v>
      </c>
      <c r="O2745" s="10">
        <f ca="1">(O2744+(IF(J2744&lt;&gt;J2743,(-O2744*'inputs and tables'!$K$22-'inputs and tables'!$K$21)-O2744*'inputs and tables'!$K$22,0)*('inputs and tables'!$K$15+'inputs and tables'!$K$16)))*(IF(AND(J2744=0,'inputs and tables'!$K$16=1),(data!C2744/data!C2745-1)*'inputs and tables'!$K$18+1,1)*IF(AND(J2744=1,'inputs and tables'!$K$15=1),(data!C2745/data!C2744-1)*'inputs and tables'!$K$17+1,1))</f>
        <v>57246840.063199006</v>
      </c>
      <c r="P2745" s="10">
        <f ca="1">(P2744+(IF(K2744&lt;&gt;K2743,(-P2744*'inputs and tables'!$K$22-'inputs and tables'!$K$21)-P2744*'inputs and tables'!$K$22,0)*('inputs and tables'!$K$15+'inputs and tables'!$K$16)))*(IF(AND(K2744=0,'inputs and tables'!$K$16=1),data!C2744/data!C2745,1)*IF(AND(K2744=1,'inputs and tables'!$K$15=1),data!C2745/data!C2744,1))</f>
        <v>117745.75717401662</v>
      </c>
      <c r="R2745" s="36">
        <f ca="1">1-O2745/MAX($O$202:O2745)</f>
        <v>0.15512238174431303</v>
      </c>
      <c r="S2745" s="36">
        <f>1-N2745/MAX($N$202:N2745)</f>
        <v>0.68052326080559145</v>
      </c>
    </row>
    <row r="2746" spans="1:19" x14ac:dyDescent="0.4">
      <c r="A2746" s="17">
        <f t="shared" si="128"/>
        <v>2744</v>
      </c>
      <c r="B2746">
        <v>1657324800</v>
      </c>
      <c r="C2746">
        <v>21583.99</v>
      </c>
      <c r="D2746" s="14">
        <f t="shared" si="129"/>
        <v>44751</v>
      </c>
      <c r="F2746">
        <f ca="1">IF(A2746&lt;$F$2,"",AVERAGE(INDIRECT("C"&amp;A2746-$F$2+3):C2746))</f>
        <v>24202.976590909089</v>
      </c>
      <c r="G2746" s="2">
        <f ca="1">IF(A2746&lt;$G$2,"",IF(A2746=$G$2,AVERAGE(INDIRECT("C"&amp;A2746-$G$2+3):C2746),G2745+(2/($G$2+3))*(C2746-G2745)))</f>
        <v>24112.048999530856</v>
      </c>
      <c r="J2746">
        <f ca="1">IF(F2746="","",IF(C2746&lt;(F2746*(1-'inputs and tables'!$K$14)),0,IF(C2746&gt;(F2746*(1+'inputs and tables'!$K$14)),1,J2745)))</f>
        <v>0</v>
      </c>
      <c r="K2746">
        <f ca="1">IF(G2746="","",IF(C2746&lt;(G2746*(1-'inputs and tables'!$K$14)),0,IF(C2746&gt;(G2746*(1+'inputs and tables'!$K$14)),1,K2745)))</f>
        <v>0</v>
      </c>
      <c r="N2746" s="13">
        <f t="shared" si="130"/>
        <v>77670.984922091593</v>
      </c>
      <c r="O2746" s="10">
        <f ca="1">(O2745+(IF(J2745&lt;&gt;J2744,(-O2745*'inputs and tables'!$K$22-'inputs and tables'!$K$21)-O2745*'inputs and tables'!$K$22,0)*('inputs and tables'!$K$15+'inputs and tables'!$K$16)))*(IF(AND(J2745=0,'inputs and tables'!$K$16=1),(data!C2745/data!C2746-1)*'inputs and tables'!$K$18+1,1)*IF(AND(J2745=1,'inputs and tables'!$K$15=1),(data!C2746/data!C2745-1)*'inputs and tables'!$K$17+1,1))</f>
        <v>57242092.477432281</v>
      </c>
      <c r="P2746" s="10">
        <f ca="1">(P2745+(IF(K2745&lt;&gt;K2744,(-P2745*'inputs and tables'!$K$22-'inputs and tables'!$K$21)-P2745*'inputs and tables'!$K$22,0)*('inputs and tables'!$K$15+'inputs and tables'!$K$16)))*(IF(AND(K2745=0,'inputs and tables'!$K$16=1),data!C2745/data!C2746,1)*IF(AND(K2745=1,'inputs and tables'!$K$15=1),data!C2746/data!C2745,1))</f>
        <v>117735.99230175058</v>
      </c>
      <c r="R2746" s="36">
        <f ca="1">1-O2746/MAX($O$202:O2746)</f>
        <v>0.15519244899956464</v>
      </c>
      <c r="S2746" s="36">
        <f>1-N2746/MAX($N$202:N2746)</f>
        <v>0.68049676381440616</v>
      </c>
    </row>
    <row r="2747" spans="1:19" x14ac:dyDescent="0.4">
      <c r="A2747" s="17">
        <f t="shared" si="128"/>
        <v>2745</v>
      </c>
      <c r="B2747">
        <v>1657411200</v>
      </c>
      <c r="C2747">
        <v>20850.650000000001</v>
      </c>
      <c r="D2747" s="14">
        <f t="shared" si="129"/>
        <v>44752</v>
      </c>
      <c r="F2747">
        <f ca="1">IF(A2747&lt;$F$2,"",AVERAGE(INDIRECT("C"&amp;A2747-$F$2+3):C2747))</f>
        <v>24026.893409090906</v>
      </c>
      <c r="G2747" s="2">
        <f ca="1">IF(A2747&lt;$G$2,"",IF(A2747=$G$2,AVERAGE(INDIRECT("C"&amp;A2747-$G$2+3):C2747),G2746+(2/($G$2+3))*(C2747-G2746)))</f>
        <v>23973.266063380608</v>
      </c>
      <c r="J2747">
        <f ca="1">IF(F2747="","",IF(C2747&lt;(F2747*(1-'inputs and tables'!$K$14)),0,IF(C2747&gt;(F2747*(1+'inputs and tables'!$K$14)),1,J2746)))</f>
        <v>0</v>
      </c>
      <c r="K2747">
        <f ca="1">IF(G2747="","",IF(C2747&lt;(G2747*(1-'inputs and tables'!$K$14)),0,IF(C2747&gt;(G2747*(1+'inputs and tables'!$K$14)),1,K2746)))</f>
        <v>0</v>
      </c>
      <c r="N2747" s="13">
        <f t="shared" si="130"/>
        <v>75032.027061067434</v>
      </c>
      <c r="O2747" s="10">
        <f ca="1">(O2746+(IF(J2746&lt;&gt;J2745,(-O2746*'inputs and tables'!$K$22-'inputs and tables'!$K$21)-O2746*'inputs and tables'!$K$22,0)*('inputs and tables'!$K$15+'inputs and tables'!$K$16)))*(IF(AND(J2746=0,'inputs and tables'!$K$16=1),(data!C2746/data!C2747-1)*'inputs and tables'!$K$18+1,1)*IF(AND(J2746=1,'inputs and tables'!$K$15=1),(data!C2747/data!C2746-1)*'inputs and tables'!$K$17+1,1))</f>
        <v>59255359.022954844</v>
      </c>
      <c r="P2747" s="10">
        <f ca="1">(P2746+(IF(K2746&lt;&gt;K2745,(-P2746*'inputs and tables'!$K$22-'inputs and tables'!$K$21)-P2746*'inputs and tables'!$K$22,0)*('inputs and tables'!$K$15+'inputs and tables'!$K$16)))*(IF(AND(K2746=0,'inputs and tables'!$K$16=1),data!C2746/data!C2747,1)*IF(AND(K2746=1,'inputs and tables'!$K$15=1),data!C2747/data!C2746,1))</f>
        <v>121876.89498797694</v>
      </c>
      <c r="R2747" s="36">
        <f ca="1">1-O2747/MAX($O$202:O2747)</f>
        <v>0.12547965014434159</v>
      </c>
      <c r="S2747" s="36">
        <f>1-N2747/MAX($N$202:N2747)</f>
        <v>0.69135224063886469</v>
      </c>
    </row>
    <row r="2748" spans="1:19" x14ac:dyDescent="0.4">
      <c r="A2748" s="17">
        <f t="shared" si="128"/>
        <v>2746</v>
      </c>
      <c r="B2748">
        <v>1657497600</v>
      </c>
      <c r="C2748">
        <v>19942.43</v>
      </c>
      <c r="D2748" s="14">
        <f t="shared" si="129"/>
        <v>44753</v>
      </c>
      <c r="F2748">
        <f ca="1">IF(A2748&lt;$F$2,"",AVERAGE(INDIRECT("C"&amp;A2748-$F$2+3):C2748))</f>
        <v>23820.835227272728</v>
      </c>
      <c r="G2748" s="2">
        <f ca="1">IF(A2748&lt;$G$2,"",IF(A2748=$G$2,AVERAGE(INDIRECT("C"&amp;A2748-$G$2+3):C2748),G2747+(2/($G$2+3))*(C2748-G2747)))</f>
        <v>23801.741124513348</v>
      </c>
      <c r="J2748">
        <f ca="1">IF(F2748="","",IF(C2748&lt;(F2748*(1-'inputs and tables'!$K$14)),0,IF(C2748&gt;(F2748*(1+'inputs and tables'!$K$14)),1,J2747)))</f>
        <v>0</v>
      </c>
      <c r="K2748">
        <f ca="1">IF(G2748="","",IF(C2748&lt;(G2748*(1-'inputs and tables'!$K$14)),0,IF(C2748&gt;(G2748*(1+'inputs and tables'!$K$14)),1,K2747)))</f>
        <v>0</v>
      </c>
      <c r="N2748" s="13">
        <f t="shared" si="130"/>
        <v>71763.755442801208</v>
      </c>
      <c r="O2748" s="10">
        <f ca="1">(O2747+(IF(J2747&lt;&gt;J2746,(-O2747*'inputs and tables'!$K$22-'inputs and tables'!$K$21)-O2747*'inputs and tables'!$K$22,0)*('inputs and tables'!$K$15+'inputs and tables'!$K$16)))*(IF(AND(J2747=0,'inputs and tables'!$K$16=1),(data!C2747/data!C2748-1)*'inputs and tables'!$K$18+1,1)*IF(AND(J2747=1,'inputs and tables'!$K$15=1),(data!C2748/data!C2747-1)*'inputs and tables'!$K$17+1,1))</f>
        <v>61953972.089257605</v>
      </c>
      <c r="P2748" s="10">
        <f ca="1">(P2747+(IF(K2747&lt;&gt;K2746,(-P2747*'inputs and tables'!$K$22-'inputs and tables'!$K$21)-P2747*'inputs and tables'!$K$22,0)*('inputs and tables'!$K$15+'inputs and tables'!$K$16)))*(IF(AND(K2747=0,'inputs and tables'!$K$16=1),data!C2747/data!C2748,1)*IF(AND(K2747=1,'inputs and tables'!$K$15=1),data!C2748/data!C2747,1))</f>
        <v>127427.42386364457</v>
      </c>
      <c r="R2748" s="36">
        <f ca="1">1-O2748/MAX($O$202:O2748)</f>
        <v>8.5652163115634061E-2</v>
      </c>
      <c r="S2748" s="36">
        <f>1-N2748/MAX($N$202:N2748)</f>
        <v>0.70479642909375562</v>
      </c>
    </row>
    <row r="2749" spans="1:19" x14ac:dyDescent="0.4">
      <c r="A2749" s="17">
        <f t="shared" si="128"/>
        <v>2747</v>
      </c>
      <c r="B2749">
        <v>1657584000</v>
      </c>
      <c r="C2749">
        <v>19303.650000000001</v>
      </c>
      <c r="D2749" s="14">
        <f t="shared" si="129"/>
        <v>44754</v>
      </c>
      <c r="F2749">
        <f ca="1">IF(A2749&lt;$F$2,"",AVERAGE(INDIRECT("C"&amp;A2749-$F$2+3):C2749))</f>
        <v>23590.302954545456</v>
      </c>
      <c r="G2749" s="2">
        <f ca="1">IF(A2749&lt;$G$2,"",IF(A2749=$G$2,AVERAGE(INDIRECT("C"&amp;A2749-$G$2+3):C2749),G2748+(2/($G$2+3))*(C2749-G2748)))</f>
        <v>23610.332991555333</v>
      </c>
      <c r="J2749">
        <f ca="1">IF(F2749="","",IF(C2749&lt;(F2749*(1-'inputs and tables'!$K$14)),0,IF(C2749&gt;(F2749*(1+'inputs and tables'!$K$14)),1,J2748)))</f>
        <v>0</v>
      </c>
      <c r="K2749">
        <f ca="1">IF(G2749="","",IF(C2749&lt;(G2749*(1-'inputs and tables'!$K$14)),0,IF(C2749&gt;(G2749*(1+'inputs and tables'!$K$14)),1,K2748)))</f>
        <v>0</v>
      </c>
      <c r="N2749" s="13">
        <f t="shared" si="130"/>
        <v>69465.076109251968</v>
      </c>
      <c r="O2749" s="10">
        <f ca="1">(O2748+(IF(J2748&lt;&gt;J2747,(-O2748*'inputs and tables'!$K$22-'inputs and tables'!$K$21)-O2748*'inputs and tables'!$K$22,0)*('inputs and tables'!$K$15+'inputs and tables'!$K$16)))*(IF(AND(J2748=0,'inputs and tables'!$K$16=1),(data!C2748/data!C2749-1)*'inputs and tables'!$K$18+1,1)*IF(AND(J2748=1,'inputs and tables'!$K$15=1),(data!C2749/data!C2748-1)*'inputs and tables'!$K$17+1,1))</f>
        <v>64004100.34433765</v>
      </c>
      <c r="P2749" s="10">
        <f ca="1">(P2748+(IF(K2748&lt;&gt;K2747,(-P2748*'inputs and tables'!$K$22-'inputs and tables'!$K$21)-P2748*'inputs and tables'!$K$22,0)*('inputs and tables'!$K$15+'inputs and tables'!$K$16)))*(IF(AND(K2748=0,'inputs and tables'!$K$16=1),data!C2748/data!C2749,1)*IF(AND(K2748=1,'inputs and tables'!$K$15=1),data!C2749/data!C2748,1))</f>
        <v>131644.14400805344</v>
      </c>
      <c r="R2749" s="36">
        <f ca="1">1-O2749/MAX($O$202:O2749)</f>
        <v>5.539534063672491E-2</v>
      </c>
      <c r="S2749" s="36">
        <f>1-N2749/MAX($N$202:N2749)</f>
        <v>0.71425215424979172</v>
      </c>
    </row>
    <row r="2750" spans="1:19" x14ac:dyDescent="0.4">
      <c r="A2750" s="17">
        <f t="shared" si="128"/>
        <v>2748</v>
      </c>
      <c r="B2750">
        <v>1657670400</v>
      </c>
      <c r="C2750">
        <v>20220.23</v>
      </c>
      <c r="D2750" s="14">
        <f t="shared" si="129"/>
        <v>44755</v>
      </c>
      <c r="F2750">
        <f ca="1">IF(A2750&lt;$F$2,"",AVERAGE(INDIRECT("C"&amp;A2750-$F$2+3):C2750))</f>
        <v>23329.139545454549</v>
      </c>
      <c r="G2750" s="2">
        <f ca="1">IF(A2750&lt;$G$2,"",IF(A2750=$G$2,AVERAGE(INDIRECT("C"&amp;A2750-$G$2+3):C2750),G2749+(2/($G$2+3))*(C2750-G2749)))</f>
        <v>23466.073289787022</v>
      </c>
      <c r="J2750">
        <f ca="1">IF(F2750="","",IF(C2750&lt;(F2750*(1-'inputs and tables'!$K$14)),0,IF(C2750&gt;(F2750*(1+'inputs and tables'!$K$14)),1,J2749)))</f>
        <v>0</v>
      </c>
      <c r="K2750">
        <f ca="1">IF(G2750="","",IF(C2750&lt;(G2750*(1-'inputs and tables'!$K$14)),0,IF(C2750&gt;(G2750*(1+'inputs and tables'!$K$14)),1,K2749)))</f>
        <v>0</v>
      </c>
      <c r="N2750" s="13">
        <f t="shared" si="130"/>
        <v>72763.431573644353</v>
      </c>
      <c r="O2750" s="10">
        <f ca="1">(O2749+(IF(J2749&lt;&gt;J2748,(-O2749*'inputs and tables'!$K$22-'inputs and tables'!$K$21)-O2749*'inputs and tables'!$K$22,0)*('inputs and tables'!$K$15+'inputs and tables'!$K$16)))*(IF(AND(J2749=0,'inputs and tables'!$K$16=1),(data!C2749/data!C2750-1)*'inputs and tables'!$K$18+1,1)*IF(AND(J2749=1,'inputs and tables'!$K$15=1),(data!C2750/data!C2749-1)*'inputs and tables'!$K$17+1,1))</f>
        <v>61102804.053760692</v>
      </c>
      <c r="P2750" s="10">
        <f ca="1">(P2749+(IF(K2749&lt;&gt;K2748,(-P2749*'inputs and tables'!$K$22-'inputs and tables'!$K$21)-P2749*'inputs and tables'!$K$22,0)*('inputs and tables'!$K$15+'inputs and tables'!$K$16)))*(IF(AND(K2749=0,'inputs and tables'!$K$16=1),data!C2749/data!C2750,1)*IF(AND(K2749=1,'inputs and tables'!$K$15=1),data!C2750/data!C2749,1))</f>
        <v>125676.73466034071</v>
      </c>
      <c r="R2750" s="36">
        <f ca="1">1-O2750/MAX($O$202:O2750)</f>
        <v>9.8214128488257169E-2</v>
      </c>
      <c r="S2750" s="36">
        <f>1-N2750/MAX($N$202:N2750)</f>
        <v>0.700684214484114</v>
      </c>
    </row>
    <row r="2751" spans="1:19" x14ac:dyDescent="0.4">
      <c r="A2751" s="17">
        <f t="shared" si="128"/>
        <v>2749</v>
      </c>
      <c r="B2751">
        <v>1657756800</v>
      </c>
      <c r="C2751">
        <v>20577.02</v>
      </c>
      <c r="D2751" s="14">
        <f t="shared" si="129"/>
        <v>44756</v>
      </c>
      <c r="F2751">
        <f ca="1">IF(A2751&lt;$F$2,"",AVERAGE(INDIRECT("C"&amp;A2751-$F$2+3):C2751))</f>
        <v>23074.434318181822</v>
      </c>
      <c r="G2751" s="2">
        <f ca="1">IF(A2751&lt;$G$2,"",IF(A2751=$G$2,AVERAGE(INDIRECT("C"&amp;A2751-$G$2+3):C2751),G2750+(2/($G$2+3))*(C2751-G2750)))</f>
        <v>23343.134851923744</v>
      </c>
      <c r="J2751">
        <f ca="1">IF(F2751="","",IF(C2751&lt;(F2751*(1-'inputs and tables'!$K$14)),0,IF(C2751&gt;(F2751*(1+'inputs and tables'!$K$14)),1,J2750)))</f>
        <v>0</v>
      </c>
      <c r="K2751">
        <f ca="1">IF(G2751="","",IF(C2751&lt;(G2751*(1-'inputs and tables'!$K$14)),0,IF(C2751&gt;(G2751*(1+'inputs and tables'!$K$14)),1,K2750)))</f>
        <v>0</v>
      </c>
      <c r="N2751" s="13">
        <f t="shared" si="130"/>
        <v>74047.356867825511</v>
      </c>
      <c r="O2751" s="10">
        <f ca="1">(O2750+(IF(J2750&lt;&gt;J2749,(-O2750*'inputs and tables'!$K$22-'inputs and tables'!$K$21)-O2750*'inputs and tables'!$K$22,0)*('inputs and tables'!$K$15+'inputs and tables'!$K$16)))*(IF(AND(J2750=0,'inputs and tables'!$K$16=1),(data!C2750/data!C2751-1)*'inputs and tables'!$K$18+1,1)*IF(AND(J2750=1,'inputs and tables'!$K$15=1),(data!C2751/data!C2750-1)*'inputs and tables'!$K$17+1,1))</f>
        <v>60043327.537805453</v>
      </c>
      <c r="P2751" s="10">
        <f ca="1">(P2750+(IF(K2750&lt;&gt;K2749,(-P2750*'inputs and tables'!$K$22-'inputs and tables'!$K$21)-P2750*'inputs and tables'!$K$22,0)*('inputs and tables'!$K$15+'inputs and tables'!$K$16)))*(IF(AND(K2750=0,'inputs and tables'!$K$16=1),data!C2750/data!C2751,1)*IF(AND(K2750=1,'inputs and tables'!$K$15=1),data!C2751/data!C2750,1))</f>
        <v>123497.59491321196</v>
      </c>
      <c r="R2751" s="36">
        <f ca="1">1-O2751/MAX($O$202:O2751)</f>
        <v>0.11385041503979265</v>
      </c>
      <c r="S2751" s="36">
        <f>1-N2751/MAX($N$202:N2751)</f>
        <v>0.69540272762099653</v>
      </c>
    </row>
    <row r="2752" spans="1:19" x14ac:dyDescent="0.4">
      <c r="A2752" s="17">
        <f t="shared" si="128"/>
        <v>2750</v>
      </c>
      <c r="B2752">
        <v>1657843200</v>
      </c>
      <c r="C2752">
        <v>20827.55</v>
      </c>
      <c r="D2752" s="14">
        <f t="shared" si="129"/>
        <v>44757</v>
      </c>
      <c r="F2752">
        <f ca="1">IF(A2752&lt;$F$2,"",AVERAGE(INDIRECT("C"&amp;A2752-$F$2+3):C2752))</f>
        <v>22870.769772727279</v>
      </c>
      <c r="G2752" s="2">
        <f ca="1">IF(A2752&lt;$G$2,"",IF(A2752=$G$2,AVERAGE(INDIRECT("C"&amp;A2752-$G$2+3):C2752),G2751+(2/($G$2+3))*(C2752-G2751)))</f>
        <v>23236.088688012096</v>
      </c>
      <c r="J2752">
        <f ca="1">IF(F2752="","",IF(C2752&lt;(F2752*(1-'inputs and tables'!$K$14)),0,IF(C2752&gt;(F2752*(1+'inputs and tables'!$K$14)),1,J2751)))</f>
        <v>0</v>
      </c>
      <c r="K2752">
        <f ca="1">IF(G2752="","",IF(C2752&lt;(G2752*(1-'inputs and tables'!$K$14)),0,IF(C2752&gt;(G2752*(1+'inputs and tables'!$K$14)),1,K2751)))</f>
        <v>0</v>
      </c>
      <c r="N2752" s="13">
        <f t="shared" si="130"/>
        <v>74948.900644139867</v>
      </c>
      <c r="O2752" s="10">
        <f ca="1">(O2751+(IF(J2751&lt;&gt;J2750,(-O2751*'inputs and tables'!$K$22-'inputs and tables'!$K$21)-O2751*'inputs and tables'!$K$22,0)*('inputs and tables'!$K$15+'inputs and tables'!$K$16)))*(IF(AND(J2751=0,'inputs and tables'!$K$16=1),(data!C2751/data!C2752-1)*'inputs and tables'!$K$18+1,1)*IF(AND(J2751=1,'inputs and tables'!$K$15=1),(data!C2752/data!C2751-1)*'inputs and tables'!$K$17+1,1))</f>
        <v>59321079.609074213</v>
      </c>
      <c r="P2752" s="10">
        <f ca="1">(P2751+(IF(K2751&lt;&gt;K2750,(-P2751*'inputs and tables'!$K$22-'inputs and tables'!$K$21)-P2751*'inputs and tables'!$K$22,0)*('inputs and tables'!$K$15+'inputs and tables'!$K$16)))*(IF(AND(K2751=0,'inputs and tables'!$K$16=1),data!C2751/data!C2752,1)*IF(AND(K2751=1,'inputs and tables'!$K$15=1),data!C2752/data!C2751,1))</f>
        <v>122012.06961361566</v>
      </c>
      <c r="R2752" s="36">
        <f ca="1">1-O2752/MAX($O$202:O2752)</f>
        <v>0.12450971272579403</v>
      </c>
      <c r="S2752" s="36">
        <f>1-N2752/MAX($N$202:N2752)</f>
        <v>0.6916941850502496</v>
      </c>
    </row>
    <row r="2753" spans="1:19" x14ac:dyDescent="0.4">
      <c r="A2753" s="17">
        <f t="shared" si="128"/>
        <v>2751</v>
      </c>
      <c r="B2753">
        <v>1657929600</v>
      </c>
      <c r="C2753">
        <v>21189.68</v>
      </c>
      <c r="D2753" s="14">
        <f t="shared" si="129"/>
        <v>44758</v>
      </c>
      <c r="F2753">
        <f ca="1">IF(A2753&lt;$F$2,"",AVERAGE(INDIRECT("C"&amp;A2753-$F$2+3):C2753))</f>
        <v>22660.67727272728</v>
      </c>
      <c r="G2753" s="2">
        <f ca="1">IF(A2753&lt;$G$2,"",IF(A2753=$G$2,AVERAGE(INDIRECT("C"&amp;A2753-$G$2+3):C2753),G2752+(2/($G$2+3))*(C2753-G2752)))</f>
        <v>23149.007467245625</v>
      </c>
      <c r="J2753">
        <f ca="1">IF(F2753="","",IF(C2753&lt;(F2753*(1-'inputs and tables'!$K$14)),0,IF(C2753&gt;(F2753*(1+'inputs and tables'!$K$14)),1,J2752)))</f>
        <v>0</v>
      </c>
      <c r="K2753">
        <f ca="1">IF(G2753="","",IF(C2753&lt;(G2753*(1-'inputs and tables'!$K$14)),0,IF(C2753&gt;(G2753*(1+'inputs and tables'!$K$14)),1,K2752)))</f>
        <v>0</v>
      </c>
      <c r="N2753" s="13">
        <f t="shared" si="130"/>
        <v>76252.042174961418</v>
      </c>
      <c r="O2753" s="10">
        <f ca="1">(O2752+(IF(J2752&lt;&gt;J2751,(-O2752*'inputs and tables'!$K$22-'inputs and tables'!$K$21)-O2752*'inputs and tables'!$K$22,0)*('inputs and tables'!$K$15+'inputs and tables'!$K$16)))*(IF(AND(J2752=0,'inputs and tables'!$K$16=1),(data!C2752/data!C2753-1)*'inputs and tables'!$K$18+1,1)*IF(AND(J2752=1,'inputs and tables'!$K$15=1),(data!C2753/data!C2752-1)*'inputs and tables'!$K$17+1,1))</f>
        <v>58307286.925143443</v>
      </c>
      <c r="P2753" s="10">
        <f ca="1">(P2752+(IF(K2752&lt;&gt;K2751,(-P2752*'inputs and tables'!$K$22-'inputs and tables'!$K$21)-P2752*'inputs and tables'!$K$22,0)*('inputs and tables'!$K$15+'inputs and tables'!$K$16)))*(IF(AND(K2752=0,'inputs and tables'!$K$16=1),data!C2752/data!C2753,1)*IF(AND(K2752=1,'inputs and tables'!$K$15=1),data!C2753/data!C2752,1))</f>
        <v>119926.89273651422</v>
      </c>
      <c r="R2753" s="36">
        <f ca="1">1-O2753/MAX($O$202:O2753)</f>
        <v>0.13947177433930635</v>
      </c>
      <c r="S2753" s="36">
        <f>1-N2753/MAX($N$202:N2753)</f>
        <v>0.68633365129722756</v>
      </c>
    </row>
    <row r="2754" spans="1:19" x14ac:dyDescent="0.4">
      <c r="A2754" s="17">
        <f t="shared" si="128"/>
        <v>2752</v>
      </c>
      <c r="B2754">
        <v>1658016000</v>
      </c>
      <c r="C2754">
        <v>20791.740000000002</v>
      </c>
      <c r="D2754" s="14">
        <f t="shared" si="129"/>
        <v>44759</v>
      </c>
      <c r="F2754">
        <f ca="1">IF(A2754&lt;$F$2,"",AVERAGE(INDIRECT("C"&amp;A2754-$F$2+3):C2754))</f>
        <v>22458.879318181829</v>
      </c>
      <c r="G2754" s="2">
        <f ca="1">IF(A2754&lt;$G$2,"",IF(A2754=$G$2,AVERAGE(INDIRECT("C"&amp;A2754-$G$2+3):C2754),G2753+(2/($G$2+3))*(C2754-G2753)))</f>
        <v>23048.69821332028</v>
      </c>
      <c r="J2754">
        <f ca="1">IF(F2754="","",IF(C2754&lt;(F2754*(1-'inputs and tables'!$K$14)),0,IF(C2754&gt;(F2754*(1+'inputs and tables'!$K$14)),1,J2753)))</f>
        <v>0</v>
      </c>
      <c r="K2754">
        <f ca="1">IF(G2754="","",IF(C2754&lt;(G2754*(1-'inputs and tables'!$K$14)),0,IF(C2754&gt;(G2754*(1+'inputs and tables'!$K$14)),1,K2753)))</f>
        <v>0</v>
      </c>
      <c r="N2754" s="13">
        <f t="shared" si="130"/>
        <v>74820.036705171209</v>
      </c>
      <c r="O2754" s="10">
        <f ca="1">(O2753+(IF(J2753&lt;&gt;J2752,(-O2753*'inputs and tables'!$K$22-'inputs and tables'!$K$21)-O2753*'inputs and tables'!$K$22,0)*('inputs and tables'!$K$15+'inputs and tables'!$K$16)))*(IF(AND(J2753=0,'inputs and tables'!$K$16=1),(data!C2753/data!C2754-1)*'inputs and tables'!$K$18+1,1)*IF(AND(J2753=1,'inputs and tables'!$K$15=1),(data!C2754/data!C2753-1)*'inputs and tables'!$K$17+1,1))</f>
        <v>59423249.40634951</v>
      </c>
      <c r="P2754" s="10">
        <f ca="1">(P2753+(IF(K2753&lt;&gt;K2752,(-P2753*'inputs and tables'!$K$22-'inputs and tables'!$K$21)-P2753*'inputs and tables'!$K$22,0)*('inputs and tables'!$K$15+'inputs and tables'!$K$16)))*(IF(AND(K2753=0,'inputs and tables'!$K$16=1),data!C2753/data!C2754,1)*IF(AND(K2753=1,'inputs and tables'!$K$15=1),data!C2754/data!C2753,1))</f>
        <v>122222.21326743506</v>
      </c>
      <c r="R2754" s="36">
        <f ca="1">1-O2754/MAX($O$202:O2754)</f>
        <v>0.12300183954215071</v>
      </c>
      <c r="S2754" s="36">
        <f>1-N2754/MAX($N$202:N2754)</f>
        <v>0.69222427290183797</v>
      </c>
    </row>
    <row r="2755" spans="1:19" x14ac:dyDescent="0.4">
      <c r="A2755" s="17">
        <f t="shared" si="128"/>
        <v>2753</v>
      </c>
      <c r="B2755">
        <v>1658102400</v>
      </c>
      <c r="C2755">
        <v>22427.56</v>
      </c>
      <c r="D2755" s="14">
        <f t="shared" si="129"/>
        <v>44760</v>
      </c>
      <c r="F2755">
        <f ca="1">IF(A2755&lt;$F$2,"",AVERAGE(INDIRECT("C"&amp;A2755-$F$2+3):C2755))</f>
        <v>22290.34250000001</v>
      </c>
      <c r="G2755" s="2">
        <f ca="1">IF(A2755&lt;$G$2,"",IF(A2755=$G$2,AVERAGE(INDIRECT("C"&amp;A2755-$G$2+3):C2755),G2754+(2/($G$2+3))*(C2755-G2754)))</f>
        <v>23022.266799987501</v>
      </c>
      <c r="J2755">
        <f ca="1">IF(F2755="","",IF(C2755&lt;(F2755*(1-'inputs and tables'!$K$14)),0,IF(C2755&gt;(F2755*(1+'inputs and tables'!$K$14)),1,J2754)))</f>
        <v>1</v>
      </c>
      <c r="K2755">
        <f ca="1">IF(G2755="","",IF(C2755&lt;(G2755*(1-'inputs and tables'!$K$14)),0,IF(C2755&gt;(G2755*(1+'inputs and tables'!$K$14)),1,K2754)))</f>
        <v>0</v>
      </c>
      <c r="N2755" s="13">
        <f t="shared" si="130"/>
        <v>80706.610529346261</v>
      </c>
      <c r="O2755" s="10">
        <f ca="1">(O2754+(IF(J2754&lt;&gt;J2753,(-O2754*'inputs and tables'!$K$22-'inputs and tables'!$K$21)-O2754*'inputs and tables'!$K$22,0)*('inputs and tables'!$K$15+'inputs and tables'!$K$16)))*(IF(AND(J2754=0,'inputs and tables'!$K$16=1),(data!C2754/data!C2755-1)*'inputs and tables'!$K$18+1,1)*IF(AND(J2754=1,'inputs and tables'!$K$15=1),(data!C2755/data!C2754-1)*'inputs and tables'!$K$17+1,1))</f>
        <v>55089040.074442938</v>
      </c>
      <c r="P2755" s="10">
        <f ca="1">(P2754+(IF(K2754&lt;&gt;K2753,(-P2754*'inputs and tables'!$K$22-'inputs and tables'!$K$21)-P2754*'inputs and tables'!$K$22,0)*('inputs and tables'!$K$15+'inputs and tables'!$K$16)))*(IF(AND(K2754=0,'inputs and tables'!$K$16=1),data!C2754/data!C2755,1)*IF(AND(K2754=1,'inputs and tables'!$K$15=1),data!C2755/data!C2754,1))</f>
        <v>113307.57694912243</v>
      </c>
      <c r="R2755" s="36">
        <f ca="1">1-O2755/MAX($O$202:O2755)</f>
        <v>0.18696827774765135</v>
      </c>
      <c r="S2755" s="36">
        <f>1-N2755/MAX($N$202:N2755)</f>
        <v>0.66800957562774188</v>
      </c>
    </row>
    <row r="2756" spans="1:19" x14ac:dyDescent="0.4">
      <c r="A2756" s="17">
        <f t="shared" si="128"/>
        <v>2754</v>
      </c>
      <c r="B2756">
        <v>1658188800</v>
      </c>
      <c r="C2756">
        <v>23395.06</v>
      </c>
      <c r="D2756" s="14">
        <f t="shared" si="129"/>
        <v>44761</v>
      </c>
      <c r="F2756">
        <f ca="1">IF(A2756&lt;$F$2,"",AVERAGE(INDIRECT("C"&amp;A2756-$F$2+3):C2756))</f>
        <v>22142.46795454546</v>
      </c>
      <c r="G2756" s="2">
        <f ca="1">IF(A2756&lt;$G$2,"",IF(A2756=$G$2,AVERAGE(INDIRECT("C"&amp;A2756-$G$2+3):C2756),G2755+(2/($G$2+3))*(C2756-G2755)))</f>
        <v>23038.130340413565</v>
      </c>
      <c r="J2756">
        <f ca="1">IF(F2756="","",IF(C2756&lt;(F2756*(1-'inputs and tables'!$K$14)),0,IF(C2756&gt;(F2756*(1+'inputs and tables'!$K$14)),1,J2755)))</f>
        <v>1</v>
      </c>
      <c r="K2756">
        <f ca="1">IF(G2756="","",IF(C2756&lt;(G2756*(1-'inputs and tables'!$K$14)),0,IF(C2756&gt;(G2756*(1+'inputs and tables'!$K$14)),1,K2755)))</f>
        <v>1</v>
      </c>
      <c r="N2756" s="13">
        <f t="shared" si="130"/>
        <v>84188.203965598019</v>
      </c>
      <c r="O2756" s="10">
        <f ca="1">(O2755+(IF(J2755&lt;&gt;J2754,(-O2755*'inputs and tables'!$K$22-'inputs and tables'!$K$21)-O2755*'inputs and tables'!$K$22,0)*('inputs and tables'!$K$15+'inputs and tables'!$K$16)))*(IF(AND(J2755=0,'inputs and tables'!$K$16=1),(data!C2755/data!C2756-1)*'inputs and tables'!$K$18+1,1)*IF(AND(J2755=1,'inputs and tables'!$K$15=1),(data!C2756/data!C2755-1)*'inputs and tables'!$K$17+1,1))</f>
        <v>60315247.682430848</v>
      </c>
      <c r="P2756" s="10">
        <f ca="1">(P2755+(IF(K2755&lt;&gt;K2754,(-P2755*'inputs and tables'!$K$22-'inputs and tables'!$K$21)-P2755*'inputs and tables'!$K$22,0)*('inputs and tables'!$K$15+'inputs and tables'!$K$16)))*(IF(AND(K2755=0,'inputs and tables'!$K$16=1),data!C2755/data!C2756,1)*IF(AND(K2755=1,'inputs and tables'!$K$15=1),data!C2756/data!C2755,1))</f>
        <v>108621.75521161563</v>
      </c>
      <c r="R2756" s="36">
        <f ca="1">1-O2756/MAX($O$202:O2756)</f>
        <v>0.10983728097172496</v>
      </c>
      <c r="S2756" s="36">
        <f>1-N2756/MAX($N$202:N2756)</f>
        <v>0.65368787787818028</v>
      </c>
    </row>
    <row r="2757" spans="1:19" x14ac:dyDescent="0.4">
      <c r="A2757" s="17">
        <f t="shared" ref="A2757:A2820" si="131">A2756+1</f>
        <v>2755</v>
      </c>
      <c r="B2757">
        <v>1658275200</v>
      </c>
      <c r="C2757">
        <v>23226.99</v>
      </c>
      <c r="D2757" s="14">
        <f t="shared" si="129"/>
        <v>44762</v>
      </c>
      <c r="F2757">
        <f ca="1">IF(A2757&lt;$F$2,"",AVERAGE(INDIRECT("C"&amp;A2757-$F$2+3):C2757))</f>
        <v>21957.999318181824</v>
      </c>
      <c r="G2757" s="2">
        <f ca="1">IF(A2757&lt;$G$2,"",IF(A2757=$G$2,AVERAGE(INDIRECT("C"&amp;A2757-$G$2+3):C2757),G2756+(2/($G$2+3))*(C2757-G2756)))</f>
        <v>23046.166921672564</v>
      </c>
      <c r="J2757">
        <f ca="1">IF(F2757="","",IF(C2757&lt;(F2757*(1-'inputs and tables'!$K$14)),0,IF(C2757&gt;(F2757*(1+'inputs and tables'!$K$14)),1,J2756)))</f>
        <v>1</v>
      </c>
      <c r="K2757">
        <f ca="1">IF(G2757="","",IF(C2757&lt;(G2757*(1-'inputs and tables'!$K$14)),0,IF(C2757&gt;(G2757*(1+'inputs and tables'!$K$14)),1,K2756)))</f>
        <v>1</v>
      </c>
      <c r="N2757" s="13">
        <f t="shared" si="130"/>
        <v>83583.39630789173</v>
      </c>
      <c r="O2757" s="10">
        <f ca="1">(O2756+(IF(J2756&lt;&gt;J2755,(-O2756*'inputs and tables'!$K$22-'inputs and tables'!$K$21)-O2756*'inputs and tables'!$K$22,0)*('inputs and tables'!$K$15+'inputs and tables'!$K$16)))*(IF(AND(J2756=0,'inputs and tables'!$K$16=1),(data!C2756/data!C2757-1)*'inputs and tables'!$K$18+1,1)*IF(AND(J2756=1,'inputs and tables'!$K$15=1),(data!C2757/data!C2756-1)*'inputs and tables'!$K$17+1,1))</f>
        <v>59340312.663009278</v>
      </c>
      <c r="P2757" s="10">
        <f ca="1">(P2756+(IF(K2756&lt;&gt;K2755,(-P2756*'inputs and tables'!$K$22-'inputs and tables'!$K$21)-P2756*'inputs and tables'!$K$22,0)*('inputs and tables'!$K$15+'inputs and tables'!$K$16)))*(IF(AND(K2756=0,'inputs and tables'!$K$16=1),data!C2756/data!C2757,1)*IF(AND(K2756=1,'inputs and tables'!$K$15=1),data!C2757/data!C2756,1))</f>
        <v>107625.73420365149</v>
      </c>
      <c r="R2757" s="36">
        <f ca="1">1-O2757/MAX($O$202:O2757)</f>
        <v>0.12422586165589222</v>
      </c>
      <c r="S2757" s="36">
        <f>1-N2757/MAX($N$202:N2757)</f>
        <v>0.6561757825198018</v>
      </c>
    </row>
    <row r="2758" spans="1:19" x14ac:dyDescent="0.4">
      <c r="A2758" s="17">
        <f t="shared" si="131"/>
        <v>2756</v>
      </c>
      <c r="B2758">
        <v>1658361600</v>
      </c>
      <c r="C2758">
        <v>23153.96</v>
      </c>
      <c r="D2758" s="14">
        <f t="shared" si="129"/>
        <v>44763</v>
      </c>
      <c r="F2758">
        <f ca="1">IF(A2758&lt;$F$2,"",AVERAGE(INDIRECT("C"&amp;A2758-$F$2+3):C2758))</f>
        <v>21777.250681818186</v>
      </c>
      <c r="G2758" s="2">
        <f ca="1">IF(A2758&lt;$G$2,"",IF(A2758=$G$2,AVERAGE(INDIRECT("C"&amp;A2758-$G$2+3):C2758),G2757+(2/($G$2+3))*(C2758-G2757)))</f>
        <v>23050.753861175861</v>
      </c>
      <c r="J2758">
        <f ca="1">IF(F2758="","",IF(C2758&lt;(F2758*(1-'inputs and tables'!$K$14)),0,IF(C2758&gt;(F2758*(1+'inputs and tables'!$K$14)),1,J2757)))</f>
        <v>1</v>
      </c>
      <c r="K2758">
        <f ca="1">IF(G2758="","",IF(C2758&lt;(G2758*(1-'inputs and tables'!$K$14)),0,IF(C2758&gt;(G2758*(1+'inputs and tables'!$K$14)),1,K2757)))</f>
        <v>1</v>
      </c>
      <c r="N2758" s="13">
        <f t="shared" si="130"/>
        <v>83320.594479830266</v>
      </c>
      <c r="O2758" s="10">
        <f ca="1">(O2757+(IF(J2757&lt;&gt;J2756,(-O2757*'inputs and tables'!$K$22-'inputs and tables'!$K$21)-O2757*'inputs and tables'!$K$22,0)*('inputs and tables'!$K$15+'inputs and tables'!$K$16)))*(IF(AND(J2757=0,'inputs and tables'!$K$16=1),(data!C2757/data!C2758-1)*'inputs and tables'!$K$18+1,1)*IF(AND(J2757=1,'inputs and tables'!$K$15=1),(data!C2758/data!C2757-1)*'inputs and tables'!$K$17+1,1))</f>
        <v>58920514.323835574</v>
      </c>
      <c r="P2758" s="10">
        <f ca="1">(P2757+(IF(K2757&lt;&gt;K2756,(-P2757*'inputs and tables'!$K$22-'inputs and tables'!$K$21)-P2757*'inputs and tables'!$K$22,0)*('inputs and tables'!$K$15+'inputs and tables'!$K$16)))*(IF(AND(K2757=0,'inputs and tables'!$K$16=1),data!C2757/data!C2758,1)*IF(AND(K2757=1,'inputs and tables'!$K$15=1),data!C2758/data!C2757,1))</f>
        <v>107287.33876933594</v>
      </c>
      <c r="R2758" s="36">
        <f ca="1">1-O2758/MAX($O$202:O2758)</f>
        <v>0.13042145639190239</v>
      </c>
      <c r="S2758" s="36">
        <f>1-N2758/MAX($N$202:N2758)</f>
        <v>0.65725683015458258</v>
      </c>
    </row>
    <row r="2759" spans="1:19" x14ac:dyDescent="0.4">
      <c r="A2759" s="17">
        <f t="shared" si="131"/>
        <v>2757</v>
      </c>
      <c r="B2759">
        <v>1658448000</v>
      </c>
      <c r="C2759">
        <v>22687.68</v>
      </c>
      <c r="D2759" s="14">
        <f t="shared" si="129"/>
        <v>44764</v>
      </c>
      <c r="F2759">
        <f ca="1">IF(A2759&lt;$F$2,"",AVERAGE(INDIRECT("C"&amp;A2759-$F$2+3):C2759))</f>
        <v>21607.038863636368</v>
      </c>
      <c r="G2759" s="2">
        <f ca="1">IF(A2759&lt;$G$2,"",IF(A2759=$G$2,AVERAGE(INDIRECT("C"&amp;A2759-$G$2+3):C2759),G2758+(2/($G$2+3))*(C2759-G2758)))</f>
        <v>23035.303909636463</v>
      </c>
      <c r="J2759">
        <f ca="1">IF(F2759="","",IF(C2759&lt;(F2759*(1-'inputs and tables'!$K$14)),0,IF(C2759&gt;(F2759*(1+'inputs and tables'!$K$14)),1,J2758)))</f>
        <v>1</v>
      </c>
      <c r="K2759">
        <f ca="1">IF(G2759="","",IF(C2759&lt;(G2759*(1-'inputs and tables'!$K$14)),0,IF(C2759&gt;(G2759*(1+'inputs and tables'!$K$14)),1,K2758)))</f>
        <v>0</v>
      </c>
      <c r="N2759" s="13">
        <f t="shared" si="130"/>
        <v>81642.664363597229</v>
      </c>
      <c r="O2759" s="10">
        <f ca="1">(O2758+(IF(J2758&lt;&gt;J2757,(-O2758*'inputs and tables'!$K$22-'inputs and tables'!$K$21)-O2758*'inputs and tables'!$K$22,0)*('inputs and tables'!$K$15+'inputs and tables'!$K$16)))*(IF(AND(J2758=0,'inputs and tables'!$K$16=1),(data!C2758/data!C2759-1)*'inputs and tables'!$K$18+1,1)*IF(AND(J2758=1,'inputs and tables'!$K$15=1),(data!C2759/data!C2758-1)*'inputs and tables'!$K$17+1,1))</f>
        <v>56250764.562128924</v>
      </c>
      <c r="P2759" s="10">
        <f ca="1">(P2758+(IF(K2758&lt;&gt;K2757,(-P2758*'inputs and tables'!$K$22-'inputs and tables'!$K$21)-P2758*'inputs and tables'!$K$22,0)*('inputs and tables'!$K$15+'inputs and tables'!$K$16)))*(IF(AND(K2758=0,'inputs and tables'!$K$16=1),data!C2758/data!C2759,1)*IF(AND(K2758=1,'inputs and tables'!$K$15=1),data!C2759/data!C2758,1))</f>
        <v>105126.76060813303</v>
      </c>
      <c r="R2759" s="36">
        <f ca="1">1-O2759/MAX($O$202:O2759)</f>
        <v>0.16982296427459542</v>
      </c>
      <c r="S2759" s="36">
        <f>1-N2759/MAX($N$202:N2759)</f>
        <v>0.66415907431651089</v>
      </c>
    </row>
    <row r="2760" spans="1:19" x14ac:dyDescent="0.4">
      <c r="A2760" s="17">
        <f t="shared" si="131"/>
        <v>2758</v>
      </c>
      <c r="B2760">
        <v>1658534400</v>
      </c>
      <c r="C2760">
        <v>22450.69</v>
      </c>
      <c r="D2760" s="14">
        <f t="shared" si="129"/>
        <v>44765</v>
      </c>
      <c r="F2760">
        <f ca="1">IF(A2760&lt;$F$2,"",AVERAGE(INDIRECT("C"&amp;A2760-$F$2+3):C2760))</f>
        <v>21433.654090909098</v>
      </c>
      <c r="G2760" s="2">
        <f ca="1">IF(A2760&lt;$G$2,"",IF(A2760=$G$2,AVERAGE(INDIRECT("C"&amp;A2760-$G$2+3):C2760),G2759+(2/($G$2+3))*(C2760-G2759)))</f>
        <v>23010.426721992357</v>
      </c>
      <c r="J2760">
        <f ca="1">IF(F2760="","",IF(C2760&lt;(F2760*(1-'inputs and tables'!$K$14)),0,IF(C2760&gt;(F2760*(1+'inputs and tables'!$K$14)),1,J2759)))</f>
        <v>1</v>
      </c>
      <c r="K2760">
        <f ca="1">IF(G2760="","",IF(C2760&lt;(G2760*(1-'inputs and tables'!$K$14)),0,IF(C2760&gt;(G2760*(1+'inputs and tables'!$K$14)),1,K2759)))</f>
        <v>0</v>
      </c>
      <c r="N2760" s="13">
        <f t="shared" si="130"/>
        <v>80789.844902659446</v>
      </c>
      <c r="O2760" s="10">
        <f ca="1">(O2759+(IF(J2759&lt;&gt;J2758,(-O2759*'inputs and tables'!$K$22-'inputs and tables'!$K$21)-O2759*'inputs and tables'!$K$22,0)*('inputs and tables'!$K$15+'inputs and tables'!$K$16)))*(IF(AND(J2759=0,'inputs and tables'!$K$16=1),(data!C2759/data!C2760-1)*'inputs and tables'!$K$18+1,1)*IF(AND(J2759=1,'inputs and tables'!$K$15=1),(data!C2760/data!C2759-1)*'inputs and tables'!$K$17+1,1))</f>
        <v>54928705.42868942</v>
      </c>
      <c r="P2760" s="10">
        <f ca="1">(P2759+(IF(K2759&lt;&gt;K2758,(-P2759*'inputs and tables'!$K$22-'inputs and tables'!$K$21)-P2759*'inputs and tables'!$K$22,0)*('inputs and tables'!$K$15+'inputs and tables'!$K$16)))*(IF(AND(K2759=0,'inputs and tables'!$K$16=1),data!C2759/data!C2760,1)*IF(AND(K2759=1,'inputs and tables'!$K$15=1),data!C2760/data!C2759,1))</f>
        <v>106024.00814877849</v>
      </c>
      <c r="R2760" s="36">
        <f ca="1">1-O2760/MAX($O$202:O2760)</f>
        <v>0.18933457697881506</v>
      </c>
      <c r="S2760" s="36">
        <f>1-N2760/MAX($N$202:N2760)</f>
        <v>0.66766718713270579</v>
      </c>
    </row>
    <row r="2761" spans="1:19" x14ac:dyDescent="0.4">
      <c r="A2761" s="17">
        <f t="shared" si="131"/>
        <v>2759</v>
      </c>
      <c r="B2761">
        <v>1658620800</v>
      </c>
      <c r="C2761">
        <v>22583.43</v>
      </c>
      <c r="D2761" s="14">
        <f t="shared" si="129"/>
        <v>44766</v>
      </c>
      <c r="F2761">
        <f ca="1">IF(A2761&lt;$F$2,"",AVERAGE(INDIRECT("C"&amp;A2761-$F$2+3):C2761))</f>
        <v>21286.388636363641</v>
      </c>
      <c r="G2761" s="2">
        <f ca="1">IF(A2761&lt;$G$2,"",IF(A2761=$G$2,AVERAGE(INDIRECT("C"&amp;A2761-$G$2+3):C2761),G2760+(2/($G$2+3))*(C2761-G2760)))</f>
        <v>22992.256648716088</v>
      </c>
      <c r="J2761">
        <f ca="1">IF(F2761="","",IF(C2761&lt;(F2761*(1-'inputs and tables'!$K$14)),0,IF(C2761&gt;(F2761*(1+'inputs and tables'!$K$14)),1,J2760)))</f>
        <v>1</v>
      </c>
      <c r="K2761">
        <f ca="1">IF(G2761="","",IF(C2761&lt;(G2761*(1-'inputs and tables'!$K$14)),0,IF(C2761&gt;(G2761*(1+'inputs and tables'!$K$14)),1,K2760)))</f>
        <v>0</v>
      </c>
      <c r="N2761" s="13">
        <f t="shared" si="130"/>
        <v>81267.515923567014</v>
      </c>
      <c r="O2761" s="10">
        <f ca="1">(O2760+(IF(J2760&lt;&gt;J2759,(-O2760*'inputs and tables'!$K$22-'inputs and tables'!$K$21)-O2760*'inputs and tables'!$K$22,0)*('inputs and tables'!$K$15+'inputs and tables'!$K$16)))*(IF(AND(J2760=0,'inputs and tables'!$K$16=1),(data!C2760/data!C2761-1)*'inputs and tables'!$K$18+1,1)*IF(AND(J2760=1,'inputs and tables'!$K$15=1),(data!C2761/data!C2760-1)*'inputs and tables'!$K$17+1,1))</f>
        <v>55659430.489115611</v>
      </c>
      <c r="P2761" s="10">
        <f ca="1">(P2760+(IF(K2760&lt;&gt;K2759,(-P2760*'inputs and tables'!$K$22-'inputs and tables'!$K$21)-P2760*'inputs and tables'!$K$22,0)*('inputs and tables'!$K$15+'inputs and tables'!$K$16)))*(IF(AND(K2760=0,'inputs and tables'!$K$16=1),data!C2760/data!C2761,1)*IF(AND(K2760=1,'inputs and tables'!$K$15=1),data!C2761/data!C2760,1))</f>
        <v>105400.82438786756</v>
      </c>
      <c r="R2761" s="36">
        <f ca="1">1-O2761/MAX($O$202:O2761)</f>
        <v>0.17855016952556424</v>
      </c>
      <c r="S2761" s="36">
        <f>1-N2761/MAX($N$202:N2761)</f>
        <v>0.66570226500425433</v>
      </c>
    </row>
    <row r="2762" spans="1:19" x14ac:dyDescent="0.4">
      <c r="A2762" s="17">
        <f t="shared" si="131"/>
        <v>2760</v>
      </c>
      <c r="B2762">
        <v>1658707200</v>
      </c>
      <c r="C2762">
        <v>21313.41</v>
      </c>
      <c r="D2762" s="14">
        <f t="shared" si="129"/>
        <v>44767</v>
      </c>
      <c r="F2762">
        <f ca="1">IF(A2762&lt;$F$2,"",AVERAGE(INDIRECT("C"&amp;A2762-$F$2+3):C2762))</f>
        <v>21125.588181818188</v>
      </c>
      <c r="G2762" s="2">
        <f ca="1">IF(A2762&lt;$G$2,"",IF(A2762=$G$2,AVERAGE(INDIRECT("C"&amp;A2762-$G$2+3):C2762),G2761+(2/($G$2+3))*(C2762-G2761)))</f>
        <v>22920.816365791998</v>
      </c>
      <c r="J2762">
        <f ca="1">IF(F2762="","",IF(C2762&lt;(F2762*(1-'inputs and tables'!$K$14)),0,IF(C2762&gt;(F2762*(1+'inputs and tables'!$K$14)),1,J2761)))</f>
        <v>1</v>
      </c>
      <c r="K2762">
        <f ca="1">IF(G2762="","",IF(C2762&lt;(G2762*(1-'inputs and tables'!$K$14)),0,IF(C2762&gt;(G2762*(1+'inputs and tables'!$K$14)),1,K2761)))</f>
        <v>0</v>
      </c>
      <c r="N2762" s="13">
        <f t="shared" si="130"/>
        <v>76697.290294721053</v>
      </c>
      <c r="O2762" s="10">
        <f ca="1">(O2761+(IF(J2761&lt;&gt;J2760,(-O2761*'inputs and tables'!$K$22-'inputs and tables'!$K$21)-O2761*'inputs and tables'!$K$22,0)*('inputs and tables'!$K$15+'inputs and tables'!$K$16)))*(IF(AND(J2761=0,'inputs and tables'!$K$16=1),(data!C2761/data!C2762-1)*'inputs and tables'!$K$18+1,1)*IF(AND(J2761=1,'inputs and tables'!$K$15=1),(data!C2762/data!C2761-1)*'inputs and tables'!$K$17+1,1))</f>
        <v>48616685.99472215</v>
      </c>
      <c r="P2762" s="10">
        <f ca="1">(P2761+(IF(K2761&lt;&gt;K2760,(-P2761*'inputs and tables'!$K$22-'inputs and tables'!$K$21)-P2761*'inputs and tables'!$K$22,0)*('inputs and tables'!$K$15+'inputs and tables'!$K$16)))*(IF(AND(K2761=0,'inputs and tables'!$K$16=1),data!C2761/data!C2762,1)*IF(AND(K2761=1,'inputs and tables'!$K$15=1),data!C2762/data!C2761,1))</f>
        <v>111681.43152624098</v>
      </c>
      <c r="R2762" s="36">
        <f ca="1">1-O2762/MAX($O$202:O2762)</f>
        <v>0.28249053003869595</v>
      </c>
      <c r="S2762" s="36">
        <f>1-N2762/MAX($N$202:N2762)</f>
        <v>0.68450210229200459</v>
      </c>
    </row>
    <row r="2763" spans="1:19" x14ac:dyDescent="0.4">
      <c r="A2763" s="17">
        <f t="shared" si="131"/>
        <v>2761</v>
      </c>
      <c r="B2763">
        <v>1658793600</v>
      </c>
      <c r="C2763">
        <v>21261.57</v>
      </c>
      <c r="D2763" s="14">
        <f t="shared" si="129"/>
        <v>44768</v>
      </c>
      <c r="F2763">
        <f ca="1">IF(A2763&lt;$F$2,"",AVERAGE(INDIRECT("C"&amp;A2763-$F$2+3):C2763))</f>
        <v>21005.278409090912</v>
      </c>
      <c r="G2763" s="2">
        <f ca="1">IF(A2763&lt;$G$2,"",IF(A2763=$G$2,AVERAGE(INDIRECT("C"&amp;A2763-$G$2+3):C2763),G2762+(2/($G$2+3))*(C2763-G2762)))</f>
        <v>22850.210137460424</v>
      </c>
      <c r="J2763">
        <f ca="1">IF(F2763="","",IF(C2763&lt;(F2763*(1-'inputs and tables'!$K$14)),0,IF(C2763&gt;(F2763*(1+'inputs and tables'!$K$14)),1,J2762)))</f>
        <v>1</v>
      </c>
      <c r="K2763">
        <f ca="1">IF(G2763="","",IF(C2763&lt;(G2763*(1-'inputs and tables'!$K$14)),0,IF(C2763&gt;(G2763*(1+'inputs and tables'!$K$14)),1,K2762)))</f>
        <v>0</v>
      </c>
      <c r="N2763" s="13">
        <f t="shared" si="130"/>
        <v>76510.741660369327</v>
      </c>
      <c r="O2763" s="10">
        <f ca="1">(O2762+(IF(J2762&lt;&gt;J2761,(-O2762*'inputs and tables'!$K$22-'inputs and tables'!$K$21)-O2762*'inputs and tables'!$K$22,0)*('inputs and tables'!$K$15+'inputs and tables'!$K$16)))*(IF(AND(J2762=0,'inputs and tables'!$K$16=1),(data!C2762/data!C2763-1)*'inputs and tables'!$K$18+1,1)*IF(AND(J2762=1,'inputs and tables'!$K$15=1),(data!C2763/data!C2762-1)*'inputs and tables'!$K$17+1,1))</f>
        <v>48350625.78875678</v>
      </c>
      <c r="P2763" s="10">
        <f ca="1">(P2762+(IF(K2762&lt;&gt;K2761,(-P2762*'inputs and tables'!$K$22-'inputs and tables'!$K$21)-P2762*'inputs and tables'!$K$22,0)*('inputs and tables'!$K$15+'inputs and tables'!$K$16)))*(IF(AND(K2762=0,'inputs and tables'!$K$16=1),data!C2762/data!C2763,1)*IF(AND(K2762=1,'inputs and tables'!$K$15=1),data!C2763/data!C2762,1))</f>
        <v>111953.7334028343</v>
      </c>
      <c r="R2763" s="36">
        <f ca="1">1-O2763/MAX($O$202:O2763)</f>
        <v>0.28641718018882611</v>
      </c>
      <c r="S2763" s="36">
        <f>1-N2763/MAX($N$202:N2763)</f>
        <v>0.68526947884119038</v>
      </c>
    </row>
    <row r="2764" spans="1:19" x14ac:dyDescent="0.4">
      <c r="A2764" s="17">
        <f t="shared" si="131"/>
        <v>2762</v>
      </c>
      <c r="B2764">
        <v>1658880000</v>
      </c>
      <c r="C2764">
        <v>22962.59</v>
      </c>
      <c r="D2764" s="14">
        <f t="shared" si="129"/>
        <v>44769</v>
      </c>
      <c r="F2764">
        <f ca="1">IF(A2764&lt;$F$2,"",AVERAGE(INDIRECT("C"&amp;A2764-$F$2+3):C2764))</f>
        <v>21016.678863636367</v>
      </c>
      <c r="G2764" s="2">
        <f ca="1">IF(A2764&lt;$G$2,"",IF(A2764=$G$2,AVERAGE(INDIRECT("C"&amp;A2764-$G$2+3):C2764),G2763+(2/($G$2+3))*(C2764-G2763)))</f>
        <v>22854.992259270621</v>
      </c>
      <c r="J2764">
        <f ca="1">IF(F2764="","",IF(C2764&lt;(F2764*(1-'inputs and tables'!$K$14)),0,IF(C2764&gt;(F2764*(1+'inputs and tables'!$K$14)),1,J2763)))</f>
        <v>1</v>
      </c>
      <c r="K2764">
        <f ca="1">IF(G2764="","",IF(C2764&lt;(G2764*(1-'inputs and tables'!$K$14)),0,IF(C2764&gt;(G2764*(1+'inputs and tables'!$K$14)),1,K2763)))</f>
        <v>1</v>
      </c>
      <c r="N2764" s="13">
        <f t="shared" si="130"/>
        <v>82631.940695958954</v>
      </c>
      <c r="O2764" s="10">
        <f ca="1">(O2763+(IF(J2763&lt;&gt;J2762,(-O2763*'inputs and tables'!$K$22-'inputs and tables'!$K$21)-O2763*'inputs and tables'!$K$22,0)*('inputs and tables'!$K$15+'inputs and tables'!$K$16)))*(IF(AND(J2763=0,'inputs and tables'!$K$16=1),(data!C2763/data!C2764-1)*'inputs and tables'!$K$18+1,1)*IF(AND(J2763=1,'inputs and tables'!$K$15=1),(data!C2764/data!C2763-1)*'inputs and tables'!$K$17+1,1))</f>
        <v>57054221.44647067</v>
      </c>
      <c r="P2764" s="10">
        <f ca="1">(P2763+(IF(K2763&lt;&gt;K2762,(-P2763*'inputs and tables'!$K$22-'inputs and tables'!$K$21)-P2763*'inputs and tables'!$K$22,0)*('inputs and tables'!$K$15+'inputs and tables'!$K$16)))*(IF(AND(K2763=0,'inputs and tables'!$K$16=1),data!C2763/data!C2764,1)*IF(AND(K2763=1,'inputs and tables'!$K$15=1),data!C2764/data!C2763,1))</f>
        <v>103660.43810849296</v>
      </c>
      <c r="R2764" s="36">
        <f ca="1">1-O2764/MAX($O$202:O2764)</f>
        <v>0.15796514403396045</v>
      </c>
      <c r="S2764" s="36">
        <f>1-N2764/MAX($N$202:N2764)</f>
        <v>0.66008963976526336</v>
      </c>
    </row>
    <row r="2765" spans="1:19" x14ac:dyDescent="0.4">
      <c r="A2765" s="17">
        <f t="shared" si="131"/>
        <v>2763</v>
      </c>
      <c r="B2765">
        <v>1658966400</v>
      </c>
      <c r="C2765">
        <v>23851.7</v>
      </c>
      <c r="D2765" s="14">
        <f t="shared" si="129"/>
        <v>44770</v>
      </c>
      <c r="F2765">
        <f ca="1">IF(A2765&lt;$F$2,"",AVERAGE(INDIRECT("C"&amp;A2765-$F$2+3):C2765))</f>
        <v>21056.030000000002</v>
      </c>
      <c r="G2765" s="2">
        <f ca="1">IF(A2765&lt;$G$2,"",IF(A2765=$G$2,AVERAGE(INDIRECT("C"&amp;A2765-$G$2+3):C2765),G2764+(2/($G$2+3))*(C2765-G2764)))</f>
        <v>22897.405354620809</v>
      </c>
      <c r="J2765">
        <f ca="1">IF(F2765="","",IF(C2765&lt;(F2765*(1-'inputs and tables'!$K$14)),0,IF(C2765&gt;(F2765*(1+'inputs and tables'!$K$14)),1,J2764)))</f>
        <v>1</v>
      </c>
      <c r="K2765">
        <f ca="1">IF(G2765="","",IF(C2765&lt;(G2765*(1-'inputs and tables'!$K$14)),0,IF(C2765&gt;(G2765*(1+'inputs and tables'!$K$14)),1,K2764)))</f>
        <v>1</v>
      </c>
      <c r="N2765" s="13">
        <f t="shared" si="130"/>
        <v>85831.444096585095</v>
      </c>
      <c r="O2765" s="10">
        <f ca="1">(O2764+(IF(J2764&lt;&gt;J2763,(-O2764*'inputs and tables'!$K$22-'inputs and tables'!$K$21)-O2764*'inputs and tables'!$K$22,0)*('inputs and tables'!$K$15+'inputs and tables'!$K$16)))*(IF(AND(J2764=0,'inputs and tables'!$K$16=1),(data!C2764/data!C2765-1)*'inputs and tables'!$K$18+1,1)*IF(AND(J2764=1,'inputs and tables'!$K$15=1),(data!C2765/data!C2764-1)*'inputs and tables'!$K$17+1,1))</f>
        <v>62024776.918136142</v>
      </c>
      <c r="P2765" s="10">
        <f ca="1">(P2764+(IF(K2764&lt;&gt;K2763,(-P2764*'inputs and tables'!$K$22-'inputs and tables'!$K$21)-P2764*'inputs and tables'!$K$22,0)*('inputs and tables'!$K$15+'inputs and tables'!$K$16)))*(IF(AND(K2764=0,'inputs and tables'!$K$16=1),data!C2764/data!C2765,1)*IF(AND(K2764=1,'inputs and tables'!$K$15=1),data!C2765/data!C2764,1))</f>
        <v>107458.81524205575</v>
      </c>
      <c r="R2765" s="36">
        <f ca="1">1-O2765/MAX($O$202:O2765)</f>
        <v>8.4607189888852297E-2</v>
      </c>
      <c r="S2765" s="36">
        <f>1-N2765/MAX($N$202:N2765)</f>
        <v>0.64692833259615456</v>
      </c>
    </row>
    <row r="2766" spans="1:19" x14ac:dyDescent="0.4">
      <c r="A2766" s="17">
        <f t="shared" si="131"/>
        <v>2764</v>
      </c>
      <c r="B2766">
        <v>1659052800</v>
      </c>
      <c r="C2766">
        <v>23784.5</v>
      </c>
      <c r="D2766" s="14">
        <f t="shared" si="129"/>
        <v>44771</v>
      </c>
      <c r="F2766">
        <f ca="1">IF(A2766&lt;$F$2,"",AVERAGE(INDIRECT("C"&amp;A2766-$F$2+3):C2766))</f>
        <v>21083.806590909095</v>
      </c>
      <c r="G2766" s="2">
        <f ca="1">IF(A2766&lt;$G$2,"",IF(A2766=$G$2,AVERAGE(INDIRECT("C"&amp;A2766-$G$2+3):C2766),G2765+(2/($G$2+3))*(C2766-G2765)))</f>
        <v>22935.154062934816</v>
      </c>
      <c r="J2766">
        <f ca="1">IF(F2766="","",IF(C2766&lt;(F2766*(1-'inputs and tables'!$K$14)),0,IF(C2766&gt;(F2766*(1+'inputs and tables'!$K$14)),1,J2765)))</f>
        <v>1</v>
      </c>
      <c r="K2766">
        <f ca="1">IF(G2766="","",IF(C2766&lt;(G2766*(1-'inputs and tables'!$K$14)),0,IF(C2766&gt;(G2766*(1+'inputs and tables'!$K$14)),1,K2765)))</f>
        <v>1</v>
      </c>
      <c r="N2766" s="13">
        <f t="shared" si="130"/>
        <v>85589.621792795821</v>
      </c>
      <c r="O2766" s="10">
        <f ca="1">(O2765+(IF(J2765&lt;&gt;J2764,(-O2765*'inputs and tables'!$K$22-'inputs and tables'!$K$21)-O2765*'inputs and tables'!$K$22,0)*('inputs and tables'!$K$15+'inputs and tables'!$K$16)))*(IF(AND(J2765=0,'inputs and tables'!$K$16=1),(data!C2765/data!C2766-1)*'inputs and tables'!$K$18+1,1)*IF(AND(J2765=1,'inputs and tables'!$K$15=1),(data!C2766/data!C2765-1)*'inputs and tables'!$K$17+1,1))</f>
        <v>61631591.263863184</v>
      </c>
      <c r="P2766" s="10">
        <f ca="1">(P2765+(IF(K2765&lt;&gt;K2764,(-P2765*'inputs and tables'!$K$22-'inputs and tables'!$K$21)-P2765*'inputs and tables'!$K$22,0)*('inputs and tables'!$K$15+'inputs and tables'!$K$16)))*(IF(AND(K2765=0,'inputs and tables'!$K$16=1),data!C2765/data!C2766,1)*IF(AND(K2765=1,'inputs and tables'!$K$15=1),data!C2766/data!C2765,1))</f>
        <v>107156.05978293685</v>
      </c>
      <c r="R2766" s="36">
        <f ca="1">1-O2766/MAX($O$202:O2766)</f>
        <v>9.0410021254700768E-2</v>
      </c>
      <c r="S2766" s="36">
        <f>1-N2766/MAX($N$202:N2766)</f>
        <v>0.64792307997472876</v>
      </c>
    </row>
    <row r="2767" spans="1:19" x14ac:dyDescent="0.4">
      <c r="A2767" s="17">
        <f t="shared" si="131"/>
        <v>2765</v>
      </c>
      <c r="B2767">
        <v>1659139200</v>
      </c>
      <c r="C2767">
        <v>23650.13</v>
      </c>
      <c r="D2767" s="14">
        <f t="shared" si="129"/>
        <v>44772</v>
      </c>
      <c r="F2767">
        <f ca="1">IF(A2767&lt;$F$2,"",AVERAGE(INDIRECT("C"&amp;A2767-$F$2+3):C2767))</f>
        <v>21158.309545454547</v>
      </c>
      <c r="G2767" s="2">
        <f ca="1">IF(A2767&lt;$G$2,"",IF(A2767=$G$2,AVERAGE(INDIRECT("C"&amp;A2767-$G$2+3):C2767),G2766+(2/($G$2+3))*(C2767-G2766)))</f>
        <v>22965.578570895039</v>
      </c>
      <c r="J2767">
        <f ca="1">IF(F2767="","",IF(C2767&lt;(F2767*(1-'inputs and tables'!$K$14)),0,IF(C2767&gt;(F2767*(1+'inputs and tables'!$K$14)),1,J2766)))</f>
        <v>1</v>
      </c>
      <c r="K2767">
        <f ca="1">IF(G2767="","",IF(C2767&lt;(G2767*(1-'inputs and tables'!$K$14)),0,IF(C2767&gt;(G2767*(1+'inputs and tables'!$K$14)),1,K2766)))</f>
        <v>1</v>
      </c>
      <c r="N2767" s="13">
        <f t="shared" si="130"/>
        <v>85106.085141602904</v>
      </c>
      <c r="O2767" s="10">
        <f ca="1">(O2766+(IF(J2766&lt;&gt;J2765,(-O2766*'inputs and tables'!$K$22-'inputs and tables'!$K$21)-O2766*'inputs and tables'!$K$22,0)*('inputs and tables'!$K$15+'inputs and tables'!$K$16)))*(IF(AND(J2766=0,'inputs and tables'!$K$16=1),(data!C2766/data!C2767-1)*'inputs and tables'!$K$18+1,1)*IF(AND(J2766=1,'inputs and tables'!$K$15=1),(data!C2767/data!C2766-1)*'inputs and tables'!$K$17+1,1))</f>
        <v>60848172.101560764</v>
      </c>
      <c r="P2767" s="10">
        <f ca="1">(P2766+(IF(K2766&lt;&gt;K2765,(-P2766*'inputs and tables'!$K$22-'inputs and tables'!$K$21)-P2766*'inputs and tables'!$K$22,0)*('inputs and tables'!$K$15+'inputs and tables'!$K$16)))*(IF(AND(K2766=0,'inputs and tables'!$K$16=1),data!C2766/data!C2767,1)*IF(AND(K2766=1,'inputs and tables'!$K$15=1),data!C2767/data!C2766,1))</f>
        <v>106550.68402338617</v>
      </c>
      <c r="R2767" s="36">
        <f ca="1">1-O2767/MAX($O$202:O2767)</f>
        <v>0.10197211472940115</v>
      </c>
      <c r="S2767" s="36">
        <f>1-N2767/MAX($N$202:N2767)</f>
        <v>0.64991213064822606</v>
      </c>
    </row>
    <row r="2768" spans="1:19" x14ac:dyDescent="0.4">
      <c r="A2768" s="17">
        <f t="shared" si="131"/>
        <v>2766</v>
      </c>
      <c r="B2768">
        <v>1659225600</v>
      </c>
      <c r="C2768">
        <v>23307.439999999999</v>
      </c>
      <c r="D2768" s="14">
        <f t="shared" si="129"/>
        <v>44773</v>
      </c>
      <c r="F2768">
        <f ca="1">IF(A2768&lt;$F$2,"",AVERAGE(INDIRECT("C"&amp;A2768-$F$2+3):C2768))</f>
        <v>21223.300000000003</v>
      </c>
      <c r="G2768" s="2">
        <f ca="1">IF(A2768&lt;$G$2,"",IF(A2768=$G$2,AVERAGE(INDIRECT("C"&amp;A2768-$G$2+3):C2768),G2767+(2/($G$2+3))*(C2768-G2767)))</f>
        <v>22980.125865750568</v>
      </c>
      <c r="J2768">
        <f ca="1">IF(F2768="","",IF(C2768&lt;(F2768*(1-'inputs and tables'!$K$14)),0,IF(C2768&gt;(F2768*(1+'inputs and tables'!$K$14)),1,J2767)))</f>
        <v>1</v>
      </c>
      <c r="K2768">
        <f ca="1">IF(G2768="","",IF(C2768&lt;(G2768*(1-'inputs and tables'!$K$14)),0,IF(C2768&gt;(G2768*(1+'inputs and tables'!$K$14)),1,K2767)))</f>
        <v>1</v>
      </c>
      <c r="N2768" s="13">
        <f t="shared" si="130"/>
        <v>83872.899348663239</v>
      </c>
      <c r="O2768" s="10">
        <f ca="1">(O2767+(IF(J2767&lt;&gt;J2766,(-O2767*'inputs and tables'!$K$22-'inputs and tables'!$K$21)-O2767*'inputs and tables'!$K$22,0)*('inputs and tables'!$K$15+'inputs and tables'!$K$16)))*(IF(AND(J2767=0,'inputs and tables'!$K$16=1),(data!C2767/data!C2768-1)*'inputs and tables'!$K$18+1,1)*IF(AND(J2767=1,'inputs and tables'!$K$15=1),(data!C2768/data!C2767-1)*'inputs and tables'!$K$17+1,1))</f>
        <v>58864371.791822977</v>
      </c>
      <c r="P2768" s="10">
        <f ca="1">(P2767+(IF(K2767&lt;&gt;K2766,(-P2767*'inputs and tables'!$K$22-'inputs and tables'!$K$21)-P2767*'inputs and tables'!$K$22,0)*('inputs and tables'!$K$15+'inputs and tables'!$K$16)))*(IF(AND(K2767=0,'inputs and tables'!$K$16=1),data!C2767/data!C2768,1)*IF(AND(K2767=1,'inputs and tables'!$K$15=1),data!C2768/data!C2767,1))</f>
        <v>105006.76634056692</v>
      </c>
      <c r="R2768" s="36">
        <f ca="1">1-O2768/MAX($O$202:O2768)</f>
        <v>0.13125003607730124</v>
      </c>
      <c r="S2768" s="36">
        <f>1-N2768/MAX($N$202:N2768)</f>
        <v>0.65498489819530337</v>
      </c>
    </row>
    <row r="2769" spans="1:19" x14ac:dyDescent="0.4">
      <c r="A2769" s="17">
        <f t="shared" si="131"/>
        <v>2767</v>
      </c>
      <c r="B2769">
        <v>1659312000</v>
      </c>
      <c r="C2769">
        <v>23273.86</v>
      </c>
      <c r="D2769" s="14">
        <f t="shared" si="129"/>
        <v>44774</v>
      </c>
      <c r="F2769">
        <f ca="1">IF(A2769&lt;$F$2,"",AVERAGE(INDIRECT("C"&amp;A2769-$F$2+3):C2769))</f>
        <v>21321.594772727272</v>
      </c>
      <c r="G2769" s="2">
        <f ca="1">IF(A2769&lt;$G$2,"",IF(A2769=$G$2,AVERAGE(INDIRECT("C"&amp;A2769-$G$2+3):C2769),G2768+(2/($G$2+3))*(C2769-G2768)))</f>
        <v>22992.625190612245</v>
      </c>
      <c r="J2769">
        <f ca="1">IF(F2769="","",IF(C2769&lt;(F2769*(1-'inputs and tables'!$K$14)),0,IF(C2769&gt;(F2769*(1+'inputs and tables'!$K$14)),1,J2768)))</f>
        <v>1</v>
      </c>
      <c r="K2769">
        <f ca="1">IF(G2769="","",IF(C2769&lt;(G2769*(1-'inputs and tables'!$K$14)),0,IF(C2769&gt;(G2769*(1+'inputs and tables'!$K$14)),1,K2768)))</f>
        <v>1</v>
      </c>
      <c r="N2769" s="13">
        <f t="shared" si="130"/>
        <v>83752.060167692354</v>
      </c>
      <c r="O2769" s="10">
        <f ca="1">(O2768+(IF(J2768&lt;&gt;J2767,(-O2768*'inputs and tables'!$K$22-'inputs and tables'!$K$21)-O2768*'inputs and tables'!$K$22,0)*('inputs and tables'!$K$15+'inputs and tables'!$K$16)))*(IF(AND(J2768=0,'inputs and tables'!$K$16=1),(data!C2768/data!C2769-1)*'inputs and tables'!$K$18+1,1)*IF(AND(J2768=1,'inputs and tables'!$K$15=1),(data!C2769/data!C2768-1)*'inputs and tables'!$K$17+1,1))</f>
        <v>58673552.997020505</v>
      </c>
      <c r="P2769" s="10">
        <f ca="1">(P2768+(IF(K2768&lt;&gt;K2767,(-P2768*'inputs and tables'!$K$22-'inputs and tables'!$K$21)-P2768*'inputs and tables'!$K$22,0)*('inputs and tables'!$K$15+'inputs and tables'!$K$16)))*(IF(AND(K2768=0,'inputs and tables'!$K$16=1),data!C2768/data!C2769,1)*IF(AND(K2768=1,'inputs and tables'!$K$15=1),data!C2769/data!C2768,1))</f>
        <v>104855.47871679888</v>
      </c>
      <c r="R2769" s="36">
        <f ca="1">1-O2769/MAX($O$202:O2769)</f>
        <v>0.13406623569099441</v>
      </c>
      <c r="S2769" s="36">
        <f>1-N2769/MAX($N$202:N2769)</f>
        <v>0.65548197582882306</v>
      </c>
    </row>
    <row r="2770" spans="1:19" x14ac:dyDescent="0.4">
      <c r="A2770" s="17">
        <f t="shared" si="131"/>
        <v>2768</v>
      </c>
      <c r="B2770">
        <v>1659398400</v>
      </c>
      <c r="C2770">
        <v>22989.4</v>
      </c>
      <c r="D2770" s="14">
        <f t="shared" si="129"/>
        <v>44775</v>
      </c>
      <c r="F2770">
        <f ca="1">IF(A2770&lt;$F$2,"",AVERAGE(INDIRECT("C"&amp;A2770-$F$2+3):C2770))</f>
        <v>21376.980227272728</v>
      </c>
      <c r="G2770" s="2">
        <f ca="1">IF(A2770&lt;$G$2,"",IF(A2770=$G$2,AVERAGE(INDIRECT("C"&amp;A2770-$G$2+3):C2770),G2769+(2/($G$2+3))*(C2770-G2769)))</f>
        <v>22992.487948458533</v>
      </c>
      <c r="J2770">
        <f ca="1">IF(F2770="","",IF(C2770&lt;(F2770*(1-'inputs and tables'!$K$14)),0,IF(C2770&gt;(F2770*(1+'inputs and tables'!$K$14)),1,J2769)))</f>
        <v>1</v>
      </c>
      <c r="K2770">
        <f ca="1">IF(G2770="","",IF(C2770&lt;(G2770*(1-'inputs and tables'!$K$14)),0,IF(C2770&gt;(G2770*(1+'inputs and tables'!$K$14)),1,K2769)))</f>
        <v>0</v>
      </c>
      <c r="N2770" s="13">
        <f t="shared" si="130"/>
        <v>82728.417719241537</v>
      </c>
      <c r="O2770" s="10">
        <f ca="1">(O2769+(IF(J2769&lt;&gt;J2768,(-O2769*'inputs and tables'!$K$22-'inputs and tables'!$K$21)-O2769*'inputs and tables'!$K$22,0)*('inputs and tables'!$K$15+'inputs and tables'!$K$16)))*(IF(AND(J2769=0,'inputs and tables'!$K$16=1),(data!C2769/data!C2770-1)*'inputs and tables'!$K$18+1,1)*IF(AND(J2769=1,'inputs and tables'!$K$15=1),(data!C2770/data!C2769-1)*'inputs and tables'!$K$17+1,1))</f>
        <v>57060020.583727323</v>
      </c>
      <c r="P2770" s="10">
        <f ca="1">(P2769+(IF(K2769&lt;&gt;K2768,(-P2769*'inputs and tables'!$K$22-'inputs and tables'!$K$21)-P2769*'inputs and tables'!$K$22,0)*('inputs and tables'!$K$15+'inputs and tables'!$K$16)))*(IF(AND(K2769=0,'inputs and tables'!$K$16=1),data!C2769/data!C2770,1)*IF(AND(K2769=1,'inputs and tables'!$K$15=1),data!C2770/data!C2769,1))</f>
        <v>103573.90404565365</v>
      </c>
      <c r="R2770" s="36">
        <f ca="1">1-O2770/MAX($O$202:O2770)</f>
        <v>0.15787955745367188</v>
      </c>
      <c r="S2770" s="36">
        <f>1-N2770/MAX($N$202:N2770)</f>
        <v>0.65969277700901974</v>
      </c>
    </row>
    <row r="2771" spans="1:19" x14ac:dyDescent="0.4">
      <c r="A2771" s="17">
        <f t="shared" si="131"/>
        <v>2769</v>
      </c>
      <c r="B2771">
        <v>1659484800</v>
      </c>
      <c r="C2771">
        <v>22825</v>
      </c>
      <c r="D2771" s="14">
        <f t="shared" si="129"/>
        <v>44776</v>
      </c>
      <c r="F2771">
        <f ca="1">IF(A2771&lt;$F$2,"",AVERAGE(INDIRECT("C"&amp;A2771-$F$2+3):C2771))</f>
        <v>21428.690454545456</v>
      </c>
      <c r="G2771" s="2">
        <f ca="1">IF(A2771&lt;$G$2,"",IF(A2771=$G$2,AVERAGE(INDIRECT("C"&amp;A2771-$G$2+3):C2771),G2770+(2/($G$2+3))*(C2771-G2770)))</f>
        <v>22985.360801715615</v>
      </c>
      <c r="J2771">
        <f ca="1">IF(F2771="","",IF(C2771&lt;(F2771*(1-'inputs and tables'!$K$14)),0,IF(C2771&gt;(F2771*(1+'inputs and tables'!$K$14)),1,J2770)))</f>
        <v>1</v>
      </c>
      <c r="K2771">
        <f ca="1">IF(G2771="","",IF(C2771&lt;(G2771*(1-'inputs and tables'!$K$14)),0,IF(C2771&gt;(G2771*(1+'inputs and tables'!$K$14)),1,K2770)))</f>
        <v>0</v>
      </c>
      <c r="N2771" s="13">
        <f t="shared" si="130"/>
        <v>82136.816726042787</v>
      </c>
      <c r="O2771" s="10">
        <f ca="1">(O2770+(IF(J2770&lt;&gt;J2769,(-O2770*'inputs and tables'!$K$22-'inputs and tables'!$K$21)-O2770*'inputs and tables'!$K$22,0)*('inputs and tables'!$K$15+'inputs and tables'!$K$16)))*(IF(AND(J2770=0,'inputs and tables'!$K$16=1),(data!C2770/data!C2771-1)*'inputs and tables'!$K$18+1,1)*IF(AND(J2770=1,'inputs and tables'!$K$15=1),(data!C2771/data!C2770-1)*'inputs and tables'!$K$17+1,1))</f>
        <v>56141923.477499187</v>
      </c>
      <c r="P2771" s="10">
        <f ca="1">(P2770+(IF(K2770&lt;&gt;K2769,(-P2770*'inputs and tables'!$K$22-'inputs and tables'!$K$21)-P2770*'inputs and tables'!$K$22,0)*('inputs and tables'!$K$15+'inputs and tables'!$K$16)))*(IF(AND(K2770=0,'inputs and tables'!$K$16=1),data!C2770/data!C2771,1)*IF(AND(K2770=1,'inputs and tables'!$K$15=1),data!C2771/data!C2770,1))</f>
        <v>104111.26860231395</v>
      </c>
      <c r="R2771" s="36">
        <f ca="1">1-O2771/MAX($O$202:O2771)</f>
        <v>0.1714292956677137</v>
      </c>
      <c r="S2771" s="36">
        <f>1-N2771/MAX($N$202:N2771)</f>
        <v>0.66212635541731735</v>
      </c>
    </row>
    <row r="2772" spans="1:19" x14ac:dyDescent="0.4">
      <c r="A2772" s="17">
        <f t="shared" si="131"/>
        <v>2770</v>
      </c>
      <c r="B2772">
        <v>1659571200</v>
      </c>
      <c r="C2772">
        <v>22623.94</v>
      </c>
      <c r="D2772" s="14">
        <f t="shared" si="129"/>
        <v>44777</v>
      </c>
      <c r="F2772">
        <f ca="1">IF(A2772&lt;$F$2,"",AVERAGE(INDIRECT("C"&amp;A2772-$F$2+3):C2772))</f>
        <v>21472.485454545455</v>
      </c>
      <c r="G2772" s="2">
        <f ca="1">IF(A2772&lt;$G$2,"",IF(A2772=$G$2,AVERAGE(INDIRECT("C"&amp;A2772-$G$2+3):C2772),G2771+(2/($G$2+3))*(C2772-G2771)))</f>
        <v>22969.981193131971</v>
      </c>
      <c r="J2772">
        <f ca="1">IF(F2772="","",IF(C2772&lt;(F2772*(1-'inputs and tables'!$K$14)),0,IF(C2772&gt;(F2772*(1+'inputs and tables'!$K$14)),1,J2771)))</f>
        <v>1</v>
      </c>
      <c r="K2772">
        <f ca="1">IF(G2772="","",IF(C2772&lt;(G2772*(1-'inputs and tables'!$K$14)),0,IF(C2772&gt;(G2772*(1+'inputs and tables'!$K$14)),1,K2771)))</f>
        <v>0</v>
      </c>
      <c r="N2772" s="13">
        <f t="shared" si="130"/>
        <v>81413.293029616136</v>
      </c>
      <c r="O2772" s="10">
        <f ca="1">(O2771+(IF(J2771&lt;&gt;J2770,(-O2771*'inputs and tables'!$K$22-'inputs and tables'!$K$21)-O2771*'inputs and tables'!$K$22,0)*('inputs and tables'!$K$15+'inputs and tables'!$K$16)))*(IF(AND(J2771=0,'inputs and tables'!$K$16=1),(data!C2771/data!C2772-1)*'inputs and tables'!$K$18+1,1)*IF(AND(J2771=1,'inputs and tables'!$K$15=1),(data!C2772/data!C2771-1)*'inputs and tables'!$K$17+1,1))</f>
        <v>55029206.542017534</v>
      </c>
      <c r="P2772" s="10">
        <f ca="1">(P2771+(IF(K2771&lt;&gt;K2770,(-P2771*'inputs and tables'!$K$22-'inputs and tables'!$K$21)-P2771*'inputs and tables'!$K$22,0)*('inputs and tables'!$K$15+'inputs and tables'!$K$16)))*(IF(AND(K2771=0,'inputs and tables'!$K$16=1),data!C2771/data!C2772,1)*IF(AND(K2771=1,'inputs and tables'!$K$15=1),data!C2772/data!C2771,1))</f>
        <v>105036.5102562956</v>
      </c>
      <c r="R2772" s="36">
        <f ca="1">1-O2772/MAX($O$202:O2772)</f>
        <v>0.18785133107097174</v>
      </c>
      <c r="S2772" s="36">
        <f>1-N2772/MAX($N$202:N2772)</f>
        <v>0.66510260404731936</v>
      </c>
    </row>
    <row r="2773" spans="1:19" x14ac:dyDescent="0.4">
      <c r="A2773" s="17">
        <f t="shared" si="131"/>
        <v>2771</v>
      </c>
      <c r="B2773">
        <v>1659657600</v>
      </c>
      <c r="C2773">
        <v>23320.81</v>
      </c>
      <c r="D2773" s="14">
        <f t="shared" si="129"/>
        <v>44778</v>
      </c>
      <c r="F2773">
        <f ca="1">IF(A2773&lt;$F$2,"",AVERAGE(INDIRECT("C"&amp;A2773-$F$2+3):C2773))</f>
        <v>21548.675227272728</v>
      </c>
      <c r="G2773" s="2">
        <f ca="1">IF(A2773&lt;$G$2,"",IF(A2773=$G$2,AVERAGE(INDIRECT("C"&amp;A2773-$G$2+3):C2773),G2772+(2/($G$2+3))*(C2773-G2772)))</f>
        <v>22984.910078530611</v>
      </c>
      <c r="J2773">
        <f ca="1">IF(F2773="","",IF(C2773&lt;(F2773*(1-'inputs and tables'!$K$14)),0,IF(C2773&gt;(F2773*(1+'inputs and tables'!$K$14)),1,J2772)))</f>
        <v>1</v>
      </c>
      <c r="K2773">
        <f ca="1">IF(G2773="","",IF(C2773&lt;(G2773*(1-'inputs and tables'!$K$14)),0,IF(C2773&gt;(G2773*(1+'inputs and tables'!$K$14)),1,K2772)))</f>
        <v>1</v>
      </c>
      <c r="N2773" s="13">
        <f t="shared" si="130"/>
        <v>83921.01191118799</v>
      </c>
      <c r="O2773" s="10">
        <f ca="1">(O2772+(IF(J2772&lt;&gt;J2771,(-O2772*'inputs and tables'!$K$22-'inputs and tables'!$K$21)-O2772*'inputs and tables'!$K$22,0)*('inputs and tables'!$K$15+'inputs and tables'!$K$16)))*(IF(AND(J2772=0,'inputs and tables'!$K$16=1),(data!C2772/data!C2773-1)*'inputs and tables'!$K$18+1,1)*IF(AND(J2772=1,'inputs and tables'!$K$15=1),(data!C2773/data!C2772-1)*'inputs and tables'!$K$17+1,1))</f>
        <v>58843018.685994491</v>
      </c>
      <c r="P2773" s="10">
        <f ca="1">(P2772+(IF(K2772&lt;&gt;K2771,(-P2772*'inputs and tables'!$K$22-'inputs and tables'!$K$21)-P2772*'inputs and tables'!$K$22,0)*('inputs and tables'!$K$15+'inputs and tables'!$K$16)))*(IF(AND(K2772=0,'inputs and tables'!$K$16=1),data!C2772/data!C2773,1)*IF(AND(K2772=1,'inputs and tables'!$K$15=1),data!C2773/data!C2772,1))</f>
        <v>101897.82026644083</v>
      </c>
      <c r="R2773" s="36">
        <f ca="1">1-O2773/MAX($O$202:O2773)</f>
        <v>0.13156517593785633</v>
      </c>
      <c r="S2773" s="36">
        <f>1-N2773/MAX($N$202:N2773)</f>
        <v>0.65478698491477449</v>
      </c>
    </row>
    <row r="2774" spans="1:19" x14ac:dyDescent="0.4">
      <c r="A2774" s="17">
        <f t="shared" si="131"/>
        <v>2772</v>
      </c>
      <c r="B2774">
        <v>1659744000</v>
      </c>
      <c r="C2774">
        <v>22960.93</v>
      </c>
      <c r="D2774" s="14">
        <f t="shared" ref="D2774:D2807" si="132">(B2774/86400)+DATE(1970,1,1)</f>
        <v>44779</v>
      </c>
      <c r="F2774">
        <f ca="1">IF(A2774&lt;$F$2,"",AVERAGE(INDIRECT("C"&amp;A2774-$F$2+3):C2774))</f>
        <v>21590.867954545454</v>
      </c>
      <c r="G2774" s="2">
        <f ca="1">IF(A2774&lt;$G$2,"",IF(A2774=$G$2,AVERAGE(INDIRECT("C"&amp;A2774-$G$2+3):C2774),G2773+(2/($G$2+3))*(C2774-G2773)))</f>
        <v>22983.889649656969</v>
      </c>
      <c r="J2774">
        <f ca="1">IF(F2774="","",IF(C2774&lt;(F2774*(1-'inputs and tables'!$K$14)),0,IF(C2774&gt;(F2774*(1+'inputs and tables'!$K$14)),1,J2773)))</f>
        <v>1</v>
      </c>
      <c r="K2774">
        <f ca="1">IF(G2774="","",IF(C2774&lt;(G2774*(1-'inputs and tables'!$K$14)),0,IF(C2774&gt;(G2774*(1+'inputs and tables'!$K$14)),1,K2773)))</f>
        <v>0</v>
      </c>
      <c r="N2774" s="13">
        <f t="shared" ref="N2774:N2807" si="133">(C2774/C2773)*N2773</f>
        <v>82625.967109287958</v>
      </c>
      <c r="O2774" s="10">
        <f ca="1">(O2773+(IF(J2773&lt;&gt;J2772,(-O2773*'inputs and tables'!$K$22-'inputs and tables'!$K$21)-O2773*'inputs and tables'!$K$22,0)*('inputs and tables'!$K$15+'inputs and tables'!$K$16)))*(IF(AND(J2773=0,'inputs and tables'!$K$16=1),(data!C2773/data!C2774-1)*'inputs and tables'!$K$18+1,1)*IF(AND(J2773=1,'inputs and tables'!$K$15=1),(data!C2774/data!C2773-1)*'inputs and tables'!$K$17+1,1))</f>
        <v>56799909.65502128</v>
      </c>
      <c r="P2774" s="10">
        <f ca="1">(P2773+(IF(K2773&lt;&gt;K2772,(-P2773*'inputs and tables'!$K$22-'inputs and tables'!$K$21)-P2773*'inputs and tables'!$K$22,0)*('inputs and tables'!$K$15+'inputs and tables'!$K$16)))*(IF(AND(K2773=0,'inputs and tables'!$K$16=1),data!C2773/data!C2774,1)*IF(AND(K2773=1,'inputs and tables'!$K$15=1),data!C2774/data!C2773,1))</f>
        <v>100124.71182835195</v>
      </c>
      <c r="R2774" s="36">
        <f ca="1">1-O2774/MAX($O$202:O2774)</f>
        <v>0.16171840518194514</v>
      </c>
      <c r="S2774" s="36">
        <f>1-N2774/MAX($N$202:N2774)</f>
        <v>0.66011421239396029</v>
      </c>
    </row>
    <row r="2775" spans="1:19" x14ac:dyDescent="0.4">
      <c r="A2775" s="17">
        <f t="shared" si="131"/>
        <v>2773</v>
      </c>
      <c r="B2775">
        <v>1659830400</v>
      </c>
      <c r="C2775">
        <v>23177.39</v>
      </c>
      <c r="D2775" s="14">
        <f t="shared" si="132"/>
        <v>44780</v>
      </c>
      <c r="F2775">
        <f ca="1">IF(A2775&lt;$F$2,"",AVERAGE(INDIRECT("C"&amp;A2775-$F$2+3):C2775))</f>
        <v>21635.269545454546</v>
      </c>
      <c r="G2775" s="2">
        <f ca="1">IF(A2775&lt;$G$2,"",IF(A2775=$G$2,AVERAGE(INDIRECT("C"&amp;A2775-$G$2+3):C2775),G2774+(2/($G$2+3))*(C2775-G2774)))</f>
        <v>22992.123707118375</v>
      </c>
      <c r="J2775">
        <f ca="1">IF(F2775="","",IF(C2775&lt;(F2775*(1-'inputs and tables'!$K$14)),0,IF(C2775&gt;(F2775*(1+'inputs and tables'!$K$14)),1,J2774)))</f>
        <v>1</v>
      </c>
      <c r="K2775">
        <f ca="1">IF(G2775="","",IF(C2775&lt;(G2775*(1-'inputs and tables'!$K$14)),0,IF(C2775&gt;(G2775*(1+'inputs and tables'!$K$14)),1,K2774)))</f>
        <v>1</v>
      </c>
      <c r="N2775" s="13">
        <f t="shared" si="133"/>
        <v>83404.908416999635</v>
      </c>
      <c r="O2775" s="10">
        <f ca="1">(O2774+(IF(J2774&lt;&gt;J2773,(-O2774*'inputs and tables'!$K$22-'inputs and tables'!$K$21)-O2774*'inputs and tables'!$K$22,0)*('inputs and tables'!$K$15+'inputs and tables'!$K$16)))*(IF(AND(J2774=0,'inputs and tables'!$K$16=1),(data!C2774/data!C2775-1)*'inputs and tables'!$K$18+1,1)*IF(AND(J2774=1,'inputs and tables'!$K$15=1),(data!C2775/data!C2774-1)*'inputs and tables'!$K$17+1,1))</f>
        <v>58004719.042046681</v>
      </c>
      <c r="P2775" s="10">
        <f ca="1">(P2774+(IF(K2774&lt;&gt;K2773,(-P2774*'inputs and tables'!$K$22-'inputs and tables'!$K$21)-P2774*'inputs and tables'!$K$22,0)*('inputs and tables'!$K$15+'inputs and tables'!$K$16)))*(IF(AND(K2774=0,'inputs and tables'!$K$16=1),data!C2774/data!C2775,1)*IF(AND(K2774=1,'inputs and tables'!$K$15=1),data!C2775/data!C2774,1))</f>
        <v>98991.240452951752</v>
      </c>
      <c r="R2775" s="36">
        <f ca="1">1-O2775/MAX($O$202:O2775)</f>
        <v>0.14393722312476331</v>
      </c>
      <c r="S2775" s="36">
        <f>1-N2775/MAX($N$202:N2775)</f>
        <v>0.65691000082303508</v>
      </c>
    </row>
    <row r="2776" spans="1:19" x14ac:dyDescent="0.4">
      <c r="A2776" s="17">
        <f t="shared" si="131"/>
        <v>2774</v>
      </c>
      <c r="B2776">
        <v>1659916800</v>
      </c>
      <c r="C2776">
        <v>23815.65</v>
      </c>
      <c r="D2776" s="14">
        <f t="shared" si="132"/>
        <v>44781</v>
      </c>
      <c r="F2776">
        <f ca="1">IF(A2776&lt;$F$2,"",AVERAGE(INDIRECT("C"&amp;A2776-$F$2+3):C2776))</f>
        <v>21688.397045454545</v>
      </c>
      <c r="G2776" s="2">
        <f ca="1">IF(A2776&lt;$G$2,"",IF(A2776=$G$2,AVERAGE(INDIRECT("C"&amp;A2776-$G$2+3):C2776),G2775+(2/($G$2+3))*(C2776-G2775)))</f>
        <v>23027.16737915589</v>
      </c>
      <c r="J2776">
        <f ca="1">IF(F2776="","",IF(C2776&lt;(F2776*(1-'inputs and tables'!$K$14)),0,IF(C2776&gt;(F2776*(1+'inputs and tables'!$K$14)),1,J2775)))</f>
        <v>1</v>
      </c>
      <c r="K2776">
        <f ca="1">IF(G2776="","",IF(C2776&lt;(G2776*(1-'inputs and tables'!$K$14)),0,IF(C2776&gt;(G2776*(1+'inputs and tables'!$K$14)),1,K2775)))</f>
        <v>1</v>
      </c>
      <c r="N2776" s="13">
        <f t="shared" si="133"/>
        <v>85701.716506531462</v>
      </c>
      <c r="O2776" s="10">
        <f ca="1">(O2775+(IF(J2775&lt;&gt;J2774,(-O2775*'inputs and tables'!$K$22-'inputs and tables'!$K$21)-O2775*'inputs and tables'!$K$22,0)*('inputs and tables'!$K$15+'inputs and tables'!$K$16)))*(IF(AND(J2775=0,'inputs and tables'!$K$16=1),(data!C2775/data!C2776-1)*'inputs and tables'!$K$18+1,1)*IF(AND(J2775=1,'inputs and tables'!$K$15=1),(data!C2776/data!C2775-1)*'inputs and tables'!$K$17+1,1))</f>
        <v>61598726.259662539</v>
      </c>
      <c r="P2776" s="10">
        <f ca="1">(P2775+(IF(K2775&lt;&gt;K2774,(-P2775*'inputs and tables'!$K$22-'inputs and tables'!$K$21)-P2775*'inputs and tables'!$K$22,0)*('inputs and tables'!$K$15+'inputs and tables'!$K$16)))*(IF(AND(K2775=0,'inputs and tables'!$K$16=1),data!C2775/data!C2776,1)*IF(AND(K2775=1,'inputs and tables'!$K$15=1),data!C2776/data!C2775,1))</f>
        <v>101513.83111825593</v>
      </c>
      <c r="R2776" s="36">
        <f ca="1">1-O2776/MAX($O$202:O2776)</f>
        <v>9.0895059493358965E-2</v>
      </c>
      <c r="S2776" s="36">
        <f>1-N2776/MAX($N$202:N2776)</f>
        <v>0.64746197311695219</v>
      </c>
    </row>
    <row r="2777" spans="1:19" x14ac:dyDescent="0.4">
      <c r="A2777" s="17">
        <f t="shared" si="131"/>
        <v>2775</v>
      </c>
      <c r="B2777">
        <v>1660003200</v>
      </c>
      <c r="C2777">
        <v>23158.27</v>
      </c>
      <c r="D2777" s="14">
        <f t="shared" si="132"/>
        <v>44782</v>
      </c>
      <c r="F2777">
        <f ca="1">IF(A2777&lt;$F$2,"",AVERAGE(INDIRECT("C"&amp;A2777-$F$2+3):C2777))</f>
        <v>21736.814090909091</v>
      </c>
      <c r="G2777" s="2">
        <f ca="1">IF(A2777&lt;$G$2,"",IF(A2777=$G$2,AVERAGE(INDIRECT("C"&amp;A2777-$G$2+3):C2777),G2776+(2/($G$2+3))*(C2777-G2776)))</f>
        <v>23032.746214085426</v>
      </c>
      <c r="J2777">
        <f ca="1">IF(F2777="","",IF(C2777&lt;(F2777*(1-'inputs and tables'!$K$14)),0,IF(C2777&gt;(F2777*(1+'inputs and tables'!$K$14)),1,J2776)))</f>
        <v>1</v>
      </c>
      <c r="K2777">
        <f ca="1">IF(G2777="","",IF(C2777&lt;(G2777*(1-'inputs and tables'!$K$14)),0,IF(C2777&gt;(G2777*(1+'inputs and tables'!$K$14)),1,K2776)))</f>
        <v>1</v>
      </c>
      <c r="N2777" s="13">
        <f t="shared" si="133"/>
        <v>83336.104213897677</v>
      </c>
      <c r="O2777" s="10">
        <f ca="1">(O2776+(IF(J2776&lt;&gt;J2775,(-O2776*'inputs and tables'!$K$22-'inputs and tables'!$K$21)-O2776*'inputs and tables'!$K$22,0)*('inputs and tables'!$K$15+'inputs and tables'!$K$16)))*(IF(AND(J2776=0,'inputs and tables'!$K$16=1),(data!C2776/data!C2777-1)*'inputs and tables'!$K$18+1,1)*IF(AND(J2776=1,'inputs and tables'!$K$15=1),(data!C2777/data!C2776-1)*'inputs and tables'!$K$17+1,1))</f>
        <v>57773049.278169341</v>
      </c>
      <c r="P2777" s="10">
        <f ca="1">(P2776+(IF(K2776&lt;&gt;K2775,(-P2776*'inputs and tables'!$K$22-'inputs and tables'!$K$21)-P2776*'inputs and tables'!$K$22,0)*('inputs and tables'!$K$15+'inputs and tables'!$K$16)))*(IF(AND(K2776=0,'inputs and tables'!$K$16=1),data!C2776/data!C2777,1)*IF(AND(K2776=1,'inputs and tables'!$K$15=1),data!C2777/data!C2776,1))</f>
        <v>98711.759274719458</v>
      </c>
      <c r="R2777" s="36">
        <f ca="1">1-O2777/MAX($O$202:O2777)</f>
        <v>0.14735632185773195</v>
      </c>
      <c r="S2777" s="36">
        <f>1-N2777/MAX($N$202:N2777)</f>
        <v>0.65719303013670094</v>
      </c>
    </row>
    <row r="2778" spans="1:19" x14ac:dyDescent="0.4">
      <c r="A2778" s="17">
        <f t="shared" si="131"/>
        <v>2776</v>
      </c>
      <c r="B2778">
        <v>1660089600</v>
      </c>
      <c r="C2778">
        <v>23962.18</v>
      </c>
      <c r="D2778" s="14">
        <f t="shared" si="132"/>
        <v>44783</v>
      </c>
      <c r="F2778">
        <f ca="1">IF(A2778&lt;$F$2,"",AVERAGE(INDIRECT("C"&amp;A2778-$F$2+3):C2778))</f>
        <v>21810.382500000003</v>
      </c>
      <c r="G2778" s="2">
        <f ca="1">IF(A2778&lt;$G$2,"",IF(A2778=$G$2,AVERAGE(INDIRECT("C"&amp;A2778-$G$2+3):C2778),G2777+(2/($G$2+3))*(C2778-G2777)))</f>
        <v>23072.29658795413</v>
      </c>
      <c r="J2778">
        <f ca="1">IF(F2778="","",IF(C2778&lt;(F2778*(1-'inputs and tables'!$K$14)),0,IF(C2778&gt;(F2778*(1+'inputs and tables'!$K$14)),1,J2777)))</f>
        <v>1</v>
      </c>
      <c r="K2778">
        <f ca="1">IF(G2778="","",IF(C2778&lt;(G2778*(1-'inputs and tables'!$K$14)),0,IF(C2778&gt;(G2778*(1+'inputs and tables'!$K$14)),1,K2777)))</f>
        <v>1</v>
      </c>
      <c r="N2778" s="13">
        <f t="shared" si="133"/>
        <v>86229.011479362423</v>
      </c>
      <c r="O2778" s="10">
        <f ca="1">(O2777+(IF(J2777&lt;&gt;J2776,(-O2777*'inputs and tables'!$K$22-'inputs and tables'!$K$21)-O2777*'inputs and tables'!$K$22,0)*('inputs and tables'!$K$15+'inputs and tables'!$K$16)))*(IF(AND(J2777=0,'inputs and tables'!$K$16=1),(data!C2777/data!C2778-1)*'inputs and tables'!$K$18+1,1)*IF(AND(J2777=1,'inputs and tables'!$K$15=1),(data!C2778/data!C2777-1)*'inputs and tables'!$K$17+1,1))</f>
        <v>62285465.235912703</v>
      </c>
      <c r="P2778" s="10">
        <f ca="1">(P2777+(IF(K2777&lt;&gt;K2776,(-P2777*'inputs and tables'!$K$22-'inputs and tables'!$K$21)-P2777*'inputs and tables'!$K$22,0)*('inputs and tables'!$K$15+'inputs and tables'!$K$16)))*(IF(AND(K2777=0,'inputs and tables'!$K$16=1),data!C2777/data!C2778,1)*IF(AND(K2777=1,'inputs and tables'!$K$15=1),data!C2778/data!C2777,1))</f>
        <v>102138.41292365521</v>
      </c>
      <c r="R2778" s="36">
        <f ca="1">1-O2778/MAX($O$202:O2778)</f>
        <v>8.0759820762678847E-2</v>
      </c>
      <c r="S2778" s="36">
        <f>1-N2778/MAX($N$202:N2778)</f>
        <v>0.64529292053685583</v>
      </c>
    </row>
    <row r="2779" spans="1:19" x14ac:dyDescent="0.4">
      <c r="A2779" s="17">
        <f t="shared" si="131"/>
        <v>2777</v>
      </c>
      <c r="B2779">
        <v>1660176000</v>
      </c>
      <c r="C2779">
        <v>23944.86</v>
      </c>
      <c r="D2779" s="14">
        <f t="shared" si="132"/>
        <v>44784</v>
      </c>
      <c r="F2779">
        <f ca="1">IF(A2779&lt;$F$2,"",AVERAGE(INDIRECT("C"&amp;A2779-$F$2+3):C2779))</f>
        <v>21894.290909090909</v>
      </c>
      <c r="G2779" s="2">
        <f ca="1">IF(A2779&lt;$G$2,"",IF(A2779=$G$2,AVERAGE(INDIRECT("C"&amp;A2779-$G$2+3):C2779),G2778+(2/($G$2+3))*(C2779-G2778)))</f>
        <v>23109.426945913528</v>
      </c>
      <c r="J2779">
        <f ca="1">IF(F2779="","",IF(C2779&lt;(F2779*(1-'inputs and tables'!$K$14)),0,IF(C2779&gt;(F2779*(1+'inputs and tables'!$K$14)),1,J2778)))</f>
        <v>1</v>
      </c>
      <c r="K2779">
        <f ca="1">IF(G2779="","",IF(C2779&lt;(G2779*(1-'inputs and tables'!$K$14)),0,IF(C2779&gt;(G2779*(1+'inputs and tables'!$K$14)),1,K2778)))</f>
        <v>1</v>
      </c>
      <c r="N2779" s="13">
        <f t="shared" si="133"/>
        <v>86166.684659397695</v>
      </c>
      <c r="O2779" s="10">
        <f ca="1">(O2778+(IF(J2778&lt;&gt;J2777,(-O2778*'inputs and tables'!$K$22-'inputs and tables'!$K$21)-O2778*'inputs and tables'!$K$22,0)*('inputs and tables'!$K$15+'inputs and tables'!$K$16)))*(IF(AND(J2778=0,'inputs and tables'!$K$16=1),(data!C2778/data!C2779-1)*'inputs and tables'!$K$18+1,1)*IF(AND(J2778=1,'inputs and tables'!$K$15=1),(data!C2779/data!C2778-1)*'inputs and tables'!$K$17+1,1))</f>
        <v>62184169.586675309</v>
      </c>
      <c r="P2779" s="10">
        <f ca="1">(P2778+(IF(K2778&lt;&gt;K2777,(-P2778*'inputs and tables'!$K$22-'inputs and tables'!$K$21)-P2778*'inputs and tables'!$K$22,0)*('inputs and tables'!$K$15+'inputs and tables'!$K$16)))*(IF(AND(K2778=0,'inputs and tables'!$K$16=1),data!C2778/data!C2779,1)*IF(AND(K2778=1,'inputs and tables'!$K$15=1),data!C2779/data!C2778,1))</f>
        <v>102064.58669783446</v>
      </c>
      <c r="R2779" s="36">
        <f ca="1">1-O2779/MAX($O$202:O2779)</f>
        <v>8.2254792830532164E-2</v>
      </c>
      <c r="S2779" s="36">
        <f>1-N2779/MAX($N$202:N2779)</f>
        <v>0.64554930483145267</v>
      </c>
    </row>
    <row r="2780" spans="1:19" x14ac:dyDescent="0.4">
      <c r="A2780" s="17">
        <f t="shared" si="131"/>
        <v>2778</v>
      </c>
      <c r="B2780">
        <v>1660262400</v>
      </c>
      <c r="C2780">
        <v>24415.18</v>
      </c>
      <c r="D2780" s="14">
        <f t="shared" si="132"/>
        <v>44785</v>
      </c>
      <c r="F2780">
        <f ca="1">IF(A2780&lt;$F$2,"",AVERAGE(INDIRECT("C"&amp;A2780-$F$2+3):C2780))</f>
        <v>21992.481590909094</v>
      </c>
      <c r="G2780" s="2">
        <f ca="1">IF(A2780&lt;$G$2,"",IF(A2780=$G$2,AVERAGE(INDIRECT("C"&amp;A2780-$G$2+3):C2780),G2779+(2/($G$2+3))*(C2780-G2779)))</f>
        <v>23164.990905661889</v>
      </c>
      <c r="J2780">
        <f ca="1">IF(F2780="","",IF(C2780&lt;(F2780*(1-'inputs and tables'!$K$14)),0,IF(C2780&gt;(F2780*(1+'inputs and tables'!$K$14)),1,J2779)))</f>
        <v>1</v>
      </c>
      <c r="K2780">
        <f ca="1">IF(G2780="","",IF(C2780&lt;(G2780*(1-'inputs and tables'!$K$14)),0,IF(C2780&gt;(G2780*(1+'inputs and tables'!$K$14)),1,K2779)))</f>
        <v>1</v>
      </c>
      <c r="N2780" s="13">
        <f t="shared" si="133"/>
        <v>87859.152902227594</v>
      </c>
      <c r="O2780" s="10">
        <f ca="1">(O2779+(IF(J2779&lt;&gt;J2778,(-O2779*'inputs and tables'!$K$22-'inputs and tables'!$K$21)-O2779*'inputs and tables'!$K$22,0)*('inputs and tables'!$K$15+'inputs and tables'!$K$16)))*(IF(AND(J2779=0,'inputs and tables'!$K$16=1),(data!C2779/data!C2780-1)*'inputs and tables'!$K$18+1,1)*IF(AND(J2779=1,'inputs and tables'!$K$15=1),(data!C2780/data!C2779-1)*'inputs and tables'!$K$17+1,1))</f>
        <v>64932339.003410734</v>
      </c>
      <c r="P2780" s="10">
        <f ca="1">(P2779+(IF(K2779&lt;&gt;K2778,(-P2779*'inputs and tables'!$K$22-'inputs and tables'!$K$21)-P2779*'inputs and tables'!$K$22,0)*('inputs and tables'!$K$15+'inputs and tables'!$K$16)))*(IF(AND(K2779=0,'inputs and tables'!$K$16=1),data!C2779/data!C2780,1)*IF(AND(K2779=1,'inputs and tables'!$K$15=1),data!C2780/data!C2779,1))</f>
        <v>104069.31825257002</v>
      </c>
      <c r="R2780" s="36">
        <f ca="1">1-O2780/MAX($O$202:O2780)</f>
        <v>4.1695928292135531E-2</v>
      </c>
      <c r="S2780" s="36">
        <f>1-N2780/MAX($N$202:N2780)</f>
        <v>0.63858725740450295</v>
      </c>
    </row>
    <row r="2781" spans="1:19" x14ac:dyDescent="0.4">
      <c r="A2781" s="17">
        <f t="shared" si="131"/>
        <v>2779</v>
      </c>
      <c r="B2781">
        <v>1660348800</v>
      </c>
      <c r="C2781">
        <v>24456.49</v>
      </c>
      <c r="D2781" s="14">
        <f t="shared" si="132"/>
        <v>44786</v>
      </c>
      <c r="F2781">
        <f ca="1">IF(A2781&lt;$F$2,"",AVERAGE(INDIRECT("C"&amp;A2781-$F$2+3):C2781))</f>
        <v>22094.09227272727</v>
      </c>
      <c r="G2781" s="2">
        <f ca="1">IF(A2781&lt;$G$2,"",IF(A2781=$G$2,AVERAGE(INDIRECT("C"&amp;A2781-$G$2+3):C2781),G2780+(2/($G$2+3))*(C2781-G2780)))</f>
        <v>23219.948313931596</v>
      </c>
      <c r="J2781">
        <f ca="1">IF(F2781="","",IF(C2781&lt;(F2781*(1-'inputs and tables'!$K$14)),0,IF(C2781&gt;(F2781*(1+'inputs and tables'!$K$14)),1,J2780)))</f>
        <v>1</v>
      </c>
      <c r="K2781">
        <f ca="1">IF(G2781="","",IF(C2781&lt;(G2781*(1-'inputs and tables'!$K$14)),0,IF(C2781&gt;(G2781*(1+'inputs and tables'!$K$14)),1,K2780)))</f>
        <v>1</v>
      </c>
      <c r="N2781" s="13">
        <f t="shared" si="133"/>
        <v>88007.808845226624</v>
      </c>
      <c r="O2781" s="10">
        <f ca="1">(O2780+(IF(J2780&lt;&gt;J2779,(-O2780*'inputs and tables'!$K$22-'inputs and tables'!$K$21)-O2780*'inputs and tables'!$K$22,0)*('inputs and tables'!$K$15+'inputs and tables'!$K$16)))*(IF(AND(J2780=0,'inputs and tables'!$K$16=1),(data!C2780/data!C2781-1)*'inputs and tables'!$K$18+1,1)*IF(AND(J2780=1,'inputs and tables'!$K$15=1),(data!C2781/data!C2780-1)*'inputs and tables'!$K$17+1,1))</f>
        <v>65179533.518442757</v>
      </c>
      <c r="P2781" s="10">
        <f ca="1">(P2780+(IF(K2780&lt;&gt;K2779,(-P2780*'inputs and tables'!$K$22-'inputs and tables'!$K$21)-P2780*'inputs and tables'!$K$22,0)*('inputs and tables'!$K$15+'inputs and tables'!$K$16)))*(IF(AND(K2780=0,'inputs and tables'!$K$16=1),data!C2780/data!C2781,1)*IF(AND(K2780=1,'inputs and tables'!$K$15=1),data!C2781/data!C2780,1))</f>
        <v>104245.40147362405</v>
      </c>
      <c r="R2781" s="36">
        <f ca="1">1-O2781/MAX($O$202:O2781)</f>
        <v>3.8047707484217375E-2</v>
      </c>
      <c r="S2781" s="36">
        <f>1-N2781/MAX($N$202:N2781)</f>
        <v>0.63797575421687047</v>
      </c>
    </row>
    <row r="2782" spans="1:19" x14ac:dyDescent="0.4">
      <c r="A2782" s="17">
        <f t="shared" si="131"/>
        <v>2780</v>
      </c>
      <c r="B2782">
        <v>1660435200</v>
      </c>
      <c r="C2782">
        <v>24316.71</v>
      </c>
      <c r="D2782" s="14">
        <f t="shared" si="132"/>
        <v>44787</v>
      </c>
      <c r="F2782">
        <f ca="1">IF(A2782&lt;$F$2,"",AVERAGE(INDIRECT("C"&amp;A2782-$F$2+3):C2782))</f>
        <v>22209.182045454541</v>
      </c>
      <c r="G2782" s="2">
        <f ca="1">IF(A2782&lt;$G$2,"",IF(A2782=$G$2,AVERAGE(INDIRECT("C"&amp;A2782-$G$2+3):C2782),G2781+(2/($G$2+3))*(C2782-G2781)))</f>
        <v>23266.619023977059</v>
      </c>
      <c r="J2782">
        <f ca="1">IF(F2782="","",IF(C2782&lt;(F2782*(1-'inputs and tables'!$K$14)),0,IF(C2782&gt;(F2782*(1+'inputs and tables'!$K$14)),1,J2781)))</f>
        <v>1</v>
      </c>
      <c r="K2782">
        <f ca="1">IF(G2782="","",IF(C2782&lt;(G2782*(1-'inputs and tables'!$K$14)),0,IF(C2782&gt;(G2782*(1+'inputs and tables'!$K$14)),1,K2781)))</f>
        <v>1</v>
      </c>
      <c r="N2782" s="13">
        <f t="shared" si="133"/>
        <v>87504.804059160189</v>
      </c>
      <c r="O2782" s="10">
        <f ca="1">(O2781+(IF(J2781&lt;&gt;J2780,(-O2781*'inputs and tables'!$K$22-'inputs and tables'!$K$21)-O2781*'inputs and tables'!$K$22,0)*('inputs and tables'!$K$15+'inputs and tables'!$K$16)))*(IF(AND(J2781=0,'inputs and tables'!$K$16=1),(data!C2781/data!C2782-1)*'inputs and tables'!$K$18+1,1)*IF(AND(J2781=1,'inputs and tables'!$K$15=1),(data!C2782/data!C2781-1)*'inputs and tables'!$K$17+1,1))</f>
        <v>64341339.272693753</v>
      </c>
      <c r="P2782" s="10">
        <f ca="1">(P2781+(IF(K2781&lt;&gt;K2780,(-P2781*'inputs and tables'!$K$22-'inputs and tables'!$K$21)-P2781*'inputs and tables'!$K$22,0)*('inputs and tables'!$K$15+'inputs and tables'!$K$16)))*(IF(AND(K2781=0,'inputs and tables'!$K$16=1),data!C2781/data!C2782,1)*IF(AND(K2781=1,'inputs and tables'!$K$15=1),data!C2782/data!C2781,1))</f>
        <v>103649.59143637081</v>
      </c>
      <c r="R2782" s="36">
        <f ca="1">1-O2782/MAX($O$202:O2782)</f>
        <v>5.0418199151569421E-2</v>
      </c>
      <c r="S2782" s="36">
        <f>1-N2782/MAX($N$202:N2782)</f>
        <v>0.64004488797545833</v>
      </c>
    </row>
    <row r="2783" spans="1:19" x14ac:dyDescent="0.4">
      <c r="A2783" s="17">
        <f t="shared" si="131"/>
        <v>2781</v>
      </c>
      <c r="B2783">
        <v>1660521600</v>
      </c>
      <c r="C2783">
        <v>24097.82</v>
      </c>
      <c r="D2783" s="14">
        <f t="shared" si="132"/>
        <v>44788</v>
      </c>
      <c r="F2783">
        <f ca="1">IF(A2783&lt;$F$2,"",AVERAGE(INDIRECT("C"&amp;A2783-$F$2+3):C2783))</f>
        <v>22319.949999999997</v>
      </c>
      <c r="G2783" s="2">
        <f ca="1">IF(A2783&lt;$G$2,"",IF(A2783=$G$2,AVERAGE(INDIRECT("C"&amp;A2783-$G$2+3):C2783),G2782+(2/($G$2+3))*(C2783-G2782)))</f>
        <v>23301.989278275909</v>
      </c>
      <c r="J2783">
        <f ca="1">IF(F2783="","",IF(C2783&lt;(F2783*(1-'inputs and tables'!$K$14)),0,IF(C2783&gt;(F2783*(1+'inputs and tables'!$K$14)),1,J2782)))</f>
        <v>1</v>
      </c>
      <c r="K2783">
        <f ca="1">IF(G2783="","",IF(C2783&lt;(G2783*(1-'inputs and tables'!$K$14)),0,IF(C2783&gt;(G2783*(1+'inputs and tables'!$K$14)),1,K2782)))</f>
        <v>1</v>
      </c>
      <c r="N2783" s="13">
        <f t="shared" si="133"/>
        <v>86717.118284213269</v>
      </c>
      <c r="O2783" s="10">
        <f ca="1">(O2782+(IF(J2782&lt;&gt;J2781,(-O2782*'inputs and tables'!$K$22-'inputs and tables'!$K$21)-O2782*'inputs and tables'!$K$22,0)*('inputs and tables'!$K$15+'inputs and tables'!$K$16)))*(IF(AND(J2782=0,'inputs and tables'!$K$16=1),(data!C2782/data!C2783-1)*'inputs and tables'!$K$18+1,1)*IF(AND(J2782=1,'inputs and tables'!$K$15=1),(data!C2783/data!C2782-1)*'inputs and tables'!$K$17+1,1))</f>
        <v>63038191.336762056</v>
      </c>
      <c r="P2783" s="10">
        <f ca="1">(P2782+(IF(K2782&lt;&gt;K2781,(-P2782*'inputs and tables'!$K$22-'inputs and tables'!$K$21)-P2782*'inputs and tables'!$K$22,0)*('inputs and tables'!$K$15+'inputs and tables'!$K$16)))*(IF(AND(K2782=0,'inputs and tables'!$K$16=1),data!C2782/data!C2783,1)*IF(AND(K2782=1,'inputs and tables'!$K$15=1),data!C2783/data!C2782,1))</f>
        <v>102716.57627644551</v>
      </c>
      <c r="R2783" s="36">
        <f ca="1">1-O2783/MAX($O$202:O2783)</f>
        <v>6.9650710904695212E-2</v>
      </c>
      <c r="S2783" s="36">
        <f>1-N2783/MAX($N$202:N2783)</f>
        <v>0.64328507032212667</v>
      </c>
    </row>
    <row r="2784" spans="1:19" x14ac:dyDescent="0.4">
      <c r="A2784" s="17">
        <f t="shared" si="131"/>
        <v>2782</v>
      </c>
      <c r="B2784">
        <v>1660608000</v>
      </c>
      <c r="C2784">
        <v>23857.93</v>
      </c>
      <c r="D2784" s="14">
        <f t="shared" si="132"/>
        <v>44789</v>
      </c>
      <c r="F2784">
        <f ca="1">IF(A2784&lt;$F$2,"",AVERAGE(INDIRECT("C"&amp;A2784-$F$2+3):C2784))</f>
        <v>22423.736363636363</v>
      </c>
      <c r="G2784" s="2">
        <f ca="1">IF(A2784&lt;$G$2,"",IF(A2784=$G$2,AVERAGE(INDIRECT("C"&amp;A2784-$G$2+3):C2784),G2783+(2/($G$2+3))*(C2784-G2783)))</f>
        <v>23325.646330264168</v>
      </c>
      <c r="J2784">
        <f ca="1">IF(F2784="","",IF(C2784&lt;(F2784*(1-'inputs and tables'!$K$14)),0,IF(C2784&gt;(F2784*(1+'inputs and tables'!$K$14)),1,J2783)))</f>
        <v>1</v>
      </c>
      <c r="K2784">
        <f ca="1">IF(G2784="","",IF(C2784&lt;(G2784*(1-'inputs and tables'!$K$14)),0,IF(C2784&gt;(G2784*(1+'inputs and tables'!$K$14)),1,K2783)))</f>
        <v>1</v>
      </c>
      <c r="N2784" s="13">
        <f t="shared" si="133"/>
        <v>85853.863039332195</v>
      </c>
      <c r="O2784" s="10">
        <f ca="1">(O2783+(IF(J2783&lt;&gt;J2782,(-O2783*'inputs and tables'!$K$22-'inputs and tables'!$K$21)-O2783*'inputs and tables'!$K$22,0)*('inputs and tables'!$K$15+'inputs and tables'!$K$16)))*(IF(AND(J2783=0,'inputs and tables'!$K$16=1),(data!C2783/data!C2784-1)*'inputs and tables'!$K$18+1,1)*IF(AND(J2783=1,'inputs and tables'!$K$15=1),(data!C2784/data!C2783-1)*'inputs and tables'!$K$17+1,1))</f>
        <v>61626237.003569439</v>
      </c>
      <c r="P2784" s="10">
        <f ca="1">(P2783+(IF(K2783&lt;&gt;K2782,(-P2783*'inputs and tables'!$K$22-'inputs and tables'!$K$21)-P2783*'inputs and tables'!$K$22,0)*('inputs and tables'!$K$15+'inputs and tables'!$K$16)))*(IF(AND(K2783=0,'inputs and tables'!$K$16=1),data!C2783/data!C2784,1)*IF(AND(K2783=1,'inputs and tables'!$K$15=1),data!C2784/data!C2783,1))</f>
        <v>101694.04894895463</v>
      </c>
      <c r="R2784" s="36">
        <f ca="1">1-O2784/MAX($O$202:O2784)</f>
        <v>9.0489042117328333E-2</v>
      </c>
      <c r="S2784" s="36">
        <f>1-N2784/MAX($N$202:N2784)</f>
        <v>0.64683611122459928</v>
      </c>
    </row>
    <row r="2785" spans="1:19" x14ac:dyDescent="0.4">
      <c r="A2785" s="17">
        <f t="shared" si="131"/>
        <v>2783</v>
      </c>
      <c r="B2785">
        <v>1660694400</v>
      </c>
      <c r="C2785">
        <v>23341.17</v>
      </c>
      <c r="D2785" s="14">
        <f t="shared" si="132"/>
        <v>44790</v>
      </c>
      <c r="F2785">
        <f ca="1">IF(A2785&lt;$F$2,"",AVERAGE(INDIRECT("C"&amp;A2785-$F$2+3):C2785))</f>
        <v>22494.868636363641</v>
      </c>
      <c r="G2785" s="2">
        <f ca="1">IF(A2785&lt;$G$2,"",IF(A2785=$G$2,AVERAGE(INDIRECT("C"&amp;A2785-$G$2+3):C2785),G2784+(2/($G$2+3))*(C2785-G2784)))</f>
        <v>23326.306911955053</v>
      </c>
      <c r="J2785">
        <f ca="1">IF(F2785="","",IF(C2785&lt;(F2785*(1-'inputs and tables'!$K$14)),0,IF(C2785&gt;(F2785*(1+'inputs and tables'!$K$14)),1,J2784)))</f>
        <v>1</v>
      </c>
      <c r="K2785">
        <f ca="1">IF(G2785="","",IF(C2785&lt;(G2785*(1-'inputs and tables'!$K$14)),0,IF(C2785&gt;(G2785*(1+'inputs and tables'!$K$14)),1,K2784)))</f>
        <v>1</v>
      </c>
      <c r="N2785" s="13">
        <f t="shared" si="133"/>
        <v>83994.278311562201</v>
      </c>
      <c r="O2785" s="10">
        <f ca="1">(O2784+(IF(J2784&lt;&gt;J2783,(-O2784*'inputs and tables'!$K$22-'inputs and tables'!$K$21)-O2784*'inputs and tables'!$K$22,0)*('inputs and tables'!$K$15+'inputs and tables'!$K$16)))*(IF(AND(J2784=0,'inputs and tables'!$K$16=1),(data!C2784/data!C2785-1)*'inputs and tables'!$K$18+1,1)*IF(AND(J2784=1,'inputs and tables'!$K$15=1),(data!C2785/data!C2784-1)*'inputs and tables'!$K$17+1,1))</f>
        <v>58622898.406028904</v>
      </c>
      <c r="P2785" s="10">
        <f ca="1">(P2784+(IF(K2784&lt;&gt;K2783,(-P2784*'inputs and tables'!$K$22-'inputs and tables'!$K$21)-P2784*'inputs and tables'!$K$22,0)*('inputs and tables'!$K$15+'inputs and tables'!$K$16)))*(IF(AND(K2784=0,'inputs and tables'!$K$16=1),data!C2784/data!C2785,1)*IF(AND(K2784=1,'inputs and tables'!$K$15=1),data!C2785/data!C2784,1))</f>
        <v>99491.367629374014</v>
      </c>
      <c r="R2785" s="36">
        <f ca="1">1-O2785/MAX($O$202:O2785)</f>
        <v>0.13481382158645083</v>
      </c>
      <c r="S2785" s="36">
        <f>1-N2785/MAX($N$202:N2785)</f>
        <v>0.65448560014352808</v>
      </c>
    </row>
    <row r="2786" spans="1:19" x14ac:dyDescent="0.4">
      <c r="A2786" s="17">
        <f t="shared" si="131"/>
        <v>2784</v>
      </c>
      <c r="B2786">
        <v>1660780800</v>
      </c>
      <c r="C2786">
        <v>23189.46</v>
      </c>
      <c r="D2786" s="14">
        <f t="shared" si="132"/>
        <v>44791</v>
      </c>
      <c r="F2786">
        <f ca="1">IF(A2786&lt;$F$2,"",AVERAGE(INDIRECT("C"&amp;A2786-$F$2+3):C2786))</f>
        <v>22563.8675</v>
      </c>
      <c r="G2786" s="2">
        <f ca="1">IF(A2786&lt;$G$2,"",IF(A2786=$G$2,AVERAGE(INDIRECT("C"&amp;A2786-$G$2+3):C2786),G2785+(2/($G$2+3))*(C2786-G2785)))</f>
        <v>23320.4836391059</v>
      </c>
      <c r="J2786">
        <f ca="1">IF(F2786="","",IF(C2786&lt;(F2786*(1-'inputs and tables'!$K$14)),0,IF(C2786&gt;(F2786*(1+'inputs and tables'!$K$14)),1,J2785)))</f>
        <v>1</v>
      </c>
      <c r="K2786">
        <f ca="1">IF(G2786="","",IF(C2786&lt;(G2786*(1-'inputs and tables'!$K$14)),0,IF(C2786&gt;(G2786*(1+'inputs and tables'!$K$14)),1,K2785)))</f>
        <v>0</v>
      </c>
      <c r="N2786" s="13">
        <f t="shared" si="133"/>
        <v>83448.34286948081</v>
      </c>
      <c r="O2786" s="10">
        <f ca="1">(O2785+(IF(J2785&lt;&gt;J2784,(-O2785*'inputs and tables'!$K$22-'inputs and tables'!$K$21)-O2785*'inputs and tables'!$K$22,0)*('inputs and tables'!$K$15+'inputs and tables'!$K$16)))*(IF(AND(J2785=0,'inputs and tables'!$K$16=1),(data!C2785/data!C2786-1)*'inputs and tables'!$K$18+1,1)*IF(AND(J2785=1,'inputs and tables'!$K$15=1),(data!C2786/data!C2785-1)*'inputs and tables'!$K$17+1,1))</f>
        <v>57765581.492881373</v>
      </c>
      <c r="P2786" s="10">
        <f ca="1">(P2785+(IF(K2785&lt;&gt;K2784,(-P2785*'inputs and tables'!$K$22-'inputs and tables'!$K$21)-P2785*'inputs and tables'!$K$22,0)*('inputs and tables'!$K$15+'inputs and tables'!$K$16)))*(IF(AND(K2785=0,'inputs and tables'!$K$16=1),data!C2785/data!C2786,1)*IF(AND(K2785=1,'inputs and tables'!$K$15=1),data!C2786/data!C2785,1))</f>
        <v>98844.706155975204</v>
      </c>
      <c r="R2786" s="36">
        <f ca="1">1-O2786/MAX($O$202:O2786)</f>
        <v>0.14746653518375619</v>
      </c>
      <c r="S2786" s="36">
        <f>1-N2786/MAX($N$202:N2786)</f>
        <v>0.65673133116738946</v>
      </c>
    </row>
    <row r="2787" spans="1:19" x14ac:dyDescent="0.4">
      <c r="A2787" s="17">
        <f t="shared" si="131"/>
        <v>2785</v>
      </c>
      <c r="B2787">
        <v>1660867200</v>
      </c>
      <c r="C2787">
        <v>20834.939999999999</v>
      </c>
      <c r="D2787" s="14">
        <f t="shared" si="132"/>
        <v>44792</v>
      </c>
      <c r="F2787">
        <f ca="1">IF(A2787&lt;$F$2,"",AVERAGE(INDIRECT("C"&amp;A2787-$F$2+3):C2787))</f>
        <v>22570.510000000002</v>
      </c>
      <c r="G2787" s="2">
        <f ca="1">IF(A2787&lt;$G$2,"",IF(A2787=$G$2,AVERAGE(INDIRECT("C"&amp;A2787-$G$2+3):C2787),G2786+(2/($G$2+3))*(C2787-G2786)))</f>
        <v>23214.715824675863</v>
      </c>
      <c r="J2787">
        <f ca="1">IF(F2787="","",IF(C2787&lt;(F2787*(1-'inputs and tables'!$K$14)),0,IF(C2787&gt;(F2787*(1+'inputs and tables'!$K$14)),1,J2786)))</f>
        <v>0</v>
      </c>
      <c r="K2787">
        <f ca="1">IF(G2787="","",IF(C2787&lt;(G2787*(1-'inputs and tables'!$K$14)),0,IF(C2787&gt;(G2787*(1+'inputs and tables'!$K$14)),1,K2786)))</f>
        <v>0</v>
      </c>
      <c r="N2787" s="13">
        <f t="shared" si="133"/>
        <v>74975.49390046428</v>
      </c>
      <c r="O2787" s="10">
        <f ca="1">(O2786+(IF(J2786&lt;&gt;J2785,(-O2786*'inputs and tables'!$K$22-'inputs and tables'!$K$21)-O2786*'inputs and tables'!$K$22,0)*('inputs and tables'!$K$15+'inputs and tables'!$K$16)))*(IF(AND(J2786=0,'inputs and tables'!$K$16=1),(data!C2786/data!C2787-1)*'inputs and tables'!$K$18+1,1)*IF(AND(J2786=1,'inputs and tables'!$K$15=1),(data!C2787/data!C2786-1)*'inputs and tables'!$K$17+1,1))</f>
        <v>44568940.083060145</v>
      </c>
      <c r="P2787" s="10">
        <f ca="1">(P2786+(IF(K2786&lt;&gt;K2785,(-P2786*'inputs and tables'!$K$22-'inputs and tables'!$K$21)-P2786*'inputs and tables'!$K$22,0)*('inputs and tables'!$K$15+'inputs and tables'!$K$16)))*(IF(AND(K2786=0,'inputs and tables'!$K$16=1),data!C2786/data!C2787,1)*IF(AND(K2786=1,'inputs and tables'!$K$15=1),data!C2787/data!C2786,1))</f>
        <v>109794.94296103128</v>
      </c>
      <c r="R2787" s="36">
        <f ca="1">1-O2787/MAX($O$202:O2787)</f>
        <v>0.34222919721008505</v>
      </c>
      <c r="S2787" s="36">
        <f>1-N2787/MAX($N$202:N2787)</f>
        <v>0.69158479244418336</v>
      </c>
    </row>
    <row r="2788" spans="1:19" x14ac:dyDescent="0.4">
      <c r="A2788" s="17">
        <f t="shared" si="131"/>
        <v>2786</v>
      </c>
      <c r="B2788">
        <v>1660953600</v>
      </c>
      <c r="C2788">
        <v>21139.23</v>
      </c>
      <c r="D2788" s="14">
        <f t="shared" si="132"/>
        <v>44793</v>
      </c>
      <c r="F2788">
        <f ca="1">IF(A2788&lt;$F$2,"",AVERAGE(INDIRECT("C"&amp;A2788-$F$2+3):C2788))</f>
        <v>22559.706136363639</v>
      </c>
      <c r="G2788" s="2">
        <f ca="1">IF(A2788&lt;$G$2,"",IF(A2788=$G$2,AVERAGE(INDIRECT("C"&amp;A2788-$G$2+3):C2788),G2787+(2/($G$2+3))*(C2788-G2787)))</f>
        <v>23126.397278944976</v>
      </c>
      <c r="J2788">
        <f ca="1">IF(F2788="","",IF(C2788&lt;(F2788*(1-'inputs and tables'!$K$14)),0,IF(C2788&gt;(F2788*(1+'inputs and tables'!$K$14)),1,J2787)))</f>
        <v>0</v>
      </c>
      <c r="K2788">
        <f ca="1">IF(G2788="","",IF(C2788&lt;(G2788*(1-'inputs and tables'!$K$14)),0,IF(C2788&gt;(G2788*(1+'inputs and tables'!$K$14)),1,K2787)))</f>
        <v>0</v>
      </c>
      <c r="N2788" s="13">
        <f t="shared" si="133"/>
        <v>76070.495519810065</v>
      </c>
      <c r="O2788" s="10">
        <f ca="1">(O2787+(IF(J2787&lt;&gt;J2786,(-O2787*'inputs and tables'!$K$22-'inputs and tables'!$K$21)-O2787*'inputs and tables'!$K$22,0)*('inputs and tables'!$K$15+'inputs and tables'!$K$16)))*(IF(AND(J2787=0,'inputs and tables'!$K$16=1),(data!C2787/data!C2788-1)*'inputs and tables'!$K$18+1,1)*IF(AND(J2787=1,'inputs and tables'!$K$15=1),(data!C2788/data!C2787-1)*'inputs and tables'!$K$17+1,1))</f>
        <v>43839534.841579609</v>
      </c>
      <c r="P2788" s="10">
        <f ca="1">(P2787+(IF(K2787&lt;&gt;K2786,(-P2787*'inputs and tables'!$K$22-'inputs and tables'!$K$21)-P2787*'inputs and tables'!$K$22,0)*('inputs and tables'!$K$15+'inputs and tables'!$K$16)))*(IF(AND(K2787=0,'inputs and tables'!$K$16=1),data!C2787/data!C2788,1)*IF(AND(K2787=1,'inputs and tables'!$K$15=1),data!C2788/data!C2787,1))</f>
        <v>108214.49262326532</v>
      </c>
      <c r="R2788" s="36">
        <f ca="1">1-O2788/MAX($O$202:O2788)</f>
        <v>0.35299412611244818</v>
      </c>
      <c r="S2788" s="36">
        <f>1-N2788/MAX($N$202:N2788)</f>
        <v>0.68708045197057699</v>
      </c>
    </row>
    <row r="2789" spans="1:19" x14ac:dyDescent="0.4">
      <c r="A2789" s="17">
        <f t="shared" si="131"/>
        <v>2787</v>
      </c>
      <c r="B2789">
        <v>1661040000</v>
      </c>
      <c r="C2789">
        <v>21518.62</v>
      </c>
      <c r="D2789" s="14">
        <f t="shared" si="132"/>
        <v>44794</v>
      </c>
      <c r="F2789">
        <f ca="1">IF(A2789&lt;$F$2,"",AVERAGE(INDIRECT("C"&amp;A2789-$F$2+3):C2789))</f>
        <v>22558.261136363639</v>
      </c>
      <c r="G2789" s="2">
        <f ca="1">IF(A2789&lt;$G$2,"",IF(A2789=$G$2,AVERAGE(INDIRECT("C"&amp;A2789-$G$2+3):C2789),G2788+(2/($G$2+3))*(C2789-G2788)))</f>
        <v>23057.981224521787</v>
      </c>
      <c r="J2789">
        <f ca="1">IF(F2789="","",IF(C2789&lt;(F2789*(1-'inputs and tables'!$K$14)),0,IF(C2789&gt;(F2789*(1+'inputs and tables'!$K$14)),1,J2788)))</f>
        <v>0</v>
      </c>
      <c r="K2789">
        <f ca="1">IF(G2789="","",IF(C2789&lt;(G2789*(1-'inputs and tables'!$K$14)),0,IF(C2789&gt;(G2789*(1+'inputs and tables'!$K$14)),1,K2788)))</f>
        <v>0</v>
      </c>
      <c r="N2789" s="13">
        <f t="shared" si="133"/>
        <v>77435.747957825108</v>
      </c>
      <c r="O2789" s="10">
        <f ca="1">(O2788+(IF(J2788&lt;&gt;J2787,(-O2788*'inputs and tables'!$K$22-'inputs and tables'!$K$21)-O2788*'inputs and tables'!$K$22,0)*('inputs and tables'!$K$15+'inputs and tables'!$K$16)))*(IF(AND(J2788=0,'inputs and tables'!$K$16=1),(data!C2788/data!C2789-1)*'inputs and tables'!$K$18+1,1)*IF(AND(J2788=1,'inputs and tables'!$K$15=1),(data!C2789/data!C2788-1)*'inputs and tables'!$K$17+1,1))</f>
        <v>43066609.759787798</v>
      </c>
      <c r="P2789" s="10">
        <f ca="1">(P2788+(IF(K2788&lt;&gt;K2787,(-P2788*'inputs and tables'!$K$22-'inputs and tables'!$K$21)-P2788*'inputs and tables'!$K$22,0)*('inputs and tables'!$K$15+'inputs and tables'!$K$16)))*(IF(AND(K2788=0,'inputs and tables'!$K$16=1),data!C2788/data!C2789,1)*IF(AND(K2788=1,'inputs and tables'!$K$15=1),data!C2789/data!C2788,1))</f>
        <v>106306.58698822273</v>
      </c>
      <c r="R2789" s="36">
        <f ca="1">1-O2789/MAX($O$202:O2789)</f>
        <v>0.3644013426762519</v>
      </c>
      <c r="S2789" s="36">
        <f>1-N2789/MAX($N$202:N2789)</f>
        <v>0.68146442209026059</v>
      </c>
    </row>
    <row r="2790" spans="1:19" x14ac:dyDescent="0.4">
      <c r="A2790" s="17">
        <f t="shared" si="131"/>
        <v>2788</v>
      </c>
      <c r="B2790">
        <v>1661126400</v>
      </c>
      <c r="C2790">
        <v>21398.25</v>
      </c>
      <c r="D2790" s="14">
        <f t="shared" si="132"/>
        <v>44795</v>
      </c>
      <c r="F2790">
        <f ca="1">IF(A2790&lt;$F$2,"",AVERAGE(INDIRECT("C"&amp;A2790-$F$2+3):C2790))</f>
        <v>22554.039772727276</v>
      </c>
      <c r="G2790" s="2">
        <f ca="1">IF(A2790&lt;$G$2,"",IF(A2790=$G$2,AVERAGE(INDIRECT("C"&amp;A2790-$G$2+3):C2790),G2789+(2/($G$2+3))*(C2790-G2789)))</f>
        <v>22987.35436390384</v>
      </c>
      <c r="J2790">
        <f ca="1">IF(F2790="","",IF(C2790&lt;(F2790*(1-'inputs and tables'!$K$14)),0,IF(C2790&gt;(F2790*(1+'inputs and tables'!$K$14)),1,J2789)))</f>
        <v>0</v>
      </c>
      <c r="K2790">
        <f ca="1">IF(G2790="","",IF(C2790&lt;(G2790*(1-'inputs and tables'!$K$14)),0,IF(C2790&gt;(G2790*(1+'inputs and tables'!$K$14)),1,K2789)))</f>
        <v>0</v>
      </c>
      <c r="N2790" s="13">
        <f t="shared" si="133"/>
        <v>77002.590953254956</v>
      </c>
      <c r="O2790" s="10">
        <f ca="1">(O2789+(IF(J2789&lt;&gt;J2788,(-O2789*'inputs and tables'!$K$22-'inputs and tables'!$K$21)-O2789*'inputs and tables'!$K$22,0)*('inputs and tables'!$K$15+'inputs and tables'!$K$16)))*(IF(AND(J2789=0,'inputs and tables'!$K$16=1),(data!C2789/data!C2790-1)*'inputs and tables'!$K$18+1,1)*IF(AND(J2789=1,'inputs and tables'!$K$15=1),(data!C2790/data!C2789-1)*'inputs and tables'!$K$17+1,1))</f>
        <v>43308869.188329175</v>
      </c>
      <c r="P2790" s="10">
        <f ca="1">(P2789+(IF(K2789&lt;&gt;K2788,(-P2789*'inputs and tables'!$K$22-'inputs and tables'!$K$21)-P2789*'inputs and tables'!$K$22,0)*('inputs and tables'!$K$15+'inputs and tables'!$K$16)))*(IF(AND(K2789=0,'inputs and tables'!$K$16=1),data!C2789/data!C2790,1)*IF(AND(K2789=1,'inputs and tables'!$K$15=1),data!C2790/data!C2789,1))</f>
        <v>106904.5856037998</v>
      </c>
      <c r="R2790" s="36">
        <f ca="1">1-O2790/MAX($O$202:O2790)</f>
        <v>0.3608259563534425</v>
      </c>
      <c r="S2790" s="36">
        <f>1-N2790/MAX($N$202:N2790)</f>
        <v>0.6832462337265548</v>
      </c>
    </row>
    <row r="2791" spans="1:19" x14ac:dyDescent="0.4">
      <c r="A2791" s="17">
        <f t="shared" si="131"/>
        <v>2789</v>
      </c>
      <c r="B2791">
        <v>1661212800</v>
      </c>
      <c r="C2791">
        <v>21528.34</v>
      </c>
      <c r="D2791" s="14">
        <f t="shared" si="132"/>
        <v>44796</v>
      </c>
      <c r="F2791">
        <f ca="1">IF(A2791&lt;$F$2,"",AVERAGE(INDIRECT("C"&amp;A2791-$F$2+3):C2791))</f>
        <v>22569.441818181818</v>
      </c>
      <c r="G2791" s="2">
        <f ca="1">IF(A2791&lt;$G$2,"",IF(A2791=$G$2,AVERAGE(INDIRECT("C"&amp;A2791-$G$2+3):C2791),G2790+(2/($G$2+3))*(C2791-G2790)))</f>
        <v>22925.268646290911</v>
      </c>
      <c r="J2791">
        <f ca="1">IF(F2791="","",IF(C2791&lt;(F2791*(1-'inputs and tables'!$K$14)),0,IF(C2791&gt;(F2791*(1+'inputs and tables'!$K$14)),1,J2790)))</f>
        <v>0</v>
      </c>
      <c r="K2791">
        <f ca="1">IF(G2791="","",IF(C2791&lt;(G2791*(1-'inputs and tables'!$K$14)),0,IF(C2791&gt;(G2791*(1+'inputs and tables'!$K$14)),1,K2790)))</f>
        <v>0</v>
      </c>
      <c r="N2791" s="13">
        <f t="shared" si="133"/>
        <v>77470.725826766065</v>
      </c>
      <c r="O2791" s="10">
        <f ca="1">(O2790+(IF(J2790&lt;&gt;J2789,(-O2790*'inputs and tables'!$K$22-'inputs and tables'!$K$21)-O2790*'inputs and tables'!$K$22,0)*('inputs and tables'!$K$15+'inputs and tables'!$K$16)))*(IF(AND(J2790=0,'inputs and tables'!$K$16=1),(data!C2790/data!C2791-1)*'inputs and tables'!$K$18+1,1)*IF(AND(J2790=1,'inputs and tables'!$K$15=1),(data!C2791/data!C2790-1)*'inputs and tables'!$K$17+1,1))</f>
        <v>43047165.276522242</v>
      </c>
      <c r="P2791" s="10">
        <f ca="1">(P2790+(IF(K2790&lt;&gt;K2789,(-P2790*'inputs and tables'!$K$22-'inputs and tables'!$K$21)-P2790*'inputs and tables'!$K$22,0)*('inputs and tables'!$K$15+'inputs and tables'!$K$16)))*(IF(AND(K2790=0,'inputs and tables'!$K$16=1),data!C2790/data!C2791,1)*IF(AND(K2790=1,'inputs and tables'!$K$15=1),data!C2791/data!C2790,1))</f>
        <v>106258.58978892516</v>
      </c>
      <c r="R2791" s="36">
        <f ca="1">1-O2791/MAX($O$202:O2791)</f>
        <v>0.36468831412640501</v>
      </c>
      <c r="S2791" s="36">
        <f>1-N2791/MAX($N$202:N2791)</f>
        <v>0.68132053898728806</v>
      </c>
    </row>
    <row r="2792" spans="1:19" x14ac:dyDescent="0.4">
      <c r="A2792" s="17">
        <f t="shared" si="131"/>
        <v>2790</v>
      </c>
      <c r="B2792">
        <v>1661299200</v>
      </c>
      <c r="C2792">
        <v>21367.119999999999</v>
      </c>
      <c r="D2792" s="14">
        <f t="shared" si="132"/>
        <v>44797</v>
      </c>
      <c r="F2792">
        <f ca="1">IF(A2792&lt;$F$2,"",AVERAGE(INDIRECT("C"&amp;A2792-$F$2+3):C2792))</f>
        <v>22601.82113636364</v>
      </c>
      <c r="G2792" s="2">
        <f ca="1">IF(A2792&lt;$G$2,"",IF(A2792=$G$2,AVERAGE(INDIRECT("C"&amp;A2792-$G$2+3):C2792),G2791+(2/($G$2+3))*(C2792-G2791)))</f>
        <v>22858.964448576404</v>
      </c>
      <c r="J2792">
        <f ca="1">IF(F2792="","",IF(C2792&lt;(F2792*(1-'inputs and tables'!$K$14)),0,IF(C2792&gt;(F2792*(1+'inputs and tables'!$K$14)),1,J2791)))</f>
        <v>0</v>
      </c>
      <c r="K2792">
        <f ca="1">IF(G2792="","",IF(C2792&lt;(G2792*(1-'inputs and tables'!$K$14)),0,IF(C2792&gt;(G2792*(1+'inputs and tables'!$K$14)),1,K2791)))</f>
        <v>0</v>
      </c>
      <c r="N2792" s="13">
        <f t="shared" si="133"/>
        <v>76890.56821044306</v>
      </c>
      <c r="O2792" s="10">
        <f ca="1">(O2791+(IF(J2791&lt;&gt;J2790,(-O2791*'inputs and tables'!$K$22-'inputs and tables'!$K$21)-O2791*'inputs and tables'!$K$22,0)*('inputs and tables'!$K$15+'inputs and tables'!$K$16)))*(IF(AND(J2791=0,'inputs and tables'!$K$16=1),(data!C2791/data!C2792-1)*'inputs and tables'!$K$18+1,1)*IF(AND(J2791=1,'inputs and tables'!$K$15=1),(data!C2792/data!C2791-1)*'inputs and tables'!$K$17+1,1))</f>
        <v>43371966.372125253</v>
      </c>
      <c r="P2792" s="10">
        <f ca="1">(P2791+(IF(K2791&lt;&gt;K2790,(-P2791*'inputs and tables'!$K$22-'inputs and tables'!$K$21)-P2791*'inputs and tables'!$K$22,0)*('inputs and tables'!$K$15+'inputs and tables'!$K$16)))*(IF(AND(K2791=0,'inputs and tables'!$K$16=1),data!C2791/data!C2792,1)*IF(AND(K2791=1,'inputs and tables'!$K$15=1),data!C2792/data!C2791,1))</f>
        <v>107060.33610971012</v>
      </c>
      <c r="R2792" s="36">
        <f ca="1">1-O2792/MAX($O$202:O2792)</f>
        <v>0.35989473642400327</v>
      </c>
      <c r="S2792" s="36">
        <f>1-N2792/MAX($N$202:N2792)</f>
        <v>0.6837070445285639</v>
      </c>
    </row>
    <row r="2793" spans="1:19" x14ac:dyDescent="0.4">
      <c r="A2793" s="17">
        <f t="shared" si="131"/>
        <v>2791</v>
      </c>
      <c r="B2793">
        <v>1661385600</v>
      </c>
      <c r="C2793">
        <v>21561.86</v>
      </c>
      <c r="D2793" s="14">
        <f t="shared" si="132"/>
        <v>44798</v>
      </c>
      <c r="F2793">
        <f ca="1">IF(A2793&lt;$F$2,"",AVERAGE(INDIRECT("C"&amp;A2793-$F$2+3):C2793))</f>
        <v>22653.144090909092</v>
      </c>
      <c r="G2793" s="2">
        <f ca="1">IF(A2793&lt;$G$2,"",IF(A2793=$G$2,AVERAGE(INDIRECT("C"&amp;A2793-$G$2+3):C2793),G2792+(2/($G$2+3))*(C2793-G2792)))</f>
        <v>22803.768514594431</v>
      </c>
      <c r="J2793">
        <f ca="1">IF(F2793="","",IF(C2793&lt;(F2793*(1-'inputs and tables'!$K$14)),0,IF(C2793&gt;(F2793*(1+'inputs and tables'!$K$14)),1,J2792)))</f>
        <v>0</v>
      </c>
      <c r="K2793">
        <f ca="1">IF(G2793="","",IF(C2793&lt;(G2793*(1-'inputs and tables'!$K$14)),0,IF(C2793&gt;(G2793*(1+'inputs and tables'!$K$14)),1,K2792)))</f>
        <v>0</v>
      </c>
      <c r="N2793" s="13">
        <f t="shared" si="133"/>
        <v>77591.349094965728</v>
      </c>
      <c r="O2793" s="10">
        <f ca="1">(O2792+(IF(J2792&lt;&gt;J2791,(-O2792*'inputs and tables'!$K$22-'inputs and tables'!$K$21)-O2792*'inputs and tables'!$K$22,0)*('inputs and tables'!$K$15+'inputs and tables'!$K$16)))*(IF(AND(J2792=0,'inputs and tables'!$K$16=1),(data!C2792/data!C2793-1)*'inputs and tables'!$K$18+1,1)*IF(AND(J2792=1,'inputs and tables'!$K$15=1),(data!C2793/data!C2792-1)*'inputs and tables'!$K$17+1,1))</f>
        <v>42980244.288255505</v>
      </c>
      <c r="P2793" s="10">
        <f ca="1">(P2792+(IF(K2792&lt;&gt;K2791,(-P2792*'inputs and tables'!$K$22-'inputs and tables'!$K$21)-P2792*'inputs and tables'!$K$22,0)*('inputs and tables'!$K$15+'inputs and tables'!$K$16)))*(IF(AND(K2792=0,'inputs and tables'!$K$16=1),data!C2792/data!C2793,1)*IF(AND(K2792=1,'inputs and tables'!$K$15=1),data!C2793/data!C2792,1))</f>
        <v>106093.40051816072</v>
      </c>
      <c r="R2793" s="36">
        <f ca="1">1-O2793/MAX($O$202:O2793)</f>
        <v>0.36567596768275323</v>
      </c>
      <c r="S2793" s="36">
        <f>1-N2793/MAX($N$202:N2793)</f>
        <v>0.68082434952107063</v>
      </c>
    </row>
    <row r="2794" spans="1:19" x14ac:dyDescent="0.4">
      <c r="A2794" s="17">
        <f t="shared" si="131"/>
        <v>2792</v>
      </c>
      <c r="B2794">
        <v>1661472000</v>
      </c>
      <c r="C2794">
        <v>20240.72</v>
      </c>
      <c r="D2794" s="14">
        <f t="shared" si="132"/>
        <v>44799</v>
      </c>
      <c r="F2794">
        <f ca="1">IF(A2794&lt;$F$2,"",AVERAGE(INDIRECT("C"&amp;A2794-$F$2+3):C2794))</f>
        <v>22653.609772727272</v>
      </c>
      <c r="G2794" s="2">
        <f ca="1">IF(A2794&lt;$G$2,"",IF(A2794=$G$2,AVERAGE(INDIRECT("C"&amp;A2794-$G$2+3):C2794),G2793+(2/($G$2+3))*(C2794-G2793)))</f>
        <v>22694.702620356369</v>
      </c>
      <c r="J2794">
        <f ca="1">IF(F2794="","",IF(C2794&lt;(F2794*(1-'inputs and tables'!$K$14)),0,IF(C2794&gt;(F2794*(1+'inputs and tables'!$K$14)),1,J2793)))</f>
        <v>0</v>
      </c>
      <c r="K2794">
        <f ca="1">IF(G2794="","",IF(C2794&lt;(G2794*(1-'inputs and tables'!$K$14)),0,IF(C2794&gt;(G2794*(1+'inputs and tables'!$K$14)),1,K2793)))</f>
        <v>0</v>
      </c>
      <c r="N2794" s="13">
        <f t="shared" si="133"/>
        <v>72837.165785022939</v>
      </c>
      <c r="O2794" s="10">
        <f ca="1">(O2793+(IF(J2793&lt;&gt;J2792,(-O2793*'inputs and tables'!$K$22-'inputs and tables'!$K$21)-O2793*'inputs and tables'!$K$22,0)*('inputs and tables'!$K$15+'inputs and tables'!$K$16)))*(IF(AND(J2793=0,'inputs and tables'!$K$16=1),(data!C2793/data!C2794-1)*'inputs and tables'!$K$18+1,1)*IF(AND(J2793=1,'inputs and tables'!$K$15=1),(data!C2794/data!C2793-1)*'inputs and tables'!$K$17+1,1))</f>
        <v>45785624.726253055</v>
      </c>
      <c r="P2794" s="10">
        <f ca="1">(P2793+(IF(K2793&lt;&gt;K2792,(-P2793*'inputs and tables'!$K$22-'inputs and tables'!$K$21)-P2793*'inputs and tables'!$K$22,0)*('inputs and tables'!$K$15+'inputs and tables'!$K$16)))*(IF(AND(K2793=0,'inputs and tables'!$K$16=1),data!C2793/data!C2794,1)*IF(AND(K2793=1,'inputs and tables'!$K$15=1),data!C2794/data!C2793,1))</f>
        <v>113018.26461195594</v>
      </c>
      <c r="R2794" s="36">
        <f ca="1">1-O2794/MAX($O$202:O2794)</f>
        <v>0.32427275415795731</v>
      </c>
      <c r="S2794" s="36">
        <f>1-N2794/MAX($N$202:N2794)</f>
        <v>0.70038090535037911</v>
      </c>
    </row>
    <row r="2795" spans="1:19" x14ac:dyDescent="0.4">
      <c r="A2795" s="17">
        <f t="shared" si="131"/>
        <v>2793</v>
      </c>
      <c r="B2795">
        <v>1661558400</v>
      </c>
      <c r="C2795">
        <v>20036.689999999999</v>
      </c>
      <c r="D2795" s="14">
        <f t="shared" si="132"/>
        <v>44800</v>
      </c>
      <c r="F2795">
        <f ca="1">IF(A2795&lt;$F$2,"",AVERAGE(INDIRECT("C"&amp;A2795-$F$2+3):C2795))</f>
        <v>22641.329545454544</v>
      </c>
      <c r="G2795" s="2">
        <f ca="1">IF(A2795&lt;$G$2,"",IF(A2795=$G$2,AVERAGE(INDIRECT("C"&amp;A2795-$G$2+3):C2795),G2794+(2/($G$2+3))*(C2795-G2794)))</f>
        <v>22581.595700341204</v>
      </c>
      <c r="J2795">
        <f ca="1">IF(F2795="","",IF(C2795&lt;(F2795*(1-'inputs and tables'!$K$14)),0,IF(C2795&gt;(F2795*(1+'inputs and tables'!$K$14)),1,J2794)))</f>
        <v>0</v>
      </c>
      <c r="K2795">
        <f ca="1">IF(G2795="","",IF(C2795&lt;(G2795*(1-'inputs and tables'!$K$14)),0,IF(C2795&gt;(G2795*(1+'inputs and tables'!$K$14)),1,K2794)))</f>
        <v>0</v>
      </c>
      <c r="N2795" s="13">
        <f t="shared" si="133"/>
        <v>72102.954406419885</v>
      </c>
      <c r="O2795" s="10">
        <f ca="1">(O2794+(IF(J2794&lt;&gt;J2793,(-O2794*'inputs and tables'!$K$22-'inputs and tables'!$K$21)-O2794*'inputs and tables'!$K$22,0)*('inputs and tables'!$K$15+'inputs and tables'!$K$16)))*(IF(AND(J2794=0,'inputs and tables'!$K$16=1),(data!C2794/data!C2795-1)*'inputs and tables'!$K$18+1,1)*IF(AND(J2794=1,'inputs and tables'!$K$15=1),(data!C2795/data!C2794-1)*'inputs and tables'!$K$17+1,1))</f>
        <v>46251851.483911015</v>
      </c>
      <c r="P2795" s="10">
        <f ca="1">(P2794+(IF(K2794&lt;&gt;K2793,(-P2794*'inputs and tables'!$K$22-'inputs and tables'!$K$21)-P2794*'inputs and tables'!$K$22,0)*('inputs and tables'!$K$15+'inputs and tables'!$K$16)))*(IF(AND(K2794=0,'inputs and tables'!$K$16=1),data!C2794/data!C2795,1)*IF(AND(K2794=1,'inputs and tables'!$K$15=1),data!C2795/data!C2794,1))</f>
        <v>114169.10921397244</v>
      </c>
      <c r="R2795" s="36">
        <f ca="1">1-O2795/MAX($O$202:O2795)</f>
        <v>0.31739194550297711</v>
      </c>
      <c r="S2795" s="36">
        <f>1-N2795/MAX($N$202:N2795)</f>
        <v>0.70340111826184493</v>
      </c>
    </row>
    <row r="2796" spans="1:19" x14ac:dyDescent="0.4">
      <c r="A2796" s="17">
        <f t="shared" si="131"/>
        <v>2794</v>
      </c>
      <c r="B2796">
        <v>1661644800</v>
      </c>
      <c r="C2796">
        <v>19554.03</v>
      </c>
      <c r="D2796" s="14">
        <f t="shared" si="132"/>
        <v>44801</v>
      </c>
      <c r="F2796">
        <f ca="1">IF(A2796&lt;$F$2,"",AVERAGE(INDIRECT("C"&amp;A2796-$F$2+3):C2796))</f>
        <v>22612.385909090906</v>
      </c>
      <c r="G2796" s="2">
        <f ca="1">IF(A2796&lt;$G$2,"",IF(A2796=$G$2,AVERAGE(INDIRECT("C"&amp;A2796-$G$2+3):C2796),G2795+(2/($G$2+3))*(C2796-G2795)))</f>
        <v>22452.76311734796</v>
      </c>
      <c r="J2796">
        <f ca="1">IF(F2796="","",IF(C2796&lt;(F2796*(1-'inputs and tables'!$K$14)),0,IF(C2796&gt;(F2796*(1+'inputs and tables'!$K$14)),1,J2795)))</f>
        <v>0</v>
      </c>
      <c r="K2796">
        <f ca="1">IF(G2796="","",IF(C2796&lt;(G2796*(1-'inputs and tables'!$K$14)),0,IF(C2796&gt;(G2796*(1+'inputs and tables'!$K$14)),1,K2795)))</f>
        <v>0</v>
      </c>
      <c r="N2796" s="13">
        <f t="shared" si="133"/>
        <v>70366.080103638204</v>
      </c>
      <c r="O2796" s="10">
        <f ca="1">(O2795+(IF(J2795&lt;&gt;J2794,(-O2795*'inputs and tables'!$K$22-'inputs and tables'!$K$21)-O2795*'inputs and tables'!$K$22,0)*('inputs and tables'!$K$15+'inputs and tables'!$K$16)))*(IF(AND(J2795=0,'inputs and tables'!$K$16=1),(data!C2795/data!C2796-1)*'inputs and tables'!$K$18+1,1)*IF(AND(J2795=1,'inputs and tables'!$K$15=1),(data!C2796/data!C2795-1)*'inputs and tables'!$K$17+1,1))</f>
        <v>47393504.567046545</v>
      </c>
      <c r="P2796" s="10">
        <f ca="1">(P2795+(IF(K2795&lt;&gt;K2794,(-P2795*'inputs and tables'!$K$22-'inputs and tables'!$K$21)-P2795*'inputs and tables'!$K$22,0)*('inputs and tables'!$K$15+'inputs and tables'!$K$16)))*(IF(AND(K2795=0,'inputs and tables'!$K$16=1),data!C2795/data!C2796,1)*IF(AND(K2795=1,'inputs and tables'!$K$15=1),data!C2796/data!C2795,1))</f>
        <v>116987.19133071339</v>
      </c>
      <c r="R2796" s="36">
        <f ca="1">1-O2796/MAX($O$202:O2796)</f>
        <v>0.3005428558992721</v>
      </c>
      <c r="S2796" s="36">
        <f>1-N2796/MAX($N$202:N2796)</f>
        <v>0.7105458320973006</v>
      </c>
    </row>
    <row r="2797" spans="1:19" x14ac:dyDescent="0.4">
      <c r="A2797" s="17">
        <f t="shared" si="131"/>
        <v>2795</v>
      </c>
      <c r="B2797">
        <v>1661731200</v>
      </c>
      <c r="C2797">
        <v>20286.97</v>
      </c>
      <c r="D2797" s="14">
        <f t="shared" si="132"/>
        <v>44802</v>
      </c>
      <c r="F2797">
        <f ca="1">IF(A2797&lt;$F$2,"",AVERAGE(INDIRECT("C"&amp;A2797-$F$2+3):C2797))</f>
        <v>22591.86977272727</v>
      </c>
      <c r="G2797" s="2">
        <f ca="1">IF(A2797&lt;$G$2,"",IF(A2797=$G$2,AVERAGE(INDIRECT("C"&amp;A2797-$G$2+3):C2797),G2796+(2/($G$2+3))*(C2797-G2796)))</f>
        <v>22360.601708099111</v>
      </c>
      <c r="J2797">
        <f ca="1">IF(F2797="","",IF(C2797&lt;(F2797*(1-'inputs and tables'!$K$14)),0,IF(C2797&gt;(F2797*(1+'inputs and tables'!$K$14)),1,J2796)))</f>
        <v>0</v>
      </c>
      <c r="K2797">
        <f ca="1">IF(G2797="","",IF(C2797&lt;(G2797*(1-'inputs and tables'!$K$14)),0,IF(C2797&gt;(G2797*(1+'inputs and tables'!$K$14)),1,K2796)))</f>
        <v>0</v>
      </c>
      <c r="N2797" s="13">
        <f t="shared" si="133"/>
        <v>73003.598546187422</v>
      </c>
      <c r="O2797" s="10">
        <f ca="1">(O2796+(IF(J2796&lt;&gt;J2795,(-O2796*'inputs and tables'!$K$22-'inputs and tables'!$K$21)-O2796*'inputs and tables'!$K$22,0)*('inputs and tables'!$K$15+'inputs and tables'!$K$16)))*(IF(AND(J2796=0,'inputs and tables'!$K$16=1),(data!C2796/data!C2797-1)*'inputs and tables'!$K$18+1,1)*IF(AND(J2796=1,'inputs and tables'!$K$15=1),(data!C2797/data!C2796-1)*'inputs and tables'!$K$17+1,1))</f>
        <v>45681243.187581241</v>
      </c>
      <c r="P2797" s="10">
        <f ca="1">(P2796+(IF(K2796&lt;&gt;K2795,(-P2796*'inputs and tables'!$K$22-'inputs and tables'!$K$21)-P2796*'inputs and tables'!$K$22,0)*('inputs and tables'!$K$15+'inputs and tables'!$K$16)))*(IF(AND(K2796=0,'inputs and tables'!$K$16=1),data!C2796/data!C2797,1)*IF(AND(K2796=1,'inputs and tables'!$K$15=1),data!C2797/data!C2796,1))</f>
        <v>112760.60687705012</v>
      </c>
      <c r="R2797" s="36">
        <f ca="1">1-O2797/MAX($O$202:O2797)</f>
        <v>0.32581326933199228</v>
      </c>
      <c r="S2797" s="36">
        <f>1-N2797/MAX($N$202:N2797)</f>
        <v>0.69969627638819087</v>
      </c>
    </row>
    <row r="2798" spans="1:19" x14ac:dyDescent="0.4">
      <c r="A2798" s="17">
        <f t="shared" si="131"/>
        <v>2796</v>
      </c>
      <c r="B2798">
        <v>1661817600</v>
      </c>
      <c r="C2798">
        <v>19813.169999999998</v>
      </c>
      <c r="D2798" s="14">
        <f t="shared" si="132"/>
        <v>44803</v>
      </c>
      <c r="F2798">
        <f ca="1">IF(A2798&lt;$F$2,"",AVERAGE(INDIRECT("C"&amp;A2798-$F$2+3):C2798))</f>
        <v>22569.629545454543</v>
      </c>
      <c r="G2798" s="2">
        <f ca="1">IF(A2798&lt;$G$2,"",IF(A2798=$G$2,AVERAGE(INDIRECT("C"&amp;A2798-$G$2+3):C2798),G2797+(2/($G$2+3))*(C2798-G2797)))</f>
        <v>22252.2003588183</v>
      </c>
      <c r="J2798">
        <f ca="1">IF(F2798="","",IF(C2798&lt;(F2798*(1-'inputs and tables'!$K$14)),0,IF(C2798&gt;(F2798*(1+'inputs and tables'!$K$14)),1,J2797)))</f>
        <v>0</v>
      </c>
      <c r="K2798">
        <f ca="1">IF(G2798="","",IF(C2798&lt;(G2798*(1-'inputs and tables'!$K$14)),0,IF(C2798&gt;(G2798*(1+'inputs and tables'!$K$14)),1,K2797)))</f>
        <v>0</v>
      </c>
      <c r="N2798" s="13">
        <f t="shared" si="133"/>
        <v>71298.607362625567</v>
      </c>
      <c r="O2798" s="10">
        <f ca="1">(O2797+(IF(J2797&lt;&gt;J2796,(-O2797*'inputs and tables'!$K$22-'inputs and tables'!$K$21)-O2797*'inputs and tables'!$K$22,0)*('inputs and tables'!$K$15+'inputs and tables'!$K$16)))*(IF(AND(J2797=0,'inputs and tables'!$K$16=1),(data!C2797/data!C2798-1)*'inputs and tables'!$K$18+1,1)*IF(AND(J2797=1,'inputs and tables'!$K$15=1),(data!C2798/data!C2797-1)*'inputs and tables'!$K$17+1,1))</f>
        <v>46773636.430170693</v>
      </c>
      <c r="P2798" s="10">
        <f ca="1">(P2797+(IF(K2797&lt;&gt;K2796,(-P2797*'inputs and tables'!$K$22-'inputs and tables'!$K$21)-P2797*'inputs and tables'!$K$22,0)*('inputs and tables'!$K$15+'inputs and tables'!$K$16)))*(IF(AND(K2797=0,'inputs and tables'!$K$16=1),data!C2797/data!C2798,1)*IF(AND(K2797=1,'inputs and tables'!$K$15=1),data!C2798/data!C2797,1))</f>
        <v>115457.09489680397</v>
      </c>
      <c r="R2798" s="36">
        <f ca="1">1-O2798/MAX($O$202:O2798)</f>
        <v>0.30969118119614614</v>
      </c>
      <c r="S2798" s="36">
        <f>1-N2798/MAX($N$202:N2798)</f>
        <v>0.70670983751867389</v>
      </c>
    </row>
    <row r="2799" spans="1:19" x14ac:dyDescent="0.4">
      <c r="A2799" s="17">
        <f t="shared" si="131"/>
        <v>2797</v>
      </c>
      <c r="B2799">
        <v>1661904000</v>
      </c>
      <c r="C2799">
        <v>20048.259999999998</v>
      </c>
      <c r="D2799" s="14">
        <f t="shared" si="132"/>
        <v>44804</v>
      </c>
      <c r="F2799">
        <f ca="1">IF(A2799&lt;$F$2,"",AVERAGE(INDIRECT("C"&amp;A2799-$F$2+3):C2799))</f>
        <v>22515.554545454543</v>
      </c>
      <c r="G2799" s="2">
        <f ca="1">IF(A2799&lt;$G$2,"",IF(A2799=$G$2,AVERAGE(INDIRECT("C"&amp;A2799-$G$2+3):C2799),G2798+(2/($G$2+3))*(C2799-G2798)))</f>
        <v>22158.415662698371</v>
      </c>
      <c r="J2799">
        <f ca="1">IF(F2799="","",IF(C2799&lt;(F2799*(1-'inputs and tables'!$K$14)),0,IF(C2799&gt;(F2799*(1+'inputs and tables'!$K$14)),1,J2798)))</f>
        <v>0</v>
      </c>
      <c r="K2799">
        <f ca="1">IF(G2799="","",IF(C2799&lt;(G2799*(1-'inputs and tables'!$K$14)),0,IF(C2799&gt;(G2799*(1+'inputs and tables'!$K$14)),1,K2798)))</f>
        <v>0</v>
      </c>
      <c r="N2799" s="13">
        <f t="shared" si="133"/>
        <v>72144.589585807393</v>
      </c>
      <c r="O2799" s="10">
        <f ca="1">(O2798+(IF(J2798&lt;&gt;J2797,(-O2798*'inputs and tables'!$K$22-'inputs and tables'!$K$21)-O2798*'inputs and tables'!$K$22,0)*('inputs and tables'!$K$15+'inputs and tables'!$K$16)))*(IF(AND(J2798=0,'inputs and tables'!$K$16=1),(data!C2798/data!C2799-1)*'inputs and tables'!$K$18+1,1)*IF(AND(J2798=1,'inputs and tables'!$K$15=1),(data!C2799/data!C2798-1)*'inputs and tables'!$K$17+1,1))</f>
        <v>46225159.196317539</v>
      </c>
      <c r="P2799" s="10">
        <f ca="1">(P2798+(IF(K2798&lt;&gt;K2797,(-P2798*'inputs and tables'!$K$22-'inputs and tables'!$K$21)-P2798*'inputs and tables'!$K$22,0)*('inputs and tables'!$K$15+'inputs and tables'!$K$16)))*(IF(AND(K2798=0,'inputs and tables'!$K$16=1),data!C2798/data!C2799,1)*IF(AND(K2798=1,'inputs and tables'!$K$15=1),data!C2799/data!C2798,1))</f>
        <v>114103.22137165567</v>
      </c>
      <c r="R2799" s="36">
        <f ca="1">1-O2799/MAX($O$202:O2799)</f>
        <v>0.3177858836896591</v>
      </c>
      <c r="S2799" s="36">
        <f>1-N2799/MAX($N$202:N2799)</f>
        <v>0.70322985000038507</v>
      </c>
    </row>
    <row r="2800" spans="1:19" x14ac:dyDescent="0.4">
      <c r="A2800" s="17">
        <f t="shared" si="131"/>
        <v>2798</v>
      </c>
      <c r="B2800">
        <v>1661990400</v>
      </c>
      <c r="C2800">
        <v>20133.650000000001</v>
      </c>
      <c r="D2800" s="14">
        <f t="shared" si="132"/>
        <v>44805</v>
      </c>
      <c r="F2800">
        <f ca="1">IF(A2800&lt;$F$2,"",AVERAGE(INDIRECT("C"&amp;A2800-$F$2+3):C2800))</f>
        <v>22441.431590909091</v>
      </c>
      <c r="G2800" s="2">
        <f ca="1">IF(A2800&lt;$G$2,"",IF(A2800=$G$2,AVERAGE(INDIRECT("C"&amp;A2800-$G$2+3):C2800),G2799+(2/($G$2+3))*(C2800-G2799)))</f>
        <v>22072.255421732483</v>
      </c>
      <c r="J2800">
        <f ca="1">IF(F2800="","",IF(C2800&lt;(F2800*(1-'inputs and tables'!$K$14)),0,IF(C2800&gt;(F2800*(1+'inputs and tables'!$K$14)),1,J2799)))</f>
        <v>0</v>
      </c>
      <c r="K2800">
        <f ca="1">IF(G2800="","",IF(C2800&lt;(G2800*(1-'inputs and tables'!$K$14)),0,IF(C2800&gt;(G2800*(1+'inputs and tables'!$K$14)),1,K2799)))</f>
        <v>0</v>
      </c>
      <c r="N2800" s="13">
        <f t="shared" si="133"/>
        <v>72451.8694447444</v>
      </c>
      <c r="O2800" s="10">
        <f ca="1">(O2799+(IF(J2799&lt;&gt;J2798,(-O2799*'inputs and tables'!$K$22-'inputs and tables'!$K$21)-O2799*'inputs and tables'!$K$22,0)*('inputs and tables'!$K$15+'inputs and tables'!$K$16)))*(IF(AND(J2799=0,'inputs and tables'!$K$16=1),(data!C2799/data!C2800-1)*'inputs and tables'!$K$18+1,1)*IF(AND(J2799=1,'inputs and tables'!$K$15=1),(data!C2800/data!C2799-1)*'inputs and tables'!$K$17+1,1))</f>
        <v>46029110.971391924</v>
      </c>
      <c r="P2800" s="10">
        <f ca="1">(P2799+(IF(K2799&lt;&gt;K2798,(-P2799*'inputs and tables'!$K$22-'inputs and tables'!$K$21)-P2799*'inputs and tables'!$K$22,0)*('inputs and tables'!$K$15+'inputs and tables'!$K$16)))*(IF(AND(K2799=0,'inputs and tables'!$K$16=1),data!C2799/data!C2800,1)*IF(AND(K2799=1,'inputs and tables'!$K$15=1),data!C2800/data!C2799,1))</f>
        <v>113619.2915291817</v>
      </c>
      <c r="R2800" s="36">
        <f ca="1">1-O2800/MAX($O$202:O2800)</f>
        <v>0.32067926185962536</v>
      </c>
      <c r="S2800" s="36">
        <f>1-N2800/MAX($N$202:N2800)</f>
        <v>0.70196583990133066</v>
      </c>
    </row>
    <row r="2801" spans="1:19" x14ac:dyDescent="0.4">
      <c r="A2801" s="17">
        <f t="shared" si="131"/>
        <v>2799</v>
      </c>
      <c r="B2801">
        <v>1662076800</v>
      </c>
      <c r="C2801">
        <v>19953.740000000002</v>
      </c>
      <c r="D2801" s="14">
        <f t="shared" si="132"/>
        <v>44806</v>
      </c>
      <c r="F2801">
        <f ca="1">IF(A2801&lt;$F$2,"",AVERAGE(INDIRECT("C"&amp;A2801-$F$2+3):C2801))</f>
        <v>22367.039545454543</v>
      </c>
      <c r="G2801" s="2">
        <f ca="1">IF(A2801&lt;$G$2,"",IF(A2801=$G$2,AVERAGE(INDIRECT("C"&amp;A2801-$G$2+3):C2801),G2800+(2/($G$2+3))*(C2801-G2800)))</f>
        <v>21982.105829318334</v>
      </c>
      <c r="J2801">
        <f ca="1">IF(F2801="","",IF(C2801&lt;(F2801*(1-'inputs and tables'!$K$14)),0,IF(C2801&gt;(F2801*(1+'inputs and tables'!$K$14)),1,J2800)))</f>
        <v>0</v>
      </c>
      <c r="K2801">
        <f ca="1">IF(G2801="","",IF(C2801&lt;(G2801*(1-'inputs and tables'!$K$14)),0,IF(C2801&gt;(G2801*(1+'inputs and tables'!$K$14)),1,K2800)))</f>
        <v>0</v>
      </c>
      <c r="N2801" s="13">
        <f t="shared" si="133"/>
        <v>71804.455000180009</v>
      </c>
      <c r="O2801" s="10">
        <f ca="1">(O2800+(IF(J2800&lt;&gt;J2799,(-O2800*'inputs and tables'!$K$22-'inputs and tables'!$K$21)-O2800*'inputs and tables'!$K$22,0)*('inputs and tables'!$K$15+'inputs and tables'!$K$16)))*(IF(AND(J2800=0,'inputs and tables'!$K$16=1),(data!C2800/data!C2801-1)*'inputs and tables'!$K$18+1,1)*IF(AND(J2800=1,'inputs and tables'!$K$15=1),(data!C2801/data!C2800-1)*'inputs and tables'!$K$17+1,1))</f>
        <v>46444125.768360466</v>
      </c>
      <c r="P2801" s="10">
        <f ca="1">(P2800+(IF(K2800&lt;&gt;K2799,(-P2800*'inputs and tables'!$K$22-'inputs and tables'!$K$21)-P2800*'inputs and tables'!$K$22,0)*('inputs and tables'!$K$15+'inputs and tables'!$K$16)))*(IF(AND(K2800=0,'inputs and tables'!$K$16=1),data!C2800/data!C2801,1)*IF(AND(K2800=1,'inputs and tables'!$K$15=1),data!C2801/data!C2800,1))</f>
        <v>114643.72337699645</v>
      </c>
      <c r="R2801" s="36">
        <f ca="1">1-O2801/MAX($O$202:O2801)</f>
        <v>0.31455426504204465</v>
      </c>
      <c r="S2801" s="36">
        <f>1-N2801/MAX($N$202:N2801)</f>
        <v>0.70462900955727248</v>
      </c>
    </row>
    <row r="2802" spans="1:19" x14ac:dyDescent="0.4">
      <c r="A2802" s="17">
        <f t="shared" si="131"/>
        <v>2800</v>
      </c>
      <c r="B2802">
        <v>1662163200</v>
      </c>
      <c r="C2802">
        <v>19835.47</v>
      </c>
      <c r="D2802" s="14">
        <f t="shared" si="132"/>
        <v>44807</v>
      </c>
      <c r="F2802">
        <f ca="1">IF(A2802&lt;$F$2,"",AVERAGE(INDIRECT("C"&amp;A2802-$F$2+3):C2802))</f>
        <v>22291.619318181816</v>
      </c>
      <c r="G2802" s="2">
        <f ca="1">IF(A2802&lt;$G$2,"",IF(A2802=$G$2,AVERAGE(INDIRECT("C"&amp;A2802-$G$2+3):C2802),G2801+(2/($G$2+3))*(C2802-G2801)))</f>
        <v>21890.759623815426</v>
      </c>
      <c r="J2802">
        <f ca="1">IF(F2802="","",IF(C2802&lt;(F2802*(1-'inputs and tables'!$K$14)),0,IF(C2802&gt;(F2802*(1+'inputs and tables'!$K$14)),1,J2801)))</f>
        <v>0</v>
      </c>
      <c r="K2802">
        <f ca="1">IF(G2802="","",IF(C2802&lt;(G2802*(1-'inputs and tables'!$K$14)),0,IF(C2802&gt;(G2802*(1+'inputs and tables'!$K$14)),1,K2801)))</f>
        <v>0</v>
      </c>
      <c r="N2802" s="13">
        <f t="shared" si="133"/>
        <v>71378.85494260327</v>
      </c>
      <c r="O2802" s="10">
        <f ca="1">(O2801+(IF(J2801&lt;&gt;J2800,(-O2801*'inputs and tables'!$K$22-'inputs and tables'!$K$21)-O2801*'inputs and tables'!$K$22,0)*('inputs and tables'!$K$15+'inputs and tables'!$K$16)))*(IF(AND(J2801=0,'inputs and tables'!$K$16=1),(data!C2801/data!C2802-1)*'inputs and tables'!$K$18+1,1)*IF(AND(J2801=1,'inputs and tables'!$K$15=1),(data!C2802/data!C2801-1)*'inputs and tables'!$K$17+1,1))</f>
        <v>46721051.233430065</v>
      </c>
      <c r="P2802" s="10">
        <f ca="1">(P2801+(IF(K2801&lt;&gt;K2800,(-P2801*'inputs and tables'!$K$22-'inputs and tables'!$K$21)-P2801*'inputs and tables'!$K$22,0)*('inputs and tables'!$K$15+'inputs and tables'!$K$16)))*(IF(AND(K2801=0,'inputs and tables'!$K$16=1),data!C2801/data!C2802,1)*IF(AND(K2801=1,'inputs and tables'!$K$15=1),data!C2802/data!C2801,1))</f>
        <v>115327.29241588475</v>
      </c>
      <c r="R2802" s="36">
        <f ca="1">1-O2802/MAX($O$202:O2802)</f>
        <v>0.31046725994090618</v>
      </c>
      <c r="S2802" s="36">
        <f>1-N2802/MAX($N$202:N2802)</f>
        <v>0.70637973533798626</v>
      </c>
    </row>
    <row r="2803" spans="1:19" x14ac:dyDescent="0.4">
      <c r="A2803" s="17">
        <f t="shared" si="131"/>
        <v>2801</v>
      </c>
      <c r="B2803">
        <v>1662249600</v>
      </c>
      <c r="C2803">
        <v>20004.73</v>
      </c>
      <c r="D2803" s="14">
        <f t="shared" si="132"/>
        <v>44808</v>
      </c>
      <c r="F2803">
        <f ca="1">IF(A2803&lt;$F$2,"",AVERAGE(INDIRECT("C"&amp;A2803-$F$2+3):C2803))</f>
        <v>22230.643181818177</v>
      </c>
      <c r="G2803" s="2">
        <f ca="1">IF(A2803&lt;$G$2,"",IF(A2803=$G$2,AVERAGE(INDIRECT("C"&amp;A2803-$G$2+3):C2803),G2802+(2/($G$2+3))*(C2803-G2802)))</f>
        <v>21810.503044078599</v>
      </c>
      <c r="J2803">
        <f ca="1">IF(F2803="","",IF(C2803&lt;(F2803*(1-'inputs and tables'!$K$14)),0,IF(C2803&gt;(F2803*(1+'inputs and tables'!$K$14)),1,J2802)))</f>
        <v>0</v>
      </c>
      <c r="K2803">
        <f ca="1">IF(G2803="","",IF(C2803&lt;(G2803*(1-'inputs and tables'!$K$14)),0,IF(C2803&gt;(G2803*(1+'inputs and tables'!$K$14)),1,K2802)))</f>
        <v>0</v>
      </c>
      <c r="N2803" s="13">
        <f t="shared" si="133"/>
        <v>71987.944870272477</v>
      </c>
      <c r="O2803" s="10">
        <f ca="1">(O2802+(IF(J2802&lt;&gt;J2801,(-O2802*'inputs and tables'!$K$22-'inputs and tables'!$K$21)-O2802*'inputs and tables'!$K$22,0)*('inputs and tables'!$K$15+'inputs and tables'!$K$16)))*(IF(AND(J2802=0,'inputs and tables'!$K$16=1),(data!C2802/data!C2803-1)*'inputs and tables'!$K$18+1,1)*IF(AND(J2802=1,'inputs and tables'!$K$15=1),(data!C2803/data!C2802-1)*'inputs and tables'!$K$17+1,1))</f>
        <v>46325744.466891833</v>
      </c>
      <c r="P2803" s="10">
        <f ca="1">(P2802+(IF(K2802&lt;&gt;K2801,(-P2802*'inputs and tables'!$K$22-'inputs and tables'!$K$21)-P2802*'inputs and tables'!$K$22,0)*('inputs and tables'!$K$15+'inputs and tables'!$K$16)))*(IF(AND(K2802=0,'inputs and tables'!$K$16=1),data!C2802/data!C2803,1)*IF(AND(K2802=1,'inputs and tables'!$K$15=1),data!C2803/data!C2802,1))</f>
        <v>114351.50831310943</v>
      </c>
      <c r="R2803" s="36">
        <f ca="1">1-O2803/MAX($O$202:O2803)</f>
        <v>0.31630139574690819</v>
      </c>
      <c r="S2803" s="36">
        <f>1-N2803/MAX($N$202:N2803)</f>
        <v>0.70387421537820249</v>
      </c>
    </row>
    <row r="2804" spans="1:19" x14ac:dyDescent="0.4">
      <c r="A2804" s="17">
        <f t="shared" si="131"/>
        <v>2802</v>
      </c>
      <c r="B2804">
        <v>1662336000</v>
      </c>
      <c r="C2804">
        <v>19794.580000000002</v>
      </c>
      <c r="D2804" s="14">
        <f t="shared" si="132"/>
        <v>44809</v>
      </c>
      <c r="F2804">
        <f ca="1">IF(A2804&lt;$F$2,"",AVERAGE(INDIRECT("C"&amp;A2804-$F$2+3):C2804))</f>
        <v>22170.277045454543</v>
      </c>
      <c r="G2804" s="2">
        <f ca="1">IF(A2804&lt;$G$2,"",IF(A2804=$G$2,AVERAGE(INDIRECT("C"&amp;A2804-$G$2+3):C2804),G2803+(2/($G$2+3))*(C2804-G2803)))</f>
        <v>21724.719084756107</v>
      </c>
      <c r="J2804">
        <f ca="1">IF(F2804="","",IF(C2804&lt;(F2804*(1-'inputs and tables'!$K$14)),0,IF(C2804&gt;(F2804*(1+'inputs and tables'!$K$14)),1,J2803)))</f>
        <v>0</v>
      </c>
      <c r="K2804">
        <f ca="1">IF(G2804="","",IF(C2804&lt;(G2804*(1-'inputs and tables'!$K$14)),0,IF(C2804&gt;(G2804*(1+'inputs and tables'!$K$14)),1,K2803)))</f>
        <v>0</v>
      </c>
      <c r="N2804" s="13">
        <f t="shared" si="133"/>
        <v>71231.710389002925</v>
      </c>
      <c r="O2804" s="10">
        <f ca="1">(O2803+(IF(J2803&lt;&gt;J2802,(-O2803*'inputs and tables'!$K$22-'inputs and tables'!$K$21)-O2803*'inputs and tables'!$K$22,0)*('inputs and tables'!$K$15+'inputs and tables'!$K$16)))*(IF(AND(J2803=0,'inputs and tables'!$K$16=1),(data!C2803/data!C2804-1)*'inputs and tables'!$K$18+1,1)*IF(AND(J2803=1,'inputs and tables'!$K$15=1),(data!C2804/data!C2803-1)*'inputs and tables'!$K$17+1,1))</f>
        <v>46817563.702243999</v>
      </c>
      <c r="P2804" s="10">
        <f ca="1">(P2803+(IF(K2803&lt;&gt;K2802,(-P2803*'inputs and tables'!$K$22-'inputs and tables'!$K$21)-P2803*'inputs and tables'!$K$22,0)*('inputs and tables'!$K$15+'inputs and tables'!$K$16)))*(IF(AND(K2803=0,'inputs and tables'!$K$16=1),data!C2803/data!C2804,1)*IF(AND(K2803=1,'inputs and tables'!$K$15=1),data!C2804/data!C2803,1))</f>
        <v>115565.52596198098</v>
      </c>
      <c r="R2804" s="36">
        <f ca="1">1-O2804/MAX($O$202:O2804)</f>
        <v>0.30904288045212613</v>
      </c>
      <c r="S2804" s="36">
        <f>1-N2804/MAX($N$202:N2804)</f>
        <v>0.70698502135450259</v>
      </c>
    </row>
    <row r="2805" spans="1:19" x14ac:dyDescent="0.4">
      <c r="A2805" s="17">
        <f t="shared" si="131"/>
        <v>2803</v>
      </c>
      <c r="B2805">
        <v>1662422400</v>
      </c>
      <c r="C2805">
        <v>18790.91</v>
      </c>
      <c r="D2805" s="14">
        <f t="shared" si="132"/>
        <v>44810</v>
      </c>
      <c r="F2805">
        <f ca="1">IF(A2805&lt;$F$2,"",AVERAGE(INDIRECT("C"&amp;A2805-$F$2+3):C2805))</f>
        <v>22084.083409090908</v>
      </c>
      <c r="G2805" s="2">
        <f ca="1">IF(A2805&lt;$G$2,"",IF(A2805=$G$2,AVERAGE(INDIRECT("C"&amp;A2805-$G$2+3):C2805),G2804+(2/($G$2+3))*(C2805-G2804)))</f>
        <v>21599.876144979251</v>
      </c>
      <c r="J2805">
        <f ca="1">IF(F2805="","",IF(C2805&lt;(F2805*(1-'inputs and tables'!$K$14)),0,IF(C2805&gt;(F2805*(1+'inputs and tables'!$K$14)),1,J2804)))</f>
        <v>0</v>
      </c>
      <c r="K2805">
        <f ca="1">IF(G2805="","",IF(C2805&lt;(G2805*(1-'inputs and tables'!$K$14)),0,IF(C2805&gt;(G2805*(1+'inputs and tables'!$K$14)),1,K2804)))</f>
        <v>0</v>
      </c>
      <c r="N2805" s="13">
        <f t="shared" si="133"/>
        <v>67619.95753715506</v>
      </c>
      <c r="O2805" s="10">
        <f ca="1">(O2804+(IF(J2804&lt;&gt;J2803,(-O2804*'inputs and tables'!$K$22-'inputs and tables'!$K$21)-O2804*'inputs and tables'!$K$22,0)*('inputs and tables'!$K$15+'inputs and tables'!$K$16)))*(IF(AND(J2804=0,'inputs and tables'!$K$16=1),(data!C2804/data!C2805-1)*'inputs and tables'!$K$18+1,1)*IF(AND(J2804=1,'inputs and tables'!$K$15=1),(data!C2805/data!C2804-1)*'inputs and tables'!$K$17+1,1))</f>
        <v>49318208.118136108</v>
      </c>
      <c r="P2805" s="10">
        <f ca="1">(P2804+(IF(K2804&lt;&gt;K2803,(-P2804*'inputs and tables'!$K$22-'inputs and tables'!$K$21)-P2804*'inputs and tables'!$K$22,0)*('inputs and tables'!$K$15+'inputs and tables'!$K$16)))*(IF(AND(K2804=0,'inputs and tables'!$K$16=1),data!C2804/data!C2805,1)*IF(AND(K2804=1,'inputs and tables'!$K$15=1),data!C2805/data!C2804,1))</f>
        <v>121738.17281315857</v>
      </c>
      <c r="R2805" s="36">
        <f ca="1">1-O2805/MAX($O$202:O2805)</f>
        <v>0.2721371141972394</v>
      </c>
      <c r="S2805" s="36">
        <f>1-N2805/MAX($N$202:N2805)</f>
        <v>0.72184213595946656</v>
      </c>
    </row>
    <row r="2806" spans="1:19" x14ac:dyDescent="0.4">
      <c r="A2806" s="17">
        <f t="shared" si="131"/>
        <v>2804</v>
      </c>
      <c r="B2806">
        <v>1662508800</v>
      </c>
      <c r="C2806">
        <v>19293.52</v>
      </c>
      <c r="D2806" s="14">
        <f t="shared" si="132"/>
        <v>44811</v>
      </c>
      <c r="F2806">
        <f ca="1">IF(A2806&lt;$F$2,"",AVERAGE(INDIRECT("C"&amp;A2806-$F$2+3):C2806))</f>
        <v>22038.176818181815</v>
      </c>
      <c r="G2806" s="2">
        <f ca="1">IF(A2806&lt;$G$2,"",IF(A2806=$G$2,AVERAGE(INDIRECT("C"&amp;A2806-$G$2+3):C2806),G2805+(2/($G$2+3))*(C2806-G2805)))</f>
        <v>21501.733330299281</v>
      </c>
      <c r="J2806">
        <f ca="1">IF(F2806="","",IF(C2806&lt;(F2806*(1-'inputs and tables'!$K$14)),0,IF(C2806&gt;(F2806*(1+'inputs and tables'!$K$14)),1,J2805)))</f>
        <v>0</v>
      </c>
      <c r="K2806">
        <f ca="1">IF(G2806="","",IF(C2806&lt;(G2806*(1-'inputs and tables'!$K$14)),0,IF(C2806&gt;(G2806*(1+'inputs and tables'!$K$14)),1,K2805)))</f>
        <v>0</v>
      </c>
      <c r="N2806" s="13">
        <f t="shared" si="133"/>
        <v>69428.622836374168</v>
      </c>
      <c r="O2806" s="10">
        <f ca="1">(O2805+(IF(J2805&lt;&gt;J2804,(-O2805*'inputs and tables'!$K$22-'inputs and tables'!$K$21)-O2805*'inputs and tables'!$K$22,0)*('inputs and tables'!$K$15+'inputs and tables'!$K$16)))*(IF(AND(J2805=0,'inputs and tables'!$K$16=1),(data!C2805/data!C2806-1)*'inputs and tables'!$K$18+1,1)*IF(AND(J2805=1,'inputs and tables'!$K$15=1),(data!C2806/data!C2805-1)*'inputs and tables'!$K$17+1,1))</f>
        <v>48033433.510793515</v>
      </c>
      <c r="P2806" s="10">
        <f ca="1">(P2805+(IF(K2805&lt;&gt;K2804,(-P2805*'inputs and tables'!$K$22-'inputs and tables'!$K$21)-P2805*'inputs and tables'!$K$22,0)*('inputs and tables'!$K$15+'inputs and tables'!$K$16)))*(IF(AND(K2805=0,'inputs and tables'!$K$16=1),data!C2805/data!C2806,1)*IF(AND(K2805=1,'inputs and tables'!$K$15=1),data!C2806/data!C2805,1))</f>
        <v>118566.8063109536</v>
      </c>
      <c r="R2806" s="36">
        <f ca="1">1-O2806/MAX($O$202:O2806)</f>
        <v>0.29109846313892174</v>
      </c>
      <c r="S2806" s="36">
        <f>1-N2806/MAX($N$202:N2806)</f>
        <v>0.71440210649599667</v>
      </c>
    </row>
    <row r="2807" spans="1:19" x14ac:dyDescent="0.4">
      <c r="A2807" s="17">
        <f t="shared" si="131"/>
        <v>2805</v>
      </c>
      <c r="B2807">
        <v>1662595200</v>
      </c>
      <c r="C2807">
        <v>19321.87</v>
      </c>
      <c r="D2807" s="14">
        <f t="shared" si="132"/>
        <v>44812</v>
      </c>
      <c r="F2807">
        <f ca="1">IF(A2807&lt;$F$2,"",AVERAGE(INDIRECT("C"&amp;A2807-$F$2+3):C2807))</f>
        <v>21994.092727272724</v>
      </c>
      <c r="G2807" s="2">
        <f ca="1">IF(A2807&lt;$G$2,"",IF(A2807=$G$2,AVERAGE(INDIRECT("C"&amp;A2807-$G$2+3):C2807),G2806+(2/($G$2+3))*(C2807-G2806)))</f>
        <v>21408.973188584419</v>
      </c>
      <c r="J2807">
        <f ca="1">IF(F2807="","",IF(C2807&lt;(F2807*(1-'inputs and tables'!$K$14)),0,IF(C2807&gt;(F2807*(1+'inputs and tables'!$K$14)),1,J2806)))</f>
        <v>0</v>
      </c>
      <c r="K2807">
        <f ca="1">IF(G2807="","",IF(C2807&lt;(G2807*(1-'inputs and tables'!$K$14)),0,IF(C2807&gt;(G2807*(1+'inputs and tables'!$K$14)),1,K2806)))</f>
        <v>0</v>
      </c>
      <c r="N2807" s="13">
        <f t="shared" si="133"/>
        <v>69530.64162078526</v>
      </c>
      <c r="O2807" s="10">
        <f ca="1">(O2806+(IF(J2806&lt;&gt;J2805,(-O2806*'inputs and tables'!$K$22-'inputs and tables'!$K$21)-O2806*'inputs and tables'!$K$22,0)*('inputs and tables'!$K$15+'inputs and tables'!$K$16)))*(IF(AND(J2806=0,'inputs and tables'!$K$16=1),(data!C2806/data!C2807-1)*'inputs and tables'!$K$18+1,1)*IF(AND(J2806=1,'inputs and tables'!$K$15=1),(data!C2807/data!C2806-1)*'inputs and tables'!$K$17+1,1))</f>
        <v>47962956.489675425</v>
      </c>
      <c r="P2807" s="10">
        <f ca="1">(P2806+(IF(K2806&lt;&gt;K2805,(-P2806*'inputs and tables'!$K$22-'inputs and tables'!$K$21)-P2806*'inputs and tables'!$K$22,0)*('inputs and tables'!$K$15+'inputs and tables'!$K$16)))*(IF(AND(K2806=0,'inputs and tables'!$K$16=1),data!C2806/data!C2807,1)*IF(AND(K2806=1,'inputs and tables'!$K$15=1),data!C2807/data!C2806,1))</f>
        <v>118392.83924881545</v>
      </c>
      <c r="R2807" s="36">
        <f ca="1">1-O2807/MAX($O$202:O2807)</f>
        <v>0.29213859841413115</v>
      </c>
      <c r="S2807" s="36">
        <f>1-N2807/MAX($N$202:N2807)</f>
        <v>0.71398244744566064</v>
      </c>
    </row>
    <row r="2808" spans="1:19" x14ac:dyDescent="0.4">
      <c r="A2808" s="17">
        <f t="shared" si="131"/>
        <v>2806</v>
      </c>
      <c r="B2808">
        <v>1662681600</v>
      </c>
      <c r="C2808">
        <v>21364.5</v>
      </c>
      <c r="D2808" s="14">
        <f t="shared" ref="D2808:D2871" si="134">(B2808/86400)+DATE(1970,1,1)</f>
        <v>44813</v>
      </c>
      <c r="F2808">
        <f ca="1">IF(A2808&lt;$F$2,"",AVERAGE(INDIRECT("C"&amp;A2808-$F$2+3):C2808))</f>
        <v>21957.772499999995</v>
      </c>
      <c r="G2808" s="2">
        <f ca="1">IF(A2808&lt;$G$2,"",IF(A2808=$G$2,AVERAGE(INDIRECT("C"&amp;A2808-$G$2+3):C2808),G2807+(2/($G$2+3))*(C2808-G2807)))</f>
        <v>21407.080712474442</v>
      </c>
      <c r="J2808">
        <f ca="1">IF(F2808="","",IF(C2808&lt;(F2808*(1-'inputs and tables'!$K$14)),0,IF(C2808&gt;(F2808*(1+'inputs and tables'!$K$14)),1,J2807)))</f>
        <v>0</v>
      </c>
      <c r="K2808">
        <f ca="1">IF(G2808="","",IF(C2808&lt;(G2808*(1-'inputs and tables'!$K$14)),0,IF(C2808&gt;(G2808*(1+'inputs and tables'!$K$14)),1,K2807)))</f>
        <v>0</v>
      </c>
      <c r="N2808" s="13">
        <f t="shared" ref="N2808:N2871" si="135">(C2808/C2807)*N2807</f>
        <v>76881.14001943222</v>
      </c>
      <c r="O2808" s="10">
        <f ca="1">(O2807+(IF(J2807&lt;&gt;J2806,(-O2807*'inputs and tables'!$K$22-'inputs and tables'!$K$21)-O2807*'inputs and tables'!$K$22,0)*('inputs and tables'!$K$15+'inputs and tables'!$K$16)))*(IF(AND(J2807=0,'inputs and tables'!$K$16=1),(data!C2807/data!C2808-1)*'inputs and tables'!$K$18+1,1)*IF(AND(J2807=1,'inputs and tables'!$K$15=1),(data!C2808/data!C2807-1)*'inputs and tables'!$K$17+1,1))</f>
        <v>43377285.221239202</v>
      </c>
      <c r="P2808" s="10">
        <f ca="1">(P2807+(IF(K2807&lt;&gt;K2806,(-P2807*'inputs and tables'!$K$22-'inputs and tables'!$K$21)-P2807*'inputs and tables'!$K$22,0)*('inputs and tables'!$K$15+'inputs and tables'!$K$16)))*(IF(AND(K2807=0,'inputs and tables'!$K$16=1),data!C2807/data!C2808,1)*IF(AND(K2807=1,'inputs and tables'!$K$15=1),data!C2808/data!C2807,1))</f>
        <v>107073.46527634673</v>
      </c>
      <c r="R2808" s="36">
        <f ca="1">1-O2808/MAX($O$202:O2808)</f>
        <v>0.35981623817735253</v>
      </c>
      <c r="S2808" s="36">
        <f>1-N2808/MAX($N$202:N2808)</f>
        <v>0.68374582783409765</v>
      </c>
    </row>
    <row r="2809" spans="1:19" x14ac:dyDescent="0.4">
      <c r="A2809" s="17">
        <f t="shared" si="131"/>
        <v>2807</v>
      </c>
      <c r="B2809">
        <v>1662768000</v>
      </c>
      <c r="C2809">
        <v>21651.52</v>
      </c>
      <c r="D2809" s="14">
        <f t="shared" si="134"/>
        <v>44814</v>
      </c>
      <c r="F2809">
        <f ca="1">IF(A2809&lt;$F$2,"",AVERAGE(INDIRECT("C"&amp;A2809-$F$2+3):C2809))</f>
        <v>21907.768409090906</v>
      </c>
      <c r="G2809" s="2">
        <f ca="1">IF(A2809&lt;$G$2,"",IF(A2809=$G$2,AVERAGE(INDIRECT("C"&amp;A2809-$G$2+3):C2809),G2808+(2/($G$2+3))*(C2809-G2808)))</f>
        <v>21417.482384284041</v>
      </c>
      <c r="J2809">
        <f ca="1">IF(F2809="","",IF(C2809&lt;(F2809*(1-'inputs and tables'!$K$14)),0,IF(C2809&gt;(F2809*(1+'inputs and tables'!$K$14)),1,J2808)))</f>
        <v>0</v>
      </c>
      <c r="K2809">
        <f ca="1">IF(G2809="","",IF(C2809&lt;(G2809*(1-'inputs and tables'!$K$14)),0,IF(C2809&gt;(G2809*(1+'inputs and tables'!$K$14)),1,K2808)))</f>
        <v>1</v>
      </c>
      <c r="N2809" s="13">
        <f t="shared" si="135"/>
        <v>77913.99474612264</v>
      </c>
      <c r="O2809" s="10">
        <f ca="1">(O2808+(IF(J2808&lt;&gt;J2807,(-O2808*'inputs and tables'!$K$22-'inputs and tables'!$K$21)-O2808*'inputs and tables'!$K$22,0)*('inputs and tables'!$K$15+'inputs and tables'!$K$16)))*(IF(AND(J2808=0,'inputs and tables'!$K$16=1),(data!C2808/data!C2809-1)*'inputs and tables'!$K$18+1,1)*IF(AND(J2808=1,'inputs and tables'!$K$15=1),(data!C2809/data!C2808-1)*'inputs and tables'!$K$17+1,1))</f>
        <v>42802261.001036644</v>
      </c>
      <c r="P2809" s="10">
        <f ca="1">(P2808+(IF(K2808&lt;&gt;K2807,(-P2808*'inputs and tables'!$K$22-'inputs and tables'!$K$21)-P2808*'inputs and tables'!$K$22,0)*('inputs and tables'!$K$15+'inputs and tables'!$K$16)))*(IF(AND(K2808=0,'inputs and tables'!$K$16=1),data!C2808/data!C2809,1)*IF(AND(K2808=1,'inputs and tables'!$K$15=1),data!C2809/data!C2808,1))</f>
        <v>105654.06257373661</v>
      </c>
      <c r="R2809" s="36">
        <f ca="1">1-O2809/MAX($O$202:O2809)</f>
        <v>0.36830273442880901</v>
      </c>
      <c r="S2809" s="36">
        <f>1-N2809/MAX($N$202:N2809)</f>
        <v>0.67949713151566948</v>
      </c>
    </row>
    <row r="2810" spans="1:19" x14ac:dyDescent="0.4">
      <c r="A2810" s="17">
        <f t="shared" si="131"/>
        <v>2808</v>
      </c>
      <c r="B2810">
        <v>1662854400</v>
      </c>
      <c r="C2810">
        <v>21831.72</v>
      </c>
      <c r="D2810" s="14">
        <f t="shared" si="134"/>
        <v>44815</v>
      </c>
      <c r="F2810">
        <f ca="1">IF(A2810&lt;$F$2,"",AVERAGE(INDIRECT("C"&amp;A2810-$F$2+3):C2810))</f>
        <v>21863.387045454539</v>
      </c>
      <c r="G2810" s="2">
        <f ca="1">IF(A2810&lt;$G$2,"",IF(A2810=$G$2,AVERAGE(INDIRECT("C"&amp;A2810-$G$2+3):C2810),G2809+(2/($G$2+3))*(C2810-G2809)))</f>
        <v>21435.109516867698</v>
      </c>
      <c r="J2810">
        <f ca="1">IF(F2810="","",IF(C2810&lt;(F2810*(1-'inputs and tables'!$K$14)),0,IF(C2810&gt;(F2810*(1+'inputs and tables'!$K$14)),1,J2809)))</f>
        <v>0</v>
      </c>
      <c r="K2810">
        <f ca="1">IF(G2810="","",IF(C2810&lt;(G2810*(1-'inputs and tables'!$K$14)),0,IF(C2810&gt;(G2810*(1+'inputs and tables'!$K$14)),1,K2809)))</f>
        <v>1</v>
      </c>
      <c r="N2810" s="13">
        <f t="shared" si="135"/>
        <v>78562.45276908137</v>
      </c>
      <c r="O2810" s="10">
        <f ca="1">(O2809+(IF(J2809&lt;&gt;J2808,(-O2809*'inputs and tables'!$K$22-'inputs and tables'!$K$21)-O2809*'inputs and tables'!$K$22,0)*('inputs and tables'!$K$15+'inputs and tables'!$K$16)))*(IF(AND(J2809=0,'inputs and tables'!$K$16=1),(data!C2809/data!C2810-1)*'inputs and tables'!$K$18+1,1)*IF(AND(J2809=1,'inputs and tables'!$K$15=1),(data!C2810/data!C2809-1)*'inputs and tables'!$K$17+1,1))</f>
        <v>42448969.21127446</v>
      </c>
      <c r="P2810" s="10">
        <f ca="1">(P2809+(IF(K2809&lt;&gt;K2808,(-P2809*'inputs and tables'!$K$22-'inputs and tables'!$K$21)-P2809*'inputs and tables'!$K$22,0)*('inputs and tables'!$K$15+'inputs and tables'!$K$16)))*(IF(AND(K2809=0,'inputs and tables'!$K$16=1),data!C2809/data!C2810,1)*IF(AND(K2809=1,'inputs and tables'!$K$15=1),data!C2810/data!C2809,1))</f>
        <v>106320.32721722781</v>
      </c>
      <c r="R2810" s="36">
        <f ca="1">1-O2810/MAX($O$202:O2810)</f>
        <v>0.37351679210525091</v>
      </c>
      <c r="S2810" s="36">
        <f>1-N2810/MAX($N$202:N2810)</f>
        <v>0.67682966905109998</v>
      </c>
    </row>
    <row r="2811" spans="1:19" x14ac:dyDescent="0.4">
      <c r="A2811" s="17">
        <f t="shared" si="131"/>
        <v>2809</v>
      </c>
      <c r="B2811">
        <v>1662940800</v>
      </c>
      <c r="C2811">
        <v>22402.71</v>
      </c>
      <c r="D2811" s="14">
        <f t="shared" si="134"/>
        <v>44816</v>
      </c>
      <c r="F2811">
        <f ca="1">IF(A2811&lt;$F$2,"",AVERAGE(INDIRECT("C"&amp;A2811-$F$2+3):C2811))</f>
        <v>21835.036590909087</v>
      </c>
      <c r="G2811" s="2">
        <f ca="1">IF(A2811&lt;$G$2,"",IF(A2811=$G$2,AVERAGE(INDIRECT("C"&amp;A2811-$G$2+3):C2811),G2810+(2/($G$2+3))*(C2811-G2810)))</f>
        <v>21476.284005511625</v>
      </c>
      <c r="J2811">
        <f ca="1">IF(F2811="","",IF(C2811&lt;(F2811*(1-'inputs and tables'!$K$14)),0,IF(C2811&gt;(F2811*(1+'inputs and tables'!$K$14)),1,J2810)))</f>
        <v>1</v>
      </c>
      <c r="K2811">
        <f ca="1">IF(G2811="","",IF(C2811&lt;(G2811*(1-'inputs and tables'!$K$14)),0,IF(C2811&gt;(G2811*(1+'inputs and tables'!$K$14)),1,K2810)))</f>
        <v>1</v>
      </c>
      <c r="N2811" s="13">
        <f t="shared" si="135"/>
        <v>80617.186656590813</v>
      </c>
      <c r="O2811" s="10">
        <f ca="1">(O2810+(IF(J2810&lt;&gt;J2809,(-O2810*'inputs and tables'!$K$22-'inputs and tables'!$K$21)-O2810*'inputs and tables'!$K$22,0)*('inputs and tables'!$K$15+'inputs and tables'!$K$16)))*(IF(AND(J2810=0,'inputs and tables'!$K$16=1),(data!C2810/data!C2811-1)*'inputs and tables'!$K$18+1,1)*IF(AND(J2810=1,'inputs and tables'!$K$15=1),(data!C2811/data!C2810-1)*'inputs and tables'!$K$17+1,1))</f>
        <v>41367049.348456725</v>
      </c>
      <c r="P2811" s="10">
        <f ca="1">(P2810+(IF(K2810&lt;&gt;K2809,(-P2810*'inputs and tables'!$K$22-'inputs and tables'!$K$21)-P2810*'inputs and tables'!$K$22,0)*('inputs and tables'!$K$15+'inputs and tables'!$K$16)))*(IF(AND(K2810=0,'inputs and tables'!$K$16=1),data!C2810/data!C2811,1)*IF(AND(K2810=1,'inputs and tables'!$K$15=1),data!C2811/data!C2810,1))</f>
        <v>109101.04461547974</v>
      </c>
      <c r="R2811" s="36">
        <f ca="1">1-O2811/MAX($O$202:O2811)</f>
        <v>0.38948430884210206</v>
      </c>
      <c r="S2811" s="36">
        <f>1-N2811/MAX($N$202:N2811)</f>
        <v>0.66837742491877727</v>
      </c>
    </row>
    <row r="2812" spans="1:19" x14ac:dyDescent="0.4">
      <c r="A2812" s="17">
        <f t="shared" si="131"/>
        <v>2810</v>
      </c>
      <c r="B2812">
        <v>1663027200</v>
      </c>
      <c r="C2812">
        <v>20174.78</v>
      </c>
      <c r="D2812" s="14">
        <f t="shared" si="134"/>
        <v>44817</v>
      </c>
      <c r="F2812">
        <f ca="1">IF(A2812&lt;$F$2,"",AVERAGE(INDIRECT("C"&amp;A2812-$F$2+3):C2812))</f>
        <v>21763.839772727268</v>
      </c>
      <c r="G2812" s="2">
        <f ca="1">IF(A2812&lt;$G$2,"",IF(A2812=$G$2,AVERAGE(INDIRECT("C"&amp;A2812-$G$2+3):C2812),G2811+(2/($G$2+3))*(C2812-G2811)))</f>
        <v>21420.900856340919</v>
      </c>
      <c r="J2812">
        <f ca="1">IF(F2812="","",IF(C2812&lt;(F2812*(1-'inputs and tables'!$K$14)),0,IF(C2812&gt;(F2812*(1+'inputs and tables'!$K$14)),1,J2811)))</f>
        <v>0</v>
      </c>
      <c r="K2812">
        <f ca="1">IF(G2812="","",IF(C2812&lt;(G2812*(1-'inputs and tables'!$K$14)),0,IF(C2812&gt;(G2812*(1+'inputs and tables'!$K$14)),1,K2811)))</f>
        <v>0</v>
      </c>
      <c r="N2812" s="13">
        <f t="shared" si="135"/>
        <v>72599.877649429705</v>
      </c>
      <c r="O2812" s="10">
        <f ca="1">(O2811+(IF(J2811&lt;&gt;J2810,(-O2811*'inputs and tables'!$K$22-'inputs and tables'!$K$21)-O2811*'inputs and tables'!$K$22,0)*('inputs and tables'!$K$15+'inputs and tables'!$K$16)))*(IF(AND(J2811=0,'inputs and tables'!$K$16=1),(data!C2811/data!C2812-1)*'inputs and tables'!$K$18+1,1)*IF(AND(J2811=1,'inputs and tables'!$K$15=1),(data!C2812/data!C2811-1)*'inputs and tables'!$K$17+1,1))</f>
        <v>32046514.552103411</v>
      </c>
      <c r="P2812" s="10">
        <f ca="1">(P2811+(IF(K2811&lt;&gt;K2810,(-P2811*'inputs and tables'!$K$22-'inputs and tables'!$K$21)-P2811*'inputs and tables'!$K$22,0)*('inputs and tables'!$K$15+'inputs and tables'!$K$16)))*(IF(AND(K2811=0,'inputs and tables'!$K$16=1),data!C2811/data!C2812,1)*IF(AND(K2811=1,'inputs and tables'!$K$15=1),data!C2812/data!C2811,1))</f>
        <v>98251.040739601973</v>
      </c>
      <c r="R2812" s="36">
        <f ca="1">1-O2812/MAX($O$202:O2812)</f>
        <v>0.52704144266675979</v>
      </c>
      <c r="S2812" s="36">
        <f>1-N2812/MAX($N$202:N2812)</f>
        <v>0.70135700121560518</v>
      </c>
    </row>
    <row r="2813" spans="1:19" x14ac:dyDescent="0.4">
      <c r="A2813" s="17">
        <f t="shared" si="131"/>
        <v>2811</v>
      </c>
      <c r="B2813">
        <v>1663113600</v>
      </c>
      <c r="C2813">
        <v>20227.77</v>
      </c>
      <c r="D2813" s="14">
        <f t="shared" si="134"/>
        <v>44818</v>
      </c>
      <c r="F2813">
        <f ca="1">IF(A2813&lt;$F$2,"",AVERAGE(INDIRECT("C"&amp;A2813-$F$2+3):C2813))</f>
        <v>21694.610454545451</v>
      </c>
      <c r="G2813" s="2">
        <f ca="1">IF(A2813&lt;$G$2,"",IF(A2813=$G$2,AVERAGE(INDIRECT("C"&amp;A2813-$G$2+3):C2813),G2812+(2/($G$2+3))*(C2813-G2812)))</f>
        <v>21370.129330539177</v>
      </c>
      <c r="J2813">
        <f ca="1">IF(F2813="","",IF(C2813&lt;(F2813*(1-'inputs and tables'!$K$14)),0,IF(C2813&gt;(F2813*(1+'inputs and tables'!$K$14)),1,J2812)))</f>
        <v>0</v>
      </c>
      <c r="K2813">
        <f ca="1">IF(G2813="","",IF(C2813&lt;(G2813*(1-'inputs and tables'!$K$14)),0,IF(C2813&gt;(G2813*(1+'inputs and tables'!$K$14)),1,K2812)))</f>
        <v>0</v>
      </c>
      <c r="N2813" s="13">
        <f t="shared" si="135"/>
        <v>72790.564611896873</v>
      </c>
      <c r="O2813" s="10">
        <f ca="1">(O2812+(IF(J2812&lt;&gt;J2811,(-O2812*'inputs and tables'!$K$22-'inputs and tables'!$K$21)-O2812*'inputs and tables'!$K$22,0)*('inputs and tables'!$K$15+'inputs and tables'!$K$16)))*(IF(AND(J2812=0,'inputs and tables'!$K$16=1),(data!C2812/data!C2813-1)*'inputs and tables'!$K$18+1,1)*IF(AND(J2812=1,'inputs and tables'!$K$15=1),(data!C2813/data!C2812-1)*'inputs and tables'!$K$17+1,1))</f>
        <v>31898638.262832422</v>
      </c>
      <c r="P2813" s="10">
        <f ca="1">(P2812+(IF(K2812&lt;&gt;K2811,(-P2812*'inputs and tables'!$K$22-'inputs and tables'!$K$21)-P2812*'inputs and tables'!$K$22,0)*('inputs and tables'!$K$15+'inputs and tables'!$K$16)))*(IF(AND(K2812=0,'inputs and tables'!$K$16=1),data!C2812/data!C2813,1)*IF(AND(K2812=1,'inputs and tables'!$K$15=1),data!C2813/data!C2812,1))</f>
        <v>97797.668523476474</v>
      </c>
      <c r="R2813" s="36">
        <f ca="1">1-O2813/MAX($O$202:O2813)</f>
        <v>0.52922387521566261</v>
      </c>
      <c r="S2813" s="36">
        <f>1-N2813/MAX($N$202:N2813)</f>
        <v>0.70057260145979194</v>
      </c>
    </row>
    <row r="2814" spans="1:19" x14ac:dyDescent="0.4">
      <c r="A2814" s="17">
        <f t="shared" si="131"/>
        <v>2812</v>
      </c>
      <c r="B2814">
        <v>1663200000</v>
      </c>
      <c r="C2814">
        <v>19703.669999999998</v>
      </c>
      <c r="D2814" s="14">
        <f t="shared" si="134"/>
        <v>44819</v>
      </c>
      <c r="F2814">
        <f ca="1">IF(A2814&lt;$F$2,"",AVERAGE(INDIRECT("C"&amp;A2814-$F$2+3):C2814))</f>
        <v>21619.934772727273</v>
      </c>
      <c r="G2814" s="2">
        <f ca="1">IF(A2814&lt;$G$2,"",IF(A2814=$G$2,AVERAGE(INDIRECT("C"&amp;A2814-$G$2+3):C2814),G2813+(2/($G$2+3))*(C2814-G2813)))</f>
        <v>21299.21616753751</v>
      </c>
      <c r="J2814">
        <f ca="1">IF(F2814="","",IF(C2814&lt;(F2814*(1-'inputs and tables'!$K$14)),0,IF(C2814&gt;(F2814*(1+'inputs and tables'!$K$14)),1,J2813)))</f>
        <v>0</v>
      </c>
      <c r="K2814">
        <f ca="1">IF(G2814="","",IF(C2814&lt;(G2814*(1-'inputs and tables'!$K$14)),0,IF(C2814&gt;(G2814*(1+'inputs and tables'!$K$14)),1,K2813)))</f>
        <v>0</v>
      </c>
      <c r="N2814" s="13">
        <f t="shared" si="135"/>
        <v>70904.5665551118</v>
      </c>
      <c r="O2814" s="10">
        <f ca="1">(O2813+(IF(J2813&lt;&gt;J2812,(-O2813*'inputs and tables'!$K$22-'inputs and tables'!$K$21)-O2813*'inputs and tables'!$K$22,0)*('inputs and tables'!$K$15+'inputs and tables'!$K$16)))*(IF(AND(J2813=0,'inputs and tables'!$K$16=1),(data!C2813/data!C2814-1)*'inputs and tables'!$K$18+1,1)*IF(AND(J2813=1,'inputs and tables'!$K$15=1),(data!C2814/data!C2813-1)*'inputs and tables'!$K$17+1,1))</f>
        <v>32747113.512039829</v>
      </c>
      <c r="P2814" s="10">
        <f ca="1">(P2813+(IF(K2813&lt;&gt;K2812,(-P2813*'inputs and tables'!$K$22-'inputs and tables'!$K$21)-P2813*'inputs and tables'!$K$22,0)*('inputs and tables'!$K$15+'inputs and tables'!$K$16)))*(IF(AND(K2813=0,'inputs and tables'!$K$16=1),data!C2813/data!C2814,1)*IF(AND(K2813=1,'inputs and tables'!$K$15=1),data!C2814/data!C2813,1))</f>
        <v>100398.99904074326</v>
      </c>
      <c r="R2814" s="36">
        <f ca="1">1-O2814/MAX($O$202:O2814)</f>
        <v>0.51670165133556956</v>
      </c>
      <c r="S2814" s="36">
        <f>1-N2814/MAX($N$202:N2814)</f>
        <v>0.70833074284536846</v>
      </c>
    </row>
    <row r="2815" spans="1:19" x14ac:dyDescent="0.4">
      <c r="A2815" s="17">
        <f t="shared" si="131"/>
        <v>2813</v>
      </c>
      <c r="B2815">
        <v>1663286400</v>
      </c>
      <c r="C2815">
        <v>19801.04</v>
      </c>
      <c r="D2815" s="14">
        <f t="shared" si="134"/>
        <v>44820</v>
      </c>
      <c r="F2815">
        <f ca="1">IF(A2815&lt;$F$2,"",AVERAGE(INDIRECT("C"&amp;A2815-$F$2+3):C2815))</f>
        <v>21551.208409090908</v>
      </c>
      <c r="G2815" s="2">
        <f ca="1">IF(A2815&lt;$G$2,"",IF(A2815=$G$2,AVERAGE(INDIRECT("C"&amp;A2815-$G$2+3):C2815),G2814+(2/($G$2+3))*(C2815-G2814)))</f>
        <v>21235.463990195487</v>
      </c>
      <c r="J2815">
        <f ca="1">IF(F2815="","",IF(C2815&lt;(F2815*(1-'inputs and tables'!$K$14)),0,IF(C2815&gt;(F2815*(1+'inputs and tables'!$K$14)),1,J2814)))</f>
        <v>0</v>
      </c>
      <c r="K2815">
        <f ca="1">IF(G2815="","",IF(C2815&lt;(G2815*(1-'inputs and tables'!$K$14)),0,IF(C2815&gt;(G2815*(1+'inputs and tables'!$K$14)),1,K2814)))</f>
        <v>0</v>
      </c>
      <c r="N2815" s="13">
        <f t="shared" si="135"/>
        <v>71254.956997373127</v>
      </c>
      <c r="O2815" s="10">
        <f ca="1">(O2814+(IF(J2814&lt;&gt;J2813,(-O2814*'inputs and tables'!$K$22-'inputs and tables'!$K$21)-O2814*'inputs and tables'!$K$22,0)*('inputs and tables'!$K$15+'inputs and tables'!$K$16)))*(IF(AND(J2814=0,'inputs and tables'!$K$16=1),(data!C2814/data!C2815-1)*'inputs and tables'!$K$18+1,1)*IF(AND(J2814=1,'inputs and tables'!$K$15=1),(data!C2815/data!C2814-1)*'inputs and tables'!$K$17+1,1))</f>
        <v>32586082.250920847</v>
      </c>
      <c r="P2815" s="10">
        <f ca="1">(P2814+(IF(K2814&lt;&gt;K2813,(-P2814*'inputs and tables'!$K$22-'inputs and tables'!$K$21)-P2814*'inputs and tables'!$K$22,0)*('inputs and tables'!$K$15+'inputs and tables'!$K$16)))*(IF(AND(K2814=0,'inputs and tables'!$K$16=1),data!C2814/data!C2815,1)*IF(AND(K2814=1,'inputs and tables'!$K$15=1),data!C2815/data!C2814,1))</f>
        <v>99905.295147584242</v>
      </c>
      <c r="R2815" s="36">
        <f ca="1">1-O2815/MAX($O$202:O2815)</f>
        <v>0.51907823156617661</v>
      </c>
      <c r="S2815" s="36">
        <f>1-N2815/MAX($N$202:N2815)</f>
        <v>0.70688939534162187</v>
      </c>
    </row>
    <row r="2816" spans="1:19" x14ac:dyDescent="0.4">
      <c r="A2816" s="17">
        <f t="shared" si="131"/>
        <v>2814</v>
      </c>
      <c r="B2816">
        <v>1663372800</v>
      </c>
      <c r="C2816">
        <v>20113.37</v>
      </c>
      <c r="D2816" s="14">
        <f t="shared" si="134"/>
        <v>44821</v>
      </c>
      <c r="F2816">
        <f ca="1">IF(A2816&lt;$F$2,"",AVERAGE(INDIRECT("C"&amp;A2816-$F$2+3):C2816))</f>
        <v>21494.15</v>
      </c>
      <c r="G2816" s="2">
        <f ca="1">IF(A2816&lt;$G$2,"",IF(A2816=$G$2,AVERAGE(INDIRECT("C"&amp;A2816-$G$2+3):C2816),G2815+(2/($G$2+3))*(C2816-G2815)))</f>
        <v>21187.715309761636</v>
      </c>
      <c r="J2816">
        <f ca="1">IF(F2816="","",IF(C2816&lt;(F2816*(1-'inputs and tables'!$K$14)),0,IF(C2816&gt;(F2816*(1+'inputs and tables'!$K$14)),1,J2815)))</f>
        <v>0</v>
      </c>
      <c r="K2816">
        <f ca="1">IF(G2816="","",IF(C2816&lt;(G2816*(1-'inputs and tables'!$K$14)),0,IF(C2816&gt;(G2816*(1+'inputs and tables'!$K$14)),1,K2815)))</f>
        <v>0</v>
      </c>
      <c r="N2816" s="13">
        <f t="shared" si="135"/>
        <v>72378.890928065128</v>
      </c>
      <c r="O2816" s="10">
        <f ca="1">(O2815+(IF(J2815&lt;&gt;J2814,(-O2815*'inputs and tables'!$K$22-'inputs and tables'!$K$21)-O2815*'inputs and tables'!$K$22,0)*('inputs and tables'!$K$15+'inputs and tables'!$K$16)))*(IF(AND(J2815=0,'inputs and tables'!$K$16=1),(data!C2815/data!C2816-1)*'inputs and tables'!$K$18+1,1)*IF(AND(J2815=1,'inputs and tables'!$K$15=1),(data!C2816/data!C2815-1)*'inputs and tables'!$K$17+1,1))</f>
        <v>32080070.027736466</v>
      </c>
      <c r="P2816" s="10">
        <f ca="1">(P2815+(IF(K2815&lt;&gt;K2814,(-P2815*'inputs and tables'!$K$22-'inputs and tables'!$K$21)-P2815*'inputs and tables'!$K$22,0)*('inputs and tables'!$K$15+'inputs and tables'!$K$16)))*(IF(AND(K2815=0,'inputs and tables'!$K$16=1),data!C2815/data!C2816,1)*IF(AND(K2815=1,'inputs and tables'!$K$15=1),data!C2816/data!C2815,1))</f>
        <v>98353.918086781166</v>
      </c>
      <c r="R2816" s="36">
        <f ca="1">1-O2816/MAX($O$202:O2816)</f>
        <v>0.52654621410390812</v>
      </c>
      <c r="S2816" s="36">
        <f>1-N2816/MAX($N$202:N2816)</f>
        <v>0.70226604044950758</v>
      </c>
    </row>
    <row r="2817" spans="1:19" x14ac:dyDescent="0.4">
      <c r="A2817" s="17">
        <f t="shared" si="131"/>
        <v>2815</v>
      </c>
      <c r="B2817">
        <v>1663459200</v>
      </c>
      <c r="C2817">
        <v>19417.64</v>
      </c>
      <c r="D2817" s="14">
        <f t="shared" si="134"/>
        <v>44822</v>
      </c>
      <c r="F2817">
        <f ca="1">IF(A2817&lt;$F$2,"",AVERAGE(INDIRECT("C"&amp;A2817-$F$2+3):C2817))</f>
        <v>21405.441590909093</v>
      </c>
      <c r="G2817" s="2">
        <f ca="1">IF(A2817&lt;$G$2,"",IF(A2817=$G$2,AVERAGE(INDIRECT("C"&amp;A2817-$G$2+3):C2817),G2816+(2/($G$2+3))*(C2817-G2816)))</f>
        <v>21112.392956154756</v>
      </c>
      <c r="J2817">
        <f ca="1">IF(F2817="","",IF(C2817&lt;(F2817*(1-'inputs and tables'!$K$14)),0,IF(C2817&gt;(F2817*(1+'inputs and tables'!$K$14)),1,J2816)))</f>
        <v>0</v>
      </c>
      <c r="K2817">
        <f ca="1">IF(G2817="","",IF(C2817&lt;(G2817*(1-'inputs and tables'!$K$14)),0,IF(C2817&gt;(G2817*(1+'inputs and tables'!$K$14)),1,K2816)))</f>
        <v>0</v>
      </c>
      <c r="N2817" s="13">
        <f t="shared" si="135"/>
        <v>69875.274389146856</v>
      </c>
      <c r="O2817" s="10">
        <f ca="1">(O2816+(IF(J2816&lt;&gt;J2815,(-O2816*'inputs and tables'!$K$22-'inputs and tables'!$K$21)-O2816*'inputs and tables'!$K$22,0)*('inputs and tables'!$K$15+'inputs and tables'!$K$16)))*(IF(AND(J2816=0,'inputs and tables'!$K$16=1),(data!C2816/data!C2817-1)*'inputs and tables'!$K$18+1,1)*IF(AND(J2816=1,'inputs and tables'!$K$15=1),(data!C2817/data!C2816-1)*'inputs and tables'!$K$17+1,1))</f>
        <v>33229492.260324825</v>
      </c>
      <c r="P2817" s="10">
        <f ca="1">(P2816+(IF(K2816&lt;&gt;K2815,(-P2816*'inputs and tables'!$K$22-'inputs and tables'!$K$21)-P2816*'inputs and tables'!$K$22,0)*('inputs and tables'!$K$15+'inputs and tables'!$K$16)))*(IF(AND(K2816=0,'inputs and tables'!$K$16=1),data!C2816/data!C2817,1)*IF(AND(K2816=1,'inputs and tables'!$K$15=1),data!C2817/data!C2816,1))</f>
        <v>101877.91850240923</v>
      </c>
      <c r="R2817" s="36">
        <f ca="1">1-O2817/MAX($O$202:O2817)</f>
        <v>0.50958246349047176</v>
      </c>
      <c r="S2817" s="36">
        <f>1-N2817/MAX($N$202:N2817)</f>
        <v>0.71256478440330862</v>
      </c>
    </row>
    <row r="2818" spans="1:19" x14ac:dyDescent="0.4">
      <c r="A2818" s="17">
        <f t="shared" si="131"/>
        <v>2816</v>
      </c>
      <c r="B2818">
        <v>1663545600</v>
      </c>
      <c r="C2818">
        <v>19540.38</v>
      </c>
      <c r="D2818" s="14">
        <f t="shared" si="134"/>
        <v>44823</v>
      </c>
      <c r="F2818">
        <f ca="1">IF(A2818&lt;$F$2,"",AVERAGE(INDIRECT("C"&amp;A2818-$F$2+3):C2818))</f>
        <v>21327.701818181817</v>
      </c>
      <c r="G2818" s="2">
        <f ca="1">IF(A2818&lt;$G$2,"",IF(A2818=$G$2,AVERAGE(INDIRECT("C"&amp;A2818-$G$2+3):C2818),G2817+(2/($G$2+3))*(C2818-G2817)))</f>
        <v>21045.498787807745</v>
      </c>
      <c r="J2818">
        <f ca="1">IF(F2818="","",IF(C2818&lt;(F2818*(1-'inputs and tables'!$K$14)),0,IF(C2818&gt;(F2818*(1+'inputs and tables'!$K$14)),1,J2817)))</f>
        <v>0</v>
      </c>
      <c r="K2818">
        <f ca="1">IF(G2818="","",IF(C2818&lt;(G2818*(1-'inputs and tables'!$K$14)),0,IF(C2818&gt;(G2818*(1+'inputs and tables'!$K$14)),1,K2817)))</f>
        <v>0</v>
      </c>
      <c r="N2818" s="13">
        <f t="shared" si="135"/>
        <v>70316.959948181015</v>
      </c>
      <c r="O2818" s="10">
        <f ca="1">(O2817+(IF(J2817&lt;&gt;J2816,(-O2817*'inputs and tables'!$K$22-'inputs and tables'!$K$21)-O2817*'inputs and tables'!$K$22,0)*('inputs and tables'!$K$15+'inputs and tables'!$K$16)))*(IF(AND(J2817=0,'inputs and tables'!$K$16=1),(data!C2817/data!C2818-1)*'inputs and tables'!$K$18+1,1)*IF(AND(J2817=1,'inputs and tables'!$K$15=1),(data!C2818/data!C2817-1)*'inputs and tables'!$K$17+1,1))</f>
        <v>33020766.13114861</v>
      </c>
      <c r="P2818" s="10">
        <f ca="1">(P2817+(IF(K2817&lt;&gt;K2816,(-P2817*'inputs and tables'!$K$22-'inputs and tables'!$K$21)-P2817*'inputs and tables'!$K$22,0)*('inputs and tables'!$K$15+'inputs and tables'!$K$16)))*(IF(AND(K2817=0,'inputs and tables'!$K$16=1),data!C2817/data!C2818,1)*IF(AND(K2817=1,'inputs and tables'!$K$15=1),data!C2818/data!C2817,1))</f>
        <v>101237.98746130431</v>
      </c>
      <c r="R2818" s="36">
        <f ca="1">1-O2818/MAX($O$202:O2818)</f>
        <v>0.51266294853892935</v>
      </c>
      <c r="S2818" s="36">
        <f>1-N2818/MAX($N$202:N2818)</f>
        <v>0.71074789015857354</v>
      </c>
    </row>
    <row r="2819" spans="1:19" x14ac:dyDescent="0.4">
      <c r="A2819" s="17">
        <f t="shared" si="131"/>
        <v>2817</v>
      </c>
      <c r="B2819">
        <v>1663632000</v>
      </c>
      <c r="C2819">
        <v>18876.91</v>
      </c>
      <c r="D2819" s="14">
        <f t="shared" si="134"/>
        <v>44824</v>
      </c>
      <c r="F2819">
        <f ca="1">IF(A2819&lt;$F$2,"",AVERAGE(INDIRECT("C"&amp;A2819-$F$2+3):C2819))</f>
        <v>21229.963636363638</v>
      </c>
      <c r="G2819" s="2">
        <f ca="1">IF(A2819&lt;$G$2,"",IF(A2819=$G$2,AVERAGE(INDIRECT("C"&amp;A2819-$G$2+3):C2819),G2818+(2/($G$2+3))*(C2819-G2818)))</f>
        <v>20953.218413858478</v>
      </c>
      <c r="J2819">
        <f ca="1">IF(F2819="","",IF(C2819&lt;(F2819*(1-'inputs and tables'!$K$14)),0,IF(C2819&gt;(F2819*(1+'inputs and tables'!$K$14)),1,J2818)))</f>
        <v>0</v>
      </c>
      <c r="K2819">
        <f ca="1">IF(G2819="","",IF(C2819&lt;(G2819*(1-'inputs and tables'!$K$14)),0,IF(C2819&gt;(G2819*(1+'inputs and tables'!$K$14)),1,K2818)))</f>
        <v>0</v>
      </c>
      <c r="N2819" s="13">
        <f t="shared" si="135"/>
        <v>67929.43250926632</v>
      </c>
      <c r="O2819" s="10">
        <f ca="1">(O2818+(IF(J2818&lt;&gt;J2817,(-O2818*'inputs and tables'!$K$22-'inputs and tables'!$K$21)-O2818*'inputs and tables'!$K$22,0)*('inputs and tables'!$K$15+'inputs and tables'!$K$16)))*(IF(AND(J2818=0,'inputs and tables'!$K$16=1),(data!C2818/data!C2819-1)*'inputs and tables'!$K$18+1,1)*IF(AND(J2818=1,'inputs and tables'!$K$15=1),(data!C2819/data!C2818-1)*'inputs and tables'!$K$17+1,1))</f>
        <v>34181352.673386358</v>
      </c>
      <c r="P2819" s="10">
        <f ca="1">(P2818+(IF(K2818&lt;&gt;K2817,(-P2818*'inputs and tables'!$K$22-'inputs and tables'!$K$21)-P2818*'inputs and tables'!$K$22,0)*('inputs and tables'!$K$15+'inputs and tables'!$K$16)))*(IF(AND(K2818=0,'inputs and tables'!$K$16=1),data!C2818/data!C2819,1)*IF(AND(K2818=1,'inputs and tables'!$K$15=1),data!C2819/data!C2818,1))</f>
        <v>104796.21640560459</v>
      </c>
      <c r="R2819" s="36">
        <f ca="1">1-O2819/MAX($O$202:O2819)</f>
        <v>0.49553442943633919</v>
      </c>
      <c r="S2819" s="36">
        <f>1-N2819/MAX($N$202:N2819)</f>
        <v>0.72056909615950548</v>
      </c>
    </row>
    <row r="2820" spans="1:19" x14ac:dyDescent="0.4">
      <c r="A2820" s="17">
        <f t="shared" si="131"/>
        <v>2818</v>
      </c>
      <c r="B2820">
        <v>1663718400</v>
      </c>
      <c r="C2820">
        <v>18462.64</v>
      </c>
      <c r="D2820" s="14">
        <f t="shared" si="134"/>
        <v>44825</v>
      </c>
      <c r="F2820">
        <f ca="1">IF(A2820&lt;$F$2,"",AVERAGE(INDIRECT("C"&amp;A2820-$F$2+3):C2820))</f>
        <v>21108.304318181818</v>
      </c>
      <c r="G2820" s="2">
        <f ca="1">IF(A2820&lt;$G$2,"",IF(A2820=$G$2,AVERAGE(INDIRECT("C"&amp;A2820-$G$2+3):C2820),G2819+(2/($G$2+3))*(C2820-G2819)))</f>
        <v>20847.236353694287</v>
      </c>
      <c r="J2820">
        <f ca="1">IF(F2820="","",IF(C2820&lt;(F2820*(1-'inputs and tables'!$K$14)),0,IF(C2820&gt;(F2820*(1+'inputs and tables'!$K$14)),1,J2819)))</f>
        <v>0</v>
      </c>
      <c r="K2820">
        <f ca="1">IF(G2820="","",IF(C2820&lt;(G2820*(1-'inputs and tables'!$K$14)),0,IF(C2820&gt;(G2820*(1+'inputs and tables'!$K$14)),1,K2819)))</f>
        <v>0</v>
      </c>
      <c r="N2820" s="13">
        <f t="shared" si="135"/>
        <v>66438.662780236846</v>
      </c>
      <c r="O2820" s="10">
        <f ca="1">(O2819+(IF(J2819&lt;&gt;J2818,(-O2819*'inputs and tables'!$K$22-'inputs and tables'!$K$21)-O2819*'inputs and tables'!$K$22,0)*('inputs and tables'!$K$15+'inputs and tables'!$K$16)))*(IF(AND(J2819=0,'inputs and tables'!$K$16=1),(data!C2819/data!C2820-1)*'inputs and tables'!$K$18+1,1)*IF(AND(J2819=1,'inputs and tables'!$K$15=1),(data!C2820/data!C2819-1)*'inputs and tables'!$K$17+1,1))</f>
        <v>34948323.646768488</v>
      </c>
      <c r="P2820" s="10">
        <f ca="1">(P2819+(IF(K2819&lt;&gt;K2818,(-P2819*'inputs and tables'!$K$22-'inputs and tables'!$K$21)-P2819*'inputs and tables'!$K$22,0)*('inputs and tables'!$K$15+'inputs and tables'!$K$16)))*(IF(AND(K2819=0,'inputs and tables'!$K$16=1),data!C2819/data!C2820,1)*IF(AND(K2819=1,'inputs and tables'!$K$15=1),data!C2820/data!C2819,1))</f>
        <v>107147.66390013137</v>
      </c>
      <c r="R2820" s="36">
        <f ca="1">1-O2820/MAX($O$202:O2820)</f>
        <v>0.48421508659493573</v>
      </c>
      <c r="S2820" s="36">
        <f>1-N2820/MAX($N$202:N2820)</f>
        <v>0.72670144729822483</v>
      </c>
    </row>
    <row r="2821" spans="1:19" x14ac:dyDescent="0.4">
      <c r="A2821" s="17">
        <f t="shared" ref="A2821:A2884" si="136">A2820+1</f>
        <v>2819</v>
      </c>
      <c r="B2821">
        <v>1663804800</v>
      </c>
      <c r="C2821">
        <v>19401.25</v>
      </c>
      <c r="D2821" s="14">
        <f t="shared" si="134"/>
        <v>44826</v>
      </c>
      <c r="F2821">
        <f ca="1">IF(A2821&lt;$F$2,"",AVERAGE(INDIRECT("C"&amp;A2821-$F$2+3):C2821))</f>
        <v>21022.917500000003</v>
      </c>
      <c r="G2821" s="2">
        <f ca="1">IF(A2821&lt;$G$2,"",IF(A2821=$G$2,AVERAGE(INDIRECT("C"&amp;A2821-$G$2+3):C2821),G2820+(2/($G$2+3))*(C2821-G2820)))</f>
        <v>20785.70501949453</v>
      </c>
      <c r="J2821">
        <f ca="1">IF(F2821="","",IF(C2821&lt;(F2821*(1-'inputs and tables'!$K$14)),0,IF(C2821&gt;(F2821*(1+'inputs and tables'!$K$14)),1,J2820)))</f>
        <v>0</v>
      </c>
      <c r="K2821">
        <f ca="1">IF(G2821="","",IF(C2821&lt;(G2821*(1-'inputs and tables'!$K$14)),0,IF(C2821&gt;(G2821*(1+'inputs and tables'!$K$14)),1,K2820)))</f>
        <v>0</v>
      </c>
      <c r="N2821" s="13">
        <f t="shared" si="135"/>
        <v>69816.294217136339</v>
      </c>
      <c r="O2821" s="10">
        <f ca="1">(O2820+(IF(J2820&lt;&gt;J2819,(-O2820*'inputs and tables'!$K$22-'inputs and tables'!$K$21)-O2820*'inputs and tables'!$K$22,0)*('inputs and tables'!$K$15+'inputs and tables'!$K$16)))*(IF(AND(J2820=0,'inputs and tables'!$K$16=1),(data!C2820/data!C2821-1)*'inputs and tables'!$K$18+1,1)*IF(AND(J2820=1,'inputs and tables'!$K$15=1),(data!C2821/data!C2820-1)*'inputs and tables'!$K$17+1,1))</f>
        <v>33257564.233942334</v>
      </c>
      <c r="P2821" s="10">
        <f ca="1">(P2820+(IF(K2820&lt;&gt;K2819,(-P2820*'inputs and tables'!$K$22-'inputs and tables'!$K$21)-P2820*'inputs and tables'!$K$22,0)*('inputs and tables'!$K$15+'inputs and tables'!$K$16)))*(IF(AND(K2820=0,'inputs and tables'!$K$16=1),data!C2820/data!C2821,1)*IF(AND(K2820=1,'inputs and tables'!$K$15=1),data!C2821/data!C2820,1))</f>
        <v>101963.98404376632</v>
      </c>
      <c r="R2821" s="36">
        <f ca="1">1-O2821/MAX($O$202:O2821)</f>
        <v>0.50916816320449065</v>
      </c>
      <c r="S2821" s="36">
        <f>1-N2821/MAX($N$202:N2821)</f>
        <v>0.71280740210471993</v>
      </c>
    </row>
    <row r="2822" spans="1:19" x14ac:dyDescent="0.4">
      <c r="A2822" s="17">
        <f t="shared" si="136"/>
        <v>2820</v>
      </c>
      <c r="B2822">
        <v>1663891200</v>
      </c>
      <c r="C2822">
        <v>19286.009999999998</v>
      </c>
      <c r="D2822" s="14">
        <f t="shared" si="134"/>
        <v>44827</v>
      </c>
      <c r="F2822">
        <f ca="1">IF(A2822&lt;$F$2,"",AVERAGE(INDIRECT("C"&amp;A2822-$F$2+3):C2822))</f>
        <v>20916.640909090911</v>
      </c>
      <c r="G2822" s="2">
        <f ca="1">IF(A2822&lt;$G$2,"",IF(A2822=$G$2,AVERAGE(INDIRECT("C"&amp;A2822-$G$2+3):C2822),G2821+(2/($G$2+3))*(C2822-G2821)))</f>
        <v>20721.888210154335</v>
      </c>
      <c r="J2822">
        <f ca="1">IF(F2822="","",IF(C2822&lt;(F2822*(1-'inputs and tables'!$K$14)),0,IF(C2822&gt;(F2822*(1+'inputs and tables'!$K$14)),1,J2821)))</f>
        <v>0</v>
      </c>
      <c r="K2822">
        <f ca="1">IF(G2822="","",IF(C2822&lt;(G2822*(1-'inputs and tables'!$K$14)),0,IF(C2822&gt;(G2822*(1+'inputs and tables'!$K$14)),1,K2821)))</f>
        <v>0</v>
      </c>
      <c r="N2822" s="13">
        <f t="shared" si="135"/>
        <v>69401.597754507238</v>
      </c>
      <c r="O2822" s="10">
        <f ca="1">(O2821+(IF(J2821&lt;&gt;J2820,(-O2821*'inputs and tables'!$K$22-'inputs and tables'!$K$21)-O2821*'inputs and tables'!$K$22,0)*('inputs and tables'!$K$15+'inputs and tables'!$K$16)))*(IF(AND(J2821=0,'inputs and tables'!$K$16=1),(data!C2821/data!C2822-1)*'inputs and tables'!$K$18+1,1)*IF(AND(J2821=1,'inputs and tables'!$K$15=1),(data!C2822/data!C2821-1)*'inputs and tables'!$K$17+1,1))</f>
        <v>33456288.682509955</v>
      </c>
      <c r="P2822" s="10">
        <f ca="1">(P2821+(IF(K2821&lt;&gt;K2820,(-P2821*'inputs and tables'!$K$22-'inputs and tables'!$K$21)-P2821*'inputs and tables'!$K$22,0)*('inputs and tables'!$K$15+'inputs and tables'!$K$16)))*(IF(AND(K2821=0,'inputs and tables'!$K$16=1),data!C2821/data!C2822,1)*IF(AND(K2821=1,'inputs and tables'!$K$15=1),data!C2822/data!C2821,1))</f>
        <v>102573.25104721618</v>
      </c>
      <c r="R2822" s="36">
        <f ca="1">1-O2822/MAX($O$202:O2822)</f>
        <v>0.50623528798186479</v>
      </c>
      <c r="S2822" s="36">
        <f>1-N2822/MAX($N$202:N2822)</f>
        <v>0.71451327543666765</v>
      </c>
    </row>
    <row r="2823" spans="1:19" x14ac:dyDescent="0.4">
      <c r="A2823" s="17">
        <f t="shared" si="136"/>
        <v>2821</v>
      </c>
      <c r="B2823">
        <v>1663977600</v>
      </c>
      <c r="C2823">
        <v>18923.2</v>
      </c>
      <c r="D2823" s="14">
        <f t="shared" si="134"/>
        <v>44828</v>
      </c>
      <c r="F2823">
        <f ca="1">IF(A2823&lt;$F$2,"",AVERAGE(INDIRECT("C"&amp;A2823-$F$2+3):C2823))</f>
        <v>20802.512272727272</v>
      </c>
      <c r="G2823" s="2">
        <f ca="1">IF(A2823&lt;$G$2,"",IF(A2823=$G$2,AVERAGE(INDIRECT("C"&amp;A2823-$G$2+3):C2823),G2822+(2/($G$2+3))*(C2823-G2822)))</f>
        <v>20645.348286317982</v>
      </c>
      <c r="J2823">
        <f ca="1">IF(F2823="","",IF(C2823&lt;(F2823*(1-'inputs and tables'!$K$14)),0,IF(C2823&gt;(F2823*(1+'inputs and tables'!$K$14)),1,J2822)))</f>
        <v>0</v>
      </c>
      <c r="K2823">
        <f ca="1">IF(G2823="","",IF(C2823&lt;(G2823*(1-'inputs and tables'!$K$14)),0,IF(C2823&gt;(G2823*(1+'inputs and tables'!$K$14)),1,K2822)))</f>
        <v>0</v>
      </c>
      <c r="N2823" s="13">
        <f t="shared" si="135"/>
        <v>68096.00921227831</v>
      </c>
      <c r="O2823" s="10">
        <f ca="1">(O2822+(IF(J2822&lt;&gt;J2821,(-O2822*'inputs and tables'!$K$22-'inputs and tables'!$K$21)-O2822*'inputs and tables'!$K$22,0)*('inputs and tables'!$K$15+'inputs and tables'!$K$16)))*(IF(AND(J2822=0,'inputs and tables'!$K$16=1),(data!C2822/data!C2823-1)*'inputs and tables'!$K$18+1,1)*IF(AND(J2822=1,'inputs and tables'!$K$15=1),(data!C2823/data!C2822-1)*'inputs and tables'!$K$17+1,1))</f>
        <v>34097738.125357956</v>
      </c>
      <c r="P2823" s="10">
        <f ca="1">(P2822+(IF(K2822&lt;&gt;K2821,(-P2822*'inputs and tables'!$K$22-'inputs and tables'!$K$21)-P2822*'inputs and tables'!$K$22,0)*('inputs and tables'!$K$15+'inputs and tables'!$K$16)))*(IF(AND(K2822=0,'inputs and tables'!$K$16=1),data!C2822/data!C2823,1)*IF(AND(K2822=1,'inputs and tables'!$K$15=1),data!C2823/data!C2822,1))</f>
        <v>104539.8635235648</v>
      </c>
      <c r="R2823" s="36">
        <f ca="1">1-O2823/MAX($O$202:O2823)</f>
        <v>0.49676845493210053</v>
      </c>
      <c r="S2823" s="36">
        <f>1-N2823/MAX($N$202:N2823)</f>
        <v>0.71988387508578233</v>
      </c>
    </row>
    <row r="2824" spans="1:19" x14ac:dyDescent="0.4">
      <c r="A2824" s="17">
        <f t="shared" si="136"/>
        <v>2822</v>
      </c>
      <c r="B2824">
        <v>1664064000</v>
      </c>
      <c r="C2824">
        <v>18808.61</v>
      </c>
      <c r="D2824" s="14">
        <f t="shared" si="134"/>
        <v>44829</v>
      </c>
      <c r="F2824">
        <f ca="1">IF(A2824&lt;$F$2,"",AVERAGE(INDIRECT("C"&amp;A2824-$F$2+3):C2824))</f>
        <v>20675.090227272729</v>
      </c>
      <c r="G2824" s="2">
        <f ca="1">IF(A2824&lt;$G$2,"",IF(A2824=$G$2,AVERAGE(INDIRECT("C"&amp;A2824-$G$2+3):C2824),G2823+(2/($G$2+3))*(C2824-G2823)))</f>
        <v>20567.189210304452</v>
      </c>
      <c r="J2824">
        <f ca="1">IF(F2824="","",IF(C2824&lt;(F2824*(1-'inputs and tables'!$K$14)),0,IF(C2824&gt;(F2824*(1+'inputs and tables'!$K$14)),1,J2823)))</f>
        <v>0</v>
      </c>
      <c r="K2824">
        <f ca="1">IF(G2824="","",IF(C2824&lt;(G2824*(1-'inputs and tables'!$K$14)),0,IF(C2824&gt;(G2824*(1+'inputs and tables'!$K$14)),1,K2823)))</f>
        <v>0</v>
      </c>
      <c r="N2824" s="13">
        <f t="shared" si="135"/>
        <v>67683.651804670983</v>
      </c>
      <c r="O2824" s="10">
        <f ca="1">(O2823+(IF(J2823&lt;&gt;J2822,(-O2823*'inputs and tables'!$K$22-'inputs and tables'!$K$21)-O2823*'inputs and tables'!$K$22,0)*('inputs and tables'!$K$15+'inputs and tables'!$K$16)))*(IF(AND(J2823=0,'inputs and tables'!$K$16=1),(data!C2823/data!C2824-1)*'inputs and tables'!$K$18+1,1)*IF(AND(J2823=1,'inputs and tables'!$K$15=1),(data!C2824/data!C2823-1)*'inputs and tables'!$K$17+1,1))</f>
        <v>34305475.954564087</v>
      </c>
      <c r="P2824" s="10">
        <f ca="1">(P2823+(IF(K2823&lt;&gt;K2822,(-P2823*'inputs and tables'!$K$22-'inputs and tables'!$K$21)-P2823*'inputs and tables'!$K$22,0)*('inputs and tables'!$K$15+'inputs and tables'!$K$16)))*(IF(AND(K2823=0,'inputs and tables'!$K$16=1),data!C2823/data!C2824,1)*IF(AND(K2823=1,'inputs and tables'!$K$15=1),data!C2824/data!C2823,1))</f>
        <v>105176.76454714735</v>
      </c>
      <c r="R2824" s="36">
        <f ca="1">1-O2824/MAX($O$202:O2824)</f>
        <v>0.49370255571098165</v>
      </c>
      <c r="S2824" s="36">
        <f>1-N2824/MAX($N$202:N2824)</f>
        <v>0.72158012660528859</v>
      </c>
    </row>
    <row r="2825" spans="1:19" x14ac:dyDescent="0.4">
      <c r="A2825" s="17">
        <f t="shared" si="136"/>
        <v>2823</v>
      </c>
      <c r="B2825">
        <v>1664150400</v>
      </c>
      <c r="C2825">
        <v>19228</v>
      </c>
      <c r="D2825" s="14">
        <f t="shared" si="134"/>
        <v>44830</v>
      </c>
      <c r="F2825">
        <f ca="1">IF(A2825&lt;$F$2,"",AVERAGE(INDIRECT("C"&amp;A2825-$F$2+3):C2825))</f>
        <v>20556.26090909091</v>
      </c>
      <c r="G2825" s="2">
        <f ca="1">IF(A2825&lt;$G$2,"",IF(A2825=$G$2,AVERAGE(INDIRECT("C"&amp;A2825-$G$2+3):C2825),G2824+(2/($G$2+3))*(C2825-G2824)))</f>
        <v>20510.202435397881</v>
      </c>
      <c r="J2825">
        <f ca="1">IF(F2825="","",IF(C2825&lt;(F2825*(1-'inputs and tables'!$K$14)),0,IF(C2825&gt;(F2825*(1+'inputs and tables'!$K$14)),1,J2824)))</f>
        <v>0</v>
      </c>
      <c r="K2825">
        <f ca="1">IF(G2825="","",IF(C2825&lt;(G2825*(1-'inputs and tables'!$K$14)),0,IF(C2825&gt;(G2825*(1+'inputs and tables'!$K$14)),1,K2824)))</f>
        <v>0</v>
      </c>
      <c r="N2825" s="13">
        <f t="shared" si="135"/>
        <v>69192.846090179635</v>
      </c>
      <c r="O2825" s="10">
        <f ca="1">(O2824+(IF(J2824&lt;&gt;J2823,(-O2824*'inputs and tables'!$K$22-'inputs and tables'!$K$21)-O2824*'inputs and tables'!$K$22,0)*('inputs and tables'!$K$15+'inputs and tables'!$K$16)))*(IF(AND(J2824=0,'inputs and tables'!$K$16=1),(data!C2824/data!C2825-1)*'inputs and tables'!$K$18+1,1)*IF(AND(J2824=1,'inputs and tables'!$K$15=1),(data!C2825/data!C2824-1)*'inputs and tables'!$K$17+1,1))</f>
        <v>33557224.781244725</v>
      </c>
      <c r="P2825" s="10">
        <f ca="1">(P2824+(IF(K2824&lt;&gt;K2823,(-P2824*'inputs and tables'!$K$22-'inputs and tables'!$K$21)-P2824*'inputs and tables'!$K$22,0)*('inputs and tables'!$K$15+'inputs and tables'!$K$16)))*(IF(AND(K2824=0,'inputs and tables'!$K$16=1),data!C2824/data!C2825,1)*IF(AND(K2824=1,'inputs and tables'!$K$15=1),data!C2825/data!C2824,1))</f>
        <v>102882.70987253594</v>
      </c>
      <c r="R2825" s="36">
        <f ca="1">1-O2825/MAX($O$202:O2825)</f>
        <v>0.50474562234091569</v>
      </c>
      <c r="S2825" s="36">
        <f>1-N2825/MAX($N$202:N2825)</f>
        <v>0.71537198519010647</v>
      </c>
    </row>
    <row r="2826" spans="1:19" x14ac:dyDescent="0.4">
      <c r="A2826" s="17">
        <f t="shared" si="136"/>
        <v>2824</v>
      </c>
      <c r="B2826">
        <v>1664236800</v>
      </c>
      <c r="C2826">
        <v>19077.57</v>
      </c>
      <c r="D2826" s="14">
        <f t="shared" si="134"/>
        <v>44831</v>
      </c>
      <c r="F2826">
        <f ca="1">IF(A2826&lt;$F$2,"",AVERAGE(INDIRECT("C"&amp;A2826-$F$2+3):C2826))</f>
        <v>20437.189545454545</v>
      </c>
      <c r="G2826" s="2">
        <f ca="1">IF(A2826&lt;$G$2,"",IF(A2826=$G$2,AVERAGE(INDIRECT("C"&amp;A2826-$G$2+3):C2826),G2825+(2/($G$2+3))*(C2826-G2825)))</f>
        <v>20449.239353040524</v>
      </c>
      <c r="J2826">
        <f ca="1">IF(F2826="","",IF(C2826&lt;(F2826*(1-'inputs and tables'!$K$14)),0,IF(C2826&gt;(F2826*(1+'inputs and tables'!$K$14)),1,J2825)))</f>
        <v>0</v>
      </c>
      <c r="K2826">
        <f ca="1">IF(G2826="","",IF(C2826&lt;(G2826*(1-'inputs and tables'!$K$14)),0,IF(C2826&gt;(G2826*(1+'inputs and tables'!$K$14)),1,K2825)))</f>
        <v>0</v>
      </c>
      <c r="N2826" s="13">
        <f t="shared" si="135"/>
        <v>68651.516787218032</v>
      </c>
      <c r="O2826" s="10">
        <f ca="1">(O2825+(IF(J2825&lt;&gt;J2824,(-O2825*'inputs and tables'!$K$22-'inputs and tables'!$K$21)-O2825*'inputs and tables'!$K$22,0)*('inputs and tables'!$K$15+'inputs and tables'!$K$16)))*(IF(AND(J2825=0,'inputs and tables'!$K$16=1),(data!C2825/data!C2826-1)*'inputs and tables'!$K$18+1,1)*IF(AND(J2825=1,'inputs and tables'!$K$15=1),(data!C2826/data!C2825-1)*'inputs and tables'!$K$17+1,1))</f>
        <v>33821829.409813389</v>
      </c>
      <c r="P2826" s="10">
        <f ca="1">(P2825+(IF(K2825&lt;&gt;K2824,(-P2825*'inputs and tables'!$K$22-'inputs and tables'!$K$21)-P2825*'inputs and tables'!$K$22,0)*('inputs and tables'!$K$15+'inputs and tables'!$K$16)))*(IF(AND(K2825=0,'inputs and tables'!$K$16=1),data!C2825/data!C2826,1)*IF(AND(K2825=1,'inputs and tables'!$K$15=1),data!C2826/data!C2825,1))</f>
        <v>103693.95816286463</v>
      </c>
      <c r="R2826" s="36">
        <f ca="1">1-O2826/MAX($O$202:O2826)</f>
        <v>0.50084045433307933</v>
      </c>
      <c r="S2826" s="36">
        <f>1-N2826/MAX($N$202:N2826)</f>
        <v>0.71759876864485228</v>
      </c>
    </row>
    <row r="2827" spans="1:19" x14ac:dyDescent="0.4">
      <c r="A2827" s="17">
        <f t="shared" si="136"/>
        <v>2825</v>
      </c>
      <c r="B2827">
        <v>1664323200</v>
      </c>
      <c r="C2827">
        <v>19412.07</v>
      </c>
      <c r="D2827" s="14">
        <f t="shared" si="134"/>
        <v>44832</v>
      </c>
      <c r="F2827">
        <f ca="1">IF(A2827&lt;$F$2,"",AVERAGE(INDIRECT("C"&amp;A2827-$F$2+3):C2827))</f>
        <v>20330.695227272725</v>
      </c>
      <c r="G2827" s="2">
        <f ca="1">IF(A2827&lt;$G$2,"",IF(A2827=$G$2,AVERAGE(INDIRECT("C"&amp;A2827-$G$2+3):C2827),G2826+(2/($G$2+3))*(C2827-G2826)))</f>
        <v>20405.104486953693</v>
      </c>
      <c r="J2827">
        <f ca="1">IF(F2827="","",IF(C2827&lt;(F2827*(1-'inputs and tables'!$K$14)),0,IF(C2827&gt;(F2827*(1+'inputs and tables'!$K$14)),1,J2826)))</f>
        <v>0</v>
      </c>
      <c r="K2827">
        <f ca="1">IF(G2827="","",IF(C2827&lt;(G2827*(1-'inputs and tables'!$K$14)),0,IF(C2827&gt;(G2827*(1+'inputs and tables'!$K$14)),1,K2826)))</f>
        <v>0</v>
      </c>
      <c r="N2827" s="13">
        <f t="shared" si="135"/>
        <v>69855.230486883374</v>
      </c>
      <c r="O2827" s="10">
        <f ca="1">(O2826+(IF(J2826&lt;&gt;J2825,(-O2826*'inputs and tables'!$K$22-'inputs and tables'!$K$21)-O2826*'inputs and tables'!$K$22,0)*('inputs and tables'!$K$15+'inputs and tables'!$K$16)))*(IF(AND(J2826=0,'inputs and tables'!$K$16=1),(data!C2826/data!C2827-1)*'inputs and tables'!$K$18+1,1)*IF(AND(J2826=1,'inputs and tables'!$K$15=1),(data!C2827/data!C2826-1)*'inputs and tables'!$K$17+1,1))</f>
        <v>33239026.960740075</v>
      </c>
      <c r="P2827" s="10">
        <f ca="1">(P2826+(IF(K2826&lt;&gt;K2825,(-P2826*'inputs and tables'!$K$22-'inputs and tables'!$K$21)-P2826*'inputs and tables'!$K$22,0)*('inputs and tables'!$K$15+'inputs and tables'!$K$16)))*(IF(AND(K2826=0,'inputs and tables'!$K$16=1),data!C2826/data!C2827,1)*IF(AND(K2826=1,'inputs and tables'!$K$15=1),data!C2827/data!C2826,1))</f>
        <v>101907.1508308553</v>
      </c>
      <c r="R2827" s="36">
        <f ca="1">1-O2827/MAX($O$202:O2827)</f>
        <v>0.50944174559287736</v>
      </c>
      <c r="S2827" s="36">
        <f>1-N2827/MAX($N$202:N2827)</f>
        <v>0.7126472359345386</v>
      </c>
    </row>
    <row r="2828" spans="1:19" x14ac:dyDescent="0.4">
      <c r="A2828" s="17">
        <f t="shared" si="136"/>
        <v>2826</v>
      </c>
      <c r="B2828">
        <v>1664409600</v>
      </c>
      <c r="C2828">
        <v>19595.57</v>
      </c>
      <c r="D2828" s="14">
        <f t="shared" si="134"/>
        <v>44833</v>
      </c>
      <c r="F2828">
        <f ca="1">IF(A2828&lt;$F$2,"",AVERAGE(INDIRECT("C"&amp;A2828-$F$2+3):C2828))</f>
        <v>20233.82340909091</v>
      </c>
      <c r="G2828" s="2">
        <f ca="1">IF(A2828&lt;$G$2,"",IF(A2828=$G$2,AVERAGE(INDIRECT("C"&amp;A2828-$G$2+3):C2828),G2827+(2/($G$2+3))*(C2828-G2827)))</f>
        <v>20370.656210913108</v>
      </c>
      <c r="J2828">
        <f ca="1">IF(F2828="","",IF(C2828&lt;(F2828*(1-'inputs and tables'!$K$14)),0,IF(C2828&gt;(F2828*(1+'inputs and tables'!$K$14)),1,J2827)))</f>
        <v>0</v>
      </c>
      <c r="K2828">
        <f ca="1">IF(G2828="","",IF(C2828&lt;(G2828*(1-'inputs and tables'!$K$14)),0,IF(C2828&gt;(G2828*(1+'inputs and tables'!$K$14)),1,K2827)))</f>
        <v>0</v>
      </c>
      <c r="N2828" s="13">
        <f t="shared" si="135"/>
        <v>70515.563712260322</v>
      </c>
      <c r="O2828" s="10">
        <f ca="1">(O2827+(IF(J2827&lt;&gt;J2826,(-O2827*'inputs and tables'!$K$22-'inputs and tables'!$K$21)-O2827*'inputs and tables'!$K$22,0)*('inputs and tables'!$K$15+'inputs and tables'!$K$16)))*(IF(AND(J2827=0,'inputs and tables'!$K$16=1),(data!C2827/data!C2828-1)*'inputs and tables'!$K$18+1,1)*IF(AND(J2827=1,'inputs and tables'!$K$15=1),(data!C2828/data!C2827-1)*'inputs and tables'!$K$17+1,1))</f>
        <v>32927764.698540211</v>
      </c>
      <c r="P2828" s="10">
        <f ca="1">(P2827+(IF(K2827&lt;&gt;K2826,(-P2827*'inputs and tables'!$K$22-'inputs and tables'!$K$21)-P2827*'inputs and tables'!$K$22,0)*('inputs and tables'!$K$15+'inputs and tables'!$K$16)))*(IF(AND(K2827=0,'inputs and tables'!$K$16=1),data!C2827/data!C2828,1)*IF(AND(K2827=1,'inputs and tables'!$K$15=1),data!C2828/data!C2827,1))</f>
        <v>100952.8554376893</v>
      </c>
      <c r="R2828" s="36">
        <f ca="1">1-O2828/MAX($O$202:O2828)</f>
        <v>0.51403551039194706</v>
      </c>
      <c r="S2828" s="36">
        <f>1-N2828/MAX($N$202:N2828)</f>
        <v>0.7099309242683427</v>
      </c>
    </row>
    <row r="2829" spans="1:19" x14ac:dyDescent="0.4">
      <c r="A2829" s="17">
        <f t="shared" si="136"/>
        <v>2827</v>
      </c>
      <c r="B2829">
        <v>1664496000</v>
      </c>
      <c r="C2829">
        <v>19426.11</v>
      </c>
      <c r="D2829" s="14">
        <f t="shared" si="134"/>
        <v>44834</v>
      </c>
      <c r="F2829">
        <f ca="1">IF(A2829&lt;$F$2,"",AVERAGE(INDIRECT("C"&amp;A2829-$F$2+3):C2829))</f>
        <v>20144.844772727272</v>
      </c>
      <c r="G2829" s="2">
        <f ca="1">IF(A2829&lt;$G$2,"",IF(A2829=$G$2,AVERAGE(INDIRECT("C"&amp;A2829-$G$2+3):C2829),G2828+(2/($G$2+3))*(C2829-G2828)))</f>
        <v>20330.462755129571</v>
      </c>
      <c r="J2829">
        <f ca="1">IF(F2829="","",IF(C2829&lt;(F2829*(1-'inputs and tables'!$K$14)),0,IF(C2829&gt;(F2829*(1+'inputs and tables'!$K$14)),1,J2828)))</f>
        <v>0</v>
      </c>
      <c r="K2829">
        <f ca="1">IF(G2829="","",IF(C2829&lt;(G2829*(1-'inputs and tables'!$K$14)),0,IF(C2829&gt;(G2829*(1+'inputs and tables'!$K$14)),1,K2828)))</f>
        <v>0</v>
      </c>
      <c r="N2829" s="13">
        <f t="shared" si="135"/>
        <v>69905.75407535363</v>
      </c>
      <c r="O2829" s="10">
        <f ca="1">(O2828+(IF(J2828&lt;&gt;J2827,(-O2828*'inputs and tables'!$K$22-'inputs and tables'!$K$21)-O2828*'inputs and tables'!$K$22,0)*('inputs and tables'!$K$15+'inputs and tables'!$K$16)))*(IF(AND(J2828=0,'inputs and tables'!$K$16=1),(data!C2828/data!C2829-1)*'inputs and tables'!$K$18+1,1)*IF(AND(J2828=1,'inputs and tables'!$K$15=1),(data!C2829/data!C2828-1)*'inputs and tables'!$K$17+1,1))</f>
        <v>33215003.832150318</v>
      </c>
      <c r="P2829" s="10">
        <f ca="1">(P2828+(IF(K2828&lt;&gt;K2827,(-P2828*'inputs and tables'!$K$22-'inputs and tables'!$K$21)-P2828*'inputs and tables'!$K$22,0)*('inputs and tables'!$K$15+'inputs and tables'!$K$16)))*(IF(AND(K2828=0,'inputs and tables'!$K$16=1),data!C2828/data!C2829,1)*IF(AND(K2828=1,'inputs and tables'!$K$15=1),data!C2829/data!C2828,1))</f>
        <v>101833.49859694614</v>
      </c>
      <c r="R2829" s="36">
        <f ca="1">1-O2829/MAX($O$202:O2829)</f>
        <v>0.50979629099037971</v>
      </c>
      <c r="S2829" s="36">
        <f>1-N2829/MAX($N$202:N2829)</f>
        <v>0.71243940478580081</v>
      </c>
    </row>
    <row r="2830" spans="1:19" x14ac:dyDescent="0.4">
      <c r="A2830" s="17">
        <f t="shared" si="136"/>
        <v>2828</v>
      </c>
      <c r="B2830">
        <v>1664582400</v>
      </c>
      <c r="C2830">
        <v>19315.27</v>
      </c>
      <c r="D2830" s="14">
        <f t="shared" si="134"/>
        <v>44835</v>
      </c>
      <c r="F2830">
        <f ca="1">IF(A2830&lt;$F$2,"",AVERAGE(INDIRECT("C"&amp;A2830-$F$2+3):C2830))</f>
        <v>20056.794999999998</v>
      </c>
      <c r="G2830" s="2">
        <f ca="1">IF(A2830&lt;$G$2,"",IF(A2830=$G$2,AVERAGE(INDIRECT("C"&amp;A2830-$G$2+3):C2830),G2829+(2/($G$2+3))*(C2830-G2829)))</f>
        <v>20287.263063421928</v>
      </c>
      <c r="J2830">
        <f ca="1">IF(F2830="","",IF(C2830&lt;(F2830*(1-'inputs and tables'!$K$14)),0,IF(C2830&gt;(F2830*(1+'inputs and tables'!$K$14)),1,J2829)))</f>
        <v>0</v>
      </c>
      <c r="K2830">
        <f ca="1">IF(G2830="","",IF(C2830&lt;(G2830*(1-'inputs and tables'!$K$14)),0,IF(C2830&gt;(G2830*(1+'inputs and tables'!$K$14)),1,K2829)))</f>
        <v>0</v>
      </c>
      <c r="N2830" s="13">
        <f t="shared" si="135"/>
        <v>69506.891215948825</v>
      </c>
      <c r="O2830" s="10">
        <f ca="1">(O2829+(IF(J2829&lt;&gt;J2828,(-O2829*'inputs and tables'!$K$22-'inputs and tables'!$K$21)-O2829*'inputs and tables'!$K$22,0)*('inputs and tables'!$K$15+'inputs and tables'!$K$16)))*(IF(AND(J2829=0,'inputs and tables'!$K$16=1),(data!C2829/data!C2830-1)*'inputs and tables'!$K$18+1,1)*IF(AND(J2829=1,'inputs and tables'!$K$15=1),(data!C2830/data!C2829-1)*'inputs and tables'!$K$17+1,1))</f>
        <v>33405606.967636161</v>
      </c>
      <c r="P2830" s="10">
        <f ca="1">(P2829+(IF(K2829&lt;&gt;K2828,(-P2829*'inputs and tables'!$K$22-'inputs and tables'!$K$21)-P2829*'inputs and tables'!$K$22,0)*('inputs and tables'!$K$15+'inputs and tables'!$K$16)))*(IF(AND(K2829=0,'inputs and tables'!$K$16=1),data!C2829/data!C2830,1)*IF(AND(K2829=1,'inputs and tables'!$K$15=1),data!C2830/data!C2829,1))</f>
        <v>102417.86655993531</v>
      </c>
      <c r="R2830" s="36">
        <f ca="1">1-O2830/MAX($O$202:O2830)</f>
        <v>0.50698327418519773</v>
      </c>
      <c r="S2830" s="36">
        <f>1-N2830/MAX($N$202:N2830)</f>
        <v>0.71408014584891344</v>
      </c>
    </row>
    <row r="2831" spans="1:19" x14ac:dyDescent="0.4">
      <c r="A2831" s="17">
        <f t="shared" si="136"/>
        <v>2829</v>
      </c>
      <c r="B2831">
        <v>1664668800</v>
      </c>
      <c r="C2831">
        <v>19059.169999999998</v>
      </c>
      <c r="D2831" s="14">
        <f t="shared" si="134"/>
        <v>44836</v>
      </c>
      <c r="F2831">
        <f ca="1">IF(A2831&lt;$F$2,"",AVERAGE(INDIRECT("C"&amp;A2831-$F$2+3):C2831))</f>
        <v>20016.436590909088</v>
      </c>
      <c r="G2831" s="2">
        <f ca="1">IF(A2831&lt;$G$2,"",IF(A2831=$G$2,AVERAGE(INDIRECT("C"&amp;A2831-$G$2+3):C2831),G2830+(2/($G$2+3))*(C2831-G2830)))</f>
        <v>20235.003784127377</v>
      </c>
      <c r="J2831">
        <f ca="1">IF(F2831="","",IF(C2831&lt;(F2831*(1-'inputs and tables'!$K$14)),0,IF(C2831&gt;(F2831*(1+'inputs and tables'!$K$14)),1,J2830)))</f>
        <v>0</v>
      </c>
      <c r="K2831">
        <f ca="1">IF(G2831="","",IF(C2831&lt;(G2831*(1-'inputs and tables'!$K$14)),0,IF(C2831&gt;(G2831*(1+'inputs and tables'!$K$14)),1,K2830)))</f>
        <v>0</v>
      </c>
      <c r="N2831" s="13">
        <f t="shared" si="135"/>
        <v>68585.303537370957</v>
      </c>
      <c r="O2831" s="10">
        <f ca="1">(O2830+(IF(J2830&lt;&gt;J2829,(-O2830*'inputs and tables'!$K$22-'inputs and tables'!$K$21)-O2830*'inputs and tables'!$K$22,0)*('inputs and tables'!$K$15+'inputs and tables'!$K$16)))*(IF(AND(J2830=0,'inputs and tables'!$K$16=1),(data!C2830/data!C2831-1)*'inputs and tables'!$K$18+1,1)*IF(AND(J2830=1,'inputs and tables'!$K$15=1),(data!C2831/data!C2830-1)*'inputs and tables'!$K$17+1,1))</f>
        <v>33854481.495981924</v>
      </c>
      <c r="P2831" s="10">
        <f ca="1">(P2830+(IF(K2830&lt;&gt;K2829,(-P2830*'inputs and tables'!$K$22-'inputs and tables'!$K$21)-P2830*'inputs and tables'!$K$22,0)*('inputs and tables'!$K$15+'inputs and tables'!$K$16)))*(IF(AND(K2830=0,'inputs and tables'!$K$16=1),data!C2830/data!C2831,1)*IF(AND(K2830=1,'inputs and tables'!$K$15=1),data!C2831/data!C2830,1))</f>
        <v>103794.06581866482</v>
      </c>
      <c r="R2831" s="36">
        <f ca="1">1-O2831/MAX($O$202:O2831)</f>
        <v>0.50035855844567856</v>
      </c>
      <c r="S2831" s="36">
        <f>1-N2831/MAX($N$202:N2831)</f>
        <v>0.71787113995089047</v>
      </c>
    </row>
    <row r="2832" spans="1:19" x14ac:dyDescent="0.4">
      <c r="A2832" s="17">
        <f t="shared" si="136"/>
        <v>2830</v>
      </c>
      <c r="B2832">
        <v>1664755200</v>
      </c>
      <c r="C2832">
        <v>19633.46</v>
      </c>
      <c r="D2832" s="14">
        <f t="shared" si="134"/>
        <v>44837</v>
      </c>
      <c r="F2832">
        <f ca="1">IF(A2832&lt;$F$2,"",AVERAGE(INDIRECT("C"&amp;A2832-$F$2+3):C2832))</f>
        <v>19982.214545454543</v>
      </c>
      <c r="G2832" s="2">
        <f ca="1">IF(A2832&lt;$G$2,"",IF(A2832=$G$2,AVERAGE(INDIRECT("C"&amp;A2832-$G$2+3):C2832),G2831+(2/($G$2+3))*(C2832-G2831)))</f>
        <v>20209.40617629217</v>
      </c>
      <c r="J2832">
        <f ca="1">IF(F2832="","",IF(C2832&lt;(F2832*(1-'inputs and tables'!$K$14)),0,IF(C2832&gt;(F2832*(1+'inputs and tables'!$K$14)),1,J2831)))</f>
        <v>0</v>
      </c>
      <c r="K2832">
        <f ca="1">IF(G2832="","",IF(C2832&lt;(G2832*(1-'inputs and tables'!$K$14)),0,IF(C2832&gt;(G2832*(1+'inputs and tables'!$K$14)),1,K2831)))</f>
        <v>0</v>
      </c>
      <c r="N2832" s="13">
        <f t="shared" si="135"/>
        <v>70651.912627298632</v>
      </c>
      <c r="O2832" s="10">
        <f ca="1">(O2831+(IF(J2831&lt;&gt;J2830,(-O2831*'inputs and tables'!$K$22-'inputs and tables'!$K$21)-O2831*'inputs and tables'!$K$22,0)*('inputs and tables'!$K$15+'inputs and tables'!$K$16)))*(IF(AND(J2831=0,'inputs and tables'!$K$16=1),(data!C2831/data!C2832-1)*'inputs and tables'!$K$18+1,1)*IF(AND(J2831=1,'inputs and tables'!$K$15=1),(data!C2832/data!C2831-1)*'inputs and tables'!$K$17+1,1))</f>
        <v>32864218.43596461</v>
      </c>
      <c r="P2832" s="10">
        <f ca="1">(P2831+(IF(K2831&lt;&gt;K2830,(-P2831*'inputs and tables'!$K$22-'inputs and tables'!$K$21)-P2831*'inputs and tables'!$K$22,0)*('inputs and tables'!$K$15+'inputs and tables'!$K$16)))*(IF(AND(K2831=0,'inputs and tables'!$K$16=1),data!C2831/data!C2832,1)*IF(AND(K2831=1,'inputs and tables'!$K$15=1),data!C2832/data!C2831,1))</f>
        <v>100758.02968142762</v>
      </c>
      <c r="R2832" s="36">
        <f ca="1">1-O2832/MAX($O$202:O2832)</f>
        <v>0.5149733580515673</v>
      </c>
      <c r="S2832" s="36">
        <f>1-N2832/MAX($N$202:N2832)</f>
        <v>0.70937004661694136</v>
      </c>
    </row>
    <row r="2833" spans="1:19" x14ac:dyDescent="0.4">
      <c r="A2833" s="17">
        <f t="shared" si="136"/>
        <v>2831</v>
      </c>
      <c r="B2833">
        <v>1664841600</v>
      </c>
      <c r="C2833">
        <v>20345.189999999999</v>
      </c>
      <c r="D2833" s="14">
        <f t="shared" si="134"/>
        <v>44838</v>
      </c>
      <c r="F2833">
        <f ca="1">IF(A2833&lt;$F$2,"",AVERAGE(INDIRECT("C"&amp;A2833-$F$2+3):C2833))</f>
        <v>19955.545681818177</v>
      </c>
      <c r="G2833" s="2">
        <f ca="1">IF(A2833&lt;$G$2,"",IF(A2833=$G$2,AVERAGE(INDIRECT("C"&amp;A2833-$G$2+3):C2833),G2832+(2/($G$2+3))*(C2833-G2832)))</f>
        <v>20215.184211343567</v>
      </c>
      <c r="J2833">
        <f ca="1">IF(F2833="","",IF(C2833&lt;(F2833*(1-'inputs and tables'!$K$14)),0,IF(C2833&gt;(F2833*(1+'inputs and tables'!$K$14)),1,J2832)))</f>
        <v>1</v>
      </c>
      <c r="K2833">
        <f ca="1">IF(G2833="","",IF(C2833&lt;(G2833*(1-'inputs and tables'!$K$14)),0,IF(C2833&gt;(G2833*(1+'inputs and tables'!$K$14)),1,K2832)))</f>
        <v>1</v>
      </c>
      <c r="N2833" s="13">
        <f t="shared" si="135"/>
        <v>73213.105905214354</v>
      </c>
      <c r="O2833" s="10">
        <f ca="1">(O2832+(IF(J2832&lt;&gt;J2831,(-O2832*'inputs and tables'!$K$22-'inputs and tables'!$K$21)-O2832*'inputs and tables'!$K$22,0)*('inputs and tables'!$K$15+'inputs and tables'!$K$16)))*(IF(AND(J2832=0,'inputs and tables'!$K$16=1),(data!C2832/data!C2833-1)*'inputs and tables'!$K$18+1,1)*IF(AND(J2832=1,'inputs and tables'!$K$15=1),(data!C2833/data!C2832-1)*'inputs and tables'!$K$17+1,1))</f>
        <v>31714538.821892239</v>
      </c>
      <c r="P2833" s="10">
        <f ca="1">(P2832+(IF(K2832&lt;&gt;K2831,(-P2832*'inputs and tables'!$K$22-'inputs and tables'!$K$21)-P2832*'inputs and tables'!$K$22,0)*('inputs and tables'!$K$15+'inputs and tables'!$K$16)))*(IF(AND(K2832=0,'inputs and tables'!$K$16=1),data!C2832/data!C2833,1)*IF(AND(K2832=1,'inputs and tables'!$K$15=1),data!C2833/data!C2832,1))</f>
        <v>97233.240162865128</v>
      </c>
      <c r="R2833" s="36">
        <f ca="1">1-O2833/MAX($O$202:O2833)</f>
        <v>0.53194090723021625</v>
      </c>
      <c r="S2833" s="36">
        <f>1-N2833/MAX($N$202:N2833)</f>
        <v>0.69883445804919408</v>
      </c>
    </row>
    <row r="2834" spans="1:19" x14ac:dyDescent="0.4">
      <c r="A2834" s="17">
        <f t="shared" si="136"/>
        <v>2832</v>
      </c>
      <c r="B2834">
        <v>1664928000</v>
      </c>
      <c r="C2834">
        <v>20161.62</v>
      </c>
      <c r="D2834" s="14">
        <f t="shared" si="134"/>
        <v>44839</v>
      </c>
      <c r="F2834">
        <f ca="1">IF(A2834&lt;$F$2,"",AVERAGE(INDIRECT("C"&amp;A2834-$F$2+3):C2834))</f>
        <v>19927.440454545449</v>
      </c>
      <c r="G2834" s="2">
        <f ca="1">IF(A2834&lt;$G$2,"",IF(A2834=$G$2,AVERAGE(INDIRECT("C"&amp;A2834-$G$2+3):C2834),G2833+(2/($G$2+3))*(C2834-G2833)))</f>
        <v>20212.904883201289</v>
      </c>
      <c r="J2834">
        <f ca="1">IF(F2834="","",IF(C2834&lt;(F2834*(1-'inputs and tables'!$K$14)),0,IF(C2834&gt;(F2834*(1+'inputs and tables'!$K$14)),1,J2833)))</f>
        <v>1</v>
      </c>
      <c r="K2834">
        <f ca="1">IF(G2834="","",IF(C2834&lt;(G2834*(1-'inputs and tables'!$K$14)),0,IF(C2834&gt;(G2834*(1+'inputs and tables'!$K$14)),1,K2833)))</f>
        <v>0</v>
      </c>
      <c r="N2834" s="13">
        <f t="shared" si="135"/>
        <v>72552.520781604297</v>
      </c>
      <c r="O2834" s="10">
        <f ca="1">(O2833+(IF(J2833&lt;&gt;J2832,(-O2833*'inputs and tables'!$K$22-'inputs and tables'!$K$21)-O2833*'inputs and tables'!$K$22,0)*('inputs and tables'!$K$15+'inputs and tables'!$K$16)))*(IF(AND(J2833=0,'inputs and tables'!$K$16=1),(data!C2833/data!C2834-1)*'inputs and tables'!$K$18+1,1)*IF(AND(J2833=1,'inputs and tables'!$K$15=1),(data!C2834/data!C2833-1)*'inputs and tables'!$K$17+1,1))</f>
        <v>31008553.101354424</v>
      </c>
      <c r="P2834" s="10">
        <f ca="1">(P2833+(IF(K2833&lt;&gt;K2832,(-P2833*'inputs and tables'!$K$22-'inputs and tables'!$K$21)-P2833*'inputs and tables'!$K$22,0)*('inputs and tables'!$K$15+'inputs and tables'!$K$16)))*(IF(AND(K2833=0,'inputs and tables'!$K$16=1),data!C2833/data!C2834,1)*IF(AND(K2833=1,'inputs and tables'!$K$15=1),data!C2834/data!C2833,1))</f>
        <v>96163.215003318226</v>
      </c>
      <c r="R2834" s="36">
        <f ca="1">1-O2834/MAX($O$202:O2834)</f>
        <v>0.54236019907989785</v>
      </c>
      <c r="S2834" s="36">
        <f>1-N2834/MAX($N$202:N2834)</f>
        <v>0.70155180591057598</v>
      </c>
    </row>
    <row r="2835" spans="1:19" x14ac:dyDescent="0.4">
      <c r="A2835" s="17">
        <f t="shared" si="136"/>
        <v>2833</v>
      </c>
      <c r="B2835">
        <v>1665014400</v>
      </c>
      <c r="C2835">
        <v>19965.64</v>
      </c>
      <c r="D2835" s="14">
        <f t="shared" si="134"/>
        <v>44840</v>
      </c>
      <c r="F2835">
        <f ca="1">IF(A2835&lt;$F$2,"",AVERAGE(INDIRECT("C"&amp;A2835-$F$2+3):C2835))</f>
        <v>19891.924545454542</v>
      </c>
      <c r="G2835" s="2">
        <f ca="1">IF(A2835&lt;$G$2,"",IF(A2835=$G$2,AVERAGE(INDIRECT("C"&amp;A2835-$G$2+3):C2835),G2834+(2/($G$2+3))*(C2835-G2834)))</f>
        <v>20202.382973277829</v>
      </c>
      <c r="J2835">
        <f ca="1">IF(F2835="","",IF(C2835&lt;(F2835*(1-'inputs and tables'!$K$14)),0,IF(C2835&gt;(F2835*(1+'inputs and tables'!$K$14)),1,J2834)))</f>
        <v>1</v>
      </c>
      <c r="K2835">
        <f ca="1">IF(G2835="","",IF(C2835&lt;(G2835*(1-'inputs and tables'!$K$14)),0,IF(C2835&gt;(G2835*(1+'inputs and tables'!$K$14)),1,K2834)))</f>
        <v>0</v>
      </c>
      <c r="N2835" s="13">
        <f t="shared" si="135"/>
        <v>71847.277699809347</v>
      </c>
      <c r="O2835" s="10">
        <f ca="1">(O2834+(IF(J2834&lt;&gt;J2833,(-O2834*'inputs and tables'!$K$22-'inputs and tables'!$K$21)-O2834*'inputs and tables'!$K$22,0)*('inputs and tables'!$K$15+'inputs and tables'!$K$16)))*(IF(AND(J2834=0,'inputs and tables'!$K$16=1),(data!C2834/data!C2835-1)*'inputs and tables'!$K$18+1,1)*IF(AND(J2834=1,'inputs and tables'!$K$15=1),(data!C2835/data!C2834-1)*'inputs and tables'!$K$17+1,1))</f>
        <v>30330364.715063654</v>
      </c>
      <c r="P2835" s="10">
        <f ca="1">(P2834+(IF(K2834&lt;&gt;K2833,(-P2834*'inputs and tables'!$K$22-'inputs and tables'!$K$21)-P2834*'inputs and tables'!$K$22,0)*('inputs and tables'!$K$15+'inputs and tables'!$K$16)))*(IF(AND(K2834=0,'inputs and tables'!$K$16=1),data!C2834/data!C2835,1)*IF(AND(K2834=1,'inputs and tables'!$K$15=1),data!C2835/data!C2834,1))</f>
        <v>96912.925730277129</v>
      </c>
      <c r="R2835" s="36">
        <f ca="1">1-O2835/MAX($O$202:O2835)</f>
        <v>0.55236924390936704</v>
      </c>
      <c r="S2835" s="36">
        <f>1-N2835/MAX($N$202:N2835)</f>
        <v>0.70445285637564992</v>
      </c>
    </row>
    <row r="2836" spans="1:19" x14ac:dyDescent="0.4">
      <c r="A2836" s="17">
        <f t="shared" si="136"/>
        <v>2834</v>
      </c>
      <c r="B2836">
        <v>1665100800</v>
      </c>
      <c r="C2836">
        <v>19533.05</v>
      </c>
      <c r="D2836" s="14">
        <f t="shared" si="134"/>
        <v>44841</v>
      </c>
      <c r="F2836">
        <f ca="1">IF(A2836&lt;$F$2,"",AVERAGE(INDIRECT("C"&amp;A2836-$F$2+3):C2836))</f>
        <v>19850.241136363635</v>
      </c>
      <c r="G2836" s="2">
        <f ca="1">IF(A2836&lt;$G$2,"",IF(A2836=$G$2,AVERAGE(INDIRECT("C"&amp;A2836-$G$2+3):C2836),G2835+(2/($G$2+3))*(C2836-G2835)))</f>
        <v>20173.900719095793</v>
      </c>
      <c r="J2836">
        <f ca="1">IF(F2836="","",IF(C2836&lt;(F2836*(1-'inputs and tables'!$K$14)),0,IF(C2836&gt;(F2836*(1+'inputs and tables'!$K$14)),1,J2835)))</f>
        <v>0</v>
      </c>
      <c r="K2836">
        <f ca="1">IF(G2836="","",IF(C2836&lt;(G2836*(1-'inputs and tables'!$K$14)),0,IF(C2836&gt;(G2836*(1+'inputs and tables'!$K$14)),1,K2835)))</f>
        <v>0</v>
      </c>
      <c r="N2836" s="13">
        <f t="shared" si="135"/>
        <v>70290.582604627794</v>
      </c>
      <c r="O2836" s="10">
        <f ca="1">(O2835+(IF(J2835&lt;&gt;J2834,(-O2835*'inputs and tables'!$K$22-'inputs and tables'!$K$21)-O2835*'inputs and tables'!$K$22,0)*('inputs and tables'!$K$15+'inputs and tables'!$K$16)))*(IF(AND(J2835=0,'inputs and tables'!$K$16=1),(data!C2835/data!C2836-1)*'inputs and tables'!$K$18+1,1)*IF(AND(J2835=1,'inputs and tables'!$K$15=1),(data!C2836/data!C2835-1)*'inputs and tables'!$K$17+1,1))</f>
        <v>28851755.561427653</v>
      </c>
      <c r="P2836" s="10">
        <f ca="1">(P2835+(IF(K2835&lt;&gt;K2834,(-P2835*'inputs and tables'!$K$22-'inputs and tables'!$K$21)-P2835*'inputs and tables'!$K$22,0)*('inputs and tables'!$K$15+'inputs and tables'!$K$16)))*(IF(AND(K2835=0,'inputs and tables'!$K$16=1),data!C2835/data!C2836,1)*IF(AND(K2835=1,'inputs and tables'!$K$15=1),data!C2836/data!C2835,1))</f>
        <v>99059.214330452771</v>
      </c>
      <c r="R2836" s="36">
        <f ca="1">1-O2836/MAX($O$202:O2836)</f>
        <v>0.57419130043992683</v>
      </c>
      <c r="S2836" s="36">
        <f>1-N2836/MAX($N$202:N2836)</f>
        <v>0.71085639459733763</v>
      </c>
    </row>
    <row r="2837" spans="1:19" x14ac:dyDescent="0.4">
      <c r="A2837" s="17">
        <f t="shared" si="136"/>
        <v>2835</v>
      </c>
      <c r="B2837">
        <v>1665187200</v>
      </c>
      <c r="C2837">
        <v>19419.39</v>
      </c>
      <c r="D2837" s="14">
        <f t="shared" si="134"/>
        <v>44842</v>
      </c>
      <c r="F2837">
        <f ca="1">IF(A2837&lt;$F$2,"",AVERAGE(INDIRECT("C"&amp;A2837-$F$2+3):C2837))</f>
        <v>19801.54863636363</v>
      </c>
      <c r="G2837" s="2">
        <f ca="1">IF(A2837&lt;$G$2,"",IF(A2837=$G$2,AVERAGE(INDIRECT("C"&amp;A2837-$G$2+3):C2837),G2836+(2/($G$2+3))*(C2837-G2836)))</f>
        <v>20141.793879985333</v>
      </c>
      <c r="J2837">
        <f ca="1">IF(F2837="","",IF(C2837&lt;(F2837*(1-'inputs and tables'!$K$14)),0,IF(C2837&gt;(F2837*(1+'inputs and tables'!$K$14)),1,J2836)))</f>
        <v>0</v>
      </c>
      <c r="K2837">
        <f ca="1">IF(G2837="","",IF(C2837&lt;(G2837*(1-'inputs and tables'!$K$14)),0,IF(C2837&gt;(G2837*(1+'inputs and tables'!$K$14)),1,K2836)))</f>
        <v>0</v>
      </c>
      <c r="N2837" s="13">
        <f t="shared" si="135"/>
        <v>69881.571844974693</v>
      </c>
      <c r="O2837" s="10">
        <f ca="1">(O2836+(IF(J2836&lt;&gt;J2835,(-O2836*'inputs and tables'!$K$22-'inputs and tables'!$K$21)-O2836*'inputs and tables'!$K$22,0)*('inputs and tables'!$K$15+'inputs and tables'!$K$16)))*(IF(AND(J2836=0,'inputs and tables'!$K$16=1),(data!C2836/data!C2837-1)*'inputs and tables'!$K$18+1,1)*IF(AND(J2836=1,'inputs and tables'!$K$15=1),(data!C2837/data!C2836-1)*'inputs and tables'!$K$17+1,1))</f>
        <v>28962581.131601259</v>
      </c>
      <c r="P2837" s="10">
        <f ca="1">(P2836+(IF(K2836&lt;&gt;K2835,(-P2836*'inputs and tables'!$K$22-'inputs and tables'!$K$21)-P2836*'inputs and tables'!$K$22,0)*('inputs and tables'!$K$15+'inputs and tables'!$K$16)))*(IF(AND(K2836=0,'inputs and tables'!$K$16=1),data!C2836/data!C2837,1)*IF(AND(K2836=1,'inputs and tables'!$K$15=1),data!C2837/data!C2836,1))</f>
        <v>99638.999292843422</v>
      </c>
      <c r="R2837" s="36">
        <f ca="1">1-O2837/MAX($O$202:O2837)</f>
        <v>0.57255568101243115</v>
      </c>
      <c r="S2837" s="36">
        <f>1-N2837/MAX($N$202:N2837)</f>
        <v>0.71253887952365824</v>
      </c>
    </row>
    <row r="2838" spans="1:19" x14ac:dyDescent="0.4">
      <c r="A2838" s="17">
        <f t="shared" si="136"/>
        <v>2836</v>
      </c>
      <c r="B2838">
        <v>1665273600</v>
      </c>
      <c r="C2838">
        <v>19443.47</v>
      </c>
      <c r="D2838" s="14">
        <f t="shared" si="134"/>
        <v>44843</v>
      </c>
      <c r="F2838">
        <f ca="1">IF(A2838&lt;$F$2,"",AVERAGE(INDIRECT("C"&amp;A2838-$F$2+3):C2838))</f>
        <v>19783.429318181814</v>
      </c>
      <c r="G2838" s="2">
        <f ca="1">IF(A2838&lt;$G$2,"",IF(A2838=$G$2,AVERAGE(INDIRECT("C"&amp;A2838-$G$2+3):C2838),G2837+(2/($G$2+3))*(C2838-G2837)))</f>
        <v>20112.077970198723</v>
      </c>
      <c r="J2838">
        <f ca="1">IF(F2838="","",IF(C2838&lt;(F2838*(1-'inputs and tables'!$K$14)),0,IF(C2838&gt;(F2838*(1+'inputs and tables'!$K$14)),1,J2837)))</f>
        <v>0</v>
      </c>
      <c r="K2838">
        <f ca="1">IF(G2838="","",IF(C2838&lt;(G2838*(1-'inputs and tables'!$K$14)),0,IF(C2838&gt;(G2838*(1+'inputs and tables'!$K$14)),1,K2837)))</f>
        <v>0</v>
      </c>
      <c r="N2838" s="13">
        <f t="shared" si="135"/>
        <v>69968.22483716585</v>
      </c>
      <c r="O2838" s="10">
        <f ca="1">(O2837+(IF(J2837&lt;&gt;J2836,(-O2837*'inputs and tables'!$K$22-'inputs and tables'!$K$21)-O2837*'inputs and tables'!$K$22,0)*('inputs and tables'!$K$15+'inputs and tables'!$K$16)))*(IF(AND(J2837=0,'inputs and tables'!$K$16=1),(data!C2837/data!C2838-1)*'inputs and tables'!$K$18+1,1)*IF(AND(J2837=1,'inputs and tables'!$K$15=1),(data!C2838/data!C2837-1)*'inputs and tables'!$K$17+1,1))</f>
        <v>28926712.073575661</v>
      </c>
      <c r="P2838" s="10">
        <f ca="1">(P2837+(IF(K2837&lt;&gt;K2836,(-P2837*'inputs and tables'!$K$22-'inputs and tables'!$K$21)-P2837*'inputs and tables'!$K$22,0)*('inputs and tables'!$K$15+'inputs and tables'!$K$16)))*(IF(AND(K2837=0,'inputs and tables'!$K$16=1),data!C2837/data!C2838,1)*IF(AND(K2837=1,'inputs and tables'!$K$15=1),data!C2838/data!C2837,1))</f>
        <v>99515.600172060367</v>
      </c>
      <c r="R2838" s="36">
        <f ca="1">1-O2838/MAX($O$202:O2838)</f>
        <v>0.57308505458624392</v>
      </c>
      <c r="S2838" s="36">
        <f>1-N2838/MAX($N$202:N2838)</f>
        <v>0.71218242837966916</v>
      </c>
    </row>
    <row r="2839" spans="1:19" x14ac:dyDescent="0.4">
      <c r="A2839" s="17">
        <f t="shared" si="136"/>
        <v>2837</v>
      </c>
      <c r="B2839">
        <v>1665360000</v>
      </c>
      <c r="C2839">
        <v>19132.830000000002</v>
      </c>
      <c r="D2839" s="14">
        <f t="shared" si="134"/>
        <v>44844</v>
      </c>
      <c r="F2839">
        <f ca="1">IF(A2839&lt;$F$2,"",AVERAGE(INDIRECT("C"&amp;A2839-$F$2+3):C2839))</f>
        <v>19762.887045454539</v>
      </c>
      <c r="G2839" s="2">
        <f ca="1">IF(A2839&lt;$G$2,"",IF(A2839=$G$2,AVERAGE(INDIRECT("C"&amp;A2839-$G$2+3):C2839),G2838+(2/($G$2+3))*(C2839-G2838)))</f>
        <v>20070.407843807287</v>
      </c>
      <c r="J2839">
        <f ca="1">IF(F2839="","",IF(C2839&lt;(F2839*(1-'inputs and tables'!$K$14)),0,IF(C2839&gt;(F2839*(1+'inputs and tables'!$K$14)),1,J2838)))</f>
        <v>0</v>
      </c>
      <c r="K2839">
        <f ca="1">IF(G2839="","",IF(C2839&lt;(G2839*(1-'inputs and tables'!$K$14)),0,IF(C2839&gt;(G2839*(1+'inputs and tables'!$K$14)),1,K2838)))</f>
        <v>0</v>
      </c>
      <c r="N2839" s="13">
        <f t="shared" si="135"/>
        <v>68850.372449530463</v>
      </c>
      <c r="O2839" s="10">
        <f ca="1">(O2838+(IF(J2838&lt;&gt;J2837,(-O2838*'inputs and tables'!$K$22-'inputs and tables'!$K$21)-O2838*'inputs and tables'!$K$22,0)*('inputs and tables'!$K$15+'inputs and tables'!$K$16)))*(IF(AND(J2838=0,'inputs and tables'!$K$16=1),(data!C2838/data!C2839-1)*'inputs and tables'!$K$18+1,1)*IF(AND(J2838=1,'inputs and tables'!$K$15=1),(data!C2839/data!C2838-1)*'inputs and tables'!$K$17+1,1))</f>
        <v>29396365.22151747</v>
      </c>
      <c r="P2839" s="10">
        <f ca="1">(P2838+(IF(K2838&lt;&gt;K2837,(-P2838*'inputs and tables'!$K$22-'inputs and tables'!$K$21)-P2838*'inputs and tables'!$K$22,0)*('inputs and tables'!$K$15+'inputs and tables'!$K$16)))*(IF(AND(K2838=0,'inputs and tables'!$K$16=1),data!C2838/data!C2839,1)*IF(AND(K2838=1,'inputs and tables'!$K$15=1),data!C2839/data!C2838,1))</f>
        <v>101131.33219066131</v>
      </c>
      <c r="R2839" s="36">
        <f ca="1">1-O2839/MAX($O$202:O2839)</f>
        <v>0.56615367754252754</v>
      </c>
      <c r="S2839" s="36">
        <f>1-N2839/MAX($N$202:N2839)</f>
        <v>0.71678076655943546</v>
      </c>
    </row>
    <row r="2840" spans="1:19" x14ac:dyDescent="0.4">
      <c r="A2840" s="17">
        <f t="shared" si="136"/>
        <v>2838</v>
      </c>
      <c r="B2840">
        <v>1665446400</v>
      </c>
      <c r="C2840">
        <v>19058.11</v>
      </c>
      <c r="D2840" s="14">
        <f t="shared" si="134"/>
        <v>44845</v>
      </c>
      <c r="F2840">
        <f ca="1">IF(A2840&lt;$F$2,"",AVERAGE(INDIRECT("C"&amp;A2840-$F$2+3):C2840))</f>
        <v>19751.616136363631</v>
      </c>
      <c r="G2840" s="2">
        <f ca="1">IF(A2840&lt;$G$2,"",IF(A2840=$G$2,AVERAGE(INDIRECT("C"&amp;A2840-$G$2+3):C2840),G2839+(2/($G$2+3))*(C2840-G2839)))</f>
        <v>20027.331339815486</v>
      </c>
      <c r="J2840">
        <f ca="1">IF(F2840="","",IF(C2840&lt;(F2840*(1-'inputs and tables'!$K$14)),0,IF(C2840&gt;(F2840*(1+'inputs and tables'!$K$14)),1,J2839)))</f>
        <v>0</v>
      </c>
      <c r="K2840">
        <f ca="1">IF(G2840="","",IF(C2840&lt;(G2840*(1-'inputs and tables'!$K$14)),0,IF(C2840&gt;(G2840*(1+'inputs and tables'!$K$14)),1,K2839)))</f>
        <v>0</v>
      </c>
      <c r="N2840" s="13">
        <f t="shared" si="135"/>
        <v>68581.489078412385</v>
      </c>
      <c r="O2840" s="10">
        <f ca="1">(O2839+(IF(J2839&lt;&gt;J2838,(-O2839*'inputs and tables'!$K$22-'inputs and tables'!$K$21)-O2839*'inputs and tables'!$K$22,0)*('inputs and tables'!$K$15+'inputs and tables'!$K$16)))*(IF(AND(J2839=0,'inputs and tables'!$K$16=1),(data!C2839/data!C2840-1)*'inputs and tables'!$K$18+1,1)*IF(AND(J2839=1,'inputs and tables'!$K$15=1),(data!C2840/data!C2839-1)*'inputs and tables'!$K$17+1,1))</f>
        <v>29511617.804766901</v>
      </c>
      <c r="P2840" s="10">
        <f ca="1">(P2839+(IF(K2839&lt;&gt;K2838,(-P2839*'inputs and tables'!$K$22-'inputs and tables'!$K$21)-P2839*'inputs and tables'!$K$22,0)*('inputs and tables'!$K$15+'inputs and tables'!$K$16)))*(IF(AND(K2839=0,'inputs and tables'!$K$16=1),data!C2839/data!C2840,1)*IF(AND(K2839=1,'inputs and tables'!$K$15=1),data!C2840/data!C2839,1))</f>
        <v>101527.83179850734</v>
      </c>
      <c r="R2840" s="36">
        <f ca="1">1-O2840/MAX($O$202:O2840)</f>
        <v>0.56445272203256236</v>
      </c>
      <c r="S2840" s="36">
        <f>1-N2840/MAX($N$202:N2840)</f>
        <v>0.71788683090656447</v>
      </c>
    </row>
    <row r="2841" spans="1:19" x14ac:dyDescent="0.4">
      <c r="A2841" s="17">
        <f t="shared" si="136"/>
        <v>2839</v>
      </c>
      <c r="B2841">
        <v>1665532800</v>
      </c>
      <c r="C2841">
        <v>19155.919999999998</v>
      </c>
      <c r="D2841" s="14">
        <f t="shared" si="134"/>
        <v>44846</v>
      </c>
      <c r="F2841">
        <f ca="1">IF(A2841&lt;$F$2,"",AVERAGE(INDIRECT("C"&amp;A2841-$F$2+3):C2841))</f>
        <v>19725.91045454545</v>
      </c>
      <c r="G2841" s="2">
        <f ca="1">IF(A2841&lt;$G$2,"",IF(A2841=$G$2,AVERAGE(INDIRECT("C"&amp;A2841-$G$2+3):C2841),G2840+(2/($G$2+3))*(C2841-G2840)))</f>
        <v>19990.250006206315</v>
      </c>
      <c r="J2841">
        <f ca="1">IF(F2841="","",IF(C2841&lt;(F2841*(1-'inputs and tables'!$K$14)),0,IF(C2841&gt;(F2841*(1+'inputs and tables'!$K$14)),1,J2840)))</f>
        <v>0</v>
      </c>
      <c r="K2841">
        <f ca="1">IF(G2841="","",IF(C2841&lt;(G2841*(1-'inputs and tables'!$K$14)),0,IF(C2841&gt;(G2841*(1+'inputs and tables'!$K$14)),1,K2840)))</f>
        <v>0</v>
      </c>
      <c r="N2841" s="13">
        <f t="shared" si="135"/>
        <v>68933.462880996129</v>
      </c>
      <c r="O2841" s="10">
        <f ca="1">(O2840+(IF(J2840&lt;&gt;J2839,(-O2840*'inputs and tables'!$K$22-'inputs and tables'!$K$21)-O2840*'inputs and tables'!$K$22,0)*('inputs and tables'!$K$15+'inputs and tables'!$K$16)))*(IF(AND(J2840=0,'inputs and tables'!$K$16=1),(data!C2840/data!C2841-1)*'inputs and tables'!$K$18+1,1)*IF(AND(J2840=1,'inputs and tables'!$K$15=1),(data!C2841/data!C2840-1)*'inputs and tables'!$K$17+1,1))</f>
        <v>29360931.680713128</v>
      </c>
      <c r="P2841" s="10">
        <f ca="1">(P2840+(IF(K2840&lt;&gt;K2839,(-P2840*'inputs and tables'!$K$22-'inputs and tables'!$K$21)-P2840*'inputs and tables'!$K$22,0)*('inputs and tables'!$K$15+'inputs and tables'!$K$16)))*(IF(AND(K2840=0,'inputs and tables'!$K$16=1),data!C2840/data!C2841,1)*IF(AND(K2840=1,'inputs and tables'!$K$15=1),data!C2841/data!C2840,1))</f>
        <v>101009.43136520986</v>
      </c>
      <c r="R2841" s="36">
        <f ca="1">1-O2841/MAX($O$202:O2841)</f>
        <v>0.56667662353444759</v>
      </c>
      <c r="S2841" s="36">
        <f>1-N2841/MAX($N$202:N2841)</f>
        <v>0.71643897017593439</v>
      </c>
    </row>
    <row r="2842" spans="1:19" x14ac:dyDescent="0.4">
      <c r="A2842" s="17">
        <f t="shared" si="136"/>
        <v>2840</v>
      </c>
      <c r="B2842">
        <v>1665619200</v>
      </c>
      <c r="C2842">
        <v>19378.650000000001</v>
      </c>
      <c r="D2842" s="14">
        <f t="shared" si="134"/>
        <v>44847</v>
      </c>
      <c r="F2842">
        <f ca="1">IF(A2842&lt;$F$2,"",AVERAGE(INDIRECT("C"&amp;A2842-$F$2+3):C2842))</f>
        <v>19716.034999999996</v>
      </c>
      <c r="G2842" s="2">
        <f ca="1">IF(A2842&lt;$G$2,"",IF(A2842=$G$2,AVERAGE(INDIRECT("C"&amp;A2842-$G$2+3):C2842),G2841+(2/($G$2+3))*(C2842-G2841)))</f>
        <v>19964.224474027324</v>
      </c>
      <c r="J2842">
        <f ca="1">IF(F2842="","",IF(C2842&lt;(F2842*(1-'inputs and tables'!$K$14)),0,IF(C2842&gt;(F2842*(1+'inputs and tables'!$K$14)),1,J2841)))</f>
        <v>0</v>
      </c>
      <c r="K2842">
        <f ca="1">IF(G2842="","",IF(C2842&lt;(G2842*(1-'inputs and tables'!$K$14)),0,IF(C2842&gt;(G2842*(1+'inputs and tables'!$K$14)),1,K2841)))</f>
        <v>0</v>
      </c>
      <c r="N2842" s="13">
        <f t="shared" si="135"/>
        <v>69734.96707330244</v>
      </c>
      <c r="O2842" s="10">
        <f ca="1">(O2841+(IF(J2841&lt;&gt;J2840,(-O2841*'inputs and tables'!$K$22-'inputs and tables'!$K$21)-O2841*'inputs and tables'!$K$22,0)*('inputs and tables'!$K$15+'inputs and tables'!$K$16)))*(IF(AND(J2841=0,'inputs and tables'!$K$16=1),(data!C2841/data!C2842-1)*'inputs and tables'!$K$18+1,1)*IF(AND(J2841=1,'inputs and tables'!$K$15=1),(data!C2842/data!C2841-1)*'inputs and tables'!$K$17+1,1))</f>
        <v>29023469.560635343</v>
      </c>
      <c r="P2842" s="10">
        <f ca="1">(P2841+(IF(K2841&lt;&gt;K2840,(-P2841*'inputs and tables'!$K$22-'inputs and tables'!$K$21)-P2841*'inputs and tables'!$K$22,0)*('inputs and tables'!$K$15+'inputs and tables'!$K$16)))*(IF(AND(K2841=0,'inputs and tables'!$K$16=1),data!C2841/data!C2842,1)*IF(AND(K2841=1,'inputs and tables'!$K$15=1),data!C2842/data!C2841,1))</f>
        <v>99848.471719002642</v>
      </c>
      <c r="R2842" s="36">
        <f ca="1">1-O2842/MAX($O$202:O2842)</f>
        <v>0.57165705899513108</v>
      </c>
      <c r="S2842" s="36">
        <f>1-N2842/MAX($N$202:N2842)</f>
        <v>0.71314194512191897</v>
      </c>
    </row>
    <row r="2843" spans="1:19" x14ac:dyDescent="0.4">
      <c r="A2843" s="17">
        <f t="shared" si="136"/>
        <v>2841</v>
      </c>
      <c r="B2843">
        <v>1665705600</v>
      </c>
      <c r="C2843">
        <v>19178</v>
      </c>
      <c r="D2843" s="14">
        <f t="shared" si="134"/>
        <v>44848</v>
      </c>
      <c r="F2843">
        <f ca="1">IF(A2843&lt;$F$2,"",AVERAGE(INDIRECT("C"&amp;A2843-$F$2+3):C2843))</f>
        <v>19696.256363636359</v>
      </c>
      <c r="G2843" s="2">
        <f ca="1">IF(A2843&lt;$G$2,"",IF(A2843=$G$2,AVERAGE(INDIRECT("C"&amp;A2843-$G$2+3):C2843),G2842+(2/($G$2+3))*(C2843-G2842)))</f>
        <v>19930.768113430415</v>
      </c>
      <c r="J2843">
        <f ca="1">IF(F2843="","",IF(C2843&lt;(F2843*(1-'inputs and tables'!$K$14)),0,IF(C2843&gt;(F2843*(1+'inputs and tables'!$K$14)),1,J2842)))</f>
        <v>0</v>
      </c>
      <c r="K2843">
        <f ca="1">IF(G2843="","",IF(C2843&lt;(G2843*(1-'inputs and tables'!$K$14)),0,IF(C2843&gt;(G2843*(1+'inputs and tables'!$K$14)),1,K2842)))</f>
        <v>0</v>
      </c>
      <c r="N2843" s="13">
        <f t="shared" si="135"/>
        <v>69012.918780812601</v>
      </c>
      <c r="O2843" s="10">
        <f ca="1">(O2842+(IF(J2842&lt;&gt;J2841,(-O2842*'inputs and tables'!$K$22-'inputs and tables'!$K$21)-O2842*'inputs and tables'!$K$22,0)*('inputs and tables'!$K$15+'inputs and tables'!$K$16)))*(IF(AND(J2842=0,'inputs and tables'!$K$16=1),(data!C2842/data!C2843-1)*'inputs and tables'!$K$18+1,1)*IF(AND(J2842=1,'inputs and tables'!$K$15=1),(data!C2843/data!C2842-1)*'inputs and tables'!$K$17+1,1))</f>
        <v>29327127.875753786</v>
      </c>
      <c r="P2843" s="10">
        <f ca="1">(P2842+(IF(K2842&lt;&gt;K2841,(-P2842*'inputs and tables'!$K$22-'inputs and tables'!$K$21)-P2842*'inputs and tables'!$K$22,0)*('inputs and tables'!$K$15+'inputs and tables'!$K$16)))*(IF(AND(K2842=0,'inputs and tables'!$K$16=1),data!C2842/data!C2843,1)*IF(AND(K2842=1,'inputs and tables'!$K$15=1),data!C2843/data!C2842,1))</f>
        <v>100893.13726548392</v>
      </c>
      <c r="R2843" s="36">
        <f ca="1">1-O2843/MAX($O$202:O2843)</f>
        <v>0.5671755170662216</v>
      </c>
      <c r="S2843" s="36">
        <f>1-N2843/MAX($N$202:N2843)</f>
        <v>0.71611212460868856</v>
      </c>
    </row>
    <row r="2844" spans="1:19" x14ac:dyDescent="0.4">
      <c r="A2844" s="17">
        <f t="shared" si="136"/>
        <v>2842</v>
      </c>
      <c r="B2844">
        <v>1665792000</v>
      </c>
      <c r="C2844">
        <v>19070.240000000002</v>
      </c>
      <c r="D2844" s="14">
        <f t="shared" si="134"/>
        <v>44849</v>
      </c>
      <c r="F2844">
        <f ca="1">IF(A2844&lt;$F$2,"",AVERAGE(INDIRECT("C"&amp;A2844-$F$2+3):C2844))</f>
        <v>19672.087954545452</v>
      </c>
      <c r="G2844" s="2">
        <f ca="1">IF(A2844&lt;$G$2,"",IF(A2844=$G$2,AVERAGE(INDIRECT("C"&amp;A2844-$G$2+3):C2844),G2843+(2/($G$2+3))*(C2844-G2843)))</f>
        <v>19894.149895837632</v>
      </c>
      <c r="J2844">
        <f ca="1">IF(F2844="","",IF(C2844&lt;(F2844*(1-'inputs and tables'!$K$14)),0,IF(C2844&gt;(F2844*(1+'inputs and tables'!$K$14)),1,J2843)))</f>
        <v>0</v>
      </c>
      <c r="K2844">
        <f ca="1">IF(G2844="","",IF(C2844&lt;(G2844*(1-'inputs and tables'!$K$14)),0,IF(C2844&gt;(G2844*(1+'inputs and tables'!$K$14)),1,K2843)))</f>
        <v>0</v>
      </c>
      <c r="N2844" s="13">
        <f t="shared" si="135"/>
        <v>68625.139443664812</v>
      </c>
      <c r="O2844" s="10">
        <f ca="1">(O2843+(IF(J2843&lt;&gt;J2842,(-O2843*'inputs and tables'!$K$22-'inputs and tables'!$K$21)-O2843*'inputs and tables'!$K$22,0)*('inputs and tables'!$K$15+'inputs and tables'!$K$16)))*(IF(AND(J2843=0,'inputs and tables'!$K$16=1),(data!C2843/data!C2844-1)*'inputs and tables'!$K$18+1,1)*IF(AND(J2843=1,'inputs and tables'!$K$15=1),(data!C2844/data!C2843-1)*'inputs and tables'!$K$17+1,1))</f>
        <v>29492846.361724135</v>
      </c>
      <c r="P2844" s="10">
        <f ca="1">(P2843+(IF(K2843&lt;&gt;K2842,(-P2843*'inputs and tables'!$K$22-'inputs and tables'!$K$21)-P2843*'inputs and tables'!$K$22,0)*('inputs and tables'!$K$15+'inputs and tables'!$K$16)))*(IF(AND(K2843=0,'inputs and tables'!$K$16=1),data!C2843/data!C2844,1)*IF(AND(K2843=1,'inputs and tables'!$K$15=1),data!C2844/data!C2843,1))</f>
        <v>101463.25303076681</v>
      </c>
      <c r="R2844" s="36">
        <f ca="1">1-O2844/MAX($O$202:O2844)</f>
        <v>0.56472976041706857</v>
      </c>
      <c r="S2844" s="36">
        <f>1-N2844/MAX($N$202:N2844)</f>
        <v>0.71770727308361648</v>
      </c>
    </row>
    <row r="2845" spans="1:19" x14ac:dyDescent="0.4">
      <c r="A2845" s="17">
        <f t="shared" si="136"/>
        <v>2843</v>
      </c>
      <c r="B2845">
        <v>1665878400</v>
      </c>
      <c r="C2845">
        <v>19264.439999999999</v>
      </c>
      <c r="D2845" s="14">
        <f t="shared" si="134"/>
        <v>44850</v>
      </c>
      <c r="F2845">
        <f ca="1">IF(A2845&lt;$F$2,"",AVERAGE(INDIRECT("C"&amp;A2845-$F$2+3):C2845))</f>
        <v>19656.422045454543</v>
      </c>
      <c r="G2845" s="2">
        <f ca="1">IF(A2845&lt;$G$2,"",IF(A2845=$G$2,AVERAGE(INDIRECT("C"&amp;A2845-$G$2+3):C2845),G2844+(2/($G$2+3))*(C2845-G2844)))</f>
        <v>19867.353730057308</v>
      </c>
      <c r="J2845">
        <f ca="1">IF(F2845="","",IF(C2845&lt;(F2845*(1-'inputs and tables'!$K$14)),0,IF(C2845&gt;(F2845*(1+'inputs and tables'!$K$14)),1,J2844)))</f>
        <v>0</v>
      </c>
      <c r="K2845">
        <f ca="1">IF(G2845="","",IF(C2845&lt;(G2845*(1-'inputs and tables'!$K$14)),0,IF(C2845&gt;(G2845*(1+'inputs and tables'!$K$14)),1,K2844)))</f>
        <v>0</v>
      </c>
      <c r="N2845" s="13">
        <f t="shared" si="135"/>
        <v>69323.977113246292</v>
      </c>
      <c r="O2845" s="10">
        <f ca="1">(O2844+(IF(J2844&lt;&gt;J2843,(-O2844*'inputs and tables'!$K$22-'inputs and tables'!$K$21)-O2844*'inputs and tables'!$K$22,0)*('inputs and tables'!$K$15+'inputs and tables'!$K$16)))*(IF(AND(J2844=0,'inputs and tables'!$K$16=1),(data!C2844/data!C2845-1)*'inputs and tables'!$K$18+1,1)*IF(AND(J2844=1,'inputs and tables'!$K$15=1),(data!C2845/data!C2844-1)*'inputs and tables'!$K$17+1,1))</f>
        <v>29195536.356167432</v>
      </c>
      <c r="P2845" s="10">
        <f ca="1">(P2844+(IF(K2844&lt;&gt;K2843,(-P2844*'inputs and tables'!$K$22-'inputs and tables'!$K$21)-P2844*'inputs and tables'!$K$22,0)*('inputs and tables'!$K$15+'inputs and tables'!$K$16)))*(IF(AND(K2844=0,'inputs and tables'!$K$16=1),data!C2844/data!C2845,1)*IF(AND(K2844=1,'inputs and tables'!$K$15=1),data!C2845/data!C2844,1))</f>
        <v>100440.42736136896</v>
      </c>
      <c r="R2845" s="36">
        <f ca="1">1-O2845/MAX($O$202:O2845)</f>
        <v>0.56911761080498557</v>
      </c>
      <c r="S2845" s="36">
        <f>1-N2845/MAX($N$202:N2845)</f>
        <v>0.71483257158184399</v>
      </c>
    </row>
    <row r="2846" spans="1:19" x14ac:dyDescent="0.4">
      <c r="A2846" s="17">
        <f t="shared" si="136"/>
        <v>2844</v>
      </c>
      <c r="B2846">
        <v>1665964800</v>
      </c>
      <c r="C2846">
        <v>19550.400000000001</v>
      </c>
      <c r="D2846" s="14">
        <f t="shared" si="134"/>
        <v>44851</v>
      </c>
      <c r="F2846">
        <f ca="1">IF(A2846&lt;$F$2,"",AVERAGE(INDIRECT("C"&amp;A2846-$F$2+3):C2846))</f>
        <v>19649.94318181818</v>
      </c>
      <c r="G2846" s="2">
        <f ca="1">IF(A2846&lt;$G$2,"",IF(A2846=$G$2,AVERAGE(INDIRECT("C"&amp;A2846-$G$2+3):C2846),G2845+(2/($G$2+3))*(C2846-G2845)))</f>
        <v>19853.866337288913</v>
      </c>
      <c r="J2846">
        <f ca="1">IF(F2846="","",IF(C2846&lt;(F2846*(1-'inputs and tables'!$K$14)),0,IF(C2846&gt;(F2846*(1+'inputs and tables'!$K$14)),1,J2845)))</f>
        <v>0</v>
      </c>
      <c r="K2846">
        <f ca="1">IF(G2846="","",IF(C2846&lt;(G2846*(1-'inputs and tables'!$K$14)),0,IF(C2846&gt;(G2846*(1+'inputs and tables'!$K$14)),1,K2845)))</f>
        <v>0</v>
      </c>
      <c r="N2846" s="13">
        <f t="shared" si="135"/>
        <v>70353.017380978141</v>
      </c>
      <c r="O2846" s="10">
        <f ca="1">(O2845+(IF(J2845&lt;&gt;J2844,(-O2845*'inputs and tables'!$K$22-'inputs and tables'!$K$21)-O2845*'inputs and tables'!$K$22,0)*('inputs and tables'!$K$15+'inputs and tables'!$K$16)))*(IF(AND(J2845=0,'inputs and tables'!$K$16=1),(data!C2845/data!C2846-1)*'inputs and tables'!$K$18+1,1)*IF(AND(J2845=1,'inputs and tables'!$K$15=1),(data!C2846/data!C2845-1)*'inputs and tables'!$K$17+1,1))</f>
        <v>28768498.772465322</v>
      </c>
      <c r="P2846" s="10">
        <f ca="1">(P2845+(IF(K2845&lt;&gt;K2844,(-P2845*'inputs and tables'!$K$22-'inputs and tables'!$K$21)-P2845*'inputs and tables'!$K$22,0)*('inputs and tables'!$K$15+'inputs and tables'!$K$16)))*(IF(AND(K2845=0,'inputs and tables'!$K$16=1),data!C2845/data!C2846,1)*IF(AND(K2845=1,'inputs and tables'!$K$15=1),data!C2846/data!C2845,1))</f>
        <v>98971.304243261024</v>
      </c>
      <c r="R2846" s="36">
        <f ca="1">1-O2846/MAX($O$202:O2846)</f>
        <v>0.57542004594770435</v>
      </c>
      <c r="S2846" s="36">
        <f>1-N2846/MAX($N$202:N2846)</f>
        <v>0.71059956621908982</v>
      </c>
    </row>
    <row r="2847" spans="1:19" x14ac:dyDescent="0.4">
      <c r="A2847" s="17">
        <f t="shared" si="136"/>
        <v>2845</v>
      </c>
      <c r="B2847">
        <v>1666051200</v>
      </c>
      <c r="C2847">
        <v>19328.759999999998</v>
      </c>
      <c r="D2847" s="14">
        <f t="shared" si="134"/>
        <v>44852</v>
      </c>
      <c r="F2847">
        <f ca="1">IF(A2847&lt;$F$2,"",AVERAGE(INDIRECT("C"&amp;A2847-$F$2+3):C2847))</f>
        <v>19634.580227272727</v>
      </c>
      <c r="G2847" s="2">
        <f ca="1">IF(A2847&lt;$G$2,"",IF(A2847=$G$2,AVERAGE(INDIRECT("C"&amp;A2847-$G$2+3):C2847),G2846+(2/($G$2+3))*(C2847-G2846)))</f>
        <v>19831.52138676598</v>
      </c>
      <c r="J2847">
        <f ca="1">IF(F2847="","",IF(C2847&lt;(F2847*(1-'inputs and tables'!$K$14)),0,IF(C2847&gt;(F2847*(1+'inputs and tables'!$K$14)),1,J2846)))</f>
        <v>0</v>
      </c>
      <c r="K2847">
        <f ca="1">IF(G2847="","",IF(C2847&lt;(G2847*(1-'inputs and tables'!$K$14)),0,IF(C2847&gt;(G2847*(1+'inputs and tables'!$K$14)),1,K2846)))</f>
        <v>0</v>
      </c>
      <c r="N2847" s="13">
        <f t="shared" si="135"/>
        <v>69555.43560401602</v>
      </c>
      <c r="O2847" s="10">
        <f ca="1">(O2846+(IF(J2846&lt;&gt;J2845,(-O2846*'inputs and tables'!$K$22-'inputs and tables'!$K$21)-O2846*'inputs and tables'!$K$22,0)*('inputs and tables'!$K$15+'inputs and tables'!$K$16)))*(IF(AND(J2846=0,'inputs and tables'!$K$16=1),(data!C2846/data!C2847-1)*'inputs and tables'!$K$18+1,1)*IF(AND(J2846=1,'inputs and tables'!$K$15=1),(data!C2847/data!C2846-1)*'inputs and tables'!$K$17+1,1))</f>
        <v>29098382.845107812</v>
      </c>
      <c r="P2847" s="10">
        <f ca="1">(P2846+(IF(K2846&lt;&gt;K2845,(-P2846*'inputs and tables'!$K$22-'inputs and tables'!$K$21)-P2846*'inputs and tables'!$K$22,0)*('inputs and tables'!$K$15+'inputs and tables'!$K$16)))*(IF(AND(K2846=0,'inputs and tables'!$K$16=1),data!C2846/data!C2847,1)*IF(AND(K2846=1,'inputs and tables'!$K$15=1),data!C2847/data!C2846,1))</f>
        <v>100106.19338630364</v>
      </c>
      <c r="R2847" s="36">
        <f ca="1">1-O2847/MAX($O$202:O2847)</f>
        <v>0.57055145111719519</v>
      </c>
      <c r="S2847" s="36">
        <f>1-N2847/MAX($N$202:N2847)</f>
        <v>0.71388045623378016</v>
      </c>
    </row>
    <row r="2848" spans="1:19" x14ac:dyDescent="0.4">
      <c r="A2848" s="17">
        <f t="shared" si="136"/>
        <v>2846</v>
      </c>
      <c r="B2848">
        <v>1666137600</v>
      </c>
      <c r="C2848">
        <v>19124.18</v>
      </c>
      <c r="D2848" s="14">
        <f t="shared" si="134"/>
        <v>44853</v>
      </c>
      <c r="F2848">
        <f ca="1">IF(A2848&lt;$F$2,"",AVERAGE(INDIRECT("C"&amp;A2848-$F$2+3):C2848))</f>
        <v>19619.343863636364</v>
      </c>
      <c r="G2848" s="2">
        <f ca="1">IF(A2848&lt;$G$2,"",IF(A2848=$G$2,AVERAGE(INDIRECT("C"&amp;A2848-$G$2+3):C2848),G2847+(2/($G$2+3))*(C2848-G2847)))</f>
        <v>19801.421753286577</v>
      </c>
      <c r="J2848">
        <f ca="1">IF(F2848="","",IF(C2848&lt;(F2848*(1-'inputs and tables'!$K$14)),0,IF(C2848&gt;(F2848*(1+'inputs and tables'!$K$14)),1,J2847)))</f>
        <v>0</v>
      </c>
      <c r="K2848">
        <f ca="1">IF(G2848="","",IF(C2848&lt;(G2848*(1-'inputs and tables'!$K$14)),0,IF(C2848&gt;(G2848*(1+'inputs and tables'!$K$14)),1,K2847)))</f>
        <v>0</v>
      </c>
      <c r="N2848" s="13">
        <f t="shared" si="135"/>
        <v>68819.24502500995</v>
      </c>
      <c r="O2848" s="10">
        <f ca="1">(O2847+(IF(J2847&lt;&gt;J2846,(-O2847*'inputs and tables'!$K$22-'inputs and tables'!$K$21)-O2847*'inputs and tables'!$K$22,0)*('inputs and tables'!$K$15+'inputs and tables'!$K$16)))*(IF(AND(J2847=0,'inputs and tables'!$K$16=1),(data!C2847/data!C2848-1)*'inputs and tables'!$K$18+1,1)*IF(AND(J2847=1,'inputs and tables'!$K$15=1),(data!C2848/data!C2847-1)*'inputs and tables'!$K$17+1,1))</f>
        <v>29409661.402538884</v>
      </c>
      <c r="P2848" s="10">
        <f ca="1">(P2847+(IF(K2847&lt;&gt;K2846,(-P2847*'inputs and tables'!$K$22-'inputs and tables'!$K$21)-P2847*'inputs and tables'!$K$22,0)*('inputs and tables'!$K$15+'inputs and tables'!$K$16)))*(IF(AND(K2847=0,'inputs and tables'!$K$16=1),data!C2847/data!C2848,1)*IF(AND(K2847=1,'inputs and tables'!$K$15=1),data!C2848/data!C2847,1))</f>
        <v>101177.07459757492</v>
      </c>
      <c r="R2848" s="36">
        <f ca="1">1-O2848/MAX($O$202:O2848)</f>
        <v>0.5659574458249188</v>
      </c>
      <c r="S2848" s="36">
        <f>1-N2848/MAX($N$202:N2848)</f>
        <v>0.71690881067885015</v>
      </c>
    </row>
    <row r="2849" spans="1:19" x14ac:dyDescent="0.4">
      <c r="A2849" s="17">
        <f t="shared" si="136"/>
        <v>2847</v>
      </c>
      <c r="B2849">
        <v>1666224000</v>
      </c>
      <c r="C2849">
        <v>19042.48</v>
      </c>
      <c r="D2849" s="14">
        <f t="shared" si="134"/>
        <v>44854</v>
      </c>
      <c r="F2849">
        <f ca="1">IF(A2849&lt;$F$2,"",AVERAGE(INDIRECT("C"&amp;A2849-$F$2+3):C2849))</f>
        <v>19625.061363636363</v>
      </c>
      <c r="G2849" s="2">
        <f ca="1">IF(A2849&lt;$G$2,"",IF(A2849=$G$2,AVERAGE(INDIRECT("C"&amp;A2849-$G$2+3):C2849),G2848+(2/($G$2+3))*(C2849-G2848)))</f>
        <v>19769.126359529702</v>
      </c>
      <c r="J2849">
        <f ca="1">IF(F2849="","",IF(C2849&lt;(F2849*(1-'inputs and tables'!$K$14)),0,IF(C2849&gt;(F2849*(1+'inputs and tables'!$K$14)),1,J2848)))</f>
        <v>0</v>
      </c>
      <c r="K2849">
        <f ca="1">IF(G2849="","",IF(C2849&lt;(G2849*(1-'inputs and tables'!$K$14)),0,IF(C2849&gt;(G2849*(1+'inputs and tables'!$K$14)),1,K2848)))</f>
        <v>0</v>
      </c>
      <c r="N2849" s="13">
        <f t="shared" si="135"/>
        <v>68525.243801504243</v>
      </c>
      <c r="O2849" s="10">
        <f ca="1">(O2848+(IF(J2848&lt;&gt;J2847,(-O2848*'inputs and tables'!$K$22-'inputs and tables'!$K$21)-O2848*'inputs and tables'!$K$22,0)*('inputs and tables'!$K$15+'inputs and tables'!$K$16)))*(IF(AND(J2848=0,'inputs and tables'!$K$16=1),(data!C2848/data!C2849-1)*'inputs and tables'!$K$18+1,1)*IF(AND(J2848=1,'inputs and tables'!$K$15=1),(data!C2849/data!C2848-1)*'inputs and tables'!$K$17+1,1))</f>
        <v>29535840.835920855</v>
      </c>
      <c r="P2849" s="10">
        <f ca="1">(P2848+(IF(K2848&lt;&gt;K2847,(-P2848*'inputs and tables'!$K$22-'inputs and tables'!$K$21)-P2848*'inputs and tables'!$K$22,0)*('inputs and tables'!$K$15+'inputs and tables'!$K$16)))*(IF(AND(K2848=0,'inputs and tables'!$K$16=1),data!C2848/data!C2849,1)*IF(AND(K2848=1,'inputs and tables'!$K$15=1),data!C2849/data!C2848,1))</f>
        <v>101611.16548251333</v>
      </c>
      <c r="R2849" s="36">
        <f ca="1">1-O2849/MAX($O$202:O2849)</f>
        <v>0.56409522637261511</v>
      </c>
      <c r="S2849" s="36">
        <f>1-N2849/MAX($N$202:N2849)</f>
        <v>0.7181181984888132</v>
      </c>
    </row>
    <row r="2850" spans="1:19" x14ac:dyDescent="0.4">
      <c r="A2850" s="17">
        <f t="shared" si="136"/>
        <v>2848</v>
      </c>
      <c r="B2850">
        <v>1666310400</v>
      </c>
      <c r="C2850">
        <v>19166.45</v>
      </c>
      <c r="D2850" s="14">
        <f t="shared" si="134"/>
        <v>44855</v>
      </c>
      <c r="F2850">
        <f ca="1">IF(A2850&lt;$F$2,"",AVERAGE(INDIRECT("C"&amp;A2850-$F$2+3):C2850))</f>
        <v>19622.173409090909</v>
      </c>
      <c r="G2850" s="2">
        <f ca="1">IF(A2850&lt;$G$2,"",IF(A2850=$G$2,AVERAGE(INDIRECT("C"&amp;A2850-$G$2+3):C2850),G2849+(2/($G$2+3))*(C2850-G2849)))</f>
        <v>19743.480556996525</v>
      </c>
      <c r="J2850">
        <f ca="1">IF(F2850="","",IF(C2850&lt;(F2850*(1-'inputs and tables'!$K$14)),0,IF(C2850&gt;(F2850*(1+'inputs and tables'!$K$14)),1,J2849)))</f>
        <v>0</v>
      </c>
      <c r="K2850">
        <f ca="1">IF(G2850="","",IF(C2850&lt;(G2850*(1-'inputs and tables'!$K$14)),0,IF(C2850&gt;(G2850*(1+'inputs and tables'!$K$14)),1,K2849)))</f>
        <v>0</v>
      </c>
      <c r="N2850" s="13">
        <f t="shared" si="135"/>
        <v>68971.355572348824</v>
      </c>
      <c r="O2850" s="10">
        <f ca="1">(O2849+(IF(J2849&lt;&gt;J2848,(-O2849*'inputs and tables'!$K$22-'inputs and tables'!$K$21)-O2849*'inputs and tables'!$K$22,0)*('inputs and tables'!$K$15+'inputs and tables'!$K$16)))*(IF(AND(J2849=0,'inputs and tables'!$K$16=1),(data!C2849/data!C2850-1)*'inputs and tables'!$K$18+1,1)*IF(AND(J2849=1,'inputs and tables'!$K$15=1),(data!C2850/data!C2849-1)*'inputs and tables'!$K$17+1,1))</f>
        <v>29344800.857811756</v>
      </c>
      <c r="P2850" s="10">
        <f ca="1">(P2849+(IF(K2849&lt;&gt;K2848,(-P2849*'inputs and tables'!$K$22-'inputs and tables'!$K$21)-P2849*'inputs and tables'!$K$22,0)*('inputs and tables'!$K$15+'inputs and tables'!$K$16)))*(IF(AND(K2849=0,'inputs and tables'!$K$16=1),data!C2849/data!C2850,1)*IF(AND(K2849=1,'inputs and tables'!$K$15=1),data!C2850/data!C2849,1))</f>
        <v>100953.93703463345</v>
      </c>
      <c r="R2850" s="36">
        <f ca="1">1-O2850/MAX($O$202:O2850)</f>
        <v>0.56691469032063824</v>
      </c>
      <c r="S2850" s="36">
        <f>1-N2850/MAX($N$202:N2850)</f>
        <v>0.71628309681438096</v>
      </c>
    </row>
    <row r="2851" spans="1:19" x14ac:dyDescent="0.4">
      <c r="A2851" s="17">
        <f t="shared" si="136"/>
        <v>2849</v>
      </c>
      <c r="B2851">
        <v>1666396800</v>
      </c>
      <c r="C2851">
        <v>19209.099999999999</v>
      </c>
      <c r="D2851" s="14">
        <f t="shared" si="134"/>
        <v>44856</v>
      </c>
      <c r="F2851">
        <f ca="1">IF(A2851&lt;$F$2,"",AVERAGE(INDIRECT("C"&amp;A2851-$F$2+3):C2851))</f>
        <v>19619.610454545458</v>
      </c>
      <c r="G2851" s="2">
        <f ca="1">IF(A2851&lt;$G$2,"",IF(A2851=$G$2,AVERAGE(INDIRECT("C"&amp;A2851-$G$2+3):C2851),G2850+(2/($G$2+3))*(C2851-G2850)))</f>
        <v>19720.74095882646</v>
      </c>
      <c r="J2851">
        <f ca="1">IF(F2851="","",IF(C2851&lt;(F2851*(1-'inputs and tables'!$K$14)),0,IF(C2851&gt;(F2851*(1+'inputs and tables'!$K$14)),1,J2850)))</f>
        <v>0</v>
      </c>
      <c r="K2851">
        <f ca="1">IF(G2851="","",IF(C2851&lt;(G2851*(1-'inputs and tables'!$K$14)),0,IF(C2851&gt;(G2851*(1+'inputs and tables'!$K$14)),1,K2850)))</f>
        <v>0</v>
      </c>
      <c r="N2851" s="13">
        <f t="shared" si="135"/>
        <v>69124.833567238878</v>
      </c>
      <c r="O2851" s="10">
        <f ca="1">(O2850+(IF(J2850&lt;&gt;J2849,(-O2850*'inputs and tables'!$K$22-'inputs and tables'!$K$21)-O2850*'inputs and tables'!$K$22,0)*('inputs and tables'!$K$15+'inputs and tables'!$K$16)))*(IF(AND(J2850=0,'inputs and tables'!$K$16=1),(data!C2850/data!C2851-1)*'inputs and tables'!$K$18+1,1)*IF(AND(J2850=1,'inputs and tables'!$K$15=1),(data!C2851/data!C2850-1)*'inputs and tables'!$K$17+1,1))</f>
        <v>29279646.542586911</v>
      </c>
      <c r="P2851" s="10">
        <f ca="1">(P2850+(IF(K2850&lt;&gt;K2849,(-P2850*'inputs and tables'!$K$22-'inputs and tables'!$K$21)-P2850*'inputs and tables'!$K$22,0)*('inputs and tables'!$K$15+'inputs and tables'!$K$16)))*(IF(AND(K2850=0,'inputs and tables'!$K$16=1),data!C2850/data!C2851,1)*IF(AND(K2850=1,'inputs and tables'!$K$15=1),data!C2851/data!C2850,1))</f>
        <v>100729.78882287304</v>
      </c>
      <c r="R2851" s="36">
        <f ca="1">1-O2851/MAX($O$202:O2851)</f>
        <v>0.56787627042891109</v>
      </c>
      <c r="S2851" s="36">
        <f>1-N2851/MAX($N$202:N2851)</f>
        <v>0.71565175789033053</v>
      </c>
    </row>
    <row r="2852" spans="1:19" x14ac:dyDescent="0.4">
      <c r="A2852" s="17">
        <f t="shared" si="136"/>
        <v>2850</v>
      </c>
      <c r="B2852">
        <v>1666483200</v>
      </c>
      <c r="C2852">
        <v>19572.439999999999</v>
      </c>
      <c r="D2852" s="14">
        <f t="shared" si="134"/>
        <v>44857</v>
      </c>
      <c r="F2852">
        <f ca="1">IF(A2852&lt;$F$2,"",AVERAGE(INDIRECT("C"&amp;A2852-$F$2+3):C2852))</f>
        <v>19578.881818181817</v>
      </c>
      <c r="G2852" s="2">
        <f ca="1">IF(A2852&lt;$G$2,"",IF(A2852=$G$2,AVERAGE(INDIRECT("C"&amp;A2852-$G$2+3):C2852),G2851+(2/($G$2+3))*(C2852-G2851)))</f>
        <v>19714.430279727461</v>
      </c>
      <c r="J2852">
        <f ca="1">IF(F2852="","",IF(C2852&lt;(F2852*(1-'inputs and tables'!$K$14)),0,IF(C2852&gt;(F2852*(1+'inputs and tables'!$K$14)),1,J2851)))</f>
        <v>0</v>
      </c>
      <c r="K2852">
        <f ca="1">IF(G2852="","",IF(C2852&lt;(G2852*(1-'inputs and tables'!$K$14)),0,IF(C2852&gt;(G2852*(1+'inputs and tables'!$K$14)),1,K2851)))</f>
        <v>0</v>
      </c>
      <c r="N2852" s="13">
        <f t="shared" si="135"/>
        <v>70432.329338947107</v>
      </c>
      <c r="O2852" s="10">
        <f ca="1">(O2851+(IF(J2851&lt;&gt;J2850,(-O2851*'inputs and tables'!$K$22-'inputs and tables'!$K$21)-O2851*'inputs and tables'!$K$22,0)*('inputs and tables'!$K$15+'inputs and tables'!$K$16)))*(IF(AND(J2851=0,'inputs and tables'!$K$16=1),(data!C2851/data!C2852-1)*'inputs and tables'!$K$18+1,1)*IF(AND(J2851=1,'inputs and tables'!$K$15=1),(data!C2852/data!C2851-1)*'inputs and tables'!$K$17+1,1))</f>
        <v>28736103.337203037</v>
      </c>
      <c r="P2852" s="10">
        <f ca="1">(P2851+(IF(K2851&lt;&gt;K2850,(-P2851*'inputs and tables'!$K$22-'inputs and tables'!$K$21)-P2851*'inputs and tables'!$K$22,0)*('inputs and tables'!$K$15+'inputs and tables'!$K$16)))*(IF(AND(K2851=0,'inputs and tables'!$K$16=1),data!C2851/data!C2852,1)*IF(AND(K2851=1,'inputs and tables'!$K$15=1),data!C2852/data!C2851,1))</f>
        <v>98859.855310704777</v>
      </c>
      <c r="R2852" s="36">
        <f ca="1">1-O2852/MAX($O$202:O2852)</f>
        <v>0.57589815405212619</v>
      </c>
      <c r="S2852" s="36">
        <f>1-N2852/MAX($N$202:N2852)</f>
        <v>0.71027331276337891</v>
      </c>
    </row>
    <row r="2853" spans="1:19" x14ac:dyDescent="0.4">
      <c r="A2853" s="17">
        <f t="shared" si="136"/>
        <v>2851</v>
      </c>
      <c r="B2853">
        <v>1666569600</v>
      </c>
      <c r="C2853">
        <v>19330.41</v>
      </c>
      <c r="D2853" s="14">
        <f t="shared" si="134"/>
        <v>44858</v>
      </c>
      <c r="F2853">
        <f ca="1">IF(A2853&lt;$F$2,"",AVERAGE(INDIRECT("C"&amp;A2853-$F$2+3):C2853))</f>
        <v>19526.129318181818</v>
      </c>
      <c r="G2853" s="2">
        <f ca="1">IF(A2853&lt;$G$2,"",IF(A2853=$G$2,AVERAGE(INDIRECT("C"&amp;A2853-$G$2+3):C2853),G2852+(2/($G$2+3))*(C2853-G2852)))</f>
        <v>19698.088991228422</v>
      </c>
      <c r="J2853">
        <f ca="1">IF(F2853="","",IF(C2853&lt;(F2853*(1-'inputs and tables'!$K$14)),0,IF(C2853&gt;(F2853*(1+'inputs and tables'!$K$14)),1,J2852)))</f>
        <v>0</v>
      </c>
      <c r="K2853">
        <f ca="1">IF(G2853="","",IF(C2853&lt;(G2853*(1-'inputs and tables'!$K$14)),0,IF(C2853&gt;(G2853*(1+'inputs and tables'!$K$14)),1,K2852)))</f>
        <v>0</v>
      </c>
      <c r="N2853" s="13">
        <f t="shared" si="135"/>
        <v>69561.373205225129</v>
      </c>
      <c r="O2853" s="10">
        <f ca="1">(O2852+(IF(J2852&lt;&gt;J2851,(-O2852*'inputs and tables'!$K$22-'inputs and tables'!$K$21)-O2852*'inputs and tables'!$K$22,0)*('inputs and tables'!$K$15+'inputs and tables'!$K$16)))*(IF(AND(J2852=0,'inputs and tables'!$K$16=1),(data!C2852/data!C2853-1)*'inputs and tables'!$K$18+1,1)*IF(AND(J2852=1,'inputs and tables'!$K$15=1),(data!C2853/data!C2852-1)*'inputs and tables'!$K$17+1,1))</f>
        <v>29095899.073077407</v>
      </c>
      <c r="P2853" s="10">
        <f ca="1">(P2852+(IF(K2852&lt;&gt;K2851,(-P2852*'inputs and tables'!$K$22-'inputs and tables'!$K$21)-P2852*'inputs and tables'!$K$22,0)*('inputs and tables'!$K$15+'inputs and tables'!$K$16)))*(IF(AND(K2852=0,'inputs and tables'!$K$16=1),data!C2852/data!C2853,1)*IF(AND(K2852=1,'inputs and tables'!$K$15=1),data!C2853/data!C2852,1))</f>
        <v>100097.64854845038</v>
      </c>
      <c r="R2853" s="36">
        <f ca="1">1-O2853/MAX($O$202:O2853)</f>
        <v>0.57058810787231073</v>
      </c>
      <c r="S2853" s="36">
        <f>1-N2853/MAX($N$202:N2853)</f>
        <v>0.71385603163296696</v>
      </c>
    </row>
    <row r="2854" spans="1:19" x14ac:dyDescent="0.4">
      <c r="A2854" s="17">
        <f t="shared" si="136"/>
        <v>2852</v>
      </c>
      <c r="B2854">
        <v>1666656000</v>
      </c>
      <c r="C2854">
        <v>20086.28</v>
      </c>
      <c r="D2854" s="14">
        <f t="shared" si="134"/>
        <v>44859</v>
      </c>
      <c r="F2854">
        <f ca="1">IF(A2854&lt;$F$2,"",AVERAGE(INDIRECT("C"&amp;A2854-$F$2+3):C2854))</f>
        <v>19486.460227272724</v>
      </c>
      <c r="G2854" s="2">
        <f ca="1">IF(A2854&lt;$G$2,"",IF(A2854=$G$2,AVERAGE(INDIRECT("C"&amp;A2854-$G$2+3):C2854),G2853+(2/($G$2+3))*(C2854-G2853)))</f>
        <v>19714.607757559126</v>
      </c>
      <c r="J2854">
        <f ca="1">IF(F2854="","",IF(C2854&lt;(F2854*(1-'inputs and tables'!$K$14)),0,IF(C2854&gt;(F2854*(1+'inputs and tables'!$K$14)),1,J2853)))</f>
        <v>1</v>
      </c>
      <c r="K2854">
        <f ca="1">IF(G2854="","",IF(C2854&lt;(G2854*(1-'inputs and tables'!$K$14)),0,IF(C2854&gt;(G2854*(1+'inputs and tables'!$K$14)),1,K2853)))</f>
        <v>1</v>
      </c>
      <c r="N2854" s="13">
        <f t="shared" si="135"/>
        <v>72281.406311850064</v>
      </c>
      <c r="O2854" s="10">
        <f ca="1">(O2853+(IF(J2853&lt;&gt;J2852,(-O2853*'inputs and tables'!$K$22-'inputs and tables'!$K$21)-O2853*'inputs and tables'!$K$22,0)*('inputs and tables'!$K$15+'inputs and tables'!$K$16)))*(IF(AND(J2853=0,'inputs and tables'!$K$16=1),(data!C2853/data!C2854-1)*'inputs and tables'!$K$18+1,1)*IF(AND(J2853=1,'inputs and tables'!$K$15=1),(data!C2854/data!C2853-1)*'inputs and tables'!$K$17+1,1))</f>
        <v>28000986.663593568</v>
      </c>
      <c r="P2854" s="10">
        <f ca="1">(P2853+(IF(K2853&lt;&gt;K2852,(-P2853*'inputs and tables'!$K$22-'inputs and tables'!$K$21)-P2853*'inputs and tables'!$K$22,0)*('inputs and tables'!$K$15+'inputs and tables'!$K$16)))*(IF(AND(K2853=0,'inputs and tables'!$K$16=1),data!C2853/data!C2854,1)*IF(AND(K2853=1,'inputs and tables'!$K$15=1),data!C2854/data!C2853,1))</f>
        <v>96330.858002449968</v>
      </c>
      <c r="R2854" s="36">
        <f ca="1">1-O2854/MAX($O$202:O2854)</f>
        <v>0.58674737513845243</v>
      </c>
      <c r="S2854" s="36">
        <f>1-N2854/MAX($N$202:N2854)</f>
        <v>0.70266704798649537</v>
      </c>
    </row>
    <row r="2855" spans="1:19" x14ac:dyDescent="0.4">
      <c r="A2855" s="17">
        <f t="shared" si="136"/>
        <v>2853</v>
      </c>
      <c r="B2855">
        <v>1666742400</v>
      </c>
      <c r="C2855">
        <v>20775.400000000001</v>
      </c>
      <c r="D2855" s="14">
        <f t="shared" si="134"/>
        <v>44860</v>
      </c>
      <c r="F2855">
        <f ca="1">IF(A2855&lt;$F$2,"",AVERAGE(INDIRECT("C"&amp;A2855-$F$2+3):C2855))</f>
        <v>19449.47590909091</v>
      </c>
      <c r="G2855" s="2">
        <f ca="1">IF(A2855&lt;$G$2,"",IF(A2855=$G$2,AVERAGE(INDIRECT("C"&amp;A2855-$G$2+3):C2855),G2854+(2/($G$2+3))*(C2855-G2854)))</f>
        <v>19759.747852982142</v>
      </c>
      <c r="J2855">
        <f ca="1">IF(F2855="","",IF(C2855&lt;(F2855*(1-'inputs and tables'!$K$14)),0,IF(C2855&gt;(F2855*(1+'inputs and tables'!$K$14)),1,J2854)))</f>
        <v>1</v>
      </c>
      <c r="K2855">
        <f ca="1">IF(G2855="","",IF(C2855&lt;(G2855*(1-'inputs and tables'!$K$14)),0,IF(C2855&gt;(G2855*(1+'inputs and tables'!$K$14)),1,K2854)))</f>
        <v>1</v>
      </c>
      <c r="N2855" s="13">
        <f t="shared" si="135"/>
        <v>74761.236460470027</v>
      </c>
      <c r="O2855" s="10">
        <f ca="1">(O2854+(IF(J2854&lt;&gt;J2853,(-O2854*'inputs and tables'!$K$22-'inputs and tables'!$K$21)-O2854*'inputs and tables'!$K$22,0)*('inputs and tables'!$K$15+'inputs and tables'!$K$16)))*(IF(AND(J2854=0,'inputs and tables'!$K$16=1),(data!C2854/data!C2855-1)*'inputs and tables'!$K$18+1,1)*IF(AND(J2854=1,'inputs and tables'!$K$15=1),(data!C2855/data!C2854-1)*'inputs and tables'!$K$17+1,1))</f>
        <v>30102141.598462023</v>
      </c>
      <c r="P2855" s="10">
        <f ca="1">(P2854+(IF(K2854&lt;&gt;K2853,(-P2854*'inputs and tables'!$K$22-'inputs and tables'!$K$21)-P2854*'inputs and tables'!$K$22,0)*('inputs and tables'!$K$15+'inputs and tables'!$K$16)))*(IF(AND(K2854=0,'inputs and tables'!$K$16=1),data!C2854/data!C2855,1)*IF(AND(K2854=1,'inputs and tables'!$K$15=1),data!C2855/data!C2854,1))</f>
        <v>99436.505073583103</v>
      </c>
      <c r="R2855" s="36">
        <f ca="1">1-O2855/MAX($O$202:O2855)</f>
        <v>0.55573747529073958</v>
      </c>
      <c r="S2855" s="36">
        <f>1-N2855/MAX($N$202:N2855)</f>
        <v>0.69246615046383075</v>
      </c>
    </row>
    <row r="2856" spans="1:19" x14ac:dyDescent="0.4">
      <c r="A2856" s="17">
        <f t="shared" si="136"/>
        <v>2854</v>
      </c>
      <c r="B2856">
        <v>1666828800</v>
      </c>
      <c r="C2856">
        <v>20296.97</v>
      </c>
      <c r="D2856" s="14">
        <f t="shared" si="134"/>
        <v>44861</v>
      </c>
      <c r="F2856">
        <f ca="1">IF(A2856&lt;$F$2,"",AVERAGE(INDIRECT("C"&amp;A2856-$F$2+3):C2856))</f>
        <v>19452.252954545456</v>
      </c>
      <c r="G2856" s="2">
        <f ca="1">IF(A2856&lt;$G$2,"",IF(A2856=$G$2,AVERAGE(INDIRECT("C"&amp;A2856-$G$2+3):C2856),G2855+(2/($G$2+3))*(C2856-G2855)))</f>
        <v>19782.608369876518</v>
      </c>
      <c r="J2856">
        <f ca="1">IF(F2856="","",IF(C2856&lt;(F2856*(1-'inputs and tables'!$K$14)),0,IF(C2856&gt;(F2856*(1+'inputs and tables'!$K$14)),1,J2855)))</f>
        <v>1</v>
      </c>
      <c r="K2856">
        <f ca="1">IF(G2856="","",IF(C2856&lt;(G2856*(1-'inputs and tables'!$K$14)),0,IF(C2856&gt;(G2856*(1+'inputs and tables'!$K$14)),1,K2855)))</f>
        <v>1</v>
      </c>
      <c r="N2856" s="13">
        <f t="shared" si="135"/>
        <v>73039.584008060803</v>
      </c>
      <c r="O2856" s="10">
        <f ca="1">(O2855+(IF(J2855&lt;&gt;J2854,(-O2855*'inputs and tables'!$K$22-'inputs and tables'!$K$21)-O2855*'inputs and tables'!$K$22,0)*('inputs and tables'!$K$15+'inputs and tables'!$K$16)))*(IF(AND(J2855=0,'inputs and tables'!$K$16=1),(data!C2855/data!C2856-1)*'inputs and tables'!$K$18+1,1)*IF(AND(J2855=1,'inputs and tables'!$K$15=1),(data!C2856/data!C2855-1)*'inputs and tables'!$K$17+1,1))</f>
        <v>28542413.404966712</v>
      </c>
      <c r="P2856" s="10">
        <f ca="1">(P2855+(IF(K2855&lt;&gt;K2854,(-P2855*'inputs and tables'!$K$22-'inputs and tables'!$K$21)-P2855*'inputs and tables'!$K$22,0)*('inputs and tables'!$K$15+'inputs and tables'!$K$16)))*(IF(AND(K2855=0,'inputs and tables'!$K$16=1),data!C2855/data!C2856,1)*IF(AND(K2855=1,'inputs and tables'!$K$15=1),data!C2856/data!C2855,1))</f>
        <v>97146.613802062246</v>
      </c>
      <c r="R2856" s="36">
        <f ca="1">1-O2856/MAX($O$202:O2856)</f>
        <v>0.57875672735411576</v>
      </c>
      <c r="S2856" s="36">
        <f>1-N2856/MAX($N$202:N2856)</f>
        <v>0.6995482485044745</v>
      </c>
    </row>
    <row r="2857" spans="1:19" x14ac:dyDescent="0.4">
      <c r="A2857" s="17">
        <f t="shared" si="136"/>
        <v>2855</v>
      </c>
      <c r="B2857">
        <v>1666915200</v>
      </c>
      <c r="C2857">
        <v>20597.91</v>
      </c>
      <c r="D2857" s="14">
        <f t="shared" si="134"/>
        <v>44862</v>
      </c>
      <c r="F2857">
        <f ca="1">IF(A2857&lt;$F$2,"",AVERAGE(INDIRECT("C"&amp;A2857-$F$2+3):C2857))</f>
        <v>19460.665227272726</v>
      </c>
      <c r="G2857" s="2">
        <f ca="1">IF(A2857&lt;$G$2,"",IF(A2857=$G$2,AVERAGE(INDIRECT("C"&amp;A2857-$G$2+3):C2857),G2856+(2/($G$2+3))*(C2857-G2856)))</f>
        <v>19817.302056264751</v>
      </c>
      <c r="J2857">
        <f ca="1">IF(F2857="","",IF(C2857&lt;(F2857*(1-'inputs and tables'!$K$14)),0,IF(C2857&gt;(F2857*(1+'inputs and tables'!$K$14)),1,J2856)))</f>
        <v>1</v>
      </c>
      <c r="K2857">
        <f ca="1">IF(G2857="","",IF(C2857&lt;(G2857*(1-'inputs and tables'!$K$14)),0,IF(C2857&gt;(G2857*(1+'inputs and tables'!$K$14)),1,K2856)))</f>
        <v>1</v>
      </c>
      <c r="N2857" s="13">
        <f t="shared" si="135"/>
        <v>74122.530497678992</v>
      </c>
      <c r="O2857" s="10">
        <f ca="1">(O2856+(IF(J2856&lt;&gt;J2855,(-O2856*'inputs and tables'!$K$22-'inputs and tables'!$K$21)-O2856*'inputs and tables'!$K$22,0)*('inputs and tables'!$K$15+'inputs and tables'!$K$16)))*(IF(AND(J2856=0,'inputs and tables'!$K$16=1),(data!C2856/data!C2857-1)*'inputs and tables'!$K$18+1,1)*IF(AND(J2856=1,'inputs and tables'!$K$15=1),(data!C2857/data!C2856-1)*'inputs and tables'!$K$17+1,1))</f>
        <v>29494599.679701511</v>
      </c>
      <c r="P2857" s="10">
        <f ca="1">(P2856+(IF(K2856&lt;&gt;K2855,(-P2856*'inputs and tables'!$K$22-'inputs and tables'!$K$21)-P2856*'inputs and tables'!$K$22,0)*('inputs and tables'!$K$15+'inputs and tables'!$K$16)))*(IF(AND(K2856=0,'inputs and tables'!$K$16=1),data!C2856/data!C2857,1)*IF(AND(K2856=1,'inputs and tables'!$K$15=1),data!C2857/data!C2856,1))</f>
        <v>98586.99145240082</v>
      </c>
      <c r="R2857" s="36">
        <f ca="1">1-O2857/MAX($O$202:O2857)</f>
        <v>0.56470388406974292</v>
      </c>
      <c r="S2857" s="36">
        <f>1-N2857/MAX($N$202:N2857)</f>
        <v>0.69509349737191317</v>
      </c>
    </row>
    <row r="2858" spans="1:19" x14ac:dyDescent="0.4">
      <c r="A2858" s="17">
        <f t="shared" si="136"/>
        <v>2856</v>
      </c>
      <c r="B2858">
        <v>1667001600</v>
      </c>
      <c r="C2858">
        <v>20823.53</v>
      </c>
      <c r="D2858" s="14">
        <f t="shared" si="134"/>
        <v>44863</v>
      </c>
      <c r="F2858">
        <f ca="1">IF(A2858&lt;$F$2,"",AVERAGE(INDIRECT("C"&amp;A2858-$F$2+3):C2858))</f>
        <v>19486.116590909092</v>
      </c>
      <c r="G2858" s="2">
        <f ca="1">IF(A2858&lt;$G$2,"",IF(A2858=$G$2,AVERAGE(INDIRECT("C"&amp;A2858-$G$2+3):C2858),G2857+(2/($G$2+3))*(C2858-G2857)))</f>
        <v>19860.120266636462</v>
      </c>
      <c r="J2858">
        <f ca="1">IF(F2858="","",IF(C2858&lt;(F2858*(1-'inputs and tables'!$K$14)),0,IF(C2858&gt;(F2858*(1+'inputs and tables'!$K$14)),1,J2857)))</f>
        <v>1</v>
      </c>
      <c r="K2858">
        <f ca="1">IF(G2858="","",IF(C2858&lt;(G2858*(1-'inputs and tables'!$K$14)),0,IF(C2858&gt;(G2858*(1+'inputs and tables'!$K$14)),1,K2857)))</f>
        <v>1</v>
      </c>
      <c r="N2858" s="13">
        <f t="shared" si="135"/>
        <v>74934.434488466708</v>
      </c>
      <c r="O2858" s="10">
        <f ca="1">(O2857+(IF(J2857&lt;&gt;J2856,(-O2857*'inputs and tables'!$K$22-'inputs and tables'!$K$21)-O2857*'inputs and tables'!$K$22,0)*('inputs and tables'!$K$15+'inputs and tables'!$K$16)))*(IF(AND(J2857=0,'inputs and tables'!$K$16=1),(data!C2857/data!C2858-1)*'inputs and tables'!$K$18+1,1)*IF(AND(J2857=1,'inputs and tables'!$K$15=1),(data!C2858/data!C2857-1)*'inputs and tables'!$K$17+1,1))</f>
        <v>30221507.703593355</v>
      </c>
      <c r="P2858" s="10">
        <f ca="1">(P2857+(IF(K2857&lt;&gt;K2856,(-P2857*'inputs and tables'!$K$22-'inputs and tables'!$K$21)-P2857*'inputs and tables'!$K$22,0)*('inputs and tables'!$K$15+'inputs and tables'!$K$16)))*(IF(AND(K2857=0,'inputs and tables'!$K$16=1),data!C2857/data!C2858,1)*IF(AND(K2857=1,'inputs and tables'!$K$15=1),data!C2858/data!C2857,1))</f>
        <v>99666.867857894904</v>
      </c>
      <c r="R2858" s="36">
        <f ca="1">1-O2858/MAX($O$202:O2858)</f>
        <v>0.55397581035879773</v>
      </c>
      <c r="S2858" s="36">
        <f>1-N2858/MAX($N$202:N2858)</f>
        <v>0.69175369225950378</v>
      </c>
    </row>
    <row r="2859" spans="1:19" x14ac:dyDescent="0.4">
      <c r="A2859" s="17">
        <f t="shared" si="136"/>
        <v>2857</v>
      </c>
      <c r="B2859">
        <v>1667088000</v>
      </c>
      <c r="C2859">
        <v>20630.68</v>
      </c>
      <c r="D2859" s="14">
        <f t="shared" si="134"/>
        <v>44864</v>
      </c>
      <c r="F2859">
        <f ca="1">IF(A2859&lt;$F$2,"",AVERAGE(INDIRECT("C"&amp;A2859-$F$2+3):C2859))</f>
        <v>19504.97204545455</v>
      </c>
      <c r="G2859" s="2">
        <f ca="1">IF(A2859&lt;$G$2,"",IF(A2859=$G$2,AVERAGE(INDIRECT("C"&amp;A2859-$G$2+3):C2859),G2858+(2/($G$2+3))*(C2859-G2858)))</f>
        <v>19892.910042524272</v>
      </c>
      <c r="J2859">
        <f ca="1">IF(F2859="","",IF(C2859&lt;(F2859*(1-'inputs and tables'!$K$14)),0,IF(C2859&gt;(F2859*(1+'inputs and tables'!$K$14)),1,J2858)))</f>
        <v>1</v>
      </c>
      <c r="K2859">
        <f ca="1">IF(G2859="","",IF(C2859&lt;(G2859*(1-'inputs and tables'!$K$14)),0,IF(C2859&gt;(G2859*(1+'inputs and tables'!$K$14)),1,K2858)))</f>
        <v>1</v>
      </c>
      <c r="N2859" s="13">
        <f t="shared" si="135"/>
        <v>74240.454856238139</v>
      </c>
      <c r="O2859" s="10">
        <f ca="1">(O2858+(IF(J2858&lt;&gt;J2857,(-O2858*'inputs and tables'!$K$22-'inputs and tables'!$K$21)-O2858*'inputs and tables'!$K$22,0)*('inputs and tables'!$K$15+'inputs and tables'!$K$16)))*(IF(AND(J2858=0,'inputs and tables'!$K$16=1),(data!C2858/data!C2859-1)*'inputs and tables'!$K$18+1,1)*IF(AND(J2858=1,'inputs and tables'!$K$15=1),(data!C2859/data!C2858-1)*'inputs and tables'!$K$17+1,1))</f>
        <v>29591763.853178207</v>
      </c>
      <c r="P2859" s="10">
        <f ca="1">(P2858+(IF(K2858&lt;&gt;K2857,(-P2858*'inputs and tables'!$K$22-'inputs and tables'!$K$21)-P2858*'inputs and tables'!$K$22,0)*('inputs and tables'!$K$15+'inputs and tables'!$K$16)))*(IF(AND(K2858=0,'inputs and tables'!$K$16=1),data!C2858/data!C2859,1)*IF(AND(K2858=1,'inputs and tables'!$K$15=1),data!C2859/data!C2858,1))</f>
        <v>98743.837254227095</v>
      </c>
      <c r="R2859" s="36">
        <f ca="1">1-O2859/MAX($O$202:O2859)</f>
        <v>0.56326988639622688</v>
      </c>
      <c r="S2859" s="36">
        <f>1-N2859/MAX($N$202:N2859)</f>
        <v>0.69460840999697449</v>
      </c>
    </row>
    <row r="2860" spans="1:19" x14ac:dyDescent="0.4">
      <c r="A2860" s="17">
        <f t="shared" si="136"/>
        <v>2858</v>
      </c>
      <c r="B2860">
        <v>1667174400</v>
      </c>
      <c r="C2860">
        <v>20489.939999999999</v>
      </c>
      <c r="D2860" s="14">
        <f t="shared" si="134"/>
        <v>44865</v>
      </c>
      <c r="F2860">
        <f ca="1">IF(A2860&lt;$F$2,"",AVERAGE(INDIRECT("C"&amp;A2860-$F$2+3):C2860))</f>
        <v>19513.530454545456</v>
      </c>
      <c r="G2860" s="2">
        <f ca="1">IF(A2860&lt;$G$2,"",IF(A2860=$G$2,AVERAGE(INDIRECT("C"&amp;A2860-$G$2+3):C2860),G2859+(2/($G$2+3))*(C2860-G2859)))</f>
        <v>19918.315572629621</v>
      </c>
      <c r="J2860">
        <f ca="1">IF(F2860="","",IF(C2860&lt;(F2860*(1-'inputs and tables'!$K$14)),0,IF(C2860&gt;(F2860*(1+'inputs and tables'!$K$14)),1,J2859)))</f>
        <v>1</v>
      </c>
      <c r="K2860">
        <f ca="1">IF(G2860="","",IF(C2860&lt;(G2860*(1-'inputs and tables'!$K$14)),0,IF(C2860&gt;(G2860*(1+'inputs and tables'!$K$14)),1,K2859)))</f>
        <v>1</v>
      </c>
      <c r="N2860" s="13">
        <f t="shared" si="135"/>
        <v>73733.99546583186</v>
      </c>
      <c r="O2860" s="10">
        <f ca="1">(O2859+(IF(J2859&lt;&gt;J2858,(-O2859*'inputs and tables'!$K$22-'inputs and tables'!$K$21)-O2859*'inputs and tables'!$K$22,0)*('inputs and tables'!$K$15+'inputs and tables'!$K$16)))*(IF(AND(J2859=0,'inputs and tables'!$K$16=1),(data!C2859/data!C2860-1)*'inputs and tables'!$K$18+1,1)*IF(AND(J2859=1,'inputs and tables'!$K$15=1),(data!C2860/data!C2859-1)*'inputs and tables'!$K$17+1,1))</f>
        <v>29137553.13881655</v>
      </c>
      <c r="P2860" s="10">
        <f ca="1">(P2859+(IF(K2859&lt;&gt;K2858,(-P2859*'inputs and tables'!$K$22-'inputs and tables'!$K$21)-P2859*'inputs and tables'!$K$22,0)*('inputs and tables'!$K$15+'inputs and tables'!$K$16)))*(IF(AND(K2859=0,'inputs and tables'!$K$16=1),data!C2859/data!C2860,1)*IF(AND(K2859=1,'inputs and tables'!$K$15=1),data!C2860/data!C2859,1))</f>
        <v>98070.218757155744</v>
      </c>
      <c r="R2860" s="36">
        <f ca="1">1-O2860/MAX($O$202:O2860)</f>
        <v>0.56997335624910317</v>
      </c>
      <c r="S2860" s="36">
        <f>1-N2860/MAX($N$202:N2860)</f>
        <v>0.69669175443239917</v>
      </c>
    </row>
    <row r="2861" spans="1:19" x14ac:dyDescent="0.4">
      <c r="A2861" s="17">
        <f t="shared" si="136"/>
        <v>2859</v>
      </c>
      <c r="B2861">
        <v>1667260800</v>
      </c>
      <c r="C2861">
        <v>20479.63</v>
      </c>
      <c r="D2861" s="14">
        <f t="shared" si="134"/>
        <v>44866</v>
      </c>
      <c r="F2861">
        <f ca="1">IF(A2861&lt;$F$2,"",AVERAGE(INDIRECT("C"&amp;A2861-$F$2+3):C2861))</f>
        <v>19537.666590909092</v>
      </c>
      <c r="G2861" s="2">
        <f ca="1">IF(A2861&lt;$G$2,"",IF(A2861=$G$2,AVERAGE(INDIRECT("C"&amp;A2861-$G$2+3):C2861),G2860+(2/($G$2+3))*(C2861-G2860)))</f>
        <v>19942.201292943253</v>
      </c>
      <c r="J2861">
        <f ca="1">IF(F2861="","",IF(C2861&lt;(F2861*(1-'inputs and tables'!$K$14)),0,IF(C2861&gt;(F2861*(1+'inputs and tables'!$K$14)),1,J2860)))</f>
        <v>1</v>
      </c>
      <c r="K2861">
        <f ca="1">IF(G2861="","",IF(C2861&lt;(G2861*(1-'inputs and tables'!$K$14)),0,IF(C2861&gt;(G2861*(1+'inputs and tables'!$K$14)),1,K2860)))</f>
        <v>1</v>
      </c>
      <c r="N2861" s="13">
        <f t="shared" si="135"/>
        <v>73696.89445464038</v>
      </c>
      <c r="O2861" s="10">
        <f ca="1">(O2860+(IF(J2860&lt;&gt;J2859,(-O2860*'inputs and tables'!$K$22-'inputs and tables'!$K$21)-O2860*'inputs and tables'!$K$22,0)*('inputs and tables'!$K$15+'inputs and tables'!$K$16)))*(IF(AND(J2860=0,'inputs and tables'!$K$16=1),(data!C2860/data!C2861-1)*'inputs and tables'!$K$18+1,1)*IF(AND(J2860=1,'inputs and tables'!$K$15=1),(data!C2861/data!C2860-1)*'inputs and tables'!$K$17+1,1))</f>
        <v>29104565.321920179</v>
      </c>
      <c r="P2861" s="10">
        <f ca="1">(P2860+(IF(K2860&lt;&gt;K2859,(-P2860*'inputs and tables'!$K$22-'inputs and tables'!$K$21)-P2860*'inputs and tables'!$K$22,0)*('inputs and tables'!$K$15+'inputs and tables'!$K$16)))*(IF(AND(K2860=0,'inputs and tables'!$K$16=1),data!C2860/data!C2861,1)*IF(AND(K2860=1,'inputs and tables'!$K$15=1),data!C2861/data!C2860,1))</f>
        <v>98020.872397167084</v>
      </c>
      <c r="R2861" s="36">
        <f ca="1">1-O2861/MAX($O$202:O2861)</f>
        <v>0.57046020701920852</v>
      </c>
      <c r="S2861" s="36">
        <f>1-N2861/MAX($N$202:N2861)</f>
        <v>0.69684437118051079</v>
      </c>
    </row>
    <row r="2862" spans="1:19" x14ac:dyDescent="0.4">
      <c r="A2862" s="17">
        <f t="shared" si="136"/>
        <v>2860</v>
      </c>
      <c r="B2862">
        <v>1667347200</v>
      </c>
      <c r="C2862">
        <v>20151.400000000001</v>
      </c>
      <c r="D2862" s="14">
        <f t="shared" si="134"/>
        <v>44867</v>
      </c>
      <c r="F2862">
        <f ca="1">IF(A2862&lt;$F$2,"",AVERAGE(INDIRECT("C"&amp;A2862-$F$2+3):C2862))</f>
        <v>19551.55340909091</v>
      </c>
      <c r="G2862" s="2">
        <f ca="1">IF(A2862&lt;$G$2,"",IF(A2862=$G$2,AVERAGE(INDIRECT("C"&amp;A2862-$G$2+3):C2862),G2861+(2/($G$2+3))*(C2862-G2861)))</f>
        <v>19951.103365583967</v>
      </c>
      <c r="J2862">
        <f ca="1">IF(F2862="","",IF(C2862&lt;(F2862*(1-'inputs and tables'!$K$14)),0,IF(C2862&gt;(F2862*(1+'inputs and tables'!$K$14)),1,J2861)))</f>
        <v>1</v>
      </c>
      <c r="K2862">
        <f ca="1">IF(G2862="","",IF(C2862&lt;(G2862*(1-'inputs and tables'!$K$14)),0,IF(C2862&gt;(G2862*(1+'inputs and tables'!$K$14)),1,K2861)))</f>
        <v>1</v>
      </c>
      <c r="N2862" s="13">
        <f t="shared" si="135"/>
        <v>72515.743639569671</v>
      </c>
      <c r="O2862" s="10">
        <f ca="1">(O2861+(IF(J2861&lt;&gt;J2860,(-O2861*'inputs and tables'!$K$22-'inputs and tables'!$K$21)-O2861*'inputs and tables'!$K$22,0)*('inputs and tables'!$K$15+'inputs and tables'!$K$16)))*(IF(AND(J2861=0,'inputs and tables'!$K$16=1),(data!C2861/data!C2862-1)*'inputs and tables'!$K$18+1,1)*IF(AND(J2861=1,'inputs and tables'!$K$15=1),(data!C2862/data!C2861-1)*'inputs and tables'!$K$17+1,1))</f>
        <v>28055023.371204708</v>
      </c>
      <c r="P2862" s="10">
        <f ca="1">(P2861+(IF(K2861&lt;&gt;K2860,(-P2861*'inputs and tables'!$K$22-'inputs and tables'!$K$21)-P2861*'inputs and tables'!$K$22,0)*('inputs and tables'!$K$15+'inputs and tables'!$K$16)))*(IF(AND(K2861=0,'inputs and tables'!$K$16=1),data!C2861/data!C2862,1)*IF(AND(K2861=1,'inputs and tables'!$K$15=1),data!C2862/data!C2861,1))</f>
        <v>96449.87766010777</v>
      </c>
      <c r="R2862" s="36">
        <f ca="1">1-O2862/MAX($O$202:O2862)</f>
        <v>0.58594987426723444</v>
      </c>
      <c r="S2862" s="36">
        <f>1-N2862/MAX($N$202:N2862)</f>
        <v>0.70170309040773415</v>
      </c>
    </row>
    <row r="2863" spans="1:19" x14ac:dyDescent="0.4">
      <c r="A2863" s="17">
        <f t="shared" si="136"/>
        <v>2861</v>
      </c>
      <c r="B2863">
        <v>1667433600</v>
      </c>
      <c r="C2863">
        <v>20206.88</v>
      </c>
      <c r="D2863" s="14">
        <f t="shared" si="134"/>
        <v>44868</v>
      </c>
      <c r="F2863">
        <f ca="1">IF(A2863&lt;$F$2,"",AVERAGE(INDIRECT("C"&amp;A2863-$F$2+3):C2863))</f>
        <v>19581.780000000002</v>
      </c>
      <c r="G2863" s="2">
        <f ca="1">IF(A2863&lt;$G$2,"",IF(A2863=$G$2,AVERAGE(INDIRECT("C"&amp;A2863-$G$2+3):C2863),G2862+(2/($G$2+3))*(C2863-G2862)))</f>
        <v>19961.987477686776</v>
      </c>
      <c r="J2863">
        <f ca="1">IF(F2863="","",IF(C2863&lt;(F2863*(1-'inputs and tables'!$K$14)),0,IF(C2863&gt;(F2863*(1+'inputs and tables'!$K$14)),1,J2862)))</f>
        <v>1</v>
      </c>
      <c r="K2863">
        <f ca="1">IF(G2863="","",IF(C2863&lt;(G2863*(1-'inputs and tables'!$K$14)),0,IF(C2863&gt;(G2863*(1+'inputs and tables'!$K$14)),1,K2862)))</f>
        <v>1</v>
      </c>
      <c r="N2863" s="13">
        <f t="shared" si="135"/>
        <v>72715.390982043304</v>
      </c>
      <c r="O2863" s="10">
        <f ca="1">(O2862+(IF(J2862&lt;&gt;J2861,(-O2862*'inputs and tables'!$K$22-'inputs and tables'!$K$21)-O2862*'inputs and tables'!$K$22,0)*('inputs and tables'!$K$15+'inputs and tables'!$K$16)))*(IF(AND(J2862=0,'inputs and tables'!$K$16=1),(data!C2862/data!C2863-1)*'inputs and tables'!$K$18+1,1)*IF(AND(J2862=1,'inputs and tables'!$K$15=1),(data!C2863/data!C2862-1)*'inputs and tables'!$K$17+1,1))</f>
        <v>28228813.210492667</v>
      </c>
      <c r="P2863" s="10">
        <f ca="1">(P2862+(IF(K2862&lt;&gt;K2861,(-P2862*'inputs and tables'!$K$22-'inputs and tables'!$K$21)-P2862*'inputs and tables'!$K$22,0)*('inputs and tables'!$K$15+'inputs and tables'!$K$16)))*(IF(AND(K2862=0,'inputs and tables'!$K$16=1),data!C2862/data!C2863,1)*IF(AND(K2862=1,'inputs and tables'!$K$15=1),data!C2863/data!C2862,1))</f>
        <v>96715.419469241751</v>
      </c>
      <c r="R2863" s="36">
        <f ca="1">1-O2863/MAX($O$202:O2863)</f>
        <v>0.58338499653192977</v>
      </c>
      <c r="S2863" s="36">
        <f>1-N2863/MAX($N$202:N2863)</f>
        <v>0.70088183170887564</v>
      </c>
    </row>
    <row r="2864" spans="1:19" x14ac:dyDescent="0.4">
      <c r="A2864" s="17">
        <f t="shared" si="136"/>
        <v>2862</v>
      </c>
      <c r="B2864">
        <v>1667520000</v>
      </c>
      <c r="C2864">
        <v>21144.2</v>
      </c>
      <c r="D2864" s="14">
        <f t="shared" si="134"/>
        <v>44869</v>
      </c>
      <c r="F2864">
        <f ca="1">IF(A2864&lt;$F$2,"",AVERAGE(INDIRECT("C"&amp;A2864-$F$2+3):C2864))</f>
        <v>19642.724545454545</v>
      </c>
      <c r="G2864" s="2">
        <f ca="1">IF(A2864&lt;$G$2,"",IF(A2864=$G$2,AVERAGE(INDIRECT("C"&amp;A2864-$G$2+3):C2864),G2863+(2/($G$2+3))*(C2864-G2863)))</f>
        <v>20012.294393529894</v>
      </c>
      <c r="J2864">
        <f ca="1">IF(F2864="","",IF(C2864&lt;(F2864*(1-'inputs and tables'!$K$14)),0,IF(C2864&gt;(F2864*(1+'inputs and tables'!$K$14)),1,J2863)))</f>
        <v>1</v>
      </c>
      <c r="K2864">
        <f ca="1">IF(G2864="","",IF(C2864&lt;(G2864*(1-'inputs and tables'!$K$14)),0,IF(C2864&gt;(G2864*(1+'inputs and tables'!$K$14)),1,K2863)))</f>
        <v>1</v>
      </c>
      <c r="N2864" s="13">
        <f t="shared" si="135"/>
        <v>76088.380294361137</v>
      </c>
      <c r="O2864" s="10">
        <f ca="1">(O2863+(IF(J2863&lt;&gt;J2862,(-O2863*'inputs and tables'!$K$22-'inputs and tables'!$K$21)-O2863*'inputs and tables'!$K$22,0)*('inputs and tables'!$K$15+'inputs and tables'!$K$16)))*(IF(AND(J2863=0,'inputs and tables'!$K$16=1),(data!C2863/data!C2864-1)*'inputs and tables'!$K$18+1,1)*IF(AND(J2863=1,'inputs and tables'!$K$15=1),(data!C2864/data!C2863-1)*'inputs and tables'!$K$17+1,1))</f>
        <v>31175023.619844966</v>
      </c>
      <c r="P2864" s="10">
        <f ca="1">(P2863+(IF(K2863&lt;&gt;K2862,(-P2863*'inputs and tables'!$K$22-'inputs and tables'!$K$21)-P2863*'inputs and tables'!$K$22,0)*('inputs and tables'!$K$15+'inputs and tables'!$K$16)))*(IF(AND(K2863=0,'inputs and tables'!$K$16=1),data!C2863/data!C2864,1)*IF(AND(K2863=1,'inputs and tables'!$K$15=1),data!C2864/data!C2863,1))</f>
        <v>101201.67845513714</v>
      </c>
      <c r="R2864" s="36">
        <f ca="1">1-O2864/MAX($O$202:O2864)</f>
        <v>0.53990334355709857</v>
      </c>
      <c r="S2864" s="36">
        <f>1-N2864/MAX($N$202:N2864)</f>
        <v>0.68700688211237004</v>
      </c>
    </row>
    <row r="2865" spans="1:19" x14ac:dyDescent="0.4">
      <c r="A2865" s="17">
        <f t="shared" si="136"/>
        <v>2863</v>
      </c>
      <c r="B2865">
        <v>1667606400</v>
      </c>
      <c r="C2865">
        <v>21300.45</v>
      </c>
      <c r="D2865" s="14">
        <f t="shared" si="134"/>
        <v>44870</v>
      </c>
      <c r="F2865">
        <f ca="1">IF(A2865&lt;$F$2,"",AVERAGE(INDIRECT("C"&amp;A2865-$F$2+3):C2865))</f>
        <v>19685.88818181818</v>
      </c>
      <c r="G2865" s="2">
        <f ca="1">IF(A2865&lt;$G$2,"",IF(A2865=$G$2,AVERAGE(INDIRECT("C"&amp;A2865-$G$2+3):C2865),G2864+(2/($G$2+3))*(C2865-G2864)))</f>
        <v>20067.109525720112</v>
      </c>
      <c r="J2865">
        <f ca="1">IF(F2865="","",IF(C2865&lt;(F2865*(1-'inputs and tables'!$K$14)),0,IF(C2865&gt;(F2865*(1+'inputs and tables'!$K$14)),1,J2864)))</f>
        <v>1</v>
      </c>
      <c r="K2865">
        <f ca="1">IF(G2865="","",IF(C2865&lt;(G2865*(1-'inputs and tables'!$K$14)),0,IF(C2865&gt;(G2865*(1+'inputs and tables'!$K$14)),1,K2864)))</f>
        <v>1</v>
      </c>
      <c r="N2865" s="13">
        <f t="shared" si="135"/>
        <v>76650.653136133071</v>
      </c>
      <c r="O2865" s="10">
        <f ca="1">(O2864+(IF(J2864&lt;&gt;J2863,(-O2864*'inputs and tables'!$K$22-'inputs and tables'!$K$21)-O2864*'inputs and tables'!$K$22,0)*('inputs and tables'!$K$15+'inputs and tables'!$K$16)))*(IF(AND(J2864=0,'inputs and tables'!$K$16=1),(data!C2864/data!C2865-1)*'inputs and tables'!$K$18+1,1)*IF(AND(J2864=1,'inputs and tables'!$K$15=1),(data!C2865/data!C2864-1)*'inputs and tables'!$K$17+1,1))</f>
        <v>31693367.621573657</v>
      </c>
      <c r="P2865" s="10">
        <f ca="1">(P2864+(IF(K2864&lt;&gt;K2863,(-P2864*'inputs and tables'!$K$22-'inputs and tables'!$K$21)-P2864*'inputs and tables'!$K$22,0)*('inputs and tables'!$K$15+'inputs and tables'!$K$16)))*(IF(AND(K2864=0,'inputs and tables'!$K$16=1),data!C2864/data!C2865,1)*IF(AND(K2864=1,'inputs and tables'!$K$15=1),data!C2865/data!C2864,1))</f>
        <v>101949.53187397613</v>
      </c>
      <c r="R2865" s="36">
        <f ca="1">1-O2865/MAX($O$202:O2865)</f>
        <v>0.5322533624378929</v>
      </c>
      <c r="S2865" s="36">
        <f>1-N2865/MAX($N$202:N2865)</f>
        <v>0.68469394642930115</v>
      </c>
    </row>
    <row r="2866" spans="1:19" x14ac:dyDescent="0.4">
      <c r="A2866" s="17">
        <f t="shared" si="136"/>
        <v>2864</v>
      </c>
      <c r="B2866">
        <v>1667692800</v>
      </c>
      <c r="C2866">
        <v>20909.169999999998</v>
      </c>
      <c r="D2866" s="14">
        <f t="shared" si="134"/>
        <v>44871</v>
      </c>
      <c r="F2866">
        <f ca="1">IF(A2866&lt;$F$2,"",AVERAGE(INDIRECT("C"&amp;A2866-$F$2+3):C2866))</f>
        <v>19722.778181818183</v>
      </c>
      <c r="G2866" s="2">
        <f ca="1">IF(A2866&lt;$G$2,"",IF(A2866=$G$2,AVERAGE(INDIRECT("C"&amp;A2866-$G$2+3):C2866),G2865+(2/($G$2+3))*(C2866-G2865)))</f>
        <v>20102.941886327768</v>
      </c>
      <c r="J2866">
        <f ca="1">IF(F2866="","",IF(C2866&lt;(F2866*(1-'inputs and tables'!$K$14)),0,IF(C2866&gt;(F2866*(1+'inputs and tables'!$K$14)),1,J2865)))</f>
        <v>1</v>
      </c>
      <c r="K2866">
        <f ca="1">IF(G2866="","",IF(C2866&lt;(G2866*(1-'inputs and tables'!$K$14)),0,IF(C2866&gt;(G2866*(1+'inputs and tables'!$K$14)),1,K2865)))</f>
        <v>1</v>
      </c>
      <c r="N2866" s="13">
        <f t="shared" si="135"/>
        <v>75242.613983950534</v>
      </c>
      <c r="O2866" s="10">
        <f ca="1">(O2865+(IF(J2865&lt;&gt;J2864,(-O2865*'inputs and tables'!$K$22-'inputs and tables'!$K$21)-O2865*'inputs and tables'!$K$22,0)*('inputs and tables'!$K$15+'inputs and tables'!$K$16)))*(IF(AND(J2865=0,'inputs and tables'!$K$16=1),(data!C2865/data!C2866-1)*'inputs and tables'!$K$18+1,1)*IF(AND(J2865=1,'inputs and tables'!$K$15=1),(data!C2866/data!C2865-1)*'inputs and tables'!$K$17+1,1))</f>
        <v>30383432.526930999</v>
      </c>
      <c r="P2866" s="10">
        <f ca="1">(P2865+(IF(K2865&lt;&gt;K2864,(-P2865*'inputs and tables'!$K$22-'inputs and tables'!$K$21)-P2865*'inputs and tables'!$K$22,0)*('inputs and tables'!$K$15+'inputs and tables'!$K$16)))*(IF(AND(K2865=0,'inputs and tables'!$K$16=1),data!C2865/data!C2866,1)*IF(AND(K2865=1,'inputs and tables'!$K$15=1),data!C2866/data!C2865,1))</f>
        <v>100076.76332534688</v>
      </c>
      <c r="R2866" s="36">
        <f ca="1">1-O2866/MAX($O$202:O2866)</f>
        <v>0.55158604248817023</v>
      </c>
      <c r="S2866" s="36">
        <f>1-N2866/MAX($N$202:N2866)</f>
        <v>0.6904859814633566</v>
      </c>
    </row>
    <row r="2867" spans="1:19" x14ac:dyDescent="0.4">
      <c r="A2867" s="17">
        <f t="shared" si="136"/>
        <v>2865</v>
      </c>
      <c r="B2867">
        <v>1667779200</v>
      </c>
      <c r="C2867">
        <v>20593.490000000002</v>
      </c>
      <c r="D2867" s="14">
        <f t="shared" si="134"/>
        <v>44872</v>
      </c>
      <c r="F2867">
        <f ca="1">IF(A2867&lt;$F$2,"",AVERAGE(INDIRECT("C"&amp;A2867-$F$2+3):C2867))</f>
        <v>19760.739318181819</v>
      </c>
      <c r="G2867" s="2">
        <f ca="1">IF(A2867&lt;$G$2,"",IF(A2867=$G$2,AVERAGE(INDIRECT("C"&amp;A2867-$G$2+3):C2867),G2866+(2/($G$2+3))*(C2867-G2866)))</f>
        <v>20123.816274143606</v>
      </c>
      <c r="J2867">
        <f ca="1">IF(F2867="","",IF(C2867&lt;(F2867*(1-'inputs and tables'!$K$14)),0,IF(C2867&gt;(F2867*(1+'inputs and tables'!$K$14)),1,J2866)))</f>
        <v>1</v>
      </c>
      <c r="K2867">
        <f ca="1">IF(G2867="","",IF(C2867&lt;(G2867*(1-'inputs and tables'!$K$14)),0,IF(C2867&gt;(G2867*(1+'inputs and tables'!$K$14)),1,K2866)))</f>
        <v>1</v>
      </c>
      <c r="N2867" s="13">
        <f t="shared" si="135"/>
        <v>74106.624923530951</v>
      </c>
      <c r="O2867" s="10">
        <f ca="1">(O2866+(IF(J2866&lt;&gt;J2865,(-O2866*'inputs and tables'!$K$22-'inputs and tables'!$K$21)-O2866*'inputs and tables'!$K$22,0)*('inputs and tables'!$K$15+'inputs and tables'!$K$16)))*(IF(AND(J2866=0,'inputs and tables'!$K$16=1),(data!C2866/data!C2867-1)*'inputs and tables'!$K$18+1,1)*IF(AND(J2866=1,'inputs and tables'!$K$15=1),(data!C2867/data!C2866-1)*'inputs and tables'!$K$17+1,1))</f>
        <v>29351313.870129783</v>
      </c>
      <c r="P2867" s="10">
        <f ca="1">(P2866+(IF(K2866&lt;&gt;K2865,(-P2866*'inputs and tables'!$K$22-'inputs and tables'!$K$21)-P2866*'inputs and tables'!$K$22,0)*('inputs and tables'!$K$15+'inputs and tables'!$K$16)))*(IF(AND(K2866=0,'inputs and tables'!$K$16=1),data!C2866/data!C2867,1)*IF(AND(K2866=1,'inputs and tables'!$K$15=1),data!C2867/data!C2866,1))</f>
        <v>98565.836174888726</v>
      </c>
      <c r="R2867" s="36">
        <f ca="1">1-O2867/MAX($O$202:O2867)</f>
        <v>0.56681856801364539</v>
      </c>
      <c r="S2867" s="36">
        <f>1-N2867/MAX($N$202:N2867)</f>
        <v>0.69515892569651583</v>
      </c>
    </row>
    <row r="2868" spans="1:19" x14ac:dyDescent="0.4">
      <c r="A2868" s="17">
        <f t="shared" si="136"/>
        <v>2866</v>
      </c>
      <c r="B2868">
        <v>1667865600</v>
      </c>
      <c r="C2868">
        <v>18550.25</v>
      </c>
      <c r="D2868" s="14">
        <f t="shared" si="134"/>
        <v>44873</v>
      </c>
      <c r="F2868">
        <f ca="1">IF(A2868&lt;$F$2,"",AVERAGE(INDIRECT("C"&amp;A2868-$F$2+3):C2868))</f>
        <v>19754.8675</v>
      </c>
      <c r="G2868" s="2">
        <f ca="1">IF(A2868&lt;$G$2,"",IF(A2868=$G$2,AVERAGE(INDIRECT("C"&amp;A2868-$G$2+3):C2868),G2867+(2/($G$2+3))*(C2868-G2867)))</f>
        <v>20056.856007158771</v>
      </c>
      <c r="J2868">
        <f ca="1">IF(F2868="","",IF(C2868&lt;(F2868*(1-'inputs and tables'!$K$14)),0,IF(C2868&gt;(F2868*(1+'inputs and tables'!$K$14)),1,J2867)))</f>
        <v>0</v>
      </c>
      <c r="K2868">
        <f ca="1">IF(G2868="","",IF(C2868&lt;(G2868*(1-'inputs and tables'!$K$14)),0,IF(C2868&gt;(G2868*(1+'inputs and tables'!$K$14)),1,K2867)))</f>
        <v>0</v>
      </c>
      <c r="N2868" s="13">
        <f t="shared" si="135"/>
        <v>66753.931411709709</v>
      </c>
      <c r="O2868" s="10">
        <f ca="1">(O2867+(IF(J2867&lt;&gt;J2866,(-O2867*'inputs and tables'!$K$22-'inputs and tables'!$K$21)-O2867*'inputs and tables'!$K$22,0)*('inputs and tables'!$K$15+'inputs and tables'!$K$16)))*(IF(AND(J2867=0,'inputs and tables'!$K$16=1),(data!C2867/data!C2868-1)*'inputs and tables'!$K$18+1,1)*IF(AND(J2867=1,'inputs and tables'!$K$15=1),(data!C2868/data!C2867-1)*'inputs and tables'!$K$17+1,1))</f>
        <v>22798927.570284098</v>
      </c>
      <c r="P2868" s="10">
        <f ca="1">(P2867+(IF(K2867&lt;&gt;K2866,(-P2867*'inputs and tables'!$K$22-'inputs and tables'!$K$21)-P2867*'inputs and tables'!$K$22,0)*('inputs and tables'!$K$15+'inputs and tables'!$K$16)))*(IF(AND(K2867=0,'inputs and tables'!$K$16=1),data!C2867/data!C2868,1)*IF(AND(K2867=1,'inputs and tables'!$K$15=1),data!C2868/data!C2867,1))</f>
        <v>88786.354450033934</v>
      </c>
      <c r="R2868" s="36">
        <f ca="1">1-O2868/MAX($O$202:O2868)</f>
        <v>0.6635219760060036</v>
      </c>
      <c r="S2868" s="36">
        <f>1-N2868/MAX($N$202:N2868)</f>
        <v>0.72540457500898547</v>
      </c>
    </row>
    <row r="2869" spans="1:19" x14ac:dyDescent="0.4">
      <c r="A2869" s="17">
        <f t="shared" si="136"/>
        <v>2867</v>
      </c>
      <c r="B2869">
        <v>1667952000</v>
      </c>
      <c r="C2869">
        <v>15891.96</v>
      </c>
      <c r="D2869" s="14">
        <f t="shared" si="134"/>
        <v>44874</v>
      </c>
      <c r="F2869">
        <f ca="1">IF(A2869&lt;$F$2,"",AVERAGE(INDIRECT("C"&amp;A2869-$F$2+3):C2869))</f>
        <v>19679.048409090909</v>
      </c>
      <c r="G2869" s="2">
        <f ca="1">IF(A2869&lt;$G$2,"",IF(A2869=$G$2,AVERAGE(INDIRECT("C"&amp;A2869-$G$2+3):C2869),G2868+(2/($G$2+3))*(C2869-G2868)))</f>
        <v>19879.626389832865</v>
      </c>
      <c r="J2869">
        <f ca="1">IF(F2869="","",IF(C2869&lt;(F2869*(1-'inputs and tables'!$K$14)),0,IF(C2869&gt;(F2869*(1+'inputs and tables'!$K$14)),1,J2868)))</f>
        <v>0</v>
      </c>
      <c r="K2869">
        <f ca="1">IF(G2869="","",IF(C2869&lt;(G2869*(1-'inputs and tables'!$K$14)),0,IF(C2869&gt;(G2869*(1+'inputs and tables'!$K$14)),1,K2868)))</f>
        <v>0</v>
      </c>
      <c r="N2869" s="13">
        <f t="shared" si="135"/>
        <v>57187.952067364815</v>
      </c>
      <c r="O2869" s="10">
        <f ca="1">(O2868+(IF(J2868&lt;&gt;J2867,(-O2868*'inputs and tables'!$K$22-'inputs and tables'!$K$21)-O2868*'inputs and tables'!$K$22,0)*('inputs and tables'!$K$15+'inputs and tables'!$K$16)))*(IF(AND(J2868=0,'inputs and tables'!$K$16=1),(data!C2868/data!C2869-1)*'inputs and tables'!$K$18+1,1)*IF(AND(J2868=1,'inputs and tables'!$K$15=1),(data!C2869/data!C2868-1)*'inputs and tables'!$K$17+1,1))</f>
        <v>26559339.096520588</v>
      </c>
      <c r="P2869" s="10">
        <f ca="1">(P2868+(IF(K2868&lt;&gt;K2867,(-P2868*'inputs and tables'!$K$22-'inputs and tables'!$K$21)-P2868*'inputs and tables'!$K$22,0)*('inputs and tables'!$K$15+'inputs and tables'!$K$16)))*(IF(AND(K2868=0,'inputs and tables'!$K$16=1),data!C2868/data!C2869,1)*IF(AND(K2868=1,'inputs and tables'!$K$15=1),data!C2869/data!C2868,1))</f>
        <v>103430.60601042719</v>
      </c>
      <c r="R2869" s="36">
        <f ca="1">1-O2869/MAX($O$202:O2869)</f>
        <v>0.60802393401031452</v>
      </c>
      <c r="S2869" s="36">
        <f>1-N2869/MAX($N$202:N2869)</f>
        <v>0.76475467930943242</v>
      </c>
    </row>
    <row r="2870" spans="1:19" x14ac:dyDescent="0.4">
      <c r="A2870" s="17">
        <f t="shared" si="136"/>
        <v>2868</v>
      </c>
      <c r="B2870">
        <v>1668038400</v>
      </c>
      <c r="C2870">
        <v>17553.89</v>
      </c>
      <c r="D2870" s="14">
        <f t="shared" si="134"/>
        <v>44875</v>
      </c>
      <c r="F2870">
        <f ca="1">IF(A2870&lt;$F$2,"",AVERAGE(INDIRECT("C"&amp;A2870-$F$2+3):C2870))</f>
        <v>19644.419318181815</v>
      </c>
      <c r="G2870" s="2">
        <f ca="1">IF(A2870&lt;$G$2,"",IF(A2870=$G$2,AVERAGE(INDIRECT("C"&amp;A2870-$G$2+3):C2870),G2869+(2/($G$2+3))*(C2870-G2869)))</f>
        <v>19780.65888388253</v>
      </c>
      <c r="J2870">
        <f ca="1">IF(F2870="","",IF(C2870&lt;(F2870*(1-'inputs and tables'!$K$14)),0,IF(C2870&gt;(F2870*(1+'inputs and tables'!$K$14)),1,J2869)))</f>
        <v>0</v>
      </c>
      <c r="K2870">
        <f ca="1">IF(G2870="","",IF(C2870&lt;(G2870*(1-'inputs and tables'!$K$14)),0,IF(C2870&gt;(G2870*(1+'inputs and tables'!$K$14)),1,K2869)))</f>
        <v>0</v>
      </c>
      <c r="N2870" s="13">
        <f t="shared" si="135"/>
        <v>63168.483932491305</v>
      </c>
      <c r="O2870" s="10">
        <f ca="1">(O2869+(IF(J2869&lt;&gt;J2868,(-O2869*'inputs and tables'!$K$22-'inputs and tables'!$K$21)-O2869*'inputs and tables'!$K$22,0)*('inputs and tables'!$K$15+'inputs and tables'!$K$16)))*(IF(AND(J2869=0,'inputs and tables'!$K$16=1),(data!C2869/data!C2870-1)*'inputs and tables'!$K$18+1,1)*IF(AND(J2869=1,'inputs and tables'!$K$15=1),(data!C2870/data!C2869-1)*'inputs and tables'!$K$17+1,1))</f>
        <v>24044810.269879855</v>
      </c>
      <c r="P2870" s="10">
        <f ca="1">(P2869+(IF(K2869&lt;&gt;K2868,(-P2869*'inputs and tables'!$K$22-'inputs and tables'!$K$21)-P2869*'inputs and tables'!$K$22,0)*('inputs and tables'!$K$15+'inputs and tables'!$K$16)))*(IF(AND(K2869=0,'inputs and tables'!$K$16=1),data!C2869/data!C2870,1)*IF(AND(K2869=1,'inputs and tables'!$K$15=1),data!C2870/data!C2869,1))</f>
        <v>93638.222268310245</v>
      </c>
      <c r="R2870" s="36">
        <f ca="1">1-O2870/MAX($O$202:O2870)</f>
        <v>0.64513461337256639</v>
      </c>
      <c r="S2870" s="36">
        <f>1-N2870/MAX($N$202:N2870)</f>
        <v>0.74015348123095281</v>
      </c>
    </row>
    <row r="2871" spans="1:19" x14ac:dyDescent="0.4">
      <c r="A2871" s="17">
        <f t="shared" si="136"/>
        <v>2869</v>
      </c>
      <c r="B2871">
        <v>1668124800</v>
      </c>
      <c r="C2871">
        <v>17013.62</v>
      </c>
      <c r="D2871" s="14">
        <f t="shared" si="134"/>
        <v>44876</v>
      </c>
      <c r="F2871">
        <f ca="1">IF(A2871&lt;$F$2,"",AVERAGE(INDIRECT("C"&amp;A2871-$F$2+3):C2871))</f>
        <v>19589.909090909088</v>
      </c>
      <c r="G2871" s="2">
        <f ca="1">IF(A2871&lt;$G$2,"",IF(A2871=$G$2,AVERAGE(INDIRECT("C"&amp;A2871-$G$2+3):C2871),G2870+(2/($G$2+3))*(C2871-G2870)))</f>
        <v>19662.912548398166</v>
      </c>
      <c r="J2871">
        <f ca="1">IF(F2871="","",IF(C2871&lt;(F2871*(1-'inputs and tables'!$K$14)),0,IF(C2871&gt;(F2871*(1+'inputs and tables'!$K$14)),1,J2870)))</f>
        <v>0</v>
      </c>
      <c r="K2871">
        <f ca="1">IF(G2871="","",IF(C2871&lt;(G2871*(1-'inputs and tables'!$K$14)),0,IF(C2871&gt;(G2871*(1+'inputs and tables'!$K$14)),1,K2870)))</f>
        <v>0</v>
      </c>
      <c r="N2871" s="13">
        <f t="shared" si="135"/>
        <v>61224.297383856952</v>
      </c>
      <c r="O2871" s="10">
        <f ca="1">(O2870+(IF(J2870&lt;&gt;J2869,(-O2870*'inputs and tables'!$K$22-'inputs and tables'!$K$21)-O2870*'inputs and tables'!$K$22,0)*('inputs and tables'!$K$15+'inputs and tables'!$K$16)))*(IF(AND(J2870=0,'inputs and tables'!$K$16=1),(data!C2870/data!C2871-1)*'inputs and tables'!$K$18+1,1)*IF(AND(J2870=1,'inputs and tables'!$K$15=1),(data!C2871/data!C2870-1)*'inputs and tables'!$K$17+1,1))</f>
        <v>24808356.748789575</v>
      </c>
      <c r="P2871" s="10">
        <f ca="1">(P2870+(IF(K2870&lt;&gt;K2869,(-P2870*'inputs and tables'!$K$22-'inputs and tables'!$K$21)-P2870*'inputs and tables'!$K$22,0)*('inputs and tables'!$K$15+'inputs and tables'!$K$16)))*(IF(AND(K2870=0,'inputs and tables'!$K$16=1),data!C2870/data!C2871,1)*IF(AND(K2870=1,'inputs and tables'!$K$15=1),data!C2871/data!C2870,1))</f>
        <v>96611.717758682076</v>
      </c>
      <c r="R2871" s="36">
        <f ca="1">1-O2871/MAX($O$202:O2871)</f>
        <v>0.63386581094056171</v>
      </c>
      <c r="S2871" s="36">
        <f>1-N2871/MAX($N$202:N2871)</f>
        <v>0.74815098370449873</v>
      </c>
    </row>
    <row r="2872" spans="1:19" x14ac:dyDescent="0.4">
      <c r="A2872" s="17">
        <f t="shared" si="136"/>
        <v>2870</v>
      </c>
      <c r="B2872">
        <v>1668211200</v>
      </c>
      <c r="C2872">
        <v>16783.330000000002</v>
      </c>
      <c r="D2872" s="14">
        <f t="shared" ref="D2872:D2935" si="137">(B2872/86400)+DATE(1970,1,1)</f>
        <v>44877</v>
      </c>
      <c r="F2872">
        <f ca="1">IF(A2872&lt;$F$2,"",AVERAGE(INDIRECT("C"&amp;A2872-$F$2+3):C2872))</f>
        <v>19525.994545454541</v>
      </c>
      <c r="G2872" s="2">
        <f ca="1">IF(A2872&lt;$G$2,"",IF(A2872=$G$2,AVERAGE(INDIRECT("C"&amp;A2872-$G$2+3):C2872),G2871+(2/($G$2+3))*(C2872-G2871)))</f>
        <v>19540.377120806756</v>
      </c>
      <c r="J2872">
        <f ca="1">IF(F2872="","",IF(C2872&lt;(F2872*(1-'inputs and tables'!$K$14)),0,IF(C2872&gt;(F2872*(1+'inputs and tables'!$K$14)),1,J2871)))</f>
        <v>0</v>
      </c>
      <c r="K2872">
        <f ca="1">IF(G2872="","",IF(C2872&lt;(G2872*(1-'inputs and tables'!$K$14)),0,IF(C2872&gt;(G2872*(1+'inputs and tables'!$K$14)),1,K2871)))</f>
        <v>0</v>
      </c>
      <c r="N2872" s="13">
        <f t="shared" ref="N2872:N2935" si="138">(C2872/C2871)*N2871</f>
        <v>60395.588182374362</v>
      </c>
      <c r="O2872" s="10">
        <f ca="1">(O2871+(IF(J2871&lt;&gt;J2870,(-O2871*'inputs and tables'!$K$22-'inputs and tables'!$K$21)-O2871*'inputs and tables'!$K$22,0)*('inputs and tables'!$K$15+'inputs and tables'!$K$16)))*(IF(AND(J2871=0,'inputs and tables'!$K$16=1),(data!C2871/data!C2872-1)*'inputs and tables'!$K$18+1,1)*IF(AND(J2871=1,'inputs and tables'!$K$15=1),(data!C2872/data!C2871-1)*'inputs and tables'!$K$17+1,1))</f>
        <v>25148760.975821916</v>
      </c>
      <c r="P2872" s="10">
        <f ca="1">(P2871+(IF(K2871&lt;&gt;K2870,(-P2871*'inputs and tables'!$K$22-'inputs and tables'!$K$21)-P2871*'inputs and tables'!$K$22,0)*('inputs and tables'!$K$15+'inputs and tables'!$K$16)))*(IF(AND(K2871=0,'inputs and tables'!$K$16=1),data!C2871/data!C2872,1)*IF(AND(K2871=1,'inputs and tables'!$K$15=1),data!C2872/data!C2871,1))</f>
        <v>97937.361268202934</v>
      </c>
      <c r="R2872" s="36">
        <f ca="1">1-O2872/MAX($O$202:O2872)</f>
        <v>0.62884195438775015</v>
      </c>
      <c r="S2872" s="36">
        <f>1-N2872/MAX($N$202:N2872)</f>
        <v>0.75155991783860365</v>
      </c>
    </row>
    <row r="2873" spans="1:19" x14ac:dyDescent="0.4">
      <c r="A2873" s="17">
        <f t="shared" si="136"/>
        <v>2871</v>
      </c>
      <c r="B2873">
        <v>1668297600</v>
      </c>
      <c r="C2873">
        <v>16301.39</v>
      </c>
      <c r="D2873" s="14">
        <f t="shared" si="137"/>
        <v>44878</v>
      </c>
      <c r="F2873">
        <f ca="1">IF(A2873&lt;$F$2,"",AVERAGE(INDIRECT("C"&amp;A2873-$F$2+3):C2873))</f>
        <v>19454.978181818176</v>
      </c>
      <c r="G2873" s="2">
        <f ca="1">IF(A2873&lt;$G$2,"",IF(A2873=$G$2,AVERAGE(INDIRECT("C"&amp;A2873-$G$2+3):C2873),G2872+(2/($G$2+3))*(C2873-G2872)))</f>
        <v>19402.54788162349</v>
      </c>
      <c r="J2873">
        <f ca="1">IF(F2873="","",IF(C2873&lt;(F2873*(1-'inputs and tables'!$K$14)),0,IF(C2873&gt;(F2873*(1+'inputs and tables'!$K$14)),1,J2872)))</f>
        <v>0</v>
      </c>
      <c r="K2873">
        <f ca="1">IF(G2873="","",IF(C2873&lt;(G2873*(1-'inputs and tables'!$K$14)),0,IF(C2873&gt;(G2873*(1+'inputs and tables'!$K$14)),1,K2872)))</f>
        <v>0</v>
      </c>
      <c r="N2873" s="13">
        <f t="shared" si="138"/>
        <v>58661.304832847563</v>
      </c>
      <c r="O2873" s="10">
        <f ca="1">(O2872+(IF(J2872&lt;&gt;J2871,(-O2872*'inputs and tables'!$K$22-'inputs and tables'!$K$21)-O2872*'inputs and tables'!$K$22,0)*('inputs and tables'!$K$15+'inputs and tables'!$K$16)))*(IF(AND(J2872=0,'inputs and tables'!$K$16=1),(data!C2872/data!C2873-1)*'inputs and tables'!$K$18+1,1)*IF(AND(J2872=1,'inputs and tables'!$K$15=1),(data!C2873/data!C2872-1)*'inputs and tables'!$K$17+1,1))</f>
        <v>25892267.748231366</v>
      </c>
      <c r="P2873" s="10">
        <f ca="1">(P2872+(IF(K2872&lt;&gt;K2871,(-P2872*'inputs and tables'!$K$22-'inputs and tables'!$K$21)-P2872*'inputs and tables'!$K$22,0)*('inputs and tables'!$K$15+'inputs and tables'!$K$16)))*(IF(AND(K2872=0,'inputs and tables'!$K$16=1),data!C2872/data!C2873,1)*IF(AND(K2872=1,'inputs and tables'!$K$15=1),data!C2873/data!C2872,1))</f>
        <v>100832.81569813793</v>
      </c>
      <c r="R2873" s="36">
        <f ca="1">1-O2873/MAX($O$202:O2873)</f>
        <v>0.61786890800935124</v>
      </c>
      <c r="S2873" s="36">
        <f>1-N2873/MAX($N$202:N2873)</f>
        <v>0.75869397366643188</v>
      </c>
    </row>
    <row r="2874" spans="1:19" x14ac:dyDescent="0.4">
      <c r="A2874" s="17">
        <f t="shared" si="136"/>
        <v>2872</v>
      </c>
      <c r="B2874">
        <v>1668384000</v>
      </c>
      <c r="C2874">
        <v>16590.73</v>
      </c>
      <c r="D2874" s="14">
        <f t="shared" si="137"/>
        <v>44879</v>
      </c>
      <c r="F2874">
        <f ca="1">IF(A2874&lt;$F$2,"",AVERAGE(INDIRECT("C"&amp;A2874-$F$2+3):C2874))</f>
        <v>19393.056818181816</v>
      </c>
      <c r="G2874" s="2">
        <f ca="1">IF(A2874&lt;$G$2,"",IF(A2874=$G$2,AVERAGE(INDIRECT("C"&amp;A2874-$G$2+3):C2874),G2873+(2/($G$2+3))*(C2874-G2873)))</f>
        <v>19282.896056873553</v>
      </c>
      <c r="J2874">
        <f ca="1">IF(F2874="","",IF(C2874&lt;(F2874*(1-'inputs and tables'!$K$14)),0,IF(C2874&gt;(F2874*(1+'inputs and tables'!$K$14)),1,J2873)))</f>
        <v>0</v>
      </c>
      <c r="K2874">
        <f ca="1">IF(G2874="","",IF(C2874&lt;(G2874*(1-'inputs and tables'!$K$14)),0,IF(C2874&gt;(G2874*(1+'inputs and tables'!$K$14)),1,K2873)))</f>
        <v>0</v>
      </c>
      <c r="N2874" s="13">
        <f t="shared" si="138"/>
        <v>59702.508186692605</v>
      </c>
      <c r="O2874" s="10">
        <f ca="1">(O2873+(IF(J2873&lt;&gt;J2872,(-O2873*'inputs and tables'!$K$22-'inputs and tables'!$K$21)-O2873*'inputs and tables'!$K$22,0)*('inputs and tables'!$K$15+'inputs and tables'!$K$16)))*(IF(AND(J2873=0,'inputs and tables'!$K$16=1),(data!C2873/data!C2874-1)*'inputs and tables'!$K$18+1,1)*IF(AND(J2873=1,'inputs and tables'!$K$15=1),(data!C2874/data!C2873-1)*'inputs and tables'!$K$17+1,1))</f>
        <v>25440710.236881759</v>
      </c>
      <c r="P2874" s="10">
        <f ca="1">(P2873+(IF(K2873&lt;&gt;K2872,(-P2873*'inputs and tables'!$K$22-'inputs and tables'!$K$21)-P2873*'inputs and tables'!$K$22,0)*('inputs and tables'!$K$15+'inputs and tables'!$K$16)))*(IF(AND(K2873=0,'inputs and tables'!$K$16=1),data!C2873/data!C2874,1)*IF(AND(K2873=1,'inputs and tables'!$K$15=1),data!C2874/data!C2873,1))</f>
        <v>99074.30556060333</v>
      </c>
      <c r="R2874" s="36">
        <f ca="1">1-O2874/MAX($O$202:O2874)</f>
        <v>0.62453322055958704</v>
      </c>
      <c r="S2874" s="36">
        <f>1-N2874/MAX($N$202:N2874)</f>
        <v>0.75441093487898159</v>
      </c>
    </row>
    <row r="2875" spans="1:19" x14ac:dyDescent="0.4">
      <c r="A2875" s="17">
        <f t="shared" si="136"/>
        <v>2873</v>
      </c>
      <c r="B2875">
        <v>1668470400</v>
      </c>
      <c r="C2875">
        <v>16877.93</v>
      </c>
      <c r="D2875" s="14">
        <f t="shared" si="137"/>
        <v>44880</v>
      </c>
      <c r="F2875">
        <f ca="1">IF(A2875&lt;$F$2,"",AVERAGE(INDIRECT("C"&amp;A2875-$F$2+3):C2875))</f>
        <v>19343.483181818177</v>
      </c>
      <c r="G2875" s="2">
        <f ca="1">IF(A2875&lt;$G$2,"",IF(A2875=$G$2,AVERAGE(INDIRECT("C"&amp;A2875-$G$2+3):C2875),G2874+(2/($G$2+3))*(C2875-G2874)))</f>
        <v>19180.557075729997</v>
      </c>
      <c r="J2875">
        <f ca="1">IF(F2875="","",IF(C2875&lt;(F2875*(1-'inputs and tables'!$K$14)),0,IF(C2875&gt;(F2875*(1+'inputs and tables'!$K$14)),1,J2874)))</f>
        <v>0</v>
      </c>
      <c r="K2875">
        <f ca="1">IF(G2875="","",IF(C2875&lt;(G2875*(1-'inputs and tables'!$K$14)),0,IF(C2875&gt;(G2875*(1+'inputs and tables'!$K$14)),1,K2874)))</f>
        <v>0</v>
      </c>
      <c r="N2875" s="13">
        <f t="shared" si="138"/>
        <v>60736.01065169675</v>
      </c>
      <c r="O2875" s="10">
        <f ca="1">(O2874+(IF(J2874&lt;&gt;J2873,(-O2874*'inputs and tables'!$K$22-'inputs and tables'!$K$21)-O2874*'inputs and tables'!$K$22,0)*('inputs and tables'!$K$15+'inputs and tables'!$K$16)))*(IF(AND(J2874=0,'inputs and tables'!$K$16=1),(data!C2874/data!C2875-1)*'inputs and tables'!$K$18+1,1)*IF(AND(J2874=1,'inputs and tables'!$K$15=1),(data!C2875/data!C2874-1)*'inputs and tables'!$K$17+1,1))</f>
        <v>25007803.359081432</v>
      </c>
      <c r="P2875" s="10">
        <f ca="1">(P2874+(IF(K2874&lt;&gt;K2873,(-P2874*'inputs and tables'!$K$22-'inputs and tables'!$K$21)-P2874*'inputs and tables'!$K$22,0)*('inputs and tables'!$K$15+'inputs and tables'!$K$16)))*(IF(AND(K2874=0,'inputs and tables'!$K$16=1),data!C2874/data!C2875,1)*IF(AND(K2874=1,'inputs and tables'!$K$15=1),data!C2875/data!C2874,1))</f>
        <v>97388.426986808714</v>
      </c>
      <c r="R2875" s="36">
        <f ca="1">1-O2875/MAX($O$202:O2875)</f>
        <v>0.63092227769249898</v>
      </c>
      <c r="S2875" s="36">
        <f>1-N2875/MAX($N$202:N2875)</f>
        <v>0.75015957405864653</v>
      </c>
    </row>
    <row r="2876" spans="1:19" x14ac:dyDescent="0.4">
      <c r="A2876" s="17">
        <f t="shared" si="136"/>
        <v>2874</v>
      </c>
      <c r="B2876">
        <v>1668556800</v>
      </c>
      <c r="C2876">
        <v>16645.240000000002</v>
      </c>
      <c r="D2876" s="14">
        <f t="shared" si="137"/>
        <v>44881</v>
      </c>
      <c r="F2876">
        <f ca="1">IF(A2876&lt;$F$2,"",AVERAGE(INDIRECT("C"&amp;A2876-$F$2+3):C2876))</f>
        <v>19275.569090909088</v>
      </c>
      <c r="G2876" s="2">
        <f ca="1">IF(A2876&lt;$G$2,"",IF(A2876=$G$2,AVERAGE(INDIRECT("C"&amp;A2876-$G$2+3):C2876),G2875+(2/($G$2+3))*(C2876-G2875)))</f>
        <v>19072.671242720211</v>
      </c>
      <c r="J2876">
        <f ca="1">IF(F2876="","",IF(C2876&lt;(F2876*(1-'inputs and tables'!$K$14)),0,IF(C2876&gt;(F2876*(1+'inputs and tables'!$K$14)),1,J2875)))</f>
        <v>0</v>
      </c>
      <c r="K2876">
        <f ca="1">IF(G2876="","",IF(C2876&lt;(G2876*(1-'inputs and tables'!$K$14)),0,IF(C2876&gt;(G2876*(1+'inputs and tables'!$K$14)),1,K2875)))</f>
        <v>0</v>
      </c>
      <c r="N2876" s="13">
        <f t="shared" si="138"/>
        <v>59898.664939364535</v>
      </c>
      <c r="O2876" s="10">
        <f ca="1">(O2875+(IF(J2875&lt;&gt;J2874,(-O2875*'inputs and tables'!$K$22-'inputs and tables'!$K$21)-O2875*'inputs and tables'!$K$22,0)*('inputs and tables'!$K$15+'inputs and tables'!$K$16)))*(IF(AND(J2875=0,'inputs and tables'!$K$16=1),(data!C2875/data!C2876-1)*'inputs and tables'!$K$18+1,1)*IF(AND(J2875=1,'inputs and tables'!$K$15=1),(data!C2876/data!C2875-1)*'inputs and tables'!$K$17+1,1))</f>
        <v>25357396.742152184</v>
      </c>
      <c r="P2876" s="10">
        <f ca="1">(P2875+(IF(K2875&lt;&gt;K2874,(-P2875*'inputs and tables'!$K$22-'inputs and tables'!$K$21)-P2875*'inputs and tables'!$K$22,0)*('inputs and tables'!$K$15+'inputs and tables'!$K$16)))*(IF(AND(K2875=0,'inputs and tables'!$K$16=1),data!C2875/data!C2876,1)*IF(AND(K2875=1,'inputs and tables'!$K$15=1),data!C2876/data!C2875,1))</f>
        <v>98749.85602451321</v>
      </c>
      <c r="R2876" s="36">
        <f ca="1">1-O2876/MAX($O$202:O2876)</f>
        <v>0.62576280295955833</v>
      </c>
      <c r="S2876" s="36">
        <f>1-N2876/MAX($N$202:N2876)</f>
        <v>0.7536040348848434</v>
      </c>
    </row>
    <row r="2877" spans="1:19" x14ac:dyDescent="0.4">
      <c r="A2877" s="17">
        <f t="shared" si="136"/>
        <v>2875</v>
      </c>
      <c r="B2877">
        <v>1668643200</v>
      </c>
      <c r="C2877">
        <v>16680.47</v>
      </c>
      <c r="D2877" s="14">
        <f t="shared" si="137"/>
        <v>44882</v>
      </c>
      <c r="F2877">
        <f ca="1">IF(A2877&lt;$F$2,"",AVERAGE(INDIRECT("C"&amp;A2877-$F$2+3):C2877))</f>
        <v>19192.279999999995</v>
      </c>
      <c r="G2877" s="2">
        <f ca="1">IF(A2877&lt;$G$2,"",IF(A2877=$G$2,AVERAGE(INDIRECT("C"&amp;A2877-$G$2+3):C2877),G2876+(2/($G$2+3))*(C2877-G2876)))</f>
        <v>18970.87544515765</v>
      </c>
      <c r="J2877">
        <f ca="1">IF(F2877="","",IF(C2877&lt;(F2877*(1-'inputs and tables'!$K$14)),0,IF(C2877&gt;(F2877*(1+'inputs and tables'!$K$14)),1,J2876)))</f>
        <v>0</v>
      </c>
      <c r="K2877">
        <f ca="1">IF(G2877="","",IF(C2877&lt;(G2877*(1-'inputs and tables'!$K$14)),0,IF(C2877&gt;(G2877*(1+'inputs and tables'!$K$14)),1,K2876)))</f>
        <v>0</v>
      </c>
      <c r="N2877" s="13">
        <f t="shared" si="138"/>
        <v>60025.441721544528</v>
      </c>
      <c r="O2877" s="10">
        <f ca="1">(O2876+(IF(J2876&lt;&gt;J2875,(-O2876*'inputs and tables'!$K$22-'inputs and tables'!$K$21)-O2876*'inputs and tables'!$K$22,0)*('inputs and tables'!$K$15+'inputs and tables'!$K$16)))*(IF(AND(J2876=0,'inputs and tables'!$K$16=1),(data!C2876/data!C2877-1)*'inputs and tables'!$K$18+1,1)*IF(AND(J2876=1,'inputs and tables'!$K$15=1),(data!C2877/data!C2876-1)*'inputs and tables'!$K$17+1,1))</f>
        <v>25303840.632088978</v>
      </c>
      <c r="P2877" s="10">
        <f ca="1">(P2876+(IF(K2876&lt;&gt;K2875,(-P2876*'inputs and tables'!$K$22-'inputs and tables'!$K$21)-P2876*'inputs and tables'!$K$22,0)*('inputs and tables'!$K$15+'inputs and tables'!$K$16)))*(IF(AND(K2876=0,'inputs and tables'!$K$16=1),data!C2876/data!C2877,1)*IF(AND(K2876=1,'inputs and tables'!$K$15=1),data!C2877/data!C2876,1))</f>
        <v>98541.291312143381</v>
      </c>
      <c r="R2877" s="36">
        <f ca="1">1-O2877/MAX($O$202:O2877)</f>
        <v>0.62655321093078076</v>
      </c>
      <c r="S2877" s="36">
        <f>1-N2877/MAX($N$202:N2877)</f>
        <v>0.75308253265051062</v>
      </c>
    </row>
    <row r="2878" spans="1:19" x14ac:dyDescent="0.4">
      <c r="A2878" s="17">
        <f t="shared" si="136"/>
        <v>2876</v>
      </c>
      <c r="B2878">
        <v>1668729600</v>
      </c>
      <c r="C2878">
        <v>16680.59</v>
      </c>
      <c r="D2878" s="14">
        <f t="shared" si="137"/>
        <v>44883</v>
      </c>
      <c r="F2878">
        <f ca="1">IF(A2878&lt;$F$2,"",AVERAGE(INDIRECT("C"&amp;A2878-$F$2+3):C2878))</f>
        <v>19113.165681818176</v>
      </c>
      <c r="G2878" s="2">
        <f ca="1">IF(A2878&lt;$G$2,"",IF(A2878=$G$2,AVERAGE(INDIRECT("C"&amp;A2878-$G$2+3):C2878),G2877+(2/($G$2+3))*(C2878-G2877)))</f>
        <v>18873.416490044558</v>
      </c>
      <c r="J2878">
        <f ca="1">IF(F2878="","",IF(C2878&lt;(F2878*(1-'inputs and tables'!$K$14)),0,IF(C2878&gt;(F2878*(1+'inputs and tables'!$K$14)),1,J2877)))</f>
        <v>0</v>
      </c>
      <c r="K2878">
        <f ca="1">IF(G2878="","",IF(C2878&lt;(G2878*(1-'inputs and tables'!$K$14)),0,IF(C2878&gt;(G2878*(1+'inputs and tables'!$K$14)),1,K2877)))</f>
        <v>0</v>
      </c>
      <c r="N2878" s="13">
        <f t="shared" si="138"/>
        <v>60025.873547087001</v>
      </c>
      <c r="O2878" s="10">
        <f ca="1">(O2877+(IF(J2877&lt;&gt;J2876,(-O2877*'inputs and tables'!$K$22-'inputs and tables'!$K$21)-O2877*'inputs and tables'!$K$22,0)*('inputs and tables'!$K$15+'inputs and tables'!$K$16)))*(IF(AND(J2877=0,'inputs and tables'!$K$16=1),(data!C2877/data!C2878-1)*'inputs and tables'!$K$18+1,1)*IF(AND(J2877=1,'inputs and tables'!$K$15=1),(data!C2878/data!C2877-1)*'inputs and tables'!$K$17+1,1))</f>
        <v>25303658.59650895</v>
      </c>
      <c r="P2878" s="10">
        <f ca="1">(P2877+(IF(K2877&lt;&gt;K2876,(-P2877*'inputs and tables'!$K$22-'inputs and tables'!$K$21)-P2877*'inputs and tables'!$K$22,0)*('inputs and tables'!$K$15+'inputs and tables'!$K$16)))*(IF(AND(K2877=0,'inputs and tables'!$K$16=1),data!C2877/data!C2878,1)*IF(AND(K2877=1,'inputs and tables'!$K$15=1),data!C2878/data!C2877,1))</f>
        <v>98540.582407065245</v>
      </c>
      <c r="R2878" s="36">
        <f ca="1">1-O2878/MAX($O$202:O2878)</f>
        <v>0.62655589750329932</v>
      </c>
      <c r="S2878" s="36">
        <f>1-N2878/MAX($N$202:N2878)</f>
        <v>0.75308075631590599</v>
      </c>
    </row>
    <row r="2879" spans="1:19" x14ac:dyDescent="0.4">
      <c r="A2879" s="17">
        <f t="shared" si="136"/>
        <v>2877</v>
      </c>
      <c r="B2879">
        <v>1668816000</v>
      </c>
      <c r="C2879">
        <v>16683.02</v>
      </c>
      <c r="D2879" s="14">
        <f t="shared" si="137"/>
        <v>44884</v>
      </c>
      <c r="F2879">
        <f ca="1">IF(A2879&lt;$F$2,"",AVERAGE(INDIRECT("C"&amp;A2879-$F$2+3):C2879))</f>
        <v>19038.560681818177</v>
      </c>
      <c r="G2879" s="2">
        <f ca="1">IF(A2879&lt;$G$2,"",IF(A2879=$G$2,AVERAGE(INDIRECT("C"&amp;A2879-$G$2+3):C2879),G2878+(2/($G$2+3))*(C2879-G2878)))</f>
        <v>18780.208128766066</v>
      </c>
      <c r="J2879">
        <f ca="1">IF(F2879="","",IF(C2879&lt;(F2879*(1-'inputs and tables'!$K$14)),0,IF(C2879&gt;(F2879*(1+'inputs and tables'!$K$14)),1,J2878)))</f>
        <v>0</v>
      </c>
      <c r="K2879">
        <f ca="1">IF(G2879="","",IF(C2879&lt;(G2879*(1-'inputs and tables'!$K$14)),0,IF(C2879&gt;(G2879*(1+'inputs and tables'!$K$14)),1,K2878)))</f>
        <v>0</v>
      </c>
      <c r="N2879" s="13">
        <f t="shared" si="138"/>
        <v>60034.618014322245</v>
      </c>
      <c r="O2879" s="10">
        <f ca="1">(O2878+(IF(J2878&lt;&gt;J2877,(-O2878*'inputs and tables'!$K$22-'inputs and tables'!$K$21)-O2878*'inputs and tables'!$K$22,0)*('inputs and tables'!$K$15+'inputs and tables'!$K$16)))*(IF(AND(J2878=0,'inputs and tables'!$K$16=1),(data!C2878/data!C2879-1)*'inputs and tables'!$K$18+1,1)*IF(AND(J2878=1,'inputs and tables'!$K$15=1),(data!C2879/data!C2878-1)*'inputs and tables'!$K$17+1,1))</f>
        <v>25299972.939452283</v>
      </c>
      <c r="P2879" s="10">
        <f ca="1">(P2878+(IF(K2878&lt;&gt;K2877,(-P2878*'inputs and tables'!$K$22-'inputs and tables'!$K$21)-P2878*'inputs and tables'!$K$22,0)*('inputs and tables'!$K$15+'inputs and tables'!$K$16)))*(IF(AND(K2878=0,'inputs and tables'!$K$16=1),data!C2878/data!C2879,1)*IF(AND(K2878=1,'inputs and tables'!$K$15=1),data!C2879/data!C2878,1))</f>
        <v>98526.229273445002</v>
      </c>
      <c r="R2879" s="36">
        <f ca="1">1-O2879/MAX($O$202:O2879)</f>
        <v>0.62661029228128717</v>
      </c>
      <c r="S2879" s="36">
        <f>1-N2879/MAX($N$202:N2879)</f>
        <v>0.75304478554016285</v>
      </c>
    </row>
    <row r="2880" spans="1:19" x14ac:dyDescent="0.4">
      <c r="A2880" s="17">
        <f t="shared" si="136"/>
        <v>2878</v>
      </c>
      <c r="B2880">
        <v>1668902400</v>
      </c>
      <c r="C2880">
        <v>16252.53</v>
      </c>
      <c r="D2880" s="14">
        <f t="shared" si="137"/>
        <v>44885</v>
      </c>
      <c r="F2880">
        <f ca="1">IF(A2880&lt;$F$2,"",AVERAGE(INDIRECT("C"&amp;A2880-$F$2+3):C2880))</f>
        <v>18964.003409090903</v>
      </c>
      <c r="G2880" s="2">
        <f ca="1">IF(A2880&lt;$G$2,"",IF(A2880=$G$2,AVERAGE(INDIRECT("C"&amp;A2880-$G$2+3):C2880),G2879+(2/($G$2+3))*(C2880-G2879)))</f>
        <v>18672.647357329213</v>
      </c>
      <c r="J2880">
        <f ca="1">IF(F2880="","",IF(C2880&lt;(F2880*(1-'inputs and tables'!$K$14)),0,IF(C2880&gt;(F2880*(1+'inputs and tables'!$K$14)),1,J2879)))</f>
        <v>0</v>
      </c>
      <c r="K2880">
        <f ca="1">IF(G2880="","",IF(C2880&lt;(G2880*(1-'inputs and tables'!$K$14)),0,IF(C2880&gt;(G2880*(1+'inputs and tables'!$K$14)),1,K2879)))</f>
        <v>0</v>
      </c>
      <c r="N2880" s="13">
        <f t="shared" si="138"/>
        <v>58485.479866134112</v>
      </c>
      <c r="O2880" s="10">
        <f ca="1">(O2879+(IF(J2879&lt;&gt;J2878,(-O2879*'inputs and tables'!$K$22-'inputs and tables'!$K$21)-O2879*'inputs and tables'!$K$22,0)*('inputs and tables'!$K$15+'inputs and tables'!$K$16)))*(IF(AND(J2879=0,'inputs and tables'!$K$16=1),(data!C2879/data!C2880-1)*'inputs and tables'!$K$18+1,1)*IF(AND(J2879=1,'inputs and tables'!$K$15=1),(data!C2880/data!C2879-1)*'inputs and tables'!$K$17+1,1))</f>
        <v>25970107.70312937</v>
      </c>
      <c r="P2880" s="10">
        <f ca="1">(P2879+(IF(K2879&lt;&gt;K2878,(-P2879*'inputs and tables'!$K$22-'inputs and tables'!$K$21)-P2879*'inputs and tables'!$K$22,0)*('inputs and tables'!$K$15+'inputs and tables'!$K$16)))*(IF(AND(K2879=0,'inputs and tables'!$K$16=1),data!C2879/data!C2880,1)*IF(AND(K2879=1,'inputs and tables'!$K$15=1),data!C2880/data!C2879,1))</f>
        <v>101135.94951022815</v>
      </c>
      <c r="R2880" s="36">
        <f ca="1">1-O2880/MAX($O$202:O2880)</f>
        <v>0.61672010685933576</v>
      </c>
      <c r="S2880" s="36">
        <f>1-N2880/MAX($N$202:N2880)</f>
        <v>0.75941723790627014</v>
      </c>
    </row>
    <row r="2881" spans="1:19" x14ac:dyDescent="0.4">
      <c r="A2881" s="17">
        <f t="shared" si="136"/>
        <v>2879</v>
      </c>
      <c r="B2881">
        <v>1668988800</v>
      </c>
      <c r="C2881">
        <v>15760.14</v>
      </c>
      <c r="D2881" s="14">
        <f t="shared" si="137"/>
        <v>44886</v>
      </c>
      <c r="F2881">
        <f ca="1">IF(A2881&lt;$F$2,"",AVERAGE(INDIRECT("C"&amp;A2881-$F$2+3):C2881))</f>
        <v>18880.838636363635</v>
      </c>
      <c r="G2881" s="2">
        <f ca="1">IF(A2881&lt;$G$2,"",IF(A2881=$G$2,AVERAGE(INDIRECT("C"&amp;A2881-$G$2+3):C2881),G2880+(2/($G$2+3))*(C2881-G2880)))</f>
        <v>18548.71087403861</v>
      </c>
      <c r="J2881">
        <f ca="1">IF(F2881="","",IF(C2881&lt;(F2881*(1-'inputs and tables'!$K$14)),0,IF(C2881&gt;(F2881*(1+'inputs and tables'!$K$14)),1,J2880)))</f>
        <v>0</v>
      </c>
      <c r="K2881">
        <f ca="1">IF(G2881="","",IF(C2881&lt;(G2881*(1-'inputs and tables'!$K$14)),0,IF(C2881&gt;(G2881*(1+'inputs and tables'!$K$14)),1,K2880)))</f>
        <v>0</v>
      </c>
      <c r="N2881" s="13">
        <f t="shared" si="138"/>
        <v>56713.591708949614</v>
      </c>
      <c r="O2881" s="10">
        <f ca="1">(O2880+(IF(J2880&lt;&gt;J2879,(-O2880*'inputs and tables'!$K$22-'inputs and tables'!$K$21)-O2880*'inputs and tables'!$K$22,0)*('inputs and tables'!$K$15+'inputs and tables'!$K$16)))*(IF(AND(J2880=0,'inputs and tables'!$K$16=1),(data!C2880/data!C2881-1)*'inputs and tables'!$K$18+1,1)*IF(AND(J2880=1,'inputs and tables'!$K$15=1),(data!C2881/data!C2880-1)*'inputs and tables'!$K$17+1,1))</f>
        <v>26781485.097742863</v>
      </c>
      <c r="P2881" s="10">
        <f ca="1">(P2880+(IF(K2880&lt;&gt;K2879,(-P2880*'inputs and tables'!$K$22-'inputs and tables'!$K$21)-P2880*'inputs and tables'!$K$22,0)*('inputs and tables'!$K$15+'inputs and tables'!$K$16)))*(IF(AND(K2880=0,'inputs and tables'!$K$16=1),data!C2880/data!C2881,1)*IF(AND(K2880=1,'inputs and tables'!$K$15=1),data!C2881/data!C2880,1))</f>
        <v>104295.71396532444</v>
      </c>
      <c r="R2881" s="36">
        <f ca="1">1-O2881/MAX($O$202:O2881)</f>
        <v>0.60474539174998188</v>
      </c>
      <c r="S2881" s="36">
        <f>1-N2881/MAX($N$202:N2881)</f>
        <v>0.76670598287258196</v>
      </c>
    </row>
    <row r="2882" spans="1:19" x14ac:dyDescent="0.4">
      <c r="A2882" s="17">
        <f t="shared" si="136"/>
        <v>2880</v>
      </c>
      <c r="B2882">
        <v>1669075200</v>
      </c>
      <c r="C2882">
        <v>16199.71</v>
      </c>
      <c r="D2882" s="14">
        <f t="shared" si="137"/>
        <v>44887</v>
      </c>
      <c r="F2882">
        <f ca="1">IF(A2882&lt;$F$2,"",AVERAGE(INDIRECT("C"&amp;A2882-$F$2+3):C2882))</f>
        <v>18807.116818181818</v>
      </c>
      <c r="G2882" s="2">
        <f ca="1">IF(A2882&lt;$G$2,"",IF(A2882=$G$2,AVERAGE(INDIRECT("C"&amp;A2882-$G$2+3):C2882),G2881+(2/($G$2+3))*(C2882-G2881)))</f>
        <v>18448.753390036967</v>
      </c>
      <c r="J2882">
        <f ca="1">IF(F2882="","",IF(C2882&lt;(F2882*(1-'inputs and tables'!$K$14)),0,IF(C2882&gt;(F2882*(1+'inputs and tables'!$K$14)),1,J2881)))</f>
        <v>0</v>
      </c>
      <c r="K2882">
        <f ca="1">IF(G2882="","",IF(C2882&lt;(G2882*(1-'inputs and tables'!$K$14)),0,IF(C2882&gt;(G2882*(1+'inputs and tables'!$K$14)),1,K2881)))</f>
        <v>0</v>
      </c>
      <c r="N2882" s="13">
        <f t="shared" si="138"/>
        <v>58295.404656518796</v>
      </c>
      <c r="O2882" s="10">
        <f ca="1">(O2881+(IF(J2881&lt;&gt;J2880,(-O2881*'inputs and tables'!$K$22-'inputs and tables'!$K$21)-O2881*'inputs and tables'!$K$22,0)*('inputs and tables'!$K$15+'inputs and tables'!$K$16)))*(IF(AND(J2881=0,'inputs and tables'!$K$16=1),(data!C2881/data!C2882-1)*'inputs and tables'!$K$18+1,1)*IF(AND(J2881=1,'inputs and tables'!$K$15=1),(data!C2882/data!C2881-1)*'inputs and tables'!$K$17+1,1))</f>
        <v>26054784.594807018</v>
      </c>
      <c r="P2882" s="10">
        <f ca="1">(P2881+(IF(K2881&lt;&gt;K2880,(-P2881*'inputs and tables'!$K$22-'inputs and tables'!$K$21)-P2881*'inputs and tables'!$K$22,0)*('inputs and tables'!$K$15+'inputs and tables'!$K$16)))*(IF(AND(K2881=0,'inputs and tables'!$K$16=1),data!C2881/data!C2882,1)*IF(AND(K2881=1,'inputs and tables'!$K$15=1),data!C2882/data!C2881,1))</f>
        <v>101465.70855240423</v>
      </c>
      <c r="R2882" s="36">
        <f ca="1">1-O2882/MAX($O$202:O2882)</f>
        <v>0.6154704027624297</v>
      </c>
      <c r="S2882" s="36">
        <f>1-N2882/MAX($N$202:N2882)</f>
        <v>0.76019912118806021</v>
      </c>
    </row>
    <row r="2883" spans="1:19" x14ac:dyDescent="0.4">
      <c r="A2883" s="17">
        <f t="shared" si="136"/>
        <v>2881</v>
      </c>
      <c r="B2883">
        <v>1669161600</v>
      </c>
      <c r="C2883">
        <v>16587</v>
      </c>
      <c r="D2883" s="14">
        <f t="shared" si="137"/>
        <v>44888</v>
      </c>
      <c r="F2883">
        <f ca="1">IF(A2883&lt;$F$2,"",AVERAGE(INDIRECT("C"&amp;A2883-$F$2+3):C2883))</f>
        <v>18749.257045454546</v>
      </c>
      <c r="G2883" s="2">
        <f ca="1">IF(A2883&lt;$G$2,"",IF(A2883=$G$2,AVERAGE(INDIRECT("C"&amp;A2883-$G$2+3):C2883),G2882+(2/($G$2+3))*(C2883-G2882)))</f>
        <v>18369.529841524756</v>
      </c>
      <c r="J2883">
        <f ca="1">IF(F2883="","",IF(C2883&lt;(F2883*(1-'inputs and tables'!$K$14)),0,IF(C2883&gt;(F2883*(1+'inputs and tables'!$K$14)),1,J2882)))</f>
        <v>0</v>
      </c>
      <c r="K2883">
        <f ca="1">IF(G2883="","",IF(C2883&lt;(G2883*(1-'inputs and tables'!$K$14)),0,IF(C2883&gt;(G2883*(1+'inputs and tables'!$K$14)),1,K2882)))</f>
        <v>0</v>
      </c>
      <c r="N2883" s="13">
        <f t="shared" si="138"/>
        <v>59689.085609413829</v>
      </c>
      <c r="O2883" s="10">
        <f ca="1">(O2882+(IF(J2882&lt;&gt;J2881,(-O2882*'inputs and tables'!$K$22-'inputs and tables'!$K$21)-O2882*'inputs and tables'!$K$22,0)*('inputs and tables'!$K$15+'inputs and tables'!$K$16)))*(IF(AND(J2882=0,'inputs and tables'!$K$16=1),(data!C2882/data!C2883-1)*'inputs and tables'!$K$18+1,1)*IF(AND(J2882=1,'inputs and tables'!$K$15=1),(data!C2883/data!C2882-1)*'inputs and tables'!$K$17+1,1))</f>
        <v>25446431.214103885</v>
      </c>
      <c r="P2883" s="10">
        <f ca="1">(P2882+(IF(K2882&lt;&gt;K2881,(-P2882*'inputs and tables'!$K$22-'inputs and tables'!$K$21)-P2882*'inputs and tables'!$K$22,0)*('inputs and tables'!$K$15+'inputs and tables'!$K$16)))*(IF(AND(K2882=0,'inputs and tables'!$K$16=1),data!C2882/data!C2883,1)*IF(AND(K2882=1,'inputs and tables'!$K$15=1),data!C2883/data!C2882,1))</f>
        <v>99096.58488536012</v>
      </c>
      <c r="R2883" s="36">
        <f ca="1">1-O2883/MAX($O$202:O2883)</f>
        <v>0.6244487875043444</v>
      </c>
      <c r="S2883" s="36">
        <f>1-N2883/MAX($N$202:N2883)</f>
        <v>0.75446614927960776</v>
      </c>
    </row>
    <row r="2884" spans="1:19" x14ac:dyDescent="0.4">
      <c r="A2884" s="17">
        <f t="shared" si="136"/>
        <v>2882</v>
      </c>
      <c r="B2884">
        <v>1669248000</v>
      </c>
      <c r="C2884">
        <v>16587.61</v>
      </c>
      <c r="D2884" s="14">
        <f t="shared" si="137"/>
        <v>44889</v>
      </c>
      <c r="F2884">
        <f ca="1">IF(A2884&lt;$F$2,"",AVERAGE(INDIRECT("C"&amp;A2884-$F$2+3):C2884))</f>
        <v>18693.109318181818</v>
      </c>
      <c r="G2884" s="2">
        <f ca="1">IF(A2884&lt;$G$2,"",IF(A2884=$G$2,AVERAGE(INDIRECT("C"&amp;A2884-$G$2+3):C2884),G2883+(2/($G$2+3))*(C2884-G2883)))</f>
        <v>18293.703465289662</v>
      </c>
      <c r="J2884">
        <f ca="1">IF(F2884="","",IF(C2884&lt;(F2884*(1-'inputs and tables'!$K$14)),0,IF(C2884&gt;(F2884*(1+'inputs and tables'!$K$14)),1,J2883)))</f>
        <v>0</v>
      </c>
      <c r="K2884">
        <f ca="1">IF(G2884="","",IF(C2884&lt;(G2884*(1-'inputs and tables'!$K$14)),0,IF(C2884&gt;(G2884*(1+'inputs and tables'!$K$14)),1,K2883)))</f>
        <v>0</v>
      </c>
      <c r="N2884" s="13">
        <f t="shared" si="138"/>
        <v>59691.280722588112</v>
      </c>
      <c r="O2884" s="10">
        <f ca="1">(O2883+(IF(J2883&lt;&gt;J2882,(-O2883*'inputs and tables'!$K$22-'inputs and tables'!$K$21)-O2883*'inputs and tables'!$K$22,0)*('inputs and tables'!$K$15+'inputs and tables'!$K$16)))*(IF(AND(J2883=0,'inputs and tables'!$K$16=1),(data!C2883/data!C2884-1)*'inputs and tables'!$K$18+1,1)*IF(AND(J2883=1,'inputs and tables'!$K$15=1),(data!C2884/data!C2883-1)*'inputs and tables'!$K$17+1,1))</f>
        <v>25445495.43595136</v>
      </c>
      <c r="P2884" s="10">
        <f ca="1">(P2883+(IF(K2883&lt;&gt;K2882,(-P2883*'inputs and tables'!$K$22-'inputs and tables'!$K$21)-P2883*'inputs and tables'!$K$22,0)*('inputs and tables'!$K$15+'inputs and tables'!$K$16)))*(IF(AND(K2883=0,'inputs and tables'!$K$16=1),data!C2883/data!C2884,1)*IF(AND(K2883=1,'inputs and tables'!$K$15=1),data!C2884/data!C2883,1))</f>
        <v>99092.940664355396</v>
      </c>
      <c r="R2884" s="36">
        <f ca="1">1-O2884/MAX($O$202:O2884)</f>
        <v>0.62446259818832006</v>
      </c>
      <c r="S2884" s="36">
        <f>1-N2884/MAX($N$202:N2884)</f>
        <v>0.7544571195787011</v>
      </c>
    </row>
    <row r="2885" spans="1:19" x14ac:dyDescent="0.4">
      <c r="A2885" s="17">
        <f t="shared" ref="A2885:A2948" si="139">A2884+1</f>
        <v>2883</v>
      </c>
      <c r="B2885">
        <v>1669334400</v>
      </c>
      <c r="C2885">
        <v>16510.900000000001</v>
      </c>
      <c r="D2885" s="14">
        <f t="shared" si="137"/>
        <v>44890</v>
      </c>
      <c r="F2885">
        <f ca="1">IF(A2885&lt;$F$2,"",AVERAGE(INDIRECT("C"&amp;A2885-$F$2+3):C2885))</f>
        <v>18632.995227272724</v>
      </c>
      <c r="G2885" s="2">
        <f ca="1">IF(A2885&lt;$G$2,"",IF(A2885=$G$2,AVERAGE(INDIRECT("C"&amp;A2885-$G$2+3):C2885),G2884+(2/($G$2+3))*(C2885-G2884)))</f>
        <v>18217.839488043293</v>
      </c>
      <c r="J2885">
        <f ca="1">IF(F2885="","",IF(C2885&lt;(F2885*(1-'inputs and tables'!$K$14)),0,IF(C2885&gt;(F2885*(1+'inputs and tables'!$K$14)),1,J2884)))</f>
        <v>0</v>
      </c>
      <c r="K2885">
        <f ca="1">IF(G2885="","",IF(C2885&lt;(G2885*(1-'inputs and tables'!$K$14)),0,IF(C2885&gt;(G2885*(1+'inputs and tables'!$K$14)),1,K2884)))</f>
        <v>0</v>
      </c>
      <c r="N2885" s="13">
        <f t="shared" si="138"/>
        <v>59415.236244557243</v>
      </c>
      <c r="O2885" s="10">
        <f ca="1">(O2884+(IF(J2884&lt;&gt;J2883,(-O2884*'inputs and tables'!$K$22-'inputs and tables'!$K$21)-O2884*'inputs and tables'!$K$22,0)*('inputs and tables'!$K$15+'inputs and tables'!$K$16)))*(IF(AND(J2884=0,'inputs and tables'!$K$16=1),(data!C2884/data!C2885-1)*'inputs and tables'!$K$18+1,1)*IF(AND(J2884=1,'inputs and tables'!$K$15=1),(data!C2885/data!C2884-1)*'inputs and tables'!$K$17+1,1))</f>
        <v>25563715.76039714</v>
      </c>
      <c r="P2885" s="10">
        <f ca="1">(P2884+(IF(K2884&lt;&gt;K2883,(-P2884*'inputs and tables'!$K$22-'inputs and tables'!$K$21)-P2884*'inputs and tables'!$K$22,0)*('inputs and tables'!$K$15+'inputs and tables'!$K$16)))*(IF(AND(K2884=0,'inputs and tables'!$K$16=1),data!C2884/data!C2885,1)*IF(AND(K2884=1,'inputs and tables'!$K$15=1),data!C2885/data!C2884,1))</f>
        <v>99553.328618880143</v>
      </c>
      <c r="R2885" s="36">
        <f ca="1">1-O2885/MAX($O$202:O2885)</f>
        <v>0.62271784326321167</v>
      </c>
      <c r="S2885" s="36">
        <f>1-N2885/MAX($N$202:N2885)</f>
        <v>0.75559264147468952</v>
      </c>
    </row>
    <row r="2886" spans="1:19" x14ac:dyDescent="0.4">
      <c r="A2886" s="17">
        <f t="shared" si="139"/>
        <v>2884</v>
      </c>
      <c r="B2886">
        <v>1669420800</v>
      </c>
      <c r="C2886">
        <v>16450.93</v>
      </c>
      <c r="D2886" s="14">
        <f t="shared" si="137"/>
        <v>44891</v>
      </c>
      <c r="F2886">
        <f ca="1">IF(A2886&lt;$F$2,"",AVERAGE(INDIRECT("C"&amp;A2886-$F$2+3):C2886))</f>
        <v>18566.456136363639</v>
      </c>
      <c r="G2886" s="2">
        <f ca="1">IF(A2886&lt;$G$2,"",IF(A2886=$G$2,AVERAGE(INDIRECT("C"&amp;A2886-$G$2+3):C2886),G2885+(2/($G$2+3))*(C2886-G2885)))</f>
        <v>18142.651850254217</v>
      </c>
      <c r="J2886">
        <f ca="1">IF(F2886="","",IF(C2886&lt;(F2886*(1-'inputs and tables'!$K$14)),0,IF(C2886&gt;(F2886*(1+'inputs and tables'!$K$14)),1,J2885)))</f>
        <v>0</v>
      </c>
      <c r="K2886">
        <f ca="1">IF(G2886="","",IF(C2886&lt;(G2886*(1-'inputs and tables'!$K$14)),0,IF(C2886&gt;(G2886*(1+'inputs and tables'!$K$14)),1,K2885)))</f>
        <v>0</v>
      </c>
      <c r="N2886" s="13">
        <f t="shared" si="138"/>
        <v>59199.431429702439</v>
      </c>
      <c r="O2886" s="10">
        <f ca="1">(O2885+(IF(J2885&lt;&gt;J2884,(-O2885*'inputs and tables'!$K$22-'inputs and tables'!$K$21)-O2885*'inputs and tables'!$K$22,0)*('inputs and tables'!$K$15+'inputs and tables'!$K$16)))*(IF(AND(J2885=0,'inputs and tables'!$K$16=1),(data!C2885/data!C2886-1)*'inputs and tables'!$K$18+1,1)*IF(AND(J2885=1,'inputs and tables'!$K$15=1),(data!C2886/data!C2885-1)*'inputs and tables'!$K$17+1,1))</f>
        <v>25656905.387618884</v>
      </c>
      <c r="P2886" s="10">
        <f ca="1">(P2885+(IF(K2885&lt;&gt;K2884,(-P2885*'inputs and tables'!$K$22-'inputs and tables'!$K$21)-P2885*'inputs and tables'!$K$22,0)*('inputs and tables'!$K$15+'inputs and tables'!$K$16)))*(IF(AND(K2885=0,'inputs and tables'!$K$16=1),data!C2885/data!C2886,1)*IF(AND(K2885=1,'inputs and tables'!$K$15=1),data!C2886/data!C2885,1))</f>
        <v>99916.238990346945</v>
      </c>
      <c r="R2886" s="36">
        <f ca="1">1-O2886/MAX($O$202:O2886)</f>
        <v>0.62134250393956814</v>
      </c>
      <c r="S2886" s="36">
        <f>1-N2886/MAX($N$202:N2886)</f>
        <v>0.75648036469333679</v>
      </c>
    </row>
    <row r="2887" spans="1:19" x14ac:dyDescent="0.4">
      <c r="A2887" s="17">
        <f t="shared" si="139"/>
        <v>2885</v>
      </c>
      <c r="B2887">
        <v>1669507200</v>
      </c>
      <c r="C2887">
        <v>16419.88</v>
      </c>
      <c r="D2887" s="14">
        <f t="shared" si="137"/>
        <v>44892</v>
      </c>
      <c r="F2887">
        <f ca="1">IF(A2887&lt;$F$2,"",AVERAGE(INDIRECT("C"&amp;A2887-$F$2+3):C2887))</f>
        <v>18503.771590909091</v>
      </c>
      <c r="G2887" s="2">
        <f ca="1">IF(A2887&lt;$G$2,"",IF(A2887=$G$2,AVERAGE(INDIRECT("C"&amp;A2887-$G$2+3):C2887),G2886+(2/($G$2+3))*(C2887-G2886)))</f>
        <v>18069.342409817866</v>
      </c>
      <c r="J2887">
        <f ca="1">IF(F2887="","",IF(C2887&lt;(F2887*(1-'inputs and tables'!$K$14)),0,IF(C2887&gt;(F2887*(1+'inputs and tables'!$K$14)),1,J2886)))</f>
        <v>0</v>
      </c>
      <c r="K2887">
        <f ca="1">IF(G2887="","",IF(C2887&lt;(G2887*(1-'inputs and tables'!$K$14)),0,IF(C2887&gt;(G2887*(1+'inputs and tables'!$K$14)),1,K2886)))</f>
        <v>0</v>
      </c>
      <c r="N2887" s="13">
        <f t="shared" si="138"/>
        <v>59087.696570585525</v>
      </c>
      <c r="O2887" s="10">
        <f ca="1">(O2886+(IF(J2886&lt;&gt;J2885,(-O2886*'inputs and tables'!$K$22-'inputs and tables'!$K$21)-O2886*'inputs and tables'!$K$22,0)*('inputs and tables'!$K$15+'inputs and tables'!$K$16)))*(IF(AND(J2886=0,'inputs and tables'!$K$16=1),(data!C2886/data!C2887-1)*'inputs and tables'!$K$18+1,1)*IF(AND(J2886=1,'inputs and tables'!$K$15=1),(data!C2887/data!C2886-1)*'inputs and tables'!$K$17+1,1))</f>
        <v>25705422.606519725</v>
      </c>
      <c r="P2887" s="10">
        <f ca="1">(P2886+(IF(K2886&lt;&gt;K2885,(-P2886*'inputs and tables'!$K$22-'inputs and tables'!$K$21)-P2886*'inputs and tables'!$K$22,0)*('inputs and tables'!$K$15+'inputs and tables'!$K$16)))*(IF(AND(K2886=0,'inputs and tables'!$K$16=1),data!C2886/data!C2887,1)*IF(AND(K2886=1,'inputs and tables'!$K$15=1),data!C2887/data!C2886,1))</f>
        <v>100105.18064038642</v>
      </c>
      <c r="R2887" s="36">
        <f ca="1">1-O2887/MAX($O$202:O2887)</f>
        <v>0.62062646245493647</v>
      </c>
      <c r="S2887" s="36">
        <f>1-N2887/MAX($N$202:N2887)</f>
        <v>0.75693999127227618</v>
      </c>
    </row>
    <row r="2888" spans="1:19" x14ac:dyDescent="0.4">
      <c r="A2888" s="17">
        <f t="shared" si="139"/>
        <v>2886</v>
      </c>
      <c r="B2888">
        <v>1669593600</v>
      </c>
      <c r="C2888">
        <v>16206.3</v>
      </c>
      <c r="D2888" s="14">
        <f t="shared" si="137"/>
        <v>44893</v>
      </c>
      <c r="F2888">
        <f ca="1">IF(A2888&lt;$F$2,"",AVERAGE(INDIRECT("C"&amp;A2888-$F$2+3):C2888))</f>
        <v>18438.682045454549</v>
      </c>
      <c r="G2888" s="2">
        <f ca="1">IF(A2888&lt;$G$2,"",IF(A2888=$G$2,AVERAGE(INDIRECT("C"&amp;A2888-$G$2+3):C2888),G2887+(2/($G$2+3))*(C2888-G2887)))</f>
        <v>17990.064009400085</v>
      </c>
      <c r="J2888">
        <f ca="1">IF(F2888="","",IF(C2888&lt;(F2888*(1-'inputs and tables'!$K$14)),0,IF(C2888&gt;(F2888*(1+'inputs and tables'!$K$14)),1,J2887)))</f>
        <v>0</v>
      </c>
      <c r="K2888">
        <f ca="1">IF(G2888="","",IF(C2888&lt;(G2888*(1-'inputs and tables'!$K$14)),0,IF(C2888&gt;(G2888*(1+'inputs and tables'!$K$14)),1,K2887)))</f>
        <v>0</v>
      </c>
      <c r="N2888" s="13">
        <f t="shared" si="138"/>
        <v>58319.119075893374</v>
      </c>
      <c r="O2888" s="10">
        <f ca="1">(O2887+(IF(J2887&lt;&gt;J2886,(-O2887*'inputs and tables'!$K$22-'inputs and tables'!$K$21)-O2887*'inputs and tables'!$K$22,0)*('inputs and tables'!$K$15+'inputs and tables'!$K$16)))*(IF(AND(J2887=0,'inputs and tables'!$K$16=1),(data!C2887/data!C2888-1)*'inputs and tables'!$K$18+1,1)*IF(AND(J2887=1,'inputs and tables'!$K$15=1),(data!C2888/data!C2887-1)*'inputs and tables'!$K$17+1,1))</f>
        <v>26044189.885929614</v>
      </c>
      <c r="P2888" s="10">
        <f ca="1">(P2887+(IF(K2887&lt;&gt;K2886,(-P2887*'inputs and tables'!$K$22-'inputs and tables'!$K$21)-P2887*'inputs and tables'!$K$22,0)*('inputs and tables'!$K$15+'inputs and tables'!$K$16)))*(IF(AND(K2887=0,'inputs and tables'!$K$16=1),data!C2887/data!C2888,1)*IF(AND(K2887=1,'inputs and tables'!$K$15=1),data!C2888/data!C2887,1))</f>
        <v>101424.44934954112</v>
      </c>
      <c r="R2888" s="36">
        <f ca="1">1-O2888/MAX($O$202:O2888)</f>
        <v>0.61562676479730483</v>
      </c>
      <c r="S2888" s="36">
        <f>1-N2888/MAX($N$202:N2888)</f>
        <v>0.76010157081269103</v>
      </c>
    </row>
    <row r="2889" spans="1:19" x14ac:dyDescent="0.4">
      <c r="A2889" s="17">
        <f t="shared" si="139"/>
        <v>2887</v>
      </c>
      <c r="B2889">
        <v>1669680000</v>
      </c>
      <c r="C2889">
        <v>16438</v>
      </c>
      <c r="D2889" s="14">
        <f t="shared" si="137"/>
        <v>44894</v>
      </c>
      <c r="F2889">
        <f ca="1">IF(A2889&lt;$F$2,"",AVERAGE(INDIRECT("C"&amp;A2889-$F$2+3):C2889))</f>
        <v>18374.444772727278</v>
      </c>
      <c r="G2889" s="2">
        <f ca="1">IF(A2889&lt;$G$2,"",IF(A2889=$G$2,AVERAGE(INDIRECT("C"&amp;A2889-$G$2+3):C2889),G2888+(2/($G$2+3))*(C2889-G2888)))</f>
        <v>17924.018732404336</v>
      </c>
      <c r="J2889">
        <f ca="1">IF(F2889="","",IF(C2889&lt;(F2889*(1-'inputs and tables'!$K$14)),0,IF(C2889&gt;(F2889*(1+'inputs and tables'!$K$14)),1,J2888)))</f>
        <v>0</v>
      </c>
      <c r="K2889">
        <f ca="1">IF(G2889="","",IF(C2889&lt;(G2889*(1-'inputs and tables'!$K$14)),0,IF(C2889&gt;(G2889*(1+'inputs and tables'!$K$14)),1,K2888)))</f>
        <v>0</v>
      </c>
      <c r="N2889" s="13">
        <f t="shared" si="138"/>
        <v>59152.902227500119</v>
      </c>
      <c r="O2889" s="10">
        <f ca="1">(O2888+(IF(J2888&lt;&gt;J2887,(-O2888*'inputs and tables'!$K$22-'inputs and tables'!$K$21)-O2888*'inputs and tables'!$K$22,0)*('inputs and tables'!$K$15+'inputs and tables'!$K$16)))*(IF(AND(J2888=0,'inputs and tables'!$K$16=1),(data!C2888/data!C2889-1)*'inputs and tables'!$K$18+1,1)*IF(AND(J2888=1,'inputs and tables'!$K$15=1),(data!C2889/data!C2888-1)*'inputs and tables'!$K$17+1,1))</f>
        <v>25677086.905240361</v>
      </c>
      <c r="P2889" s="10">
        <f ca="1">(P2888+(IF(K2888&lt;&gt;K2887,(-P2888*'inputs and tables'!$K$22-'inputs and tables'!$K$21)-P2888*'inputs and tables'!$K$22,0)*('inputs and tables'!$K$15+'inputs and tables'!$K$16)))*(IF(AND(K2888=0,'inputs and tables'!$K$16=1),data!C2888/data!C2889,1)*IF(AND(K2888=1,'inputs and tables'!$K$15=1),data!C2889/data!C2888,1))</f>
        <v>99994.832308886005</v>
      </c>
      <c r="R2889" s="36">
        <f ca="1">1-O2889/MAX($O$202:O2889)</f>
        <v>0.62104465496621009</v>
      </c>
      <c r="S2889" s="36">
        <f>1-N2889/MAX($N$202:N2889)</f>
        <v>0.75667176474698206</v>
      </c>
    </row>
    <row r="2890" spans="1:19" x14ac:dyDescent="0.4">
      <c r="A2890" s="17">
        <f t="shared" si="139"/>
        <v>2888</v>
      </c>
      <c r="B2890">
        <v>1669766400</v>
      </c>
      <c r="C2890">
        <v>17167.330000000002</v>
      </c>
      <c r="D2890" s="14">
        <f t="shared" si="137"/>
        <v>44895</v>
      </c>
      <c r="F2890">
        <f ca="1">IF(A2890&lt;$F$2,"",AVERAGE(INDIRECT("C"&amp;A2890-$F$2+3):C2890))</f>
        <v>18320.284090909092</v>
      </c>
      <c r="G2890" s="2">
        <f ca="1">IF(A2890&lt;$G$2,"",IF(A2890=$G$2,AVERAGE(INDIRECT("C"&amp;A2890-$G$2+3):C2890),G2889+(2/($G$2+3))*(C2890-G2889)))</f>
        <v>17891.819211876493</v>
      </c>
      <c r="J2890">
        <f ca="1">IF(F2890="","",IF(C2890&lt;(F2890*(1-'inputs and tables'!$K$14)),0,IF(C2890&gt;(F2890*(1+'inputs and tables'!$K$14)),1,J2889)))</f>
        <v>0</v>
      </c>
      <c r="K2890">
        <f ca="1">IF(G2890="","",IF(C2890&lt;(G2890*(1-'inputs and tables'!$K$14)),0,IF(C2890&gt;(G2890*(1+'inputs and tables'!$K$14)),1,K2889)))</f>
        <v>0</v>
      </c>
      <c r="N2890" s="13">
        <f t="shared" si="138"/>
        <v>61777.429918313042</v>
      </c>
      <c r="O2890" s="10">
        <f ca="1">(O2889+(IF(J2889&lt;&gt;J2888,(-O2889*'inputs and tables'!$K$22-'inputs and tables'!$K$21)-O2889*'inputs and tables'!$K$22,0)*('inputs and tables'!$K$15+'inputs and tables'!$K$16)))*(IF(AND(J2889=0,'inputs and tables'!$K$16=1),(data!C2889/data!C2890-1)*'inputs and tables'!$K$18+1,1)*IF(AND(J2889=1,'inputs and tables'!$K$15=1),(data!C2890/data!C2889-1)*'inputs and tables'!$K$17+1,1))</f>
        <v>24586231.787257601</v>
      </c>
      <c r="P2890" s="10">
        <f ca="1">(P2889+(IF(K2889&lt;&gt;K2888,(-P2889*'inputs and tables'!$K$22-'inputs and tables'!$K$21)-P2889*'inputs and tables'!$K$22,0)*('inputs and tables'!$K$15+'inputs and tables'!$K$16)))*(IF(AND(K2889=0,'inputs and tables'!$K$16=1),data!C2889/data!C2890,1)*IF(AND(K2889=1,'inputs and tables'!$K$15=1),data!C2890/data!C2889,1))</f>
        <v>95746.691739103757</v>
      </c>
      <c r="R2890" s="36">
        <f ca="1">1-O2890/MAX($O$202:O2890)</f>
        <v>0.63714404268657754</v>
      </c>
      <c r="S2890" s="36">
        <f>1-N2890/MAX($N$202:N2890)</f>
        <v>0.74587564710389387</v>
      </c>
    </row>
    <row r="2891" spans="1:19" x14ac:dyDescent="0.4">
      <c r="A2891" s="17">
        <f t="shared" si="139"/>
        <v>2889</v>
      </c>
      <c r="B2891">
        <v>1669852800</v>
      </c>
      <c r="C2891">
        <v>16980.080000000002</v>
      </c>
      <c r="D2891" s="14">
        <f t="shared" si="137"/>
        <v>44896</v>
      </c>
      <c r="F2891">
        <f ca="1">IF(A2891&lt;$F$2,"",AVERAGE(INDIRECT("C"&amp;A2891-$F$2+3):C2891))</f>
        <v>18266.905000000002</v>
      </c>
      <c r="G2891" s="2">
        <f ca="1">IF(A2891&lt;$G$2,"",IF(A2891=$G$2,AVERAGE(INDIRECT("C"&amp;A2891-$G$2+3):C2891),G2890+(2/($G$2+3))*(C2891-G2890)))</f>
        <v>17853.021798605154</v>
      </c>
      <c r="J2891">
        <f ca="1">IF(F2891="","",IF(C2891&lt;(F2891*(1-'inputs and tables'!$K$14)),0,IF(C2891&gt;(F2891*(1+'inputs and tables'!$K$14)),1,J2890)))</f>
        <v>0</v>
      </c>
      <c r="K2891">
        <f ca="1">IF(G2891="","",IF(C2891&lt;(G2891*(1-'inputs and tables'!$K$14)),0,IF(C2891&gt;(G2891*(1+'inputs and tables'!$K$14)),1,K2890)))</f>
        <v>0</v>
      </c>
      <c r="N2891" s="13">
        <f t="shared" si="138"/>
        <v>61103.602144733566</v>
      </c>
      <c r="O2891" s="10">
        <f ca="1">(O2890+(IF(J2890&lt;&gt;J2889,(-O2890*'inputs and tables'!$K$22-'inputs and tables'!$K$21)-O2890*'inputs and tables'!$K$22,0)*('inputs and tables'!$K$15+'inputs and tables'!$K$16)))*(IF(AND(J2890=0,'inputs and tables'!$K$16=1),(data!C2890/data!C2891-1)*'inputs and tables'!$K$18+1,1)*IF(AND(J2890=1,'inputs and tables'!$K$15=1),(data!C2891/data!C2890-1)*'inputs and tables'!$K$17+1,1))</f>
        <v>24857359.597148012</v>
      </c>
      <c r="P2891" s="10">
        <f ca="1">(P2890+(IF(K2890&lt;&gt;K2889,(-P2890*'inputs and tables'!$K$22-'inputs and tables'!$K$21)-P2890*'inputs and tables'!$K$22,0)*('inputs and tables'!$K$15+'inputs and tables'!$K$16)))*(IF(AND(K2890=0,'inputs and tables'!$K$16=1),data!C2890/data!C2891,1)*IF(AND(K2890=1,'inputs and tables'!$K$15=1),data!C2891/data!C2890,1))</f>
        <v>96802.55060597288</v>
      </c>
      <c r="R2891" s="36">
        <f ca="1">1-O2891/MAX($O$202:O2891)</f>
        <v>0.63314260229248398</v>
      </c>
      <c r="S2891" s="36">
        <f>1-N2891/MAX($N$202:N2891)</f>
        <v>0.74864746922648351</v>
      </c>
    </row>
    <row r="2892" spans="1:19" x14ac:dyDescent="0.4">
      <c r="A2892" s="17">
        <f t="shared" si="139"/>
        <v>2890</v>
      </c>
      <c r="B2892">
        <v>1669939200</v>
      </c>
      <c r="C2892">
        <v>17094.71</v>
      </c>
      <c r="D2892" s="14">
        <f t="shared" si="137"/>
        <v>44897</v>
      </c>
      <c r="F2892">
        <f ca="1">IF(A2892&lt;$F$2,"",AVERAGE(INDIRECT("C"&amp;A2892-$F$2+3):C2892))</f>
        <v>18220.780681818182</v>
      </c>
      <c r="G2892" s="2">
        <f ca="1">IF(A2892&lt;$G$2,"",IF(A2892=$G$2,AVERAGE(INDIRECT("C"&amp;A2892-$G$2+3):C2892),G2891+(2/($G$2+3))*(C2892-G2891)))</f>
        <v>17820.753211430467</v>
      </c>
      <c r="J2892">
        <f ca="1">IF(F2892="","",IF(C2892&lt;(F2892*(1-'inputs and tables'!$K$14)),0,IF(C2892&gt;(F2892*(1+'inputs and tables'!$K$14)),1,J2891)))</f>
        <v>0</v>
      </c>
      <c r="K2892">
        <f ca="1">IF(G2892="","",IF(C2892&lt;(G2892*(1-'inputs and tables'!$K$14)),0,IF(C2892&gt;(G2892*(1+'inputs and tables'!$K$14)),1,K2891)))</f>
        <v>0</v>
      </c>
      <c r="N2892" s="13">
        <f t="shared" si="138"/>
        <v>61516.103494188377</v>
      </c>
      <c r="O2892" s="10">
        <f ca="1">(O2891+(IF(J2891&lt;&gt;J2890,(-O2891*'inputs and tables'!$K$22-'inputs and tables'!$K$21)-O2891*'inputs and tables'!$K$22,0)*('inputs and tables'!$K$15+'inputs and tables'!$K$16)))*(IF(AND(J2891=0,'inputs and tables'!$K$16=1),(data!C2891/data!C2892-1)*'inputs and tables'!$K$18+1,1)*IF(AND(J2891=1,'inputs and tables'!$K$15=1),(data!C2892/data!C2891-1)*'inputs and tables'!$K$17+1,1))</f>
        <v>24690676.504505843</v>
      </c>
      <c r="P2892" s="10">
        <f ca="1">(P2891+(IF(K2891&lt;&gt;K2890,(-P2891*'inputs and tables'!$K$22-'inputs and tables'!$K$21)-P2891*'inputs and tables'!$K$22,0)*('inputs and tables'!$K$15+'inputs and tables'!$K$16)))*(IF(AND(K2891=0,'inputs and tables'!$K$16=1),data!C2891/data!C2892,1)*IF(AND(K2891=1,'inputs and tables'!$K$15=1),data!C2892/data!C2891,1))</f>
        <v>96153.433049959218</v>
      </c>
      <c r="R2892" s="36">
        <f ca="1">1-O2892/MAX($O$202:O2892)</f>
        <v>0.63560259509137984</v>
      </c>
      <c r="S2892" s="36">
        <f>1-N2892/MAX($N$202:N2892)</f>
        <v>0.74695062559544245</v>
      </c>
    </row>
    <row r="2893" spans="1:19" x14ac:dyDescent="0.4">
      <c r="A2893" s="17">
        <f t="shared" si="139"/>
        <v>2891</v>
      </c>
      <c r="B2893">
        <v>1670025600</v>
      </c>
      <c r="C2893">
        <v>16888.53</v>
      </c>
      <c r="D2893" s="14">
        <f t="shared" si="137"/>
        <v>44898</v>
      </c>
      <c r="F2893">
        <f ca="1">IF(A2893&lt;$F$2,"",AVERAGE(INDIRECT("C"&amp;A2893-$F$2+3):C2893))</f>
        <v>18171.827272727274</v>
      </c>
      <c r="G2893" s="2">
        <f ca="1">IF(A2893&lt;$G$2,"",IF(A2893=$G$2,AVERAGE(INDIRECT("C"&amp;A2893-$G$2+3):C2893),G2892+(2/($G$2+3))*(C2893-G2892)))</f>
        <v>17781.084138603637</v>
      </c>
      <c r="J2893">
        <f ca="1">IF(F2893="","",IF(C2893&lt;(F2893*(1-'inputs and tables'!$K$14)),0,IF(C2893&gt;(F2893*(1+'inputs and tables'!$K$14)),1,J2892)))</f>
        <v>0</v>
      </c>
      <c r="K2893">
        <f ca="1">IF(G2893="","",IF(C2893&lt;(G2893*(1-'inputs and tables'!$K$14)),0,IF(C2893&gt;(G2893*(1+'inputs and tables'!$K$14)),1,K2892)))</f>
        <v>0</v>
      </c>
      <c r="N2893" s="13">
        <f t="shared" si="138"/>
        <v>60774.155241282548</v>
      </c>
      <c r="O2893" s="10">
        <f ca="1">(O2892+(IF(J2892&lt;&gt;J2891,(-O2892*'inputs and tables'!$K$22-'inputs and tables'!$K$21)-O2892*'inputs and tables'!$K$22,0)*('inputs and tables'!$K$15+'inputs and tables'!$K$16)))*(IF(AND(J2892=0,'inputs and tables'!$K$16=1),(data!C2892/data!C2893-1)*'inputs and tables'!$K$18+1,1)*IF(AND(J2892=1,'inputs and tables'!$K$15=1),(data!C2893/data!C2892-1)*'inputs and tables'!$K$17+1,1))</f>
        <v>24992107.338432718</v>
      </c>
      <c r="P2893" s="10">
        <f ca="1">(P2892+(IF(K2892&lt;&gt;K2891,(-P2892*'inputs and tables'!$K$22-'inputs and tables'!$K$21)-P2892*'inputs and tables'!$K$22,0)*('inputs and tables'!$K$15+'inputs and tables'!$K$16)))*(IF(AND(K2892=0,'inputs and tables'!$K$16=1),data!C2892/data!C2893,1)*IF(AND(K2892=1,'inputs and tables'!$K$15=1),data!C2893/data!C2892,1))</f>
        <v>97327.301635694064</v>
      </c>
      <c r="R2893" s="36">
        <f ca="1">1-O2893/MAX($O$202:O2893)</f>
        <v>0.63115392744866261</v>
      </c>
      <c r="S2893" s="36">
        <f>1-N2893/MAX($N$202:N2893)</f>
        <v>0.75000266450190711</v>
      </c>
    </row>
    <row r="2894" spans="1:19" x14ac:dyDescent="0.4">
      <c r="A2894" s="17">
        <f t="shared" si="139"/>
        <v>2892</v>
      </c>
      <c r="B2894">
        <v>1670112000</v>
      </c>
      <c r="C2894">
        <v>17108.900000000001</v>
      </c>
      <c r="D2894" s="14">
        <f t="shared" si="137"/>
        <v>44899</v>
      </c>
      <c r="F2894">
        <f ca="1">IF(A2894&lt;$F$2,"",AVERAGE(INDIRECT("C"&amp;A2894-$F$2+3):C2894))</f>
        <v>18125.064772727274</v>
      </c>
      <c r="G2894" s="2">
        <f ca="1">IF(A2894&lt;$G$2,"",IF(A2894=$G$2,AVERAGE(INDIRECT("C"&amp;A2894-$G$2+3):C2894),G2893+(2/($G$2+3))*(C2894-G2893)))</f>
        <v>17752.480558237527</v>
      </c>
      <c r="J2894">
        <f ca="1">IF(F2894="","",IF(C2894&lt;(F2894*(1-'inputs and tables'!$K$14)),0,IF(C2894&gt;(F2894*(1+'inputs and tables'!$K$14)),1,J2893)))</f>
        <v>0</v>
      </c>
      <c r="K2894">
        <f ca="1">IF(G2894="","",IF(C2894&lt;(G2894*(1-'inputs and tables'!$K$14)),0,IF(C2894&gt;(G2894*(1+'inputs and tables'!$K$14)),1,K2893)))</f>
        <v>0</v>
      </c>
      <c r="N2894" s="13">
        <f t="shared" si="138"/>
        <v>61567.166864586747</v>
      </c>
      <c r="O2894" s="10">
        <f ca="1">(O2893+(IF(J2893&lt;&gt;J2892,(-O2893*'inputs and tables'!$K$22-'inputs and tables'!$K$21)-O2893*'inputs and tables'!$K$22,0)*('inputs and tables'!$K$15+'inputs and tables'!$K$16)))*(IF(AND(J2893=0,'inputs and tables'!$K$16=1),(data!C2893/data!C2894-1)*'inputs and tables'!$K$18+1,1)*IF(AND(J2893=1,'inputs and tables'!$K$15=1),(data!C2894/data!C2893-1)*'inputs and tables'!$K$17+1,1))</f>
        <v>24670198.232986402</v>
      </c>
      <c r="P2894" s="10">
        <f ca="1">(P2893+(IF(K2893&lt;&gt;K2892,(-P2893*'inputs and tables'!$K$22-'inputs and tables'!$K$21)-P2893*'inputs and tables'!$K$22,0)*('inputs and tables'!$K$15+'inputs and tables'!$K$16)))*(IF(AND(K2893=0,'inputs and tables'!$K$16=1),data!C2893/data!C2894,1)*IF(AND(K2893=1,'inputs and tables'!$K$15=1),data!C2894/data!C2893,1))</f>
        <v>96073.684076326826</v>
      </c>
      <c r="R2894" s="36">
        <f ca="1">1-O2894/MAX($O$202:O2894)</f>
        <v>0.63590482370781065</v>
      </c>
      <c r="S2894" s="36">
        <f>1-N2894/MAX($N$202:N2894)</f>
        <v>0.74674057402844884</v>
      </c>
    </row>
    <row r="2895" spans="1:19" x14ac:dyDescent="0.4">
      <c r="A2895" s="17">
        <f t="shared" si="139"/>
        <v>2893</v>
      </c>
      <c r="B2895">
        <v>1670198400</v>
      </c>
      <c r="C2895">
        <v>16966.05</v>
      </c>
      <c r="D2895" s="14">
        <f t="shared" si="137"/>
        <v>44900</v>
      </c>
      <c r="F2895">
        <f ca="1">IF(A2895&lt;$F$2,"",AVERAGE(INDIRECT("C"&amp;A2895-$F$2+3):C2895))</f>
        <v>18074.086363636365</v>
      </c>
      <c r="G2895" s="2">
        <f ca="1">IF(A2895&lt;$G$2,"",IF(A2895=$G$2,AVERAGE(INDIRECT("C"&amp;A2895-$G$2+3):C2895),G2894+(2/($G$2+3))*(C2895-G2894)))</f>
        <v>17719.015428099759</v>
      </c>
      <c r="J2895">
        <f ca="1">IF(F2895="","",IF(C2895&lt;(F2895*(1-'inputs and tables'!$K$14)),0,IF(C2895&gt;(F2895*(1+'inputs and tables'!$K$14)),1,J2894)))</f>
        <v>0</v>
      </c>
      <c r="K2895">
        <f ca="1">IF(G2895="","",IF(C2895&lt;(G2895*(1-'inputs and tables'!$K$14)),0,IF(C2895&gt;(G2895*(1+'inputs and tables'!$K$14)),1,K2894)))</f>
        <v>0</v>
      </c>
      <c r="N2895" s="13">
        <f t="shared" si="138"/>
        <v>61053.114541725176</v>
      </c>
      <c r="O2895" s="10">
        <f ca="1">(O2894+(IF(J2894&lt;&gt;J2893,(-O2894*'inputs and tables'!$K$22-'inputs and tables'!$K$21)-O2894*'inputs and tables'!$K$22,0)*('inputs and tables'!$K$15+'inputs and tables'!$K$16)))*(IF(AND(J2894=0,'inputs and tables'!$K$16=1),(data!C2894/data!C2895-1)*'inputs and tables'!$K$18+1,1)*IF(AND(J2894=1,'inputs and tables'!$K$15=1),(data!C2895/data!C2894-1)*'inputs and tables'!$K$17+1,1))</f>
        <v>24877915.280713018</v>
      </c>
      <c r="P2895" s="10">
        <f ca="1">(P2894+(IF(K2894&lt;&gt;K2893,(-P2894*'inputs and tables'!$K$22-'inputs and tables'!$K$21)-P2894*'inputs and tables'!$K$22,0)*('inputs and tables'!$K$15+'inputs and tables'!$K$16)))*(IF(AND(K2894=0,'inputs and tables'!$K$16=1),data!C2894/data!C2895,1)*IF(AND(K2894=1,'inputs and tables'!$K$15=1),data!C2895/data!C2894,1))</f>
        <v>96882.601047000819</v>
      </c>
      <c r="R2895" s="36">
        <f ca="1">1-O2895/MAX($O$202:O2895)</f>
        <v>0.63283923119020402</v>
      </c>
      <c r="S2895" s="36">
        <f>1-N2895/MAX($N$202:N2895)</f>
        <v>0.74885515234733768</v>
      </c>
    </row>
    <row r="2896" spans="1:19" x14ac:dyDescent="0.4">
      <c r="A2896" s="17">
        <f t="shared" si="139"/>
        <v>2894</v>
      </c>
      <c r="B2896">
        <v>1670284800</v>
      </c>
      <c r="C2896">
        <v>17089.05</v>
      </c>
      <c r="D2896" s="14">
        <f t="shared" si="137"/>
        <v>44901</v>
      </c>
      <c r="F2896">
        <f ca="1">IF(A2896&lt;$F$2,"",AVERAGE(INDIRECT("C"&amp;A2896-$F$2+3):C2896))</f>
        <v>18017.645681818187</v>
      </c>
      <c r="G2896" s="2">
        <f ca="1">IF(A2896&lt;$G$2,"",IF(A2896=$G$2,AVERAGE(INDIRECT("C"&amp;A2896-$G$2+3):C2896),G2895+(2/($G$2+3))*(C2896-G2895)))</f>
        <v>17692.208388606152</v>
      </c>
      <c r="J2896">
        <f ca="1">IF(F2896="","",IF(C2896&lt;(F2896*(1-'inputs and tables'!$K$14)),0,IF(C2896&gt;(F2896*(1+'inputs and tables'!$K$14)),1,J2895)))</f>
        <v>0</v>
      </c>
      <c r="K2896">
        <f ca="1">IF(G2896="","",IF(C2896&lt;(G2896*(1-'inputs and tables'!$K$14)),0,IF(C2896&gt;(G2896*(1+'inputs and tables'!$K$14)),1,K2895)))</f>
        <v>0</v>
      </c>
      <c r="N2896" s="13">
        <f t="shared" si="138"/>
        <v>61495.73572276804</v>
      </c>
      <c r="O2896" s="10">
        <f ca="1">(O2895+(IF(J2895&lt;&gt;J2894,(-O2895*'inputs and tables'!$K$22-'inputs and tables'!$K$21)-O2895*'inputs and tables'!$K$22,0)*('inputs and tables'!$K$15+'inputs and tables'!$K$16)))*(IF(AND(J2895=0,'inputs and tables'!$K$16=1),(data!C2895/data!C2896-1)*'inputs and tables'!$K$18+1,1)*IF(AND(J2895=1,'inputs and tables'!$K$15=1),(data!C2896/data!C2895-1)*'inputs and tables'!$K$17+1,1))</f>
        <v>24698854.210640211</v>
      </c>
      <c r="P2896" s="10">
        <f ca="1">(P2895+(IF(K2895&lt;&gt;K2894,(-P2895*'inputs and tables'!$K$22-'inputs and tables'!$K$21)-P2895*'inputs and tables'!$K$22,0)*('inputs and tables'!$K$15+'inputs and tables'!$K$16)))*(IF(AND(K2895=0,'inputs and tables'!$K$16=1),data!C2895/data!C2896,1)*IF(AND(K2895=1,'inputs and tables'!$K$15=1),data!C2896/data!C2895,1))</f>
        <v>96185.279667007126</v>
      </c>
      <c r="R2896" s="36">
        <f ca="1">1-O2896/MAX($O$202:O2896)</f>
        <v>0.63548190439694197</v>
      </c>
      <c r="S2896" s="36">
        <f>1-N2896/MAX($N$202:N2896)</f>
        <v>0.74703440937762589</v>
      </c>
    </row>
    <row r="2897" spans="1:19" x14ac:dyDescent="0.4">
      <c r="A2897" s="17">
        <f t="shared" si="139"/>
        <v>2895</v>
      </c>
      <c r="B2897">
        <v>1670371200</v>
      </c>
      <c r="C2897">
        <v>16840</v>
      </c>
      <c r="D2897" s="14">
        <f t="shared" si="137"/>
        <v>44902</v>
      </c>
      <c r="F2897">
        <f ca="1">IF(A2897&lt;$F$2,"",AVERAGE(INDIRECT("C"&amp;A2897-$F$2+3):C2897))</f>
        <v>17961.04545454546</v>
      </c>
      <c r="G2897" s="2">
        <f ca="1">IF(A2897&lt;$G$2,"",IF(A2897=$G$2,AVERAGE(INDIRECT("C"&amp;A2897-$G$2+3):C2897),G2896+(2/($G$2+3))*(C2897-G2896)))</f>
        <v>17655.944201856953</v>
      </c>
      <c r="J2897">
        <f ca="1">IF(F2897="","",IF(C2897&lt;(F2897*(1-'inputs and tables'!$K$14)),0,IF(C2897&gt;(F2897*(1+'inputs and tables'!$K$14)),1,J2896)))</f>
        <v>0</v>
      </c>
      <c r="K2897">
        <f ca="1">IF(G2897="","",IF(C2897&lt;(G2897*(1-'inputs and tables'!$K$14)),0,IF(C2897&gt;(G2897*(1+'inputs and tables'!$K$14)),1,K2896)))</f>
        <v>0</v>
      </c>
      <c r="N2897" s="13">
        <f t="shared" si="138"/>
        <v>60599.517794810934</v>
      </c>
      <c r="O2897" s="10">
        <f ca="1">(O2896+(IF(J2896&lt;&gt;J2895,(-O2896*'inputs and tables'!$K$22-'inputs and tables'!$K$21)-O2896*'inputs and tables'!$K$22,0)*('inputs and tables'!$K$15+'inputs and tables'!$K$16)))*(IF(AND(J2896=0,'inputs and tables'!$K$16=1),(data!C2896/data!C2897-1)*'inputs and tables'!$K$18+1,1)*IF(AND(J2896=1,'inputs and tables'!$K$15=1),(data!C2897/data!C2896-1)*'inputs and tables'!$K$17+1,1))</f>
        <v>25064130.317597449</v>
      </c>
      <c r="P2897" s="10">
        <f ca="1">(P2896+(IF(K2896&lt;&gt;K2895,(-P2896*'inputs and tables'!$K$22-'inputs and tables'!$K$21)-P2896*'inputs and tables'!$K$22,0)*('inputs and tables'!$K$15+'inputs and tables'!$K$16)))*(IF(AND(K2896=0,'inputs and tables'!$K$16=1),data!C2896/data!C2897,1)*IF(AND(K2896=1,'inputs and tables'!$K$15=1),data!C2897/data!C2896,1))</f>
        <v>97607.782273958903</v>
      </c>
      <c r="R2897" s="36">
        <f ca="1">1-O2897/MAX($O$202:O2897)</f>
        <v>0.63009097614813314</v>
      </c>
      <c r="S2897" s="36">
        <f>1-N2897/MAX($N$202:N2897)</f>
        <v>0.75072104382158278</v>
      </c>
    </row>
    <row r="2898" spans="1:19" x14ac:dyDescent="0.4">
      <c r="A2898" s="17">
        <f t="shared" si="139"/>
        <v>2896</v>
      </c>
      <c r="B2898">
        <v>1670457600</v>
      </c>
      <c r="C2898">
        <v>17226.009999999998</v>
      </c>
      <c r="D2898" s="14">
        <f t="shared" si="137"/>
        <v>44903</v>
      </c>
      <c r="F2898">
        <f ca="1">IF(A2898&lt;$F$2,"",AVERAGE(INDIRECT("C"&amp;A2898-$F$2+3):C2898))</f>
        <v>17896.039318181825</v>
      </c>
      <c r="G2898" s="2">
        <f ca="1">IF(A2898&lt;$G$2,"",IF(A2898=$G$2,AVERAGE(INDIRECT("C"&amp;A2898-$G$2+3):C2898),G2897+(2/($G$2+3))*(C2898-G2897)))</f>
        <v>17637.649129437508</v>
      </c>
      <c r="J2898">
        <f ca="1">IF(F2898="","",IF(C2898&lt;(F2898*(1-'inputs and tables'!$K$14)),0,IF(C2898&gt;(F2898*(1+'inputs and tables'!$K$14)),1,J2897)))</f>
        <v>0</v>
      </c>
      <c r="K2898">
        <f ca="1">IF(G2898="","",IF(C2898&lt;(G2898*(1-'inputs and tables'!$K$14)),0,IF(C2898&gt;(G2898*(1+'inputs and tables'!$K$14)),1,K2897)))</f>
        <v>0</v>
      </c>
      <c r="N2898" s="13">
        <f t="shared" si="138"/>
        <v>61988.592608586157</v>
      </c>
      <c r="O2898" s="10">
        <f ca="1">(O2897+(IF(J2897&lt;&gt;J2896,(-O2897*'inputs and tables'!$K$22-'inputs and tables'!$K$21)-O2897*'inputs and tables'!$K$22,0)*('inputs and tables'!$K$15+'inputs and tables'!$K$16)))*(IF(AND(J2897=0,'inputs and tables'!$K$16=1),(data!C2897/data!C2898-1)*'inputs and tables'!$K$18+1,1)*IF(AND(J2897=1,'inputs and tables'!$K$15=1),(data!C2898/data!C2897-1)*'inputs and tables'!$K$17+1,1))</f>
        <v>24502479.363958403</v>
      </c>
      <c r="P2898" s="10">
        <f ca="1">(P2897+(IF(K2897&lt;&gt;K2896,(-P2897*'inputs and tables'!$K$22-'inputs and tables'!$K$21)-P2897*'inputs and tables'!$K$22,0)*('inputs and tables'!$K$15+'inputs and tables'!$K$16)))*(IF(AND(K2897=0,'inputs and tables'!$K$16=1),data!C2897/data!C2898,1)*IF(AND(K2897=1,'inputs and tables'!$K$15=1),data!C2898/data!C2897,1))</f>
        <v>95420.532874035722</v>
      </c>
      <c r="R2898" s="36">
        <f ca="1">1-O2898/MAX($O$202:O2898)</f>
        <v>0.63838010301483405</v>
      </c>
      <c r="S2898" s="36">
        <f>1-N2898/MAX($N$202:N2898)</f>
        <v>0.74500701948224612</v>
      </c>
    </row>
    <row r="2899" spans="1:19" x14ac:dyDescent="0.4">
      <c r="A2899" s="17">
        <f t="shared" si="139"/>
        <v>2897</v>
      </c>
      <c r="B2899">
        <v>1670544000</v>
      </c>
      <c r="C2899">
        <v>17130.59</v>
      </c>
      <c r="D2899" s="14">
        <f t="shared" si="137"/>
        <v>44904</v>
      </c>
      <c r="F2899">
        <f ca="1">IF(A2899&lt;$F$2,"",AVERAGE(INDIRECT("C"&amp;A2899-$F$2+3):C2899))</f>
        <v>17813.202727272732</v>
      </c>
      <c r="G2899" s="2">
        <f ca="1">IF(A2899&lt;$G$2,"",IF(A2899=$G$2,AVERAGE(INDIRECT("C"&amp;A2899-$G$2+3):C2899),G2898+(2/($G$2+3))*(C2899-G2898)))</f>
        <v>17616.072145206126</v>
      </c>
      <c r="J2899">
        <f ca="1">IF(F2899="","",IF(C2899&lt;(F2899*(1-'inputs and tables'!$K$14)),0,IF(C2899&gt;(F2899*(1+'inputs and tables'!$K$14)),1,J2898)))</f>
        <v>0</v>
      </c>
      <c r="K2899">
        <f ca="1">IF(G2899="","",IF(C2899&lt;(G2899*(1-'inputs and tables'!$K$14)),0,IF(C2899&gt;(G2899*(1+'inputs and tables'!$K$14)),1,K2898)))</f>
        <v>0</v>
      </c>
      <c r="N2899" s="13">
        <f t="shared" si="138"/>
        <v>61645.219331390152</v>
      </c>
      <c r="O2899" s="10">
        <f ca="1">(O2898+(IF(J2898&lt;&gt;J2897,(-O2898*'inputs and tables'!$K$22-'inputs and tables'!$K$21)-O2898*'inputs and tables'!$K$22,0)*('inputs and tables'!$K$15+'inputs and tables'!$K$16)))*(IF(AND(J2898=0,'inputs and tables'!$K$16=1),(data!C2898/data!C2899-1)*'inputs and tables'!$K$18+1,1)*IF(AND(J2898=1,'inputs and tables'!$K$15=1),(data!C2899/data!C2898-1)*'inputs and tables'!$K$17+1,1))</f>
        <v>24638961.91248177</v>
      </c>
      <c r="P2899" s="10">
        <f ca="1">(P2898+(IF(K2898&lt;&gt;K2897,(-P2898*'inputs and tables'!$K$22-'inputs and tables'!$K$21)-P2898*'inputs and tables'!$K$22,0)*('inputs and tables'!$K$15+'inputs and tables'!$K$16)))*(IF(AND(K2898=0,'inputs and tables'!$K$16=1),data!C2898/data!C2899,1)*IF(AND(K2898=1,'inputs and tables'!$K$15=1),data!C2899/data!C2898,1))</f>
        <v>95952.039800933184</v>
      </c>
      <c r="R2899" s="36">
        <f ca="1">1-O2899/MAX($O$202:O2899)</f>
        <v>0.63636582501446604</v>
      </c>
      <c r="S2899" s="36">
        <f>1-N2899/MAX($N$202:N2899)</f>
        <v>0.74641950154866799</v>
      </c>
    </row>
    <row r="2900" spans="1:19" x14ac:dyDescent="0.4">
      <c r="A2900" s="17">
        <f t="shared" si="139"/>
        <v>2898</v>
      </c>
      <c r="B2900">
        <v>1670630400</v>
      </c>
      <c r="C2900">
        <v>17128.099999999999</v>
      </c>
      <c r="D2900" s="14">
        <f t="shared" si="137"/>
        <v>44905</v>
      </c>
      <c r="F2900">
        <f ca="1">IF(A2900&lt;$F$2,"",AVERAGE(INDIRECT("C"&amp;A2900-$F$2+3):C2900))</f>
        <v>17741.182954545457</v>
      </c>
      <c r="G2900" s="2">
        <f ca="1">IF(A2900&lt;$G$2,"",IF(A2900=$G$2,AVERAGE(INDIRECT("C"&amp;A2900-$G$2+3):C2900),G2899+(2/($G$2+3))*(C2900-G2899)))</f>
        <v>17595.307373069696</v>
      </c>
      <c r="J2900">
        <f ca="1">IF(F2900="","",IF(C2900&lt;(F2900*(1-'inputs and tables'!$K$14)),0,IF(C2900&gt;(F2900*(1+'inputs and tables'!$K$14)),1,J2899)))</f>
        <v>0</v>
      </c>
      <c r="K2900">
        <f ca="1">IF(G2900="","",IF(C2900&lt;(G2900*(1-'inputs and tables'!$K$14)),0,IF(C2900&gt;(G2900*(1+'inputs and tables'!$K$14)),1,K2899)))</f>
        <v>0</v>
      </c>
      <c r="N2900" s="13">
        <f t="shared" si="138"/>
        <v>61636.258951383672</v>
      </c>
      <c r="O2900" s="10">
        <f ca="1">(O2899+(IF(J2899&lt;&gt;J2898,(-O2899*'inputs and tables'!$K$22-'inputs and tables'!$K$21)-O2899*'inputs and tables'!$K$22,0)*('inputs and tables'!$K$15+'inputs and tables'!$K$16)))*(IF(AND(J2899=0,'inputs and tables'!$K$16=1),(data!C2899/data!C2900-1)*'inputs and tables'!$K$18+1,1)*IF(AND(J2899=1,'inputs and tables'!$K$15=1),(data!C2900/data!C2899-1)*'inputs and tables'!$K$17+1,1))</f>
        <v>24642543.805112131</v>
      </c>
      <c r="P2900" s="10">
        <f ca="1">(P2899+(IF(K2899&lt;&gt;K2898,(-P2899*'inputs and tables'!$K$22-'inputs and tables'!$K$21)-P2899*'inputs and tables'!$K$22,0)*('inputs and tables'!$K$15+'inputs and tables'!$K$16)))*(IF(AND(K2899=0,'inputs and tables'!$K$16=1),data!C2899/data!C2900,1)*IF(AND(K2899=1,'inputs and tables'!$K$15=1),data!C2900/data!C2899,1))</f>
        <v>95965.988842514242</v>
      </c>
      <c r="R2900" s="36">
        <f ca="1">1-O2900/MAX($O$202:O2900)</f>
        <v>0.63631296164399798</v>
      </c>
      <c r="S2900" s="36">
        <f>1-N2900/MAX($N$202:N2900)</f>
        <v>0.74645636049171338</v>
      </c>
    </row>
    <row r="2901" spans="1:19" x14ac:dyDescent="0.4">
      <c r="A2901" s="17">
        <f t="shared" si="139"/>
        <v>2899</v>
      </c>
      <c r="B2901">
        <v>1670716800</v>
      </c>
      <c r="C2901">
        <v>17085.21</v>
      </c>
      <c r="D2901" s="14">
        <f t="shared" si="137"/>
        <v>44906</v>
      </c>
      <c r="F2901">
        <f ca="1">IF(A2901&lt;$F$2,"",AVERAGE(INDIRECT("C"&amp;A2901-$F$2+3):C2901))</f>
        <v>17661.348863636362</v>
      </c>
      <c r="G2901" s="2">
        <f ca="1">IF(A2901&lt;$G$2,"",IF(A2901=$G$2,AVERAGE(INDIRECT("C"&amp;A2901-$G$2+3):C2901),G2900+(2/($G$2+3))*(C2901-G2900)))</f>
        <v>17573.60110187524</v>
      </c>
      <c r="J2901">
        <f ca="1">IF(F2901="","",IF(C2901&lt;(F2901*(1-'inputs and tables'!$K$14)),0,IF(C2901&gt;(F2901*(1+'inputs and tables'!$K$14)),1,J2900)))</f>
        <v>0</v>
      </c>
      <c r="K2901">
        <f ca="1">IF(G2901="","",IF(C2901&lt;(G2901*(1-'inputs and tables'!$K$14)),0,IF(C2901&gt;(G2901*(1+'inputs and tables'!$K$14)),1,K2900)))</f>
        <v>0</v>
      </c>
      <c r="N2901" s="13">
        <f t="shared" si="138"/>
        <v>61481.91730540865</v>
      </c>
      <c r="O2901" s="10">
        <f ca="1">(O2900+(IF(J2900&lt;&gt;J2899,(-O2900*'inputs and tables'!$K$22-'inputs and tables'!$K$21)-O2900*'inputs and tables'!$K$22,0)*('inputs and tables'!$K$15+'inputs and tables'!$K$16)))*(IF(AND(J2900=0,'inputs and tables'!$K$16=1),(data!C2900/data!C2901-1)*'inputs and tables'!$K$18+1,1)*IF(AND(J2900=1,'inputs and tables'!$K$15=1),(data!C2901/data!C2900-1)*'inputs and tables'!$K$17+1,1))</f>
        <v>24704405.421317097</v>
      </c>
      <c r="P2901" s="10">
        <f ca="1">(P2900+(IF(K2900&lt;&gt;K2899,(-P2900*'inputs and tables'!$K$22-'inputs and tables'!$K$21)-P2900*'inputs and tables'!$K$22,0)*('inputs and tables'!$K$15+'inputs and tables'!$K$16)))*(IF(AND(K2900=0,'inputs and tables'!$K$16=1),data!C2900/data!C2901,1)*IF(AND(K2900=1,'inputs and tables'!$K$15=1),data!C2901/data!C2900,1))</f>
        <v>96206.897866252053</v>
      </c>
      <c r="R2901" s="36">
        <f ca="1">1-O2901/MAX($O$202:O2901)</f>
        <v>0.63539997684164029</v>
      </c>
      <c r="S2901" s="36">
        <f>1-N2901/MAX($N$202:N2901)</f>
        <v>0.74709125208497307</v>
      </c>
    </row>
    <row r="2902" spans="1:19" x14ac:dyDescent="0.4">
      <c r="A2902" s="17">
        <f t="shared" si="139"/>
        <v>2900</v>
      </c>
      <c r="B2902">
        <v>1670803200</v>
      </c>
      <c r="C2902">
        <v>17211.66</v>
      </c>
      <c r="D2902" s="14">
        <f t="shared" si="137"/>
        <v>44907</v>
      </c>
      <c r="F2902">
        <f ca="1">IF(A2902&lt;$F$2,"",AVERAGE(INDIRECT("C"&amp;A2902-$F$2+3):C2902))</f>
        <v>17579.26090909091</v>
      </c>
      <c r="G2902" s="2">
        <f ca="1">IF(A2902&lt;$G$2,"",IF(A2902=$G$2,AVERAGE(INDIRECT("C"&amp;A2902-$G$2+3):C2902),G2901+(2/($G$2+3))*(C2902-G2901)))</f>
        <v>17558.199352859272</v>
      </c>
      <c r="J2902">
        <f ca="1">IF(F2902="","",IF(C2902&lt;(F2902*(1-'inputs and tables'!$K$14)),0,IF(C2902&gt;(F2902*(1+'inputs and tables'!$K$14)),1,J2901)))</f>
        <v>0</v>
      </c>
      <c r="K2902">
        <f ca="1">IF(G2902="","",IF(C2902&lt;(G2902*(1-'inputs and tables'!$K$14)),0,IF(C2902&gt;(G2902*(1+'inputs and tables'!$K$14)),1,K2901)))</f>
        <v>0</v>
      </c>
      <c r="N2902" s="13">
        <f t="shared" si="138"/>
        <v>61936.953470797838</v>
      </c>
      <c r="O2902" s="10">
        <f ca="1">(O2901+(IF(J2901&lt;&gt;J2900,(-O2901*'inputs and tables'!$K$22-'inputs and tables'!$K$21)-O2901*'inputs and tables'!$K$22,0)*('inputs and tables'!$K$15+'inputs and tables'!$K$16)))*(IF(AND(J2901=0,'inputs and tables'!$K$16=1),(data!C2901/data!C2902-1)*'inputs and tables'!$K$18+1,1)*IF(AND(J2901=1,'inputs and tables'!$K$15=1),(data!C2902/data!C2901-1)*'inputs and tables'!$K$17+1,1))</f>
        <v>24522907.990765624</v>
      </c>
      <c r="P2902" s="10">
        <f ca="1">(P2901+(IF(K2901&lt;&gt;K2900,(-P2901*'inputs and tables'!$K$22-'inputs and tables'!$K$21)-P2901*'inputs and tables'!$K$22,0)*('inputs and tables'!$K$15+'inputs and tables'!$K$16)))*(IF(AND(K2901=0,'inputs and tables'!$K$16=1),data!C2901/data!C2902,1)*IF(AND(K2901=1,'inputs and tables'!$K$15=1),data!C2902/data!C2901,1))</f>
        <v>95500.088515196563</v>
      </c>
      <c r="R2902" s="36">
        <f ca="1">1-O2902/MAX($O$202:O2902)</f>
        <v>0.63807860708000053</v>
      </c>
      <c r="S2902" s="36">
        <f>1-N2902/MAX($N$202:N2902)</f>
        <v>0.74521943949537905</v>
      </c>
    </row>
    <row r="2903" spans="1:19" x14ac:dyDescent="0.4">
      <c r="A2903" s="17">
        <f t="shared" si="139"/>
        <v>2901</v>
      </c>
      <c r="B2903">
        <v>1670889600</v>
      </c>
      <c r="C2903">
        <v>17773.18</v>
      </c>
      <c r="D2903" s="14">
        <f t="shared" si="137"/>
        <v>44908</v>
      </c>
      <c r="F2903">
        <f ca="1">IF(A2903&lt;$F$2,"",AVERAGE(INDIRECT("C"&amp;A2903-$F$2+3):C2903))</f>
        <v>17514.31772727273</v>
      </c>
      <c r="G2903" s="2">
        <f ca="1">IF(A2903&lt;$G$2,"",IF(A2903=$G$2,AVERAGE(INDIRECT("C"&amp;A2903-$G$2+3):C2903),G2902+(2/($G$2+3))*(C2903-G2902)))</f>
        <v>17567.347465503557</v>
      </c>
      <c r="J2903">
        <f ca="1">IF(F2903="","",IF(C2903&lt;(F2903*(1-'inputs and tables'!$K$14)),0,IF(C2903&gt;(F2903*(1+'inputs and tables'!$K$14)),1,J2902)))</f>
        <v>1</v>
      </c>
      <c r="K2903">
        <f ca="1">IF(G2903="","",IF(C2903&lt;(G2903*(1-'inputs and tables'!$K$14)),0,IF(C2903&gt;(G2903*(1+'inputs and tables'!$K$14)),1,K2902)))</f>
        <v>1</v>
      </c>
      <c r="N2903" s="13">
        <f t="shared" si="138"/>
        <v>63957.609125913172</v>
      </c>
      <c r="O2903" s="10">
        <f ca="1">(O2902+(IF(J2902&lt;&gt;J2901,(-O2902*'inputs and tables'!$K$22-'inputs and tables'!$K$21)-O2902*'inputs and tables'!$K$22,0)*('inputs and tables'!$K$15+'inputs and tables'!$K$16)))*(IF(AND(J2902=0,'inputs and tables'!$K$16=1),(data!C2902/data!C2903-1)*'inputs and tables'!$K$18+1,1)*IF(AND(J2902=1,'inputs and tables'!$K$15=1),(data!C2903/data!C2902-1)*'inputs and tables'!$K$17+1,1))</f>
        <v>23748139.305872165</v>
      </c>
      <c r="P2903" s="10">
        <f ca="1">(P2902+(IF(K2902&lt;&gt;K2901,(-P2902*'inputs and tables'!$K$22-'inputs and tables'!$K$21)-P2902*'inputs and tables'!$K$22,0)*('inputs and tables'!$K$15+'inputs and tables'!$K$16)))*(IF(AND(K2902=0,'inputs and tables'!$K$16=1),data!C2902/data!C2903,1)*IF(AND(K2902=1,'inputs and tables'!$K$15=1),data!C2903/data!C2902,1))</f>
        <v>92482.890146471706</v>
      </c>
      <c r="R2903" s="36">
        <f ca="1">1-O2903/MAX($O$202:O2903)</f>
        <v>0.64951303246434022</v>
      </c>
      <c r="S2903" s="36">
        <f>1-N2903/MAX($N$202:N2903)</f>
        <v>0.73690737776893589</v>
      </c>
    </row>
    <row r="2904" spans="1:19" x14ac:dyDescent="0.4">
      <c r="A2904" s="17">
        <f t="shared" si="139"/>
        <v>2902</v>
      </c>
      <c r="B2904">
        <v>1670976000</v>
      </c>
      <c r="C2904">
        <v>17804.97</v>
      </c>
      <c r="D2904" s="14">
        <f t="shared" si="137"/>
        <v>44909</v>
      </c>
      <c r="F2904">
        <f ca="1">IF(A2904&lt;$F$2,"",AVERAGE(INDIRECT("C"&amp;A2904-$F$2+3):C2904))</f>
        <v>17453.295681818185</v>
      </c>
      <c r="G2904" s="2">
        <f ca="1">IF(A2904&lt;$G$2,"",IF(A2904=$G$2,AVERAGE(INDIRECT("C"&amp;A2904-$G$2+3):C2904),G2903+(2/($G$2+3))*(C2904-G2903)))</f>
        <v>17577.459062716171</v>
      </c>
      <c r="J2904">
        <f ca="1">IF(F2904="","",IF(C2904&lt;(F2904*(1-'inputs and tables'!$K$14)),0,IF(C2904&gt;(F2904*(1+'inputs and tables'!$K$14)),1,J2903)))</f>
        <v>1</v>
      </c>
      <c r="K2904">
        <f ca="1">IF(G2904="","",IF(C2904&lt;(G2904*(1-'inputs and tables'!$K$14)),0,IF(C2904&gt;(G2904*(1+'inputs and tables'!$K$14)),1,K2903)))</f>
        <v>1</v>
      </c>
      <c r="N2904" s="13">
        <f t="shared" si="138"/>
        <v>64072.006909208729</v>
      </c>
      <c r="O2904" s="10">
        <f ca="1">(O2903+(IF(J2903&lt;&gt;J2902,(-O2903*'inputs and tables'!$K$22-'inputs and tables'!$K$21)-O2903*'inputs and tables'!$K$22,0)*('inputs and tables'!$K$15+'inputs and tables'!$K$16)))*(IF(AND(J2903=0,'inputs and tables'!$K$16=1),(data!C2903/data!C2904-1)*'inputs and tables'!$K$18+1,1)*IF(AND(J2903=1,'inputs and tables'!$K$15=1),(data!C2904/data!C2903-1)*'inputs and tables'!$K$17+1,1))</f>
        <v>23796025.381129142</v>
      </c>
      <c r="P2904" s="10">
        <f ca="1">(P2903+(IF(K2903&lt;&gt;K2902,(-P2903*'inputs and tables'!$K$22-'inputs and tables'!$K$21)-P2903*'inputs and tables'!$K$22,0)*('inputs and tables'!$K$15+'inputs and tables'!$K$16)))*(IF(AND(K2903=0,'inputs and tables'!$K$16=1),data!C2903/data!C2904,1)*IF(AND(K2903=1,'inputs and tables'!$K$15=1),data!C2904/data!C2903,1))</f>
        <v>92463.013056868949</v>
      </c>
      <c r="R2904" s="36">
        <f ca="1">1-O2904/MAX($O$202:O2904)</f>
        <v>0.64880630571460063</v>
      </c>
      <c r="S2904" s="36">
        <f>1-N2904/MAX($N$202:N2904)</f>
        <v>0.73643679712660137</v>
      </c>
    </row>
    <row r="2905" spans="1:19" x14ac:dyDescent="0.4">
      <c r="A2905" s="17">
        <f t="shared" si="139"/>
        <v>2903</v>
      </c>
      <c r="B2905">
        <v>1671062400</v>
      </c>
      <c r="C2905">
        <v>17357.96</v>
      </c>
      <c r="D2905" s="14">
        <f t="shared" si="137"/>
        <v>44910</v>
      </c>
      <c r="F2905">
        <f ca="1">IF(A2905&lt;$F$2,"",AVERAGE(INDIRECT("C"&amp;A2905-$F$2+3):C2905))</f>
        <v>17382.34863636364</v>
      </c>
      <c r="G2905" s="2">
        <f ca="1">IF(A2905&lt;$G$2,"",IF(A2905=$G$2,AVERAGE(INDIRECT("C"&amp;A2905-$G$2+3):C2905),G2904+(2/($G$2+3))*(C2905-G2904)))</f>
        <v>17568.118677068673</v>
      </c>
      <c r="J2905">
        <f ca="1">IF(F2905="","",IF(C2905&lt;(F2905*(1-'inputs and tables'!$K$14)),0,IF(C2905&gt;(F2905*(1+'inputs and tables'!$K$14)),1,J2904)))</f>
        <v>0</v>
      </c>
      <c r="K2905">
        <f ca="1">IF(G2905="","",IF(C2905&lt;(G2905*(1-'inputs and tables'!$K$14)),0,IF(C2905&gt;(G2905*(1+'inputs and tables'!$K$14)),1,K2904)))</f>
        <v>0</v>
      </c>
      <c r="N2905" s="13">
        <f t="shared" si="138"/>
        <v>62463.420778005726</v>
      </c>
      <c r="O2905" s="10">
        <f ca="1">(O2904+(IF(J2904&lt;&gt;J2903,(-O2904*'inputs and tables'!$K$22-'inputs and tables'!$K$21)-O2904*'inputs and tables'!$K$22,0)*('inputs and tables'!$K$15+'inputs and tables'!$K$16)))*(IF(AND(J2904=0,'inputs and tables'!$K$16=1),(data!C2904/data!C2905-1)*'inputs and tables'!$K$18+1,1)*IF(AND(J2904=1,'inputs and tables'!$K$15=1),(data!C2905/data!C2904-1)*'inputs and tables'!$K$17+1,1))</f>
        <v>22451828.343018897</v>
      </c>
      <c r="P2905" s="10">
        <f ca="1">(P2904+(IF(K2904&lt;&gt;K2903,(-P2904*'inputs and tables'!$K$22-'inputs and tables'!$K$21)-P2904*'inputs and tables'!$K$22,0)*('inputs and tables'!$K$15+'inputs and tables'!$K$16)))*(IF(AND(K2904=0,'inputs and tables'!$K$16=1),data!C2904/data!C2905,1)*IF(AND(K2904=1,'inputs and tables'!$K$15=1),data!C2905/data!C2904,1))</f>
        <v>90141.644839649205</v>
      </c>
      <c r="R2905" s="36">
        <f ca="1">1-O2905/MAX($O$202:O2905)</f>
        <v>0.66864464073485974</v>
      </c>
      <c r="S2905" s="36">
        <f>1-N2905/MAX($N$202:N2905)</f>
        <v>0.74305379155660822</v>
      </c>
    </row>
    <row r="2906" spans="1:19" x14ac:dyDescent="0.4">
      <c r="A2906" s="17">
        <f t="shared" si="139"/>
        <v>2904</v>
      </c>
      <c r="B2906">
        <v>1671148800</v>
      </c>
      <c r="C2906">
        <v>16632.64</v>
      </c>
      <c r="D2906" s="14">
        <f t="shared" si="137"/>
        <v>44911</v>
      </c>
      <c r="F2906">
        <f ca="1">IF(A2906&lt;$F$2,"",AVERAGE(INDIRECT("C"&amp;A2906-$F$2+3):C2906))</f>
        <v>17302.376818181823</v>
      </c>
      <c r="G2906" s="2">
        <f ca="1">IF(A2906&lt;$G$2,"",IF(A2906=$G$2,AVERAGE(INDIRECT("C"&amp;A2906-$G$2+3):C2906),G2905+(2/($G$2+3))*(C2906-G2905)))</f>
        <v>17528.311073789155</v>
      </c>
      <c r="J2906">
        <f ca="1">IF(F2906="","",IF(C2906&lt;(F2906*(1-'inputs and tables'!$K$14)),0,IF(C2906&gt;(F2906*(1+'inputs and tables'!$K$14)),1,J2905)))</f>
        <v>0</v>
      </c>
      <c r="K2906">
        <f ca="1">IF(G2906="","",IF(C2906&lt;(G2906*(1-'inputs and tables'!$K$14)),0,IF(C2906&gt;(G2906*(1+'inputs and tables'!$K$14)),1,K2905)))</f>
        <v>0</v>
      </c>
      <c r="N2906" s="13">
        <f t="shared" si="138"/>
        <v>59853.323257404045</v>
      </c>
      <c r="O2906" s="10">
        <f ca="1">(O2905+(IF(J2905&lt;&gt;J2904,(-O2905*'inputs and tables'!$K$22-'inputs and tables'!$K$21)-O2905*'inputs and tables'!$K$22,0)*('inputs and tables'!$K$15+'inputs and tables'!$K$16)))*(IF(AND(J2905=0,'inputs and tables'!$K$16=1),(data!C2905/data!C2906-1)*'inputs and tables'!$K$18+1,1)*IF(AND(J2905=1,'inputs and tables'!$K$15=1),(data!C2906/data!C2905-1)*'inputs and tables'!$K$17+1,1))</f>
        <v>23384051.024273854</v>
      </c>
      <c r="P2906" s="10">
        <f ca="1">(P2905+(IF(K2905&lt;&gt;K2904,(-P2905*'inputs and tables'!$K$22-'inputs and tables'!$K$21)-P2905*'inputs and tables'!$K$22,0)*('inputs and tables'!$K$15+'inputs and tables'!$K$16)))*(IF(AND(K2905=0,'inputs and tables'!$K$16=1),data!C2905/data!C2906,1)*IF(AND(K2905=1,'inputs and tables'!$K$15=1),data!C2906/data!C2905,1))</f>
        <v>93884.417346249029</v>
      </c>
      <c r="R2906" s="36">
        <f ca="1">1-O2906/MAX($O$202:O2906)</f>
        <v>0.65488643018990889</v>
      </c>
      <c r="S2906" s="36">
        <f>1-N2906/MAX($N$202:N2906)</f>
        <v>0.75379055001832607</v>
      </c>
    </row>
    <row r="2907" spans="1:19" x14ac:dyDescent="0.4">
      <c r="A2907" s="17">
        <f t="shared" si="139"/>
        <v>2905</v>
      </c>
      <c r="B2907">
        <v>1671235200</v>
      </c>
      <c r="C2907">
        <v>16782.25</v>
      </c>
      <c r="D2907" s="14">
        <f t="shared" si="137"/>
        <v>44912</v>
      </c>
      <c r="F2907">
        <f ca="1">IF(A2907&lt;$F$2,"",AVERAGE(INDIRECT("C"&amp;A2907-$F$2+3):C2907))</f>
        <v>17224.544318181823</v>
      </c>
      <c r="G2907" s="2">
        <f ca="1">IF(A2907&lt;$G$2,"",IF(A2907=$G$2,AVERAGE(INDIRECT("C"&amp;A2907-$G$2+3):C2907),G2906+(2/($G$2+3))*(C2907-G2906)))</f>
        <v>17496.563794053447</v>
      </c>
      <c r="J2907">
        <f ca="1">IF(F2907="","",IF(C2907&lt;(F2907*(1-'inputs and tables'!$K$14)),0,IF(C2907&gt;(F2907*(1+'inputs and tables'!$K$14)),1,J2906)))</f>
        <v>0</v>
      </c>
      <c r="K2907">
        <f ca="1">IF(G2907="","",IF(C2907&lt;(G2907*(1-'inputs and tables'!$K$14)),0,IF(C2907&gt;(G2907*(1+'inputs and tables'!$K$14)),1,K2906)))</f>
        <v>0</v>
      </c>
      <c r="N2907" s="13">
        <f t="shared" si="138"/>
        <v>60391.70175249203</v>
      </c>
      <c r="O2907" s="10">
        <f ca="1">(O2906+(IF(J2906&lt;&gt;J2905,(-O2906*'inputs and tables'!$K$22-'inputs and tables'!$K$21)-O2906*'inputs and tables'!$K$22,0)*('inputs and tables'!$K$15+'inputs and tables'!$K$16)))*(IF(AND(J2906=0,'inputs and tables'!$K$16=1),(data!C2906/data!C2907-1)*'inputs and tables'!$K$18+1,1)*IF(AND(J2906=1,'inputs and tables'!$K$15=1),(data!C2907/data!C2906-1)*'inputs and tables'!$K$17+1,1))</f>
        <v>23175587.446759418</v>
      </c>
      <c r="P2907" s="10">
        <f ca="1">(P2906+(IF(K2906&lt;&gt;K2905,(-P2906*'inputs and tables'!$K$22-'inputs and tables'!$K$21)-P2906*'inputs and tables'!$K$22,0)*('inputs and tables'!$K$15+'inputs and tables'!$K$16)))*(IF(AND(K2906=0,'inputs and tables'!$K$16=1),data!C2906/data!C2907,1)*IF(AND(K2906=1,'inputs and tables'!$K$15=1),data!C2907/data!C2906,1))</f>
        <v>93047.458793065016</v>
      </c>
      <c r="R2907" s="36">
        <f ca="1">1-O2907/MAX($O$202:O2907)</f>
        <v>0.65796304036907372</v>
      </c>
      <c r="S2907" s="36">
        <f>1-N2907/MAX($N$202:N2907)</f>
        <v>0.751575904850045</v>
      </c>
    </row>
    <row r="2908" spans="1:19" x14ac:dyDescent="0.4">
      <c r="A2908" s="17">
        <f t="shared" si="139"/>
        <v>2906</v>
      </c>
      <c r="B2908">
        <v>1671321600</v>
      </c>
      <c r="C2908">
        <v>16741.16</v>
      </c>
      <c r="D2908" s="14">
        <f t="shared" si="137"/>
        <v>44913</v>
      </c>
      <c r="F2908">
        <f ca="1">IF(A2908&lt;$F$2,"",AVERAGE(INDIRECT("C"&amp;A2908-$F$2+3):C2908))</f>
        <v>17124.475227272735</v>
      </c>
      <c r="G2908" s="2">
        <f ca="1">IF(A2908&lt;$G$2,"",IF(A2908=$G$2,AVERAGE(INDIRECT("C"&amp;A2908-$G$2+3):C2908),G2907+(2/($G$2+3))*(C2908-G2907)))</f>
        <v>17464.418951753301</v>
      </c>
      <c r="J2908">
        <f ca="1">IF(F2908="","",IF(C2908&lt;(F2908*(1-'inputs and tables'!$K$14)),0,IF(C2908&gt;(F2908*(1+'inputs and tables'!$K$14)),1,J2907)))</f>
        <v>0</v>
      </c>
      <c r="K2908">
        <f ca="1">IF(G2908="","",IF(C2908&lt;(G2908*(1-'inputs and tables'!$K$14)),0,IF(C2908&gt;(G2908*(1+'inputs and tables'!$K$14)),1,K2907)))</f>
        <v>0</v>
      </c>
      <c r="N2908" s="13">
        <f t="shared" si="138"/>
        <v>60243.837489654215</v>
      </c>
      <c r="O2908" s="10">
        <f ca="1">(O2907+(IF(J2907&lt;&gt;J2906,(-O2907*'inputs and tables'!$K$22-'inputs and tables'!$K$21)-O2907*'inputs and tables'!$K$22,0)*('inputs and tables'!$K$15+'inputs and tables'!$K$16)))*(IF(AND(J2907=0,'inputs and tables'!$K$16=1),(data!C2907/data!C2908-1)*'inputs and tables'!$K$18+1,1)*IF(AND(J2907=1,'inputs and tables'!$K$15=1),(data!C2908/data!C2907-1)*'inputs and tables'!$K$17+1,1))</f>
        <v>23232470.296465609</v>
      </c>
      <c r="P2908" s="10">
        <f ca="1">(P2907+(IF(K2907&lt;&gt;K2906,(-P2907*'inputs and tables'!$K$22-'inputs and tables'!$K$21)-P2907*'inputs and tables'!$K$22,0)*('inputs and tables'!$K$15+'inputs and tables'!$K$16)))*(IF(AND(K2907=0,'inputs and tables'!$K$16=1),data!C2907/data!C2908,1)*IF(AND(K2907=1,'inputs and tables'!$K$15=1),data!C2908/data!C2907,1))</f>
        <v>93275.837237677391</v>
      </c>
      <c r="R2908" s="36">
        <f ca="1">1-O2908/MAX($O$202:O2908)</f>
        <v>0.6571235347033233</v>
      </c>
      <c r="S2908" s="36">
        <f>1-N2908/MAX($N$202:N2908)</f>
        <v>0.75218415142423578</v>
      </c>
    </row>
    <row r="2909" spans="1:19" x14ac:dyDescent="0.4">
      <c r="A2909" s="17">
        <f t="shared" si="139"/>
        <v>2907</v>
      </c>
      <c r="B2909">
        <v>1671408000</v>
      </c>
      <c r="C2909">
        <v>16439.740000000002</v>
      </c>
      <c r="D2909" s="14">
        <f t="shared" si="137"/>
        <v>44914</v>
      </c>
      <c r="F2909">
        <f ca="1">IF(A2909&lt;$F$2,"",AVERAGE(INDIRECT("C"&amp;A2909-$F$2+3):C2909))</f>
        <v>17014.004545454543</v>
      </c>
      <c r="G2909" s="2">
        <f ca="1">IF(A2909&lt;$G$2,"",IF(A2909=$G$2,AVERAGE(INDIRECT("C"&amp;A2909-$G$2+3):C2909),G2908+(2/($G$2+3))*(C2909-G2908)))</f>
        <v>17420.815592104223</v>
      </c>
      <c r="J2909">
        <f ca="1">IF(F2909="","",IF(C2909&lt;(F2909*(1-'inputs and tables'!$K$14)),0,IF(C2909&gt;(F2909*(1+'inputs and tables'!$K$14)),1,J2908)))</f>
        <v>0</v>
      </c>
      <c r="K2909">
        <f ca="1">IF(G2909="","",IF(C2909&lt;(G2909*(1-'inputs and tables'!$K$14)),0,IF(C2909&gt;(G2909*(1+'inputs and tables'!$K$14)),1,K2908)))</f>
        <v>0</v>
      </c>
      <c r="N2909" s="13">
        <f t="shared" si="138"/>
        <v>59159.163697866104</v>
      </c>
      <c r="O2909" s="10">
        <f ca="1">(O2908+(IF(J2908&lt;&gt;J2907,(-O2908*'inputs and tables'!$K$22-'inputs and tables'!$K$21)-O2908*'inputs and tables'!$K$22,0)*('inputs and tables'!$K$15+'inputs and tables'!$K$16)))*(IF(AND(J2908=0,'inputs and tables'!$K$16=1),(data!C2908/data!C2909-1)*'inputs and tables'!$K$18+1,1)*IF(AND(J2908=1,'inputs and tables'!$K$15=1),(data!C2909/data!C2908-1)*'inputs and tables'!$K$17+1,1))</f>
        <v>23658433.918564294</v>
      </c>
      <c r="P2909" s="10">
        <f ca="1">(P2908+(IF(K2908&lt;&gt;K2907,(-P2908*'inputs and tables'!$K$22-'inputs and tables'!$K$21)-P2908*'inputs and tables'!$K$22,0)*('inputs and tables'!$K$15+'inputs and tables'!$K$16)))*(IF(AND(K2908=0,'inputs and tables'!$K$16=1),data!C2908/data!C2909,1)*IF(AND(K2908=1,'inputs and tables'!$K$15=1),data!C2909/data!C2908,1))</f>
        <v>94986.03477487569</v>
      </c>
      <c r="R2909" s="36">
        <f ca="1">1-O2909/MAX($O$202:O2909)</f>
        <v>0.65083694962535221</v>
      </c>
      <c r="S2909" s="36">
        <f>1-N2909/MAX($N$202:N2909)</f>
        <v>0.75664600789521541</v>
      </c>
    </row>
    <row r="2910" spans="1:19" x14ac:dyDescent="0.4">
      <c r="A2910" s="17">
        <f t="shared" si="139"/>
        <v>2908</v>
      </c>
      <c r="B2910">
        <v>1671494400</v>
      </c>
      <c r="C2910">
        <v>16897.650000000001</v>
      </c>
      <c r="D2910" s="14">
        <f t="shared" si="137"/>
        <v>44915</v>
      </c>
      <c r="F2910">
        <f ca="1">IF(A2910&lt;$F$2,"",AVERAGE(INDIRECT("C"&amp;A2910-$F$2+3):C2910))</f>
        <v>16922.833636363637</v>
      </c>
      <c r="G2910" s="2">
        <f ca="1">IF(A2910&lt;$G$2,"",IF(A2910=$G$2,AVERAGE(INDIRECT("C"&amp;A2910-$G$2+3):C2910),G2909+(2/($G$2+3))*(C2910-G2909)))</f>
        <v>17398.553226482767</v>
      </c>
      <c r="J2910">
        <f ca="1">IF(F2910="","",IF(C2910&lt;(F2910*(1-'inputs and tables'!$K$14)),0,IF(C2910&gt;(F2910*(1+'inputs and tables'!$K$14)),1,J2909)))</f>
        <v>0</v>
      </c>
      <c r="K2910">
        <f ca="1">IF(G2910="","",IF(C2910&lt;(G2910*(1-'inputs and tables'!$K$14)),0,IF(C2910&gt;(G2910*(1+'inputs and tables'!$K$14)),1,K2909)))</f>
        <v>0</v>
      </c>
      <c r="N2910" s="13">
        <f t="shared" si="138"/>
        <v>60806.97398251111</v>
      </c>
      <c r="O2910" s="10">
        <f ca="1">(O2909+(IF(J2909&lt;&gt;J2908,(-O2909*'inputs and tables'!$K$22-'inputs and tables'!$K$21)-O2909*'inputs and tables'!$K$22,0)*('inputs and tables'!$K$15+'inputs and tables'!$K$16)))*(IF(AND(J2909=0,'inputs and tables'!$K$16=1),(data!C2909/data!C2910-1)*'inputs and tables'!$K$18+1,1)*IF(AND(J2909=1,'inputs and tables'!$K$15=1),(data!C2910/data!C2909-1)*'inputs and tables'!$K$17+1,1))</f>
        <v>23017313.202035677</v>
      </c>
      <c r="P2910" s="10">
        <f ca="1">(P2909+(IF(K2909&lt;&gt;K2908,(-P2909*'inputs and tables'!$K$22-'inputs and tables'!$K$21)-P2909*'inputs and tables'!$K$22,0)*('inputs and tables'!$K$15+'inputs and tables'!$K$16)))*(IF(AND(K2909=0,'inputs and tables'!$K$16=1),data!C2909/data!C2910,1)*IF(AND(K2909=1,'inputs and tables'!$K$15=1),data!C2910/data!C2909,1))</f>
        <v>92412.004943285894</v>
      </c>
      <c r="R2910" s="36">
        <f ca="1">1-O2910/MAX($O$202:O2910)</f>
        <v>0.66029893116699001</v>
      </c>
      <c r="S2910" s="36">
        <f>1-N2910/MAX($N$202:N2910)</f>
        <v>0.74986766307195774</v>
      </c>
    </row>
    <row r="2911" spans="1:19" x14ac:dyDescent="0.4">
      <c r="A2911" s="17">
        <f t="shared" si="139"/>
        <v>2909</v>
      </c>
      <c r="B2911">
        <v>1671580800</v>
      </c>
      <c r="C2911">
        <v>16826.560000000001</v>
      </c>
      <c r="D2911" s="14">
        <f t="shared" si="137"/>
        <v>44916</v>
      </c>
      <c r="F2911">
        <f ca="1">IF(A2911&lt;$F$2,"",AVERAGE(INDIRECT("C"&amp;A2911-$F$2+3):C2911))</f>
        <v>16837.221590909092</v>
      </c>
      <c r="G2911" s="2">
        <f ca="1">IF(A2911&lt;$G$2,"",IF(A2911=$G$2,AVERAGE(INDIRECT("C"&amp;A2911-$G$2+3):C2911),G2910+(2/($G$2+3))*(C2911-G2910)))</f>
        <v>17374.213089185629</v>
      </c>
      <c r="J2911">
        <f ca="1">IF(F2911="","",IF(C2911&lt;(F2911*(1-'inputs and tables'!$K$14)),0,IF(C2911&gt;(F2911*(1+'inputs and tables'!$K$14)),1,J2910)))</f>
        <v>0</v>
      </c>
      <c r="K2911">
        <f ca="1">IF(G2911="","",IF(C2911&lt;(G2911*(1-'inputs and tables'!$K$14)),0,IF(C2911&gt;(G2911*(1+'inputs and tables'!$K$14)),1,K2910)))</f>
        <v>0</v>
      </c>
      <c r="N2911" s="13">
        <f t="shared" si="138"/>
        <v>60551.153334053088</v>
      </c>
      <c r="O2911" s="10">
        <f ca="1">(O2910+(IF(J2910&lt;&gt;J2909,(-O2910*'inputs and tables'!$K$22-'inputs and tables'!$K$21)-O2910*'inputs and tables'!$K$22,0)*('inputs and tables'!$K$15+'inputs and tables'!$K$16)))*(IF(AND(J2910=0,'inputs and tables'!$K$16=1),(data!C2910/data!C2911-1)*'inputs and tables'!$K$18+1,1)*IF(AND(J2910=1,'inputs and tables'!$K$15=1),(data!C2911/data!C2910-1)*'inputs and tables'!$K$17+1,1))</f>
        <v>23114558.319013402</v>
      </c>
      <c r="P2911" s="10">
        <f ca="1">(P2910+(IF(K2910&lt;&gt;K2909,(-P2910*'inputs and tables'!$K$22-'inputs and tables'!$K$21)-P2910*'inputs and tables'!$K$22,0)*('inputs and tables'!$K$15+'inputs and tables'!$K$16)))*(IF(AND(K2910=0,'inputs and tables'!$K$16=1),data!C2910/data!C2911,1)*IF(AND(K2910=1,'inputs and tables'!$K$15=1),data!C2911/data!C2910,1))</f>
        <v>92802.433493828503</v>
      </c>
      <c r="R2911" s="36">
        <f ca="1">1-O2911/MAX($O$202:O2911)</f>
        <v>0.65886373888863137</v>
      </c>
      <c r="S2911" s="36">
        <f>1-N2911/MAX($N$202:N2911)</f>
        <v>0.75091999329729764</v>
      </c>
    </row>
    <row r="2912" spans="1:19" x14ac:dyDescent="0.4">
      <c r="A2912" s="17">
        <f t="shared" si="139"/>
        <v>2910</v>
      </c>
      <c r="B2912">
        <v>1671667200</v>
      </c>
      <c r="C2912">
        <v>16815.509999999998</v>
      </c>
      <c r="D2912" s="14">
        <f t="shared" si="137"/>
        <v>44917</v>
      </c>
      <c r="F2912">
        <f ca="1">IF(A2912&lt;$F$2,"",AVERAGE(INDIRECT("C"&amp;A2912-$F$2+3):C2912))</f>
        <v>16797.795681818188</v>
      </c>
      <c r="G2912" s="2">
        <f ca="1">IF(A2912&lt;$G$2,"",IF(A2912=$G$2,AVERAGE(INDIRECT("C"&amp;A2912-$G$2+3):C2912),G2911+(2/($G$2+3))*(C2912-G2911)))</f>
        <v>17350.438489645814</v>
      </c>
      <c r="J2912">
        <f ca="1">IF(F2912="","",IF(C2912&lt;(F2912*(1-'inputs and tables'!$K$14)),0,IF(C2912&gt;(F2912*(1+'inputs and tables'!$K$14)),1,J2911)))</f>
        <v>1</v>
      </c>
      <c r="K2912">
        <f ca="1">IF(G2912="","",IF(C2912&lt;(G2912*(1-'inputs and tables'!$K$14)),0,IF(C2912&gt;(G2912*(1+'inputs and tables'!$K$14)),1,K2911)))</f>
        <v>0</v>
      </c>
      <c r="N2912" s="13">
        <f t="shared" si="138"/>
        <v>60511.389398682964</v>
      </c>
      <c r="O2912" s="10">
        <f ca="1">(O2911+(IF(J2911&lt;&gt;J2910,(-O2911*'inputs and tables'!$K$22-'inputs and tables'!$K$21)-O2911*'inputs and tables'!$K$22,0)*('inputs and tables'!$K$15+'inputs and tables'!$K$16)))*(IF(AND(J2911=0,'inputs and tables'!$K$16=1),(data!C2911/data!C2912-1)*'inputs and tables'!$K$18+1,1)*IF(AND(J2911=1,'inputs and tables'!$K$15=1),(data!C2912/data!C2911-1)*'inputs and tables'!$K$17+1,1))</f>
        <v>23129747.621593293</v>
      </c>
      <c r="P2912" s="10">
        <f ca="1">(P2911+(IF(K2911&lt;&gt;K2910,(-P2911*'inputs and tables'!$K$22-'inputs and tables'!$K$21)-P2911*'inputs and tables'!$K$22,0)*('inputs and tables'!$K$15+'inputs and tables'!$K$16)))*(IF(AND(K2911=0,'inputs and tables'!$K$16=1),data!C2911/data!C2912,1)*IF(AND(K2911=1,'inputs and tables'!$K$15=1),data!C2912/data!C2911,1))</f>
        <v>92863.416888926658</v>
      </c>
      <c r="R2912" s="36">
        <f ca="1">1-O2912/MAX($O$202:O2912)</f>
        <v>0.65863956753222985</v>
      </c>
      <c r="S2912" s="36">
        <f>1-N2912/MAX($N$202:N2912)</f>
        <v>0.75108356410880428</v>
      </c>
    </row>
    <row r="2913" spans="1:19" x14ac:dyDescent="0.4">
      <c r="A2913" s="17">
        <f t="shared" si="139"/>
        <v>2911</v>
      </c>
      <c r="B2913">
        <v>1671753600</v>
      </c>
      <c r="C2913">
        <v>16777.21</v>
      </c>
      <c r="D2913" s="14">
        <f t="shared" si="137"/>
        <v>44918</v>
      </c>
      <c r="F2913">
        <f ca="1">IF(A2913&lt;$F$2,"",AVERAGE(INDIRECT("C"&amp;A2913-$F$2+3):C2913))</f>
        <v>16817.915000000005</v>
      </c>
      <c r="G2913" s="2">
        <f ca="1">IF(A2913&lt;$G$2,"",IF(A2913=$G$2,AVERAGE(INDIRECT("C"&amp;A2913-$G$2+3):C2913),G2912+(2/($G$2+3))*(C2913-G2912)))</f>
        <v>17326.045787958759</v>
      </c>
      <c r="J2913">
        <f ca="1">IF(F2913="","",IF(C2913&lt;(F2913*(1-'inputs and tables'!$K$14)),0,IF(C2913&gt;(F2913*(1+'inputs and tables'!$K$14)),1,J2912)))</f>
        <v>0</v>
      </c>
      <c r="K2913">
        <f ca="1">IF(G2913="","",IF(C2913&lt;(G2913*(1-'inputs and tables'!$K$14)),0,IF(C2913&gt;(G2913*(1+'inputs and tables'!$K$14)),1,K2912)))</f>
        <v>0</v>
      </c>
      <c r="N2913" s="13">
        <f t="shared" si="138"/>
        <v>60373.565079707834</v>
      </c>
      <c r="O2913" s="10">
        <f ca="1">(O2912+(IF(J2912&lt;&gt;J2911,(-O2912*'inputs and tables'!$K$22-'inputs and tables'!$K$21)-O2912*'inputs and tables'!$K$22,0)*('inputs and tables'!$K$15+'inputs and tables'!$K$16)))*(IF(AND(J2912=0,'inputs and tables'!$K$16=1),(data!C2912/data!C2913-1)*'inputs and tables'!$K$18+1,1)*IF(AND(J2912=1,'inputs and tables'!$K$15=1),(data!C2913/data!C2912-1)*'inputs and tables'!$K$17+1,1))</f>
        <v>22965191.411633268</v>
      </c>
      <c r="P2913" s="10">
        <f ca="1">(P2912+(IF(K2912&lt;&gt;K2911,(-P2912*'inputs and tables'!$K$22-'inputs and tables'!$K$21)-P2912*'inputs and tables'!$K$22,0)*('inputs and tables'!$K$15+'inputs and tables'!$K$16)))*(IF(AND(K2912=0,'inputs and tables'!$K$16=1),data!C2912/data!C2913,1)*IF(AND(K2912=1,'inputs and tables'!$K$15=1),data!C2913/data!C2912,1))</f>
        <v>93075.410949133671</v>
      </c>
      <c r="R2913" s="36">
        <f ca="1">1-O2913/MAX($O$202:O2913)</f>
        <v>0.66106817072826174</v>
      </c>
      <c r="S2913" s="36">
        <f>1-N2913/MAX($N$202:N2913)</f>
        <v>0.75165051090343815</v>
      </c>
    </row>
    <row r="2914" spans="1:19" x14ac:dyDescent="0.4">
      <c r="A2914" s="17">
        <f t="shared" si="139"/>
        <v>2912</v>
      </c>
      <c r="B2914">
        <v>1671840000</v>
      </c>
      <c r="C2914">
        <v>16837.12</v>
      </c>
      <c r="D2914" s="14">
        <f t="shared" si="137"/>
        <v>44919</v>
      </c>
      <c r="F2914">
        <f ca="1">IF(A2914&lt;$F$2,"",AVERAGE(INDIRECT("C"&amp;A2914-$F$2+3):C2914))</f>
        <v>16801.624772727278</v>
      </c>
      <c r="G2914" s="2">
        <f ca="1">IF(A2914&lt;$G$2,"",IF(A2914=$G$2,AVERAGE(INDIRECT("C"&amp;A2914-$G$2+3):C2914),G2913+(2/($G$2+3))*(C2914-G2913)))</f>
        <v>17305.240435279662</v>
      </c>
      <c r="J2914">
        <f ca="1">IF(F2914="","",IF(C2914&lt;(F2914*(1-'inputs and tables'!$K$14)),0,IF(C2914&gt;(F2914*(1+'inputs and tables'!$K$14)),1,J2913)))</f>
        <v>1</v>
      </c>
      <c r="K2914">
        <f ca="1">IF(G2914="","",IF(C2914&lt;(G2914*(1-'inputs and tables'!$K$14)),0,IF(C2914&gt;(G2914*(1+'inputs and tables'!$K$14)),1,K2913)))</f>
        <v>0</v>
      </c>
      <c r="N2914" s="13">
        <f t="shared" si="138"/>
        <v>60589.153981791394</v>
      </c>
      <c r="O2914" s="10">
        <f ca="1">(O2913+(IF(J2913&lt;&gt;J2912,(-O2913*'inputs and tables'!$K$22-'inputs and tables'!$K$21)-O2913*'inputs and tables'!$K$22,0)*('inputs and tables'!$K$15+'inputs and tables'!$K$16)))*(IF(AND(J2913=0,'inputs and tables'!$K$16=1),(data!C2913/data!C2914-1)*'inputs and tables'!$K$18+1,1)*IF(AND(J2913=1,'inputs and tables'!$K$15=1),(data!C2914/data!C2913-1)*'inputs and tables'!$K$17+1,1))</f>
        <v>22837709.496942557</v>
      </c>
      <c r="P2914" s="10">
        <f ca="1">(P2913+(IF(K2913&lt;&gt;K2912,(-P2913*'inputs and tables'!$K$22-'inputs and tables'!$K$21)-P2913*'inputs and tables'!$K$22,0)*('inputs and tables'!$K$15+'inputs and tables'!$K$16)))*(IF(AND(K2913=0,'inputs and tables'!$K$16=1),data!C2913/data!C2914,1)*IF(AND(K2913=1,'inputs and tables'!$K$15=1),data!C2914/data!C2913,1))</f>
        <v>92744.229139539006</v>
      </c>
      <c r="R2914" s="36">
        <f ca="1">1-O2914/MAX($O$202:O2914)</f>
        <v>0.66294961285389964</v>
      </c>
      <c r="S2914" s="36">
        <f>1-N2914/MAX($N$202:N2914)</f>
        <v>0.75076367585209314</v>
      </c>
    </row>
    <row r="2915" spans="1:19" x14ac:dyDescent="0.4">
      <c r="A2915" s="17">
        <f t="shared" si="139"/>
        <v>2913</v>
      </c>
      <c r="B2915">
        <v>1671926400</v>
      </c>
      <c r="C2915">
        <v>16829.02</v>
      </c>
      <c r="D2915" s="14">
        <f t="shared" si="137"/>
        <v>44920</v>
      </c>
      <c r="F2915">
        <f ca="1">IF(A2915&lt;$F$2,"",AVERAGE(INDIRECT("C"&amp;A2915-$F$2+3):C2915))</f>
        <v>16797.429318181818</v>
      </c>
      <c r="G2915" s="2">
        <f ca="1">IF(A2915&lt;$G$2,"",IF(A2915=$G$2,AVERAGE(INDIRECT("C"&amp;A2915-$G$2+3):C2915),G2914+(2/($G$2+3))*(C2915-G2914)))</f>
        <v>17284.97573590606</v>
      </c>
      <c r="J2915">
        <f ca="1">IF(F2915="","",IF(C2915&lt;(F2915*(1-'inputs and tables'!$K$14)),0,IF(C2915&gt;(F2915*(1+'inputs and tables'!$K$14)),1,J2914)))</f>
        <v>1</v>
      </c>
      <c r="K2915">
        <f ca="1">IF(G2915="","",IF(C2915&lt;(G2915*(1-'inputs and tables'!$K$14)),0,IF(C2915&gt;(G2915*(1+'inputs and tables'!$K$14)),1,K2914)))</f>
        <v>0</v>
      </c>
      <c r="N2915" s="13">
        <f t="shared" si="138"/>
        <v>60560.005757673942</v>
      </c>
      <c r="O2915" s="10">
        <f ca="1">(O2914+(IF(J2914&lt;&gt;J2913,(-O2914*'inputs and tables'!$K$22-'inputs and tables'!$K$21)-O2914*'inputs and tables'!$K$22,0)*('inputs and tables'!$K$15+'inputs and tables'!$K$16)))*(IF(AND(J2914=0,'inputs and tables'!$K$16=1),(data!C2914/data!C2915-1)*'inputs and tables'!$K$18+1,1)*IF(AND(J2914=1,'inputs and tables'!$K$15=1),(data!C2915/data!C2914-1)*'inputs and tables'!$K$17+1,1))</f>
        <v>22767363.301647823</v>
      </c>
      <c r="P2915" s="10">
        <f ca="1">(P2914+(IF(K2914&lt;&gt;K2913,(-P2914*'inputs and tables'!$K$22-'inputs and tables'!$K$21)-P2914*'inputs and tables'!$K$22,0)*('inputs and tables'!$K$15+'inputs and tables'!$K$16)))*(IF(AND(K2914=0,'inputs and tables'!$K$16=1),data!C2914/data!C2915,1)*IF(AND(K2914=1,'inputs and tables'!$K$15=1),data!C2915/data!C2914,1))</f>
        <v>92788.867998844536</v>
      </c>
      <c r="R2915" s="36">
        <f ca="1">1-O2915/MAX($O$202:O2915)</f>
        <v>0.66398781733589995</v>
      </c>
      <c r="S2915" s="36">
        <f>1-N2915/MAX($N$202:N2915)</f>
        <v>0.75088357843790343</v>
      </c>
    </row>
    <row r="2916" spans="1:19" x14ac:dyDescent="0.4">
      <c r="A2916" s="17">
        <f t="shared" si="139"/>
        <v>2914</v>
      </c>
      <c r="B2916">
        <v>1672012800</v>
      </c>
      <c r="C2916">
        <v>16917.96</v>
      </c>
      <c r="D2916" s="14">
        <f t="shared" si="137"/>
        <v>44921</v>
      </c>
      <c r="F2916">
        <f ca="1">IF(A2916&lt;$F$2,"",AVERAGE(INDIRECT("C"&amp;A2916-$F$2+3):C2916))</f>
        <v>16800.48909090909</v>
      </c>
      <c r="G2916" s="2">
        <f ca="1">IF(A2916&lt;$G$2,"",IF(A2916=$G$2,AVERAGE(INDIRECT("C"&amp;A2916-$G$2+3):C2916),G2915+(2/($G$2+3))*(C2916-G2915)))</f>
        <v>17269.358045016441</v>
      </c>
      <c r="J2916">
        <f ca="1">IF(F2916="","",IF(C2916&lt;(F2916*(1-'inputs and tables'!$K$14)),0,IF(C2916&gt;(F2916*(1+'inputs and tables'!$K$14)),1,J2915)))</f>
        <v>1</v>
      </c>
      <c r="K2916">
        <f ca="1">IF(G2916="","",IF(C2916&lt;(G2916*(1-'inputs and tables'!$K$14)),0,IF(C2916&gt;(G2916*(1+'inputs and tables'!$K$14)),1,K2915)))</f>
        <v>0</v>
      </c>
      <c r="N2916" s="13">
        <f t="shared" si="138"/>
        <v>60880.060455575986</v>
      </c>
      <c r="O2916" s="10">
        <f ca="1">(O2915+(IF(J2915&lt;&gt;J2914,(-O2915*'inputs and tables'!$K$22-'inputs and tables'!$K$21)-O2915*'inputs and tables'!$K$22,0)*('inputs and tables'!$K$15+'inputs and tables'!$K$16)))*(IF(AND(J2915=0,'inputs and tables'!$K$16=1),(data!C2915/data!C2916-1)*'inputs and tables'!$K$18+1,1)*IF(AND(J2915=1,'inputs and tables'!$K$15=1),(data!C2916/data!C2915-1)*'inputs and tables'!$K$17+1,1))</f>
        <v>23038091.5381767</v>
      </c>
      <c r="P2916" s="10">
        <f ca="1">(P2915+(IF(K2915&lt;&gt;K2914,(-P2915*'inputs and tables'!$K$22-'inputs and tables'!$K$21)-P2915*'inputs and tables'!$K$22,0)*('inputs and tables'!$K$15+'inputs and tables'!$K$16)))*(IF(AND(K2915=0,'inputs and tables'!$K$16=1),data!C2915/data!C2916,1)*IF(AND(K2915=1,'inputs and tables'!$K$15=1),data!C2916/data!C2915,1))</f>
        <v>92301.064391328197</v>
      </c>
      <c r="R2916" s="36">
        <f ca="1">1-O2916/MAX($O$202:O2916)</f>
        <v>0.65999227404616434</v>
      </c>
      <c r="S2916" s="36">
        <f>1-N2916/MAX($N$202:N2916)</f>
        <v>0.74956701844012974</v>
      </c>
    </row>
    <row r="2917" spans="1:19" x14ac:dyDescent="0.4">
      <c r="A2917" s="17">
        <f t="shared" si="139"/>
        <v>2915</v>
      </c>
      <c r="B2917">
        <v>1672099200</v>
      </c>
      <c r="C2917">
        <v>16698.73</v>
      </c>
      <c r="D2917" s="14">
        <f t="shared" si="137"/>
        <v>44922</v>
      </c>
      <c r="F2917">
        <f ca="1">IF(A2917&lt;$F$2,"",AVERAGE(INDIRECT("C"&amp;A2917-$F$2+3):C2917))</f>
        <v>16809.519545454546</v>
      </c>
      <c r="G2917" s="2">
        <f ca="1">IF(A2917&lt;$G$2,"",IF(A2917=$G$2,AVERAGE(INDIRECT("C"&amp;A2917-$G$2+3):C2917),G2916+(2/($G$2+3))*(C2917-G2916)))</f>
        <v>17245.076000547655</v>
      </c>
      <c r="J2917">
        <f ca="1">IF(F2917="","",IF(C2917&lt;(F2917*(1-'inputs and tables'!$K$14)),0,IF(C2917&gt;(F2917*(1+'inputs and tables'!$K$14)),1,J2916)))</f>
        <v>0</v>
      </c>
      <c r="K2917">
        <f ca="1">IF(G2917="","",IF(C2917&lt;(G2917*(1-'inputs and tables'!$K$14)),0,IF(C2917&gt;(G2917*(1+'inputs and tables'!$K$14)),1,K2916)))</f>
        <v>0</v>
      </c>
      <c r="N2917" s="13">
        <f t="shared" si="138"/>
        <v>60091.15117492537</v>
      </c>
      <c r="O2917" s="10">
        <f ca="1">(O2916+(IF(J2916&lt;&gt;J2915,(-O2916*'inputs and tables'!$K$22-'inputs and tables'!$K$21)-O2916*'inputs and tables'!$K$22,0)*('inputs and tables'!$K$15+'inputs and tables'!$K$16)))*(IF(AND(J2916=0,'inputs and tables'!$K$16=1),(data!C2916/data!C2917-1)*'inputs and tables'!$K$18+1,1)*IF(AND(J2916=1,'inputs and tables'!$K$15=1),(data!C2917/data!C2916-1)*'inputs and tables'!$K$17+1,1))</f>
        <v>22366382.785005067</v>
      </c>
      <c r="P2917" s="10">
        <f ca="1">(P2916+(IF(K2916&lt;&gt;K2915,(-P2916*'inputs and tables'!$K$22-'inputs and tables'!$K$21)-P2916*'inputs and tables'!$K$22,0)*('inputs and tables'!$K$15+'inputs and tables'!$K$16)))*(IF(AND(K2916=0,'inputs and tables'!$K$16=1),data!C2916/data!C2917,1)*IF(AND(K2916=1,'inputs and tables'!$K$15=1),data!C2917/data!C2916,1))</f>
        <v>93512.842912599619</v>
      </c>
      <c r="R2917" s="36">
        <f ca="1">1-O2917/MAX($O$202:O2917)</f>
        <v>0.66990568919562288</v>
      </c>
      <c r="S2917" s="36">
        <f>1-N2917/MAX($N$202:N2917)</f>
        <v>0.7528122337348444</v>
      </c>
    </row>
    <row r="2918" spans="1:19" x14ac:dyDescent="0.4">
      <c r="A2918" s="17">
        <f t="shared" si="139"/>
        <v>2916</v>
      </c>
      <c r="B2918">
        <v>1672185600</v>
      </c>
      <c r="C2918">
        <v>16539.66</v>
      </c>
      <c r="D2918" s="14">
        <f t="shared" si="137"/>
        <v>44923</v>
      </c>
      <c r="F2918">
        <f ca="1">IF(A2918&lt;$F$2,"",AVERAGE(INDIRECT("C"&amp;A2918-$F$2+3):C2918))</f>
        <v>16808.358863636364</v>
      </c>
      <c r="G2918" s="2">
        <f ca="1">IF(A2918&lt;$G$2,"",IF(A2918=$G$2,AVERAGE(INDIRECT("C"&amp;A2918-$G$2+3):C2918),G2917+(2/($G$2+3))*(C2918-G2917)))</f>
        <v>17215.058298396692</v>
      </c>
      <c r="J2918">
        <f ca="1">IF(F2918="","",IF(C2918&lt;(F2918*(1-'inputs and tables'!$K$14)),0,IF(C2918&gt;(F2918*(1+'inputs and tables'!$K$14)),1,J2917)))</f>
        <v>0</v>
      </c>
      <c r="K2918">
        <f ca="1">IF(G2918="","",IF(C2918&lt;(G2918*(1-'inputs and tables'!$K$14)),0,IF(C2918&gt;(G2918*(1+'inputs and tables'!$K$14)),1,K2917)))</f>
        <v>0</v>
      </c>
      <c r="N2918" s="13">
        <f t="shared" si="138"/>
        <v>59518.730432905148</v>
      </c>
      <c r="O2918" s="10">
        <f ca="1">(O2917+(IF(J2917&lt;&gt;J2916,(-O2917*'inputs and tables'!$K$22-'inputs and tables'!$K$21)-O2917*'inputs and tables'!$K$22,0)*('inputs and tables'!$K$15+'inputs and tables'!$K$16)))*(IF(AND(J2917=0,'inputs and tables'!$K$16=1),(data!C2917/data!C2918-1)*'inputs and tables'!$K$18+1,1)*IF(AND(J2917=1,'inputs and tables'!$K$15=1),(data!C2918/data!C2917-1)*'inputs and tables'!$K$17+1,1))</f>
        <v>22536328.245504484</v>
      </c>
      <c r="P2918" s="10">
        <f ca="1">(P2917+(IF(K2917&lt;&gt;K2916,(-P2917*'inputs and tables'!$K$22-'inputs and tables'!$K$21)-P2917*'inputs and tables'!$K$22,0)*('inputs and tables'!$K$15+'inputs and tables'!$K$16)))*(IF(AND(K2917=0,'inputs and tables'!$K$16=1),data!C2917/data!C2918,1)*IF(AND(K2917=1,'inputs and tables'!$K$15=1),data!C2918/data!C2917,1))</f>
        <v>94412.201661334911</v>
      </c>
      <c r="R2918" s="36">
        <f ca="1">1-O2918/MAX($O$202:O2918)</f>
        <v>0.66739754873334411</v>
      </c>
      <c r="S2918" s="36">
        <f>1-N2918/MAX($N$202:N2918)</f>
        <v>0.75516691328112118</v>
      </c>
    </row>
    <row r="2919" spans="1:19" x14ac:dyDescent="0.4">
      <c r="A2919" s="17">
        <f t="shared" si="139"/>
        <v>2917</v>
      </c>
      <c r="B2919">
        <v>1672272000</v>
      </c>
      <c r="C2919">
        <v>16627.54</v>
      </c>
      <c r="D2919" s="14">
        <f t="shared" si="137"/>
        <v>44924</v>
      </c>
      <c r="F2919">
        <f ca="1">IF(A2919&lt;$F$2,"",AVERAGE(INDIRECT("C"&amp;A2919-$F$2+3):C2919))</f>
        <v>16802.668181818186</v>
      </c>
      <c r="G2919" s="2">
        <f ca="1">IF(A2919&lt;$G$2,"",IF(A2919=$G$2,AVERAGE(INDIRECT("C"&amp;A2919-$G$2+3):C2919),G2918+(2/($G$2+3))*(C2919-G2918)))</f>
        <v>17190.057519741513</v>
      </c>
      <c r="J2919">
        <f ca="1">IF(F2919="","",IF(C2919&lt;(F2919*(1-'inputs and tables'!$K$14)),0,IF(C2919&gt;(F2919*(1+'inputs and tables'!$K$14)),1,J2918)))</f>
        <v>0</v>
      </c>
      <c r="K2919">
        <f ca="1">IF(G2919="","",IF(C2919&lt;(G2919*(1-'inputs and tables'!$K$14)),0,IF(C2919&gt;(G2919*(1+'inputs and tables'!$K$14)),1,K2918)))</f>
        <v>0</v>
      </c>
      <c r="N2919" s="13">
        <f t="shared" si="138"/>
        <v>59834.97067184862</v>
      </c>
      <c r="O2919" s="10">
        <f ca="1">(O2918+(IF(J2918&lt;&gt;J2917,(-O2918*'inputs and tables'!$K$22-'inputs and tables'!$K$21)-O2918*'inputs and tables'!$K$22,0)*('inputs and tables'!$K$15+'inputs and tables'!$K$16)))*(IF(AND(J2918=0,'inputs and tables'!$K$16=1),(data!C2918/data!C2919-1)*'inputs and tables'!$K$18+1,1)*IF(AND(J2918=1,'inputs and tables'!$K$15=1),(data!C2919/data!C2918-1)*'inputs and tables'!$K$17+1,1))</f>
        <v>22417219.073238775</v>
      </c>
      <c r="P2919" s="10">
        <f ca="1">(P2918+(IF(K2918&lt;&gt;K2917,(-P2918*'inputs and tables'!$K$22-'inputs and tables'!$K$21)-P2918*'inputs and tables'!$K$22,0)*('inputs and tables'!$K$15+'inputs and tables'!$K$16)))*(IF(AND(K2918=0,'inputs and tables'!$K$16=1),data!C2918/data!C2919,1)*IF(AND(K2918=1,'inputs and tables'!$K$15=1),data!C2919/data!C2918,1))</f>
        <v>93913.213579995267</v>
      </c>
      <c r="R2919" s="36">
        <f ca="1">1-O2919/MAX($O$202:O2919)</f>
        <v>0.66915542172100873</v>
      </c>
      <c r="S2919" s="36">
        <f>1-N2919/MAX($N$202:N2919)</f>
        <v>0.75386604423902137</v>
      </c>
    </row>
    <row r="2920" spans="1:19" x14ac:dyDescent="0.4">
      <c r="A2920" s="17">
        <f t="shared" si="139"/>
        <v>2918</v>
      </c>
      <c r="B2920">
        <v>1672358400</v>
      </c>
      <c r="C2920">
        <v>16600.099999999999</v>
      </c>
      <c r="D2920" s="14">
        <f t="shared" si="137"/>
        <v>44925</v>
      </c>
      <c r="F2920">
        <f ca="1">IF(A2920&lt;$F$2,"",AVERAGE(INDIRECT("C"&amp;A2920-$F$2+3):C2920))</f>
        <v>16801.642272727273</v>
      </c>
      <c r="G2920" s="2">
        <f ca="1">IF(A2920&lt;$G$2,"",IF(A2920=$G$2,AVERAGE(INDIRECT("C"&amp;A2920-$G$2+3):C2920),G2919+(2/($G$2+3))*(C2920-G2919)))</f>
        <v>17164.952944433364</v>
      </c>
      <c r="J2920">
        <f ca="1">IF(F2920="","",IF(C2920&lt;(F2920*(1-'inputs and tables'!$K$14)),0,IF(C2920&gt;(F2920*(1+'inputs and tables'!$K$14)),1,J2919)))</f>
        <v>0</v>
      </c>
      <c r="K2920">
        <f ca="1">IF(G2920="","",IF(C2920&lt;(G2920*(1-'inputs and tables'!$K$14)),0,IF(C2920&gt;(G2920*(1+'inputs and tables'!$K$14)),1,K2919)))</f>
        <v>0</v>
      </c>
      <c r="N2920" s="13">
        <f t="shared" si="138"/>
        <v>59736.226564467994</v>
      </c>
      <c r="O2920" s="10">
        <f ca="1">(O2919+(IF(J2919&lt;&gt;J2918,(-O2919*'inputs and tables'!$K$22-'inputs and tables'!$K$21)-O2919*'inputs and tables'!$K$22,0)*('inputs and tables'!$K$15+'inputs and tables'!$K$16)))*(IF(AND(J2919=0,'inputs and tables'!$K$16=1),(data!C2919/data!C2920-1)*'inputs and tables'!$K$18+1,1)*IF(AND(J2919=1,'inputs and tables'!$K$15=1),(data!C2920/data!C2919-1)*'inputs and tables'!$K$17+1,1))</f>
        <v>22454274.783226646</v>
      </c>
      <c r="P2920" s="10">
        <f ca="1">(P2919+(IF(K2919&lt;&gt;K2918,(-P2919*'inputs and tables'!$K$22-'inputs and tables'!$K$21)-P2919*'inputs and tables'!$K$22,0)*('inputs and tables'!$K$15+'inputs and tables'!$K$16)))*(IF(AND(K2919=0,'inputs and tables'!$K$16=1),data!C2919/data!C2920,1)*IF(AND(K2919=1,'inputs and tables'!$K$15=1),data!C2920/data!C2919,1))</f>
        <v>94068.452318354379</v>
      </c>
      <c r="R2920" s="36">
        <f ca="1">1-O2920/MAX($O$202:O2920)</f>
        <v>0.66860853494153294</v>
      </c>
      <c r="S2920" s="36">
        <f>1-N2920/MAX($N$202:N2920)</f>
        <v>0.75427223275193922</v>
      </c>
    </row>
    <row r="2921" spans="1:19" x14ac:dyDescent="0.4">
      <c r="A2921" s="17">
        <f t="shared" si="139"/>
        <v>2919</v>
      </c>
      <c r="B2921">
        <v>1672444800</v>
      </c>
      <c r="C2921">
        <v>16530.349999999999</v>
      </c>
      <c r="D2921" s="14">
        <f t="shared" si="137"/>
        <v>44926</v>
      </c>
      <c r="F2921">
        <f ca="1">IF(A2921&lt;$F$2,"",AVERAGE(INDIRECT("C"&amp;A2921-$F$2+3):C2921))</f>
        <v>16798.230454545454</v>
      </c>
      <c r="G2921" s="2">
        <f ca="1">IF(A2921&lt;$G$2,"",IF(A2921=$G$2,AVERAGE(INDIRECT("C"&amp;A2921-$G$2+3):C2921),G2920+(2/($G$2+3))*(C2921-G2920)))</f>
        <v>17137.948563819176</v>
      </c>
      <c r="J2921">
        <f ca="1">IF(F2921="","",IF(C2921&lt;(F2921*(1-'inputs and tables'!$K$14)),0,IF(C2921&gt;(F2921*(1+'inputs and tables'!$K$14)),1,J2920)))</f>
        <v>0</v>
      </c>
      <c r="K2921">
        <f ca="1">IF(G2921="","",IF(C2921&lt;(G2921*(1-'inputs and tables'!$K$14)),0,IF(C2921&gt;(G2921*(1+'inputs and tables'!$K$14)),1,K2920)))</f>
        <v>0</v>
      </c>
      <c r="N2921" s="13">
        <f t="shared" si="138"/>
        <v>59485.22796790101</v>
      </c>
      <c r="O2921" s="10">
        <f ca="1">(O2920+(IF(J2920&lt;&gt;J2919,(-O2920*'inputs and tables'!$K$22-'inputs and tables'!$K$21)-O2920*'inputs and tables'!$K$22,0)*('inputs and tables'!$K$15+'inputs and tables'!$K$16)))*(IF(AND(J2920=0,'inputs and tables'!$K$16=1),(data!C2920/data!C2921-1)*'inputs and tables'!$K$18+1,1)*IF(AND(J2920=1,'inputs and tables'!$K$15=1),(data!C2921/data!C2920-1)*'inputs and tables'!$K$17+1,1))</f>
        <v>22549020.8512851</v>
      </c>
      <c r="P2921" s="10">
        <f ca="1">(P2920+(IF(K2920&lt;&gt;K2919,(-P2920*'inputs and tables'!$K$22-'inputs and tables'!$K$21)-P2920*'inputs and tables'!$K$22,0)*('inputs and tables'!$K$15+'inputs and tables'!$K$16)))*(IF(AND(K2920=0,'inputs and tables'!$K$16=1),data!C2920/data!C2921,1)*IF(AND(K2920=1,'inputs and tables'!$K$15=1),data!C2921/data!C2920,1))</f>
        <v>94465.375223749928</v>
      </c>
      <c r="R2921" s="36">
        <f ca="1">1-O2921/MAX($O$202:O2921)</f>
        <v>0.66721022488228876</v>
      </c>
      <c r="S2921" s="36">
        <f>1-N2921/MAX($N$202:N2921)</f>
        <v>0.75530472724086106</v>
      </c>
    </row>
    <row r="2922" spans="1:19" x14ac:dyDescent="0.4">
      <c r="A2922" s="17">
        <f t="shared" si="139"/>
        <v>2920</v>
      </c>
      <c r="B2922">
        <v>1672531200</v>
      </c>
      <c r="C2922">
        <v>16611.580000000002</v>
      </c>
      <c r="D2922" s="14">
        <f t="shared" si="137"/>
        <v>44927</v>
      </c>
      <c r="F2922">
        <f ca="1">IF(A2922&lt;$F$2,"",AVERAGE(INDIRECT("C"&amp;A2922-$F$2+3):C2922))</f>
        <v>16796.662045454545</v>
      </c>
      <c r="G2922" s="2">
        <f ca="1">IF(A2922&lt;$G$2,"",IF(A2922=$G$2,AVERAGE(INDIRECT("C"&amp;A2922-$G$2+3):C2922),G2921+(2/($G$2+3))*(C2922-G2921)))</f>
        <v>17115.549901528997</v>
      </c>
      <c r="J2922">
        <f ca="1">IF(F2922="","",IF(C2922&lt;(F2922*(1-'inputs and tables'!$K$14)),0,IF(C2922&gt;(F2922*(1+'inputs and tables'!$K$14)),1,J2921)))</f>
        <v>0</v>
      </c>
      <c r="K2922">
        <f ca="1">IF(G2922="","",IF(C2922&lt;(G2922*(1-'inputs and tables'!$K$14)),0,IF(C2922&gt;(G2922*(1+'inputs and tables'!$K$14)),1,K2921)))</f>
        <v>0</v>
      </c>
      <c r="N2922" s="13">
        <f t="shared" si="138"/>
        <v>59777.537874698675</v>
      </c>
      <c r="O2922" s="10">
        <f ca="1">(O2921+(IF(J2921&lt;&gt;J2920,(-O2921*'inputs and tables'!$K$22-'inputs and tables'!$K$21)-O2921*'inputs and tables'!$K$22,0)*('inputs and tables'!$K$15+'inputs and tables'!$K$16)))*(IF(AND(J2921=0,'inputs and tables'!$K$16=1),(data!C2921/data!C2922-1)*'inputs and tables'!$K$18+1,1)*IF(AND(J2921=1,'inputs and tables'!$K$15=1),(data!C2922/data!C2921-1)*'inputs and tables'!$K$17+1,1))</f>
        <v>22438756.989343613</v>
      </c>
      <c r="P2922" s="10">
        <f ca="1">(P2921+(IF(K2921&lt;&gt;K2920,(-P2921*'inputs and tables'!$K$22-'inputs and tables'!$K$21)-P2921*'inputs and tables'!$K$22,0)*('inputs and tables'!$K$15+'inputs and tables'!$K$16)))*(IF(AND(K2921=0,'inputs and tables'!$K$16=1),data!C2921/data!C2922,1)*IF(AND(K2921=1,'inputs and tables'!$K$15=1),data!C2922/data!C2921,1))</f>
        <v>94003.443099928743</v>
      </c>
      <c r="R2922" s="36">
        <f ca="1">1-O2922/MAX($O$202:O2922)</f>
        <v>0.66883755433757308</v>
      </c>
      <c r="S2922" s="36">
        <f>1-N2922/MAX($N$202:N2922)</f>
        <v>0.75410229674143281</v>
      </c>
    </row>
    <row r="2923" spans="1:19" x14ac:dyDescent="0.4">
      <c r="A2923" s="17">
        <f t="shared" si="139"/>
        <v>2921</v>
      </c>
      <c r="B2923">
        <v>1672617600</v>
      </c>
      <c r="C2923">
        <v>16666.95</v>
      </c>
      <c r="D2923" s="14">
        <f t="shared" si="137"/>
        <v>44928</v>
      </c>
      <c r="F2923">
        <f ca="1">IF(A2923&lt;$F$2,"",AVERAGE(INDIRECT("C"&amp;A2923-$F$2+3):C2923))</f>
        <v>16796.296818181818</v>
      </c>
      <c r="G2923" s="2">
        <f ca="1">IF(A2923&lt;$G$2,"",IF(A2923=$G$2,AVERAGE(INDIRECT("C"&amp;A2923-$G$2+3):C2923),G2922+(2/($G$2+3))*(C2923-G2922)))</f>
        <v>17096.460544017125</v>
      </c>
      <c r="J2923">
        <f ca="1">IF(F2923="","",IF(C2923&lt;(F2923*(1-'inputs and tables'!$K$14)),0,IF(C2923&gt;(F2923*(1+'inputs and tables'!$K$14)),1,J2922)))</f>
        <v>0</v>
      </c>
      <c r="K2923">
        <f ca="1">IF(G2923="","",IF(C2923&lt;(G2923*(1-'inputs and tables'!$K$14)),0,IF(C2923&gt;(G2923*(1+'inputs and tables'!$K$14)),1,K2922)))</f>
        <v>0</v>
      </c>
      <c r="N2923" s="13">
        <f t="shared" si="138"/>
        <v>59976.789377091707</v>
      </c>
      <c r="O2923" s="10">
        <f ca="1">(O2922+(IF(J2922&lt;&gt;J2921,(-O2922*'inputs and tables'!$K$22-'inputs and tables'!$K$21)-O2922*'inputs and tables'!$K$22,0)*('inputs and tables'!$K$15+'inputs and tables'!$K$16)))*(IF(AND(J2922=0,'inputs and tables'!$K$16=1),(data!C2922/data!C2923-1)*'inputs and tables'!$K$18+1,1)*IF(AND(J2922=1,'inputs and tables'!$K$15=1),(data!C2923/data!C2922-1)*'inputs and tables'!$K$17+1,1))</f>
        <v>22364212.218134727</v>
      </c>
      <c r="P2923" s="10">
        <f ca="1">(P2922+(IF(K2922&lt;&gt;K2921,(-P2922*'inputs and tables'!$K$22-'inputs and tables'!$K$21)-P2922*'inputs and tables'!$K$22,0)*('inputs and tables'!$K$15+'inputs and tables'!$K$16)))*(IF(AND(K2922=0,'inputs and tables'!$K$16=1),data!C2922/data!C2923,1)*IF(AND(K2922=1,'inputs and tables'!$K$15=1),data!C2923/data!C2922,1))</f>
        <v>93691.150170241963</v>
      </c>
      <c r="R2923" s="36">
        <f ca="1">1-O2923/MAX($O$202:O2923)</f>
        <v>0.66993772351167691</v>
      </c>
      <c r="S2923" s="36">
        <f>1-N2923/MAX($N$202:N2923)</f>
        <v>0.75328266634929508</v>
      </c>
    </row>
    <row r="2924" spans="1:19" x14ac:dyDescent="0.4">
      <c r="A2924" s="17">
        <f t="shared" si="139"/>
        <v>2922</v>
      </c>
      <c r="B2924">
        <v>1672704000</v>
      </c>
      <c r="C2924">
        <v>16669.47</v>
      </c>
      <c r="D2924" s="14">
        <f t="shared" si="137"/>
        <v>44929</v>
      </c>
      <c r="F2924">
        <f ca="1">IF(A2924&lt;$F$2,"",AVERAGE(INDIRECT("C"&amp;A2924-$F$2+3):C2924))</f>
        <v>16805.772727272724</v>
      </c>
      <c r="G2924" s="2">
        <f ca="1">IF(A2924&lt;$G$2,"",IF(A2924=$G$2,AVERAGE(INDIRECT("C"&amp;A2924-$G$2+3):C2924),G2923+(2/($G$2+3))*(C2924-G2923)))</f>
        <v>17078.290733633417</v>
      </c>
      <c r="J2924">
        <f ca="1">IF(F2924="","",IF(C2924&lt;(F2924*(1-'inputs and tables'!$K$14)),0,IF(C2924&gt;(F2924*(1+'inputs and tables'!$K$14)),1,J2923)))</f>
        <v>0</v>
      </c>
      <c r="K2924">
        <f ca="1">IF(G2924="","",IF(C2924&lt;(G2924*(1-'inputs and tables'!$K$14)),0,IF(C2924&gt;(G2924*(1+'inputs and tables'!$K$14)),1,K2923)))</f>
        <v>0</v>
      </c>
      <c r="N2924" s="13">
        <f t="shared" si="138"/>
        <v>59985.857713483805</v>
      </c>
      <c r="O2924" s="10">
        <f ca="1">(O2923+(IF(J2923&lt;&gt;J2922,(-O2923*'inputs and tables'!$K$22-'inputs and tables'!$K$21)-O2923*'inputs and tables'!$K$22,0)*('inputs and tables'!$K$15+'inputs and tables'!$K$16)))*(IF(AND(J2923=0,'inputs and tables'!$K$16=1),(data!C2923/data!C2924-1)*'inputs and tables'!$K$18+1,1)*IF(AND(J2923=1,'inputs and tables'!$K$15=1),(data!C2924/data!C2923-1)*'inputs and tables'!$K$17+1,1))</f>
        <v>22360831.317914762</v>
      </c>
      <c r="P2924" s="10">
        <f ca="1">(P2923+(IF(K2923&lt;&gt;K2922,(-P2923*'inputs and tables'!$K$22-'inputs and tables'!$K$21)-P2923*'inputs and tables'!$K$22,0)*('inputs and tables'!$K$15+'inputs and tables'!$K$16)))*(IF(AND(K2923=0,'inputs and tables'!$K$16=1),data!C2923/data!C2924,1)*IF(AND(K2923=1,'inputs and tables'!$K$15=1),data!C2924/data!C2923,1))</f>
        <v>93676.986450673852</v>
      </c>
      <c r="R2924" s="36">
        <f ca="1">1-O2924/MAX($O$202:O2924)</f>
        <v>0.66998762053520267</v>
      </c>
      <c r="S2924" s="36">
        <f>1-N2924/MAX($N$202:N2924)</f>
        <v>0.7532453633225985</v>
      </c>
    </row>
    <row r="2925" spans="1:19" x14ac:dyDescent="0.4">
      <c r="A2925" s="17">
        <f t="shared" si="139"/>
        <v>2923</v>
      </c>
      <c r="B2925">
        <v>1672790400</v>
      </c>
      <c r="C2925">
        <v>16844.419999999998</v>
      </c>
      <c r="D2925" s="14">
        <f t="shared" si="137"/>
        <v>44930</v>
      </c>
      <c r="F2925">
        <f ca="1">IF(A2925&lt;$F$2,"",AVERAGE(INDIRECT("C"&amp;A2925-$F$2+3):C2925))</f>
        <v>16830.415454545451</v>
      </c>
      <c r="G2925" s="2">
        <f ca="1">IF(A2925&lt;$G$2,"",IF(A2925=$G$2,AVERAGE(INDIRECT("C"&amp;A2925-$G$2+3):C2925),G2924+(2/($G$2+3))*(C2925-G2924)))</f>
        <v>17068.338787521356</v>
      </c>
      <c r="J2925">
        <f ca="1">IF(F2925="","",IF(C2925&lt;(F2925*(1-'inputs and tables'!$K$14)),0,IF(C2925&gt;(F2925*(1+'inputs and tables'!$K$14)),1,J2924)))</f>
        <v>1</v>
      </c>
      <c r="K2925">
        <f ca="1">IF(G2925="","",IF(C2925&lt;(G2925*(1-'inputs and tables'!$K$14)),0,IF(C2925&gt;(G2925*(1+'inputs and tables'!$K$14)),1,K2924)))</f>
        <v>0</v>
      </c>
      <c r="N2925" s="13">
        <f t="shared" si="138"/>
        <v>60615.423368958982</v>
      </c>
      <c r="O2925" s="10">
        <f ca="1">(O2924+(IF(J2924&lt;&gt;J2923,(-O2924*'inputs and tables'!$K$22-'inputs and tables'!$K$21)-O2924*'inputs and tables'!$K$22,0)*('inputs and tables'!$K$15+'inputs and tables'!$K$16)))*(IF(AND(J2924=0,'inputs and tables'!$K$16=1),(data!C2924/data!C2925-1)*'inputs and tables'!$K$18+1,1)*IF(AND(J2924=1,'inputs and tables'!$K$15=1),(data!C2925/data!C2924-1)*'inputs and tables'!$K$17+1,1))</f>
        <v>22128586.607852373</v>
      </c>
      <c r="P2925" s="10">
        <f ca="1">(P2924+(IF(K2924&lt;&gt;K2923,(-P2924*'inputs and tables'!$K$22-'inputs and tables'!$K$21)-P2924*'inputs and tables'!$K$22,0)*('inputs and tables'!$K$15+'inputs and tables'!$K$16)))*(IF(AND(K2924=0,'inputs and tables'!$K$16=1),data!C2924/data!C2925,1)*IF(AND(K2924=1,'inputs and tables'!$K$15=1),data!C2925/data!C2924,1))</f>
        <v>92704.03583678836</v>
      </c>
      <c r="R2925" s="36">
        <f ca="1">1-O2925/MAX($O$202:O2925)</f>
        <v>0.67341520461274074</v>
      </c>
      <c r="S2925" s="36">
        <f>1-N2925/MAX($N$202:N2925)</f>
        <v>0.75065561549698012</v>
      </c>
    </row>
    <row r="2926" spans="1:19" x14ac:dyDescent="0.4">
      <c r="A2926" s="17">
        <f t="shared" si="139"/>
        <v>2924</v>
      </c>
      <c r="B2926">
        <v>1672876800</v>
      </c>
      <c r="C2926">
        <v>16825.689999999999</v>
      </c>
      <c r="D2926" s="14">
        <f t="shared" si="137"/>
        <v>44931</v>
      </c>
      <c r="F2926">
        <f ca="1">IF(A2926&lt;$F$2,"",AVERAGE(INDIRECT("C"&amp;A2926-$F$2+3):C2926))</f>
        <v>16844.642272727269</v>
      </c>
      <c r="G2926" s="2">
        <f ca="1">IF(A2926&lt;$G$2,"",IF(A2926=$G$2,AVERAGE(INDIRECT("C"&amp;A2926-$G$2+3):C2926),G2925+(2/($G$2+3))*(C2926-G2925)))</f>
        <v>17058.013307201298</v>
      </c>
      <c r="J2926">
        <f ca="1">IF(F2926="","",IF(C2926&lt;(F2926*(1-'inputs and tables'!$K$14)),0,IF(C2926&gt;(F2926*(1+'inputs and tables'!$K$14)),1,J2925)))</f>
        <v>0</v>
      </c>
      <c r="K2926">
        <f ca="1">IF(G2926="","",IF(C2926&lt;(G2926*(1-'inputs and tables'!$K$14)),0,IF(C2926&gt;(G2926*(1+'inputs and tables'!$K$14)),1,K2925)))</f>
        <v>0</v>
      </c>
      <c r="N2926" s="13">
        <f t="shared" si="138"/>
        <v>60548.022598870106</v>
      </c>
      <c r="O2926" s="10">
        <f ca="1">(O2925+(IF(J2925&lt;&gt;J2924,(-O2925*'inputs and tables'!$K$22-'inputs and tables'!$K$21)-O2925*'inputs and tables'!$K$22,0)*('inputs and tables'!$K$15+'inputs and tables'!$K$16)))*(IF(AND(J2925=0,'inputs and tables'!$K$16=1),(data!C2925/data!C2926-1)*'inputs and tables'!$K$18+1,1)*IF(AND(J2925=1,'inputs and tables'!$K$15=1),(data!C2926/data!C2925-1)*'inputs and tables'!$K$17+1,1))</f>
        <v>22029077.377682548</v>
      </c>
      <c r="P2926" s="10">
        <f ca="1">(P2925+(IF(K2925&lt;&gt;K2924,(-P2925*'inputs and tables'!$K$22-'inputs and tables'!$K$21)-P2925*'inputs and tables'!$K$22,0)*('inputs and tables'!$K$15+'inputs and tables'!$K$16)))*(IF(AND(K2925=0,'inputs and tables'!$K$16=1),data!C2925/data!C2926,1)*IF(AND(K2925=1,'inputs and tables'!$K$15=1),data!C2926/data!C2925,1))</f>
        <v>92807.231996424191</v>
      </c>
      <c r="R2926" s="36">
        <f ca="1">1-O2926/MAX($O$202:O2926)</f>
        <v>0.67488381181075419</v>
      </c>
      <c r="S2926" s="36">
        <f>1-N2926/MAX($N$202:N2926)</f>
        <v>0.75093287172318091</v>
      </c>
    </row>
    <row r="2927" spans="1:19" x14ac:dyDescent="0.4">
      <c r="A2927" s="17">
        <f t="shared" si="139"/>
        <v>2925</v>
      </c>
      <c r="B2927">
        <v>1672963200</v>
      </c>
      <c r="C2927">
        <v>16948.060000000001</v>
      </c>
      <c r="D2927" s="14">
        <f t="shared" si="137"/>
        <v>44932</v>
      </c>
      <c r="F2927">
        <f ca="1">IF(A2927&lt;$F$2,"",AVERAGE(INDIRECT("C"&amp;A2927-$F$2+3):C2927))</f>
        <v>16852.848181818179</v>
      </c>
      <c r="G2927" s="2">
        <f ca="1">IF(A2927&lt;$G$2,"",IF(A2927=$G$2,AVERAGE(INDIRECT("C"&amp;A2927-$G$2+3):C2927),G2926+(2/($G$2+3))*(C2927-G2926)))</f>
        <v>17053.334443065072</v>
      </c>
      <c r="J2927">
        <f ca="1">IF(F2927="","",IF(C2927&lt;(F2927*(1-'inputs and tables'!$K$14)),0,IF(C2927&gt;(F2927*(1+'inputs and tables'!$K$14)),1,J2926)))</f>
        <v>1</v>
      </c>
      <c r="K2927">
        <f ca="1">IF(G2927="","",IF(C2927&lt;(G2927*(1-'inputs and tables'!$K$14)),0,IF(C2927&gt;(G2927*(1+'inputs and tables'!$K$14)),1,K2926)))</f>
        <v>0</v>
      </c>
      <c r="N2927" s="13">
        <f t="shared" si="138"/>
        <v>60988.37669581495</v>
      </c>
      <c r="O2927" s="10">
        <f ca="1">(O2926+(IF(J2926&lt;&gt;J2925,(-O2926*'inputs and tables'!$K$22-'inputs and tables'!$K$21)-O2926*'inputs and tables'!$K$22,0)*('inputs and tables'!$K$15+'inputs and tables'!$K$16)))*(IF(AND(J2926=0,'inputs and tables'!$K$16=1),(data!C2926/data!C2927-1)*'inputs and tables'!$K$18+1,1)*IF(AND(J2926=1,'inputs and tables'!$K$15=1),(data!C2927/data!C2926-1)*'inputs and tables'!$K$17+1,1))</f>
        <v>21826280.88931793</v>
      </c>
      <c r="P2927" s="10">
        <f ca="1">(P2926+(IF(K2926&lt;&gt;K2925,(-P2926*'inputs and tables'!$K$22-'inputs and tables'!$K$21)-P2926*'inputs and tables'!$K$22,0)*('inputs and tables'!$K$15+'inputs and tables'!$K$16)))*(IF(AND(K2926=0,'inputs and tables'!$K$16=1),data!C2926/data!C2927,1)*IF(AND(K2926=1,'inputs and tables'!$K$15=1),data!C2927/data!C2926,1))</f>
        <v>92137.136364274978</v>
      </c>
      <c r="R2927" s="36">
        <f ca="1">1-O2927/MAX($O$202:O2927)</f>
        <v>0.67787678424191311</v>
      </c>
      <c r="S2927" s="36">
        <f>1-N2927/MAX($N$202:N2927)</f>
        <v>0.74912145451014334</v>
      </c>
    </row>
    <row r="2928" spans="1:19" x14ac:dyDescent="0.4">
      <c r="A2928" s="17">
        <f t="shared" si="139"/>
        <v>2926</v>
      </c>
      <c r="B2928">
        <v>1673049600</v>
      </c>
      <c r="C2928">
        <v>16942.37</v>
      </c>
      <c r="D2928" s="14">
        <f t="shared" si="137"/>
        <v>44933</v>
      </c>
      <c r="F2928">
        <f ca="1">IF(A2928&lt;$F$2,"",AVERAGE(INDIRECT("C"&amp;A2928-$F$2+3):C2928))</f>
        <v>16860.910909090908</v>
      </c>
      <c r="G2928" s="2">
        <f ca="1">IF(A2928&lt;$G$2,"",IF(A2928=$G$2,AVERAGE(INDIRECT("C"&amp;A2928-$G$2+3):C2928),G2927+(2/($G$2+3))*(C2928-G2927)))</f>
        <v>17048.612551870814</v>
      </c>
      <c r="J2928">
        <f ca="1">IF(F2928="","",IF(C2928&lt;(F2928*(1-'inputs and tables'!$K$14)),0,IF(C2928&gt;(F2928*(1+'inputs and tables'!$K$14)),1,J2927)))</f>
        <v>1</v>
      </c>
      <c r="K2928">
        <f ca="1">IF(G2928="","",IF(C2928&lt;(G2928*(1-'inputs and tables'!$K$14)),0,IF(C2928&gt;(G2928*(1+'inputs and tables'!$K$14)),1,K2927)))</f>
        <v>0</v>
      </c>
      <c r="N2928" s="13">
        <f t="shared" si="138"/>
        <v>60967.900968008973</v>
      </c>
      <c r="O2928" s="10">
        <f ca="1">(O2927+(IF(J2927&lt;&gt;J2926,(-O2927*'inputs and tables'!$K$22-'inputs and tables'!$K$21)-O2927*'inputs and tables'!$K$22,0)*('inputs and tables'!$K$15+'inputs and tables'!$K$16)))*(IF(AND(J2927=0,'inputs and tables'!$K$16=1),(data!C2927/data!C2928-1)*'inputs and tables'!$K$18+1,1)*IF(AND(J2927=1,'inputs and tables'!$K$15=1),(data!C2928/data!C2927-1)*'inputs and tables'!$K$17+1,1))</f>
        <v>21766173.813030645</v>
      </c>
      <c r="P2928" s="10">
        <f ca="1">(P2927+(IF(K2927&lt;&gt;K2926,(-P2927*'inputs and tables'!$K$22-'inputs and tables'!$K$21)-P2927*'inputs and tables'!$K$22,0)*('inputs and tables'!$K$15+'inputs and tables'!$K$16)))*(IF(AND(K2927=0,'inputs and tables'!$K$16=1),data!C2927/data!C2928,1)*IF(AND(K2927=1,'inputs and tables'!$K$15=1),data!C2928/data!C2927,1))</f>
        <v>92168.080105080589</v>
      </c>
      <c r="R2928" s="36">
        <f ca="1">1-O2928/MAX($O$202:O2928)</f>
        <v>0.67876387466293631</v>
      </c>
      <c r="S2928" s="36">
        <f>1-N2928/MAX($N$202:N2928)</f>
        <v>0.74920568237597807</v>
      </c>
    </row>
    <row r="2929" spans="1:19" x14ac:dyDescent="0.4">
      <c r="A2929" s="17">
        <f t="shared" si="139"/>
        <v>2927</v>
      </c>
      <c r="B2929">
        <v>1673136000</v>
      </c>
      <c r="C2929">
        <v>17125.18</v>
      </c>
      <c r="D2929" s="14">
        <f t="shared" si="137"/>
        <v>44934</v>
      </c>
      <c r="F2929">
        <f ca="1">IF(A2929&lt;$F$2,"",AVERAGE(INDIRECT("C"&amp;A2929-$F$2+3):C2929))</f>
        <v>16874.871818181819</v>
      </c>
      <c r="G2929" s="2">
        <f ca="1">IF(A2929&lt;$G$2,"",IF(A2929=$G$2,AVERAGE(INDIRECT("C"&amp;A2929-$G$2+3):C2929),G2928+(2/($G$2+3))*(C2929-G2928)))</f>
        <v>17051.870741152907</v>
      </c>
      <c r="J2929">
        <f ca="1">IF(F2929="","",IF(C2929&lt;(F2929*(1-'inputs and tables'!$K$14)),0,IF(C2929&gt;(F2929*(1+'inputs and tables'!$K$14)),1,J2928)))</f>
        <v>1</v>
      </c>
      <c r="K2929">
        <f ca="1">IF(G2929="","",IF(C2929&lt;(G2929*(1-'inputs and tables'!$K$14)),0,IF(C2929&gt;(G2929*(1+'inputs and tables'!$K$14)),1,K2928)))</f>
        <v>1</v>
      </c>
      <c r="N2929" s="13">
        <f t="shared" si="138"/>
        <v>61625.751196516663</v>
      </c>
      <c r="O2929" s="10">
        <f ca="1">(O2928+(IF(J2928&lt;&gt;J2927,(-O2928*'inputs and tables'!$K$22-'inputs and tables'!$K$21)-O2928*'inputs and tables'!$K$22,0)*('inputs and tables'!$K$15+'inputs and tables'!$K$16)))*(IF(AND(J2928=0,'inputs and tables'!$K$16=1),(data!C2928/data!C2929-1)*'inputs and tables'!$K$18+1,1)*IF(AND(J2928=1,'inputs and tables'!$K$15=1),(data!C2929/data!C2928-1)*'inputs and tables'!$K$17+1,1))</f>
        <v>22294607.380955938</v>
      </c>
      <c r="P2929" s="10">
        <f ca="1">(P2928+(IF(K2928&lt;&gt;K2927,(-P2928*'inputs and tables'!$K$22-'inputs and tables'!$K$21)-P2928*'inputs and tables'!$K$22,0)*('inputs and tables'!$K$15+'inputs and tables'!$K$16)))*(IF(AND(K2928=0,'inputs and tables'!$K$16=1),data!C2928/data!C2929,1)*IF(AND(K2928=1,'inputs and tables'!$K$15=1),data!C2929/data!C2928,1))</f>
        <v>91184.192827749212</v>
      </c>
      <c r="R2929" s="36">
        <f ca="1">1-O2929/MAX($O$202:O2929)</f>
        <v>0.67096498665825</v>
      </c>
      <c r="S2929" s="36">
        <f>1-N2929/MAX($N$202:N2929)</f>
        <v>0.74649958463375843</v>
      </c>
    </row>
    <row r="2930" spans="1:19" x14ac:dyDescent="0.4">
      <c r="A2930" s="17">
        <f t="shared" si="139"/>
        <v>2928</v>
      </c>
      <c r="B2930">
        <v>1673222400</v>
      </c>
      <c r="C2930">
        <v>17177.98</v>
      </c>
      <c r="D2930" s="14">
        <f t="shared" si="137"/>
        <v>44935</v>
      </c>
      <c r="F2930">
        <f ca="1">IF(A2930&lt;$F$2,"",AVERAGE(INDIRECT("C"&amp;A2930-$F$2+3):C2930))</f>
        <v>16891.395681818183</v>
      </c>
      <c r="G2930" s="2">
        <f ca="1">IF(A2930&lt;$G$2,"",IF(A2930=$G$2,AVERAGE(INDIRECT("C"&amp;A2930-$G$2+3):C2930),G2929+(2/($G$2+3))*(C2930-G2929)))</f>
        <v>17057.237092593208</v>
      </c>
      <c r="J2930">
        <f ca="1">IF(F2930="","",IF(C2930&lt;(F2930*(1-'inputs and tables'!$K$14)),0,IF(C2930&gt;(F2930*(1+'inputs and tables'!$K$14)),1,J2929)))</f>
        <v>1</v>
      </c>
      <c r="K2930">
        <f ca="1">IF(G2930="","",IF(C2930&lt;(G2930*(1-'inputs and tables'!$K$14)),0,IF(C2930&gt;(G2930*(1+'inputs and tables'!$K$14)),1,K2929)))</f>
        <v>1</v>
      </c>
      <c r="N2930" s="13">
        <f t="shared" si="138"/>
        <v>61815.754435208233</v>
      </c>
      <c r="O2930" s="10">
        <f ca="1">(O2929+(IF(J2929&lt;&gt;J2928,(-O2929*'inputs and tables'!$K$22-'inputs and tables'!$K$21)-O2929*'inputs and tables'!$K$22,0)*('inputs and tables'!$K$15+'inputs and tables'!$K$16)))*(IF(AND(J2929=0,'inputs and tables'!$K$16=1),(data!C2929/data!C2930-1)*'inputs and tables'!$K$18+1,1)*IF(AND(J2929=1,'inputs and tables'!$K$15=1),(data!C2930/data!C2929-1)*'inputs and tables'!$K$17+1,1))</f>
        <v>22449268.491487775</v>
      </c>
      <c r="P2930" s="10">
        <f ca="1">(P2929+(IF(K2929&lt;&gt;K2928,(-P2929*'inputs and tables'!$K$22-'inputs and tables'!$K$21)-P2929*'inputs and tables'!$K$22,0)*('inputs and tables'!$K$15+'inputs and tables'!$K$16)))*(IF(AND(K2929=0,'inputs and tables'!$K$16=1),data!C2929/data!C2930,1)*IF(AND(K2929=1,'inputs and tables'!$K$15=1),data!C2930/data!C2929,1))</f>
        <v>91282.399380899762</v>
      </c>
      <c r="R2930" s="36">
        <f ca="1">1-O2930/MAX($O$202:O2930)</f>
        <v>0.66868242030945835</v>
      </c>
      <c r="S2930" s="36">
        <f>1-N2930/MAX($N$202:N2930)</f>
        <v>0.74571799740773592</v>
      </c>
    </row>
    <row r="2931" spans="1:19" x14ac:dyDescent="0.4">
      <c r="A2931" s="17">
        <f t="shared" si="139"/>
        <v>2929</v>
      </c>
      <c r="B2931">
        <v>1673308800</v>
      </c>
      <c r="C2931">
        <v>17443.5</v>
      </c>
      <c r="D2931" s="14">
        <f t="shared" si="137"/>
        <v>44936</v>
      </c>
      <c r="F2931">
        <f ca="1">IF(A2931&lt;$F$2,"",AVERAGE(INDIRECT("C"&amp;A2931-$F$2+3):C2931))</f>
        <v>16914.659772727275</v>
      </c>
      <c r="G2931" s="2">
        <f ca="1">IF(A2931&lt;$G$2,"",IF(A2931=$G$2,AVERAGE(INDIRECT("C"&amp;A2931-$G$2+3):C2931),G2930+(2/($G$2+3))*(C2931-G2930)))</f>
        <v>17073.673812057328</v>
      </c>
      <c r="J2931">
        <f ca="1">IF(F2931="","",IF(C2931&lt;(F2931*(1-'inputs and tables'!$K$14)),0,IF(C2931&gt;(F2931*(1+'inputs and tables'!$K$14)),1,J2930)))</f>
        <v>1</v>
      </c>
      <c r="K2931">
        <f ca="1">IF(G2931="","",IF(C2931&lt;(G2931*(1-'inputs and tables'!$K$14)),0,IF(C2931&gt;(G2931*(1+'inputs and tables'!$K$14)),1,K2930)))</f>
        <v>1</v>
      </c>
      <c r="N2931" s="13">
        <f t="shared" si="138"/>
        <v>62771.240418870831</v>
      </c>
      <c r="O2931" s="10">
        <f ca="1">(O2930+(IF(J2930&lt;&gt;J2929,(-O2930*'inputs and tables'!$K$22-'inputs and tables'!$K$21)-O2930*'inputs and tables'!$K$22,0)*('inputs and tables'!$K$15+'inputs and tables'!$K$16)))*(IF(AND(J2930=0,'inputs and tables'!$K$16=1),(data!C2930/data!C2931-1)*'inputs and tables'!$K$18+1,1)*IF(AND(J2930=1,'inputs and tables'!$K$15=1),(data!C2931/data!C2930-1)*'inputs and tables'!$K$17+1,1))</f>
        <v>23230014.655017167</v>
      </c>
      <c r="P2931" s="10">
        <f ca="1">(P2930+(IF(K2930&lt;&gt;K2929,(-P2930*'inputs and tables'!$K$22-'inputs and tables'!$K$21)-P2930*'inputs and tables'!$K$22,0)*('inputs and tables'!$K$15+'inputs and tables'!$K$16)))*(IF(AND(K2930=0,'inputs and tables'!$K$16=1),data!C2930/data!C2931,1)*IF(AND(K2930=1,'inputs and tables'!$K$15=1),data!C2931/data!C2930,1))</f>
        <v>92693.351232259258</v>
      </c>
      <c r="R2931" s="36">
        <f ca="1">1-O2931/MAX($O$202:O2931)</f>
        <v>0.65715977629318145</v>
      </c>
      <c r="S2931" s="36">
        <f>1-N2931/MAX($N$202:N2931)</f>
        <v>0.7417875610392981</v>
      </c>
    </row>
    <row r="2932" spans="1:19" x14ac:dyDescent="0.4">
      <c r="A2932" s="17">
        <f t="shared" si="139"/>
        <v>2930</v>
      </c>
      <c r="B2932">
        <v>1673395200</v>
      </c>
      <c r="C2932">
        <v>17944.27</v>
      </c>
      <c r="D2932" s="14">
        <f t="shared" si="137"/>
        <v>44937</v>
      </c>
      <c r="F2932">
        <f ca="1">IF(A2932&lt;$F$2,"",AVERAGE(INDIRECT("C"&amp;A2932-$F$2+3):C2932))</f>
        <v>16954.159090909092</v>
      </c>
      <c r="G2932" s="2">
        <f ca="1">IF(A2932&lt;$G$2,"",IF(A2932=$G$2,AVERAGE(INDIRECT("C"&amp;A2932-$G$2+3):C2932),G2931+(2/($G$2+3))*(C2932-G2931)))</f>
        <v>17110.72045835276</v>
      </c>
      <c r="J2932">
        <f ca="1">IF(F2932="","",IF(C2932&lt;(F2932*(1-'inputs and tables'!$K$14)),0,IF(C2932&gt;(F2932*(1+'inputs and tables'!$K$14)),1,J2931)))</f>
        <v>1</v>
      </c>
      <c r="K2932">
        <f ca="1">IF(G2932="","",IF(C2932&lt;(G2932*(1-'inputs and tables'!$K$14)),0,IF(C2932&gt;(G2932*(1+'inputs and tables'!$K$14)),1,K2931)))</f>
        <v>1</v>
      </c>
      <c r="N2932" s="13">
        <f t="shared" si="138"/>
        <v>64573.284393105248</v>
      </c>
      <c r="O2932" s="10">
        <f ca="1">(O2931+(IF(J2931&lt;&gt;J2930,(-O2931*'inputs and tables'!$K$22-'inputs and tables'!$K$21)-O2931*'inputs and tables'!$K$22,0)*('inputs and tables'!$K$15+'inputs and tables'!$K$16)))*(IF(AND(J2931=0,'inputs and tables'!$K$16=1),(data!C2931/data!C2932-1)*'inputs and tables'!$K$18+1,1)*IF(AND(J2931=1,'inputs and tables'!$K$15=1),(data!C2932/data!C2931-1)*'inputs and tables'!$K$17+1,1))</f>
        <v>24730516.990401939</v>
      </c>
      <c r="P2932" s="10">
        <f ca="1">(P2931+(IF(K2931&lt;&gt;K2930,(-P2931*'inputs and tables'!$K$22-'inputs and tables'!$K$21)-P2931*'inputs and tables'!$K$22,0)*('inputs and tables'!$K$15+'inputs and tables'!$K$16)))*(IF(AND(K2931=0,'inputs and tables'!$K$16=1),data!C2931/data!C2932,1)*IF(AND(K2931=1,'inputs and tables'!$K$15=1),data!C2932/data!C2931,1))</f>
        <v>95354.402597901397</v>
      </c>
      <c r="R2932" s="36">
        <f ca="1">1-O2932/MAX($O$202:O2932)</f>
        <v>0.63501460919037844</v>
      </c>
      <c r="S2932" s="36">
        <f>1-N2932/MAX($N$202:N2932)</f>
        <v>0.73437476870643192</v>
      </c>
    </row>
    <row r="2933" spans="1:19" x14ac:dyDescent="0.4">
      <c r="A2933" s="17">
        <f t="shared" si="139"/>
        <v>2931</v>
      </c>
      <c r="B2933">
        <v>1673481600</v>
      </c>
      <c r="C2933">
        <v>18847.75</v>
      </c>
      <c r="D2933" s="14">
        <f t="shared" si="137"/>
        <v>44938</v>
      </c>
      <c r="F2933">
        <f ca="1">IF(A2933&lt;$F$2,"",AVERAGE(INDIRECT("C"&amp;A2933-$F$2+3):C2933))</f>
        <v>17008.926136363636</v>
      </c>
      <c r="G2933" s="2">
        <f ca="1">IF(A2933&lt;$G$2,"",IF(A2933=$G$2,AVERAGE(INDIRECT("C"&amp;A2933-$G$2+3):C2933),G2932+(2/($G$2+3))*(C2933-G2932)))</f>
        <v>17184.636609061152</v>
      </c>
      <c r="J2933">
        <f ca="1">IF(F2933="","",IF(C2933&lt;(F2933*(1-'inputs and tables'!$K$14)),0,IF(C2933&gt;(F2933*(1+'inputs and tables'!$K$14)),1,J2932)))</f>
        <v>1</v>
      </c>
      <c r="K2933">
        <f ca="1">IF(G2933="","",IF(C2933&lt;(G2933*(1-'inputs and tables'!$K$14)),0,IF(C2933&gt;(G2933*(1+'inputs and tables'!$K$14)),1,K2932)))</f>
        <v>1</v>
      </c>
      <c r="N2933" s="13">
        <f t="shared" si="138"/>
        <v>67824.498902443476</v>
      </c>
      <c r="O2933" s="10">
        <f ca="1">(O2932+(IF(J2932&lt;&gt;J2931,(-O2932*'inputs and tables'!$K$22-'inputs and tables'!$K$21)-O2932*'inputs and tables'!$K$22,0)*('inputs and tables'!$K$15+'inputs and tables'!$K$16)))*(IF(AND(J2932=0,'inputs and tables'!$K$16=1),(data!C2932/data!C2933-1)*'inputs and tables'!$K$18+1,1)*IF(AND(J2932=1,'inputs and tables'!$K$15=1),(data!C2933/data!C2932-1)*'inputs and tables'!$K$17+1,1))</f>
        <v>27532132.038191497</v>
      </c>
      <c r="P2933" s="10">
        <f ca="1">(P2932+(IF(K2932&lt;&gt;K2931,(-P2932*'inputs and tables'!$K$22-'inputs and tables'!$K$21)-P2932*'inputs and tables'!$K$22,0)*('inputs and tables'!$K$15+'inputs and tables'!$K$16)))*(IF(AND(K2932=0,'inputs and tables'!$K$16=1),data!C2932/data!C2933,1)*IF(AND(K2932=1,'inputs and tables'!$K$15=1),data!C2933/data!C2932,1))</f>
        <v>100155.42240306216</v>
      </c>
      <c r="R2933" s="36">
        <f ca="1">1-O2933/MAX($O$202:O2933)</f>
        <v>0.59366696718546419</v>
      </c>
      <c r="S2933" s="36">
        <f>1-N2933/MAX($N$202:N2933)</f>
        <v>0.72100074546842263</v>
      </c>
    </row>
    <row r="2934" spans="1:19" x14ac:dyDescent="0.4">
      <c r="A2934" s="17">
        <f t="shared" si="139"/>
        <v>2932</v>
      </c>
      <c r="B2934">
        <v>1673568000</v>
      </c>
      <c r="C2934">
        <v>19934.88</v>
      </c>
      <c r="D2934" s="14">
        <f t="shared" si="137"/>
        <v>44939</v>
      </c>
      <c r="F2934">
        <f ca="1">IF(A2934&lt;$F$2,"",AVERAGE(INDIRECT("C"&amp;A2934-$F$2+3):C2934))</f>
        <v>17071.824999999997</v>
      </c>
      <c r="G2934" s="2">
        <f ca="1">IF(A2934&lt;$G$2,"",IF(A2934=$G$2,AVERAGE(INDIRECT("C"&amp;A2934-$G$2+3):C2934),G2933+(2/($G$2+3))*(C2934-G2933)))</f>
        <v>17301.668242718126</v>
      </c>
      <c r="J2934">
        <f ca="1">IF(F2934="","",IF(C2934&lt;(F2934*(1-'inputs and tables'!$K$14)),0,IF(C2934&gt;(F2934*(1+'inputs and tables'!$K$14)),1,J2933)))</f>
        <v>1</v>
      </c>
      <c r="K2934">
        <f ca="1">IF(G2934="","",IF(C2934&lt;(G2934*(1-'inputs and tables'!$K$14)),0,IF(C2934&gt;(G2934*(1+'inputs and tables'!$K$14)),1,K2933)))</f>
        <v>1</v>
      </c>
      <c r="N2934" s="13">
        <f t="shared" si="138"/>
        <v>71736.586419086758</v>
      </c>
      <c r="O2934" s="10">
        <f ca="1">(O2933+(IF(J2933&lt;&gt;J2932,(-O2933*'inputs and tables'!$K$22-'inputs and tables'!$K$21)-O2933*'inputs and tables'!$K$22,0)*('inputs and tables'!$K$15+'inputs and tables'!$K$16)))*(IF(AND(J2933=0,'inputs and tables'!$K$16=1),(data!C2933/data!C2934-1)*'inputs and tables'!$K$18+1,1)*IF(AND(J2933=1,'inputs and tables'!$K$15=1),(data!C2934/data!C2933-1)*'inputs and tables'!$K$17+1,1))</f>
        <v>31105225.11726078</v>
      </c>
      <c r="P2934" s="10">
        <f ca="1">(P2933+(IF(K2933&lt;&gt;K2932,(-P2933*'inputs and tables'!$K$22-'inputs and tables'!$K$21)-P2933*'inputs and tables'!$K$22,0)*('inputs and tables'!$K$15+'inputs and tables'!$K$16)))*(IF(AND(K2933=0,'inputs and tables'!$K$16=1),data!C2933/data!C2934,1)*IF(AND(K2933=1,'inputs and tables'!$K$15=1),data!C2934/data!C2933,1))</f>
        <v>105932.34348685418</v>
      </c>
      <c r="R2934" s="36">
        <f ca="1">1-O2934/MAX($O$202:O2934)</f>
        <v>0.54093346491499417</v>
      </c>
      <c r="S2934" s="36">
        <f>1-N2934/MAX($N$202:N2934)</f>
        <v>0.70490819014596151</v>
      </c>
    </row>
    <row r="2935" spans="1:19" x14ac:dyDescent="0.4">
      <c r="A2935" s="17">
        <f t="shared" si="139"/>
        <v>2933</v>
      </c>
      <c r="B2935">
        <v>1673654400</v>
      </c>
      <c r="C2935">
        <v>20957.02</v>
      </c>
      <c r="D2935" s="14">
        <f t="shared" si="137"/>
        <v>44940</v>
      </c>
      <c r="F2935">
        <f ca="1">IF(A2935&lt;$F$2,"",AVERAGE(INDIRECT("C"&amp;A2935-$F$2+3):C2935))</f>
        <v>17162.21</v>
      </c>
      <c r="G2935" s="2">
        <f ca="1">IF(A2935&lt;$G$2,"",IF(A2935=$G$2,AVERAGE(INDIRECT("C"&amp;A2935-$G$2+3):C2935),G2934+(2/($G$2+3))*(C2935-G2934)))</f>
        <v>17457.215126006715</v>
      </c>
      <c r="J2935">
        <f ca="1">IF(F2935="","",IF(C2935&lt;(F2935*(1-'inputs and tables'!$K$14)),0,IF(C2935&gt;(F2935*(1+'inputs and tables'!$K$14)),1,J2934)))</f>
        <v>1</v>
      </c>
      <c r="K2935">
        <f ca="1">IF(G2935="","",IF(C2935&lt;(G2935*(1-'inputs and tables'!$K$14)),0,IF(C2935&gt;(G2935*(1+'inputs and tables'!$K$14)),1,K2934)))</f>
        <v>1</v>
      </c>
      <c r="N2935" s="13">
        <f t="shared" si="138"/>
        <v>75414.804419014792</v>
      </c>
      <c r="O2935" s="10">
        <f ca="1">(O2934+(IF(J2934&lt;&gt;J2933,(-O2934*'inputs and tables'!$K$22-'inputs and tables'!$K$21)-O2934*'inputs and tables'!$K$22,0)*('inputs and tables'!$K$15+'inputs and tables'!$K$16)))*(IF(AND(J2934=0,'inputs and tables'!$K$16=1),(data!C2934/data!C2935-1)*'inputs and tables'!$K$18+1,1)*IF(AND(J2934=1,'inputs and tables'!$K$15=1),(data!C2935/data!C2934-1)*'inputs and tables'!$K$17+1,1))</f>
        <v>34693722.429662623</v>
      </c>
      <c r="P2935" s="10">
        <f ca="1">(P2934+(IF(K2934&lt;&gt;K2933,(-P2934*'inputs and tables'!$K$22-'inputs and tables'!$K$21)-P2934*'inputs and tables'!$K$22,0)*('inputs and tables'!$K$15+'inputs and tables'!$K$16)))*(IF(AND(K2934=0,'inputs and tables'!$K$16=1),data!C2934/data!C2935,1)*IF(AND(K2934=1,'inputs and tables'!$K$15=1),data!C2935/data!C2934,1))</f>
        <v>111363.91295562717</v>
      </c>
      <c r="R2935" s="36">
        <f ca="1">1-O2935/MAX($O$202:O2935)</f>
        <v>0.48797261923212465</v>
      </c>
      <c r="S2935" s="36">
        <f>1-N2935/MAX($N$202:N2935)</f>
        <v>0.68977766803977347</v>
      </c>
    </row>
    <row r="2936" spans="1:19" x14ac:dyDescent="0.4">
      <c r="A2936" s="17">
        <f t="shared" si="139"/>
        <v>2934</v>
      </c>
      <c r="B2936">
        <v>1673740800</v>
      </c>
      <c r="C2936">
        <v>20879.7</v>
      </c>
      <c r="D2936" s="14">
        <f t="shared" ref="D2936:D2999" si="140">(B2936/86400)+DATE(1970,1,1)</f>
        <v>44941</v>
      </c>
      <c r="F2936">
        <f ca="1">IF(A2936&lt;$F$2,"",AVERAGE(INDIRECT("C"&amp;A2936-$F$2+3):C2936))</f>
        <v>17248.232499999998</v>
      </c>
      <c r="G2936" s="2">
        <f ca="1">IF(A2936&lt;$G$2,"",IF(A2936=$G$2,AVERAGE(INDIRECT("C"&amp;A2936-$G$2+3):C2936),G2935+(2/($G$2+3))*(C2936-G2935)))</f>
        <v>17602.852780219197</v>
      </c>
      <c r="J2936">
        <f ca="1">IF(F2936="","",IF(C2936&lt;(F2936*(1-'inputs and tables'!$K$14)),0,IF(C2936&gt;(F2936*(1+'inputs and tables'!$K$14)),1,J2935)))</f>
        <v>1</v>
      </c>
      <c r="K2936">
        <f ca="1">IF(G2936="","",IF(C2936&lt;(G2936*(1-'inputs and tables'!$K$14)),0,IF(C2936&gt;(G2936*(1+'inputs and tables'!$K$14)),1,K2935)))</f>
        <v>1</v>
      </c>
      <c r="N2936" s="13">
        <f t="shared" ref="N2936:N2999" si="141">(C2936/C2935)*N2935</f>
        <v>75136.564827809634</v>
      </c>
      <c r="O2936" s="10">
        <f ca="1">(O2935+(IF(J2935&lt;&gt;J2934,(-O2935*'inputs and tables'!$K$22-'inputs and tables'!$K$21)-O2935*'inputs and tables'!$K$22,0)*('inputs and tables'!$K$15+'inputs and tables'!$K$16)))*(IF(AND(J2935=0,'inputs and tables'!$K$16=1),(data!C2935/data!C2936-1)*'inputs and tables'!$K$18+1,1)*IF(AND(J2935=1,'inputs and tables'!$K$15=1),(data!C2936/data!C2935-1)*'inputs and tables'!$K$17+1,1))</f>
        <v>34405720.276155658</v>
      </c>
      <c r="P2936" s="10">
        <f ca="1">(P2935+(IF(K2935&lt;&gt;K2934,(-P2935*'inputs and tables'!$K$22-'inputs and tables'!$K$21)-P2935*'inputs and tables'!$K$22,0)*('inputs and tables'!$K$15+'inputs and tables'!$K$16)))*(IF(AND(K2935=0,'inputs and tables'!$K$16=1),data!C2935/data!C2936,1)*IF(AND(K2935=1,'inputs and tables'!$K$15=1),data!C2936/data!C2935,1))</f>
        <v>110953.04071569376</v>
      </c>
      <c r="R2936" s="36">
        <f ca="1">1-O2936/MAX($O$202:O2936)</f>
        <v>0.49222309966456146</v>
      </c>
      <c r="S2936" s="36">
        <f>1-N2936/MAX($N$202:N2936)</f>
        <v>0.69092221963666867</v>
      </c>
    </row>
    <row r="2937" spans="1:19" x14ac:dyDescent="0.4">
      <c r="A2937" s="17">
        <f t="shared" si="139"/>
        <v>2935</v>
      </c>
      <c r="B2937">
        <v>1673827200</v>
      </c>
      <c r="C2937">
        <v>21187.5</v>
      </c>
      <c r="D2937" s="14">
        <f t="shared" si="140"/>
        <v>44942</v>
      </c>
      <c r="F2937">
        <f ca="1">IF(A2937&lt;$F$2,"",AVERAGE(INDIRECT("C"&amp;A2937-$F$2+3):C2937))</f>
        <v>17345.936363636367</v>
      </c>
      <c r="G2937" s="2">
        <f ca="1">IF(A2937&lt;$G$2,"",IF(A2937=$G$2,AVERAGE(INDIRECT("C"&amp;A2937-$G$2+3):C2937),G2936+(2/($G$2+3))*(C2937-G2936)))</f>
        <v>17755.390959784338</v>
      </c>
      <c r="J2937">
        <f ca="1">IF(F2937="","",IF(C2937&lt;(F2937*(1-'inputs and tables'!$K$14)),0,IF(C2937&gt;(F2937*(1+'inputs and tables'!$K$14)),1,J2936)))</f>
        <v>1</v>
      </c>
      <c r="K2937">
        <f ca="1">IF(G2937="","",IF(C2937&lt;(G2937*(1-'inputs and tables'!$K$14)),0,IF(C2937&gt;(G2937*(1+'inputs and tables'!$K$14)),1,K2936)))</f>
        <v>1</v>
      </c>
      <c r="N2937" s="13">
        <f t="shared" si="141"/>
        <v>76244.19734427298</v>
      </c>
      <c r="O2937" s="10">
        <f ca="1">(O2936+(IF(J2936&lt;&gt;J2935,(-O2936*'inputs and tables'!$K$22-'inputs and tables'!$K$21)-O2936*'inputs and tables'!$K$22,0)*('inputs and tables'!$K$15+'inputs and tables'!$K$16)))*(IF(AND(J2936=0,'inputs and tables'!$K$16=1),(data!C2936/data!C2937-1)*'inputs and tables'!$K$18+1,1)*IF(AND(J2936=1,'inputs and tables'!$K$15=1),(data!C2937/data!C2936-1)*'inputs and tables'!$K$17+1,1))</f>
        <v>35546909.161879659</v>
      </c>
      <c r="P2937" s="10">
        <f ca="1">(P2936+(IF(K2936&lt;&gt;K2935,(-P2936*'inputs and tables'!$K$22-'inputs and tables'!$K$21)-P2936*'inputs and tables'!$K$22,0)*('inputs and tables'!$K$15+'inputs and tables'!$K$16)))*(IF(AND(K2936=0,'inputs and tables'!$K$16=1),data!C2936/data!C2937,1)*IF(AND(K2936=1,'inputs and tables'!$K$15=1),data!C2937/data!C2936,1))</f>
        <v>112588.6650748699</v>
      </c>
      <c r="R2937" s="36">
        <f ca="1">1-O2937/MAX($O$202:O2937)</f>
        <v>0.47538086091940213</v>
      </c>
      <c r="S2937" s="36">
        <f>1-N2937/MAX($N$202:N2937)</f>
        <v>0.68636592137587793</v>
      </c>
    </row>
    <row r="2938" spans="1:19" x14ac:dyDescent="0.4">
      <c r="A2938" s="17">
        <f t="shared" si="139"/>
        <v>2936</v>
      </c>
      <c r="B2938">
        <v>1673913600</v>
      </c>
      <c r="C2938">
        <v>21136.33</v>
      </c>
      <c r="D2938" s="14">
        <f t="shared" si="140"/>
        <v>44943</v>
      </c>
      <c r="F2938">
        <f ca="1">IF(A2938&lt;$F$2,"",AVERAGE(INDIRECT("C"&amp;A2938-$F$2+3):C2938))</f>
        <v>17437.468863636364</v>
      </c>
      <c r="G2938" s="2">
        <f ca="1">IF(A2938&lt;$G$2,"",IF(A2938=$G$2,AVERAGE(INDIRECT("C"&amp;A2938-$G$2+3):C2938),G2937+(2/($G$2+3))*(C2938-G2937)))</f>
        <v>17899.260706176494</v>
      </c>
      <c r="J2938">
        <f ca="1">IF(F2938="","",IF(C2938&lt;(F2938*(1-'inputs and tables'!$K$14)),0,IF(C2938&gt;(F2938*(1+'inputs and tables'!$K$14)),1,J2937)))</f>
        <v>1</v>
      </c>
      <c r="K2938">
        <f ca="1">IF(G2938="","",IF(C2938&lt;(G2938*(1-'inputs and tables'!$K$14)),0,IF(C2938&gt;(G2938*(1+'inputs and tables'!$K$14)),1,K2937)))</f>
        <v>1</v>
      </c>
      <c r="N2938" s="13">
        <f t="shared" si="141"/>
        <v>76060.059735866787</v>
      </c>
      <c r="O2938" s="10">
        <f ca="1">(O2937+(IF(J2937&lt;&gt;J2936,(-O2937*'inputs and tables'!$K$22-'inputs and tables'!$K$21)-O2937*'inputs and tables'!$K$22,0)*('inputs and tables'!$K$15+'inputs and tables'!$K$16)))*(IF(AND(J2937=0,'inputs and tables'!$K$16=1),(data!C2937/data!C2938-1)*'inputs and tables'!$K$18+1,1)*IF(AND(J2937=1,'inputs and tables'!$K$15=1),(data!C2938/data!C2937-1)*'inputs and tables'!$K$17+1,1))</f>
        <v>35353747.886642851</v>
      </c>
      <c r="P2938" s="10">
        <f ca="1">(P2937+(IF(K2937&lt;&gt;K2936,(-P2937*'inputs and tables'!$K$22-'inputs and tables'!$K$21)-P2937*'inputs and tables'!$K$22,0)*('inputs and tables'!$K$15+'inputs and tables'!$K$16)))*(IF(AND(K2937=0,'inputs and tables'!$K$16=1),data!C2937/data!C2938,1)*IF(AND(K2937=1,'inputs and tables'!$K$15=1),data!C2938/data!C2937,1))</f>
        <v>112316.75182451565</v>
      </c>
      <c r="R2938" s="36">
        <f ca="1">1-O2938/MAX($O$202:O2938)</f>
        <v>0.47823163203587138</v>
      </c>
      <c r="S2938" s="36">
        <f>1-N2938/MAX($N$202:N2938)</f>
        <v>0.68712338005685469</v>
      </c>
    </row>
    <row r="2939" spans="1:19" x14ac:dyDescent="0.4">
      <c r="A2939" s="17">
        <f t="shared" si="139"/>
        <v>2937</v>
      </c>
      <c r="B2939">
        <v>1674000000</v>
      </c>
      <c r="C2939">
        <v>20674.29</v>
      </c>
      <c r="D2939" s="14">
        <f t="shared" si="140"/>
        <v>44944</v>
      </c>
      <c r="F2939">
        <f ca="1">IF(A2939&lt;$F$2,"",AVERAGE(INDIRECT("C"&amp;A2939-$F$2+3):C2939))</f>
        <v>17521.747045454544</v>
      </c>
      <c r="G2939" s="2">
        <f ca="1">IF(A2939&lt;$G$2,"",IF(A2939=$G$2,AVERAGE(INDIRECT("C"&amp;A2939-$G$2+3):C2939),G2938+(2/($G$2+3))*(C2939-G2938)))</f>
        <v>18017.347059105155</v>
      </c>
      <c r="J2939">
        <f ca="1">IF(F2939="","",IF(C2939&lt;(F2939*(1-'inputs and tables'!$K$14)),0,IF(C2939&gt;(F2939*(1+'inputs and tables'!$K$14)),1,J2938)))</f>
        <v>1</v>
      </c>
      <c r="K2939">
        <f ca="1">IF(G2939="","",IF(C2939&lt;(G2939*(1-'inputs and tables'!$K$14)),0,IF(C2939&gt;(G2939*(1+'inputs and tables'!$K$14)),1,K2938)))</f>
        <v>1</v>
      </c>
      <c r="N2939" s="13">
        <f t="shared" si="141"/>
        <v>74397.387455468066</v>
      </c>
      <c r="O2939" s="10">
        <f ca="1">(O2938+(IF(J2938&lt;&gt;J2937,(-O2938*'inputs and tables'!$K$22-'inputs and tables'!$K$21)-O2938*'inputs and tables'!$K$22,0)*('inputs and tables'!$K$15+'inputs and tables'!$K$16)))*(IF(AND(J2938=0,'inputs and tables'!$K$16=1),(data!C2938/data!C2939-1)*'inputs and tables'!$K$18+1,1)*IF(AND(J2938=1,'inputs and tables'!$K$15=1),(data!C2939/data!C2938-1)*'inputs and tables'!$K$17+1,1))</f>
        <v>33614874.450929314</v>
      </c>
      <c r="P2939" s="10">
        <f ca="1">(P2938+(IF(K2938&lt;&gt;K2937,(-P2938*'inputs and tables'!$K$22-'inputs and tables'!$K$21)-P2938*'inputs and tables'!$K$22,0)*('inputs and tables'!$K$15+'inputs and tables'!$K$16)))*(IF(AND(K2938=0,'inputs and tables'!$K$16=1),data!C2938/data!C2939,1)*IF(AND(K2938=1,'inputs and tables'!$K$15=1),data!C2939/data!C2938,1))</f>
        <v>109861.50855319091</v>
      </c>
      <c r="R2939" s="36">
        <f ca="1">1-O2939/MAX($O$202:O2939)</f>
        <v>0.50389479956078365</v>
      </c>
      <c r="S2939" s="36">
        <f>1-N2939/MAX($N$202:N2939)</f>
        <v>0.69396286039608723</v>
      </c>
    </row>
    <row r="2940" spans="1:19" x14ac:dyDescent="0.4">
      <c r="A2940" s="17">
        <f t="shared" si="139"/>
        <v>2938</v>
      </c>
      <c r="B2940">
        <v>1674086400</v>
      </c>
      <c r="C2940">
        <v>21084.22</v>
      </c>
      <c r="D2940" s="14">
        <f t="shared" si="140"/>
        <v>44945</v>
      </c>
      <c r="F2940">
        <f ca="1">IF(A2940&lt;$F$2,"",AVERAGE(INDIRECT("C"&amp;A2940-$F$2+3):C2940))</f>
        <v>17612.54636363636</v>
      </c>
      <c r="G2940" s="2">
        <f ca="1">IF(A2940&lt;$G$2,"",IF(A2940=$G$2,AVERAGE(INDIRECT("C"&amp;A2940-$G$2+3):C2940),G2939+(2/($G$2+3))*(C2940-G2939)))</f>
        <v>18147.852290632596</v>
      </c>
      <c r="J2940">
        <f ca="1">IF(F2940="","",IF(C2940&lt;(F2940*(1-'inputs and tables'!$K$14)),0,IF(C2940&gt;(F2940*(1+'inputs and tables'!$K$14)),1,J2939)))</f>
        <v>1</v>
      </c>
      <c r="K2940">
        <f ca="1">IF(G2940="","",IF(C2940&lt;(G2940*(1-'inputs and tables'!$K$14)),0,IF(C2940&gt;(G2940*(1+'inputs and tables'!$K$14)),1,K2939)))</f>
        <v>1</v>
      </c>
      <c r="N2940" s="13">
        <f t="shared" si="141"/>
        <v>75872.539494044482</v>
      </c>
      <c r="O2940" s="10">
        <f ca="1">(O2939+(IF(J2939&lt;&gt;J2938,(-O2939*'inputs and tables'!$K$22-'inputs and tables'!$K$21)-O2939*'inputs and tables'!$K$22,0)*('inputs and tables'!$K$15+'inputs and tables'!$K$16)))*(IF(AND(J2939=0,'inputs and tables'!$K$16=1),(data!C2939/data!C2940-1)*'inputs and tables'!$K$18+1,1)*IF(AND(J2939=1,'inputs and tables'!$K$15=1),(data!C2940/data!C2939-1)*'inputs and tables'!$K$17+1,1))</f>
        <v>35114535.495553166</v>
      </c>
      <c r="P2940" s="10">
        <f ca="1">(P2939+(IF(K2939&lt;&gt;K2938,(-P2939*'inputs and tables'!$K$22-'inputs and tables'!$K$21)-P2939*'inputs and tables'!$K$22,0)*('inputs and tables'!$K$15+'inputs and tables'!$K$16)))*(IF(AND(K2939=0,'inputs and tables'!$K$16=1),data!C2939/data!C2940,1)*IF(AND(K2939=1,'inputs and tables'!$K$15=1),data!C2940/data!C2939,1))</f>
        <v>112039.84349002356</v>
      </c>
      <c r="R2940" s="36">
        <f ca="1">1-O2940/MAX($O$202:O2940)</f>
        <v>0.48176204864957417</v>
      </c>
      <c r="S2940" s="36">
        <f>1-N2940/MAX($N$202:N2940)</f>
        <v>0.68789475335890082</v>
      </c>
    </row>
    <row r="2941" spans="1:19" x14ac:dyDescent="0.4">
      <c r="A2941" s="17">
        <f t="shared" si="139"/>
        <v>2939</v>
      </c>
      <c r="B2941">
        <v>1674172800</v>
      </c>
      <c r="C2941">
        <v>22669.81</v>
      </c>
      <c r="D2941" s="14">
        <f t="shared" si="140"/>
        <v>44946</v>
      </c>
      <c r="F2941">
        <f ca="1">IF(A2941&lt;$F$2,"",AVERAGE(INDIRECT("C"&amp;A2941-$F$2+3):C2941))</f>
        <v>17745.042045454546</v>
      </c>
      <c r="G2941" s="2">
        <f ca="1">IF(A2941&lt;$G$2,"",IF(A2941=$G$2,AVERAGE(INDIRECT("C"&amp;A2941-$G$2+3):C2941),G2940+(2/($G$2+3))*(C2941-G2940)))</f>
        <v>18340.276022946102</v>
      </c>
      <c r="J2941">
        <f ca="1">IF(F2941="","",IF(C2941&lt;(F2941*(1-'inputs and tables'!$K$14)),0,IF(C2941&gt;(F2941*(1+'inputs and tables'!$K$14)),1,J2940)))</f>
        <v>1</v>
      </c>
      <c r="K2941">
        <f ca="1">IF(G2941="","",IF(C2941&lt;(G2941*(1-'inputs and tables'!$K$14)),0,IF(C2941&gt;(G2941*(1+'inputs and tables'!$K$14)),1,K2940)))</f>
        <v>1</v>
      </c>
      <c r="N2941" s="13">
        <f t="shared" si="141"/>
        <v>81578.358343229411</v>
      </c>
      <c r="O2941" s="10">
        <f ca="1">(O2940+(IF(J2940&lt;&gt;J2939,(-O2940*'inputs and tables'!$K$22-'inputs and tables'!$K$21)-O2940*'inputs and tables'!$K$22,0)*('inputs and tables'!$K$15+'inputs and tables'!$K$16)))*(IF(AND(J2940=0,'inputs and tables'!$K$16=1),(data!C2940/data!C2941-1)*'inputs and tables'!$K$18+1,1)*IF(AND(J2940=1,'inputs and tables'!$K$15=1),(data!C2941/data!C2940-1)*'inputs and tables'!$K$17+1,1))</f>
        <v>41056127.205224514</v>
      </c>
      <c r="P2941" s="10">
        <f ca="1">(P2940+(IF(K2940&lt;&gt;K2939,(-P2940*'inputs and tables'!$K$22-'inputs and tables'!$K$21)-P2940*'inputs and tables'!$K$22,0)*('inputs and tables'!$K$15+'inputs and tables'!$K$16)))*(IF(AND(K2940=0,'inputs and tables'!$K$16=1),data!C2940/data!C2941,1)*IF(AND(K2940=1,'inputs and tables'!$K$15=1),data!C2941/data!C2940,1))</f>
        <v>120465.54078588494</v>
      </c>
      <c r="R2941" s="36">
        <f ca="1">1-O2941/MAX($O$202:O2941)</f>
        <v>0.39407305399462011</v>
      </c>
      <c r="S2941" s="36">
        <f>1-N2941/MAX($N$202:N2941)</f>
        <v>0.66442360014471225</v>
      </c>
    </row>
    <row r="2942" spans="1:19" x14ac:dyDescent="0.4">
      <c r="A2942" s="17">
        <f t="shared" si="139"/>
        <v>2940</v>
      </c>
      <c r="B2942">
        <v>1674259200</v>
      </c>
      <c r="C2942">
        <v>22789.37</v>
      </c>
      <c r="D2942" s="14">
        <f t="shared" si="140"/>
        <v>44947</v>
      </c>
      <c r="F2942">
        <f ca="1">IF(A2942&lt;$F$2,"",AVERAGE(INDIRECT("C"&amp;A2942-$F$2+3):C2942))</f>
        <v>17871.482045454544</v>
      </c>
      <c r="G2942" s="2">
        <f ca="1">IF(A2942&lt;$G$2,"",IF(A2942=$G$2,AVERAGE(INDIRECT("C"&amp;A2942-$G$2+3):C2942),G2941+(2/($G$2+3))*(C2942-G2941)))</f>
        <v>18529.599170905843</v>
      </c>
      <c r="J2942">
        <f ca="1">IF(F2942="","",IF(C2942&lt;(F2942*(1-'inputs and tables'!$K$14)),0,IF(C2942&gt;(F2942*(1+'inputs and tables'!$K$14)),1,J2941)))</f>
        <v>1</v>
      </c>
      <c r="K2942">
        <f ca="1">IF(G2942="","",IF(C2942&lt;(G2942*(1-'inputs and tables'!$K$14)),0,IF(C2942&gt;(G2942*(1+'inputs and tables'!$K$14)),1,K2941)))</f>
        <v>1</v>
      </c>
      <c r="N2942" s="13">
        <f t="shared" si="141"/>
        <v>82008.60052538781</v>
      </c>
      <c r="O2942" s="10">
        <f ca="1">(O2941+(IF(J2941&lt;&gt;J2940,(-O2941*'inputs and tables'!$K$22-'inputs and tables'!$K$21)-O2941*'inputs and tables'!$K$22,0)*('inputs and tables'!$K$15+'inputs and tables'!$K$16)))*(IF(AND(J2941=0,'inputs and tables'!$K$16=1),(data!C2941/data!C2942-1)*'inputs and tables'!$K$18+1,1)*IF(AND(J2941=1,'inputs and tables'!$K$15=1),(data!C2942/data!C2941-1)*'inputs and tables'!$K$17+1,1))</f>
        <v>41543317.383681111</v>
      </c>
      <c r="P2942" s="10">
        <f ca="1">(P2941+(IF(K2941&lt;&gt;K2940,(-P2941*'inputs and tables'!$K$22-'inputs and tables'!$K$21)-P2941*'inputs and tables'!$K$22,0)*('inputs and tables'!$K$15+'inputs and tables'!$K$16)))*(IF(AND(K2941=0,'inputs and tables'!$K$16=1),data!C2941/data!C2942,1)*IF(AND(K2941=1,'inputs and tables'!$K$15=1),data!C2942/data!C2941,1))</f>
        <v>121100.87297686316</v>
      </c>
      <c r="R2942" s="36">
        <f ca="1">1-O2942/MAX($O$202:O2942)</f>
        <v>0.38688285664647726</v>
      </c>
      <c r="S2942" s="36">
        <f>1-N2942/MAX($N$202:N2942)</f>
        <v>0.66265377876699905</v>
      </c>
    </row>
    <row r="2943" spans="1:19" x14ac:dyDescent="0.4">
      <c r="A2943" s="17">
        <f t="shared" si="139"/>
        <v>2941</v>
      </c>
      <c r="B2943">
        <v>1674345600</v>
      </c>
      <c r="C2943">
        <v>22714.87</v>
      </c>
      <c r="D2943" s="14">
        <f t="shared" si="140"/>
        <v>44948</v>
      </c>
      <c r="F2943">
        <f ca="1">IF(A2943&lt;$F$2,"",AVERAGE(INDIRECT("C"&amp;A2943-$F$2+3):C2943))</f>
        <v>17998.397499999995</v>
      </c>
      <c r="G2943" s="2">
        <f ca="1">IF(A2943&lt;$G$2,"",IF(A2943=$G$2,AVERAGE(INDIRECT("C"&amp;A2943-$G$2+3):C2943),G2942+(2/($G$2+3))*(C2943-G2942)))</f>
        <v>18707.695801931128</v>
      </c>
      <c r="J2943">
        <f ca="1">IF(F2943="","",IF(C2943&lt;(F2943*(1-'inputs and tables'!$K$14)),0,IF(C2943&gt;(F2943*(1+'inputs and tables'!$K$14)),1,J2942)))</f>
        <v>1</v>
      </c>
      <c r="K2943">
        <f ca="1">IF(G2943="","",IF(C2943&lt;(G2943*(1-'inputs and tables'!$K$14)),0,IF(C2943&gt;(G2943*(1+'inputs and tables'!$K$14)),1,K2942)))</f>
        <v>1</v>
      </c>
      <c r="N2943" s="13">
        <f t="shared" si="141"/>
        <v>81740.508834430962</v>
      </c>
      <c r="O2943" s="10">
        <f ca="1">(O2942+(IF(J2942&lt;&gt;J2941,(-O2942*'inputs and tables'!$K$22-'inputs and tables'!$K$21)-O2942*'inputs and tables'!$K$22,0)*('inputs and tables'!$K$15+'inputs and tables'!$K$16)))*(IF(AND(J2942=0,'inputs and tables'!$K$16=1),(data!C2942/data!C2943-1)*'inputs and tables'!$K$18+1,1)*IF(AND(J2942=1,'inputs and tables'!$K$15=1),(data!C2943/data!C2942-1)*'inputs and tables'!$K$17+1,1))</f>
        <v>41237749.543216921</v>
      </c>
      <c r="P2943" s="10">
        <f ca="1">(P2942+(IF(K2942&lt;&gt;K2941,(-P2942*'inputs and tables'!$K$22-'inputs and tables'!$K$21)-P2942*'inputs and tables'!$K$22,0)*('inputs and tables'!$K$15+'inputs and tables'!$K$16)))*(IF(AND(K2942=0,'inputs and tables'!$K$16=1),data!C2942/data!C2943,1)*IF(AND(K2942=1,'inputs and tables'!$K$15=1),data!C2943/data!C2942,1))</f>
        <v>120704.98598934327</v>
      </c>
      <c r="R2943" s="36">
        <f ca="1">1-O2943/MAX($O$202:O2943)</f>
        <v>0.39139258030951107</v>
      </c>
      <c r="S2943" s="36">
        <f>1-N2943/MAX($N$202:N2943)</f>
        <v>0.66375658650068625</v>
      </c>
    </row>
    <row r="2944" spans="1:19" x14ac:dyDescent="0.4">
      <c r="A2944" s="17">
        <f t="shared" si="139"/>
        <v>2942</v>
      </c>
      <c r="B2944">
        <v>1674432000</v>
      </c>
      <c r="C2944">
        <v>22920.29</v>
      </c>
      <c r="D2944" s="14">
        <f t="shared" si="140"/>
        <v>44949</v>
      </c>
      <c r="F2944">
        <f ca="1">IF(A2944&lt;$F$2,"",AVERAGE(INDIRECT("C"&amp;A2944-$F$2+3):C2944))</f>
        <v>18130.038181818178</v>
      </c>
      <c r="G2944" s="2">
        <f ca="1">IF(A2944&lt;$G$2,"",IF(A2944=$G$2,AVERAGE(INDIRECT("C"&amp;A2944-$G$2+3):C2944),G2943+(2/($G$2+3))*(C2944-G2943)))</f>
        <v>18886.955129508526</v>
      </c>
      <c r="J2944">
        <f ca="1">IF(F2944="","",IF(C2944&lt;(F2944*(1-'inputs and tables'!$K$14)),0,IF(C2944&gt;(F2944*(1+'inputs and tables'!$K$14)),1,J2943)))</f>
        <v>1</v>
      </c>
      <c r="K2944">
        <f ca="1">IF(G2944="","",IF(C2944&lt;(G2944*(1-'inputs and tables'!$K$14)),0,IF(C2944&gt;(G2944*(1+'inputs and tables'!$K$14)),1,K2943)))</f>
        <v>1</v>
      </c>
      <c r="N2944" s="13">
        <f t="shared" si="141"/>
        <v>82479.722192234418</v>
      </c>
      <c r="O2944" s="10">
        <f ca="1">(O2943+(IF(J2943&lt;&gt;J2942,(-O2943*'inputs and tables'!$K$22-'inputs and tables'!$K$21)-O2943*'inputs and tables'!$K$22,0)*('inputs and tables'!$K$15+'inputs and tables'!$K$16)))*(IF(AND(J2943=0,'inputs and tables'!$K$16=1),(data!C2943/data!C2944-1)*'inputs and tables'!$K$18+1,1)*IF(AND(J2943=1,'inputs and tables'!$K$15=1),(data!C2944/data!C2943-1)*'inputs and tables'!$K$17+1,1))</f>
        <v>42076842.245492004</v>
      </c>
      <c r="P2944" s="10">
        <f ca="1">(P2943+(IF(K2943&lt;&gt;K2942,(-P2943*'inputs and tables'!$K$22-'inputs and tables'!$K$21)-P2943*'inputs and tables'!$K$22,0)*('inputs and tables'!$K$15+'inputs and tables'!$K$16)))*(IF(AND(K2943=0,'inputs and tables'!$K$16=1),data!C2943/data!C2944,1)*IF(AND(K2943=1,'inputs and tables'!$K$15=1),data!C2944/data!C2943,1))</f>
        <v>121796.57129103909</v>
      </c>
      <c r="R2944" s="36">
        <f ca="1">1-O2944/MAX($O$202:O2944)</f>
        <v>0.37900882876949138</v>
      </c>
      <c r="S2944" s="36">
        <f>1-N2944/MAX($N$202:N2944)</f>
        <v>0.66071579771338385</v>
      </c>
    </row>
    <row r="2945" spans="1:19" x14ac:dyDescent="0.4">
      <c r="A2945" s="17">
        <f t="shared" si="139"/>
        <v>2943</v>
      </c>
      <c r="B2945">
        <v>1674518400</v>
      </c>
      <c r="C2945">
        <v>22636.17</v>
      </c>
      <c r="D2945" s="14">
        <f t="shared" si="140"/>
        <v>44950</v>
      </c>
      <c r="F2945">
        <f ca="1">IF(A2945&lt;$F$2,"",AVERAGE(INDIRECT("C"&amp;A2945-$F$2+3):C2945))</f>
        <v>18256.196363636362</v>
      </c>
      <c r="G2945" s="2">
        <f ca="1">IF(A2945&lt;$G$2,"",IF(A2945=$G$2,AVERAGE(INDIRECT("C"&amp;A2945-$G$2+3):C2945),G2944+(2/($G$2+3))*(C2945-G2944)))</f>
        <v>19046.496187827313</v>
      </c>
      <c r="J2945">
        <f ca="1">IF(F2945="","",IF(C2945&lt;(F2945*(1-'inputs and tables'!$K$14)),0,IF(C2945&gt;(F2945*(1+'inputs and tables'!$K$14)),1,J2944)))</f>
        <v>1</v>
      </c>
      <c r="K2945">
        <f ca="1">IF(G2945="","",IF(C2945&lt;(G2945*(1-'inputs and tables'!$K$14)),0,IF(C2945&gt;(G2945*(1+'inputs and tables'!$K$14)),1,K2944)))</f>
        <v>1</v>
      </c>
      <c r="N2945" s="13">
        <f t="shared" si="141"/>
        <v>81457.303249487275</v>
      </c>
      <c r="O2945" s="10">
        <f ca="1">(O2944+(IF(J2944&lt;&gt;J2943,(-O2944*'inputs and tables'!$K$22-'inputs and tables'!$K$21)-O2944*'inputs and tables'!$K$22,0)*('inputs and tables'!$K$15+'inputs and tables'!$K$16)))*(IF(AND(J2944=0,'inputs and tables'!$K$16=1),(data!C2944/data!C2945-1)*'inputs and tables'!$K$18+1,1)*IF(AND(J2944=1,'inputs and tables'!$K$15=1),(data!C2945/data!C2944-1)*'inputs and tables'!$K$17+1,1))</f>
        <v>40903276.686667219</v>
      </c>
      <c r="P2945" s="10">
        <f ca="1">(P2944+(IF(K2944&lt;&gt;K2943,(-P2944*'inputs and tables'!$K$22-'inputs and tables'!$K$21)-P2944*'inputs and tables'!$K$22,0)*('inputs and tables'!$K$15+'inputs and tables'!$K$16)))*(IF(AND(K2944=0,'inputs and tables'!$K$16=1),data!C2944/data!C2945,1)*IF(AND(K2944=1,'inputs and tables'!$K$15=1),data!C2945/data!C2944,1))</f>
        <v>120286.78054078198</v>
      </c>
      <c r="R2945" s="36">
        <f ca="1">1-O2945/MAX($O$202:O2945)</f>
        <v>0.39632889871766974</v>
      </c>
      <c r="S2945" s="36">
        <f>1-N2945/MAX($N$202:N2945)</f>
        <v>0.66492156594553431</v>
      </c>
    </row>
    <row r="2946" spans="1:19" x14ac:dyDescent="0.4">
      <c r="A2946" s="17">
        <f t="shared" si="139"/>
        <v>2944</v>
      </c>
      <c r="B2946">
        <v>1674604800</v>
      </c>
      <c r="C2946">
        <v>23062.36</v>
      </c>
      <c r="D2946" s="14">
        <f t="shared" si="140"/>
        <v>44951</v>
      </c>
      <c r="F2946">
        <f ca="1">IF(A2946&lt;$F$2,"",AVERAGE(INDIRECT("C"&amp;A2946-$F$2+3):C2946))</f>
        <v>18389.166818181817</v>
      </c>
      <c r="G2946" s="2">
        <f ca="1">IF(A2946&lt;$G$2,"",IF(A2946=$G$2,AVERAGE(INDIRECT("C"&amp;A2946-$G$2+3):C2946),G2945+(2/($G$2+3))*(C2946-G2945)))</f>
        <v>19217.384009621896</v>
      </c>
      <c r="J2946">
        <f ca="1">IF(F2946="","",IF(C2946&lt;(F2946*(1-'inputs and tables'!$K$14)),0,IF(C2946&gt;(F2946*(1+'inputs and tables'!$K$14)),1,J2945)))</f>
        <v>1</v>
      </c>
      <c r="K2946">
        <f ca="1">IF(G2946="","",IF(C2946&lt;(G2946*(1-'inputs and tables'!$K$14)),0,IF(C2946&gt;(G2946*(1+'inputs and tables'!$K$14)),1,K2945)))</f>
        <v>1</v>
      </c>
      <c r="N2946" s="13">
        <f t="shared" si="141"/>
        <v>82990.967649069862</v>
      </c>
      <c r="O2946" s="10">
        <f ca="1">(O2945+(IF(J2945&lt;&gt;J2944,(-O2945*'inputs and tables'!$K$22-'inputs and tables'!$K$21)-O2945*'inputs and tables'!$K$22,0)*('inputs and tables'!$K$15+'inputs and tables'!$K$16)))*(IF(AND(J2945=0,'inputs and tables'!$K$16=1),(data!C2945/data!C2946-1)*'inputs and tables'!$K$18+1,1)*IF(AND(J2945=1,'inputs and tables'!$K$15=1),(data!C2946/data!C2945-1)*'inputs and tables'!$K$17+1,1))</f>
        <v>42636046.711585499</v>
      </c>
      <c r="P2946" s="10">
        <f ca="1">(P2945+(IF(K2945&lt;&gt;K2944,(-P2945*'inputs and tables'!$K$22-'inputs and tables'!$K$21)-P2945*'inputs and tables'!$K$22,0)*('inputs and tables'!$K$15+'inputs and tables'!$K$16)))*(IF(AND(K2945=0,'inputs and tables'!$K$16=1),data!C2945/data!C2946,1)*IF(AND(K2945=1,'inputs and tables'!$K$15=1),data!C2946/data!C2945,1))</f>
        <v>122551.51980536059</v>
      </c>
      <c r="R2946" s="36">
        <f ca="1">1-O2946/MAX($O$202:O2946)</f>
        <v>0.3707558083947522</v>
      </c>
      <c r="S2946" s="36">
        <f>1-N2946/MAX($N$202:N2946)</f>
        <v>0.65861276556942494</v>
      </c>
    </row>
    <row r="2947" spans="1:19" x14ac:dyDescent="0.4">
      <c r="A2947" s="17">
        <f t="shared" si="139"/>
        <v>2945</v>
      </c>
      <c r="B2947">
        <v>1674691200</v>
      </c>
      <c r="C2947">
        <v>23010.47</v>
      </c>
      <c r="D2947" s="14">
        <f t="shared" si="140"/>
        <v>44952</v>
      </c>
      <c r="F2947">
        <f ca="1">IF(A2947&lt;$F$2,"",AVERAGE(INDIRECT("C"&amp;A2947-$F$2+3):C2947))</f>
        <v>18508.196136363636</v>
      </c>
      <c r="G2947" s="2">
        <f ca="1">IF(A2947&lt;$G$2,"",IF(A2947=$G$2,AVERAGE(INDIRECT("C"&amp;A2947-$G$2+3):C2947),G2946+(2/($G$2+3))*(C2947-G2946)))</f>
        <v>19378.79192410607</v>
      </c>
      <c r="J2947">
        <f ca="1">IF(F2947="","",IF(C2947&lt;(F2947*(1-'inputs and tables'!$K$14)),0,IF(C2947&gt;(F2947*(1+'inputs and tables'!$K$14)),1,J2946)))</f>
        <v>1</v>
      </c>
      <c r="K2947">
        <f ca="1">IF(G2947="","",IF(C2947&lt;(G2947*(1-'inputs and tables'!$K$14)),0,IF(C2947&gt;(G2947*(1+'inputs and tables'!$K$14)),1,K2946)))</f>
        <v>1</v>
      </c>
      <c r="N2947" s="13">
        <f t="shared" si="141"/>
        <v>82804.239087408772</v>
      </c>
      <c r="O2947" s="10">
        <f ca="1">(O2946+(IF(J2946&lt;&gt;J2945,(-O2946*'inputs and tables'!$K$22-'inputs and tables'!$K$21)-O2946*'inputs and tables'!$K$22,0)*('inputs and tables'!$K$15+'inputs and tables'!$K$16)))*(IF(AND(J2946=0,'inputs and tables'!$K$16=1),(data!C2946/data!C2947-1)*'inputs and tables'!$K$18+1,1)*IF(AND(J2946=1,'inputs and tables'!$K$15=1),(data!C2947/data!C2946-1)*'inputs and tables'!$K$17+1,1))</f>
        <v>42420203.014596365</v>
      </c>
      <c r="P2947" s="10">
        <f ca="1">(P2946+(IF(K2946&lt;&gt;K2945,(-P2946*'inputs and tables'!$K$22-'inputs and tables'!$K$21)-P2946*'inputs and tables'!$K$22,0)*('inputs and tables'!$K$15+'inputs and tables'!$K$16)))*(IF(AND(K2946=0,'inputs and tables'!$K$16=1),data!C2946/data!C2947,1)*IF(AND(K2946=1,'inputs and tables'!$K$15=1),data!C2947/data!C2946,1))</f>
        <v>122275.7805331135</v>
      </c>
      <c r="R2947" s="36">
        <f ca="1">1-O2947/MAX($O$202:O2947)</f>
        <v>0.37394133808383823</v>
      </c>
      <c r="S2947" s="36">
        <f>1-N2947/MAX($N$202:N2947)</f>
        <v>0.65938088225802938</v>
      </c>
    </row>
    <row r="2948" spans="1:19" x14ac:dyDescent="0.4">
      <c r="A2948" s="17">
        <f t="shared" si="139"/>
        <v>2946</v>
      </c>
      <c r="B2948">
        <v>1674777600</v>
      </c>
      <c r="C2948">
        <v>23084.400000000001</v>
      </c>
      <c r="D2948" s="14">
        <f t="shared" si="140"/>
        <v>44953</v>
      </c>
      <c r="F2948">
        <f ca="1">IF(A2948&lt;$F$2,"",AVERAGE(INDIRECT("C"&amp;A2948-$F$2+3):C2948))</f>
        <v>18628.183181818182</v>
      </c>
      <c r="G2948" s="2">
        <f ca="1">IF(A2948&lt;$G$2,"",IF(A2948=$G$2,AVERAGE(INDIRECT("C"&amp;A2948-$G$2+3):C2948),G2947+(2/($G$2+3))*(C2948-G2947)))</f>
        <v>19536.477374144109</v>
      </c>
      <c r="J2948">
        <f ca="1">IF(F2948="","",IF(C2948&lt;(F2948*(1-'inputs and tables'!$K$14)),0,IF(C2948&gt;(F2948*(1+'inputs and tables'!$K$14)),1,J2947)))</f>
        <v>1</v>
      </c>
      <c r="K2948">
        <f ca="1">IF(G2948="","",IF(C2948&lt;(G2948*(1-'inputs and tables'!$K$14)),0,IF(C2948&gt;(G2948*(1+'inputs and tables'!$K$14)),1,K2947)))</f>
        <v>1</v>
      </c>
      <c r="N2948" s="13">
        <f t="shared" si="141"/>
        <v>83070.279607038843</v>
      </c>
      <c r="O2948" s="10">
        <f ca="1">(O2947+(IF(J2947&lt;&gt;J2946,(-O2947*'inputs and tables'!$K$22-'inputs and tables'!$K$21)-O2947*'inputs and tables'!$K$22,0)*('inputs and tables'!$K$15+'inputs and tables'!$K$16)))*(IF(AND(J2947=0,'inputs and tables'!$K$16=1),(data!C2947/data!C2948-1)*'inputs and tables'!$K$18+1,1)*IF(AND(J2947=1,'inputs and tables'!$K$15=1),(data!C2948/data!C2947-1)*'inputs and tables'!$K$17+1,1))</f>
        <v>42726858.316289693</v>
      </c>
      <c r="P2948" s="10">
        <f ca="1">(P2947+(IF(K2947&lt;&gt;K2946,(-P2947*'inputs and tables'!$K$22-'inputs and tables'!$K$21)-P2947*'inputs and tables'!$K$22,0)*('inputs and tables'!$K$15+'inputs and tables'!$K$16)))*(IF(AND(K2947=0,'inputs and tables'!$K$16=1),data!C2947/data!C2948,1)*IF(AND(K2947=1,'inputs and tables'!$K$15=1),data!C2948/data!C2947,1))</f>
        <v>122668.63858663492</v>
      </c>
      <c r="R2948" s="36">
        <f ca="1">1-O2948/MAX($O$202:O2948)</f>
        <v>0.36941556512180029</v>
      </c>
      <c r="S2948" s="36">
        <f>1-N2948/MAX($N$202:N2948)</f>
        <v>0.65828651211371403</v>
      </c>
    </row>
    <row r="2949" spans="1:19" x14ac:dyDescent="0.4">
      <c r="A2949" s="17">
        <f t="shared" ref="A2949:A3012" si="142">A2948+1</f>
        <v>2947</v>
      </c>
      <c r="B2949">
        <v>1674864000</v>
      </c>
      <c r="C2949">
        <v>23028.95</v>
      </c>
      <c r="D2949" s="14">
        <f t="shared" si="140"/>
        <v>44954</v>
      </c>
      <c r="F2949">
        <f ca="1">IF(A2949&lt;$F$2,"",AVERAGE(INDIRECT("C"&amp;A2949-$F$2+3):C2949))</f>
        <v>18757.069318181821</v>
      </c>
      <c r="G2949" s="2">
        <f ca="1">IF(A2949&lt;$G$2,"",IF(A2949=$G$2,AVERAGE(INDIRECT("C"&amp;A2949-$G$2+3):C2949),G2948+(2/($G$2+3))*(C2949-G2948)))</f>
        <v>19685.093230563511</v>
      </c>
      <c r="J2949">
        <f ca="1">IF(F2949="","",IF(C2949&lt;(F2949*(1-'inputs and tables'!$K$14)),0,IF(C2949&gt;(F2949*(1+'inputs and tables'!$K$14)),1,J2948)))</f>
        <v>1</v>
      </c>
      <c r="K2949">
        <f ca="1">IF(G2949="","",IF(C2949&lt;(G2949*(1-'inputs and tables'!$K$14)),0,IF(C2949&gt;(G2949*(1+'inputs and tables'!$K$14)),1,K2948)))</f>
        <v>1</v>
      </c>
      <c r="N2949" s="13">
        <f t="shared" si="141"/>
        <v>82870.740220950829</v>
      </c>
      <c r="O2949" s="10">
        <f ca="1">(O2948+(IF(J2948&lt;&gt;J2947,(-O2948*'inputs and tables'!$K$22-'inputs and tables'!$K$21)-O2948*'inputs and tables'!$K$22,0)*('inputs and tables'!$K$15+'inputs and tables'!$K$16)))*(IF(AND(J2948=0,'inputs and tables'!$K$16=1),(data!C2948/data!C2949-1)*'inputs and tables'!$K$18+1,1)*IF(AND(J2948=1,'inputs and tables'!$K$15=1),(data!C2949/data!C2948-1)*'inputs and tables'!$K$17+1,1))</f>
        <v>42495935.716582268</v>
      </c>
      <c r="P2949" s="10">
        <f ca="1">(P2948+(IF(K2948&lt;&gt;K2947,(-P2948*'inputs and tables'!$K$22-'inputs and tables'!$K$21)-P2948*'inputs and tables'!$K$22,0)*('inputs and tables'!$K$15+'inputs and tables'!$K$16)))*(IF(AND(K2948=0,'inputs and tables'!$K$16=1),data!C2948/data!C2949,1)*IF(AND(K2948=1,'inputs and tables'!$K$15=1),data!C2949/data!C2948,1))</f>
        <v>122373.98176169561</v>
      </c>
      <c r="R2949" s="36">
        <f ca="1">1-O2949/MAX($O$202:O2949)</f>
        <v>0.3728236368306812</v>
      </c>
      <c r="S2949" s="36">
        <f>1-N2949/MAX($N$202:N2949)</f>
        <v>0.65910732672892136</v>
      </c>
    </row>
    <row r="2950" spans="1:19" x14ac:dyDescent="0.4">
      <c r="A2950" s="17">
        <f t="shared" si="142"/>
        <v>2948</v>
      </c>
      <c r="B2950">
        <v>1674950400</v>
      </c>
      <c r="C2950">
        <v>23745.8</v>
      </c>
      <c r="D2950" s="14">
        <f t="shared" si="140"/>
        <v>44955</v>
      </c>
      <c r="F2950">
        <f ca="1">IF(A2950&lt;$F$2,"",AVERAGE(INDIRECT("C"&amp;A2950-$F$2+3):C2950))</f>
        <v>18918.732045454552</v>
      </c>
      <c r="G2950" s="2">
        <f ca="1">IF(A2950&lt;$G$2,"",IF(A2950=$G$2,AVERAGE(INDIRECT("C"&amp;A2950-$G$2+3):C2950),G2949+(2/($G$2+3))*(C2950-G2949)))</f>
        <v>19857.889263305489</v>
      </c>
      <c r="J2950">
        <f ca="1">IF(F2950="","",IF(C2950&lt;(F2950*(1-'inputs and tables'!$K$14)),0,IF(C2950&gt;(F2950*(1+'inputs and tables'!$K$14)),1,J2949)))</f>
        <v>1</v>
      </c>
      <c r="K2950">
        <f ca="1">IF(G2950="","",IF(C2950&lt;(G2950*(1-'inputs and tables'!$K$14)),0,IF(C2950&gt;(G2950*(1+'inputs and tables'!$K$14)),1,K2949)))</f>
        <v>1</v>
      </c>
      <c r="N2950" s="13">
        <f t="shared" si="141"/>
        <v>85450.358055345729</v>
      </c>
      <c r="O2950" s="10">
        <f ca="1">(O2949+(IF(J2949&lt;&gt;J2948,(-O2949*'inputs and tables'!$K$22-'inputs and tables'!$K$21)-O2949*'inputs and tables'!$K$22,0)*('inputs and tables'!$K$15+'inputs and tables'!$K$16)))*(IF(AND(J2949=0,'inputs and tables'!$K$16=1),(data!C2949/data!C2950-1)*'inputs and tables'!$K$18+1,1)*IF(AND(J2949=1,'inputs and tables'!$K$15=1),(data!C2950/data!C2949-1)*'inputs and tables'!$K$17+1,1))</f>
        <v>45472286.176176466</v>
      </c>
      <c r="P2950" s="10">
        <f ca="1">(P2949+(IF(K2949&lt;&gt;K2948,(-P2949*'inputs and tables'!$K$22-'inputs and tables'!$K$21)-P2949*'inputs and tables'!$K$22,0)*('inputs and tables'!$K$15+'inputs and tables'!$K$16)))*(IF(AND(K2949=0,'inputs and tables'!$K$16=1),data!C2949/data!C2950,1)*IF(AND(K2949=1,'inputs and tables'!$K$15=1),data!C2950/data!C2949,1))</f>
        <v>126183.2648087243</v>
      </c>
      <c r="R2950" s="36">
        <f ca="1">1-O2950/MAX($O$202:O2950)</f>
        <v>0.3288971618563411</v>
      </c>
      <c r="S2950" s="36">
        <f>1-N2950/MAX($N$202:N2950)</f>
        <v>0.64849594788471132</v>
      </c>
    </row>
    <row r="2951" spans="1:19" x14ac:dyDescent="0.4">
      <c r="A2951" s="17">
        <f t="shared" si="142"/>
        <v>2949</v>
      </c>
      <c r="B2951">
        <v>1675036800</v>
      </c>
      <c r="C2951">
        <v>22836.03</v>
      </c>
      <c r="D2951" s="14">
        <f t="shared" si="140"/>
        <v>44956</v>
      </c>
      <c r="F2951">
        <f ca="1">IF(A2951&lt;$F$2,"",AVERAGE(INDIRECT("C"&amp;A2951-$F$2+3):C2951))</f>
        <v>19056.317954545459</v>
      </c>
      <c r="G2951" s="2">
        <f ca="1">IF(A2951&lt;$G$2,"",IF(A2951=$G$2,AVERAGE(INDIRECT("C"&amp;A2951-$G$2+3):C2951),G2950+(2/($G$2+3))*(C2951-G2950)))</f>
        <v>19984.618656356321</v>
      </c>
      <c r="J2951">
        <f ca="1">IF(F2951="","",IF(C2951&lt;(F2951*(1-'inputs and tables'!$K$14)),0,IF(C2951&gt;(F2951*(1+'inputs and tables'!$K$14)),1,J2950)))</f>
        <v>1</v>
      </c>
      <c r="K2951">
        <f ca="1">IF(G2951="","",IF(C2951&lt;(G2951*(1-'inputs and tables'!$K$14)),0,IF(C2951&gt;(G2951*(1+'inputs and tables'!$K$14)),1,K2950)))</f>
        <v>1</v>
      </c>
      <c r="N2951" s="13">
        <f t="shared" si="141"/>
        <v>82176.508690489121</v>
      </c>
      <c r="O2951" s="10">
        <f ca="1">(O2950+(IF(J2950&lt;&gt;J2949,(-O2950*'inputs and tables'!$K$22-'inputs and tables'!$K$21)-O2950*'inputs and tables'!$K$22,0)*('inputs and tables'!$K$15+'inputs and tables'!$K$16)))*(IF(AND(J2950=0,'inputs and tables'!$K$16=1),(data!C2950/data!C2951-1)*'inputs and tables'!$K$18+1,1)*IF(AND(J2950=1,'inputs and tables'!$K$15=1),(data!C2951/data!C2950-1)*'inputs and tables'!$K$17+1,1))</f>
        <v>41552394.067356162</v>
      </c>
      <c r="P2951" s="10">
        <f ca="1">(P2950+(IF(K2950&lt;&gt;K2949,(-P2950*'inputs and tables'!$K$22-'inputs and tables'!$K$21)-P2950*'inputs and tables'!$K$22,0)*('inputs and tables'!$K$15+'inputs and tables'!$K$16)))*(IF(AND(K2950=0,'inputs and tables'!$K$16=1),data!C2950/data!C2951,1)*IF(AND(K2950=1,'inputs and tables'!$K$15=1),data!C2951/data!C2950,1))</f>
        <v>121348.82045119441</v>
      </c>
      <c r="R2951" s="36">
        <f ca="1">1-O2951/MAX($O$202:O2951)</f>
        <v>0.38674889838997661</v>
      </c>
      <c r="S2951" s="36">
        <f>1-N2951/MAX($N$202:N2951)</f>
        <v>0.66196308066157827</v>
      </c>
    </row>
    <row r="2952" spans="1:19" x14ac:dyDescent="0.4">
      <c r="A2952" s="17">
        <f t="shared" si="142"/>
        <v>2950</v>
      </c>
      <c r="B2952">
        <v>1675123200</v>
      </c>
      <c r="C2952">
        <v>23128.86</v>
      </c>
      <c r="D2952" s="14">
        <f t="shared" si="140"/>
        <v>44957</v>
      </c>
      <c r="F2952">
        <f ca="1">IF(A2952&lt;$F$2,"",AVERAGE(INDIRECT("C"&amp;A2952-$F$2+3):C2952))</f>
        <v>19201.492954545458</v>
      </c>
      <c r="G2952" s="2">
        <f ca="1">IF(A2952&lt;$G$2,"",IF(A2952=$G$2,AVERAGE(INDIRECT("C"&amp;A2952-$G$2+3):C2952),G2951+(2/($G$2+3))*(C2952-G2951)))</f>
        <v>20118.416160341159</v>
      </c>
      <c r="J2952">
        <f ca="1">IF(F2952="","",IF(C2952&lt;(F2952*(1-'inputs and tables'!$K$14)),0,IF(C2952&gt;(F2952*(1+'inputs and tables'!$K$14)),1,J2951)))</f>
        <v>1</v>
      </c>
      <c r="K2952">
        <f ca="1">IF(G2952="","",IF(C2952&lt;(G2952*(1-'inputs and tables'!$K$14)),0,IF(C2952&gt;(G2952*(1+'inputs and tables'!$K$14)),1,K2951)))</f>
        <v>1</v>
      </c>
      <c r="N2952" s="13">
        <f t="shared" si="141"/>
        <v>83230.270970527999</v>
      </c>
      <c r="O2952" s="10">
        <f ca="1">(O2951+(IF(J2951&lt;&gt;J2950,(-O2951*'inputs and tables'!$K$22-'inputs and tables'!$K$21)-O2951*'inputs and tables'!$K$22,0)*('inputs and tables'!$K$15+'inputs and tables'!$K$16)))*(IF(AND(J2951=0,'inputs and tables'!$K$16=1),(data!C2951/data!C2952-1)*'inputs and tables'!$K$18+1,1)*IF(AND(J2951=1,'inputs and tables'!$K$15=1),(data!C2952/data!C2951-1)*'inputs and tables'!$K$17+1,1))</f>
        <v>42751268.039678589</v>
      </c>
      <c r="P2952" s="10">
        <f ca="1">(P2951+(IF(K2951&lt;&gt;K2950,(-P2951*'inputs and tables'!$K$22-'inputs and tables'!$K$21)-P2951*'inputs and tables'!$K$22,0)*('inputs and tables'!$K$15+'inputs and tables'!$K$16)))*(IF(AND(K2951=0,'inputs and tables'!$K$16=1),data!C2951/data!C2952,1)*IF(AND(K2951=1,'inputs and tables'!$K$15=1),data!C2952/data!C2951,1))</f>
        <v>122904.89543851592</v>
      </c>
      <c r="R2952" s="36">
        <f ca="1">1-O2952/MAX($O$202:O2952)</f>
        <v>0.36905531416408244</v>
      </c>
      <c r="S2952" s="36">
        <f>1-N2952/MAX($N$202:N2952)</f>
        <v>0.65762838014271086</v>
      </c>
    </row>
    <row r="2953" spans="1:19" x14ac:dyDescent="0.4">
      <c r="A2953" s="17">
        <f t="shared" si="142"/>
        <v>2951</v>
      </c>
      <c r="B2953">
        <v>1675209600</v>
      </c>
      <c r="C2953">
        <v>23735.97</v>
      </c>
      <c r="D2953" s="14">
        <f t="shared" si="140"/>
        <v>44958</v>
      </c>
      <c r="F2953">
        <f ca="1">IF(A2953&lt;$F$2,"",AVERAGE(INDIRECT("C"&amp;A2953-$F$2+3):C2953))</f>
        <v>19367.316363636368</v>
      </c>
      <c r="G2953" s="2">
        <f ca="1">IF(A2953&lt;$G$2,"",IF(A2953=$G$2,AVERAGE(INDIRECT("C"&amp;A2953-$G$2+3):C2953),G2952+(2/($G$2+3))*(C2953-G2952)))</f>
        <v>20272.354621603237</v>
      </c>
      <c r="J2953">
        <f ca="1">IF(F2953="","",IF(C2953&lt;(F2953*(1-'inputs and tables'!$K$14)),0,IF(C2953&gt;(F2953*(1+'inputs and tables'!$K$14)),1,J2952)))</f>
        <v>1</v>
      </c>
      <c r="K2953">
        <f ca="1">IF(G2953="","",IF(C2953&lt;(G2953*(1-'inputs and tables'!$K$14)),0,IF(C2953&gt;(G2953*(1+'inputs and tables'!$K$14)),1,K2952)))</f>
        <v>1</v>
      </c>
      <c r="N2953" s="13">
        <f t="shared" si="141"/>
        <v>85414.98434632417</v>
      </c>
      <c r="O2953" s="10">
        <f ca="1">(O2952+(IF(J2952&lt;&gt;J2951,(-O2952*'inputs and tables'!$K$22-'inputs and tables'!$K$21)-O2952*'inputs and tables'!$K$22,0)*('inputs and tables'!$K$15+'inputs and tables'!$K$16)))*(IF(AND(J2952=0,'inputs and tables'!$K$16=1),(data!C2952/data!C2953-1)*'inputs and tables'!$K$18+1,1)*IF(AND(J2952=1,'inputs and tables'!$K$15=1),(data!C2953/data!C2952-1)*'inputs and tables'!$K$17+1,1))</f>
        <v>45276170.921361074</v>
      </c>
      <c r="P2953" s="10">
        <f ca="1">(P2952+(IF(K2952&lt;&gt;K2951,(-P2952*'inputs and tables'!$K$22-'inputs and tables'!$K$21)-P2952*'inputs and tables'!$K$22,0)*('inputs and tables'!$K$15+'inputs and tables'!$K$16)))*(IF(AND(K2952=0,'inputs and tables'!$K$16=1),data!C2952/data!C2953,1)*IF(AND(K2952=1,'inputs and tables'!$K$15=1),data!C2953/data!C2952,1))</f>
        <v>126131.02898204885</v>
      </c>
      <c r="R2953" s="36">
        <f ca="1">1-O2953/MAX($O$202:O2953)</f>
        <v>0.33179152928708688</v>
      </c>
      <c r="S2953" s="36">
        <f>1-N2953/MAX($N$202:N2953)</f>
        <v>0.64864145929440453</v>
      </c>
    </row>
    <row r="2954" spans="1:19" x14ac:dyDescent="0.4">
      <c r="A2954" s="17">
        <f t="shared" si="142"/>
        <v>2952</v>
      </c>
      <c r="B2954">
        <v>1675296000</v>
      </c>
      <c r="C2954">
        <v>23493.84</v>
      </c>
      <c r="D2954" s="14">
        <f t="shared" si="140"/>
        <v>44959</v>
      </c>
      <c r="F2954">
        <f ca="1">IF(A2954&lt;$F$2,"",AVERAGE(INDIRECT("C"&amp;A2954-$F$2+3):C2954))</f>
        <v>19517.229772727274</v>
      </c>
      <c r="G2954" s="2">
        <f ca="1">IF(A2954&lt;$G$2,"",IF(A2954=$G$2,AVERAGE(INDIRECT("C"&amp;A2954-$G$2+3):C2954),G2953+(2/($G$2+3))*(C2954-G2953)))</f>
        <v>20409.439105790334</v>
      </c>
      <c r="J2954">
        <f ca="1">IF(F2954="","",IF(C2954&lt;(F2954*(1-'inputs and tables'!$K$14)),0,IF(C2954&gt;(F2954*(1+'inputs and tables'!$K$14)),1,J2953)))</f>
        <v>1</v>
      </c>
      <c r="K2954">
        <f ca="1">IF(G2954="","",IF(C2954&lt;(G2954*(1-'inputs and tables'!$K$14)),0,IF(C2954&gt;(G2954*(1+'inputs and tables'!$K$14)),1,K2953)))</f>
        <v>1</v>
      </c>
      <c r="N2954" s="13">
        <f t="shared" si="141"/>
        <v>84543.66835798345</v>
      </c>
      <c r="O2954" s="10">
        <f ca="1">(O2953+(IF(J2953&lt;&gt;J2952,(-O2953*'inputs and tables'!$K$22-'inputs and tables'!$K$21)-O2953*'inputs and tables'!$K$22,0)*('inputs and tables'!$K$15+'inputs and tables'!$K$16)))*(IF(AND(J2953=0,'inputs and tables'!$K$16=1),(data!C2953/data!C2954-1)*'inputs and tables'!$K$18+1,1)*IF(AND(J2953=1,'inputs and tables'!$K$15=1),(data!C2954/data!C2953-1)*'inputs and tables'!$K$17+1,1))</f>
        <v>44236983.63107229</v>
      </c>
      <c r="P2954" s="10">
        <f ca="1">(P2953+(IF(K2953&lt;&gt;K2952,(-P2953*'inputs and tables'!$K$22-'inputs and tables'!$K$21)-P2953*'inputs and tables'!$K$22,0)*('inputs and tables'!$K$15+'inputs and tables'!$K$16)))*(IF(AND(K2953=0,'inputs and tables'!$K$16=1),data!C2953/data!C2954,1)*IF(AND(K2953=1,'inputs and tables'!$K$15=1),data!C2954/data!C2953,1))</f>
        <v>124844.36970301271</v>
      </c>
      <c r="R2954" s="36">
        <f ca="1">1-O2954/MAX($O$202:O2954)</f>
        <v>0.34712837725583923</v>
      </c>
      <c r="S2954" s="36">
        <f>1-N2954/MAX($N$202:N2954)</f>
        <v>0.65222565844282987</v>
      </c>
    </row>
    <row r="2955" spans="1:19" x14ac:dyDescent="0.4">
      <c r="A2955" s="17">
        <f t="shared" si="142"/>
        <v>2953</v>
      </c>
      <c r="B2955">
        <v>1675382400</v>
      </c>
      <c r="C2955">
        <v>23433.54</v>
      </c>
      <c r="D2955" s="14">
        <f t="shared" si="140"/>
        <v>44960</v>
      </c>
      <c r="F2955">
        <f ca="1">IF(A2955&lt;$F$2,"",AVERAGE(INDIRECT("C"&amp;A2955-$F$2+3):C2955))</f>
        <v>19667.388409090912</v>
      </c>
      <c r="G2955" s="2">
        <f ca="1">IF(A2955&lt;$G$2,"",IF(A2955=$G$2,AVERAGE(INDIRECT("C"&amp;A2955-$G$2+3):C2955),G2954+(2/($G$2+3))*(C2955-G2954)))</f>
        <v>20538.124250224788</v>
      </c>
      <c r="J2955">
        <f ca="1">IF(F2955="","",IF(C2955&lt;(F2955*(1-'inputs and tables'!$K$14)),0,IF(C2955&gt;(F2955*(1+'inputs and tables'!$K$14)),1,J2954)))</f>
        <v>1</v>
      </c>
      <c r="K2955">
        <f ca="1">IF(G2955="","",IF(C2955&lt;(G2955*(1-'inputs and tables'!$K$14)),0,IF(C2955&gt;(G2955*(1+'inputs and tables'!$K$14)),1,K2954)))</f>
        <v>1</v>
      </c>
      <c r="N2955" s="13">
        <f t="shared" si="141"/>
        <v>84326.676022886822</v>
      </c>
      <c r="O2955" s="10">
        <f ca="1">(O2954+(IF(J2954&lt;&gt;J2953,(-O2954*'inputs and tables'!$K$22-'inputs and tables'!$K$21)-O2954*'inputs and tables'!$K$22,0)*('inputs and tables'!$K$15+'inputs and tables'!$K$16)))*(IF(AND(J2954=0,'inputs and tables'!$K$16=1),(data!C2954/data!C2955-1)*'inputs and tables'!$K$18+1,1)*IF(AND(J2954=1,'inputs and tables'!$K$15=1),(data!C2955/data!C2954-1)*'inputs and tables'!$K$17+1,1))</f>
        <v>43981518.677103691</v>
      </c>
      <c r="P2955" s="10">
        <f ca="1">(P2954+(IF(K2954&lt;&gt;K2953,(-P2954*'inputs and tables'!$K$22-'inputs and tables'!$K$21)-P2954*'inputs and tables'!$K$22,0)*('inputs and tables'!$K$15+'inputs and tables'!$K$16)))*(IF(AND(K2954=0,'inputs and tables'!$K$16=1),data!C2954/data!C2955,1)*IF(AND(K2954=1,'inputs and tables'!$K$15=1),data!C2955/data!C2954,1))</f>
        <v>124523.94036948989</v>
      </c>
      <c r="R2955" s="36">
        <f ca="1">1-O2955/MAX($O$202:O2955)</f>
        <v>0.35089865735546588</v>
      </c>
      <c r="S2955" s="36">
        <f>1-N2955/MAX($N$202:N2955)</f>
        <v>0.65311826658163974</v>
      </c>
    </row>
    <row r="2956" spans="1:19" x14ac:dyDescent="0.4">
      <c r="A2956" s="17">
        <f t="shared" si="142"/>
        <v>2954</v>
      </c>
      <c r="B2956">
        <v>1675468800</v>
      </c>
      <c r="C2956">
        <v>23328.87</v>
      </c>
      <c r="D2956" s="14">
        <f t="shared" si="140"/>
        <v>44961</v>
      </c>
      <c r="F2956">
        <f ca="1">IF(A2956&lt;$F$2,"",AVERAGE(INDIRECT("C"&amp;A2956-$F$2+3):C2956))</f>
        <v>19815.419318181823</v>
      </c>
      <c r="G2956" s="2">
        <f ca="1">IF(A2956&lt;$G$2,"",IF(A2956=$G$2,AVERAGE(INDIRECT("C"&amp;A2956-$G$2+3):C2956),G2955+(2/($G$2+3))*(C2956-G2955)))</f>
        <v>20656.879388513094</v>
      </c>
      <c r="J2956">
        <f ca="1">IF(F2956="","",IF(C2956&lt;(F2956*(1-'inputs and tables'!$K$14)),0,IF(C2956&gt;(F2956*(1+'inputs and tables'!$K$14)),1,J2955)))</f>
        <v>1</v>
      </c>
      <c r="K2956">
        <f ca="1">IF(G2956="","",IF(C2956&lt;(G2956*(1-'inputs and tables'!$K$14)),0,IF(C2956&gt;(G2956*(1+'inputs and tables'!$K$14)),1,K2955)))</f>
        <v>1</v>
      </c>
      <c r="N2956" s="13">
        <f t="shared" si="141"/>
        <v>83950.016193457908</v>
      </c>
      <c r="O2956" s="10">
        <f ca="1">(O2955+(IF(J2955&lt;&gt;J2954,(-O2955*'inputs and tables'!$K$22-'inputs and tables'!$K$21)-O2955*'inputs and tables'!$K$22,0)*('inputs and tables'!$K$15+'inputs and tables'!$K$16)))*(IF(AND(J2955=0,'inputs and tables'!$K$16=1),(data!C2955/data!C2956-1)*'inputs and tables'!$K$18+1,1)*IF(AND(J2955=1,'inputs and tables'!$K$15=1),(data!C2956/data!C2955-1)*'inputs and tables'!$K$17+1,1))</f>
        <v>43539503.6204862</v>
      </c>
      <c r="P2956" s="10">
        <f ca="1">(P2955+(IF(K2955&lt;&gt;K2954,(-P2955*'inputs and tables'!$K$22-'inputs and tables'!$K$21)-P2955*'inputs and tables'!$K$22,0)*('inputs and tables'!$K$15+'inputs and tables'!$K$16)))*(IF(AND(K2955=0,'inputs and tables'!$K$16=1),data!C2955/data!C2956,1)*IF(AND(K2955=1,'inputs and tables'!$K$15=1),data!C2956/data!C2955,1))</f>
        <v>123967.73243682267</v>
      </c>
      <c r="R2956" s="36">
        <f ca="1">1-O2956/MAX($O$202:O2956)</f>
        <v>0.35742213756600438</v>
      </c>
      <c r="S2956" s="36">
        <f>1-N2956/MAX($N$202:N2956)</f>
        <v>0.65466767444049934</v>
      </c>
    </row>
    <row r="2957" spans="1:19" x14ac:dyDescent="0.4">
      <c r="A2957" s="17">
        <f t="shared" si="142"/>
        <v>2955</v>
      </c>
      <c r="B2957">
        <v>1675555200</v>
      </c>
      <c r="C2957">
        <v>22936.34</v>
      </c>
      <c r="D2957" s="14">
        <f t="shared" si="140"/>
        <v>44962</v>
      </c>
      <c r="F2957">
        <f ca="1">IF(A2957&lt;$F$2,"",AVERAGE(INDIRECT("C"&amp;A2957-$F$2+3):C2957))</f>
        <v>19955.399545454547</v>
      </c>
      <c r="G2957" s="2">
        <f ca="1">IF(A2957&lt;$G$2,"",IF(A2957=$G$2,AVERAGE(INDIRECT("C"&amp;A2957-$G$2+3):C2957),G2956+(2/($G$2+3))*(C2957-G2956)))</f>
        <v>20753.877712406153</v>
      </c>
      <c r="J2957">
        <f ca="1">IF(F2957="","",IF(C2957&lt;(F2957*(1-'inputs and tables'!$K$14)),0,IF(C2957&gt;(F2957*(1+'inputs and tables'!$K$14)),1,J2956)))</f>
        <v>1</v>
      </c>
      <c r="K2957">
        <f ca="1">IF(G2957="","",IF(C2957&lt;(G2957*(1-'inputs and tables'!$K$14)),0,IF(C2957&gt;(G2957*(1+'inputs and tables'!$K$14)),1,K2956)))</f>
        <v>1</v>
      </c>
      <c r="N2957" s="13">
        <f t="shared" si="141"/>
        <v>82537.478858541217</v>
      </c>
      <c r="O2957" s="10">
        <f ca="1">(O2956+(IF(J2956&lt;&gt;J2955,(-O2956*'inputs and tables'!$K$22-'inputs and tables'!$K$21)-O2956*'inputs and tables'!$K$22,0)*('inputs and tables'!$K$15+'inputs and tables'!$K$16)))*(IF(AND(J2956=0,'inputs and tables'!$K$16=1),(data!C2956/data!C2957-1)*'inputs and tables'!$K$18+1,1)*IF(AND(J2956=1,'inputs and tables'!$K$15=1),(data!C2957/data!C2956-1)*'inputs and tables'!$K$17+1,1))</f>
        <v>41891169.901307508</v>
      </c>
      <c r="P2957" s="10">
        <f ca="1">(P2956+(IF(K2956&lt;&gt;K2955,(-P2956*'inputs and tables'!$K$22-'inputs and tables'!$K$21)-P2956*'inputs and tables'!$K$22,0)*('inputs and tables'!$K$15+'inputs and tables'!$K$16)))*(IF(AND(K2956=0,'inputs and tables'!$K$16=1),data!C2956/data!C2957,1)*IF(AND(K2956=1,'inputs and tables'!$K$15=1),data!C2957/data!C2956,1))</f>
        <v>121881.85969573294</v>
      </c>
      <c r="R2957" s="36">
        <f ca="1">1-O2957/MAX($O$202:O2957)</f>
        <v>0.38174907448012563</v>
      </c>
      <c r="S2957" s="36">
        <f>1-N2957/MAX($N$202:N2957)</f>
        <v>0.66047821296001907</v>
      </c>
    </row>
    <row r="2958" spans="1:19" x14ac:dyDescent="0.4">
      <c r="A2958" s="17">
        <f t="shared" si="142"/>
        <v>2956</v>
      </c>
      <c r="B2958">
        <v>1675641600</v>
      </c>
      <c r="C2958">
        <v>22764.07</v>
      </c>
      <c r="D2958" s="14">
        <f t="shared" si="140"/>
        <v>44963</v>
      </c>
      <c r="F2958">
        <f ca="1">IF(A2958&lt;$F$2,"",AVERAGE(INDIRECT("C"&amp;A2958-$F$2+3):C2958))</f>
        <v>20090.102954545455</v>
      </c>
      <c r="G2958" s="2">
        <f ca="1">IF(A2958&lt;$G$2,"",IF(A2958=$G$2,AVERAGE(INDIRECT("C"&amp;A2958-$G$2+3):C2958),G2957+(2/($G$2+3))*(C2958-G2957)))</f>
        <v>20839.417809750572</v>
      </c>
      <c r="J2958">
        <f ca="1">IF(F2958="","",IF(C2958&lt;(F2958*(1-'inputs and tables'!$K$14)),0,IF(C2958&gt;(F2958*(1+'inputs and tables'!$K$14)),1,J2957)))</f>
        <v>1</v>
      </c>
      <c r="K2958">
        <f ca="1">IF(G2958="","",IF(C2958&lt;(G2958*(1-'inputs and tables'!$K$14)),0,IF(C2958&gt;(G2958*(1+'inputs and tables'!$K$14)),1,K2957)))</f>
        <v>1</v>
      </c>
      <c r="N2958" s="13">
        <f t="shared" si="141"/>
        <v>81917.557306848103</v>
      </c>
      <c r="O2958" s="10">
        <f ca="1">(O2957+(IF(J2957&lt;&gt;J2956,(-O2957*'inputs and tables'!$K$22-'inputs and tables'!$K$21)-O2957*'inputs and tables'!$K$22,0)*('inputs and tables'!$K$15+'inputs and tables'!$K$16)))*(IF(AND(J2957=0,'inputs and tables'!$K$16=1),(data!C2957/data!C2958-1)*'inputs and tables'!$K$18+1,1)*IF(AND(J2957=1,'inputs and tables'!$K$15=1),(data!C2958/data!C2957-1)*'inputs and tables'!$K$17+1,1))</f>
        <v>41183239.532402918</v>
      </c>
      <c r="P2958" s="10">
        <f ca="1">(P2957+(IF(K2957&lt;&gt;K2956,(-P2957*'inputs and tables'!$K$22-'inputs and tables'!$K$21)-P2957*'inputs and tables'!$K$22,0)*('inputs and tables'!$K$15+'inputs and tables'!$K$16)))*(IF(AND(K2957=0,'inputs and tables'!$K$16=1),data!C2957/data!C2958,1)*IF(AND(K2957=1,'inputs and tables'!$K$15=1),data!C2958/data!C2957,1))</f>
        <v>120966.43081868526</v>
      </c>
      <c r="R2958" s="36">
        <f ca="1">1-O2958/MAX($O$202:O2958)</f>
        <v>0.39219706642711649</v>
      </c>
      <c r="S2958" s="36">
        <f>1-N2958/MAX($N$202:N2958)</f>
        <v>0.66302828931280144</v>
      </c>
    </row>
    <row r="2959" spans="1:19" x14ac:dyDescent="0.4">
      <c r="A2959" s="17">
        <f t="shared" si="142"/>
        <v>2957</v>
      </c>
      <c r="B2959">
        <v>1675728000</v>
      </c>
      <c r="C2959">
        <v>23244.67</v>
      </c>
      <c r="D2959" s="14">
        <f t="shared" si="140"/>
        <v>44964</v>
      </c>
      <c r="F2959">
        <f ca="1">IF(A2959&lt;$F$2,"",AVERAGE(INDIRECT("C"&amp;A2959-$F$2+3):C2959))</f>
        <v>20235.913181818181</v>
      </c>
      <c r="G2959" s="2">
        <f ca="1">IF(A2959&lt;$G$2,"",IF(A2959=$G$2,AVERAGE(INDIRECT("C"&amp;A2959-$G$2+3):C2959),G2958+(2/($G$2+3))*(C2959-G2958)))</f>
        <v>20941.768966782463</v>
      </c>
      <c r="J2959">
        <f ca="1">IF(F2959="","",IF(C2959&lt;(F2959*(1-'inputs and tables'!$K$14)),0,IF(C2959&gt;(F2959*(1+'inputs and tables'!$K$14)),1,J2958)))</f>
        <v>1</v>
      </c>
      <c r="K2959">
        <f ca="1">IF(G2959="","",IF(C2959&lt;(G2959*(1-'inputs and tables'!$K$14)),0,IF(C2959&gt;(G2959*(1+'inputs and tables'!$K$14)),1,K2958)))</f>
        <v>1</v>
      </c>
      <c r="N2959" s="13">
        <f t="shared" si="141"/>
        <v>83647.018604483848</v>
      </c>
      <c r="O2959" s="10">
        <f ca="1">(O2958+(IF(J2958&lt;&gt;J2957,(-O2958*'inputs and tables'!$K$22-'inputs and tables'!$K$21)-O2958*'inputs and tables'!$K$22,0)*('inputs and tables'!$K$15+'inputs and tables'!$K$16)))*(IF(AND(J2958=0,'inputs and tables'!$K$16=1),(data!C2958/data!C2959-1)*'inputs and tables'!$K$18+1,1)*IF(AND(J2958=1,'inputs and tables'!$K$15=1),(data!C2959/data!C2958-1)*'inputs and tables'!$K$17+1,1))</f>
        <v>43139545.942827925</v>
      </c>
      <c r="P2959" s="10">
        <f ca="1">(P2958+(IF(K2958&lt;&gt;K2957,(-P2958*'inputs and tables'!$K$22-'inputs and tables'!$K$21)-P2958*'inputs and tables'!$K$22,0)*('inputs and tables'!$K$15+'inputs and tables'!$K$16)))*(IF(AND(K2958=0,'inputs and tables'!$K$16=1),data!C2958/data!C2959,1)*IF(AND(K2958=1,'inputs and tables'!$K$15=1),data!C2959/data!C2958,1))</f>
        <v>123520.30043213574</v>
      </c>
      <c r="R2959" s="36">
        <f ca="1">1-O2959/MAX($O$202:O2959)</f>
        <v>0.36332491385426668</v>
      </c>
      <c r="S2959" s="36">
        <f>1-N2959/MAX($N$202:N2959)</f>
        <v>0.65591406922139139</v>
      </c>
    </row>
    <row r="2960" spans="1:19" x14ac:dyDescent="0.4">
      <c r="A2960" s="17">
        <f t="shared" si="142"/>
        <v>2958</v>
      </c>
      <c r="B2960">
        <v>1675814400</v>
      </c>
      <c r="C2960">
        <v>22964.38</v>
      </c>
      <c r="D2960" s="14">
        <f t="shared" si="140"/>
        <v>44965</v>
      </c>
      <c r="F2960">
        <f ca="1">IF(A2960&lt;$F$2,"",AVERAGE(INDIRECT("C"&amp;A2960-$F$2+3):C2960))</f>
        <v>20373.331818181818</v>
      </c>
      <c r="G2960" s="2">
        <f ca="1">IF(A2960&lt;$G$2,"",IF(A2960=$G$2,AVERAGE(INDIRECT("C"&amp;A2960-$G$2+3):C2960),G2959+(2/($G$2+3))*(C2960-G2959)))</f>
        <v>21027.837521387464</v>
      </c>
      <c r="J2960">
        <f ca="1">IF(F2960="","",IF(C2960&lt;(F2960*(1-'inputs and tables'!$K$14)),0,IF(C2960&gt;(F2960*(1+'inputs and tables'!$K$14)),1,J2959)))</f>
        <v>1</v>
      </c>
      <c r="K2960">
        <f ca="1">IF(G2960="","",IF(C2960&lt;(G2960*(1-'inputs and tables'!$K$14)),0,IF(C2960&gt;(G2960*(1+'inputs and tables'!$K$14)),1,K2959)))</f>
        <v>1</v>
      </c>
      <c r="N2960" s="13">
        <f t="shared" si="141"/>
        <v>82638.382093634238</v>
      </c>
      <c r="O2960" s="10">
        <f ca="1">(O2959+(IF(J2959&lt;&gt;J2958,(-O2959*'inputs and tables'!$K$22-'inputs and tables'!$K$21)-O2959*'inputs and tables'!$K$22,0)*('inputs and tables'!$K$15+'inputs and tables'!$K$16)))*(IF(AND(J2959=0,'inputs and tables'!$K$16=1),(data!C2959/data!C2960-1)*'inputs and tables'!$K$18+1,1)*IF(AND(J2959=1,'inputs and tables'!$K$15=1),(data!C2960/data!C2959-1)*'inputs and tables'!$K$17+1,1))</f>
        <v>41969124.401127867</v>
      </c>
      <c r="P2960" s="10">
        <f ca="1">(P2959+(IF(K2959&lt;&gt;K2958,(-P2959*'inputs and tables'!$K$22-'inputs and tables'!$K$21)-P2959*'inputs and tables'!$K$22,0)*('inputs and tables'!$K$15+'inputs and tables'!$K$16)))*(IF(AND(K2959=0,'inputs and tables'!$K$16=1),data!C2959/data!C2960,1)*IF(AND(K2959=1,'inputs and tables'!$K$15=1),data!C2960/data!C2959,1))</f>
        <v>122030.8619927807</v>
      </c>
      <c r="R2960" s="36">
        <f ca="1">1-O2960/MAX($O$202:O2960)</f>
        <v>0.38059858281861503</v>
      </c>
      <c r="S2960" s="36">
        <f>1-N2960/MAX($N$202:N2960)</f>
        <v>0.6600631427740784</v>
      </c>
    </row>
    <row r="2961" spans="1:19" x14ac:dyDescent="0.4">
      <c r="A2961" s="17">
        <f t="shared" si="142"/>
        <v>2959</v>
      </c>
      <c r="B2961">
        <v>1675900800</v>
      </c>
      <c r="C2961">
        <v>21800.63</v>
      </c>
      <c r="D2961" s="14">
        <f t="shared" si="140"/>
        <v>44966</v>
      </c>
      <c r="F2961">
        <f ca="1">IF(A2961&lt;$F$2,"",AVERAGE(INDIRECT("C"&amp;A2961-$F$2+3):C2961))</f>
        <v>20489.284090909092</v>
      </c>
      <c r="G2961" s="2">
        <f ca="1">IF(A2961&lt;$G$2,"",IF(A2961=$G$2,AVERAGE(INDIRECT("C"&amp;A2961-$G$2+3):C2961),G2960+(2/($G$2+3))*(C2961-G2960)))</f>
        <v>21060.722307711403</v>
      </c>
      <c r="J2961">
        <f ca="1">IF(F2961="","",IF(C2961&lt;(F2961*(1-'inputs and tables'!$K$14)),0,IF(C2961&gt;(F2961*(1+'inputs and tables'!$K$14)),1,J2960)))</f>
        <v>1</v>
      </c>
      <c r="K2961">
        <f ca="1">IF(G2961="","",IF(C2961&lt;(G2961*(1-'inputs and tables'!$K$14)),0,IF(C2961&gt;(G2961*(1+'inputs and tables'!$K$14)),1,K2960)))</f>
        <v>1</v>
      </c>
      <c r="N2961" s="13">
        <f t="shared" si="141"/>
        <v>78450.573968116951</v>
      </c>
      <c r="O2961" s="10">
        <f ca="1">(O2960+(IF(J2960&lt;&gt;J2959,(-O2960*'inputs and tables'!$K$22-'inputs and tables'!$K$21)-O2960*'inputs and tables'!$K$22,0)*('inputs and tables'!$K$15+'inputs and tables'!$K$16)))*(IF(AND(J2960=0,'inputs and tables'!$K$16=1),(data!C2960/data!C2961-1)*'inputs and tables'!$K$18+1,1)*IF(AND(J2960=1,'inputs and tables'!$K$15=1),(data!C2961/data!C2960-1)*'inputs and tables'!$K$17+1,1))</f>
        <v>37183733.758137375</v>
      </c>
      <c r="P2961" s="10">
        <f ca="1">(P2960+(IF(K2960&lt;&gt;K2959,(-P2960*'inputs and tables'!$K$22-'inputs and tables'!$K$21)-P2960*'inputs and tables'!$K$22,0)*('inputs and tables'!$K$15+'inputs and tables'!$K$16)))*(IF(AND(K2960=0,'inputs and tables'!$K$16=1),data!C2960/data!C2961,1)*IF(AND(K2960=1,'inputs and tables'!$K$15=1),data!C2961/data!C2960,1))</f>
        <v>115846.78841256219</v>
      </c>
      <c r="R2961" s="36">
        <f ca="1">1-O2961/MAX($O$202:O2961)</f>
        <v>0.45122378142188146</v>
      </c>
      <c r="S2961" s="36">
        <f>1-N2961/MAX($N$202:N2961)</f>
        <v>0.67728988774157428</v>
      </c>
    </row>
    <row r="2962" spans="1:19" x14ac:dyDescent="0.4">
      <c r="A2962" s="17">
        <f t="shared" si="142"/>
        <v>2960</v>
      </c>
      <c r="B2962">
        <v>1675987200</v>
      </c>
      <c r="C2962">
        <v>21628.97</v>
      </c>
      <c r="D2962" s="14">
        <f t="shared" si="140"/>
        <v>44967</v>
      </c>
      <c r="F2962">
        <f ca="1">IF(A2962&lt;$F$2,"",AVERAGE(INDIRECT("C"&amp;A2962-$F$2+3):C2962))</f>
        <v>20604.950227272726</v>
      </c>
      <c r="G2962" s="2">
        <f ca="1">IF(A2962&lt;$G$2,"",IF(A2962=$G$2,AVERAGE(INDIRECT("C"&amp;A2962-$G$2+3):C2962),G2961+(2/($G$2+3))*(C2962-G2961)))</f>
        <v>21084.903060574747</v>
      </c>
      <c r="J2962">
        <f ca="1">IF(F2962="","",IF(C2962&lt;(F2962*(1-'inputs and tables'!$K$14)),0,IF(C2962&gt;(F2962*(1+'inputs and tables'!$K$14)),1,J2961)))</f>
        <v>1</v>
      </c>
      <c r="K2962">
        <f ca="1">IF(G2962="","",IF(C2962&lt;(G2962*(1-'inputs and tables'!$K$14)),0,IF(C2962&gt;(G2962*(1+'inputs and tables'!$K$14)),1,K2961)))</f>
        <v>1</v>
      </c>
      <c r="N2962" s="13">
        <f t="shared" si="141"/>
        <v>77832.847529598119</v>
      </c>
      <c r="O2962" s="10">
        <f ca="1">(O2961+(IF(J2961&lt;&gt;J2960,(-O2961*'inputs and tables'!$K$22-'inputs and tables'!$K$21)-O2961*'inputs and tables'!$K$22,0)*('inputs and tables'!$K$15+'inputs and tables'!$K$16)))*(IF(AND(J2961=0,'inputs and tables'!$K$16=1),(data!C2961/data!C2962-1)*'inputs and tables'!$K$18+1,1)*IF(AND(J2961=1,'inputs and tables'!$K$15=1),(data!C2962/data!C2961-1)*'inputs and tables'!$K$17+1,1))</f>
        <v>36524961.080096684</v>
      </c>
      <c r="P2962" s="10">
        <f ca="1">(P2961+(IF(K2961&lt;&gt;K2960,(-P2961*'inputs and tables'!$K$22-'inputs and tables'!$K$21)-P2961*'inputs and tables'!$K$22,0)*('inputs and tables'!$K$15+'inputs and tables'!$K$16)))*(IF(AND(K2961=0,'inputs and tables'!$K$16=1),data!C2961/data!C2962,1)*IF(AND(K2961=1,'inputs and tables'!$K$15=1),data!C2962/data!C2961,1))</f>
        <v>114934.60102628481</v>
      </c>
      <c r="R2962" s="36">
        <f ca="1">1-O2962/MAX($O$202:O2962)</f>
        <v>0.46094627947732847</v>
      </c>
      <c r="S2962" s="36">
        <f>1-N2962/MAX($N$202:N2962)</f>
        <v>0.67983093439344999</v>
      </c>
    </row>
    <row r="2963" spans="1:19" x14ac:dyDescent="0.4">
      <c r="A2963" s="17">
        <f t="shared" si="142"/>
        <v>2961</v>
      </c>
      <c r="B2963">
        <v>1676073600</v>
      </c>
      <c r="C2963">
        <v>21863.73</v>
      </c>
      <c r="D2963" s="14">
        <f t="shared" si="140"/>
        <v>44968</v>
      </c>
      <c r="F2963">
        <f ca="1">IF(A2963&lt;$F$2,"",AVERAGE(INDIRECT("C"&amp;A2963-$F$2+3):C2963))</f>
        <v>20723.954545454544</v>
      </c>
      <c r="G2963" s="2">
        <f ca="1">IF(A2963&lt;$G$2,"",IF(A2963=$G$2,AVERAGE(INDIRECT("C"&amp;A2963-$G$2+3):C2963),G2962+(2/($G$2+3))*(C2963-G2962)))</f>
        <v>21118.044632465182</v>
      </c>
      <c r="J2963">
        <f ca="1">IF(F2963="","",IF(C2963&lt;(F2963*(1-'inputs and tables'!$K$14)),0,IF(C2963&gt;(F2963*(1+'inputs and tables'!$K$14)),1,J2962)))</f>
        <v>1</v>
      </c>
      <c r="K2963">
        <f ca="1">IF(G2963="","",IF(C2963&lt;(G2963*(1-'inputs and tables'!$K$14)),0,IF(C2963&gt;(G2963*(1+'inputs and tables'!$K$14)),1,K2962)))</f>
        <v>1</v>
      </c>
      <c r="N2963" s="13">
        <f t="shared" si="141"/>
        <v>78677.642232538114</v>
      </c>
      <c r="O2963" s="10">
        <f ca="1">(O2962+(IF(J2962&lt;&gt;J2961,(-O2962*'inputs and tables'!$K$22-'inputs and tables'!$K$21)-O2962*'inputs and tables'!$K$22,0)*('inputs and tables'!$K$15+'inputs and tables'!$K$16)))*(IF(AND(J2962=0,'inputs and tables'!$K$16=1),(data!C2962/data!C2963-1)*'inputs and tables'!$K$18+1,1)*IF(AND(J2962=1,'inputs and tables'!$K$15=1),(data!C2963/data!C2962-1)*'inputs and tables'!$K$17+1,1))</f>
        <v>37416952.224016972</v>
      </c>
      <c r="P2963" s="10">
        <f ca="1">(P2962+(IF(K2962&lt;&gt;K2961,(-P2962*'inputs and tables'!$K$22-'inputs and tables'!$K$21)-P2962*'inputs and tables'!$K$22,0)*('inputs and tables'!$K$15+'inputs and tables'!$K$16)))*(IF(AND(K2962=0,'inputs and tables'!$K$16=1),data!C2962/data!C2963,1)*IF(AND(K2962=1,'inputs and tables'!$K$15=1),data!C2963/data!C2962,1))</f>
        <v>116182.09672011259</v>
      </c>
      <c r="R2963" s="36">
        <f ca="1">1-O2963/MAX($O$202:O2963)</f>
        <v>0.44778182616691775</v>
      </c>
      <c r="S2963" s="36">
        <f>1-N2963/MAX($N$202:N2963)</f>
        <v>0.67635583179532388</v>
      </c>
    </row>
    <row r="2964" spans="1:19" x14ac:dyDescent="0.4">
      <c r="A2964" s="17">
        <f t="shared" si="142"/>
        <v>2962</v>
      </c>
      <c r="B2964">
        <v>1676160000</v>
      </c>
      <c r="C2964">
        <v>21789.8</v>
      </c>
      <c r="D2964" s="14">
        <f t="shared" si="140"/>
        <v>44969</v>
      </c>
      <c r="F2964">
        <f ca="1">IF(A2964&lt;$F$2,"",AVERAGE(INDIRECT("C"&amp;A2964-$F$2+3):C2964))</f>
        <v>20841.902272727271</v>
      </c>
      <c r="G2964" s="2">
        <f ca="1">IF(A2964&lt;$G$2,"",IF(A2964=$G$2,AVERAGE(INDIRECT("C"&amp;A2964-$G$2+3):C2964),G2963+(2/($G$2+3))*(C2964-G2963)))</f>
        <v>21146.629967253899</v>
      </c>
      <c r="J2964">
        <f ca="1">IF(F2964="","",IF(C2964&lt;(F2964*(1-'inputs and tables'!$K$14)),0,IF(C2964&gt;(F2964*(1+'inputs and tables'!$K$14)),1,J2963)))</f>
        <v>1</v>
      </c>
      <c r="K2964">
        <f ca="1">IF(G2964="","",IF(C2964&lt;(G2964*(1-'inputs and tables'!$K$14)),0,IF(C2964&gt;(G2964*(1+'inputs and tables'!$K$14)),1,K2963)))</f>
        <v>1</v>
      </c>
      <c r="N2964" s="13">
        <f t="shared" si="141"/>
        <v>78411.601712908043</v>
      </c>
      <c r="O2964" s="10">
        <f ca="1">(O2963+(IF(J2963&lt;&gt;J2962,(-O2963*'inputs and tables'!$K$22-'inputs and tables'!$K$21)-O2963*'inputs and tables'!$K$22,0)*('inputs and tables'!$K$15+'inputs and tables'!$K$16)))*(IF(AND(J2963=0,'inputs and tables'!$K$16=1),(data!C2963/data!C2964-1)*'inputs and tables'!$K$18+1,1)*IF(AND(J2963=1,'inputs and tables'!$K$15=1),(data!C2964/data!C2963-1)*'inputs and tables'!$K$17+1,1))</f>
        <v>37132278.502958238</v>
      </c>
      <c r="P2964" s="10">
        <f ca="1">(P2963+(IF(K2963&lt;&gt;K2962,(-P2963*'inputs and tables'!$K$22-'inputs and tables'!$K$21)-P2963*'inputs and tables'!$K$22,0)*('inputs and tables'!$K$15+'inputs and tables'!$K$16)))*(IF(AND(K2963=0,'inputs and tables'!$K$16=1),data!C2963/data!C2964,1)*IF(AND(K2963=1,'inputs and tables'!$K$15=1),data!C2964/data!C2963,1))</f>
        <v>115789.23866659116</v>
      </c>
      <c r="R2964" s="36">
        <f ca="1">1-O2964/MAX($O$202:O2964)</f>
        <v>0.45198318392155645</v>
      </c>
      <c r="S2964" s="36">
        <f>1-N2964/MAX($N$202:N2964)</f>
        <v>0.67745020193963923</v>
      </c>
    </row>
    <row r="2965" spans="1:19" x14ac:dyDescent="0.4">
      <c r="A2965" s="17">
        <f t="shared" si="142"/>
        <v>2963</v>
      </c>
      <c r="B2965">
        <v>1676246400</v>
      </c>
      <c r="C2965">
        <v>21789.14</v>
      </c>
      <c r="D2965" s="14">
        <f t="shared" si="140"/>
        <v>44970</v>
      </c>
      <c r="F2965">
        <f ca="1">IF(A2965&lt;$F$2,"",AVERAGE(INDIRECT("C"&amp;A2965-$F$2+3):C2965))</f>
        <v>20961.420227272727</v>
      </c>
      <c r="G2965" s="2">
        <f ca="1">IF(A2965&lt;$G$2,"",IF(A2965=$G$2,AVERAGE(INDIRECT("C"&amp;A2965-$G$2+3):C2965),G2964+(2/($G$2+3))*(C2965-G2964)))</f>
        <v>21173.97081971118</v>
      </c>
      <c r="J2965">
        <f ca="1">IF(F2965="","",IF(C2965&lt;(F2965*(1-'inputs and tables'!$K$14)),0,IF(C2965&gt;(F2965*(1+'inputs and tables'!$K$14)),1,J2964)))</f>
        <v>1</v>
      </c>
      <c r="K2965">
        <f ca="1">IF(G2965="","",IF(C2965&lt;(G2965*(1-'inputs and tables'!$K$14)),0,IF(C2965&gt;(G2965*(1+'inputs and tables'!$K$14)),1,K2964)))</f>
        <v>1</v>
      </c>
      <c r="N2965" s="13">
        <f t="shared" si="141"/>
        <v>78409.226672424396</v>
      </c>
      <c r="O2965" s="10">
        <f ca="1">(O2964+(IF(J2964&lt;&gt;J2963,(-O2964*'inputs and tables'!$K$22-'inputs and tables'!$K$21)-O2964*'inputs and tables'!$K$22,0)*('inputs and tables'!$K$15+'inputs and tables'!$K$16)))*(IF(AND(J2964=0,'inputs and tables'!$K$16=1),(data!C2964/data!C2965-1)*'inputs and tables'!$K$18+1,1)*IF(AND(J2964=1,'inputs and tables'!$K$15=1),(data!C2965/data!C2964-1)*'inputs and tables'!$K$17+1,1))</f>
        <v>37129747.895353906</v>
      </c>
      <c r="P2965" s="10">
        <f ca="1">(P2964+(IF(K2964&lt;&gt;K2963,(-P2964*'inputs and tables'!$K$22-'inputs and tables'!$K$21)-P2964*'inputs and tables'!$K$22,0)*('inputs and tables'!$K$15+'inputs and tables'!$K$16)))*(IF(AND(K2964=0,'inputs and tables'!$K$16=1),data!C2964/data!C2965,1)*IF(AND(K2964=1,'inputs and tables'!$K$15=1),data!C2965/data!C2964,1))</f>
        <v>115785.73147985608</v>
      </c>
      <c r="R2965" s="36">
        <f ca="1">1-O2965/MAX($O$202:O2965)</f>
        <v>0.45202053189959557</v>
      </c>
      <c r="S2965" s="36">
        <f>1-N2965/MAX($N$202:N2965)</f>
        <v>0.67745997177996453</v>
      </c>
    </row>
    <row r="2966" spans="1:19" x14ac:dyDescent="0.4">
      <c r="A2966" s="17">
        <f t="shared" si="142"/>
        <v>2964</v>
      </c>
      <c r="B2966">
        <v>1676332800</v>
      </c>
      <c r="C2966">
        <v>22206.27</v>
      </c>
      <c r="D2966" s="14">
        <f t="shared" si="140"/>
        <v>44971</v>
      </c>
      <c r="F2966">
        <f ca="1">IF(A2966&lt;$F$2,"",AVERAGE(INDIRECT("C"&amp;A2966-$F$2+3):C2966))</f>
        <v>21088.57227272727</v>
      </c>
      <c r="G2966" s="2">
        <f ca="1">IF(A2966&lt;$G$2,"",IF(A2966=$G$2,AVERAGE(INDIRECT("C"&amp;A2966-$G$2+3):C2966),G2965+(2/($G$2+3))*(C2966-G2965)))</f>
        <v>21217.89844440432</v>
      </c>
      <c r="J2966">
        <f ca="1">IF(F2966="","",IF(C2966&lt;(F2966*(1-'inputs and tables'!$K$14)),0,IF(C2966&gt;(F2966*(1+'inputs and tables'!$K$14)),1,J2965)))</f>
        <v>1</v>
      </c>
      <c r="K2966">
        <f ca="1">IF(G2966="","",IF(C2966&lt;(G2966*(1-'inputs and tables'!$K$14)),0,IF(C2966&gt;(G2966*(1+'inputs and tables'!$K$14)),1,K2965)))</f>
        <v>1</v>
      </c>
      <c r="N2966" s="13">
        <f t="shared" si="141"/>
        <v>79910.288243549672</v>
      </c>
      <c r="O2966" s="10">
        <f ca="1">(O2965+(IF(J2965&lt;&gt;J2964,(-O2965*'inputs and tables'!$K$22-'inputs and tables'!$K$21)-O2965*'inputs and tables'!$K$22,0)*('inputs and tables'!$K$15+'inputs and tables'!$K$16)))*(IF(AND(J2965=0,'inputs and tables'!$K$16=1),(data!C2965/data!C2966-1)*'inputs and tables'!$K$18+1,1)*IF(AND(J2965=1,'inputs and tables'!$K$15=1),(data!C2966/data!C2965-1)*'inputs and tables'!$K$17+1,1))</f>
        <v>38729069.686579965</v>
      </c>
      <c r="P2966" s="10">
        <f ca="1">(P2965+(IF(K2965&lt;&gt;K2964,(-P2965*'inputs and tables'!$K$22-'inputs and tables'!$K$21)-P2965*'inputs and tables'!$K$22,0)*('inputs and tables'!$K$15+'inputs and tables'!$K$16)))*(IF(AND(K2965=0,'inputs and tables'!$K$16=1),data!C2965/data!C2966,1)*IF(AND(K2965=1,'inputs and tables'!$K$15=1),data!C2966/data!C2965,1))</f>
        <v>118002.32663561682</v>
      </c>
      <c r="R2966" s="36">
        <f ca="1">1-O2966/MAX($O$202:O2966)</f>
        <v>0.4284169376347633</v>
      </c>
      <c r="S2966" s="36">
        <f>1-N2966/MAX($N$202:N2966)</f>
        <v>0.67128528466650228</v>
      </c>
    </row>
    <row r="2967" spans="1:19" x14ac:dyDescent="0.4">
      <c r="A2967" s="17">
        <f t="shared" si="142"/>
        <v>2965</v>
      </c>
      <c r="B2967">
        <v>1676419200</v>
      </c>
      <c r="C2967">
        <v>24329.040000000001</v>
      </c>
      <c r="D2967" s="14">
        <f t="shared" si="140"/>
        <v>44972</v>
      </c>
      <c r="F2967">
        <f ca="1">IF(A2967&lt;$F$2,"",AVERAGE(INDIRECT("C"&amp;A2967-$F$2+3):C2967))</f>
        <v>21262.710681818182</v>
      </c>
      <c r="G2967" s="2">
        <f ca="1">IF(A2967&lt;$G$2,"",IF(A2967=$G$2,AVERAGE(INDIRECT("C"&amp;A2967-$G$2+3):C2967),G2966+(2/($G$2+3))*(C2967-G2966)))</f>
        <v>21350.287446770093</v>
      </c>
      <c r="J2967">
        <f ca="1">IF(F2967="","",IF(C2967&lt;(F2967*(1-'inputs and tables'!$K$14)),0,IF(C2967&gt;(F2967*(1+'inputs and tables'!$K$14)),1,J2966)))</f>
        <v>1</v>
      </c>
      <c r="K2967">
        <f ca="1">IF(G2967="","",IF(C2967&lt;(G2967*(1-'inputs and tables'!$K$14)),0,IF(C2967&gt;(G2967*(1+'inputs and tables'!$K$14)),1,K2966)))</f>
        <v>1</v>
      </c>
      <c r="N2967" s="13">
        <f t="shared" si="141"/>
        <v>87549.174133650071</v>
      </c>
      <c r="O2967" s="10">
        <f ca="1">(O2966+(IF(J2966&lt;&gt;J2965,(-O2966*'inputs and tables'!$K$22-'inputs and tables'!$K$21)-O2966*'inputs and tables'!$K$22,0)*('inputs and tables'!$K$15+'inputs and tables'!$K$16)))*(IF(AND(J2966=0,'inputs and tables'!$K$16=1),(data!C2966/data!C2967-1)*'inputs and tables'!$K$18+1,1)*IF(AND(J2966=1,'inputs and tables'!$K$15=1),(data!C2967/data!C2966-1)*'inputs and tables'!$K$17+1,1))</f>
        <v>47059106.263267897</v>
      </c>
      <c r="P2967" s="10">
        <f ca="1">(P2966+(IF(K2966&lt;&gt;K2965,(-P2966*'inputs and tables'!$K$22-'inputs and tables'!$K$21)-P2966*'inputs and tables'!$K$22,0)*('inputs and tables'!$K$15+'inputs and tables'!$K$16)))*(IF(AND(K2966=0,'inputs and tables'!$K$16=1),data!C2966/data!C2967,1)*IF(AND(K2966=1,'inputs and tables'!$K$15=1),data!C2967/data!C2966,1))</f>
        <v>129282.55509867199</v>
      </c>
      <c r="R2967" s="36">
        <f ca="1">1-O2967/MAX($O$202:O2967)</f>
        <v>0.305478074020191</v>
      </c>
      <c r="S2967" s="36">
        <f>1-N2967/MAX($N$202:N2967)</f>
        <v>0.63986236959483611</v>
      </c>
    </row>
    <row r="2968" spans="1:19" x14ac:dyDescent="0.4">
      <c r="A2968" s="17">
        <f t="shared" si="142"/>
        <v>2966</v>
      </c>
      <c r="B2968">
        <v>1676505600</v>
      </c>
      <c r="C2968">
        <v>23516.15</v>
      </c>
      <c r="D2968" s="14">
        <f t="shared" si="140"/>
        <v>44973</v>
      </c>
      <c r="F2968">
        <f ca="1">IF(A2968&lt;$F$2,"",AVERAGE(INDIRECT("C"&amp;A2968-$F$2+3):C2968))</f>
        <v>21418.317045454547</v>
      </c>
      <c r="G2968" s="2">
        <f ca="1">IF(A2968&lt;$G$2,"",IF(A2968=$G$2,AVERAGE(INDIRECT("C"&amp;A2968-$G$2+3):C2968),G2967+(2/($G$2+3))*(C2968-G2967)))</f>
        <v>21442.451810737322</v>
      </c>
      <c r="J2968">
        <f ca="1">IF(F2968="","",IF(C2968&lt;(F2968*(1-'inputs and tables'!$K$14)),0,IF(C2968&gt;(F2968*(1+'inputs and tables'!$K$14)),1,J2967)))</f>
        <v>1</v>
      </c>
      <c r="K2968">
        <f ca="1">IF(G2968="","",IF(C2968&lt;(G2968*(1-'inputs and tables'!$K$14)),0,IF(C2968&gt;(G2968*(1+'inputs and tables'!$K$14)),1,K2967)))</f>
        <v>1</v>
      </c>
      <c r="N2968" s="13">
        <f t="shared" si="141"/>
        <v>84623.951923422996</v>
      </c>
      <c r="O2968" s="10">
        <f ca="1">(O2967+(IF(J2967&lt;&gt;J2966,(-O2967*'inputs and tables'!$K$22-'inputs and tables'!$K$21)-O2967*'inputs and tables'!$K$22,0)*('inputs and tables'!$K$15+'inputs and tables'!$K$16)))*(IF(AND(J2967=0,'inputs and tables'!$K$16=1),(data!C2967/data!C2968-1)*'inputs and tables'!$K$18+1,1)*IF(AND(J2967=1,'inputs and tables'!$K$15=1),(data!C2968/data!C2967-1)*'inputs and tables'!$K$17+1,1))</f>
        <v>43521308.511968106</v>
      </c>
      <c r="P2968" s="10">
        <f ca="1">(P2967+(IF(K2967&lt;&gt;K2966,(-P2967*'inputs and tables'!$K$22-'inputs and tables'!$K$21)-P2967*'inputs and tables'!$K$22,0)*('inputs and tables'!$K$15+'inputs and tables'!$K$16)))*(IF(AND(K2967=0,'inputs and tables'!$K$16=1),data!C2967/data!C2968,1)*IF(AND(K2967=1,'inputs and tables'!$K$15=1),data!C2968/data!C2967,1))</f>
        <v>124962.92324249684</v>
      </c>
      <c r="R2968" s="36">
        <f ca="1">1-O2968/MAX($O$202:O2968)</f>
        <v>0.35769067011612765</v>
      </c>
      <c r="S2968" s="36">
        <f>1-N2968/MAX($N$202:N2968)</f>
        <v>0.65189540823425851</v>
      </c>
    </row>
    <row r="2969" spans="1:19" x14ac:dyDescent="0.4">
      <c r="A2969" s="17">
        <f t="shared" si="142"/>
        <v>2967</v>
      </c>
      <c r="B2969">
        <v>1676592000</v>
      </c>
      <c r="C2969">
        <v>24577.599999999999</v>
      </c>
      <c r="D2969" s="14">
        <f t="shared" si="140"/>
        <v>44974</v>
      </c>
      <c r="F2969">
        <f ca="1">IF(A2969&lt;$F$2,"",AVERAGE(INDIRECT("C"&amp;A2969-$F$2+3):C2969))</f>
        <v>21594.071136363636</v>
      </c>
      <c r="G2969" s="2">
        <f ca="1">IF(A2969&lt;$G$2,"",IF(A2969=$G$2,AVERAGE(INDIRECT("C"&amp;A2969-$G$2+3):C2969),G2968+(2/($G$2+3))*(C2969-G2968)))</f>
        <v>21575.862371982541</v>
      </c>
      <c r="J2969">
        <f ca="1">IF(F2969="","",IF(C2969&lt;(F2969*(1-'inputs and tables'!$K$14)),0,IF(C2969&gt;(F2969*(1+'inputs and tables'!$K$14)),1,J2968)))</f>
        <v>1</v>
      </c>
      <c r="K2969">
        <f ca="1">IF(G2969="","",IF(C2969&lt;(G2969*(1-'inputs and tables'!$K$14)),0,IF(C2969&gt;(G2969*(1+'inputs and tables'!$K$14)),1,K2968)))</f>
        <v>1</v>
      </c>
      <c r="N2969" s="13">
        <f t="shared" si="141"/>
        <v>88443.628773975361</v>
      </c>
      <c r="O2969" s="10">
        <f ca="1">(O2968+(IF(J2968&lt;&gt;J2967,(-O2968*'inputs and tables'!$K$22-'inputs and tables'!$K$21)-O2968*'inputs and tables'!$K$22,0)*('inputs and tables'!$K$15+'inputs and tables'!$K$16)))*(IF(AND(J2968=0,'inputs and tables'!$K$16=1),(data!C2968/data!C2969-1)*'inputs and tables'!$K$18+1,1)*IF(AND(J2968=1,'inputs and tables'!$K$15=1),(data!C2969/data!C2968-1)*'inputs and tables'!$K$17+1,1))</f>
        <v>47941262.844206326</v>
      </c>
      <c r="P2969" s="10">
        <f ca="1">(P2968+(IF(K2968&lt;&gt;K2967,(-P2968*'inputs and tables'!$K$22-'inputs and tables'!$K$21)-P2968*'inputs and tables'!$K$22,0)*('inputs and tables'!$K$15+'inputs and tables'!$K$16)))*(IF(AND(K2968=0,'inputs and tables'!$K$16=1),data!C2968/data!C2969,1)*IF(AND(K2968=1,'inputs and tables'!$K$15=1),data!C2969/data!C2968,1))</f>
        <v>130603.3828787786</v>
      </c>
      <c r="R2969" s="36">
        <f ca="1">1-O2969/MAX($O$202:O2969)</f>
        <v>0.29245876412974059</v>
      </c>
      <c r="S2969" s="36">
        <f>1-N2969/MAX($N$202:N2969)</f>
        <v>0.63618298851718136</v>
      </c>
    </row>
    <row r="2970" spans="1:19" x14ac:dyDescent="0.4">
      <c r="A2970" s="17">
        <f t="shared" si="142"/>
        <v>2968</v>
      </c>
      <c r="B2970">
        <v>1676678400</v>
      </c>
      <c r="C2970">
        <v>24636.23</v>
      </c>
      <c r="D2970" s="14">
        <f t="shared" si="140"/>
        <v>44975</v>
      </c>
      <c r="F2970">
        <f ca="1">IF(A2970&lt;$F$2,"",AVERAGE(INDIRECT("C"&amp;A2970-$F$2+3):C2970))</f>
        <v>21771.583409090908</v>
      </c>
      <c r="G2970" s="2">
        <f ca="1">IF(A2970&lt;$G$2,"",IF(A2970=$G$2,AVERAGE(INDIRECT("C"&amp;A2970-$G$2+3):C2970),G2969+(2/($G$2+3))*(C2970-G2969)))</f>
        <v>21706.090781685412</v>
      </c>
      <c r="J2970">
        <f ca="1">IF(F2970="","",IF(C2970&lt;(F2970*(1-'inputs and tables'!$K$14)),0,IF(C2970&gt;(F2970*(1+'inputs and tables'!$K$14)),1,J2969)))</f>
        <v>1</v>
      </c>
      <c r="K2970">
        <f ca="1">IF(G2970="","",IF(C2970&lt;(G2970*(1-'inputs and tables'!$K$14)),0,IF(C2970&gt;(G2970*(1+'inputs and tables'!$K$14)),1,K2969)))</f>
        <v>1</v>
      </c>
      <c r="N2970" s="13">
        <f t="shared" si="141"/>
        <v>88654.611536939134</v>
      </c>
      <c r="O2970" s="10">
        <f ca="1">(O2969+(IF(J2969&lt;&gt;J2968,(-O2969*'inputs and tables'!$K$22-'inputs and tables'!$K$21)-O2969*'inputs and tables'!$K$22,0)*('inputs and tables'!$K$15+'inputs and tables'!$K$16)))*(IF(AND(J2969=0,'inputs and tables'!$K$16=1),(data!C2969/data!C2970-1)*'inputs and tables'!$K$18+1,1)*IF(AND(J2969=1,'inputs and tables'!$K$15=1),(data!C2970/data!C2969-1)*'inputs and tables'!$K$17+1,1))</f>
        <v>48198582.173239715</v>
      </c>
      <c r="P2970" s="10">
        <f ca="1">(P2969+(IF(K2969&lt;&gt;K2968,(-P2969*'inputs and tables'!$K$22-'inputs and tables'!$K$21)-P2969*'inputs and tables'!$K$22,0)*('inputs and tables'!$K$15+'inputs and tables'!$K$16)))*(IF(AND(K2969=0,'inputs and tables'!$K$16=1),data!C2969/data!C2970,1)*IF(AND(K2969=1,'inputs and tables'!$K$15=1),data!C2970/data!C2969,1))</f>
        <v>130914.93796707783</v>
      </c>
      <c r="R2970" s="36">
        <f ca="1">1-O2970/MAX($O$202:O2970)</f>
        <v>0.28866111623153567</v>
      </c>
      <c r="S2970" s="36">
        <f>1-N2970/MAX($N$202:N2970)</f>
        <v>0.63531510103495203</v>
      </c>
    </row>
    <row r="2971" spans="1:19" x14ac:dyDescent="0.4">
      <c r="A2971" s="17">
        <f t="shared" si="142"/>
        <v>2969</v>
      </c>
      <c r="B2971">
        <v>1676764800</v>
      </c>
      <c r="C2971">
        <v>24281.31</v>
      </c>
      <c r="D2971" s="14">
        <f t="shared" si="140"/>
        <v>44976</v>
      </c>
      <c r="F2971">
        <f ca="1">IF(A2971&lt;$F$2,"",AVERAGE(INDIRECT("C"&amp;A2971-$F$2+3):C2971))</f>
        <v>21938.248181818184</v>
      </c>
      <c r="G2971" s="2">
        <f ca="1">IF(A2971&lt;$G$2,"",IF(A2971=$G$2,AVERAGE(INDIRECT("C"&amp;A2971-$G$2+3):C2971),G2970+(2/($G$2+3))*(C2971-G2970)))</f>
        <v>21815.674578209437</v>
      </c>
      <c r="J2971">
        <f ca="1">IF(F2971="","",IF(C2971&lt;(F2971*(1-'inputs and tables'!$K$14)),0,IF(C2971&gt;(F2971*(1+'inputs and tables'!$K$14)),1,J2970)))</f>
        <v>1</v>
      </c>
      <c r="K2971">
        <f ca="1">IF(G2971="","",IF(C2971&lt;(G2971*(1-'inputs and tables'!$K$14)),0,IF(C2971&gt;(G2971*(1+'inputs and tables'!$K$14)),1,K2970)))</f>
        <v>1</v>
      </c>
      <c r="N2971" s="13">
        <f t="shared" si="141"/>
        <v>87377.415524128315</v>
      </c>
      <c r="O2971" s="10">
        <f ca="1">(O2970+(IF(J2970&lt;&gt;J2969,(-O2970*'inputs and tables'!$K$22-'inputs and tables'!$K$21)-O2970*'inputs and tables'!$K$22,0)*('inputs and tables'!$K$15+'inputs and tables'!$K$16)))*(IF(AND(J2970=0,'inputs and tables'!$K$16=1),(data!C2970/data!C2971-1)*'inputs and tables'!$K$18+1,1)*IF(AND(J2970=1,'inputs and tables'!$K$15=1),(data!C2971/data!C2970-1)*'inputs and tables'!$K$17+1,1))</f>
        <v>46636251.339094885</v>
      </c>
      <c r="P2971" s="10">
        <f ca="1">(P2970+(IF(K2970&lt;&gt;K2969,(-P2970*'inputs and tables'!$K$22-'inputs and tables'!$K$21)-P2970*'inputs and tables'!$K$22,0)*('inputs and tables'!$K$15+'inputs and tables'!$K$16)))*(IF(AND(K2970=0,'inputs and tables'!$K$16=1),data!C2970/data!C2971,1)*IF(AND(K2970=1,'inputs and tables'!$K$15=1),data!C2971/data!C2970,1))</f>
        <v>129028.92173069446</v>
      </c>
      <c r="R2971" s="36">
        <f ca="1">1-O2971/MAX($O$202:O2971)</f>
        <v>0.31171877937281101</v>
      </c>
      <c r="S2971" s="36">
        <f>1-N2971/MAX($N$202:N2971)</f>
        <v>0.6405689066838145</v>
      </c>
    </row>
    <row r="2972" spans="1:19" x14ac:dyDescent="0.4">
      <c r="A2972" s="17">
        <f t="shared" si="142"/>
        <v>2970</v>
      </c>
      <c r="B2972">
        <v>1676851200</v>
      </c>
      <c r="C2972">
        <v>24844.97</v>
      </c>
      <c r="D2972" s="14">
        <f t="shared" si="140"/>
        <v>44977</v>
      </c>
      <c r="F2972">
        <f ca="1">IF(A2972&lt;$F$2,"",AVERAGE(INDIRECT("C"&amp;A2972-$F$2+3):C2972))</f>
        <v>22117.852727272726</v>
      </c>
      <c r="G2972" s="2">
        <f ca="1">IF(A2972&lt;$G$2,"",IF(A2972=$G$2,AVERAGE(INDIRECT("C"&amp;A2972-$G$2+3):C2972),G2971+(2/($G$2+3))*(C2972-G2971)))</f>
        <v>21944.580766370738</v>
      </c>
      <c r="J2972">
        <f ca="1">IF(F2972="","",IF(C2972&lt;(F2972*(1-'inputs and tables'!$K$14)),0,IF(C2972&gt;(F2972*(1+'inputs and tables'!$K$14)),1,J2971)))</f>
        <v>1</v>
      </c>
      <c r="K2972">
        <f ca="1">IF(G2972="","",IF(C2972&lt;(G2972*(1-'inputs and tables'!$K$14)),0,IF(C2972&gt;(G2972*(1+'inputs and tables'!$K$14)),1,K2971)))</f>
        <v>1</v>
      </c>
      <c r="N2972" s="13">
        <f t="shared" si="141"/>
        <v>89405.772068084552</v>
      </c>
      <c r="O2972" s="10">
        <f ca="1">(O2971+(IF(J2971&lt;&gt;J2970,(-O2971*'inputs and tables'!$K$22-'inputs and tables'!$K$21)-O2971*'inputs and tables'!$K$22,0)*('inputs and tables'!$K$15+'inputs and tables'!$K$16)))*(IF(AND(J2971=0,'inputs and tables'!$K$16=1),(data!C2971/data!C2972-1)*'inputs and tables'!$K$18+1,1)*IF(AND(J2971=1,'inputs and tables'!$K$15=1),(data!C2972/data!C2971-1)*'inputs and tables'!$K$17+1,1))</f>
        <v>49072105.344378658</v>
      </c>
      <c r="P2972" s="10">
        <f ca="1">(P2971+(IF(K2971&lt;&gt;K2970,(-P2971*'inputs and tables'!$K$22-'inputs and tables'!$K$21)-P2971*'inputs and tables'!$K$22,0)*('inputs and tables'!$K$15+'inputs and tables'!$K$16)))*(IF(AND(K2971=0,'inputs and tables'!$K$16=1),data!C2971/data!C2972,1)*IF(AND(K2971=1,'inputs and tables'!$K$15=1),data!C2972/data!C2971,1))</f>
        <v>132024.16548083493</v>
      </c>
      <c r="R2972" s="36">
        <f ca="1">1-O2972/MAX($O$202:O2972)</f>
        <v>0.27576922253909308</v>
      </c>
      <c r="S2972" s="36">
        <f>1-N2972/MAX($N$202:N2972)</f>
        <v>0.63222516699025588</v>
      </c>
    </row>
    <row r="2973" spans="1:19" x14ac:dyDescent="0.4">
      <c r="A2973" s="17">
        <f t="shared" si="142"/>
        <v>2971</v>
      </c>
      <c r="B2973">
        <v>1676937600</v>
      </c>
      <c r="C2973">
        <v>24454.43</v>
      </c>
      <c r="D2973" s="14">
        <f t="shared" si="140"/>
        <v>44978</v>
      </c>
      <c r="F2973">
        <f ca="1">IF(A2973&lt;$F$2,"",AVERAGE(INDIRECT("C"&amp;A2973-$F$2+3):C2973))</f>
        <v>22284.42659090909</v>
      </c>
      <c r="G2973" s="2">
        <f ca="1">IF(A2973&lt;$G$2,"",IF(A2973=$G$2,AVERAGE(INDIRECT("C"&amp;A2973-$G$2+3):C2973),G2972+(2/($G$2+3))*(C2973-G2972)))</f>
        <v>22051.382861418791</v>
      </c>
      <c r="J2973">
        <f ca="1">IF(F2973="","",IF(C2973&lt;(F2973*(1-'inputs and tables'!$K$14)),0,IF(C2973&gt;(F2973*(1+'inputs and tables'!$K$14)),1,J2972)))</f>
        <v>1</v>
      </c>
      <c r="K2973">
        <f ca="1">IF(G2973="","",IF(C2973&lt;(G2973*(1-'inputs and tables'!$K$14)),0,IF(C2973&gt;(G2973*(1+'inputs and tables'!$K$14)),1,K2972)))</f>
        <v>1</v>
      </c>
      <c r="N2973" s="13">
        <f t="shared" si="141"/>
        <v>88000.395840080659</v>
      </c>
      <c r="O2973" s="10">
        <f ca="1">(O2972+(IF(J2972&lt;&gt;J2971,(-O2972*'inputs and tables'!$K$22-'inputs and tables'!$K$21)-O2972*'inputs and tables'!$K$22,0)*('inputs and tables'!$K$15+'inputs and tables'!$K$16)))*(IF(AND(J2972=0,'inputs and tables'!$K$16=1),(data!C2972/data!C2973-1)*'inputs and tables'!$K$18+1,1)*IF(AND(J2972=1,'inputs and tables'!$K$15=1),(data!C2973/data!C2972-1)*'inputs and tables'!$K$17+1,1))</f>
        <v>47336526.873256102</v>
      </c>
      <c r="P2973" s="10">
        <f ca="1">(P2972+(IF(K2972&lt;&gt;K2971,(-P2972*'inputs and tables'!$K$22-'inputs and tables'!$K$21)-P2972*'inputs and tables'!$K$22,0)*('inputs and tables'!$K$15+'inputs and tables'!$K$16)))*(IF(AND(K2972=0,'inputs and tables'!$K$16=1),data!C2972/data!C2973,1)*IF(AND(K2972=1,'inputs and tables'!$K$15=1),data!C2973/data!C2972,1))</f>
        <v>129948.86743914337</v>
      </c>
      <c r="R2973" s="36">
        <f ca="1">1-O2973/MAX($O$202:O2973)</f>
        <v>0.30138376132165401</v>
      </c>
      <c r="S2973" s="36">
        <f>1-N2973/MAX($N$202:N2973)</f>
        <v>0.63800624796091632</v>
      </c>
    </row>
    <row r="2974" spans="1:19" x14ac:dyDescent="0.4">
      <c r="A2974" s="17">
        <f t="shared" si="142"/>
        <v>2972</v>
      </c>
      <c r="B2974">
        <v>1677024000</v>
      </c>
      <c r="C2974">
        <v>24184.44</v>
      </c>
      <c r="D2974" s="14">
        <f t="shared" si="140"/>
        <v>44979</v>
      </c>
      <c r="F2974">
        <f ca="1">IF(A2974&lt;$F$2,"",AVERAGE(INDIRECT("C"&amp;A2974-$F$2+3):C2974))</f>
        <v>22443.664318181818</v>
      </c>
      <c r="G2974" s="2">
        <f ca="1">IF(A2974&lt;$G$2,"",IF(A2974=$G$2,AVERAGE(INDIRECT("C"&amp;A2974-$G$2+3):C2974),G2973+(2/($G$2+3))*(C2974-G2973)))</f>
        <v>22142.151250294588</v>
      </c>
      <c r="J2974">
        <f ca="1">IF(F2974="","",IF(C2974&lt;(F2974*(1-'inputs and tables'!$K$14)),0,IF(C2974&gt;(F2974*(1+'inputs and tables'!$K$14)),1,J2973)))</f>
        <v>1</v>
      </c>
      <c r="K2974">
        <f ca="1">IF(G2974="","",IF(C2974&lt;(G2974*(1-'inputs and tables'!$K$14)),0,IF(C2974&gt;(G2974*(1+'inputs and tables'!$K$14)),1,K2973)))</f>
        <v>1</v>
      </c>
      <c r="N2974" s="13">
        <f t="shared" si="141"/>
        <v>87028.824354960641</v>
      </c>
      <c r="O2974" s="10">
        <f ca="1">(O2973+(IF(J2973&lt;&gt;J2972,(-O2973*'inputs and tables'!$K$22-'inputs and tables'!$K$21)-O2973*'inputs and tables'!$K$22,0)*('inputs and tables'!$K$15+'inputs and tables'!$K$16)))*(IF(AND(J2973=0,'inputs and tables'!$K$16=1),(data!C2973/data!C2974-1)*'inputs and tables'!$K$18+1,1)*IF(AND(J2973=1,'inputs and tables'!$K$15=1),(data!C2974/data!C2973-1)*'inputs and tables'!$K$17+1,1))</f>
        <v>46160630.52222079</v>
      </c>
      <c r="P2974" s="10">
        <f ca="1">(P2973+(IF(K2973&lt;&gt;K2972,(-P2973*'inputs and tables'!$K$22-'inputs and tables'!$K$21)-P2973*'inputs and tables'!$K$22,0)*('inputs and tables'!$K$15+'inputs and tables'!$K$16)))*(IF(AND(K2973=0,'inputs and tables'!$K$16=1),data!C2973/data!C2974,1)*IF(AND(K2973=1,'inputs and tables'!$K$15=1),data!C2974/data!C2973,1))</f>
        <v>128514.16236853268</v>
      </c>
      <c r="R2974" s="36">
        <f ca="1">1-O2974/MAX($O$202:O2974)</f>
        <v>0.31873823027193116</v>
      </c>
      <c r="S2974" s="36">
        <f>1-N2974/MAX($N$202:N2974)</f>
        <v>0.64200285279337543</v>
      </c>
    </row>
    <row r="2975" spans="1:19" x14ac:dyDescent="0.4">
      <c r="A2975" s="17">
        <f t="shared" si="142"/>
        <v>2973</v>
      </c>
      <c r="B2975">
        <v>1677110400</v>
      </c>
      <c r="C2975">
        <v>23943.32</v>
      </c>
      <c r="D2975" s="14">
        <f t="shared" si="140"/>
        <v>44980</v>
      </c>
      <c r="F2975">
        <f ca="1">IF(A2975&lt;$F$2,"",AVERAGE(INDIRECT("C"&amp;A2975-$F$2+3):C2975))</f>
        <v>22591.387499999997</v>
      </c>
      <c r="G2975" s="2">
        <f ca="1">IF(A2975&lt;$G$2,"",IF(A2975=$G$2,AVERAGE(INDIRECT("C"&amp;A2975-$G$2+3):C2975),G2974+(2/($G$2+3))*(C2975-G2974)))</f>
        <v>22218.796729005455</v>
      </c>
      <c r="J2975">
        <f ca="1">IF(F2975="","",IF(C2975&lt;(F2975*(1-'inputs and tables'!$K$14)),0,IF(C2975&gt;(F2975*(1+'inputs and tables'!$K$14)),1,J2974)))</f>
        <v>1</v>
      </c>
      <c r="K2975">
        <f ca="1">IF(G2975="","",IF(C2975&lt;(G2975*(1-'inputs and tables'!$K$14)),0,IF(C2975&gt;(G2975*(1+'inputs and tables'!$K$14)),1,K2974)))</f>
        <v>1</v>
      </c>
      <c r="N2975" s="13">
        <f t="shared" si="141"/>
        <v>86161.142898269143</v>
      </c>
      <c r="O2975" s="10">
        <f ca="1">(O2974+(IF(J2974&lt;&gt;J2973,(-O2974*'inputs and tables'!$K$22-'inputs and tables'!$K$21)-O2974*'inputs and tables'!$K$22,0)*('inputs and tables'!$K$15+'inputs and tables'!$K$16)))*(IF(AND(J2974=0,'inputs and tables'!$K$16=1),(data!C2974/data!C2975-1)*'inputs and tables'!$K$18+1,1)*IF(AND(J2974=1,'inputs and tables'!$K$15=1),(data!C2975/data!C2974-1)*'inputs and tables'!$K$17+1,1))</f>
        <v>45125127.311440833</v>
      </c>
      <c r="P2975" s="10">
        <f ca="1">(P2974+(IF(K2974&lt;&gt;K2973,(-P2974*'inputs and tables'!$K$22-'inputs and tables'!$K$21)-P2974*'inputs and tables'!$K$22,0)*('inputs and tables'!$K$15+'inputs and tables'!$K$16)))*(IF(AND(K2974=0,'inputs and tables'!$K$16=1),data!C2974/data!C2975,1)*IF(AND(K2974=1,'inputs and tables'!$K$15=1),data!C2975/data!C2974,1))</f>
        <v>127232.87014798506</v>
      </c>
      <c r="R2975" s="36">
        <f ca="1">1-O2975/MAX($O$202:O2975)</f>
        <v>0.33402070674493911</v>
      </c>
      <c r="S2975" s="36">
        <f>1-N2975/MAX($N$202:N2975)</f>
        <v>0.64557210112554519</v>
      </c>
    </row>
    <row r="2976" spans="1:19" x14ac:dyDescent="0.4">
      <c r="A2976" s="17">
        <f t="shared" si="142"/>
        <v>2974</v>
      </c>
      <c r="B2976">
        <v>1677196800</v>
      </c>
      <c r="C2976">
        <v>23186.880000000001</v>
      </c>
      <c r="D2976" s="14">
        <f t="shared" si="140"/>
        <v>44981</v>
      </c>
      <c r="F2976">
        <f ca="1">IF(A2976&lt;$F$2,"",AVERAGE(INDIRECT("C"&amp;A2976-$F$2+3):C2976))</f>
        <v>22710.537727272727</v>
      </c>
      <c r="G2976" s="2">
        <f ca="1">IF(A2976&lt;$G$2,"",IF(A2976=$G$2,AVERAGE(INDIRECT("C"&amp;A2976-$G$2+3):C2976),G2975+(2/($G$2+3))*(C2976-G2975)))</f>
        <v>22259.991761813733</v>
      </c>
      <c r="J2976">
        <f ca="1">IF(F2976="","",IF(C2976&lt;(F2976*(1-'inputs and tables'!$K$14)),0,IF(C2976&gt;(F2976*(1+'inputs and tables'!$K$14)),1,J2975)))</f>
        <v>1</v>
      </c>
      <c r="K2976">
        <f ca="1">IF(G2976="","",IF(C2976&lt;(G2976*(1-'inputs and tables'!$K$14)),0,IF(C2976&gt;(G2976*(1+'inputs and tables'!$K$14)),1,K2975)))</f>
        <v>1</v>
      </c>
      <c r="N2976" s="13">
        <f t="shared" si="141"/>
        <v>83439.058620317432</v>
      </c>
      <c r="O2976" s="10">
        <f ca="1">(O2975+(IF(J2975&lt;&gt;J2974,(-O2975*'inputs and tables'!$K$22-'inputs and tables'!$K$21)-O2975*'inputs and tables'!$K$22,0)*('inputs and tables'!$K$15+'inputs and tables'!$K$16)))*(IF(AND(J2975=0,'inputs and tables'!$K$16=1),(data!C2975/data!C2976-1)*'inputs and tables'!$K$18+1,1)*IF(AND(J2975=1,'inputs and tables'!$K$15=1),(data!C2976/data!C2975-1)*'inputs and tables'!$K$17+1,1))</f>
        <v>41917447.030143201</v>
      </c>
      <c r="P2976" s="10">
        <f ca="1">(P2975+(IF(K2975&lt;&gt;K2974,(-P2975*'inputs and tables'!$K$22-'inputs and tables'!$K$21)-P2975*'inputs and tables'!$K$22,0)*('inputs and tables'!$K$15+'inputs and tables'!$K$16)))*(IF(AND(K2975=0,'inputs and tables'!$K$16=1),data!C2975/data!C2976,1)*IF(AND(K2975=1,'inputs and tables'!$K$15=1),data!C2976/data!C2975,1))</f>
        <v>123213.20903604478</v>
      </c>
      <c r="R2976" s="36">
        <f ca="1">1-O2976/MAX($O$202:O2976)</f>
        <v>0.38136126341490717</v>
      </c>
      <c r="S2976" s="36">
        <f>1-N2976/MAX($N$202:N2976)</f>
        <v>0.65676952236138852</v>
      </c>
    </row>
    <row r="2977" spans="1:19" x14ac:dyDescent="0.4">
      <c r="A2977" s="17">
        <f t="shared" si="142"/>
        <v>2975</v>
      </c>
      <c r="B2977">
        <v>1677283200</v>
      </c>
      <c r="C2977">
        <v>23159.71</v>
      </c>
      <c r="D2977" s="14">
        <f t="shared" si="140"/>
        <v>44982</v>
      </c>
      <c r="F2977">
        <f ca="1">IF(A2977&lt;$F$2,"",AVERAGE(INDIRECT("C"&amp;A2977-$F$2+3):C2977))</f>
        <v>22808.536818181819</v>
      </c>
      <c r="G2977" s="2">
        <f ca="1">IF(A2977&lt;$G$2,"",IF(A2977=$G$2,AVERAGE(INDIRECT("C"&amp;A2977-$G$2+3):C2977),G2976+(2/($G$2+3))*(C2977-G2976)))</f>
        <v>22298.277644289745</v>
      </c>
      <c r="J2977">
        <f ca="1">IF(F2977="","",IF(C2977&lt;(F2977*(1-'inputs and tables'!$K$14)),0,IF(C2977&gt;(F2977*(1+'inputs and tables'!$K$14)),1,J2976)))</f>
        <v>1</v>
      </c>
      <c r="K2977">
        <f ca="1">IF(G2977="","",IF(C2977&lt;(G2977*(1-'inputs and tables'!$K$14)),0,IF(C2977&gt;(G2977*(1+'inputs and tables'!$K$14)),1,K2976)))</f>
        <v>1</v>
      </c>
      <c r="N2977" s="13">
        <f t="shared" si="141"/>
        <v>83341.286120407385</v>
      </c>
      <c r="O2977" s="10">
        <f ca="1">(O2976+(IF(J2976&lt;&gt;J2975,(-O2976*'inputs and tables'!$K$22-'inputs and tables'!$K$21)-O2976*'inputs and tables'!$K$22,0)*('inputs and tables'!$K$15+'inputs and tables'!$K$16)))*(IF(AND(J2976=0,'inputs and tables'!$K$16=1),(data!C2976/data!C2977-1)*'inputs and tables'!$K$18+1,1)*IF(AND(J2976=1,'inputs and tables'!$K$15=1),(data!C2977/data!C2976-1)*'inputs and tables'!$K$17+1,1))</f>
        <v>41806931.155192778</v>
      </c>
      <c r="P2977" s="10">
        <f ca="1">(P2976+(IF(K2976&lt;&gt;K2975,(-P2976*'inputs and tables'!$K$22-'inputs and tables'!$K$21)-P2976*'inputs and tables'!$K$22,0)*('inputs and tables'!$K$15+'inputs and tables'!$K$16)))*(IF(AND(K2976=0,'inputs and tables'!$K$16=1),data!C2976/data!C2977,1)*IF(AND(K2976=1,'inputs and tables'!$K$15=1),data!C2977/data!C2976,1))</f>
        <v>123068.82984878415</v>
      </c>
      <c r="R2977" s="36">
        <f ca="1">1-O2977/MAX($O$202:O2977)</f>
        <v>0.38299231220475272</v>
      </c>
      <c r="S2977" s="36">
        <f>1-N2977/MAX($N$202:N2977)</f>
        <v>0.65717171412144604</v>
      </c>
    </row>
    <row r="2978" spans="1:19" x14ac:dyDescent="0.4">
      <c r="A2978" s="17">
        <f t="shared" si="142"/>
        <v>2976</v>
      </c>
      <c r="B2978">
        <v>1677369600</v>
      </c>
      <c r="C2978">
        <v>23556.83</v>
      </c>
      <c r="D2978" s="14">
        <f t="shared" si="140"/>
        <v>44983</v>
      </c>
      <c r="F2978">
        <f ca="1">IF(A2978&lt;$F$2,"",AVERAGE(INDIRECT("C"&amp;A2978-$F$2+3):C2978))</f>
        <v>22890.853863636366</v>
      </c>
      <c r="G2978" s="2">
        <f ca="1">IF(A2978&lt;$G$2,"",IF(A2978=$G$2,AVERAGE(INDIRECT("C"&amp;A2978-$G$2+3):C2978),G2977+(2/($G$2+3))*(C2978-G2977)))</f>
        <v>22351.833063681672</v>
      </c>
      <c r="J2978">
        <f ca="1">IF(F2978="","",IF(C2978&lt;(F2978*(1-'inputs and tables'!$K$14)),0,IF(C2978&gt;(F2978*(1+'inputs and tables'!$K$14)),1,J2977)))</f>
        <v>1</v>
      </c>
      <c r="K2978">
        <f ca="1">IF(G2978="","",IF(C2978&lt;(G2978*(1-'inputs and tables'!$K$14)),0,IF(C2978&gt;(G2978*(1+'inputs and tables'!$K$14)),1,K2977)))</f>
        <v>1</v>
      </c>
      <c r="N2978" s="13">
        <f t="shared" si="141"/>
        <v>84770.340782323983</v>
      </c>
      <c r="O2978" s="10">
        <f ca="1">(O2977+(IF(J2977&lt;&gt;J2976,(-O2977*'inputs and tables'!$K$22-'inputs and tables'!$K$21)-O2977*'inputs and tables'!$K$22,0)*('inputs and tables'!$K$15+'inputs and tables'!$K$16)))*(IF(AND(J2977=0,'inputs and tables'!$K$16=1),(data!C2977/data!C2978-1)*'inputs and tables'!$K$18+1,1)*IF(AND(J2977=1,'inputs and tables'!$K$15=1),(data!C2978/data!C2977-1)*'inputs and tables'!$K$17+1,1))</f>
        <v>43419875.752762787</v>
      </c>
      <c r="P2978" s="10">
        <f ca="1">(P2977+(IF(K2977&lt;&gt;K2976,(-P2977*'inputs and tables'!$K$22-'inputs and tables'!$K$21)-P2977*'inputs and tables'!$K$22,0)*('inputs and tables'!$K$15+'inputs and tables'!$K$16)))*(IF(AND(K2977=0,'inputs and tables'!$K$16=1),data!C2977/data!C2978,1)*IF(AND(K2977=1,'inputs and tables'!$K$15=1),data!C2978/data!C2977,1))</f>
        <v>125179.09347944056</v>
      </c>
      <c r="R2978" s="36">
        <f ca="1">1-O2978/MAX($O$202:O2978)</f>
        <v>0.35918766572175209</v>
      </c>
      <c r="S2978" s="36">
        <f>1-N2978/MAX($N$202:N2978)</f>
        <v>0.65129323080330037</v>
      </c>
    </row>
    <row r="2979" spans="1:19" x14ac:dyDescent="0.4">
      <c r="A2979" s="17">
        <f t="shared" si="142"/>
        <v>2977</v>
      </c>
      <c r="B2979">
        <v>1677456000</v>
      </c>
      <c r="C2979">
        <v>23489.52</v>
      </c>
      <c r="D2979" s="14">
        <f t="shared" si="140"/>
        <v>44984</v>
      </c>
      <c r="F2979">
        <f ca="1">IF(A2979&lt;$F$2,"",AVERAGE(INDIRECT("C"&amp;A2979-$F$2+3):C2979))</f>
        <v>22948.410681818183</v>
      </c>
      <c r="G2979" s="2">
        <f ca="1">IF(A2979&lt;$G$2,"",IF(A2979=$G$2,AVERAGE(INDIRECT("C"&amp;A2979-$G$2+3):C2979),G2978+(2/($G$2+3))*(C2979-G2978)))</f>
        <v>22400.245273737772</v>
      </c>
      <c r="J2979">
        <f ca="1">IF(F2979="","",IF(C2979&lt;(F2979*(1-'inputs and tables'!$K$14)),0,IF(C2979&gt;(F2979*(1+'inputs and tables'!$K$14)),1,J2978)))</f>
        <v>1</v>
      </c>
      <c r="K2979">
        <f ca="1">IF(G2979="","",IF(C2979&lt;(G2979*(1-'inputs and tables'!$K$14)),0,IF(C2979&gt;(G2979*(1+'inputs and tables'!$K$14)),1,K2978)))</f>
        <v>1</v>
      </c>
      <c r="N2979" s="13">
        <f t="shared" si="141"/>
        <v>84528.122638454093</v>
      </c>
      <c r="O2979" s="10">
        <f ca="1">(O2978+(IF(J2978&lt;&gt;J2977,(-O2978*'inputs and tables'!$K$22-'inputs and tables'!$K$21)-O2978*'inputs and tables'!$K$22,0)*('inputs and tables'!$K$15+'inputs and tables'!$K$16)))*(IF(AND(J2978=0,'inputs and tables'!$K$16=1),(data!C2978/data!C2979-1)*'inputs and tables'!$K$18+1,1)*IF(AND(J2978=1,'inputs and tables'!$K$15=1),(data!C2979/data!C2978-1)*'inputs and tables'!$K$17+1,1))</f>
        <v>43140728.192031279</v>
      </c>
      <c r="P2979" s="10">
        <f ca="1">(P2978+(IF(K2978&lt;&gt;K2977,(-P2978*'inputs and tables'!$K$22-'inputs and tables'!$K$21)-P2978*'inputs and tables'!$K$22,0)*('inputs and tables'!$K$15+'inputs and tables'!$K$16)))*(IF(AND(K2978=0,'inputs and tables'!$K$16=1),data!C2978/data!C2979,1)*IF(AND(K2978=1,'inputs and tables'!$K$15=1),data!C2979/data!C2978,1))</f>
        <v>124821.41357165579</v>
      </c>
      <c r="R2979" s="36">
        <f ca="1">1-O2979/MAX($O$202:O2979)</f>
        <v>0.36330746562673122</v>
      </c>
      <c r="S2979" s="36">
        <f>1-N2979/MAX($N$202:N2979)</f>
        <v>0.65228960648859546</v>
      </c>
    </row>
    <row r="2980" spans="1:19" x14ac:dyDescent="0.4">
      <c r="A2980" s="17">
        <f t="shared" si="142"/>
        <v>2978</v>
      </c>
      <c r="B2980">
        <v>1677542400</v>
      </c>
      <c r="C2980">
        <v>23145.32</v>
      </c>
      <c r="D2980" s="14">
        <f t="shared" si="140"/>
        <v>44985</v>
      </c>
      <c r="F2980">
        <f ca="1">IF(A2980&lt;$F$2,"",AVERAGE(INDIRECT("C"&amp;A2980-$F$2+3):C2980))</f>
        <v>22999.902045454543</v>
      </c>
      <c r="G2980" s="2">
        <f ca="1">IF(A2980&lt;$G$2,"",IF(A2980=$G$2,AVERAGE(INDIRECT("C"&amp;A2980-$G$2+3):C2980),G2979+(2/($G$2+3))*(C2980-G2979)))</f>
        <v>22431.950581238292</v>
      </c>
      <c r="J2980">
        <f ca="1">IF(F2980="","",IF(C2980&lt;(F2980*(1-'inputs and tables'!$K$14)),0,IF(C2980&gt;(F2980*(1+'inputs and tables'!$K$14)),1,J2979)))</f>
        <v>1</v>
      </c>
      <c r="K2980">
        <f ca="1">IF(G2980="","",IF(C2980&lt;(G2980*(1-'inputs and tables'!$K$14)),0,IF(C2980&gt;(G2980*(1+'inputs and tables'!$K$14)),1,K2979)))</f>
        <v>1</v>
      </c>
      <c r="N2980" s="13">
        <f t="shared" si="141"/>
        <v>83289.503040771553</v>
      </c>
      <c r="O2980" s="10">
        <f ca="1">(O2979+(IF(J2979&lt;&gt;J2978,(-O2979*'inputs and tables'!$K$22-'inputs and tables'!$K$21)-O2979*'inputs and tables'!$K$22,0)*('inputs and tables'!$K$15+'inputs and tables'!$K$16)))*(IF(AND(J2979=0,'inputs and tables'!$K$16=1),(data!C2979/data!C2980-1)*'inputs and tables'!$K$18+1,1)*IF(AND(J2979=1,'inputs and tables'!$K$15=1),(data!C2980/data!C2979-1)*'inputs and tables'!$K$17+1,1))</f>
        <v>41718377.418225825</v>
      </c>
      <c r="P2980" s="10">
        <f ca="1">(P2979+(IF(K2979&lt;&gt;K2978,(-P2979*'inputs and tables'!$K$22-'inputs and tables'!$K$21)-P2979*'inputs and tables'!$K$22,0)*('inputs and tables'!$K$15+'inputs and tables'!$K$16)))*(IF(AND(K2979=0,'inputs and tables'!$K$16=1),data!C2979/data!C2980,1)*IF(AND(K2979=1,'inputs and tables'!$K$15=1),data!C2980/data!C2979,1))</f>
        <v>122992.36255012092</v>
      </c>
      <c r="R2980" s="36">
        <f ca="1">1-O2980/MAX($O$202:O2980)</f>
        <v>0.38429923273160937</v>
      </c>
      <c r="S2980" s="36">
        <f>1-N2980/MAX($N$202:N2980)</f>
        <v>0.65738472624611388</v>
      </c>
    </row>
    <row r="2981" spans="1:19" x14ac:dyDescent="0.4">
      <c r="A2981" s="17">
        <f t="shared" si="142"/>
        <v>2979</v>
      </c>
      <c r="B2981">
        <v>1677628800</v>
      </c>
      <c r="C2981">
        <v>23631.52</v>
      </c>
      <c r="D2981" s="14">
        <f t="shared" si="140"/>
        <v>44986</v>
      </c>
      <c r="F2981">
        <f ca="1">IF(A2981&lt;$F$2,"",AVERAGE(INDIRECT("C"&amp;A2981-$F$2+3):C2981))</f>
        <v>23055.447954545452</v>
      </c>
      <c r="G2981" s="2">
        <f ca="1">IF(A2981&lt;$G$2,"",IF(A2981=$G$2,AVERAGE(INDIRECT("C"&amp;A2981-$G$2+3):C2981),G2980+(2/($G$2+3))*(C2981-G2980)))</f>
        <v>22482.996088419641</v>
      </c>
      <c r="J2981">
        <f ca="1">IF(F2981="","",IF(C2981&lt;(F2981*(1-'inputs and tables'!$K$14)),0,IF(C2981&gt;(F2981*(1+'inputs and tables'!$K$14)),1,J2980)))</f>
        <v>1</v>
      </c>
      <c r="K2981">
        <f ca="1">IF(G2981="","",IF(C2981&lt;(G2981*(1-'inputs and tables'!$K$14)),0,IF(C2981&gt;(G2981*(1+'inputs and tables'!$K$14)),1,K2980)))</f>
        <v>1</v>
      </c>
      <c r="N2981" s="13">
        <f t="shared" si="141"/>
        <v>85039.116197056414</v>
      </c>
      <c r="O2981" s="10">
        <f ca="1">(O2980+(IF(J2980&lt;&gt;J2979,(-O2980*'inputs and tables'!$K$22-'inputs and tables'!$K$21)-O2980*'inputs and tables'!$K$22,0)*('inputs and tables'!$K$15+'inputs and tables'!$K$16)))*(IF(AND(J2980=0,'inputs and tables'!$K$16=1),(data!C2980/data!C2981-1)*'inputs and tables'!$K$18+1,1)*IF(AND(J2980=1,'inputs and tables'!$K$15=1),(data!C2981/data!C2980-1)*'inputs and tables'!$K$17+1,1))</f>
        <v>43690172.104005411</v>
      </c>
      <c r="P2981" s="10">
        <f ca="1">(P2980+(IF(K2980&lt;&gt;K2979,(-P2980*'inputs and tables'!$K$22-'inputs and tables'!$K$21)-P2980*'inputs and tables'!$K$22,0)*('inputs and tables'!$K$15+'inputs and tables'!$K$16)))*(IF(AND(K2980=0,'inputs and tables'!$K$16=1),data!C2980/data!C2981,1)*IF(AND(K2980=1,'inputs and tables'!$K$15=1),data!C2981/data!C2980,1))</f>
        <v>125575.9901116266</v>
      </c>
      <c r="R2981" s="36">
        <f ca="1">1-O2981/MAX($O$202:O2981)</f>
        <v>0.35519849641198831</v>
      </c>
      <c r="S2981" s="36">
        <f>1-N2981/MAX($N$202:N2981)</f>
        <v>0.65018761053982255</v>
      </c>
    </row>
    <row r="2982" spans="1:19" x14ac:dyDescent="0.4">
      <c r="A2982" s="17">
        <f t="shared" si="142"/>
        <v>2980</v>
      </c>
      <c r="B2982">
        <v>1677715200</v>
      </c>
      <c r="C2982">
        <v>23468.240000000002</v>
      </c>
      <c r="D2982" s="14">
        <f t="shared" si="140"/>
        <v>44987</v>
      </c>
      <c r="F2982">
        <f ca="1">IF(A2982&lt;$F$2,"",AVERAGE(INDIRECT("C"&amp;A2982-$F$2+3):C2982))</f>
        <v>23108.445909090908</v>
      </c>
      <c r="G2982" s="2">
        <f ca="1">IF(A2982&lt;$G$2,"",IF(A2982=$G$2,AVERAGE(INDIRECT("C"&amp;A2982-$G$2+3):C2982),G2981+(2/($G$2+3))*(C2982-G2981)))</f>
        <v>22524.921361252847</v>
      </c>
      <c r="J2982">
        <f ca="1">IF(F2982="","",IF(C2982&lt;(F2982*(1-'inputs and tables'!$K$14)),0,IF(C2982&gt;(F2982*(1+'inputs and tables'!$K$14)),1,J2981)))</f>
        <v>1</v>
      </c>
      <c r="K2982">
        <f ca="1">IF(G2982="","",IF(C2982&lt;(G2982*(1-'inputs and tables'!$K$14)),0,IF(C2982&gt;(G2982*(1+'inputs and tables'!$K$14)),1,K2981)))</f>
        <v>1</v>
      </c>
      <c r="N2982" s="13">
        <f t="shared" si="141"/>
        <v>84451.545575587486</v>
      </c>
      <c r="O2982" s="10">
        <f ca="1">(O2981+(IF(J2981&lt;&gt;J2980,(-O2981*'inputs and tables'!$K$22-'inputs and tables'!$K$21)-O2981*'inputs and tables'!$K$22,0)*('inputs and tables'!$K$15+'inputs and tables'!$K$16)))*(IF(AND(J2981=0,'inputs and tables'!$K$16=1),(data!C2981/data!C2982-1)*'inputs and tables'!$K$18+1,1)*IF(AND(J2981=1,'inputs and tables'!$K$15=1),(data!C2982/data!C2981-1)*'inputs and tables'!$K$17+1,1))</f>
        <v>43010956.572056159</v>
      </c>
      <c r="P2982" s="10">
        <f ca="1">(P2981+(IF(K2981&lt;&gt;K2980,(-P2981*'inputs and tables'!$K$22-'inputs and tables'!$K$21)-P2981*'inputs and tables'!$K$22,0)*('inputs and tables'!$K$15+'inputs and tables'!$K$16)))*(IF(AND(K2981=0,'inputs and tables'!$K$16=1),data!C2981/data!C2982,1)*IF(AND(K2981=1,'inputs and tables'!$K$15=1),data!C2982/data!C2981,1))</f>
        <v>124708.33336904609</v>
      </c>
      <c r="R2982" s="36">
        <f ca="1">1-O2982/MAX($O$202:O2982)</f>
        <v>0.36522270037297599</v>
      </c>
      <c r="S2982" s="36">
        <f>1-N2982/MAX($N$202:N2982)</f>
        <v>0.65260460982514401</v>
      </c>
    </row>
    <row r="2983" spans="1:19" x14ac:dyDescent="0.4">
      <c r="A2983" s="17">
        <f t="shared" si="142"/>
        <v>2981</v>
      </c>
      <c r="B2983">
        <v>1677801600</v>
      </c>
      <c r="C2983">
        <v>22358.18</v>
      </c>
      <c r="D2983" s="14">
        <f t="shared" si="140"/>
        <v>44988</v>
      </c>
      <c r="F2983">
        <f ca="1">IF(A2983&lt;$F$2,"",AVERAGE(INDIRECT("C"&amp;A2983-$F$2+3):C2983))</f>
        <v>23146.716136363637</v>
      </c>
      <c r="G2983" s="2">
        <f ca="1">IF(A2983&lt;$G$2,"",IF(A2983=$G$2,AVERAGE(INDIRECT("C"&amp;A2983-$G$2+3):C2983),G2982+(2/($G$2+3))*(C2983-G2982)))</f>
        <v>22517.825984178256</v>
      </c>
      <c r="J2983">
        <f ca="1">IF(F2983="","",IF(C2983&lt;(F2983*(1-'inputs and tables'!$K$14)),0,IF(C2983&gt;(F2983*(1+'inputs and tables'!$K$14)),1,J2982)))</f>
        <v>0</v>
      </c>
      <c r="K2983">
        <f ca="1">IF(G2983="","",IF(C2983&lt;(G2983*(1-'inputs and tables'!$K$14)),0,IF(C2983&gt;(G2983*(1+'inputs and tables'!$K$14)),1,K2982)))</f>
        <v>0</v>
      </c>
      <c r="N2983" s="13">
        <f t="shared" si="141"/>
        <v>80456.943394868489</v>
      </c>
      <c r="O2983" s="10">
        <f ca="1">(O2982+(IF(J2982&lt;&gt;J2981,(-O2982*'inputs and tables'!$K$22-'inputs and tables'!$K$21)-O2982*'inputs and tables'!$K$22,0)*('inputs and tables'!$K$15+'inputs and tables'!$K$16)))*(IF(AND(J2982=0,'inputs and tables'!$K$16=1),(data!C2982/data!C2983-1)*'inputs and tables'!$K$18+1,1)*IF(AND(J2982=1,'inputs and tables'!$K$15=1),(data!C2983/data!C2982-1)*'inputs and tables'!$K$17+1,1))</f>
        <v>38433465.012491077</v>
      </c>
      <c r="P2983" s="10">
        <f ca="1">(P2982+(IF(K2982&lt;&gt;K2981,(-P2982*'inputs and tables'!$K$22-'inputs and tables'!$K$21)-P2982*'inputs and tables'!$K$22,0)*('inputs and tables'!$K$15+'inputs and tables'!$K$16)))*(IF(AND(K2982=0,'inputs and tables'!$K$16=1),data!C2982/data!C2983,1)*IF(AND(K2982=1,'inputs and tables'!$K$15=1),data!C2983/data!C2982,1))</f>
        <v>118809.56411580667</v>
      </c>
      <c r="R2983" s="36">
        <f ca="1">1-O2983/MAX($O$202:O2983)</f>
        <v>0.43277961988436442</v>
      </c>
      <c r="S2983" s="36">
        <f>1-N2983/MAX($N$202:N2983)</f>
        <v>0.66903659308496666</v>
      </c>
    </row>
    <row r="2984" spans="1:19" x14ac:dyDescent="0.4">
      <c r="A2984" s="17">
        <f t="shared" si="142"/>
        <v>2982</v>
      </c>
      <c r="B2984">
        <v>1677888000</v>
      </c>
      <c r="C2984">
        <v>22350.95</v>
      </c>
      <c r="D2984" s="14">
        <f t="shared" si="140"/>
        <v>44989</v>
      </c>
      <c r="F2984">
        <f ca="1">IF(A2984&lt;$F$2,"",AVERAGE(INDIRECT("C"&amp;A2984-$F$2+3):C2984))</f>
        <v>23175.505454545455</v>
      </c>
      <c r="G2984" s="2">
        <f ca="1">IF(A2984&lt;$G$2,"",IF(A2984=$G$2,AVERAGE(INDIRECT("C"&amp;A2984-$G$2+3):C2984),G2983+(2/($G$2+3))*(C2984-G2983)))</f>
        <v>22510.724878468543</v>
      </c>
      <c r="J2984">
        <f ca="1">IF(F2984="","",IF(C2984&lt;(F2984*(1-'inputs and tables'!$K$14)),0,IF(C2984&gt;(F2984*(1+'inputs and tables'!$K$14)),1,J2983)))</f>
        <v>0</v>
      </c>
      <c r="K2984">
        <f ca="1">IF(G2984="","",IF(C2984&lt;(G2984*(1-'inputs and tables'!$K$14)),0,IF(C2984&gt;(G2984*(1+'inputs and tables'!$K$14)),1,K2983)))</f>
        <v>0</v>
      </c>
      <c r="N2984" s="13">
        <f t="shared" si="141"/>
        <v>80430.925905934026</v>
      </c>
      <c r="O2984" s="10">
        <f ca="1">(O2983+(IF(J2983&lt;&gt;J2982,(-O2983*'inputs and tables'!$K$22-'inputs and tables'!$K$21)-O2983*'inputs and tables'!$K$22,0)*('inputs and tables'!$K$15+'inputs and tables'!$K$16)))*(IF(AND(J2983=0,'inputs and tables'!$K$16=1),(data!C2983/data!C2984-1)*'inputs and tables'!$K$18+1,1)*IF(AND(J2983=1,'inputs and tables'!$K$15=1),(data!C2984/data!C2983-1)*'inputs and tables'!$K$17+1,1))</f>
        <v>38369005.528419673</v>
      </c>
      <c r="P2984" s="10">
        <f ca="1">(P2983+(IF(K2983&lt;&gt;K2982,(-P2983*'inputs and tables'!$K$22-'inputs and tables'!$K$21)-P2983*'inputs and tables'!$K$22,0)*('inputs and tables'!$K$15+'inputs and tables'!$K$16)))*(IF(AND(K2983=0,'inputs and tables'!$K$16=1),data!C2983/data!C2984,1)*IF(AND(K2983=1,'inputs and tables'!$K$15=1),data!C2984/data!C2983,1))</f>
        <v>118610.30018779069</v>
      </c>
      <c r="R2984" s="36">
        <f ca="1">1-O2984/MAX($O$202:O2984)</f>
        <v>0.43373094532549117</v>
      </c>
      <c r="S2984" s="36">
        <f>1-N2984/MAX($N$202:N2984)</f>
        <v>0.66914361724489368</v>
      </c>
    </row>
    <row r="2985" spans="1:19" x14ac:dyDescent="0.4">
      <c r="A2985" s="17">
        <f t="shared" si="142"/>
        <v>2983</v>
      </c>
      <c r="B2985">
        <v>1677974400</v>
      </c>
      <c r="C2985">
        <v>22432.69</v>
      </c>
      <c r="D2985" s="14">
        <f t="shared" si="140"/>
        <v>44990</v>
      </c>
      <c r="F2985">
        <f ca="1">IF(A2985&lt;$F$2,"",AVERAGE(INDIRECT("C"&amp;A2985-$F$2+3):C2985))</f>
        <v>23170.116363636364</v>
      </c>
      <c r="G2985" s="2">
        <f ca="1">IF(A2985&lt;$G$2,"",IF(A2985=$G$2,AVERAGE(INDIRECT("C"&amp;A2985-$G$2+3):C2985),G2984+(2/($G$2+3))*(C2985-G2984)))</f>
        <v>22507.404245342223</v>
      </c>
      <c r="J2985">
        <f ca="1">IF(F2985="","",IF(C2985&lt;(F2985*(1-'inputs and tables'!$K$14)),0,IF(C2985&gt;(F2985*(1+'inputs and tables'!$K$14)),1,J2984)))</f>
        <v>0</v>
      </c>
      <c r="K2985">
        <f ca="1">IF(G2985="","",IF(C2985&lt;(G2985*(1-'inputs and tables'!$K$14)),0,IF(C2985&gt;(G2985*(1+'inputs and tables'!$K$14)),1,K2984)))</f>
        <v>0</v>
      </c>
      <c r="N2985" s="13">
        <f t="shared" si="141"/>
        <v>80725.07107128721</v>
      </c>
      <c r="O2985" s="10">
        <f ca="1">(O2984+(IF(J2984&lt;&gt;J2983,(-O2984*'inputs and tables'!$K$22-'inputs and tables'!$K$21)-O2984*'inputs and tables'!$K$22,0)*('inputs and tables'!$K$15+'inputs and tables'!$K$16)))*(IF(AND(J2984=0,'inputs and tables'!$K$16=1),(data!C2984/data!C2985-1)*'inputs and tables'!$K$18+1,1)*IF(AND(J2984=1,'inputs and tables'!$K$15=1),(data!C2985/data!C2984-1)*'inputs and tables'!$K$17+1,1))</f>
        <v>38229196.949426562</v>
      </c>
      <c r="P2985" s="10">
        <f ca="1">(P2984+(IF(K2984&lt;&gt;K2983,(-P2984*'inputs and tables'!$K$22-'inputs and tables'!$K$21)-P2984*'inputs and tables'!$K$22,0)*('inputs and tables'!$K$15+'inputs and tables'!$K$16)))*(IF(AND(K2984=0,'inputs and tables'!$K$16=1),data!C2984/data!C2985,1)*IF(AND(K2984=1,'inputs and tables'!$K$15=1),data!C2985/data!C2984,1))</f>
        <v>118178.10922284848</v>
      </c>
      <c r="R2985" s="36">
        <f ca="1">1-O2985/MAX($O$202:O2985)</f>
        <v>0.43579431055405249</v>
      </c>
      <c r="S2985" s="36">
        <f>1-N2985/MAX($N$202:N2985)</f>
        <v>0.66793363732339583</v>
      </c>
    </row>
    <row r="2986" spans="1:19" x14ac:dyDescent="0.4">
      <c r="A2986" s="17">
        <f t="shared" si="142"/>
        <v>2984</v>
      </c>
      <c r="B2986">
        <v>1678060800</v>
      </c>
      <c r="C2986">
        <v>22410.31</v>
      </c>
      <c r="D2986" s="14">
        <f t="shared" si="140"/>
        <v>44991</v>
      </c>
      <c r="F2986">
        <f ca="1">IF(A2986&lt;$F$2,"",AVERAGE(INDIRECT("C"&amp;A2986-$F$2+3):C2986))</f>
        <v>23161.501363636358</v>
      </c>
      <c r="G2986" s="2">
        <f ca="1">IF(A2986&lt;$G$2,"",IF(A2986=$G$2,AVERAGE(INDIRECT("C"&amp;A2986-$G$2+3):C2986),G2985+(2/($G$2+3))*(C2986-G2985)))</f>
        <v>22503.272575327661</v>
      </c>
      <c r="J2986">
        <f ca="1">IF(F2986="","",IF(C2986&lt;(F2986*(1-'inputs and tables'!$K$14)),0,IF(C2986&gt;(F2986*(1+'inputs and tables'!$K$14)),1,J2985)))</f>
        <v>0</v>
      </c>
      <c r="K2986">
        <f ca="1">IF(G2986="","",IF(C2986&lt;(G2986*(1-'inputs and tables'!$K$14)),0,IF(C2986&gt;(G2986*(1+'inputs and tables'!$K$14)),1,K2985)))</f>
        <v>0</v>
      </c>
      <c r="N2986" s="13">
        <f t="shared" si="141"/>
        <v>80644.53560761454</v>
      </c>
      <c r="O2986" s="10">
        <f ca="1">(O2985+(IF(J2985&lt;&gt;J2984,(-O2985*'inputs and tables'!$K$22-'inputs and tables'!$K$21)-O2985*'inputs and tables'!$K$22,0)*('inputs and tables'!$K$15+'inputs and tables'!$K$16)))*(IF(AND(J2985=0,'inputs and tables'!$K$16=1),(data!C2985/data!C2986-1)*'inputs and tables'!$K$18+1,1)*IF(AND(J2985=1,'inputs and tables'!$K$15=1),(data!C2986/data!C2985-1)*'inputs and tables'!$K$17+1,1))</f>
        <v>38267374.441292048</v>
      </c>
      <c r="P2986" s="10">
        <f ca="1">(P2985+(IF(K2985&lt;&gt;K2984,(-P2985*'inputs and tables'!$K$22-'inputs and tables'!$K$21)-P2985*'inputs and tables'!$K$22,0)*('inputs and tables'!$K$15+'inputs and tables'!$K$16)))*(IF(AND(K2985=0,'inputs and tables'!$K$16=1),data!C2985/data!C2986,1)*IF(AND(K2985=1,'inputs and tables'!$K$15=1),data!C2986/data!C2985,1))</f>
        <v>118296.12749588472</v>
      </c>
      <c r="R2986" s="36">
        <f ca="1">1-O2986/MAX($O$202:O2986)</f>
        <v>0.43523086795420451</v>
      </c>
      <c r="S2986" s="36">
        <f>1-N2986/MAX($N$202:N2986)</f>
        <v>0.66826492372715307</v>
      </c>
    </row>
    <row r="2987" spans="1:19" x14ac:dyDescent="0.4">
      <c r="A2987" s="17">
        <f t="shared" si="142"/>
        <v>2985</v>
      </c>
      <c r="B2987">
        <v>1678147200</v>
      </c>
      <c r="C2987">
        <v>22198.48</v>
      </c>
      <c r="D2987" s="14">
        <f t="shared" si="140"/>
        <v>44992</v>
      </c>
      <c r="F2987">
        <f ca="1">IF(A2987&lt;$F$2,"",AVERAGE(INDIRECT("C"&amp;A2987-$F$2+3):C2987))</f>
        <v>23149.765227272725</v>
      </c>
      <c r="G2987" s="2">
        <f ca="1">IF(A2987&lt;$G$2,"",IF(A2987=$G$2,AVERAGE(INDIRECT("C"&amp;A2987-$G$2+3):C2987),G2986+(2/($G$2+3))*(C2987-G2986)))</f>
        <v>22490.302678505206</v>
      </c>
      <c r="J2987">
        <f ca="1">IF(F2987="","",IF(C2987&lt;(F2987*(1-'inputs and tables'!$K$14)),0,IF(C2987&gt;(F2987*(1+'inputs and tables'!$K$14)),1,J2986)))</f>
        <v>0</v>
      </c>
      <c r="K2987">
        <f ca="1">IF(G2987="","",IF(C2987&lt;(G2987*(1-'inputs and tables'!$K$14)),0,IF(C2987&gt;(G2987*(1+'inputs and tables'!$K$14)),1,K2986)))</f>
        <v>0</v>
      </c>
      <c r="N2987" s="13">
        <f t="shared" si="141"/>
        <v>79882.255568750246</v>
      </c>
      <c r="O2987" s="10">
        <f ca="1">(O2986+(IF(J2986&lt;&gt;J2985,(-O2986*'inputs and tables'!$K$22-'inputs and tables'!$K$21)-O2986*'inputs and tables'!$K$22,0)*('inputs and tables'!$K$15+'inputs and tables'!$K$16)))*(IF(AND(J2986=0,'inputs and tables'!$K$16=1),(data!C2986/data!C2987-1)*'inputs and tables'!$K$18+1,1)*IF(AND(J2986=1,'inputs and tables'!$K$15=1),(data!C2987/data!C2986-1)*'inputs and tables'!$K$17+1,1))</f>
        <v>38632542.593701534</v>
      </c>
      <c r="P2987" s="10">
        <f ca="1">(P2986+(IF(K2986&lt;&gt;K2985,(-P2986*'inputs and tables'!$K$22-'inputs and tables'!$K$21)-P2986*'inputs and tables'!$K$22,0)*('inputs and tables'!$K$15+'inputs and tables'!$K$16)))*(IF(AND(K2986=0,'inputs and tables'!$K$16=1),data!C2986/data!C2987,1)*IF(AND(K2986=1,'inputs and tables'!$K$15=1),data!C2987/data!C2986,1))</f>
        <v>119424.97364604694</v>
      </c>
      <c r="R2987" s="36">
        <f ca="1">1-O2987/MAX($O$202:O2987)</f>
        <v>0.42984153295283223</v>
      </c>
      <c r="S2987" s="36">
        <f>1-N2987/MAX($N$202:N2987)</f>
        <v>0.67140059838791755</v>
      </c>
    </row>
    <row r="2988" spans="1:19" x14ac:dyDescent="0.4">
      <c r="A2988" s="17">
        <f t="shared" si="142"/>
        <v>2986</v>
      </c>
      <c r="B2988">
        <v>1678233600</v>
      </c>
      <c r="C2988">
        <v>21698.37</v>
      </c>
      <c r="D2988" s="14">
        <f t="shared" si="140"/>
        <v>44993</v>
      </c>
      <c r="F2988">
        <f ca="1">IF(A2988&lt;$F$2,"",AVERAGE(INDIRECT("C"&amp;A2988-$F$2+3):C2988))</f>
        <v>23121.994318181816</v>
      </c>
      <c r="G2988" s="2">
        <f ca="1">IF(A2988&lt;$G$2,"",IF(A2988=$G$2,AVERAGE(INDIRECT("C"&amp;A2988-$G$2+3):C2988),G2987+(2/($G$2+3))*(C2988-G2987)))</f>
        <v>22456.603415590092</v>
      </c>
      <c r="J2988">
        <f ca="1">IF(F2988="","",IF(C2988&lt;(F2988*(1-'inputs and tables'!$K$14)),0,IF(C2988&gt;(F2988*(1+'inputs and tables'!$K$14)),1,J2987)))</f>
        <v>0</v>
      </c>
      <c r="K2988">
        <f ca="1">IF(G2988="","",IF(C2988&lt;(G2988*(1-'inputs and tables'!$K$14)),0,IF(C2988&gt;(G2988*(1+'inputs and tables'!$K$14)),1,K2987)))</f>
        <v>0</v>
      </c>
      <c r="N2988" s="13">
        <f t="shared" si="141"/>
        <v>78082.586634999476</v>
      </c>
      <c r="O2988" s="10">
        <f ca="1">(O2987+(IF(J2987&lt;&gt;J2986,(-O2987*'inputs and tables'!$K$22-'inputs and tables'!$K$21)-O2987*'inputs and tables'!$K$22,0)*('inputs and tables'!$K$15+'inputs and tables'!$K$16)))*(IF(AND(J2987=0,'inputs and tables'!$K$16=1),(data!C2987/data!C2988-1)*'inputs and tables'!$K$18+1,1)*IF(AND(J2987=1,'inputs and tables'!$K$15=1),(data!C2988/data!C2987-1)*'inputs and tables'!$K$17+1,1))</f>
        <v>39522956.061465986</v>
      </c>
      <c r="P2988" s="10">
        <f ca="1">(P2987+(IF(K2987&lt;&gt;K2986,(-P2987*'inputs and tables'!$K$22-'inputs and tables'!$K$21)-P2987*'inputs and tables'!$K$22,0)*('inputs and tables'!$K$15+'inputs and tables'!$K$16)))*(IF(AND(K2987=0,'inputs and tables'!$K$16=1),data!C2987/data!C2988,1)*IF(AND(K2987=1,'inputs and tables'!$K$15=1),data!C2988/data!C2987,1))</f>
        <v>122177.51328704877</v>
      </c>
      <c r="R2988" s="36">
        <f ca="1">1-O2988/MAX($O$202:O2988)</f>
        <v>0.41670036377952757</v>
      </c>
      <c r="S2988" s="36">
        <f>1-N2988/MAX($N$202:N2988)</f>
        <v>0.67880362088045842</v>
      </c>
    </row>
    <row r="2989" spans="1:19" x14ac:dyDescent="0.4">
      <c r="A2989" s="17">
        <f t="shared" si="142"/>
        <v>2987</v>
      </c>
      <c r="B2989">
        <v>1678320000</v>
      </c>
      <c r="C2989">
        <v>20367.009999999998</v>
      </c>
      <c r="D2989" s="14">
        <f t="shared" si="140"/>
        <v>44994</v>
      </c>
      <c r="F2989">
        <f ca="1">IF(A2989&lt;$F$2,"",AVERAGE(INDIRECT("C"&amp;A2989-$F$2+3):C2989))</f>
        <v>23070.422499999997</v>
      </c>
      <c r="G2989" s="2">
        <f ca="1">IF(A2989&lt;$G$2,"",IF(A2989=$G$2,AVERAGE(INDIRECT("C"&amp;A2989-$G$2+3):C2989),G2988+(2/($G$2+3))*(C2989-G2988)))</f>
        <v>22367.684546841578</v>
      </c>
      <c r="J2989">
        <f ca="1">IF(F2989="","",IF(C2989&lt;(F2989*(1-'inputs and tables'!$K$14)),0,IF(C2989&gt;(F2989*(1+'inputs and tables'!$K$14)),1,J2988)))</f>
        <v>0</v>
      </c>
      <c r="K2989">
        <f ca="1">IF(G2989="","",IF(C2989&lt;(G2989*(1-'inputs and tables'!$K$14)),0,IF(C2989&gt;(G2989*(1+'inputs and tables'!$K$14)),1,K2988)))</f>
        <v>0</v>
      </c>
      <c r="N2989" s="13">
        <f t="shared" si="141"/>
        <v>73291.626183022076</v>
      </c>
      <c r="O2989" s="10">
        <f ca="1">(O2988+(IF(J2988&lt;&gt;J2987,(-O2988*'inputs and tables'!$K$22-'inputs and tables'!$K$21)-O2988*'inputs and tables'!$K$22,0)*('inputs and tables'!$K$15+'inputs and tables'!$K$16)))*(IF(AND(J2988=0,'inputs and tables'!$K$16=1),(data!C2988/data!C2989-1)*'inputs and tables'!$K$18+1,1)*IF(AND(J2988=1,'inputs and tables'!$K$15=1),(data!C2989/data!C2988-1)*'inputs and tables'!$K$17+1,1))</f>
        <v>42106510.681510523</v>
      </c>
      <c r="P2989" s="10">
        <f ca="1">(P2988+(IF(K2988&lt;&gt;K2987,(-P2988*'inputs and tables'!$K$22-'inputs and tables'!$K$21)-P2988*'inputs and tables'!$K$22,0)*('inputs and tables'!$K$15+'inputs and tables'!$K$16)))*(IF(AND(K2988=0,'inputs and tables'!$K$16=1),data!C2988/data!C2989,1)*IF(AND(K2988=1,'inputs and tables'!$K$15=1),data!C2989/data!C2988,1))</f>
        <v>130164.0687063197</v>
      </c>
      <c r="R2989" s="36">
        <f ca="1">1-O2989/MAX($O$202:O2989)</f>
        <v>0.37857096708956239</v>
      </c>
      <c r="S2989" s="36">
        <f>1-N2989/MAX($N$202:N2989)</f>
        <v>0.69851146120692498</v>
      </c>
    </row>
    <row r="2990" spans="1:19" x14ac:dyDescent="0.4">
      <c r="A2990" s="17">
        <f t="shared" si="142"/>
        <v>2988</v>
      </c>
      <c r="B2990">
        <v>1678406400</v>
      </c>
      <c r="C2990">
        <v>20230.080000000002</v>
      </c>
      <c r="D2990" s="14">
        <f t="shared" si="140"/>
        <v>44995</v>
      </c>
      <c r="F2990">
        <f ca="1">IF(A2990&lt;$F$2,"",AVERAGE(INDIRECT("C"&amp;A2990-$F$2+3):C2990))</f>
        <v>23006.052499999994</v>
      </c>
      <c r="G2990" s="2">
        <f ca="1">IF(A2990&lt;$G$2,"",IF(A2990=$G$2,AVERAGE(INDIRECT("C"&amp;A2990-$G$2+3):C2990),G2989+(2/($G$2+3))*(C2990-G2989)))</f>
        <v>22276.722651231299</v>
      </c>
      <c r="J2990">
        <f ca="1">IF(F2990="","",IF(C2990&lt;(F2990*(1-'inputs and tables'!$K$14)),0,IF(C2990&gt;(F2990*(1+'inputs and tables'!$K$14)),1,J2989)))</f>
        <v>0</v>
      </c>
      <c r="K2990">
        <f ca="1">IF(G2990="","",IF(C2990&lt;(G2990*(1-'inputs and tables'!$K$14)),0,IF(C2990&gt;(G2990*(1+'inputs and tables'!$K$14)),1,K2989)))</f>
        <v>0</v>
      </c>
      <c r="N2990" s="13">
        <f t="shared" si="141"/>
        <v>72798.877253589584</v>
      </c>
      <c r="O2990" s="10">
        <f ca="1">(O2989+(IF(J2989&lt;&gt;J2988,(-O2989*'inputs and tables'!$K$22-'inputs and tables'!$K$21)-O2989*'inputs and tables'!$K$22,0)*('inputs and tables'!$K$15+'inputs and tables'!$K$16)))*(IF(AND(J2989=0,'inputs and tables'!$K$16=1),(data!C2989/data!C2990-1)*'inputs and tables'!$K$18+1,1)*IF(AND(J2989=1,'inputs and tables'!$K$15=1),(data!C2990/data!C2989-1)*'inputs and tables'!$K$17+1,1))</f>
        <v>42391514.226114362</v>
      </c>
      <c r="P2990" s="10">
        <f ca="1">(P2989+(IF(K2989&lt;&gt;K2988,(-P2989*'inputs and tables'!$K$22-'inputs and tables'!$K$21)-P2989*'inputs and tables'!$K$22,0)*('inputs and tables'!$K$15+'inputs and tables'!$K$16)))*(IF(AND(K2989=0,'inputs and tables'!$K$16=1),data!C2989/data!C2990,1)*IF(AND(K2989=1,'inputs and tables'!$K$15=1),data!C2990/data!C2989,1))</f>
        <v>131045.1016003051</v>
      </c>
      <c r="R2990" s="36">
        <f ca="1">1-O2990/MAX($O$202:O2990)</f>
        <v>0.37436474163338884</v>
      </c>
      <c r="S2990" s="36">
        <f>1-N2990/MAX($N$202:N2990)</f>
        <v>0.70053840701865355</v>
      </c>
    </row>
    <row r="2991" spans="1:19" x14ac:dyDescent="0.4">
      <c r="A2991" s="17">
        <f t="shared" si="142"/>
        <v>2989</v>
      </c>
      <c r="B2991">
        <v>1678492800</v>
      </c>
      <c r="C2991">
        <v>20620.54</v>
      </c>
      <c r="D2991" s="14">
        <f t="shared" si="140"/>
        <v>44996</v>
      </c>
      <c r="F2991">
        <f ca="1">IF(A2991&lt;$F$2,"",AVERAGE(INDIRECT("C"&amp;A2991-$F$2+3):C2991))</f>
        <v>22951.735909090905</v>
      </c>
      <c r="G2991" s="2">
        <f ca="1">IF(A2991&lt;$G$2,"",IF(A2991=$G$2,AVERAGE(INDIRECT("C"&amp;A2991-$G$2+3):C2991),G2990+(2/($G$2+3))*(C2991-G2990)))</f>
        <v>22206.246793732094</v>
      </c>
      <c r="J2991">
        <f ca="1">IF(F2991="","",IF(C2991&lt;(F2991*(1-'inputs and tables'!$K$14)),0,IF(C2991&gt;(F2991*(1+'inputs and tables'!$K$14)),1,J2990)))</f>
        <v>0</v>
      </c>
      <c r="K2991">
        <f ca="1">IF(G2991="","",IF(C2991&lt;(G2991*(1-'inputs and tables'!$K$14)),0,IF(C2991&gt;(G2991*(1+'inputs and tables'!$K$14)),1,K2990)))</f>
        <v>0</v>
      </c>
      <c r="N2991" s="13">
        <f t="shared" si="141"/>
        <v>74203.965597898481</v>
      </c>
      <c r="O2991" s="10">
        <f ca="1">(O2990+(IF(J2990&lt;&gt;J2989,(-O2990*'inputs and tables'!$K$22-'inputs and tables'!$K$21)-O2990*'inputs and tables'!$K$22,0)*('inputs and tables'!$K$15+'inputs and tables'!$K$16)))*(IF(AND(J2990=0,'inputs and tables'!$K$16=1),(data!C2990/data!C2991-1)*'inputs and tables'!$K$18+1,1)*IF(AND(J2990=1,'inputs and tables'!$K$15=1),(data!C2991/data!C2990-1)*'inputs and tables'!$K$17+1,1))</f>
        <v>41588810.191946074</v>
      </c>
      <c r="P2991" s="10">
        <f ca="1">(P2990+(IF(K2990&lt;&gt;K2989,(-P2990*'inputs and tables'!$K$22-'inputs and tables'!$K$21)-P2990*'inputs and tables'!$K$22,0)*('inputs and tables'!$K$15+'inputs and tables'!$K$16)))*(IF(AND(K2990=0,'inputs and tables'!$K$16=1),data!C2990/data!C2991,1)*IF(AND(K2990=1,'inputs and tables'!$K$15=1),data!C2991/data!C2990,1))</f>
        <v>128563.69857347579</v>
      </c>
      <c r="R2991" s="36">
        <f ca="1">1-O2991/MAX($O$202:O2991)</f>
        <v>0.38621145093303988</v>
      </c>
      <c r="S2991" s="36">
        <f>1-N2991/MAX($N$202:N2991)</f>
        <v>0.69475851027106306</v>
      </c>
    </row>
    <row r="2992" spans="1:19" x14ac:dyDescent="0.4">
      <c r="A2992" s="17">
        <f t="shared" si="142"/>
        <v>2990</v>
      </c>
      <c r="B2992">
        <v>1678579200</v>
      </c>
      <c r="C2992">
        <v>22219.08</v>
      </c>
      <c r="D2992" s="14">
        <f t="shared" si="140"/>
        <v>44997</v>
      </c>
      <c r="F2992">
        <f ca="1">IF(A2992&lt;$F$2,"",AVERAGE(INDIRECT("C"&amp;A2992-$F$2+3):C2992))</f>
        <v>22932.069545454542</v>
      </c>
      <c r="G2992" s="2">
        <f ca="1">IF(A2992&lt;$G$2,"",IF(A2992=$G$2,AVERAGE(INDIRECT("C"&amp;A2992-$G$2+3):C2992),G2991+(2/($G$2+3))*(C2992-G2991)))</f>
        <v>22206.792887615837</v>
      </c>
      <c r="J2992">
        <f ca="1">IF(F2992="","",IF(C2992&lt;(F2992*(1-'inputs and tables'!$K$14)),0,IF(C2992&gt;(F2992*(1+'inputs and tables'!$K$14)),1,J2991)))</f>
        <v>0</v>
      </c>
      <c r="K2992">
        <f ca="1">IF(G2992="","",IF(C2992&lt;(G2992*(1-'inputs and tables'!$K$14)),0,IF(C2992&gt;(G2992*(1+'inputs and tables'!$K$14)),1,K2991)))</f>
        <v>1</v>
      </c>
      <c r="N2992" s="13">
        <f t="shared" si="141"/>
        <v>79956.385620209476</v>
      </c>
      <c r="O2992" s="10">
        <f ca="1">(O2991+(IF(J2991&lt;&gt;J2990,(-O2991*'inputs and tables'!$K$22-'inputs and tables'!$K$21)-O2991*'inputs and tables'!$K$22,0)*('inputs and tables'!$K$15+'inputs and tables'!$K$16)))*(IF(AND(J2991=0,'inputs and tables'!$K$16=1),(data!C2991/data!C2992-1)*'inputs and tables'!$K$18+1,1)*IF(AND(J2991=1,'inputs and tables'!$K$15=1),(data!C2992/data!C2991-1)*'inputs and tables'!$K$17+1,1))</f>
        <v>38596725.162132353</v>
      </c>
      <c r="P2992" s="10">
        <f ca="1">(P2991+(IF(K2991&lt;&gt;K2990,(-P2991*'inputs and tables'!$K$22-'inputs and tables'!$K$21)-P2991*'inputs and tables'!$K$22,0)*('inputs and tables'!$K$15+'inputs and tables'!$K$16)))*(IF(AND(K2991=0,'inputs and tables'!$K$16=1),data!C2991/data!C2992,1)*IF(AND(K2991=1,'inputs and tables'!$K$15=1),data!C2992/data!C2991,1))</f>
        <v>119314.25103930048</v>
      </c>
      <c r="R2992" s="36">
        <f ca="1">1-O2992/MAX($O$202:O2992)</f>
        <v>0.43037014459747147</v>
      </c>
      <c r="S2992" s="36">
        <f>1-N2992/MAX($N$202:N2992)</f>
        <v>0.67109566094746165</v>
      </c>
    </row>
    <row r="2993" spans="1:19" x14ac:dyDescent="0.4">
      <c r="A2993" s="17">
        <f t="shared" si="142"/>
        <v>2991</v>
      </c>
      <c r="B2993">
        <v>1678665600</v>
      </c>
      <c r="C2993">
        <v>24220</v>
      </c>
      <c r="D2993" s="14">
        <f t="shared" si="140"/>
        <v>44998</v>
      </c>
      <c r="F2993">
        <f ca="1">IF(A2993&lt;$F$2,"",AVERAGE(INDIRECT("C"&amp;A2993-$F$2+3):C2993))</f>
        <v>22959.138863636359</v>
      </c>
      <c r="G2993" s="2">
        <f ca="1">IF(A2993&lt;$G$2,"",IF(A2993=$G$2,AVERAGE(INDIRECT("C"&amp;A2993-$G$2+3):C2993),G2992+(2/($G$2+3))*(C2993-G2992)))</f>
        <v>22292.461275376863</v>
      </c>
      <c r="J2993">
        <f ca="1">IF(F2993="","",IF(C2993&lt;(F2993*(1-'inputs and tables'!$K$14)),0,IF(C2993&gt;(F2993*(1+'inputs and tables'!$K$14)),1,J2992)))</f>
        <v>1</v>
      </c>
      <c r="K2993">
        <f ca="1">IF(G2993="","",IF(C2993&lt;(G2993*(1-'inputs and tables'!$K$14)),0,IF(C2993&gt;(G2993*(1+'inputs and tables'!$K$14)),1,K2992)))</f>
        <v>1</v>
      </c>
      <c r="N2993" s="13">
        <f t="shared" si="141"/>
        <v>87156.788657382451</v>
      </c>
      <c r="O2993" s="10">
        <f ca="1">(O2992+(IF(J2992&lt;&gt;J2991,(-O2992*'inputs and tables'!$K$22-'inputs and tables'!$K$21)-O2992*'inputs and tables'!$K$22,0)*('inputs and tables'!$K$15+'inputs and tables'!$K$16)))*(IF(AND(J2992=0,'inputs and tables'!$K$16=1),(data!C2992/data!C2993-1)*'inputs and tables'!$K$18+1,1)*IF(AND(J2992=1,'inputs and tables'!$K$15=1),(data!C2993/data!C2992-1)*'inputs and tables'!$K$17+1,1))</f>
        <v>35408081.094774224</v>
      </c>
      <c r="P2993" s="10">
        <f ca="1">(P2992+(IF(K2992&lt;&gt;K2991,(-P2992*'inputs and tables'!$K$22-'inputs and tables'!$K$21)-P2992*'inputs and tables'!$K$22,0)*('inputs and tables'!$K$15+'inputs and tables'!$K$16)))*(IF(AND(K2992=0,'inputs and tables'!$K$16=1),data!C2992/data!C2993,1)*IF(AND(K2992=1,'inputs and tables'!$K$15=1),data!C2993/data!C2992,1))</f>
        <v>129798.87456418149</v>
      </c>
      <c r="R2993" s="36">
        <f ca="1">1-O2993/MAX($O$202:O2993)</f>
        <v>0.47742975526105647</v>
      </c>
      <c r="S2993" s="36">
        <f>1-N2993/MAX($N$202:N2993)</f>
        <v>0.64147646563887983</v>
      </c>
    </row>
    <row r="2994" spans="1:19" x14ac:dyDescent="0.4">
      <c r="A2994" s="17">
        <f t="shared" si="142"/>
        <v>2992</v>
      </c>
      <c r="B2994">
        <v>1678752000</v>
      </c>
      <c r="C2994">
        <v>24762.65</v>
      </c>
      <c r="D2994" s="14">
        <f t="shared" si="140"/>
        <v>44999</v>
      </c>
      <c r="F2994">
        <f ca="1">IF(A2994&lt;$F$2,"",AVERAGE(INDIRECT("C"&amp;A2994-$F$2+3):C2994))</f>
        <v>22982.249090909088</v>
      </c>
      <c r="G2994" s="2">
        <f ca="1">IF(A2994&lt;$G$2,"",IF(A2994=$G$2,AVERAGE(INDIRECT("C"&amp;A2994-$G$2+3):C2994),G2993+(2/($G$2+3))*(C2994-G2993)))</f>
        <v>22397.575689190613</v>
      </c>
      <c r="J2994">
        <f ca="1">IF(F2994="","",IF(C2994&lt;(F2994*(1-'inputs and tables'!$K$14)),0,IF(C2994&gt;(F2994*(1+'inputs and tables'!$K$14)),1,J2993)))</f>
        <v>1</v>
      </c>
      <c r="K2994">
        <f ca="1">IF(G2994="","",IF(C2994&lt;(G2994*(1-'inputs and tables'!$K$14)),0,IF(C2994&gt;(G2994*(1+'inputs and tables'!$K$14)),1,K2993)))</f>
        <v>1</v>
      </c>
      <c r="N2994" s="13">
        <f t="shared" si="141"/>
        <v>89109.539745942675</v>
      </c>
      <c r="O2994" s="10">
        <f ca="1">(O2993+(IF(J2993&lt;&gt;J2992,(-O2993*'inputs and tables'!$K$22-'inputs and tables'!$K$21)-O2993*'inputs and tables'!$K$22,0)*('inputs and tables'!$K$15+'inputs and tables'!$K$16)))*(IF(AND(J2993=0,'inputs and tables'!$K$16=1),(data!C2993/data!C2994-1)*'inputs and tables'!$K$18+1,1)*IF(AND(J2993=1,'inputs and tables'!$K$15=1),(data!C2994/data!C2993-1)*'inputs and tables'!$K$17+1,1))</f>
        <v>37118663.583916262</v>
      </c>
      <c r="P2994" s="10">
        <f ca="1">(P2993+(IF(K2993&lt;&gt;K2992,(-P2993*'inputs and tables'!$K$22-'inputs and tables'!$K$21)-P2993*'inputs and tables'!$K$22,0)*('inputs and tables'!$K$15+'inputs and tables'!$K$16)))*(IF(AND(K2993=0,'inputs and tables'!$K$16=1),data!C2993/data!C2994,1)*IF(AND(K2993=1,'inputs and tables'!$K$15=1),data!C2994/data!C2993,1))</f>
        <v>132707.02317203672</v>
      </c>
      <c r="R2994" s="36">
        <f ca="1">1-O2994/MAX($O$202:O2994)</f>
        <v>0.45218411973496087</v>
      </c>
      <c r="S2994" s="36">
        <f>1-N2994/MAX($N$202:N2994)</f>
        <v>0.63344373252900943</v>
      </c>
    </row>
    <row r="2995" spans="1:19" x14ac:dyDescent="0.4">
      <c r="A2995" s="17">
        <f t="shared" si="142"/>
        <v>2993</v>
      </c>
      <c r="B2995">
        <v>1678838400</v>
      </c>
      <c r="C2995">
        <v>24377.16</v>
      </c>
      <c r="D2995" s="14">
        <f t="shared" si="140"/>
        <v>45000</v>
      </c>
      <c r="F2995">
        <f ca="1">IF(A2995&lt;$F$2,"",AVERAGE(INDIRECT("C"&amp;A2995-$F$2+3):C2995))</f>
        <v>23017.274772727269</v>
      </c>
      <c r="G2995" s="2">
        <f ca="1">IF(A2995&lt;$G$2,"",IF(A2995=$G$2,AVERAGE(INDIRECT("C"&amp;A2995-$G$2+3):C2995),G2994+(2/($G$2+3))*(C2995-G2994)))</f>
        <v>22481.813319437821</v>
      </c>
      <c r="J2995">
        <f ca="1">IF(F2995="","",IF(C2995&lt;(F2995*(1-'inputs and tables'!$K$14)),0,IF(C2995&gt;(F2995*(1+'inputs and tables'!$K$14)),1,J2994)))</f>
        <v>1</v>
      </c>
      <c r="K2995">
        <f ca="1">IF(G2995="","",IF(C2995&lt;(G2995*(1-'inputs and tables'!$K$14)),0,IF(C2995&gt;(G2995*(1+'inputs and tables'!$K$14)),1,K2994)))</f>
        <v>1</v>
      </c>
      <c r="N2995" s="13">
        <f t="shared" si="141"/>
        <v>87722.33617618485</v>
      </c>
      <c r="O2995" s="10">
        <f ca="1">(O2994+(IF(J2994&lt;&gt;J2993,(-O2994*'inputs and tables'!$K$22-'inputs and tables'!$K$21)-O2994*'inputs and tables'!$K$22,0)*('inputs and tables'!$K$15+'inputs and tables'!$K$16)))*(IF(AND(J2994=0,'inputs and tables'!$K$16=1),(data!C2994/data!C2995-1)*'inputs and tables'!$K$18+1,1)*IF(AND(J2994=1,'inputs and tables'!$K$15=1),(data!C2995/data!C2994-1)*'inputs and tables'!$K$17+1,1))</f>
        <v>35818521.40784993</v>
      </c>
      <c r="P2995" s="10">
        <f ca="1">(P2994+(IF(K2994&lt;&gt;K2993,(-P2994*'inputs and tables'!$K$22-'inputs and tables'!$K$21)-P2994*'inputs and tables'!$K$22,0)*('inputs and tables'!$K$15+'inputs and tables'!$K$16)))*(IF(AND(K2994=0,'inputs and tables'!$K$16=1),data!C2994/data!C2995,1)*IF(AND(K2994=1,'inputs and tables'!$K$15=1),data!C2995/data!C2994,1))</f>
        <v>130641.12027543281</v>
      </c>
      <c r="R2995" s="36">
        <f ca="1">1-O2995/MAX($O$202:O2995)</f>
        <v>0.47137227097433088</v>
      </c>
      <c r="S2995" s="36">
        <f>1-N2995/MAX($N$202:N2995)</f>
        <v>0.63915005941839298</v>
      </c>
    </row>
    <row r="2996" spans="1:19" x14ac:dyDescent="0.4">
      <c r="A2996" s="17">
        <f t="shared" si="142"/>
        <v>2994</v>
      </c>
      <c r="B2996">
        <v>1678924800</v>
      </c>
      <c r="C2996">
        <v>25051.85</v>
      </c>
      <c r="D2996" s="14">
        <f t="shared" si="140"/>
        <v>45001</v>
      </c>
      <c r="F2996">
        <f ca="1">IF(A2996&lt;$F$2,"",AVERAGE(INDIRECT("C"&amp;A2996-$F$2+3):C2996))</f>
        <v>23060.979090909088</v>
      </c>
      <c r="G2996" s="2">
        <f ca="1">IF(A2996&lt;$G$2,"",IF(A2996=$G$2,AVERAGE(INDIRECT("C"&amp;A2996-$G$2+3):C2996),G2995+(2/($G$2+3))*(C2996-G2995)))</f>
        <v>22591.176582440465</v>
      </c>
      <c r="J2996">
        <f ca="1">IF(F2996="","",IF(C2996&lt;(F2996*(1-'inputs and tables'!$K$14)),0,IF(C2996&gt;(F2996*(1+'inputs and tables'!$K$14)),1,J2995)))</f>
        <v>1</v>
      </c>
      <c r="K2996">
        <f ca="1">IF(G2996="","",IF(C2996&lt;(G2996*(1-'inputs and tables'!$K$14)),0,IF(C2996&gt;(G2996*(1+'inputs and tables'!$K$14)),1,K2995)))</f>
        <v>1</v>
      </c>
      <c r="N2996" s="13">
        <f t="shared" si="141"/>
        <v>90150.239303321476</v>
      </c>
      <c r="O2996" s="10">
        <f ca="1">(O2995+(IF(J2995&lt;&gt;J2994,(-O2995*'inputs and tables'!$K$22-'inputs and tables'!$K$21)-O2995*'inputs and tables'!$K$22,0)*('inputs and tables'!$K$15+'inputs and tables'!$K$16)))*(IF(AND(J2995=0,'inputs and tables'!$K$16=1),(data!C2995/data!C2996-1)*'inputs and tables'!$K$18+1,1)*IF(AND(J2995=1,'inputs and tables'!$K$15=1),(data!C2996/data!C2995-1)*'inputs and tables'!$K$17+1,1))</f>
        <v>38049068.197118647</v>
      </c>
      <c r="P2996" s="10">
        <f ca="1">(P2995+(IF(K2995&lt;&gt;K2994,(-P2995*'inputs and tables'!$K$22-'inputs and tables'!$K$21)-P2995*'inputs and tables'!$K$22,0)*('inputs and tables'!$K$15+'inputs and tables'!$K$16)))*(IF(AND(K2995=0,'inputs and tables'!$K$16=1),data!C2995/data!C2996,1)*IF(AND(K2995=1,'inputs and tables'!$K$15=1),data!C2996/data!C2995,1))</f>
        <v>134256.89247525556</v>
      </c>
      <c r="R2996" s="36">
        <f ca="1">1-O2996/MAX($O$202:O2996)</f>
        <v>0.43845274115146649</v>
      </c>
      <c r="S2996" s="36">
        <f>1-N2996/MAX($N$202:N2996)</f>
        <v>0.62916276613193123</v>
      </c>
    </row>
    <row r="2997" spans="1:19" x14ac:dyDescent="0.4">
      <c r="A2997" s="17">
        <f t="shared" si="142"/>
        <v>2995</v>
      </c>
      <c r="B2997">
        <v>1679011200</v>
      </c>
      <c r="C2997">
        <v>27453.62</v>
      </c>
      <c r="D2997" s="14">
        <f t="shared" si="140"/>
        <v>45002</v>
      </c>
      <c r="F2997">
        <f ca="1">IF(A2997&lt;$F$2,"",AVERAGE(INDIRECT("C"&amp;A2997-$F$2+3):C2997))</f>
        <v>23145.471136363634</v>
      </c>
      <c r="G2997" s="2">
        <f ca="1">IF(A2997&lt;$G$2,"",IF(A2997=$G$2,AVERAGE(INDIRECT("C"&amp;A2997-$G$2+3):C2997),G2996+(2/($G$2+3))*(C2997-G2996)))</f>
        <v>22798.089068294063</v>
      </c>
      <c r="J2997">
        <f ca="1">IF(F2997="","",IF(C2997&lt;(F2997*(1-'inputs and tables'!$K$14)),0,IF(C2997&gt;(F2997*(1+'inputs and tables'!$K$14)),1,J2996)))</f>
        <v>1</v>
      </c>
      <c r="K2997">
        <f ca="1">IF(G2997="","",IF(C2997&lt;(G2997*(1-'inputs and tables'!$K$14)),0,IF(C2997&gt;(G2997*(1+'inputs and tables'!$K$14)),1,K2996)))</f>
        <v>1</v>
      </c>
      <c r="N2997" s="13">
        <f t="shared" si="141"/>
        <v>98793.11957968981</v>
      </c>
      <c r="O2997" s="10">
        <f ca="1">(O2996+(IF(J2996&lt;&gt;J2995,(-O2996*'inputs and tables'!$K$22-'inputs and tables'!$K$21)-O2996*'inputs and tables'!$K$22,0)*('inputs and tables'!$K$15+'inputs and tables'!$K$16)))*(IF(AND(J2996=0,'inputs and tables'!$K$16=1),(data!C2996/data!C2997-1)*'inputs and tables'!$K$18+1,1)*IF(AND(J2996=1,'inputs and tables'!$K$15=1),(data!C2997/data!C2996-1)*'inputs and tables'!$K$17+1,1))</f>
        <v>46256705.504484594</v>
      </c>
      <c r="P2997" s="10">
        <f ca="1">(P2996+(IF(K2996&lt;&gt;K2995,(-P2996*'inputs and tables'!$K$22-'inputs and tables'!$K$21)-P2996*'inputs and tables'!$K$22,0)*('inputs and tables'!$K$15+'inputs and tables'!$K$16)))*(IF(AND(K2996=0,'inputs and tables'!$K$16=1),data!C2996/data!C2997,1)*IF(AND(K2996=1,'inputs and tables'!$K$15=1),data!C2997/data!C2996,1))</f>
        <v>147128.36410869958</v>
      </c>
      <c r="R2997" s="36">
        <f ca="1">1-O2997/MAX($O$202:O2997)</f>
        <v>0.31732030742938844</v>
      </c>
      <c r="S2997" s="36">
        <f>1-N2997/MAX($N$202:N2997)</f>
        <v>0.59360987310457758</v>
      </c>
    </row>
    <row r="2998" spans="1:19" x14ac:dyDescent="0.4">
      <c r="A2998" s="17">
        <f t="shared" si="142"/>
        <v>2996</v>
      </c>
      <c r="B2998">
        <v>1679097600</v>
      </c>
      <c r="C2998">
        <v>26980.35</v>
      </c>
      <c r="D2998" s="14">
        <f t="shared" si="140"/>
        <v>45003</v>
      </c>
      <c r="F2998">
        <f ca="1">IF(A2998&lt;$F$2,"",AVERAGE(INDIRECT("C"&amp;A2998-$F$2+3):C2998))</f>
        <v>23224.709999999995</v>
      </c>
      <c r="G2998" s="2">
        <f ca="1">IF(A2998&lt;$G$2,"",IF(A2998=$G$2,AVERAGE(INDIRECT("C"&amp;A2998-$G$2+3):C2998),G2997+(2/($G$2+3))*(C2998-G2997)))</f>
        <v>22976.05761857942</v>
      </c>
      <c r="J2998">
        <f ca="1">IF(F2998="","",IF(C2998&lt;(F2998*(1-'inputs and tables'!$K$14)),0,IF(C2998&gt;(F2998*(1+'inputs and tables'!$K$14)),1,J2997)))</f>
        <v>1</v>
      </c>
      <c r="K2998">
        <f ca="1">IF(G2998="","",IF(C2998&lt;(G2998*(1-'inputs and tables'!$K$14)),0,IF(C2998&gt;(G2998*(1+'inputs and tables'!$K$14)),1,K2997)))</f>
        <v>1</v>
      </c>
      <c r="N2998" s="13">
        <f t="shared" si="141"/>
        <v>97090.035625607255</v>
      </c>
      <c r="O2998" s="10">
        <f ca="1">(O2997+(IF(J2997&lt;&gt;J2996,(-O2997*'inputs and tables'!$K$22-'inputs and tables'!$K$21)-O2997*'inputs and tables'!$K$22,0)*('inputs and tables'!$K$15+'inputs and tables'!$K$16)))*(IF(AND(J2997=0,'inputs and tables'!$K$16=1),(data!C2997/data!C2998-1)*'inputs and tables'!$K$18+1,1)*IF(AND(J2997=1,'inputs and tables'!$K$15=1),(data!C2998/data!C2997-1)*'inputs and tables'!$K$17+1,1))</f>
        <v>44462523.178738788</v>
      </c>
      <c r="P2998" s="10">
        <f ca="1">(P2997+(IF(K2997&lt;&gt;K2996,(-P2997*'inputs and tables'!$K$22-'inputs and tables'!$K$21)-P2997*'inputs and tables'!$K$22,0)*('inputs and tables'!$K$15+'inputs and tables'!$K$16)))*(IF(AND(K2997=0,'inputs and tables'!$K$16=1),data!C2997/data!C2998,1)*IF(AND(K2997=1,'inputs and tables'!$K$15=1),data!C2998/data!C2997,1))</f>
        <v>144592.03407711451</v>
      </c>
      <c r="R2998" s="36">
        <f ca="1">1-O2998/MAX($O$202:O2998)</f>
        <v>0.34379975133265173</v>
      </c>
      <c r="S2998" s="36">
        <f>1-N2998/MAX($N$202:N2998)</f>
        <v>0.60061558875722365</v>
      </c>
    </row>
    <row r="2999" spans="1:19" x14ac:dyDescent="0.4">
      <c r="A2999" s="17">
        <f t="shared" si="142"/>
        <v>2997</v>
      </c>
      <c r="B2999">
        <v>1679184000</v>
      </c>
      <c r="C2999">
        <v>28054.46</v>
      </c>
      <c r="D2999" s="14">
        <f t="shared" si="140"/>
        <v>45004</v>
      </c>
      <c r="F2999">
        <f ca="1">IF(A2999&lt;$F$2,"",AVERAGE(INDIRECT("C"&amp;A2999-$F$2+3):C2999))</f>
        <v>23329.730909090904</v>
      </c>
      <c r="G2999" s="2">
        <f ca="1">IF(A2999&lt;$G$2,"",IF(A2999=$G$2,AVERAGE(INDIRECT("C"&amp;A2999-$G$2+3):C2999),G2998+(2/($G$2+3))*(C2999-G2998)))</f>
        <v>23192.15984757604</v>
      </c>
      <c r="J2999">
        <f ca="1">IF(F2999="","",IF(C2999&lt;(F2999*(1-'inputs and tables'!$K$14)),0,IF(C2999&gt;(F2999*(1+'inputs and tables'!$K$14)),1,J2998)))</f>
        <v>1</v>
      </c>
      <c r="K2999">
        <f ca="1">IF(G2999="","",IF(C2999&lt;(G2999*(1-'inputs and tables'!$K$14)),0,IF(C2999&gt;(G2999*(1+'inputs and tables'!$K$14)),1,K2998)))</f>
        <v>1</v>
      </c>
      <c r="N2999" s="13">
        <f t="shared" si="141"/>
        <v>100955.27007089136</v>
      </c>
      <c r="O2999" s="10">
        <f ca="1">(O2998+(IF(J2998&lt;&gt;J2997,(-O2998*'inputs and tables'!$K$22-'inputs and tables'!$K$21)-O2998*'inputs and tables'!$K$22,0)*('inputs and tables'!$K$15+'inputs and tables'!$K$16)))*(IF(AND(J2998=0,'inputs and tables'!$K$16=1),(data!C2998/data!C2999-1)*'inputs and tables'!$K$18+1,1)*IF(AND(J2998=1,'inputs and tables'!$K$15=1),(data!C2999/data!C2998-1)*'inputs and tables'!$K$17+1,1))</f>
        <v>48445225.098317623</v>
      </c>
      <c r="P2999" s="10">
        <f ca="1">(P2998+(IF(K2998&lt;&gt;K2997,(-P2998*'inputs and tables'!$K$22-'inputs and tables'!$K$21)-P2998*'inputs and tables'!$K$22,0)*('inputs and tables'!$K$15+'inputs and tables'!$K$16)))*(IF(AND(K2998=0,'inputs and tables'!$K$16=1),data!C2998/data!C2999,1)*IF(AND(K2998=1,'inputs and tables'!$K$15=1),data!C2999/data!C2998,1))</f>
        <v>150348.36228347837</v>
      </c>
      <c r="R2999" s="36">
        <f ca="1">1-O2999/MAX($O$202:O2999)</f>
        <v>0.28502103606520002</v>
      </c>
      <c r="S2999" s="36">
        <f>1-N2999/MAX($N$202:N2999)</f>
        <v>0.58471576573936135</v>
      </c>
    </row>
    <row r="3000" spans="1:19" x14ac:dyDescent="0.4">
      <c r="A3000" s="17">
        <f t="shared" si="142"/>
        <v>2998</v>
      </c>
      <c r="B3000">
        <v>1679270400</v>
      </c>
      <c r="C3000">
        <v>27823.32</v>
      </c>
      <c r="D3000" s="14">
        <f t="shared" ref="D3000:D3063" si="143">(B3000/86400)+DATE(1970,1,1)</f>
        <v>45005</v>
      </c>
      <c r="F3000">
        <f ca="1">IF(A3000&lt;$F$2,"",AVERAGE(INDIRECT("C"&amp;A3000-$F$2+3):C3000))</f>
        <v>23431.877499999995</v>
      </c>
      <c r="G3000" s="2">
        <f ca="1">IF(A3000&lt;$G$2,"",IF(A3000=$G$2,AVERAGE(INDIRECT("C"&amp;A3000-$G$2+3):C3000),G2999+(2/($G$2+3))*(C3000-G2999)))</f>
        <v>23389.230492360039</v>
      </c>
      <c r="J3000">
        <f ca="1">IF(F3000="","",IF(C3000&lt;(F3000*(1-'inputs and tables'!$K$14)),0,IF(C3000&gt;(F3000*(1+'inputs and tables'!$K$14)),1,J2999)))</f>
        <v>1</v>
      </c>
      <c r="K3000">
        <f ca="1">IF(G3000="","",IF(C3000&lt;(G3000*(1-'inputs and tables'!$K$14)),0,IF(C3000&gt;(G3000*(1+'inputs and tables'!$K$14)),1,K2999)))</f>
        <v>1</v>
      </c>
      <c r="N3000" s="13">
        <f t="shared" ref="N3000:N3063" si="144">(C3000/C2999)*N2999</f>
        <v>100123.50210514953</v>
      </c>
      <c r="O3000" s="10">
        <f ca="1">(O2999+(IF(J2999&lt;&gt;J2998,(-O2999*'inputs and tables'!$K$22-'inputs and tables'!$K$21)-O2999*'inputs and tables'!$K$22,0)*('inputs and tables'!$K$15+'inputs and tables'!$K$16)))*(IF(AND(J2999=0,'inputs and tables'!$K$16=1),(data!C2999/data!C3000-1)*'inputs and tables'!$K$18+1,1)*IF(AND(J2999=1,'inputs and tables'!$K$15=1),(data!C3000/data!C2999-1)*'inputs and tables'!$K$17+1,1))</f>
        <v>47547162.330730699</v>
      </c>
      <c r="P3000" s="10">
        <f ca="1">(P2999+(IF(K2999&lt;&gt;K2998,(-P2999*'inputs and tables'!$K$22-'inputs and tables'!$K$21)-P2999*'inputs and tables'!$K$22,0)*('inputs and tables'!$K$15+'inputs and tables'!$K$16)))*(IF(AND(K2999=0,'inputs and tables'!$K$16=1),data!C2999/data!C3000,1)*IF(AND(K2999=1,'inputs and tables'!$K$15=1),data!C3000/data!C2999,1))</f>
        <v>149109.64585627915</v>
      </c>
      <c r="R3000" s="36">
        <f ca="1">1-O3000/MAX($O$202:O3000)</f>
        <v>0.29827509744719616</v>
      </c>
      <c r="S3000" s="36">
        <f>1-N3000/MAX($N$202:N3000)</f>
        <v>0.58813728224358219</v>
      </c>
    </row>
    <row r="3001" spans="1:19" x14ac:dyDescent="0.4">
      <c r="A3001" s="17">
        <f t="shared" si="142"/>
        <v>2999</v>
      </c>
      <c r="B3001">
        <v>1679356800</v>
      </c>
      <c r="C3001">
        <v>28207.33</v>
      </c>
      <c r="D3001" s="14">
        <f t="shared" si="143"/>
        <v>45006</v>
      </c>
      <c r="F3001">
        <f ca="1">IF(A3001&lt;$F$2,"",AVERAGE(INDIRECT("C"&amp;A3001-$F$2+3):C3001))</f>
        <v>23551.672727272726</v>
      </c>
      <c r="G3001" s="2">
        <f ca="1">IF(A3001&lt;$G$2,"",IF(A3001=$G$2,AVERAGE(INDIRECT("C"&amp;A3001-$G$2+3):C3001),G3000+(2/($G$2+3))*(C3001-G3000)))</f>
        <v>23594.25600332344</v>
      </c>
      <c r="J3001">
        <f ca="1">IF(F3001="","",IF(C3001&lt;(F3001*(1-'inputs and tables'!$K$14)),0,IF(C3001&gt;(F3001*(1+'inputs and tables'!$K$14)),1,J3000)))</f>
        <v>1</v>
      </c>
      <c r="K3001">
        <f ca="1">IF(G3001="","",IF(C3001&lt;(G3001*(1-'inputs and tables'!$K$14)),0,IF(C3001&gt;(G3001*(1+'inputs and tables'!$K$14)),1,K3000)))</f>
        <v>1</v>
      </c>
      <c r="N3001" s="13">
        <f t="shared" si="144"/>
        <v>101505.37982655008</v>
      </c>
      <c r="O3001" s="10">
        <f ca="1">(O3000+(IF(J3000&lt;&gt;J2999,(-O3000*'inputs and tables'!$K$22-'inputs and tables'!$K$21)-O3000*'inputs and tables'!$K$22,0)*('inputs and tables'!$K$15+'inputs and tables'!$K$16)))*(IF(AND(J3000=0,'inputs and tables'!$K$16=1),(data!C3000/data!C3001-1)*'inputs and tables'!$K$18+1,1)*IF(AND(J3000=1,'inputs and tables'!$K$15=1),(data!C3001/data!C3000-1)*'inputs and tables'!$K$17+1,1))</f>
        <v>49023686.989358924</v>
      </c>
      <c r="P3001" s="10">
        <f ca="1">(P3000+(IF(K3000&lt;&gt;K2999,(-P3000*'inputs and tables'!$K$22-'inputs and tables'!$K$21)-P3000*'inputs and tables'!$K$22,0)*('inputs and tables'!$K$15+'inputs and tables'!$K$16)))*(IF(AND(K3000=0,'inputs and tables'!$K$16=1),data!C3000/data!C3001,1)*IF(AND(K3000=1,'inputs and tables'!$K$15=1),data!C3001/data!C3000,1))</f>
        <v>151167.61719489977</v>
      </c>
      <c r="R3001" s="36">
        <f ca="1">1-O3001/MAX($O$202:O3001)</f>
        <v>0.27648380494091251</v>
      </c>
      <c r="S3001" s="36">
        <f>1-N3001/MAX($N$202:N3001)</f>
        <v>0.58245286348098879</v>
      </c>
    </row>
    <row r="3002" spans="1:19" x14ac:dyDescent="0.4">
      <c r="A3002" s="17">
        <f t="shared" si="142"/>
        <v>3000</v>
      </c>
      <c r="B3002">
        <v>1679443200</v>
      </c>
      <c r="C3002">
        <v>27325.15</v>
      </c>
      <c r="D3002" s="14">
        <f t="shared" si="143"/>
        <v>45007</v>
      </c>
      <c r="F3002">
        <f ca="1">IF(A3002&lt;$F$2,"",AVERAGE(INDIRECT("C"&amp;A3002-$F$2+3):C3002))</f>
        <v>23655.333636363634</v>
      </c>
      <c r="G3002" s="2">
        <f ca="1">IF(A3002&lt;$G$2,"",IF(A3002=$G$2,AVERAGE(INDIRECT("C"&amp;A3002-$G$2+3):C3002),G3001+(2/($G$2+3))*(C3002-G3001)))</f>
        <v>23753.01744999053</v>
      </c>
      <c r="J3002">
        <f ca="1">IF(F3002="","",IF(C3002&lt;(F3002*(1-'inputs and tables'!$K$14)),0,IF(C3002&gt;(F3002*(1+'inputs and tables'!$K$14)),1,J3001)))</f>
        <v>1</v>
      </c>
      <c r="K3002">
        <f ca="1">IF(G3002="","",IF(C3002&lt;(G3002*(1-'inputs and tables'!$K$14)),0,IF(C3002&gt;(G3002*(1+'inputs and tables'!$K$14)),1,K3001)))</f>
        <v>1</v>
      </c>
      <c r="N3002" s="13">
        <f t="shared" si="144"/>
        <v>98330.814351002191</v>
      </c>
      <c r="O3002" s="10">
        <f ca="1">(O3001+(IF(J3001&lt;&gt;J3000,(-O3001*'inputs and tables'!$K$22-'inputs and tables'!$K$21)-O3001*'inputs and tables'!$K$22,0)*('inputs and tables'!$K$15+'inputs and tables'!$K$16)))*(IF(AND(J3001=0,'inputs and tables'!$K$16=1),(data!C3001/data!C3002-1)*'inputs and tables'!$K$18+1,1)*IF(AND(J3001=1,'inputs and tables'!$K$15=1),(data!C3002/data!C3001-1)*'inputs and tables'!$K$17+1,1))</f>
        <v>45573968.018310845</v>
      </c>
      <c r="P3002" s="10">
        <f ca="1">(P3001+(IF(K3001&lt;&gt;K3000,(-P3001*'inputs and tables'!$K$22-'inputs and tables'!$K$21)-P3001*'inputs and tables'!$K$22,0)*('inputs and tables'!$K$15+'inputs and tables'!$K$16)))*(IF(AND(K3001=0,'inputs and tables'!$K$16=1),data!C3001/data!C3002,1)*IF(AND(K3001=1,'inputs and tables'!$K$15=1),data!C3002/data!C3001,1))</f>
        <v>146439.87272078622</v>
      </c>
      <c r="R3002" s="36">
        <f ca="1">1-O3002/MAX($O$202:O3002)</f>
        <v>0.32739649015974603</v>
      </c>
      <c r="S3002" s="36">
        <f>1-N3002/MAX($N$202:N3002)</f>
        <v>0.59551158732668219</v>
      </c>
    </row>
    <row r="3003" spans="1:19" x14ac:dyDescent="0.4">
      <c r="A3003" s="17">
        <f t="shared" si="142"/>
        <v>3001</v>
      </c>
      <c r="B3003">
        <v>1679529600</v>
      </c>
      <c r="C3003">
        <v>28352.94</v>
      </c>
      <c r="D3003" s="14">
        <f t="shared" si="143"/>
        <v>45008</v>
      </c>
      <c r="F3003">
        <f ca="1">IF(A3003&lt;$F$2,"",AVERAGE(INDIRECT("C"&amp;A3003-$F$2+3):C3003))</f>
        <v>23771.430681818179</v>
      </c>
      <c r="G3003" s="2">
        <f ca="1">IF(A3003&lt;$G$2,"",IF(A3003=$G$2,AVERAGE(INDIRECT("C"&amp;A3003-$G$2+3):C3003),G3002+(2/($G$2+3))*(C3003-G3002)))</f>
        <v>23948.758835097316</v>
      </c>
      <c r="J3003">
        <f ca="1">IF(F3003="","",IF(C3003&lt;(F3003*(1-'inputs and tables'!$K$14)),0,IF(C3003&gt;(F3003*(1+'inputs and tables'!$K$14)),1,J3002)))</f>
        <v>1</v>
      </c>
      <c r="K3003">
        <f ca="1">IF(G3003="","",IF(C3003&lt;(G3003*(1-'inputs and tables'!$K$14)),0,IF(C3003&gt;(G3003*(1+'inputs and tables'!$K$14)),1,K3002)))</f>
        <v>1</v>
      </c>
      <c r="N3003" s="13">
        <f t="shared" si="144"/>
        <v>102029.36413688869</v>
      </c>
      <c r="O3003" s="10">
        <f ca="1">(O3002+(IF(J3002&lt;&gt;J3001,(-O3002*'inputs and tables'!$K$22-'inputs and tables'!$K$21)-O3002*'inputs and tables'!$K$22,0)*('inputs and tables'!$K$15+'inputs and tables'!$K$16)))*(IF(AND(J3002=0,'inputs and tables'!$K$16=1),(data!C3002/data!C3003-1)*'inputs and tables'!$K$18+1,1)*IF(AND(J3002=1,'inputs and tables'!$K$15=1),(data!C3003/data!C3002-1)*'inputs and tables'!$K$17+1,1))</f>
        <v>49430893.02426558</v>
      </c>
      <c r="P3003" s="10">
        <f ca="1">(P3002+(IF(K3002&lt;&gt;K3001,(-P3002*'inputs and tables'!$K$22-'inputs and tables'!$K$21)-P3002*'inputs and tables'!$K$22,0)*('inputs and tables'!$K$15+'inputs and tables'!$K$16)))*(IF(AND(K3002=0,'inputs and tables'!$K$16=1),data!C3002/data!C3003,1)*IF(AND(K3002=1,'inputs and tables'!$K$15=1),data!C3003/data!C3002,1))</f>
        <v>151947.96459891667</v>
      </c>
      <c r="R3003" s="36">
        <f ca="1">1-O3003/MAX($O$202:O3003)</f>
        <v>0.27047405375584332</v>
      </c>
      <c r="S3003" s="36">
        <f>1-N3003/MAX($N$202:N3003)</f>
        <v>0.58029742946619445</v>
      </c>
    </row>
    <row r="3004" spans="1:19" x14ac:dyDescent="0.4">
      <c r="A3004" s="17">
        <f t="shared" si="142"/>
        <v>3002</v>
      </c>
      <c r="B3004">
        <v>1679616000</v>
      </c>
      <c r="C3004">
        <v>27489.24</v>
      </c>
      <c r="D3004" s="14">
        <f t="shared" si="143"/>
        <v>45009</v>
      </c>
      <c r="F3004">
        <f ca="1">IF(A3004&lt;$F$2,"",AVERAGE(INDIRECT("C"&amp;A3004-$F$2+3):C3004))</f>
        <v>23874.268409090906</v>
      </c>
      <c r="G3004" s="2">
        <f ca="1">IF(A3004&lt;$G$2,"",IF(A3004=$G$2,AVERAGE(INDIRECT("C"&amp;A3004-$G$2+3):C3004),G3003+(2/($G$2+3))*(C3004-G3003)))</f>
        <v>24099.417608071897</v>
      </c>
      <c r="J3004">
        <f ca="1">IF(F3004="","",IF(C3004&lt;(F3004*(1-'inputs and tables'!$K$14)),0,IF(C3004&gt;(F3004*(1+'inputs and tables'!$K$14)),1,J3003)))</f>
        <v>1</v>
      </c>
      <c r="K3004">
        <f ca="1">IF(G3004="","",IF(C3004&lt;(G3004*(1-'inputs and tables'!$K$14)),0,IF(C3004&gt;(G3004*(1+'inputs and tables'!$K$14)),1,K3003)))</f>
        <v>1</v>
      </c>
      <c r="N3004" s="13">
        <f t="shared" si="144"/>
        <v>98921.299794882871</v>
      </c>
      <c r="O3004" s="10">
        <f ca="1">(O3003+(IF(J3003&lt;&gt;J3002,(-O3003*'inputs and tables'!$K$22-'inputs and tables'!$K$21)-O3003*'inputs and tables'!$K$22,0)*('inputs and tables'!$K$15+'inputs and tables'!$K$16)))*(IF(AND(J3003=0,'inputs and tables'!$K$16=1),(data!C3003/data!C3004-1)*'inputs and tables'!$K$18+1,1)*IF(AND(J3003=1,'inputs and tables'!$K$15=1),(data!C3004/data!C3003-1)*'inputs and tables'!$K$17+1,1))</f>
        <v>46042874.35013935</v>
      </c>
      <c r="P3004" s="10">
        <f ca="1">(P3003+(IF(K3003&lt;&gt;K3002,(-P3003*'inputs and tables'!$K$22-'inputs and tables'!$K$21)-P3003*'inputs and tables'!$K$22,0)*('inputs and tables'!$K$15+'inputs and tables'!$K$16)))*(IF(AND(K3003=0,'inputs and tables'!$K$16=1),data!C3003/data!C3004,1)*IF(AND(K3003=1,'inputs and tables'!$K$15=1),data!C3004/data!C3003,1))</f>
        <v>147319.25741637815</v>
      </c>
      <c r="R3004" s="36">
        <f ca="1">1-O3004/MAX($O$202:O3004)</f>
        <v>0.32047613500332317</v>
      </c>
      <c r="S3004" s="36">
        <f>1-N3004/MAX($N$202:N3004)</f>
        <v>0.59308259778277983</v>
      </c>
    </row>
    <row r="3005" spans="1:19" x14ac:dyDescent="0.4">
      <c r="A3005" s="17">
        <f t="shared" si="142"/>
        <v>3003</v>
      </c>
      <c r="B3005">
        <v>1679702400</v>
      </c>
      <c r="C3005">
        <v>27488.18</v>
      </c>
      <c r="D3005" s="14">
        <f t="shared" si="143"/>
        <v>45010</v>
      </c>
      <c r="F3005">
        <f ca="1">IF(A3005&lt;$F$2,"",AVERAGE(INDIRECT("C"&amp;A3005-$F$2+3):C3005))</f>
        <v>24003.530909090907</v>
      </c>
      <c r="G3005" s="2">
        <f ca="1">IF(A3005&lt;$G$2,"",IF(A3005=$G$2,AVERAGE(INDIRECT("C"&amp;A3005-$G$2+3):C3005),G3004+(2/($G$2+3))*(C3005-G3004)))</f>
        <v>24243.62026304756</v>
      </c>
      <c r="J3005">
        <f ca="1">IF(F3005="","",IF(C3005&lt;(F3005*(1-'inputs and tables'!$K$14)),0,IF(C3005&gt;(F3005*(1+'inputs and tables'!$K$14)),1,J3004)))</f>
        <v>1</v>
      </c>
      <c r="K3005">
        <f ca="1">IF(G3005="","",IF(C3005&lt;(G3005*(1-'inputs and tables'!$K$14)),0,IF(C3005&gt;(G3005*(1+'inputs and tables'!$K$14)),1,K3004)))</f>
        <v>1</v>
      </c>
      <c r="N3005" s="13">
        <f t="shared" si="144"/>
        <v>98917.485335924284</v>
      </c>
      <c r="O3005" s="10">
        <f ca="1">(O3004+(IF(J3004&lt;&gt;J3003,(-O3004*'inputs and tables'!$K$22-'inputs and tables'!$K$21)-O3004*'inputs and tables'!$K$22,0)*('inputs and tables'!$K$15+'inputs and tables'!$K$16)))*(IF(AND(J3004=0,'inputs and tables'!$K$16=1),(data!C3004/data!C3005-1)*'inputs and tables'!$K$18+1,1)*IF(AND(J3004=1,'inputs and tables'!$K$15=1),(data!C3005/data!C3004-1)*'inputs and tables'!$K$17+1,1))</f>
        <v>46038879.614187203</v>
      </c>
      <c r="P3005" s="10">
        <f ca="1">(P3004+(IF(K3004&lt;&gt;K3003,(-P3004*'inputs and tables'!$K$22-'inputs and tables'!$K$21)-P3004*'inputs and tables'!$K$22,0)*('inputs and tables'!$K$15+'inputs and tables'!$K$16)))*(IF(AND(K3004=0,'inputs and tables'!$K$16=1),data!C3004/data!C3005,1)*IF(AND(K3004=1,'inputs and tables'!$K$15=1),data!C3005/data!C3004,1))</f>
        <v>147313.57670593067</v>
      </c>
      <c r="R3005" s="36">
        <f ca="1">1-O3005/MAX($O$202:O3005)</f>
        <v>0.32053509132288738</v>
      </c>
      <c r="S3005" s="36">
        <f>1-N3005/MAX($N$202:N3005)</f>
        <v>0.59309828873845372</v>
      </c>
    </row>
    <row r="3006" spans="1:19" x14ac:dyDescent="0.4">
      <c r="A3006" s="17">
        <f t="shared" si="142"/>
        <v>3004</v>
      </c>
      <c r="B3006">
        <v>1679788800</v>
      </c>
      <c r="C3006">
        <v>27992.9</v>
      </c>
      <c r="D3006" s="14">
        <f t="shared" si="143"/>
        <v>45011</v>
      </c>
      <c r="F3006">
        <f ca="1">IF(A3006&lt;$F$2,"",AVERAGE(INDIRECT("C"&amp;A3006-$F$2+3):C3006))</f>
        <v>24148.165681818176</v>
      </c>
      <c r="G3006" s="2">
        <f ca="1">IF(A3006&lt;$G$2,"",IF(A3006=$G$2,AVERAGE(INDIRECT("C"&amp;A3006-$G$2+3):C3006),G3005+(2/($G$2+3))*(C3006-G3005)))</f>
        <v>24403.16408164128</v>
      </c>
      <c r="J3006">
        <f ca="1">IF(F3006="","",IF(C3006&lt;(F3006*(1-'inputs and tables'!$K$14)),0,IF(C3006&gt;(F3006*(1+'inputs and tables'!$K$14)),1,J3005)))</f>
        <v>1</v>
      </c>
      <c r="K3006">
        <f ca="1">IF(G3006="","",IF(C3006&lt;(G3006*(1-'inputs and tables'!$K$14)),0,IF(C3006&gt;(G3006*(1+'inputs and tables'!$K$14)),1,K3005)))</f>
        <v>1</v>
      </c>
      <c r="N3006" s="13">
        <f t="shared" si="144"/>
        <v>100733.74356759869</v>
      </c>
      <c r="O3006" s="10">
        <f ca="1">(O3005+(IF(J3005&lt;&gt;J3004,(-O3005*'inputs and tables'!$K$22-'inputs and tables'!$K$21)-O3005*'inputs and tables'!$K$22,0)*('inputs and tables'!$K$15+'inputs and tables'!$K$16)))*(IF(AND(J3005=0,'inputs and tables'!$K$16=1),(data!C3005/data!C3006-1)*'inputs and tables'!$K$18+1,1)*IF(AND(J3005=1,'inputs and tables'!$K$15=1),(data!C3006/data!C3005-1)*'inputs and tables'!$K$17+1,1))</f>
        <v>47940885.220504656</v>
      </c>
      <c r="P3006" s="10">
        <f ca="1">(P3005+(IF(K3005&lt;&gt;K3004,(-P3005*'inputs and tables'!$K$22-'inputs and tables'!$K$21)-P3005*'inputs and tables'!$K$22,0)*('inputs and tables'!$K$15+'inputs and tables'!$K$16)))*(IF(AND(K3005=0,'inputs and tables'!$K$16=1),data!C3005/data!C3006,1)*IF(AND(K3005=1,'inputs and tables'!$K$15=1),data!C3006/data!C3005,1))</f>
        <v>150018.45234466039</v>
      </c>
      <c r="R3006" s="36">
        <f ca="1">1-O3006/MAX($O$202:O3006)</f>
        <v>0.29246433728999388</v>
      </c>
      <c r="S3006" s="36">
        <f>1-N3006/MAX($N$202:N3006)</f>
        <v>0.58562702539151956</v>
      </c>
    </row>
    <row r="3007" spans="1:19" x14ac:dyDescent="0.4">
      <c r="A3007" s="17">
        <f t="shared" si="142"/>
        <v>3005</v>
      </c>
      <c r="B3007">
        <v>1679875200</v>
      </c>
      <c r="C3007">
        <v>27142.87</v>
      </c>
      <c r="D3007" s="14">
        <f t="shared" si="143"/>
        <v>45012</v>
      </c>
      <c r="F3007">
        <f ca="1">IF(A3007&lt;$F$2,"",AVERAGE(INDIRECT("C"&amp;A3007-$F$2+3):C3007))</f>
        <v>24268.146136363634</v>
      </c>
      <c r="G3007" s="2">
        <f ca="1">IF(A3007&lt;$G$2,"",IF(A3007=$G$2,AVERAGE(INDIRECT("C"&amp;A3007-$G$2+3):C3007),G3006+(2/($G$2+3))*(C3007-G3006)))</f>
        <v>24519.747312209736</v>
      </c>
      <c r="J3007">
        <f ca="1">IF(F3007="","",IF(C3007&lt;(F3007*(1-'inputs and tables'!$K$14)),0,IF(C3007&gt;(F3007*(1+'inputs and tables'!$K$14)),1,J3006)))</f>
        <v>1</v>
      </c>
      <c r="K3007">
        <f ca="1">IF(G3007="","",IF(C3007&lt;(G3007*(1-'inputs and tables'!$K$14)),0,IF(C3007&gt;(G3007*(1+'inputs and tables'!$K$14)),1,K3006)))</f>
        <v>1</v>
      </c>
      <c r="N3007" s="13">
        <f t="shared" si="144"/>
        <v>97674.871351973794</v>
      </c>
      <c r="O3007" s="10">
        <f ca="1">(O3006+(IF(J3006&lt;&gt;J3005,(-O3006*'inputs and tables'!$K$22-'inputs and tables'!$K$21)-O3006*'inputs and tables'!$K$22,0)*('inputs and tables'!$K$15+'inputs and tables'!$K$16)))*(IF(AND(J3006=0,'inputs and tables'!$K$16=1),(data!C3006/data!C3007-1)*'inputs and tables'!$K$18+1,1)*IF(AND(J3006=1,'inputs and tables'!$K$15=1),(data!C3007/data!C3006-1)*'inputs and tables'!$K$17+1,1))</f>
        <v>44665405.402623408</v>
      </c>
      <c r="P3007" s="10">
        <f ca="1">(P3006+(IF(K3006&lt;&gt;K3005,(-P3006*'inputs and tables'!$K$22-'inputs and tables'!$K$21)-P3006*'inputs and tables'!$K$22,0)*('inputs and tables'!$K$15+'inputs and tables'!$K$16)))*(IF(AND(K3006=0,'inputs and tables'!$K$16=1),data!C3006/data!C3007,1)*IF(AND(K3006=1,'inputs and tables'!$K$15=1),data!C3007/data!C3006,1))</f>
        <v>145463.00489025115</v>
      </c>
      <c r="R3007" s="36">
        <f ca="1">1-O3007/MAX($O$202:O3007)</f>
        <v>0.34080551357362743</v>
      </c>
      <c r="S3007" s="36">
        <f>1-N3007/MAX($N$202:N3007)</f>
        <v>0.59820983959106477</v>
      </c>
    </row>
    <row r="3008" spans="1:19" x14ac:dyDescent="0.4">
      <c r="A3008" s="17">
        <f t="shared" si="142"/>
        <v>3006</v>
      </c>
      <c r="B3008">
        <v>1679961600</v>
      </c>
      <c r="C3008">
        <v>27274.15</v>
      </c>
      <c r="D3008" s="14">
        <f t="shared" si="143"/>
        <v>45013</v>
      </c>
      <c r="F3008">
        <f ca="1">IF(A3008&lt;$F$2,"",AVERAGE(INDIRECT("C"&amp;A3008-$F$2+3):C3008))</f>
        <v>24392.790454545455</v>
      </c>
      <c r="G3008" s="2">
        <f ca="1">IF(A3008&lt;$G$2,"",IF(A3008=$G$2,AVERAGE(INDIRECT("C"&amp;A3008-$G$2+3):C3008),G3007+(2/($G$2+3))*(C3008-G3007)))</f>
        <v>24636.955937222087</v>
      </c>
      <c r="J3008">
        <f ca="1">IF(F3008="","",IF(C3008&lt;(F3008*(1-'inputs and tables'!$K$14)),0,IF(C3008&gt;(F3008*(1+'inputs and tables'!$K$14)),1,J3007)))</f>
        <v>1</v>
      </c>
      <c r="K3008">
        <f ca="1">IF(G3008="","",IF(C3008&lt;(G3008*(1-'inputs and tables'!$K$14)),0,IF(C3008&gt;(G3008*(1+'inputs and tables'!$K$14)),1,K3007)))</f>
        <v>1</v>
      </c>
      <c r="N3008" s="13">
        <f t="shared" si="144"/>
        <v>98147.288495447836</v>
      </c>
      <c r="O3008" s="10">
        <f ca="1">(O3007+(IF(J3007&lt;&gt;J3006,(-O3007*'inputs and tables'!$K$22-'inputs and tables'!$K$21)-O3007*'inputs and tables'!$K$22,0)*('inputs and tables'!$K$15+'inputs and tables'!$K$16)))*(IF(AND(J3007=0,'inputs and tables'!$K$16=1),(data!C3007/data!C3008-1)*'inputs and tables'!$K$18+1,1)*IF(AND(J3007=1,'inputs and tables'!$K$15=1),(data!C3008/data!C3007-1)*'inputs and tables'!$K$17+1,1))</f>
        <v>45151472.920458741</v>
      </c>
      <c r="P3008" s="10">
        <f ca="1">(P3007+(IF(K3007&lt;&gt;K3006,(-P3007*'inputs and tables'!$K$22-'inputs and tables'!$K$21)-P3007*'inputs and tables'!$K$22,0)*('inputs and tables'!$K$15+'inputs and tables'!$K$16)))*(IF(AND(K3007=0,'inputs and tables'!$K$16=1),data!C3007/data!C3008,1)*IF(AND(K3007=1,'inputs and tables'!$K$15=1),data!C3008/data!C3007,1))</f>
        <v>146166.55552001108</v>
      </c>
      <c r="R3008" s="36">
        <f ca="1">1-O3008/MAX($O$202:O3008)</f>
        <v>0.3336318850147969</v>
      </c>
      <c r="S3008" s="36">
        <f>1-N3008/MAX($N$202:N3008)</f>
        <v>0.59626652953363579</v>
      </c>
    </row>
    <row r="3009" spans="1:19" x14ac:dyDescent="0.4">
      <c r="A3009" s="17">
        <f t="shared" si="142"/>
        <v>3007</v>
      </c>
      <c r="B3009">
        <v>1680048000</v>
      </c>
      <c r="C3009">
        <v>28359.54</v>
      </c>
      <c r="D3009" s="14">
        <f t="shared" si="143"/>
        <v>45014</v>
      </c>
      <c r="F3009">
        <f ca="1">IF(A3009&lt;$F$2,"",AVERAGE(INDIRECT("C"&amp;A3009-$F$2+3):C3009))</f>
        <v>24542.117727272725</v>
      </c>
      <c r="G3009" s="2">
        <f ca="1">IF(A3009&lt;$G$2,"",IF(A3009=$G$2,AVERAGE(INDIRECT("C"&amp;A3009-$G$2+3):C3009),G3008+(2/($G$2+3))*(C3009-G3008)))</f>
        <v>24795.36376968072</v>
      </c>
      <c r="J3009">
        <f ca="1">IF(F3009="","",IF(C3009&lt;(F3009*(1-'inputs and tables'!$K$14)),0,IF(C3009&gt;(F3009*(1+'inputs and tables'!$K$14)),1,J3008)))</f>
        <v>1</v>
      </c>
      <c r="K3009">
        <f ca="1">IF(G3009="","",IF(C3009&lt;(G3009*(1-'inputs and tables'!$K$14)),0,IF(C3009&gt;(G3009*(1+'inputs and tables'!$K$14)),1,K3008)))</f>
        <v>1</v>
      </c>
      <c r="N3009" s="13">
        <f t="shared" si="144"/>
        <v>102053.11454172514</v>
      </c>
      <c r="O3009" s="10">
        <f ca="1">(O3008+(IF(J3008&lt;&gt;J3007,(-O3008*'inputs and tables'!$K$22-'inputs and tables'!$K$21)-O3008*'inputs and tables'!$K$22,0)*('inputs and tables'!$K$15+'inputs and tables'!$K$16)))*(IF(AND(J3008=0,'inputs and tables'!$K$16=1),(data!C3008/data!C3009-1)*'inputs and tables'!$K$18+1,1)*IF(AND(J3008=1,'inputs and tables'!$K$15=1),(data!C3009/data!C3008-1)*'inputs and tables'!$K$17+1,1))</f>
        <v>49194335.98620259</v>
      </c>
      <c r="P3009" s="10">
        <f ca="1">(P3008+(IF(K3008&lt;&gt;K3007,(-P3008*'inputs and tables'!$K$22-'inputs and tables'!$K$21)-P3008*'inputs and tables'!$K$22,0)*('inputs and tables'!$K$15+'inputs and tables'!$K$16)))*(IF(AND(K3008=0,'inputs and tables'!$K$16=1),data!C3008/data!C3009,1)*IF(AND(K3008=1,'inputs and tables'!$K$15=1),data!C3009/data!C3008,1))</f>
        <v>151983.33506019344</v>
      </c>
      <c r="R3009" s="36">
        <f ca="1">1-O3009/MAX($O$202:O3009)</f>
        <v>0.27396528133590947</v>
      </c>
      <c r="S3009" s="36">
        <f>1-N3009/MAX($N$202:N3009)</f>
        <v>0.58019973106294154</v>
      </c>
    </row>
    <row r="3010" spans="1:19" x14ac:dyDescent="0.4">
      <c r="A3010" s="17">
        <f t="shared" si="142"/>
        <v>3008</v>
      </c>
      <c r="B3010">
        <v>1680134400</v>
      </c>
      <c r="C3010">
        <v>28035.48</v>
      </c>
      <c r="D3010" s="14">
        <f t="shared" si="143"/>
        <v>45015</v>
      </c>
      <c r="F3010">
        <f ca="1">IF(A3010&lt;$F$2,"",AVERAGE(INDIRECT("C"&amp;A3010-$F$2+3):C3010))</f>
        <v>24674.59977272727</v>
      </c>
      <c r="G3010" s="2">
        <f ca="1">IF(A3010&lt;$G$2,"",IF(A3010=$G$2,AVERAGE(INDIRECT("C"&amp;A3010-$G$2+3):C3010),G3009+(2/($G$2+3))*(C3010-G3009)))</f>
        <v>24933.241056077284</v>
      </c>
      <c r="J3010">
        <f ca="1">IF(F3010="","",IF(C3010&lt;(F3010*(1-'inputs and tables'!$K$14)),0,IF(C3010&gt;(F3010*(1+'inputs and tables'!$K$14)),1,J3009)))</f>
        <v>1</v>
      </c>
      <c r="K3010">
        <f ca="1">IF(G3010="","",IF(C3010&lt;(G3010*(1-'inputs and tables'!$K$14)),0,IF(C3010&gt;(G3010*(1+'inputs and tables'!$K$14)),1,K3009)))</f>
        <v>1</v>
      </c>
      <c r="N3010" s="13">
        <f t="shared" si="144"/>
        <v>100886.96966425564</v>
      </c>
      <c r="O3010" s="10">
        <f ca="1">(O3009+(IF(J3009&lt;&gt;J3008,(-O3009*'inputs and tables'!$K$22-'inputs and tables'!$K$21)-O3009*'inputs and tables'!$K$22,0)*('inputs and tables'!$K$15+'inputs and tables'!$K$16)))*(IF(AND(J3009=0,'inputs and tables'!$K$16=1),(data!C3009/data!C3010-1)*'inputs and tables'!$K$18+1,1)*IF(AND(J3009=1,'inputs and tables'!$K$15=1),(data!C3010/data!C3009-1)*'inputs and tables'!$K$17+1,1))</f>
        <v>47929530.133593559</v>
      </c>
      <c r="P3010" s="10">
        <f ca="1">(P3009+(IF(K3009&lt;&gt;K3008,(-P3009*'inputs and tables'!$K$22-'inputs and tables'!$K$21)-P3009*'inputs and tables'!$K$22,0)*('inputs and tables'!$K$15+'inputs and tables'!$K$16)))*(IF(AND(K3009=0,'inputs and tables'!$K$16=1),data!C3009/data!C3010,1)*IF(AND(K3009=1,'inputs and tables'!$K$15=1),data!C3010/data!C3009,1))</f>
        <v>150246.64541150356</v>
      </c>
      <c r="R3010" s="36">
        <f ca="1">1-O3010/MAX($O$202:O3010)</f>
        <v>0.29263192136579508</v>
      </c>
      <c r="S3010" s="36">
        <f>1-N3010/MAX($N$202:N3010)</f>
        <v>0.58499672266265512</v>
      </c>
    </row>
    <row r="3011" spans="1:19" x14ac:dyDescent="0.4">
      <c r="A3011" s="17">
        <f t="shared" si="142"/>
        <v>3009</v>
      </c>
      <c r="B3011">
        <v>1680220800</v>
      </c>
      <c r="C3011">
        <v>28474.400000000001</v>
      </c>
      <c r="D3011" s="14">
        <f t="shared" si="143"/>
        <v>45016</v>
      </c>
      <c r="F3011">
        <f ca="1">IF(A3011&lt;$F$2,"",AVERAGE(INDIRECT("C"&amp;A3011-$F$2+3):C3011))</f>
        <v>24768.8125</v>
      </c>
      <c r="G3011" s="2">
        <f ca="1">IF(A3011&lt;$G$2,"",IF(A3011=$G$2,AVERAGE(INDIRECT("C"&amp;A3011-$G$2+3):C3011),G3010+(2/($G$2+3))*(C3011-G3010)))</f>
        <v>25083.928670712292</v>
      </c>
      <c r="J3011">
        <f ca="1">IF(F3011="","",IF(C3011&lt;(F3011*(1-'inputs and tables'!$K$14)),0,IF(C3011&gt;(F3011*(1+'inputs and tables'!$K$14)),1,J3010)))</f>
        <v>1</v>
      </c>
      <c r="K3011">
        <f ca="1">IF(G3011="","",IF(C3011&lt;(G3011*(1-'inputs and tables'!$K$14)),0,IF(C3011&gt;(G3011*(1+'inputs and tables'!$K$14)),1,K3010)))</f>
        <v>1</v>
      </c>
      <c r="N3011" s="13">
        <f t="shared" si="144"/>
        <v>102466.44355680306</v>
      </c>
      <c r="O3011" s="10">
        <f ca="1">(O3010+(IF(J3010&lt;&gt;J3009,(-O3010*'inputs and tables'!$K$22-'inputs and tables'!$K$21)-O3010*'inputs and tables'!$K$22,0)*('inputs and tables'!$K$15+'inputs and tables'!$K$16)))*(IF(AND(J3010=0,'inputs and tables'!$K$16=1),(data!C3010/data!C3011-1)*'inputs and tables'!$K$18+1,1)*IF(AND(J3010=1,'inputs and tables'!$K$15=1),(data!C3011/data!C3010-1)*'inputs and tables'!$K$17+1,1))</f>
        <v>49617882.395585634</v>
      </c>
      <c r="P3011" s="10">
        <f ca="1">(P3010+(IF(K3010&lt;&gt;K3009,(-P3010*'inputs and tables'!$K$22-'inputs and tables'!$K$21)-P3010*'inputs and tables'!$K$22,0)*('inputs and tables'!$K$15+'inputs and tables'!$K$16)))*(IF(AND(K3010=0,'inputs and tables'!$K$16=1),data!C3010/data!C3011,1)*IF(AND(K3010=1,'inputs and tables'!$K$15=1),data!C3011/data!C3010,1))</f>
        <v>152598.8882696254</v>
      </c>
      <c r="R3011" s="36">
        <f ca="1">1-O3011/MAX($O$202:O3011)</f>
        <v>0.2677143706972569</v>
      </c>
      <c r="S3011" s="36">
        <f>1-N3011/MAX($N$202:N3011)</f>
        <v>0.57849948279057495</v>
      </c>
    </row>
    <row r="3012" spans="1:19" x14ac:dyDescent="0.4">
      <c r="A3012" s="17">
        <f t="shared" si="142"/>
        <v>3010</v>
      </c>
      <c r="B3012">
        <v>1680307200</v>
      </c>
      <c r="C3012">
        <v>28471.46</v>
      </c>
      <c r="D3012" s="14">
        <f t="shared" si="143"/>
        <v>45017</v>
      </c>
      <c r="F3012">
        <f ca="1">IF(A3012&lt;$F$2,"",AVERAGE(INDIRECT("C"&amp;A3012-$F$2+3):C3012))</f>
        <v>24881.433181818178</v>
      </c>
      <c r="G3012" s="2">
        <f ca="1">IF(A3012&lt;$G$2,"",IF(A3012=$G$2,AVERAGE(INDIRECT("C"&amp;A3012-$G$2+3):C3012),G3011+(2/($G$2+3))*(C3012-G3011)))</f>
        <v>25228.078940043684</v>
      </c>
      <c r="J3012">
        <f ca="1">IF(F3012="","",IF(C3012&lt;(F3012*(1-'inputs and tables'!$K$14)),0,IF(C3012&gt;(F3012*(1+'inputs and tables'!$K$14)),1,J3011)))</f>
        <v>1</v>
      </c>
      <c r="K3012">
        <f ca="1">IF(G3012="","",IF(C3012&lt;(G3012*(1-'inputs and tables'!$K$14)),0,IF(C3012&gt;(G3012*(1+'inputs and tables'!$K$14)),1,K3011)))</f>
        <v>1</v>
      </c>
      <c r="N3012" s="13">
        <f t="shared" si="144"/>
        <v>102455.86383101228</v>
      </c>
      <c r="O3012" s="10">
        <f ca="1">(O3011+(IF(J3011&lt;&gt;J3010,(-O3011*'inputs and tables'!$K$22-'inputs and tables'!$K$21)-O3011*'inputs and tables'!$K$22,0)*('inputs and tables'!$K$15+'inputs and tables'!$K$16)))*(IF(AND(J3011=0,'inputs and tables'!$K$16=1),(data!C3011/data!C3012-1)*'inputs and tables'!$K$18+1,1)*IF(AND(J3011=1,'inputs and tables'!$K$15=1),(data!C3012/data!C3011-1)*'inputs and tables'!$K$17+1,1))</f>
        <v>49606355.469924435</v>
      </c>
      <c r="P3012" s="10">
        <f ca="1">(P3011+(IF(K3011&lt;&gt;K3010,(-P3011*'inputs and tables'!$K$22-'inputs and tables'!$K$21)-P3011*'inputs and tables'!$K$22,0)*('inputs and tables'!$K$15+'inputs and tables'!$K$16)))*(IF(AND(K3011=0,'inputs and tables'!$K$16=1),data!C3011/data!C3012,1)*IF(AND(K3011=1,'inputs and tables'!$K$15=1),data!C3012/data!C3011,1))</f>
        <v>152583.13233687481</v>
      </c>
      <c r="R3012" s="36">
        <f ca="1">1-O3012/MAX($O$202:O3012)</f>
        <v>0.26788449085563926</v>
      </c>
      <c r="S3012" s="36">
        <f>1-N3012/MAX($N$202:N3012)</f>
        <v>0.57854300298838757</v>
      </c>
    </row>
    <row r="3013" spans="1:19" x14ac:dyDescent="0.4">
      <c r="A3013" s="17">
        <f t="shared" ref="A3013:A3076" si="145">A3012+1</f>
        <v>3011</v>
      </c>
      <c r="B3013">
        <v>1680393600</v>
      </c>
      <c r="C3013">
        <v>28188.34</v>
      </c>
      <c r="D3013" s="14">
        <f t="shared" si="143"/>
        <v>45018</v>
      </c>
      <c r="F3013">
        <f ca="1">IF(A3013&lt;$F$2,"",AVERAGE(INDIRECT("C"&amp;A3013-$F$2+3):C3013))</f>
        <v>24963.495454545457</v>
      </c>
      <c r="G3013" s="2">
        <f ca="1">IF(A3013&lt;$G$2,"",IF(A3013=$G$2,AVERAGE(INDIRECT("C"&amp;A3013-$G$2+3):C3013),G3012+(2/($G$2+3))*(C3013-G3012)))</f>
        <v>25354.047495786504</v>
      </c>
      <c r="J3013">
        <f ca="1">IF(F3013="","",IF(C3013&lt;(F3013*(1-'inputs and tables'!$K$14)),0,IF(C3013&gt;(F3013*(1+'inputs and tables'!$K$14)),1,J3012)))</f>
        <v>1</v>
      </c>
      <c r="K3013">
        <f ca="1">IF(G3013="","",IF(C3013&lt;(G3013*(1-'inputs and tables'!$K$14)),0,IF(C3013&gt;(G3013*(1+'inputs and tables'!$K$14)),1,K3012)))</f>
        <v>1</v>
      </c>
      <c r="N3013" s="13">
        <f t="shared" si="144"/>
        <v>101437.0434344525</v>
      </c>
      <c r="O3013" s="10">
        <f ca="1">(O3012+(IF(J3012&lt;&gt;J3011,(-O3012*'inputs and tables'!$K$22-'inputs and tables'!$K$21)-O3012*'inputs and tables'!$K$22,0)*('inputs and tables'!$K$15+'inputs and tables'!$K$16)))*(IF(AND(J3012=0,'inputs and tables'!$K$16=1),(data!C3012/data!C3013-1)*'inputs and tables'!$K$18+1,1)*IF(AND(J3012=1,'inputs and tables'!$K$15=1),(data!C3013/data!C3012-1)*'inputs and tables'!$K$17+1,1))</f>
        <v>48496463.649784155</v>
      </c>
      <c r="P3013" s="10">
        <f ca="1">(P3012+(IF(K3012&lt;&gt;K3011,(-P3012*'inputs and tables'!$K$22-'inputs and tables'!$K$21)-P3012*'inputs and tables'!$K$22,0)*('inputs and tables'!$K$15+'inputs and tables'!$K$16)))*(IF(AND(K3012=0,'inputs and tables'!$K$16=1),data!C3012/data!C3013,1)*IF(AND(K3012=1,'inputs and tables'!$K$15=1),data!C3013/data!C3012,1))</f>
        <v>151065.84673131697</v>
      </c>
      <c r="R3013" s="36">
        <f ca="1">1-O3013/MAX($O$202:O3013)</f>
        <v>0.28426483178775652</v>
      </c>
      <c r="S3013" s="36">
        <f>1-N3013/MAX($N$202:N3013)</f>
        <v>0.58273396843216618</v>
      </c>
    </row>
    <row r="3014" spans="1:19" x14ac:dyDescent="0.4">
      <c r="A3014" s="17">
        <f t="shared" si="145"/>
        <v>3012</v>
      </c>
      <c r="B3014">
        <v>1680480000</v>
      </c>
      <c r="C3014">
        <v>27811.77</v>
      </c>
      <c r="D3014" s="14">
        <f t="shared" si="143"/>
        <v>45019</v>
      </c>
      <c r="F3014">
        <f ca="1">IF(A3014&lt;$F$2,"",AVERAGE(INDIRECT("C"&amp;A3014-$F$2+3):C3014))</f>
        <v>25035.666818181813</v>
      </c>
      <c r="G3014" s="2">
        <f ca="1">IF(A3014&lt;$G$2,"",IF(A3014=$G$2,AVERAGE(INDIRECT("C"&amp;A3014-$G$2+3):C3014),G3013+(2/($G$2+3))*(C3014-G3013)))</f>
        <v>25458.631432136015</v>
      </c>
      <c r="J3014">
        <f ca="1">IF(F3014="","",IF(C3014&lt;(F3014*(1-'inputs and tables'!$K$14)),0,IF(C3014&gt;(F3014*(1+'inputs and tables'!$K$14)),1,J3013)))</f>
        <v>1</v>
      </c>
      <c r="K3014">
        <f ca="1">IF(G3014="","",IF(C3014&lt;(G3014*(1-'inputs and tables'!$K$14)),0,IF(C3014&gt;(G3014*(1+'inputs and tables'!$K$14)),1,K3013)))</f>
        <v>1</v>
      </c>
      <c r="N3014" s="13">
        <f t="shared" si="144"/>
        <v>100081.93889668577</v>
      </c>
      <c r="O3014" s="10">
        <f ca="1">(O3013+(IF(J3013&lt;&gt;J3012,(-O3013*'inputs and tables'!$K$22-'inputs and tables'!$K$21)-O3013*'inputs and tables'!$K$22,0)*('inputs and tables'!$K$15+'inputs and tables'!$K$16)))*(IF(AND(J3013=0,'inputs and tables'!$K$16=1),(data!C3013/data!C3014-1)*'inputs and tables'!$K$18+1,1)*IF(AND(J3013=1,'inputs and tables'!$K$15=1),(data!C3014/data!C3013-1)*'inputs and tables'!$K$17+1,1))</f>
        <v>47038761.459362581</v>
      </c>
      <c r="P3014" s="10">
        <f ca="1">(P3013+(IF(K3013&lt;&gt;K3012,(-P3013*'inputs and tables'!$K$22-'inputs and tables'!$K$21)-P3013*'inputs and tables'!$K$22,0)*('inputs and tables'!$K$15+'inputs and tables'!$K$16)))*(IF(AND(K3013=0,'inputs and tables'!$K$16=1),data!C3013/data!C3014,1)*IF(AND(K3013=1,'inputs and tables'!$K$15=1),data!C3014/data!C3013,1))</f>
        <v>149047.74754904473</v>
      </c>
      <c r="R3014" s="36">
        <f ca="1">1-O3014/MAX($O$202:O3014)</f>
        <v>0.30577833285453759</v>
      </c>
      <c r="S3014" s="36">
        <f>1-N3014/MAX($N$202:N3014)</f>
        <v>0.58830825444927459</v>
      </c>
    </row>
    <row r="3015" spans="1:19" x14ac:dyDescent="0.4">
      <c r="A3015" s="17">
        <f t="shared" si="145"/>
        <v>3013</v>
      </c>
      <c r="B3015">
        <v>1680566400</v>
      </c>
      <c r="C3015">
        <v>28179.64</v>
      </c>
      <c r="D3015" s="14">
        <f t="shared" si="143"/>
        <v>45020</v>
      </c>
      <c r="F3015">
        <f ca="1">IF(A3015&lt;$F$2,"",AVERAGE(INDIRECT("C"&amp;A3015-$F$2+3):C3015))</f>
        <v>25124.265227272725</v>
      </c>
      <c r="G3015" s="2">
        <f ca="1">IF(A3015&lt;$G$2,"",IF(A3015=$G$2,AVERAGE(INDIRECT("C"&amp;A3015-$G$2+3):C3015),G3014+(2/($G$2+3))*(C3015-G3014)))</f>
        <v>25574.419030768524</v>
      </c>
      <c r="J3015">
        <f ca="1">IF(F3015="","",IF(C3015&lt;(F3015*(1-'inputs and tables'!$K$14)),0,IF(C3015&gt;(F3015*(1+'inputs and tables'!$K$14)),1,J3014)))</f>
        <v>1</v>
      </c>
      <c r="K3015">
        <f ca="1">IF(G3015="","",IF(C3015&lt;(G3015*(1-'inputs and tables'!$K$14)),0,IF(C3015&gt;(G3015*(1+'inputs and tables'!$K$14)),1,K3014)))</f>
        <v>1</v>
      </c>
      <c r="N3015" s="13">
        <f t="shared" si="144"/>
        <v>101405.73608262265</v>
      </c>
      <c r="O3015" s="10">
        <f ca="1">(O3014+(IF(J3014&lt;&gt;J3013,(-O3014*'inputs and tables'!$K$22-'inputs and tables'!$K$21)-O3014*'inputs and tables'!$K$22,0)*('inputs and tables'!$K$15+'inputs and tables'!$K$16)))*(IF(AND(J3014=0,'inputs and tables'!$K$16=1),(data!C3014/data!C3015-1)*'inputs and tables'!$K$18+1,1)*IF(AND(J3014=1,'inputs and tables'!$K$15=1),(data!C3015/data!C3014-1)*'inputs and tables'!$K$17+1,1))</f>
        <v>48438684.429048635</v>
      </c>
      <c r="P3015" s="10">
        <f ca="1">(P3014+(IF(K3014&lt;&gt;K3013,(-P3014*'inputs and tables'!$K$22-'inputs and tables'!$K$21)-P3014*'inputs and tables'!$K$22,0)*('inputs and tables'!$K$15+'inputs and tables'!$K$16)))*(IF(AND(K3014=0,'inputs and tables'!$K$16=1),data!C3014/data!C3015,1)*IF(AND(K3014=1,'inputs and tables'!$K$15=1),data!C3015/data!C3014,1))</f>
        <v>151019.22203236123</v>
      </c>
      <c r="R3015" s="36">
        <f ca="1">1-O3015/MAX($O$202:O3015)</f>
        <v>0.28511756654736609</v>
      </c>
      <c r="S3015" s="36">
        <f>1-N3015/MAX($N$202:N3015)</f>
        <v>0.58286275269099941</v>
      </c>
    </row>
    <row r="3016" spans="1:19" x14ac:dyDescent="0.4">
      <c r="A3016" s="17">
        <f t="shared" si="145"/>
        <v>3014</v>
      </c>
      <c r="B3016">
        <v>1680652800</v>
      </c>
      <c r="C3016">
        <v>28175.37</v>
      </c>
      <c r="D3016" s="14">
        <f t="shared" si="143"/>
        <v>45021</v>
      </c>
      <c r="F3016">
        <f ca="1">IF(A3016&lt;$F$2,"",AVERAGE(INDIRECT("C"&amp;A3016-$F$2+3):C3016))</f>
        <v>25199.956136363631</v>
      </c>
      <c r="G3016" s="2">
        <f ca="1">IF(A3016&lt;$G$2,"",IF(A3016=$G$2,AVERAGE(INDIRECT("C"&amp;A3016-$G$2+3):C3016),G3015+(2/($G$2+3))*(C3016-G3015)))</f>
        <v>25685.09779541667</v>
      </c>
      <c r="J3016">
        <f ca="1">IF(F3016="","",IF(C3016&lt;(F3016*(1-'inputs and tables'!$K$14)),0,IF(C3016&gt;(F3016*(1+'inputs and tables'!$K$14)),1,J3015)))</f>
        <v>1</v>
      </c>
      <c r="K3016">
        <f ca="1">IF(G3016="","",IF(C3016&lt;(G3016*(1-'inputs and tables'!$K$14)),0,IF(C3016&gt;(G3016*(1+'inputs and tables'!$K$14)),1,K3015)))</f>
        <v>1</v>
      </c>
      <c r="N3016" s="13">
        <f t="shared" si="144"/>
        <v>101390.3702904027</v>
      </c>
      <c r="O3016" s="10">
        <f ca="1">(O3015+(IF(J3015&lt;&gt;J3014,(-O3015*'inputs and tables'!$K$22-'inputs and tables'!$K$21)-O3015*'inputs and tables'!$K$22,0)*('inputs and tables'!$K$15+'inputs and tables'!$K$16)))*(IF(AND(J3015=0,'inputs and tables'!$K$16=1),(data!C3015/data!C3016-1)*'inputs and tables'!$K$18+1,1)*IF(AND(J3015=1,'inputs and tables'!$K$15=1),(data!C3016/data!C3015-1)*'inputs and tables'!$K$17+1,1))</f>
        <v>48422169.858221896</v>
      </c>
      <c r="P3016" s="10">
        <f ca="1">(P3015+(IF(K3015&lt;&gt;K3014,(-P3015*'inputs and tables'!$K$22-'inputs and tables'!$K$21)-P3015*'inputs and tables'!$K$22,0)*('inputs and tables'!$K$15+'inputs and tables'!$K$16)))*(IF(AND(K3015=0,'inputs and tables'!$K$16=1),data!C3015/data!C3016,1)*IF(AND(K3015=1,'inputs and tables'!$K$15=1),data!C3016/data!C3015,1))</f>
        <v>150996.3384157473</v>
      </c>
      <c r="R3016" s="36">
        <f ca="1">1-O3016/MAX($O$202:O3016)</f>
        <v>0.28536129687817924</v>
      </c>
      <c r="S3016" s="36">
        <f>1-N3016/MAX($N$202:N3016)</f>
        <v>0.58292596059734636</v>
      </c>
    </row>
    <row r="3017" spans="1:19" x14ac:dyDescent="0.4">
      <c r="A3017" s="17">
        <f t="shared" si="145"/>
        <v>3015</v>
      </c>
      <c r="B3017">
        <v>1680739200</v>
      </c>
      <c r="C3017">
        <v>28053.46</v>
      </c>
      <c r="D3017" s="14">
        <f t="shared" si="143"/>
        <v>45022</v>
      </c>
      <c r="F3017">
        <f ca="1">IF(A3017&lt;$F$2,"",AVERAGE(INDIRECT("C"&amp;A3017-$F$2+3):C3017))</f>
        <v>25281.75227272727</v>
      </c>
      <c r="G3017" s="2">
        <f ca="1">IF(A3017&lt;$G$2,"",IF(A3017=$G$2,AVERAGE(INDIRECT("C"&amp;A3017-$G$2+3):C3017),G3016+(2/($G$2+3))*(C3017-G3016)))</f>
        <v>25785.87916582447</v>
      </c>
      <c r="J3017">
        <f ca="1">IF(F3017="","",IF(C3017&lt;(F3017*(1-'inputs and tables'!$K$14)),0,IF(C3017&gt;(F3017*(1+'inputs and tables'!$K$14)),1,J3016)))</f>
        <v>1</v>
      </c>
      <c r="K3017">
        <f ca="1">IF(G3017="","",IF(C3017&lt;(G3017*(1-'inputs and tables'!$K$14)),0,IF(C3017&gt;(G3017*(1+'inputs and tables'!$K$14)),1,K3016)))</f>
        <v>1</v>
      </c>
      <c r="N3017" s="13">
        <f t="shared" si="144"/>
        <v>100951.67152470404</v>
      </c>
      <c r="O3017" s="10">
        <f ca="1">(O3016+(IF(J3016&lt;&gt;J3015,(-O3016*'inputs and tables'!$K$22-'inputs and tables'!$K$21)-O3016*'inputs and tables'!$K$22,0)*('inputs and tables'!$K$15+'inputs and tables'!$K$16)))*(IF(AND(J3016=0,'inputs and tables'!$K$16=1),(data!C3016/data!C3017-1)*'inputs and tables'!$K$18+1,1)*IF(AND(J3016=1,'inputs and tables'!$K$15=1),(data!C3017/data!C3016-1)*'inputs and tables'!$K$17+1,1))</f>
        <v>47950762.379396044</v>
      </c>
      <c r="P3017" s="10">
        <f ca="1">(P3016+(IF(K3016&lt;&gt;K3015,(-P3016*'inputs and tables'!$K$22-'inputs and tables'!$K$21)-P3016*'inputs and tables'!$K$22,0)*('inputs and tables'!$K$15+'inputs and tables'!$K$16)))*(IF(AND(K3016=0,'inputs and tables'!$K$16=1),data!C3016/data!C3017,1)*IF(AND(K3016=1,'inputs and tables'!$K$15=1),data!C3017/data!C3016,1))</f>
        <v>150343.00312267878</v>
      </c>
      <c r="R3017" s="36">
        <f ca="1">1-O3017/MAX($O$202:O3017)</f>
        <v>0.29231856521820654</v>
      </c>
      <c r="S3017" s="36">
        <f>1-N3017/MAX($N$202:N3017)</f>
        <v>0.58473056852773297</v>
      </c>
    </row>
    <row r="3018" spans="1:19" x14ac:dyDescent="0.4">
      <c r="A3018" s="17">
        <f t="shared" si="145"/>
        <v>3016</v>
      </c>
      <c r="B3018">
        <v>1680825600</v>
      </c>
      <c r="C3018">
        <v>27931.94</v>
      </c>
      <c r="D3018" s="14">
        <f t="shared" si="143"/>
        <v>45023</v>
      </c>
      <c r="F3018">
        <f ca="1">IF(A3018&lt;$F$2,"",AVERAGE(INDIRECT("C"&amp;A3018-$F$2+3):C3018))</f>
        <v>25366.922727272726</v>
      </c>
      <c r="G3018" s="2">
        <f ca="1">IF(A3018&lt;$G$2,"",IF(A3018=$G$2,AVERAGE(INDIRECT("C"&amp;A3018-$G$2+3):C3018),G3017+(2/($G$2+3))*(C3018-G3017)))</f>
        <v>25877.20090344896</v>
      </c>
      <c r="J3018">
        <f ca="1">IF(F3018="","",IF(C3018&lt;(F3018*(1-'inputs and tables'!$K$14)),0,IF(C3018&gt;(F3018*(1+'inputs and tables'!$K$14)),1,J3017)))</f>
        <v>1</v>
      </c>
      <c r="K3018">
        <f ca="1">IF(G3018="","",IF(C3018&lt;(G3018*(1-'inputs and tables'!$K$14)),0,IF(C3018&gt;(G3018*(1+'inputs and tables'!$K$14)),1,K3017)))</f>
        <v>1</v>
      </c>
      <c r="N3018" s="13">
        <f t="shared" si="144"/>
        <v>100514.37619201845</v>
      </c>
      <c r="O3018" s="10">
        <f ca="1">(O3017+(IF(J3017&lt;&gt;J3016,(-O3017*'inputs and tables'!$K$22-'inputs and tables'!$K$21)-O3017*'inputs and tables'!$K$22,0)*('inputs and tables'!$K$15+'inputs and tables'!$K$16)))*(IF(AND(J3017=0,'inputs and tables'!$K$16=1),(data!C3017/data!C3018-1)*'inputs and tables'!$K$18+1,1)*IF(AND(J3017=1,'inputs and tables'!$K$15=1),(data!C3018/data!C3017-1)*'inputs and tables'!$K$17+1,1))</f>
        <v>47483415.483513169</v>
      </c>
      <c r="P3018" s="10">
        <f ca="1">(P3017+(IF(K3017&lt;&gt;K3016,(-P3017*'inputs and tables'!$K$22-'inputs and tables'!$K$21)-P3017*'inputs and tables'!$K$22,0)*('inputs and tables'!$K$15+'inputs and tables'!$K$16)))*(IF(AND(K3017=0,'inputs and tables'!$K$16=1),data!C3017/data!C3018,1)*IF(AND(K3017=1,'inputs and tables'!$K$15=1),data!C3018/data!C3017,1))</f>
        <v>149691.75790232208</v>
      </c>
      <c r="R3018" s="36">
        <f ca="1">1-O3018/MAX($O$202:O3018)</f>
        <v>0.29921590543570686</v>
      </c>
      <c r="S3018" s="36">
        <f>1-N3018/MAX($N$202:N3018)</f>
        <v>0.58652940337065473</v>
      </c>
    </row>
    <row r="3019" spans="1:19" x14ac:dyDescent="0.4">
      <c r="A3019" s="17">
        <f t="shared" si="145"/>
        <v>3017</v>
      </c>
      <c r="B3019">
        <v>1680912000</v>
      </c>
      <c r="C3019">
        <v>27958.81</v>
      </c>
      <c r="D3019" s="14">
        <f t="shared" si="143"/>
        <v>45024</v>
      </c>
      <c r="F3019">
        <f ca="1">IF(A3019&lt;$F$2,"",AVERAGE(INDIRECT("C"&amp;A3019-$F$2+3):C3019))</f>
        <v>25458.183863636361</v>
      </c>
      <c r="G3019" s="2">
        <f ca="1">IF(A3019&lt;$G$2,"",IF(A3019=$G$2,AVERAGE(INDIRECT("C"&amp;A3019-$G$2+3):C3019),G3018+(2/($G$2+3))*(C3019-G3018)))</f>
        <v>25965.780013940494</v>
      </c>
      <c r="J3019">
        <f ca="1">IF(F3019="","",IF(C3019&lt;(F3019*(1-'inputs and tables'!$K$14)),0,IF(C3019&gt;(F3019*(1+'inputs and tables'!$K$14)),1,J3018)))</f>
        <v>1</v>
      </c>
      <c r="K3019">
        <f ca="1">IF(G3019="","",IF(C3019&lt;(G3019*(1-'inputs and tables'!$K$14)),0,IF(C3019&gt;(G3019*(1+'inputs and tables'!$K$14)),1,K3018)))</f>
        <v>1</v>
      </c>
      <c r="N3019" s="13">
        <f t="shared" si="144"/>
        <v>100611.0691280723</v>
      </c>
      <c r="O3019" s="10">
        <f ca="1">(O3018+(IF(J3018&lt;&gt;J3017,(-O3018*'inputs and tables'!$K$22-'inputs and tables'!$K$21)-O3018*'inputs and tables'!$K$22,0)*('inputs and tables'!$K$15+'inputs and tables'!$K$16)))*(IF(AND(J3018=0,'inputs and tables'!$K$16=1),(data!C3018/data!C3019-1)*'inputs and tables'!$K$18+1,1)*IF(AND(J3018=1,'inputs and tables'!$K$15=1),(data!C3019/data!C3018-1)*'inputs and tables'!$K$17+1,1))</f>
        <v>47586191.323343672</v>
      </c>
      <c r="P3019" s="10">
        <f ca="1">(P3018+(IF(K3018&lt;&gt;K3017,(-P3018*'inputs and tables'!$K$22-'inputs and tables'!$K$21)-P3018*'inputs and tables'!$K$22,0)*('inputs and tables'!$K$15+'inputs and tables'!$K$16)))*(IF(AND(K3018=0,'inputs and tables'!$K$16=1),data!C3018/data!C3019,1)*IF(AND(K3018=1,'inputs and tables'!$K$15=1),data!C3019/data!C3018,1))</f>
        <v>149835.758553005</v>
      </c>
      <c r="R3019" s="36">
        <f ca="1">1-O3019/MAX($O$202:O3019)</f>
        <v>0.2976990879716449</v>
      </c>
      <c r="S3019" s="36">
        <f>1-N3019/MAX($N$202:N3019)</f>
        <v>0.58613165244710863</v>
      </c>
    </row>
    <row r="3020" spans="1:19" x14ac:dyDescent="0.4">
      <c r="A3020" s="17">
        <f t="shared" si="145"/>
        <v>3018</v>
      </c>
      <c r="B3020">
        <v>1680998400</v>
      </c>
      <c r="C3020">
        <v>28340.99</v>
      </c>
      <c r="D3020" s="14">
        <f t="shared" si="143"/>
        <v>45025</v>
      </c>
      <c r="F3020">
        <f ca="1">IF(A3020&lt;$F$2,"",AVERAGE(INDIRECT("C"&amp;A3020-$F$2+3):C3020))</f>
        <v>25575.322727272727</v>
      </c>
      <c r="G3020" s="2">
        <f ca="1">IF(A3020&lt;$G$2,"",IF(A3020=$G$2,AVERAGE(INDIRECT("C"&amp;A3020-$G$2+3):C3020),G3019+(2/($G$2+3))*(C3020-G3019)))</f>
        <v>26066.852779304729</v>
      </c>
      <c r="J3020">
        <f ca="1">IF(F3020="","",IF(C3020&lt;(F3020*(1-'inputs and tables'!$K$14)),0,IF(C3020&gt;(F3020*(1+'inputs and tables'!$K$14)),1,J3019)))</f>
        <v>1</v>
      </c>
      <c r="K3020">
        <f ca="1">IF(G3020="","",IF(C3020&lt;(G3020*(1-'inputs and tables'!$K$14)),0,IF(C3020&gt;(G3020*(1+'inputs and tables'!$K$14)),1,K3019)))</f>
        <v>1</v>
      </c>
      <c r="N3020" s="13">
        <f t="shared" si="144"/>
        <v>101986.36150995002</v>
      </c>
      <c r="O3020" s="10">
        <f ca="1">(O3019+(IF(J3019&lt;&gt;J3018,(-O3019*'inputs and tables'!$K$22-'inputs and tables'!$K$21)-O3019*'inputs and tables'!$K$22,0)*('inputs and tables'!$K$15+'inputs and tables'!$K$16)))*(IF(AND(J3019=0,'inputs and tables'!$K$16=1),(data!C3019/data!C3020-1)*'inputs and tables'!$K$18+1,1)*IF(AND(J3019=1,'inputs and tables'!$K$15=1),(data!C3020/data!C3019-1)*'inputs and tables'!$K$17+1,1))</f>
        <v>49049758.758792453</v>
      </c>
      <c r="P3020" s="10">
        <f ca="1">(P3019+(IF(K3019&lt;&gt;K3018,(-P3019*'inputs and tables'!$K$22-'inputs and tables'!$K$21)-P3019*'inputs and tables'!$K$22,0)*('inputs and tables'!$K$15+'inputs and tables'!$K$16)))*(IF(AND(K3019=0,'inputs and tables'!$K$16=1),data!C3019/data!C3020,1)*IF(AND(K3019=1,'inputs and tables'!$K$15=1),data!C3020/data!C3019,1))</f>
        <v>151883.92262736251</v>
      </c>
      <c r="R3020" s="36">
        <f ca="1">1-O3020/MAX($O$202:O3020)</f>
        <v>0.27609902467289438</v>
      </c>
      <c r="S3020" s="36">
        <f>1-N3020/MAX($N$202:N3020)</f>
        <v>0.58047432278723532</v>
      </c>
    </row>
    <row r="3021" spans="1:19" x14ac:dyDescent="0.4">
      <c r="A3021" s="17">
        <f t="shared" si="145"/>
        <v>3019</v>
      </c>
      <c r="B3021">
        <v>1681084800</v>
      </c>
      <c r="C3021">
        <v>29660.41</v>
      </c>
      <c r="D3021" s="14">
        <f t="shared" si="143"/>
        <v>45026</v>
      </c>
      <c r="F3021">
        <f ca="1">IF(A3021&lt;$F$2,"",AVERAGE(INDIRECT("C"&amp;A3021-$F$2+3):C3021))</f>
        <v>25723.065909090907</v>
      </c>
      <c r="G3021" s="2">
        <f ca="1">IF(A3021&lt;$G$2,"",IF(A3021=$G$2,AVERAGE(INDIRECT("C"&amp;A3021-$G$2+3):C3021),G3020+(2/($G$2+3))*(C3021-G3020)))</f>
        <v>26219.770107844954</v>
      </c>
      <c r="J3021">
        <f ca="1">IF(F3021="","",IF(C3021&lt;(F3021*(1-'inputs and tables'!$K$14)),0,IF(C3021&gt;(F3021*(1+'inputs and tables'!$K$14)),1,J3020)))</f>
        <v>1</v>
      </c>
      <c r="K3021">
        <f ca="1">IF(G3021="","",IF(C3021&lt;(G3021*(1-'inputs and tables'!$K$14)),0,IF(C3021&gt;(G3021*(1+'inputs and tables'!$K$14)),1,K3020)))</f>
        <v>1</v>
      </c>
      <c r="N3021" s="13">
        <f t="shared" si="144"/>
        <v>106734.35532045056</v>
      </c>
      <c r="O3021" s="10">
        <f ca="1">(O3020+(IF(J3020&lt;&gt;J3019,(-O3020*'inputs and tables'!$K$22-'inputs and tables'!$K$21)-O3020*'inputs and tables'!$K$22,0)*('inputs and tables'!$K$15+'inputs and tables'!$K$16)))*(IF(AND(J3020=0,'inputs and tables'!$K$16=1),(data!C3020/data!C3021-1)*'inputs and tables'!$K$18+1,1)*IF(AND(J3020=1,'inputs and tables'!$K$15=1),(data!C3021/data!C3020-1)*'inputs and tables'!$K$17+1,1))</f>
        <v>54187679.966853037</v>
      </c>
      <c r="P3021" s="10">
        <f ca="1">(P3020+(IF(K3020&lt;&gt;K3019,(-P3020*'inputs and tables'!$K$22-'inputs and tables'!$K$21)-P3020*'inputs and tables'!$K$22,0)*('inputs and tables'!$K$15+'inputs and tables'!$K$16)))*(IF(AND(K3020=0,'inputs and tables'!$K$16=1),data!C3020/data!C3021,1)*IF(AND(K3020=1,'inputs and tables'!$K$15=1),data!C3021/data!C3020,1))</f>
        <v>158954.90656945464</v>
      </c>
      <c r="R3021" s="36">
        <f ca="1">1-O3021/MAX($O$202:O3021)</f>
        <v>0.20027100292952205</v>
      </c>
      <c r="S3021" s="36">
        <f>1-N3021/MAX($N$202:N3021)</f>
        <v>0.56094322775392613</v>
      </c>
    </row>
    <row r="3022" spans="1:19" x14ac:dyDescent="0.4">
      <c r="A3022" s="17">
        <f t="shared" si="145"/>
        <v>3020</v>
      </c>
      <c r="B3022">
        <v>1681171200</v>
      </c>
      <c r="C3022">
        <v>30227.19</v>
      </c>
      <c r="D3022" s="14">
        <f t="shared" si="143"/>
        <v>45027</v>
      </c>
      <c r="F3022">
        <f ca="1">IF(A3022&lt;$F$2,"",AVERAGE(INDIRECT("C"&amp;A3022-$F$2+3):C3022))</f>
        <v>25874.664999999994</v>
      </c>
      <c r="G3022" s="2">
        <f ca="1">IF(A3022&lt;$G$2,"",IF(A3022=$G$2,AVERAGE(INDIRECT("C"&amp;A3022-$G$2+3):C3022),G3021+(2/($G$2+3))*(C3022-G3021)))</f>
        <v>26390.298613894105</v>
      </c>
      <c r="J3022">
        <f ca="1">IF(F3022="","",IF(C3022&lt;(F3022*(1-'inputs and tables'!$K$14)),0,IF(C3022&gt;(F3022*(1+'inputs and tables'!$K$14)),1,J3021)))</f>
        <v>1</v>
      </c>
      <c r="K3022">
        <f ca="1">IF(G3022="","",IF(C3022&lt;(G3022*(1-'inputs and tables'!$K$14)),0,IF(C3022&gt;(G3022*(1+'inputs and tables'!$K$14)),1,K3021)))</f>
        <v>1</v>
      </c>
      <c r="N3022" s="13">
        <f t="shared" si="144"/>
        <v>108773.93932851129</v>
      </c>
      <c r="O3022" s="10">
        <f ca="1">(O3021+(IF(J3021&lt;&gt;J3020,(-O3021*'inputs and tables'!$K$22-'inputs and tables'!$K$21)-O3021*'inputs and tables'!$K$22,0)*('inputs and tables'!$K$15+'inputs and tables'!$K$16)))*(IF(AND(J3021=0,'inputs and tables'!$K$16=1),(data!C3021/data!C3022-1)*'inputs and tables'!$K$18+1,1)*IF(AND(J3021=1,'inputs and tables'!$K$15=1),(data!C3022/data!C3021-1)*'inputs and tables'!$K$17+1,1))</f>
        <v>56517489.629501969</v>
      </c>
      <c r="P3022" s="10">
        <f ca="1">(P3021+(IF(K3021&lt;&gt;K3020,(-P3021*'inputs and tables'!$K$22-'inputs and tables'!$K$21)-P3021*'inputs and tables'!$K$22,0)*('inputs and tables'!$K$15+'inputs and tables'!$K$16)))*(IF(AND(K3021=0,'inputs and tables'!$K$16=1),data!C3021/data!C3022,1)*IF(AND(K3021=1,'inputs and tables'!$K$15=1),data!C3022/data!C3021,1))</f>
        <v>161992.37172740206</v>
      </c>
      <c r="R3022" s="36">
        <f ca="1">1-O3022/MAX($O$202:O3022)</f>
        <v>0.16588650176587971</v>
      </c>
      <c r="S3022" s="36">
        <f>1-N3022/MAX($N$202:N3022)</f>
        <v>0.55255330336064812</v>
      </c>
    </row>
    <row r="3023" spans="1:19" x14ac:dyDescent="0.4">
      <c r="A3023" s="17">
        <f t="shared" si="145"/>
        <v>3021</v>
      </c>
      <c r="B3023">
        <v>1681257600</v>
      </c>
      <c r="C3023">
        <v>29912.2</v>
      </c>
      <c r="D3023" s="14">
        <f t="shared" si="143"/>
        <v>45028</v>
      </c>
      <c r="F3023">
        <f ca="1">IF(A3023&lt;$F$2,"",AVERAGE(INDIRECT("C"&amp;A3023-$F$2+3):C3023))</f>
        <v>26020.634999999998</v>
      </c>
      <c r="G3023" s="2">
        <f ca="1">IF(A3023&lt;$G$2,"",IF(A3023=$G$2,AVERAGE(INDIRECT("C"&amp;A3023-$G$2+3):C3023),G3022+(2/($G$2+3))*(C3023-G3022)))</f>
        <v>26540.166757983719</v>
      </c>
      <c r="J3023">
        <f ca="1">IF(F3023="","",IF(C3023&lt;(F3023*(1-'inputs and tables'!$K$14)),0,IF(C3023&gt;(F3023*(1+'inputs and tables'!$K$14)),1,J3022)))</f>
        <v>1</v>
      </c>
      <c r="K3023">
        <f ca="1">IF(G3023="","",IF(C3023&lt;(G3023*(1-'inputs and tables'!$K$14)),0,IF(C3023&gt;(G3023*(1+'inputs and tables'!$K$14)),1,K3022)))</f>
        <v>1</v>
      </c>
      <c r="N3023" s="13">
        <f t="shared" si="144"/>
        <v>107640.43326496097</v>
      </c>
      <c r="O3023" s="10">
        <f ca="1">(O3022+(IF(J3022&lt;&gt;J3021,(-O3022*'inputs and tables'!$K$22-'inputs and tables'!$K$21)-O3022*'inputs and tables'!$K$22,0)*('inputs and tables'!$K$15+'inputs and tables'!$K$16)))*(IF(AND(J3022=0,'inputs and tables'!$K$16=1),(data!C3022/data!C3023-1)*'inputs and tables'!$K$18+1,1)*IF(AND(J3022=1,'inputs and tables'!$K$15=1),(data!C3023/data!C3022-1)*'inputs and tables'!$K$17+1,1))</f>
        <v>55192341.670614876</v>
      </c>
      <c r="P3023" s="10">
        <f ca="1">(P3022+(IF(K3022&lt;&gt;K3021,(-P3022*'inputs and tables'!$K$22-'inputs and tables'!$K$21)-P3022*'inputs and tables'!$K$22,0)*('inputs and tables'!$K$15+'inputs and tables'!$K$16)))*(IF(AND(K3022=0,'inputs and tables'!$K$16=1),data!C3022/data!C3023,1)*IF(AND(K3022=1,'inputs and tables'!$K$15=1),data!C3023/data!C3022,1))</f>
        <v>160304.28966716377</v>
      </c>
      <c r="R3023" s="36">
        <f ca="1">1-O3023/MAX($O$202:O3023)</f>
        <v>0.18544370090743789</v>
      </c>
      <c r="S3023" s="36">
        <f>1-N3023/MAX($N$202:N3023)</f>
        <v>0.55721603366983097</v>
      </c>
    </row>
    <row r="3024" spans="1:19" x14ac:dyDescent="0.4">
      <c r="A3024" s="17">
        <f t="shared" si="145"/>
        <v>3022</v>
      </c>
      <c r="B3024">
        <v>1681344000</v>
      </c>
      <c r="C3024">
        <v>30406.78</v>
      </c>
      <c r="D3024" s="14">
        <f t="shared" si="143"/>
        <v>45029</v>
      </c>
      <c r="F3024">
        <f ca="1">IF(A3024&lt;$F$2,"",AVERAGE(INDIRECT("C"&amp;A3024-$F$2+3):C3024))</f>
        <v>26185.668181818179</v>
      </c>
      <c r="G3024" s="2">
        <f ca="1">IF(A3024&lt;$G$2,"",IF(A3024=$G$2,AVERAGE(INDIRECT("C"&amp;A3024-$G$2+3):C3024),G3023+(2/($G$2+3))*(C3024-G3023)))</f>
        <v>26704.703491686541</v>
      </c>
      <c r="J3024">
        <f ca="1">IF(F3024="","",IF(C3024&lt;(F3024*(1-'inputs and tables'!$K$14)),0,IF(C3024&gt;(F3024*(1+'inputs and tables'!$K$14)),1,J3023)))</f>
        <v>1</v>
      </c>
      <c r="K3024">
        <f ca="1">IF(G3024="","",IF(C3024&lt;(G3024*(1-'inputs and tables'!$K$14)),0,IF(C3024&gt;(G3024*(1+'inputs and tables'!$K$14)),1,K3023)))</f>
        <v>1</v>
      </c>
      <c r="N3024" s="13">
        <f t="shared" si="144"/>
        <v>109420.20223829574</v>
      </c>
      <c r="O3024" s="10">
        <f ca="1">(O3023+(IF(J3023&lt;&gt;J3022,(-O3023*'inputs and tables'!$K$22-'inputs and tables'!$K$21)-O3023*'inputs and tables'!$K$22,0)*('inputs and tables'!$K$15+'inputs and tables'!$K$16)))*(IF(AND(J3023=0,'inputs and tables'!$K$16=1),(data!C3023/data!C3024-1)*'inputs and tables'!$K$18+1,1)*IF(AND(J3023=1,'inputs and tables'!$K$15=1),(data!C3024/data!C3023-1)*'inputs and tables'!$K$17+1,1))</f>
        <v>57245628.081269011</v>
      </c>
      <c r="P3024" s="10">
        <f ca="1">(P3023+(IF(K3023&lt;&gt;K3022,(-P3023*'inputs and tables'!$K$22-'inputs and tables'!$K$21)-P3023*'inputs and tables'!$K$22,0)*('inputs and tables'!$K$15+'inputs and tables'!$K$16)))*(IF(AND(K3023=0,'inputs and tables'!$K$16=1),data!C3023/data!C3024,1)*IF(AND(K3023=1,'inputs and tables'!$K$15=1),data!C3024/data!C3023,1))</f>
        <v>162954.82341538643</v>
      </c>
      <c r="R3024" s="36">
        <f ca="1">1-O3024/MAX($O$202:O3024)</f>
        <v>0.15514026878236187</v>
      </c>
      <c r="S3024" s="36">
        <f>1-N3024/MAX($N$202:N3024)</f>
        <v>0.54989487059698527</v>
      </c>
    </row>
    <row r="3025" spans="1:19" x14ac:dyDescent="0.4">
      <c r="A3025" s="17">
        <f t="shared" si="145"/>
        <v>3023</v>
      </c>
      <c r="B3025">
        <v>1681430400</v>
      </c>
      <c r="C3025">
        <v>30492.92</v>
      </c>
      <c r="D3025" s="14">
        <f t="shared" si="143"/>
        <v>45030</v>
      </c>
      <c r="F3025">
        <f ca="1">IF(A3025&lt;$F$2,"",AVERAGE(INDIRECT("C"&amp;A3025-$F$2+3):C3025))</f>
        <v>26341.609090909093</v>
      </c>
      <c r="G3025" s="2">
        <f ca="1">IF(A3025&lt;$G$2,"",IF(A3025=$G$2,AVERAGE(INDIRECT("C"&amp;A3025-$G$2+3):C3025),G3024+(2/($G$2+3))*(C3025-G3024)))</f>
        <v>26865.904194167964</v>
      </c>
      <c r="J3025">
        <f ca="1">IF(F3025="","",IF(C3025&lt;(F3025*(1-'inputs and tables'!$K$14)),0,IF(C3025&gt;(F3025*(1+'inputs and tables'!$K$14)),1,J3024)))</f>
        <v>1</v>
      </c>
      <c r="K3025">
        <f ca="1">IF(G3025="","",IF(C3025&lt;(G3025*(1-'inputs and tables'!$K$14)),0,IF(C3025&gt;(G3025*(1+'inputs and tables'!$K$14)),1,K3024)))</f>
        <v>1</v>
      </c>
      <c r="N3025" s="13">
        <f t="shared" si="144"/>
        <v>109730.18100687323</v>
      </c>
      <c r="O3025" s="10">
        <f ca="1">(O3024+(IF(J3024&lt;&gt;J3023,(-O3024*'inputs and tables'!$K$22-'inputs and tables'!$K$21)-O3024*'inputs and tables'!$K$22,0)*('inputs and tables'!$K$15+'inputs and tables'!$K$16)))*(IF(AND(J3024=0,'inputs and tables'!$K$16=1),(data!C3024/data!C3025-1)*'inputs and tables'!$K$18+1,1)*IF(AND(J3024=1,'inputs and tables'!$K$15=1),(data!C3025/data!C3024-1)*'inputs and tables'!$K$17+1,1))</f>
        <v>57610515.826915585</v>
      </c>
      <c r="P3025" s="10">
        <f ca="1">(P3024+(IF(K3024&lt;&gt;K3023,(-P3024*'inputs and tables'!$K$22-'inputs and tables'!$K$21)-P3024*'inputs and tables'!$K$22,0)*('inputs and tables'!$K$15+'inputs and tables'!$K$16)))*(IF(AND(K3024=0,'inputs and tables'!$K$16=1),data!C3024/data!C3025,1)*IF(AND(K3024=1,'inputs and tables'!$K$15=1),data!C3025/data!C3024,1))</f>
        <v>163416.46152665641</v>
      </c>
      <c r="R3025" s="36">
        <f ca="1">1-O3025/MAX($O$202:O3025)</f>
        <v>0.14975507216483275</v>
      </c>
      <c r="S3025" s="36">
        <f>1-N3025/MAX($N$202:N3025)</f>
        <v>0.54861975840665222</v>
      </c>
    </row>
    <row r="3026" spans="1:19" x14ac:dyDescent="0.4">
      <c r="A3026" s="17">
        <f t="shared" si="145"/>
        <v>3024</v>
      </c>
      <c r="B3026">
        <v>1681516800</v>
      </c>
      <c r="C3026">
        <v>30324.11</v>
      </c>
      <c r="D3026" s="14">
        <f t="shared" si="143"/>
        <v>45031</v>
      </c>
      <c r="F3026">
        <f ca="1">IF(A3026&lt;$F$2,"",AVERAGE(INDIRECT("C"&amp;A3026-$F$2+3):C3026))</f>
        <v>26497.42431818182</v>
      </c>
      <c r="G3026" s="2">
        <f ca="1">IF(A3026&lt;$G$2,"",IF(A3026=$G$2,AVERAGE(INDIRECT("C"&amp;A3026-$G$2+3):C3026),G3025+(2/($G$2+3))*(C3026-G3025)))</f>
        <v>27013.061888033157</v>
      </c>
      <c r="J3026">
        <f ca="1">IF(F3026="","",IF(C3026&lt;(F3026*(1-'inputs and tables'!$K$14)),0,IF(C3026&gt;(F3026*(1+'inputs and tables'!$K$14)),1,J3025)))</f>
        <v>1</v>
      </c>
      <c r="K3026">
        <f ca="1">IF(G3026="","",IF(C3026&lt;(G3026*(1-'inputs and tables'!$K$14)),0,IF(C3026&gt;(G3026*(1+'inputs and tables'!$K$14)),1,K3025)))</f>
        <v>1</v>
      </c>
      <c r="N3026" s="13">
        <f t="shared" si="144"/>
        <v>109122.71042498833</v>
      </c>
      <c r="O3026" s="10">
        <f ca="1">(O3025+(IF(J3025&lt;&gt;J3024,(-O3025*'inputs and tables'!$K$22-'inputs and tables'!$K$21)-O3025*'inputs and tables'!$K$22,0)*('inputs and tables'!$K$15+'inputs and tables'!$K$16)))*(IF(AND(J3025=0,'inputs and tables'!$K$16=1),(data!C3025/data!C3026-1)*'inputs and tables'!$K$18+1,1)*IF(AND(J3025=1,'inputs and tables'!$K$15=1),(data!C3026/data!C3025-1)*'inputs and tables'!$K$17+1,1))</f>
        <v>56892914.162408926</v>
      </c>
      <c r="P3026" s="10">
        <f ca="1">(P3025+(IF(K3025&lt;&gt;K3024,(-P3025*'inputs and tables'!$K$22-'inputs and tables'!$K$21)-P3025*'inputs and tables'!$K$22,0)*('inputs and tables'!$K$15+'inputs and tables'!$K$16)))*(IF(AND(K3025=0,'inputs and tables'!$K$16=1),data!C3025/data!C3026,1)*IF(AND(K3025=1,'inputs and tables'!$K$15=1),data!C3026/data!C3025,1))</f>
        <v>162511.78159209079</v>
      </c>
      <c r="R3026" s="36">
        <f ca="1">1-O3026/MAX($O$202:O3026)</f>
        <v>0.16034579794979109</v>
      </c>
      <c r="S3026" s="36">
        <f>1-N3026/MAX($N$202:N3026)</f>
        <v>0.55111861711166865</v>
      </c>
    </row>
    <row r="3027" spans="1:19" x14ac:dyDescent="0.4">
      <c r="A3027" s="17">
        <f t="shared" si="145"/>
        <v>3025</v>
      </c>
      <c r="B3027">
        <v>1681603200</v>
      </c>
      <c r="C3027">
        <v>30326.09</v>
      </c>
      <c r="D3027" s="14">
        <f t="shared" si="143"/>
        <v>45032</v>
      </c>
      <c r="F3027">
        <f ca="1">IF(A3027&lt;$F$2,"",AVERAGE(INDIRECT("C"&amp;A3027-$F$2+3):C3027))</f>
        <v>26678.513181818184</v>
      </c>
      <c r="G3027" s="2">
        <f ca="1">IF(A3027&lt;$G$2,"",IF(A3027=$G$2,AVERAGE(INDIRECT("C"&amp;A3027-$G$2+3):C3027),G3026+(2/($G$2+3))*(C3027-G3026)))</f>
        <v>27154.041807691319</v>
      </c>
      <c r="J3027">
        <f ca="1">IF(F3027="","",IF(C3027&lt;(F3027*(1-'inputs and tables'!$K$14)),0,IF(C3027&gt;(F3027*(1+'inputs and tables'!$K$14)),1,J3026)))</f>
        <v>1</v>
      </c>
      <c r="K3027">
        <f ca="1">IF(G3027="","",IF(C3027&lt;(G3027*(1-'inputs and tables'!$K$14)),0,IF(C3027&gt;(G3027*(1+'inputs and tables'!$K$14)),1,K3026)))</f>
        <v>1</v>
      </c>
      <c r="N3027" s="13">
        <f t="shared" si="144"/>
        <v>109129.83554643927</v>
      </c>
      <c r="O3027" s="10">
        <f ca="1">(O3026+(IF(J3026&lt;&gt;J3025,(-O3026*'inputs and tables'!$K$22-'inputs and tables'!$K$21)-O3026*'inputs and tables'!$K$22,0)*('inputs and tables'!$K$15+'inputs and tables'!$K$16)))*(IF(AND(J3026=0,'inputs and tables'!$K$16=1),(data!C3026/data!C3027-1)*'inputs and tables'!$K$18+1,1)*IF(AND(J3026=1,'inputs and tables'!$K$15=1),(data!C3027/data!C3026-1)*'inputs and tables'!$K$17+1,1))</f>
        <v>56901272.459902033</v>
      </c>
      <c r="P3027" s="10">
        <f ca="1">(P3026+(IF(K3026&lt;&gt;K3025,(-P3026*'inputs and tables'!$K$22-'inputs and tables'!$K$21)-P3026*'inputs and tables'!$K$22,0)*('inputs and tables'!$K$15+'inputs and tables'!$K$16)))*(IF(AND(K3026=0,'inputs and tables'!$K$16=1),data!C3026/data!C3027,1)*IF(AND(K3026=1,'inputs and tables'!$K$15=1),data!C3027/data!C3026,1))</f>
        <v>162522.39273047383</v>
      </c>
      <c r="R3027" s="36">
        <f ca="1">1-O3027/MAX($O$202:O3027)</f>
        <v>0.16022244199737767</v>
      </c>
      <c r="S3027" s="36">
        <f>1-N3027/MAX($N$202:N3027)</f>
        <v>0.55108930759069286</v>
      </c>
    </row>
    <row r="3028" spans="1:19" x14ac:dyDescent="0.4">
      <c r="A3028" s="17">
        <f t="shared" si="145"/>
        <v>3026</v>
      </c>
      <c r="B3028">
        <v>1681689600</v>
      </c>
      <c r="C3028">
        <v>29449.91</v>
      </c>
      <c r="D3028" s="14">
        <f t="shared" si="143"/>
        <v>45033</v>
      </c>
      <c r="F3028">
        <f ca="1">IF(A3028&lt;$F$2,"",AVERAGE(INDIRECT("C"&amp;A3028-$F$2+3):C3028))</f>
        <v>26839.853181818176</v>
      </c>
      <c r="G3028" s="2">
        <f ca="1">IF(A3028&lt;$G$2,"",IF(A3028=$G$2,AVERAGE(INDIRECT("C"&amp;A3028-$G$2+3):C3028),G3027+(2/($G$2+3))*(C3028-G3027)))</f>
        <v>27251.738326512965</v>
      </c>
      <c r="J3028">
        <f ca="1">IF(F3028="","",IF(C3028&lt;(F3028*(1-'inputs and tables'!$K$14)),0,IF(C3028&gt;(F3028*(1+'inputs and tables'!$K$14)),1,J3027)))</f>
        <v>1</v>
      </c>
      <c r="K3028">
        <f ca="1">IF(G3028="","",IF(C3028&lt;(G3028*(1-'inputs and tables'!$K$14)),0,IF(C3028&gt;(G3028*(1+'inputs and tables'!$K$14)),1,K3027)))</f>
        <v>1</v>
      </c>
      <c r="N3028" s="13">
        <f t="shared" si="144"/>
        <v>105976.86134801543</v>
      </c>
      <c r="O3028" s="10">
        <f ca="1">(O3027+(IF(J3027&lt;&gt;J3026,(-O3027*'inputs and tables'!$K$22-'inputs and tables'!$K$21)-O3027*'inputs and tables'!$K$22,0)*('inputs and tables'!$K$15+'inputs and tables'!$K$16)))*(IF(AND(J3027=0,'inputs and tables'!$K$16=1),(data!C3027/data!C3028-1)*'inputs and tables'!$K$18+1,1)*IF(AND(J3027=1,'inputs and tables'!$K$15=1),(data!C3028/data!C3027-1)*'inputs and tables'!$K$17+1,1))</f>
        <v>53202297.318899252</v>
      </c>
      <c r="P3028" s="10">
        <f ca="1">(P3027+(IF(K3027&lt;&gt;K3026,(-P3027*'inputs and tables'!$K$22-'inputs and tables'!$K$21)-P3027*'inputs and tables'!$K$22,0)*('inputs and tables'!$K$15+'inputs and tables'!$K$16)))*(IF(AND(K3027=0,'inputs and tables'!$K$16=1),data!C3027/data!C3028,1)*IF(AND(K3027=1,'inputs and tables'!$K$15=1),data!C3028/data!C3027,1))</f>
        <v>157826.80322115737</v>
      </c>
      <c r="R3028" s="36">
        <f ca="1">1-O3028/MAX($O$202:O3028)</f>
        <v>0.21481377496295806</v>
      </c>
      <c r="S3028" s="36">
        <f>1-N3028/MAX($N$202:N3028)</f>
        <v>0.56405921470615628</v>
      </c>
    </row>
    <row r="3029" spans="1:19" x14ac:dyDescent="0.4">
      <c r="A3029" s="17">
        <f t="shared" si="145"/>
        <v>3027</v>
      </c>
      <c r="B3029">
        <v>1681776000</v>
      </c>
      <c r="C3029">
        <v>30393.4</v>
      </c>
      <c r="D3029" s="14">
        <f t="shared" si="143"/>
        <v>45034</v>
      </c>
      <c r="F3029">
        <f ca="1">IF(A3029&lt;$F$2,"",AVERAGE(INDIRECT("C"&amp;A3029-$F$2+3):C3029))</f>
        <v>27020.778409090908</v>
      </c>
      <c r="G3029" s="2">
        <f ca="1">IF(A3029&lt;$G$2,"",IF(A3029=$G$2,AVERAGE(INDIRECT("C"&amp;A3029-$G$2+3):C3029),G3028+(2/($G$2+3))*(C3029-G3028)))</f>
        <v>27385.426057299646</v>
      </c>
      <c r="J3029">
        <f ca="1">IF(F3029="","",IF(C3029&lt;(F3029*(1-'inputs and tables'!$K$14)),0,IF(C3029&gt;(F3029*(1+'inputs and tables'!$K$14)),1,J3028)))</f>
        <v>1</v>
      </c>
      <c r="K3029">
        <f ca="1">IF(G3029="","",IF(C3029&lt;(G3029*(1-'inputs and tables'!$K$14)),0,IF(C3029&gt;(G3029*(1+'inputs and tables'!$K$14)),1,K3028)))</f>
        <v>1</v>
      </c>
      <c r="N3029" s="13">
        <f t="shared" si="144"/>
        <v>109372.05369030914</v>
      </c>
      <c r="O3029" s="10">
        <f ca="1">(O3028+(IF(J3028&lt;&gt;J3027,(-O3028*'inputs and tables'!$K$22-'inputs and tables'!$K$21)-O3028*'inputs and tables'!$K$22,0)*('inputs and tables'!$K$15+'inputs and tables'!$K$16)))*(IF(AND(J3028=0,'inputs and tables'!$K$16=1),(data!C3028/data!C3029-1)*'inputs and tables'!$K$18+1,1)*IF(AND(J3028=1,'inputs and tables'!$K$15=1),(data!C3029/data!C3028-1)*'inputs and tables'!$K$17+1,1))</f>
        <v>57037304.959641397</v>
      </c>
      <c r="P3029" s="10">
        <f ca="1">(P3028+(IF(K3028&lt;&gt;K3027,(-P3028*'inputs and tables'!$K$22-'inputs and tables'!$K$21)-P3028*'inputs and tables'!$K$22,0)*('inputs and tables'!$K$15+'inputs and tables'!$K$16)))*(IF(AND(K3028=0,'inputs and tables'!$K$16=1),data!C3028/data!C3029,1)*IF(AND(K3028=1,'inputs and tables'!$K$15=1),data!C3029/data!C3028,1))</f>
        <v>162883.11784388896</v>
      </c>
      <c r="R3029" s="36">
        <f ca="1">1-O3029/MAX($O$202:O3029)</f>
        <v>0.15821480604300397</v>
      </c>
      <c r="S3029" s="36">
        <f>1-N3029/MAX($N$202:N3029)</f>
        <v>0.55009293190539776</v>
      </c>
    </row>
    <row r="3030" spans="1:19" x14ac:dyDescent="0.4">
      <c r="A3030" s="17">
        <f t="shared" si="145"/>
        <v>3028</v>
      </c>
      <c r="B3030">
        <v>1681862400</v>
      </c>
      <c r="C3030">
        <v>28809.72</v>
      </c>
      <c r="D3030" s="14">
        <f t="shared" si="143"/>
        <v>45035</v>
      </c>
      <c r="F3030">
        <f ca="1">IF(A3030&lt;$F$2,"",AVERAGE(INDIRECT("C"&amp;A3030-$F$2+3):C3030))</f>
        <v>27166.219545454544</v>
      </c>
      <c r="G3030" s="2">
        <f ca="1">IF(A3030&lt;$G$2,"",IF(A3030=$G$2,AVERAGE(INDIRECT("C"&amp;A3030-$G$2+3):C3030),G3029+(2/($G$2+3))*(C3030-G3029)))</f>
        <v>27446.034310180512</v>
      </c>
      <c r="J3030">
        <f ca="1">IF(F3030="","",IF(C3030&lt;(F3030*(1-'inputs and tables'!$K$14)),0,IF(C3030&gt;(F3030*(1+'inputs and tables'!$K$14)),1,J3029)))</f>
        <v>1</v>
      </c>
      <c r="K3030">
        <f ca="1">IF(G3030="","",IF(C3030&lt;(G3030*(1-'inputs and tables'!$K$14)),0,IF(C3030&gt;(G3030*(1+'inputs and tables'!$K$14)),1,K3029)))</f>
        <v>1</v>
      </c>
      <c r="N3030" s="13">
        <f t="shared" si="144"/>
        <v>103673.10806434203</v>
      </c>
      <c r="O3030" s="10">
        <f ca="1">(O3029+(IF(J3029&lt;&gt;J3028,(-O3029*'inputs and tables'!$K$22-'inputs and tables'!$K$21)-O3029*'inputs and tables'!$K$22,0)*('inputs and tables'!$K$15+'inputs and tables'!$K$16)))*(IF(AND(J3029=0,'inputs and tables'!$K$16=1),(data!C3029/data!C3030-1)*'inputs and tables'!$K$18+1,1)*IF(AND(J3029=1,'inputs and tables'!$K$15=1),(data!C3030/data!C3029-1)*'inputs and tables'!$K$17+1,1))</f>
        <v>50350330.550177798</v>
      </c>
      <c r="P3030" s="10">
        <f ca="1">(P3029+(IF(K3029&lt;&gt;K3028,(-P3029*'inputs and tables'!$K$22-'inputs and tables'!$K$21)-P3029*'inputs and tables'!$K$22,0)*('inputs and tables'!$K$15+'inputs and tables'!$K$16)))*(IF(AND(K3029=0,'inputs and tables'!$K$16=1),data!C3029/data!C3030,1)*IF(AND(K3029=1,'inputs and tables'!$K$15=1),data!C3030/data!C3029,1))</f>
        <v>154395.92206891775</v>
      </c>
      <c r="R3030" s="36">
        <f ca="1">1-O3030/MAX($O$202:O3030)</f>
        <v>0.25690453295486915</v>
      </c>
      <c r="S3030" s="36">
        <f>1-N3030/MAX($N$202:N3030)</f>
        <v>0.57353581179379653</v>
      </c>
    </row>
    <row r="3031" spans="1:19" x14ac:dyDescent="0.4">
      <c r="A3031" s="17">
        <f t="shared" si="145"/>
        <v>3029</v>
      </c>
      <c r="B3031">
        <v>1681948800</v>
      </c>
      <c r="C3031">
        <v>28248.18</v>
      </c>
      <c r="D3031" s="14">
        <f t="shared" si="143"/>
        <v>45036</v>
      </c>
      <c r="F3031">
        <f ca="1">IF(A3031&lt;$F$2,"",AVERAGE(INDIRECT("C"&amp;A3031-$F$2+3):C3031))</f>
        <v>27303.712727272723</v>
      </c>
      <c r="G3031" s="2">
        <f ca="1">IF(A3031&lt;$G$2,"",IF(A3031=$G$2,AVERAGE(INDIRECT("C"&amp;A3031-$G$2+3):C3031),G3030+(2/($G$2+3))*(C3031-G3030)))</f>
        <v>27480.168169321765</v>
      </c>
      <c r="J3031">
        <f ca="1">IF(F3031="","",IF(C3031&lt;(F3031*(1-'inputs and tables'!$K$14)),0,IF(C3031&gt;(F3031*(1+'inputs and tables'!$K$14)),1,J3030)))</f>
        <v>1</v>
      </c>
      <c r="K3031">
        <f ca="1">IF(G3031="","",IF(C3031&lt;(G3031*(1-'inputs and tables'!$K$14)),0,IF(C3031&gt;(G3031*(1+'inputs and tables'!$K$14)),1,K3030)))</f>
        <v>1</v>
      </c>
      <c r="N3031" s="13">
        <f t="shared" si="144"/>
        <v>101652.38043830295</v>
      </c>
      <c r="O3031" s="10">
        <f ca="1">(O3030+(IF(J3030&lt;&gt;J3029,(-O3030*'inputs and tables'!$K$22-'inputs and tables'!$K$21)-O3030*'inputs and tables'!$K$22,0)*('inputs and tables'!$K$15+'inputs and tables'!$K$16)))*(IF(AND(J3030=0,'inputs and tables'!$K$16=1),(data!C3030/data!C3031-1)*'inputs and tables'!$K$18+1,1)*IF(AND(J3030=1,'inputs and tables'!$K$15=1),(data!C3031/data!C3030-1)*'inputs and tables'!$K$17+1,1))</f>
        <v>48142191.061540611</v>
      </c>
      <c r="P3031" s="10">
        <f ca="1">(P3030+(IF(K3030&lt;&gt;K3029,(-P3030*'inputs and tables'!$K$22-'inputs and tables'!$K$21)-P3030*'inputs and tables'!$K$22,0)*('inputs and tables'!$K$15+'inputs and tables'!$K$16)))*(IF(AND(K3030=0,'inputs and tables'!$K$16=1),data!C3030/data!C3031,1)*IF(AND(K3030=1,'inputs and tables'!$K$15=1),data!C3031/data!C3030,1))</f>
        <v>151386.53891355975</v>
      </c>
      <c r="R3031" s="36">
        <f ca="1">1-O3031/MAX($O$202:O3031)</f>
        <v>0.28949336458079888</v>
      </c>
      <c r="S3031" s="36">
        <f>1-N3031/MAX($N$202:N3031)</f>
        <v>0.58184816957600727</v>
      </c>
    </row>
    <row r="3032" spans="1:19" x14ac:dyDescent="0.4">
      <c r="A3032" s="17">
        <f t="shared" si="145"/>
        <v>3030</v>
      </c>
      <c r="B3032">
        <v>1682035200</v>
      </c>
      <c r="C3032">
        <v>27253.85</v>
      </c>
      <c r="D3032" s="14">
        <f t="shared" si="143"/>
        <v>45037</v>
      </c>
      <c r="F3032">
        <f ca="1">IF(A3032&lt;$F$2,"",AVERAGE(INDIRECT("C"&amp;A3032-$F$2+3):C3032))</f>
        <v>27429.973636363633</v>
      </c>
      <c r="G3032" s="2">
        <f ca="1">IF(A3032&lt;$G$2,"",IF(A3032=$G$2,AVERAGE(INDIRECT("C"&amp;A3032-$G$2+3):C3032),G3031+(2/($G$2+3))*(C3032-G3031)))</f>
        <v>27470.537608925093</v>
      </c>
      <c r="J3032">
        <f ca="1">IF(F3032="","",IF(C3032&lt;(F3032*(1-'inputs and tables'!$K$14)),0,IF(C3032&gt;(F3032*(1+'inputs and tables'!$K$14)),1,J3031)))</f>
        <v>0</v>
      </c>
      <c r="K3032">
        <f ca="1">IF(G3032="","",IF(C3032&lt;(G3032*(1-'inputs and tables'!$K$14)),0,IF(C3032&gt;(G3032*(1+'inputs and tables'!$K$14)),1,K3031)))</f>
        <v>0</v>
      </c>
      <c r="N3032" s="13">
        <f t="shared" si="144"/>
        <v>98074.238007844848</v>
      </c>
      <c r="O3032" s="10">
        <f ca="1">(O3031+(IF(J3031&lt;&gt;J3030,(-O3031*'inputs and tables'!$K$22-'inputs and tables'!$K$21)-O3031*'inputs and tables'!$K$22,0)*('inputs and tables'!$K$15+'inputs and tables'!$K$16)))*(IF(AND(J3031=0,'inputs and tables'!$K$16=1),(data!C3031/data!C3032-1)*'inputs and tables'!$K$18+1,1)*IF(AND(J3031=1,'inputs and tables'!$K$15=1),(data!C3032/data!C3031-1)*'inputs and tables'!$K$17+1,1))</f>
        <v>44329352.291538469</v>
      </c>
      <c r="P3032" s="10">
        <f ca="1">(P3031+(IF(K3031&lt;&gt;K3030,(-P3031*'inputs and tables'!$K$22-'inputs and tables'!$K$21)-P3031*'inputs and tables'!$K$22,0)*('inputs and tables'!$K$15+'inputs and tables'!$K$16)))*(IF(AND(K3031=0,'inputs and tables'!$K$16=1),data!C3031/data!C3032,1)*IF(AND(K3031=1,'inputs and tables'!$K$15=1),data!C3032/data!C3031,1))</f>
        <v>146057.76455578094</v>
      </c>
      <c r="R3032" s="36">
        <f ca="1">1-O3032/MAX($O$202:O3032)</f>
        <v>0.34576515417191045</v>
      </c>
      <c r="S3032" s="36">
        <f>1-N3032/MAX($N$202:N3032)</f>
        <v>0.59656702613758006</v>
      </c>
    </row>
    <row r="3033" spans="1:19" x14ac:dyDescent="0.4">
      <c r="A3033" s="17">
        <f t="shared" si="145"/>
        <v>3031</v>
      </c>
      <c r="B3033">
        <v>1682121600</v>
      </c>
      <c r="C3033">
        <v>27821.41</v>
      </c>
      <c r="D3033" s="14">
        <f t="shared" si="143"/>
        <v>45038</v>
      </c>
      <c r="F3033">
        <f ca="1">IF(A3033&lt;$F$2,"",AVERAGE(INDIRECT("C"&amp;A3033-$F$2+3):C3033))</f>
        <v>27599.391818181812</v>
      </c>
      <c r="G3033" s="2">
        <f ca="1">IF(A3033&lt;$G$2,"",IF(A3033=$G$2,AVERAGE(INDIRECT("C"&amp;A3033-$G$2+3):C3033),G3032+(2/($G$2+3))*(C3033-G3032)))</f>
        <v>27485.468348970833</v>
      </c>
      <c r="J3033">
        <f ca="1">IF(F3033="","",IF(C3033&lt;(F3033*(1-'inputs and tables'!$K$14)),0,IF(C3033&gt;(F3033*(1+'inputs and tables'!$K$14)),1,J3032)))</f>
        <v>1</v>
      </c>
      <c r="K3033">
        <f ca="1">IF(G3033="","",IF(C3033&lt;(G3033*(1-'inputs and tables'!$K$14)),0,IF(C3033&gt;(G3033*(1+'inputs and tables'!$K$14)),1,K3032)))</f>
        <v>1</v>
      </c>
      <c r="N3033" s="13">
        <f t="shared" si="144"/>
        <v>100116.62888193173</v>
      </c>
      <c r="O3033" s="10">
        <f ca="1">(O3032+(IF(J3032&lt;&gt;J3031,(-O3032*'inputs and tables'!$K$22-'inputs and tables'!$K$21)-O3032*'inputs and tables'!$K$22,0)*('inputs and tables'!$K$15+'inputs and tables'!$K$16)))*(IF(AND(J3032=0,'inputs and tables'!$K$16=1),(data!C3032/data!C3033-1)*'inputs and tables'!$K$18+1,1)*IF(AND(J3032=1,'inputs and tables'!$K$15=1),(data!C3033/data!C3032-1)*'inputs and tables'!$K$17+1,1))</f>
        <v>43338178.29200045</v>
      </c>
      <c r="P3033" s="10">
        <f ca="1">(P3032+(IF(K3032&lt;&gt;K3031,(-P3032*'inputs and tables'!$K$22-'inputs and tables'!$K$21)-P3032*'inputs and tables'!$K$22,0)*('inputs and tables'!$K$15+'inputs and tables'!$K$16)))*(IF(AND(K3032=0,'inputs and tables'!$K$16=1),data!C3032/data!C3033,1)*IF(AND(K3032=1,'inputs and tables'!$K$15=1),data!C3033/data!C3032,1))</f>
        <v>142792.01283204171</v>
      </c>
      <c r="R3033" s="36">
        <f ca="1">1-O3033/MAX($O$202:O3033)</f>
        <v>0.36039339788077118</v>
      </c>
      <c r="S3033" s="36">
        <f>1-N3033/MAX($N$202:N3033)</f>
        <v>0.588165555569372</v>
      </c>
    </row>
    <row r="3034" spans="1:19" x14ac:dyDescent="0.4">
      <c r="A3034" s="17">
        <f t="shared" si="145"/>
        <v>3032</v>
      </c>
      <c r="B3034">
        <v>1682208000</v>
      </c>
      <c r="C3034">
        <v>27592.98</v>
      </c>
      <c r="D3034" s="14">
        <f t="shared" si="143"/>
        <v>45039</v>
      </c>
      <c r="F3034">
        <f ca="1">IF(A3034&lt;$F$2,"",AVERAGE(INDIRECT("C"&amp;A3034-$F$2+3):C3034))</f>
        <v>27766.730454545446</v>
      </c>
      <c r="G3034" s="2">
        <f ca="1">IF(A3034&lt;$G$2,"",IF(A3034=$G$2,AVERAGE(INDIRECT("C"&amp;A3034-$G$2+3):C3034),G3033+(2/($G$2+3))*(C3034-G3033)))</f>
        <v>27490.043312844417</v>
      </c>
      <c r="J3034">
        <f ca="1">IF(F3034="","",IF(C3034&lt;(F3034*(1-'inputs and tables'!$K$14)),0,IF(C3034&gt;(F3034*(1+'inputs and tables'!$K$14)),1,J3033)))</f>
        <v>0</v>
      </c>
      <c r="K3034">
        <f ca="1">IF(G3034="","",IF(C3034&lt;(G3034*(1-'inputs and tables'!$K$14)),0,IF(C3034&gt;(G3034*(1+'inputs and tables'!$K$14)),1,K3033)))</f>
        <v>1</v>
      </c>
      <c r="N3034" s="13">
        <f t="shared" si="144"/>
        <v>99294.612976357574</v>
      </c>
      <c r="O3034" s="10">
        <f ca="1">(O3033+(IF(J3033&lt;&gt;J3032,(-O3033*'inputs and tables'!$K$22-'inputs and tables'!$K$21)-O3033*'inputs and tables'!$K$22,0)*('inputs and tables'!$K$15+'inputs and tables'!$K$16)))*(IF(AND(J3033=0,'inputs and tables'!$K$16=1),(data!C3033/data!C3034-1)*'inputs and tables'!$K$18+1,1)*IF(AND(J3033=1,'inputs and tables'!$K$15=1),(data!C3034/data!C3033-1)*'inputs and tables'!$K$17+1,1))</f>
        <v>42452481.81670244</v>
      </c>
      <c r="P3034" s="10">
        <f ca="1">(P3033+(IF(K3033&lt;&gt;K3032,(-P3033*'inputs and tables'!$K$22-'inputs and tables'!$K$21)-P3033*'inputs and tables'!$K$22,0)*('inputs and tables'!$K$15+'inputs and tables'!$K$16)))*(IF(AND(K3033=0,'inputs and tables'!$K$16=1),data!C3033/data!C3034,1)*IF(AND(K3033=1,'inputs and tables'!$K$15=1),data!C3034/data!C3033,1))</f>
        <v>141336.36792404848</v>
      </c>
      <c r="R3034" s="36">
        <f ca="1">1-O3034/MAX($O$202:O3034)</f>
        <v>0.37346495131011559</v>
      </c>
      <c r="S3034" s="36">
        <f>1-N3034/MAX($N$202:N3034)</f>
        <v>0.59154695651710576</v>
      </c>
    </row>
    <row r="3035" spans="1:19" x14ac:dyDescent="0.4">
      <c r="A3035" s="17">
        <f t="shared" si="145"/>
        <v>3033</v>
      </c>
      <c r="B3035">
        <v>1682294400</v>
      </c>
      <c r="C3035">
        <v>27515.05</v>
      </c>
      <c r="D3035" s="14">
        <f t="shared" si="143"/>
        <v>45040</v>
      </c>
      <c r="F3035">
        <f ca="1">IF(A3035&lt;$F$2,"",AVERAGE(INDIRECT("C"&amp;A3035-$F$2+3):C3035))</f>
        <v>27923.423863636363</v>
      </c>
      <c r="G3035" s="2">
        <f ca="1">IF(A3035&lt;$G$2,"",IF(A3035=$G$2,AVERAGE(INDIRECT("C"&amp;A3035-$G$2+3):C3035),G3034+(2/($G$2+3))*(C3035-G3034)))</f>
        <v>27491.107427191462</v>
      </c>
      <c r="J3035">
        <f ca="1">IF(F3035="","",IF(C3035&lt;(F3035*(1-'inputs and tables'!$K$14)),0,IF(C3035&gt;(F3035*(1+'inputs and tables'!$K$14)),1,J3034)))</f>
        <v>0</v>
      </c>
      <c r="K3035">
        <f ca="1">IF(G3035="","",IF(C3035&lt;(G3035*(1-'inputs and tables'!$K$14)),0,IF(C3035&gt;(G3035*(1+'inputs and tables'!$K$14)),1,K3034)))</f>
        <v>1</v>
      </c>
      <c r="N3035" s="13">
        <f t="shared" si="144"/>
        <v>99014.178271978148</v>
      </c>
      <c r="O3035" s="10">
        <f ca="1">(O3034+(IF(J3034&lt;&gt;J3033,(-O3034*'inputs and tables'!$K$22-'inputs and tables'!$K$21)-O3034*'inputs and tables'!$K$22,0)*('inputs and tables'!$K$15+'inputs and tables'!$K$16)))*(IF(AND(J3034=0,'inputs and tables'!$K$16=1),(data!C3034/data!C3035-1)*'inputs and tables'!$K$18+1,1)*IF(AND(J3034=1,'inputs and tables'!$K$15=1),(data!C3035/data!C3034-1)*'inputs and tables'!$K$17+1,1))</f>
        <v>42487573.1919512</v>
      </c>
      <c r="P3035" s="10">
        <f ca="1">(P3034+(IF(K3034&lt;&gt;K3033,(-P3034*'inputs and tables'!$K$22-'inputs and tables'!$K$21)-P3034*'inputs and tables'!$K$22,0)*('inputs and tables'!$K$15+'inputs and tables'!$K$16)))*(IF(AND(K3034=0,'inputs and tables'!$K$16=1),data!C3034/data!C3035,1)*IF(AND(K3034=1,'inputs and tables'!$K$15=1),data!C3035/data!C3034,1))</f>
        <v>140937.19599146559</v>
      </c>
      <c r="R3035" s="36">
        <f ca="1">1-O3035/MAX($O$202:O3035)</f>
        <v>0.3729470551693197</v>
      </c>
      <c r="S3035" s="36">
        <f>1-N3035/MAX($N$202:N3035)</f>
        <v>0.59270053781490761</v>
      </c>
    </row>
    <row r="3036" spans="1:19" x14ac:dyDescent="0.4">
      <c r="A3036" s="17">
        <f t="shared" si="145"/>
        <v>3034</v>
      </c>
      <c r="B3036">
        <v>1682380800</v>
      </c>
      <c r="C3036">
        <v>28304.42</v>
      </c>
      <c r="D3036" s="14">
        <f t="shared" si="143"/>
        <v>45041</v>
      </c>
      <c r="F3036">
        <f ca="1">IF(A3036&lt;$F$2,"",AVERAGE(INDIRECT("C"&amp;A3036-$F$2+3):C3036))</f>
        <v>28061.727045454547</v>
      </c>
      <c r="G3036" s="2">
        <f ca="1">IF(A3036&lt;$G$2,"",IF(A3036=$G$2,AVERAGE(INDIRECT("C"&amp;A3036-$G$2+3):C3036),G3035+(2/($G$2+3))*(C3036-G3035)))</f>
        <v>27525.716472842891</v>
      </c>
      <c r="J3036">
        <f ca="1">IF(F3036="","",IF(C3036&lt;(F3036*(1-'inputs and tables'!$K$14)),0,IF(C3036&gt;(F3036*(1+'inputs and tables'!$K$14)),1,J3035)))</f>
        <v>1</v>
      </c>
      <c r="K3036">
        <f ca="1">IF(G3036="","",IF(C3036&lt;(G3036*(1-'inputs and tables'!$K$14)),0,IF(C3036&gt;(G3036*(1+'inputs and tables'!$K$14)),1,K3035)))</f>
        <v>1</v>
      </c>
      <c r="N3036" s="13">
        <f t="shared" si="144"/>
        <v>101854.76267587897</v>
      </c>
      <c r="O3036" s="10">
        <f ca="1">(O3035+(IF(J3035&lt;&gt;J3034,(-O3035*'inputs and tables'!$K$22-'inputs and tables'!$K$21)-O3035*'inputs and tables'!$K$22,0)*('inputs and tables'!$K$15+'inputs and tables'!$K$16)))*(IF(AND(J3035=0,'inputs and tables'!$K$16=1),(data!C3035/data!C3036-1)*'inputs and tables'!$K$18+1,1)*IF(AND(J3035=1,'inputs and tables'!$K$15=1),(data!C3036/data!C3035-1)*'inputs and tables'!$K$17+1,1))</f>
        <v>41302655.230356142</v>
      </c>
      <c r="P3036" s="10">
        <f ca="1">(P3035+(IF(K3035&lt;&gt;K3034,(-P3035*'inputs and tables'!$K$22-'inputs and tables'!$K$21)-P3035*'inputs and tables'!$K$22,0)*('inputs and tables'!$K$15+'inputs and tables'!$K$16)))*(IF(AND(K3035=0,'inputs and tables'!$K$16=1),data!C3035/data!C3036,1)*IF(AND(K3035=1,'inputs and tables'!$K$15=1),data!C3036/data!C3035,1))</f>
        <v>144980.49572742041</v>
      </c>
      <c r="R3036" s="36">
        <f ca="1">1-O3036/MAX($O$202:O3036)</f>
        <v>0.39043466957940098</v>
      </c>
      <c r="S3036" s="36">
        <f>1-N3036/MAX($N$202:N3036)</f>
        <v>0.58101566075798616</v>
      </c>
    </row>
    <row r="3037" spans="1:19" x14ac:dyDescent="0.4">
      <c r="A3037" s="17">
        <f t="shared" si="145"/>
        <v>3035</v>
      </c>
      <c r="B3037">
        <v>1682467200</v>
      </c>
      <c r="C3037">
        <v>28426.080000000002</v>
      </c>
      <c r="D3037" s="14">
        <f t="shared" si="143"/>
        <v>45042</v>
      </c>
      <c r="F3037">
        <f ca="1">IF(A3037&lt;$F$2,"",AVERAGE(INDIRECT("C"&amp;A3037-$F$2+3):C3037))</f>
        <v>28157.319772727275</v>
      </c>
      <c r="G3037" s="2">
        <f ca="1">IF(A3037&lt;$G$2,"",IF(A3037=$G$2,AVERAGE(INDIRECT("C"&amp;A3037-$G$2+3):C3037),G3036+(2/($G$2+3))*(C3037-G3036)))</f>
        <v>27564.029814424044</v>
      </c>
      <c r="J3037">
        <f ca="1">IF(F3037="","",IF(C3037&lt;(F3037*(1-'inputs and tables'!$K$14)),0,IF(C3037&gt;(F3037*(1+'inputs and tables'!$K$14)),1,J3036)))</f>
        <v>1</v>
      </c>
      <c r="K3037">
        <f ca="1">IF(G3037="","",IF(C3037&lt;(G3037*(1-'inputs and tables'!$K$14)),0,IF(C3037&gt;(G3037*(1+'inputs and tables'!$K$14)),1,K3036)))</f>
        <v>1</v>
      </c>
      <c r="N3037" s="13">
        <f t="shared" si="144"/>
        <v>102292.56180503081</v>
      </c>
      <c r="O3037" s="10">
        <f ca="1">(O3036+(IF(J3036&lt;&gt;J3035,(-O3036*'inputs and tables'!$K$22-'inputs and tables'!$K$21)-O3036*'inputs and tables'!$K$22,0)*('inputs and tables'!$K$15+'inputs and tables'!$K$16)))*(IF(AND(J3036=0,'inputs and tables'!$K$16=1),(data!C3036/data!C3037-1)*'inputs and tables'!$K$18+1,1)*IF(AND(J3036=1,'inputs and tables'!$K$15=1),(data!C3037/data!C3036-1)*'inputs and tables'!$K$17+1,1))</f>
        <v>41618693.324876808</v>
      </c>
      <c r="P3037" s="10">
        <f ca="1">(P3036+(IF(K3036&lt;&gt;K3035,(-P3036*'inputs and tables'!$K$22-'inputs and tables'!$K$21)-P3036*'inputs and tables'!$K$22,0)*('inputs and tables'!$K$15+'inputs and tables'!$K$16)))*(IF(AND(K3036=0,'inputs and tables'!$K$16=1),data!C3036/data!C3037,1)*IF(AND(K3036=1,'inputs and tables'!$K$15=1),data!C3037/data!C3036,1))</f>
        <v>145603.66084121531</v>
      </c>
      <c r="R3037" s="36">
        <f ca="1">1-O3037/MAX($O$202:O3037)</f>
        <v>0.38577042064824751</v>
      </c>
      <c r="S3037" s="36">
        <f>1-N3037/MAX($N$202:N3037)</f>
        <v>0.57921475352469243</v>
      </c>
    </row>
    <row r="3038" spans="1:19" x14ac:dyDescent="0.4">
      <c r="A3038" s="17">
        <f t="shared" si="145"/>
        <v>3036</v>
      </c>
      <c r="B3038">
        <v>1682553600</v>
      </c>
      <c r="C3038">
        <v>29483.72</v>
      </c>
      <c r="D3038" s="14">
        <f t="shared" si="143"/>
        <v>45043</v>
      </c>
      <c r="F3038">
        <f ca="1">IF(A3038&lt;$F$2,"",AVERAGE(INDIRECT("C"&amp;A3038-$F$2+3):C3038))</f>
        <v>28264.616818181818</v>
      </c>
      <c r="G3038" s="2">
        <f ca="1">IF(A3038&lt;$G$2,"",IF(A3038=$G$2,AVERAGE(INDIRECT("C"&amp;A3038-$G$2+3):C3038),G3037+(2/($G$2+3))*(C3038-G3037)))</f>
        <v>27645.718758491104</v>
      </c>
      <c r="J3038">
        <f ca="1">IF(F3038="","",IF(C3038&lt;(F3038*(1-'inputs and tables'!$K$14)),0,IF(C3038&gt;(F3038*(1+'inputs and tables'!$K$14)),1,J3037)))</f>
        <v>1</v>
      </c>
      <c r="K3038">
        <f ca="1">IF(G3038="","",IF(C3038&lt;(G3038*(1-'inputs and tables'!$K$14)),0,IF(C3038&gt;(G3038*(1+'inputs and tables'!$K$14)),1,K3037)))</f>
        <v>1</v>
      </c>
      <c r="N3038" s="13">
        <f t="shared" si="144"/>
        <v>106098.52819460943</v>
      </c>
      <c r="O3038" s="10">
        <f ca="1">(O3037+(IF(J3037&lt;&gt;J3036,(-O3037*'inputs and tables'!$K$22-'inputs and tables'!$K$21)-O3037*'inputs and tables'!$K$22,0)*('inputs and tables'!$K$15+'inputs and tables'!$K$16)))*(IF(AND(J3037=0,'inputs and tables'!$K$16=1),(data!C3037/data!C3038-1)*'inputs and tables'!$K$18+1,1)*IF(AND(J3037=1,'inputs and tables'!$K$15=1),(data!C3038/data!C3037-1)*'inputs and tables'!$K$17+1,1))</f>
        <v>45102803.280181095</v>
      </c>
      <c r="P3038" s="10">
        <f ca="1">(P3037+(IF(K3037&lt;&gt;K3036,(-P3037*'inputs and tables'!$K$22-'inputs and tables'!$K$21)-P3037*'inputs and tables'!$K$22,0)*('inputs and tables'!$K$15+'inputs and tables'!$K$16)))*(IF(AND(K3037=0,'inputs and tables'!$K$16=1),data!C3037/data!C3038,1)*IF(AND(K3037=1,'inputs and tables'!$K$15=1),data!C3038/data!C3037,1))</f>
        <v>151021.08933828922</v>
      </c>
      <c r="R3038" s="36">
        <f ca="1">1-O3038/MAX($O$202:O3038)</f>
        <v>0.33435017601066219</v>
      </c>
      <c r="S3038" s="36">
        <f>1-N3038/MAX($N$202:N3038)</f>
        <v>0.56355873243131105</v>
      </c>
    </row>
    <row r="3039" spans="1:19" x14ac:dyDescent="0.4">
      <c r="A3039" s="17">
        <f t="shared" si="145"/>
        <v>3037</v>
      </c>
      <c r="B3039">
        <v>1682640000</v>
      </c>
      <c r="C3039">
        <v>29338.63</v>
      </c>
      <c r="D3039" s="14">
        <f t="shared" si="143"/>
        <v>45044</v>
      </c>
      <c r="F3039">
        <f ca="1">IF(A3039&lt;$F$2,"",AVERAGE(INDIRECT("C"&amp;A3039-$F$2+3):C3039))</f>
        <v>28377.377499999999</v>
      </c>
      <c r="G3039" s="2">
        <f ca="1">IF(A3039&lt;$G$2,"",IF(A3039=$G$2,AVERAGE(INDIRECT("C"&amp;A3039-$G$2+3):C3039),G3038+(2/($G$2+3))*(C3039-G3038)))</f>
        <v>27717.757534725526</v>
      </c>
      <c r="J3039">
        <f ca="1">IF(F3039="","",IF(C3039&lt;(F3039*(1-'inputs and tables'!$K$14)),0,IF(C3039&gt;(F3039*(1+'inputs and tables'!$K$14)),1,J3038)))</f>
        <v>1</v>
      </c>
      <c r="K3039">
        <f ca="1">IF(G3039="","",IF(C3039&lt;(G3039*(1-'inputs and tables'!$K$14)),0,IF(C3039&gt;(G3039*(1+'inputs and tables'!$K$14)),1,K3038)))</f>
        <v>1</v>
      </c>
      <c r="N3039" s="13">
        <f t="shared" si="144"/>
        <v>105576.41512828822</v>
      </c>
      <c r="O3039" s="10">
        <f ca="1">(O3038+(IF(J3038&lt;&gt;J3037,(-O3038*'inputs and tables'!$K$22-'inputs and tables'!$K$21)-O3038*'inputs and tables'!$K$22,0)*('inputs and tables'!$K$15+'inputs and tables'!$K$16)))*(IF(AND(J3038=0,'inputs and tables'!$K$16=1),(data!C3038/data!C3039-1)*'inputs and tables'!$K$18+1,1)*IF(AND(J3038=1,'inputs and tables'!$K$15=1),(data!C3039/data!C3038-1)*'inputs and tables'!$K$17+1,1))</f>
        <v>44603411.653621651</v>
      </c>
      <c r="P3039" s="10">
        <f ca="1">(P3038+(IF(K3038&lt;&gt;K3037,(-P3038*'inputs and tables'!$K$22-'inputs and tables'!$K$21)-P3038*'inputs and tables'!$K$22,0)*('inputs and tables'!$K$15+'inputs and tables'!$K$16)))*(IF(AND(K3038=0,'inputs and tables'!$K$16=1),data!C3038/data!C3039,1)*IF(AND(K3038=1,'inputs and tables'!$K$15=1),data!C3039/data!C3038,1))</f>
        <v>150277.91141324813</v>
      </c>
      <c r="R3039" s="36">
        <f ca="1">1-O3039/MAX($O$202:O3039)</f>
        <v>0.34172044845816474</v>
      </c>
      <c r="S3039" s="36">
        <f>1-N3039/MAX($N$202:N3039)</f>
        <v>0.5657064689961524</v>
      </c>
    </row>
    <row r="3040" spans="1:19" x14ac:dyDescent="0.4">
      <c r="A3040" s="17">
        <f t="shared" si="145"/>
        <v>3038</v>
      </c>
      <c r="B3040">
        <v>1682726400</v>
      </c>
      <c r="C3040">
        <v>29249.35</v>
      </c>
      <c r="D3040" s="14">
        <f t="shared" si="143"/>
        <v>45045</v>
      </c>
      <c r="F3040">
        <f ca="1">IF(A3040&lt;$F$2,"",AVERAGE(INDIRECT("C"&amp;A3040-$F$2+3):C3040))</f>
        <v>28472.775227272723</v>
      </c>
      <c r="G3040" s="2">
        <f ca="1">IF(A3040&lt;$G$2,"",IF(A3040=$G$2,AVERAGE(INDIRECT("C"&amp;A3040-$G$2+3):C3040),G3039+(2/($G$2+3))*(C3040-G3039)))</f>
        <v>27782.931682184015</v>
      </c>
      <c r="J3040">
        <f ca="1">IF(F3040="","",IF(C3040&lt;(F3040*(1-'inputs and tables'!$K$14)),0,IF(C3040&gt;(F3040*(1+'inputs and tables'!$K$14)),1,J3039)))</f>
        <v>1</v>
      </c>
      <c r="K3040">
        <f ca="1">IF(G3040="","",IF(C3040&lt;(G3040*(1-'inputs and tables'!$K$14)),0,IF(C3040&gt;(G3040*(1+'inputs and tables'!$K$14)),1,K3039)))</f>
        <v>1</v>
      </c>
      <c r="N3040" s="13">
        <f t="shared" si="144"/>
        <v>105255.13692468248</v>
      </c>
      <c r="O3040" s="10">
        <f ca="1">(O3039+(IF(J3039&lt;&gt;J3038,(-O3039*'inputs and tables'!$K$22-'inputs and tables'!$K$21)-O3039*'inputs and tables'!$K$22,0)*('inputs and tables'!$K$15+'inputs and tables'!$K$16)))*(IF(AND(J3039=0,'inputs and tables'!$K$16=1),(data!C3039/data!C3040-1)*'inputs and tables'!$K$18+1,1)*IF(AND(J3039=1,'inputs and tables'!$K$15=1),(data!C3040/data!C3039-1)*'inputs and tables'!$K$17+1,1))</f>
        <v>44298014.525910519</v>
      </c>
      <c r="P3040" s="10">
        <f ca="1">(P3039+(IF(K3039&lt;&gt;K3038,(-P3039*'inputs and tables'!$K$22-'inputs and tables'!$K$21)-P3039*'inputs and tables'!$K$22,0)*('inputs and tables'!$K$15+'inputs and tables'!$K$16)))*(IF(AND(K3039=0,'inputs and tables'!$K$16=1),data!C3039/data!C3040,1)*IF(AND(K3039=1,'inputs and tables'!$K$15=1),data!C3040/data!C3039,1))</f>
        <v>149820.60267282723</v>
      </c>
      <c r="R3040" s="36">
        <f ca="1">1-O3040/MAX($O$202:O3040)</f>
        <v>0.34622765265664723</v>
      </c>
      <c r="S3040" s="36">
        <f>1-N3040/MAX($N$202:N3040)</f>
        <v>0.56702806194197231</v>
      </c>
    </row>
    <row r="3041" spans="1:19" x14ac:dyDescent="0.4">
      <c r="A3041" s="17">
        <f t="shared" si="145"/>
        <v>3039</v>
      </c>
      <c r="B3041">
        <v>1682812800</v>
      </c>
      <c r="C3041">
        <v>29247.14</v>
      </c>
      <c r="D3041" s="14">
        <f t="shared" si="143"/>
        <v>45046</v>
      </c>
      <c r="F3041">
        <f ca="1">IF(A3041&lt;$F$2,"",AVERAGE(INDIRECT("C"&amp;A3041-$F$2+3):C3041))</f>
        <v>28513.537045454548</v>
      </c>
      <c r="G3041" s="2">
        <f ca="1">IF(A3041&lt;$G$2,"",IF(A3041=$G$2,AVERAGE(INDIRECT("C"&amp;A3041-$G$2+3):C3041),G3040+(2/($G$2+3))*(C3041-G3040)))</f>
        <v>27845.238419112353</v>
      </c>
      <c r="J3041">
        <f ca="1">IF(F3041="","",IF(C3041&lt;(F3041*(1-'inputs and tables'!$K$14)),0,IF(C3041&gt;(F3041*(1+'inputs and tables'!$K$14)),1,J3040)))</f>
        <v>1</v>
      </c>
      <c r="K3041">
        <f ca="1">IF(G3041="","",IF(C3041&lt;(G3041*(1-'inputs and tables'!$K$14)),0,IF(C3041&gt;(G3041*(1+'inputs and tables'!$K$14)),1,K3040)))</f>
        <v>1</v>
      </c>
      <c r="N3041" s="13">
        <f t="shared" si="144"/>
        <v>105247.18413760846</v>
      </c>
      <c r="O3041" s="10">
        <f ca="1">(O3040+(IF(J3040&lt;&gt;J3039,(-O3040*'inputs and tables'!$K$22-'inputs and tables'!$K$21)-O3040*'inputs and tables'!$K$22,0)*('inputs and tables'!$K$15+'inputs and tables'!$K$16)))*(IF(AND(J3040=0,'inputs and tables'!$K$16=1),(data!C3040/data!C3041-1)*'inputs and tables'!$K$18+1,1)*IF(AND(J3040=1,'inputs and tables'!$K$15=1),(data!C3041/data!C3040-1)*'inputs and tables'!$K$17+1,1))</f>
        <v>44290483.69608935</v>
      </c>
      <c r="P3041" s="10">
        <f ca="1">(P3040+(IF(K3040&lt;&gt;K3039,(-P3040*'inputs and tables'!$K$22-'inputs and tables'!$K$21)-P3040*'inputs and tables'!$K$22,0)*('inputs and tables'!$K$15+'inputs and tables'!$K$16)))*(IF(AND(K3040=0,'inputs and tables'!$K$16=1),data!C3040/data!C3041,1)*IF(AND(K3040=1,'inputs and tables'!$K$15=1),data!C3041/data!C3040,1))</f>
        <v>149809.2826424024</v>
      </c>
      <c r="R3041" s="36">
        <f ca="1">1-O3041/MAX($O$202:O3041)</f>
        <v>0.34633879642555698</v>
      </c>
      <c r="S3041" s="36">
        <f>1-N3041/MAX($N$202:N3041)</f>
        <v>0.56706077610427363</v>
      </c>
    </row>
    <row r="3042" spans="1:19" x14ac:dyDescent="0.4">
      <c r="A3042" s="17">
        <f t="shared" si="145"/>
        <v>3040</v>
      </c>
      <c r="B3042">
        <v>1682899200</v>
      </c>
      <c r="C3042">
        <v>28077.27</v>
      </c>
      <c r="D3042" s="14">
        <f t="shared" si="143"/>
        <v>45047</v>
      </c>
      <c r="F3042">
        <f ca="1">IF(A3042&lt;$F$2,"",AVERAGE(INDIRECT("C"&amp;A3042-$F$2+3):C3042))</f>
        <v>28538.467045454541</v>
      </c>
      <c r="G3042" s="2">
        <f ca="1">IF(A3042&lt;$G$2,"",IF(A3042=$G$2,AVERAGE(INDIRECT("C"&amp;A3042-$G$2+3):C3042),G3041+(2/($G$2+3))*(C3042-G3041)))</f>
        <v>27855.112103405445</v>
      </c>
      <c r="J3042">
        <f ca="1">IF(F3042="","",IF(C3042&lt;(F3042*(1-'inputs and tables'!$K$14)),0,IF(C3042&gt;(F3042*(1+'inputs and tables'!$K$14)),1,J3041)))</f>
        <v>0</v>
      </c>
      <c r="K3042">
        <f ca="1">IF(G3042="","",IF(C3042&lt;(G3042*(1-'inputs and tables'!$K$14)),0,IF(C3042&gt;(G3042*(1+'inputs and tables'!$K$14)),1,K3041)))</f>
        <v>1</v>
      </c>
      <c r="N3042" s="13">
        <f t="shared" si="144"/>
        <v>101037.35290942465</v>
      </c>
      <c r="O3042" s="10">
        <f ca="1">(O3041+(IF(J3041&lt;&gt;J3040,(-O3041*'inputs and tables'!$K$22-'inputs and tables'!$K$21)-O3041*'inputs and tables'!$K$22,0)*('inputs and tables'!$K$15+'inputs and tables'!$K$16)))*(IF(AND(J3041=0,'inputs and tables'!$K$16=1),(data!C3041/data!C3042-1)*'inputs and tables'!$K$18+1,1)*IF(AND(J3041=1,'inputs and tables'!$K$15=1),(data!C3042/data!C3041-1)*'inputs and tables'!$K$17+1,1))</f>
        <v>40304393.317219011</v>
      </c>
      <c r="P3042" s="10">
        <f ca="1">(P3041+(IF(K3041&lt;&gt;K3040,(-P3041*'inputs and tables'!$K$22-'inputs and tables'!$K$21)-P3041*'inputs and tables'!$K$22,0)*('inputs and tables'!$K$15+'inputs and tables'!$K$16)))*(IF(AND(K3041=0,'inputs and tables'!$K$16=1),data!C3041/data!C3042,1)*IF(AND(K3041=1,'inputs and tables'!$K$15=1),data!C3042/data!C3041,1))</f>
        <v>143816.99124280343</v>
      </c>
      <c r="R3042" s="36">
        <f ca="1">1-O3042/MAX($O$202:O3042)</f>
        <v>0.40516752027710867</v>
      </c>
      <c r="S3042" s="36">
        <f>1-N3042/MAX($N$202:N3042)</f>
        <v>0.58437811413660412</v>
      </c>
    </row>
    <row r="3043" spans="1:19" x14ac:dyDescent="0.4">
      <c r="A3043" s="17">
        <f t="shared" si="145"/>
        <v>3041</v>
      </c>
      <c r="B3043">
        <v>1682985600</v>
      </c>
      <c r="C3043">
        <v>28684.400000000001</v>
      </c>
      <c r="D3043" s="14">
        <f t="shared" si="143"/>
        <v>45048</v>
      </c>
      <c r="F3043">
        <f ca="1">IF(A3043&lt;$F$2,"",AVERAGE(INDIRECT("C"&amp;A3043-$F$2+3):C3043))</f>
        <v>28552.783863636363</v>
      </c>
      <c r="G3043" s="2">
        <f ca="1">IF(A3043&lt;$G$2,"",IF(A3043=$G$2,AVERAGE(INDIRECT("C"&amp;A3043-$G$2+3):C3043),G3042+(2/($G$2+3))*(C3043-G3042)))</f>
        <v>27890.400950069044</v>
      </c>
      <c r="J3043">
        <f ca="1">IF(F3043="","",IF(C3043&lt;(F3043*(1-'inputs and tables'!$K$14)),0,IF(C3043&gt;(F3043*(1+'inputs and tables'!$K$14)),1,J3042)))</f>
        <v>1</v>
      </c>
      <c r="K3043">
        <f ca="1">IF(G3043="","",IF(C3043&lt;(G3043*(1-'inputs and tables'!$K$14)),0,IF(C3043&gt;(G3043*(1+'inputs and tables'!$K$14)),1,K3042)))</f>
        <v>1</v>
      </c>
      <c r="N3043" s="13">
        <f t="shared" si="144"/>
        <v>103222.13825614459</v>
      </c>
      <c r="O3043" s="10">
        <f ca="1">(O3042+(IF(J3042&lt;&gt;J3041,(-O3042*'inputs and tables'!$K$22-'inputs and tables'!$K$21)-O3042*'inputs and tables'!$K$22,0)*('inputs and tables'!$K$15+'inputs and tables'!$K$16)))*(IF(AND(J3042=0,'inputs and tables'!$K$16=1),(data!C3042/data!C3043-1)*'inputs and tables'!$K$18+1,1)*IF(AND(J3042=1,'inputs and tables'!$K$15=1),(data!C3043/data!C3042-1)*'inputs and tables'!$K$17+1,1))</f>
        <v>39372413.530945264</v>
      </c>
      <c r="P3043" s="10">
        <f ca="1">(P3042+(IF(K3042&lt;&gt;K3041,(-P3042*'inputs and tables'!$K$22-'inputs and tables'!$K$21)-P3042*'inputs and tables'!$K$22,0)*('inputs and tables'!$K$15+'inputs and tables'!$K$16)))*(IF(AND(K3042=0,'inputs and tables'!$K$16=1),data!C3042/data!C3043,1)*IF(AND(K3042=1,'inputs and tables'!$K$15=1),data!C3043/data!C3042,1))</f>
        <v>146926.82385449408</v>
      </c>
      <c r="R3043" s="36">
        <f ca="1">1-O3043/MAX($O$202:O3043)</f>
        <v>0.41892214605593125</v>
      </c>
      <c r="S3043" s="36">
        <f>1-N3043/MAX($N$202:N3043)</f>
        <v>0.57539089723253023</v>
      </c>
    </row>
    <row r="3044" spans="1:19" x14ac:dyDescent="0.4">
      <c r="A3044" s="17">
        <f t="shared" si="145"/>
        <v>3042</v>
      </c>
      <c r="B3044">
        <v>1683072000</v>
      </c>
      <c r="C3044">
        <v>29038.75</v>
      </c>
      <c r="D3044" s="14">
        <f t="shared" si="143"/>
        <v>45049</v>
      </c>
      <c r="F3044">
        <f ca="1">IF(A3044&lt;$F$2,"",AVERAGE(INDIRECT("C"&amp;A3044-$F$2+3):C3044))</f>
        <v>28580.407272727272</v>
      </c>
      <c r="G3044" s="2">
        <f ca="1">IF(A3044&lt;$G$2,"",IF(A3044=$G$2,AVERAGE(INDIRECT("C"&amp;A3044-$G$2+3):C3044),G3043+(2/($G$2+3))*(C3044-G3043)))</f>
        <v>27939.266867087383</v>
      </c>
      <c r="J3044">
        <f ca="1">IF(F3044="","",IF(C3044&lt;(F3044*(1-'inputs and tables'!$K$14)),0,IF(C3044&gt;(F3044*(1+'inputs and tables'!$K$14)),1,J3043)))</f>
        <v>1</v>
      </c>
      <c r="K3044">
        <f ca="1">IF(G3044="","",IF(C3044&lt;(G3044*(1-'inputs and tables'!$K$14)),0,IF(C3044&gt;(G3044*(1+'inputs and tables'!$K$14)),1,K3043)))</f>
        <v>1</v>
      </c>
      <c r="N3044" s="13">
        <f t="shared" si="144"/>
        <v>104497.28309762864</v>
      </c>
      <c r="O3044" s="10">
        <f ca="1">(O3043+(IF(J3043&lt;&gt;J3042,(-O3043*'inputs and tables'!$K$22-'inputs and tables'!$K$21)-O3043*'inputs and tables'!$K$22,0)*('inputs and tables'!$K$15+'inputs and tables'!$K$16)))*(IF(AND(J3043=0,'inputs and tables'!$K$16=1),(data!C3043/data!C3044-1)*'inputs and tables'!$K$18+1,1)*IF(AND(J3043=1,'inputs and tables'!$K$15=1),(data!C3044/data!C3043-1)*'inputs and tables'!$K$17+1,1))</f>
        <v>40385842.529612593</v>
      </c>
      <c r="P3044" s="10">
        <f ca="1">(P3043+(IF(K3043&lt;&gt;K3042,(-P3043*'inputs and tables'!$K$22-'inputs and tables'!$K$21)-P3043*'inputs and tables'!$K$22,0)*('inputs and tables'!$K$15+'inputs and tables'!$K$16)))*(IF(AND(K3043=0,'inputs and tables'!$K$16=1),data!C3043/data!C3044,1)*IF(AND(K3043=1,'inputs and tables'!$K$15=1),data!C3044/data!C3043,1))</f>
        <v>148741.87036175377</v>
      </c>
      <c r="R3044" s="36">
        <f ca="1">1-O3044/MAX($O$202:O3044)</f>
        <v>0.40396545189220012</v>
      </c>
      <c r="S3044" s="36">
        <f>1-N3044/MAX($N$202:N3044)</f>
        <v>0.57014552917303962</v>
      </c>
    </row>
    <row r="3045" spans="1:19" x14ac:dyDescent="0.4">
      <c r="A3045" s="17">
        <f t="shared" si="145"/>
        <v>3043</v>
      </c>
      <c r="B3045">
        <v>1683158400</v>
      </c>
      <c r="C3045">
        <v>28857.23</v>
      </c>
      <c r="D3045" s="14">
        <f t="shared" si="143"/>
        <v>45050</v>
      </c>
      <c r="F3045">
        <f ca="1">IF(A3045&lt;$F$2,"",AVERAGE(INDIRECT("C"&amp;A3045-$F$2+3):C3045))</f>
        <v>28595.17772727273</v>
      </c>
      <c r="G3045" s="2">
        <f ca="1">IF(A3045&lt;$G$2,"",IF(A3045=$G$2,AVERAGE(INDIRECT("C"&amp;A3045-$G$2+3):C3045),G3044+(2/($G$2+3))*(C3045-G3044)))</f>
        <v>27978.329128062389</v>
      </c>
      <c r="J3045">
        <f ca="1">IF(F3045="","",IF(C3045&lt;(F3045*(1-'inputs and tables'!$K$14)),0,IF(C3045&gt;(F3045*(1+'inputs and tables'!$K$14)),1,J3044)))</f>
        <v>1</v>
      </c>
      <c r="K3045">
        <f ca="1">IF(G3045="","",IF(C3045&lt;(G3045*(1-'inputs and tables'!$K$14)),0,IF(C3045&gt;(G3045*(1+'inputs and tables'!$K$14)),1,K3044)))</f>
        <v>1</v>
      </c>
      <c r="N3045" s="13">
        <f t="shared" si="144"/>
        <v>103844.07499370261</v>
      </c>
      <c r="O3045" s="10">
        <f ca="1">(O3044+(IF(J3044&lt;&gt;J3043,(-O3044*'inputs and tables'!$K$22-'inputs and tables'!$K$21)-O3044*'inputs and tables'!$K$22,0)*('inputs and tables'!$K$15+'inputs and tables'!$K$16)))*(IF(AND(J3044=0,'inputs and tables'!$K$16=1),(data!C3044/data!C3045-1)*'inputs and tables'!$K$18+1,1)*IF(AND(J3044=1,'inputs and tables'!$K$15=1),(data!C3045/data!C3044-1)*'inputs and tables'!$K$17+1,1))</f>
        <v>39817829.588079482</v>
      </c>
      <c r="P3045" s="10">
        <f ca="1">(P3044+(IF(K3044&lt;&gt;K3043,(-P3044*'inputs and tables'!$K$22-'inputs and tables'!$K$21)-P3044*'inputs and tables'!$K$22,0)*('inputs and tables'!$K$15+'inputs and tables'!$K$16)))*(IF(AND(K3044=0,'inputs and tables'!$K$16=1),data!C3044/data!C3045,1)*IF(AND(K3044=1,'inputs and tables'!$K$15=1),data!C3045/data!C3044,1))</f>
        <v>147812.09121120267</v>
      </c>
      <c r="R3045" s="36">
        <f ca="1">1-O3045/MAX($O$202:O3045)</f>
        <v>0.41234847217159198</v>
      </c>
      <c r="S3045" s="36">
        <f>1-N3045/MAX($N$202:N3045)</f>
        <v>0.57283253131825973</v>
      </c>
    </row>
    <row r="3046" spans="1:19" x14ac:dyDescent="0.4">
      <c r="A3046" s="17">
        <f t="shared" si="145"/>
        <v>3044</v>
      </c>
      <c r="B3046">
        <v>1683244800</v>
      </c>
      <c r="C3046">
        <v>29536.76</v>
      </c>
      <c r="D3046" s="14">
        <f t="shared" si="143"/>
        <v>45051</v>
      </c>
      <c r="F3046">
        <f ca="1">IF(A3046&lt;$F$2,"",AVERAGE(INDIRECT("C"&amp;A3046-$F$2+3):C3046))</f>
        <v>28645.441590909089</v>
      </c>
      <c r="G3046" s="2">
        <f ca="1">IF(A3046&lt;$G$2,"",IF(A3046=$G$2,AVERAGE(INDIRECT("C"&amp;A3046-$G$2+3):C3046),G3045+(2/($G$2+3))*(C3046-G3045)))</f>
        <v>28044.645335378882</v>
      </c>
      <c r="J3046">
        <f ca="1">IF(F3046="","",IF(C3046&lt;(F3046*(1-'inputs and tables'!$K$14)),0,IF(C3046&gt;(F3046*(1+'inputs and tables'!$K$14)),1,J3045)))</f>
        <v>1</v>
      </c>
      <c r="K3046">
        <f ca="1">IF(G3046="","",IF(C3046&lt;(G3046*(1-'inputs and tables'!$K$14)),0,IF(C3046&gt;(G3046*(1+'inputs and tables'!$K$14)),1,K3045)))</f>
        <v>1</v>
      </c>
      <c r="N3046" s="13">
        <f t="shared" si="144"/>
        <v>106289.39508438598</v>
      </c>
      <c r="O3046" s="10">
        <f ca="1">(O3045+(IF(J3045&lt;&gt;J3044,(-O3045*'inputs and tables'!$K$22-'inputs and tables'!$K$21)-O3045*'inputs and tables'!$K$22,0)*('inputs and tables'!$K$15+'inputs and tables'!$K$16)))*(IF(AND(J3045=0,'inputs and tables'!$K$16=1),(data!C3045/data!C3046-1)*'inputs and tables'!$K$18+1,1)*IF(AND(J3045=1,'inputs and tables'!$K$15=1),(data!C3046/data!C3045-1)*'inputs and tables'!$K$17+1,1))</f>
        <v>41927497.49158138</v>
      </c>
      <c r="P3046" s="10">
        <f ca="1">(P3045+(IF(K3045&lt;&gt;K3044,(-P3045*'inputs and tables'!$K$22-'inputs and tables'!$K$21)-P3045*'inputs and tables'!$K$22,0)*('inputs and tables'!$K$15+'inputs and tables'!$K$16)))*(IF(AND(K3045=0,'inputs and tables'!$K$16=1),data!C3045/data!C3046,1)*IF(AND(K3045=1,'inputs and tables'!$K$15=1),data!C3046/data!C3045,1))</f>
        <v>151292.77006848552</v>
      </c>
      <c r="R3046" s="36">
        <f ca="1">1-O3046/MAX($O$202:O3046)</f>
        <v>0.38121293365709197</v>
      </c>
      <c r="S3046" s="36">
        <f>1-N3046/MAX($N$202:N3046)</f>
        <v>0.56277359253607928</v>
      </c>
    </row>
    <row r="3047" spans="1:19" x14ac:dyDescent="0.4">
      <c r="A3047" s="17">
        <f t="shared" si="145"/>
        <v>3045</v>
      </c>
      <c r="B3047">
        <v>1683331200</v>
      </c>
      <c r="C3047">
        <v>28902.66</v>
      </c>
      <c r="D3047" s="14">
        <f t="shared" si="143"/>
        <v>45052</v>
      </c>
      <c r="F3047">
        <f ca="1">IF(A3047&lt;$F$2,"",AVERAGE(INDIRECT("C"&amp;A3047-$F$2+3):C3047))</f>
        <v>28657.935227272726</v>
      </c>
      <c r="G3047" s="2">
        <f ca="1">IF(A3047&lt;$G$2,"",IF(A3047=$G$2,AVERAGE(INDIRECT("C"&amp;A3047-$G$2+3):C3047),G3046+(2/($G$2+3))*(C3047-G3046)))</f>
        <v>28081.156597703186</v>
      </c>
      <c r="J3047">
        <f ca="1">IF(F3047="","",IF(C3047&lt;(F3047*(1-'inputs and tables'!$K$14)),0,IF(C3047&gt;(F3047*(1+'inputs and tables'!$K$14)),1,J3046)))</f>
        <v>1</v>
      </c>
      <c r="K3047">
        <f ca="1">IF(G3047="","",IF(C3047&lt;(G3047*(1-'inputs and tables'!$K$14)),0,IF(C3047&gt;(G3047*(1+'inputs and tables'!$K$14)),1,K3046)))</f>
        <v>1</v>
      </c>
      <c r="N3047" s="13">
        <f t="shared" si="144"/>
        <v>104007.55694699349</v>
      </c>
      <c r="O3047" s="10">
        <f ca="1">(O3046+(IF(J3046&lt;&gt;J3045,(-O3046*'inputs and tables'!$K$22-'inputs and tables'!$K$21)-O3046*'inputs and tables'!$K$22,0)*('inputs and tables'!$K$15+'inputs and tables'!$K$16)))*(IF(AND(J3046=0,'inputs and tables'!$K$16=1),(data!C3046/data!C3047-1)*'inputs and tables'!$K$18+1,1)*IF(AND(J3046=1,'inputs and tables'!$K$15=1),(data!C3047/data!C3046-1)*'inputs and tables'!$K$17+1,1))</f>
        <v>39902258.13361942</v>
      </c>
      <c r="P3047" s="10">
        <f ca="1">(P3046+(IF(K3046&lt;&gt;K3045,(-P3046*'inputs and tables'!$K$22-'inputs and tables'!$K$21)-P3046*'inputs and tables'!$K$22,0)*('inputs and tables'!$K$15+'inputs and tables'!$K$16)))*(IF(AND(K3046=0,'inputs and tables'!$K$16=1),data!C3046/data!C3047,1)*IF(AND(K3046=1,'inputs and tables'!$K$15=1),data!C3047/data!C3046,1))</f>
        <v>148044.79210812607</v>
      </c>
      <c r="R3047" s="36">
        <f ca="1">1-O3047/MAX($O$202:O3047)</f>
        <v>0.41110243329171969</v>
      </c>
      <c r="S3047" s="36">
        <f>1-N3047/MAX($N$202:N3047)</f>
        <v>0.57216004064253612</v>
      </c>
    </row>
    <row r="3048" spans="1:19" x14ac:dyDescent="0.4">
      <c r="A3048" s="17">
        <f t="shared" si="145"/>
        <v>3046</v>
      </c>
      <c r="B3048">
        <v>1683417600</v>
      </c>
      <c r="C3048">
        <v>28474.53</v>
      </c>
      <c r="D3048" s="14">
        <f t="shared" si="143"/>
        <v>45053</v>
      </c>
      <c r="F3048">
        <f ca="1">IF(A3048&lt;$F$2,"",AVERAGE(INDIRECT("C"&amp;A3048-$F$2+3):C3048))</f>
        <v>28680.328181818182</v>
      </c>
      <c r="G3048" s="2">
        <f ca="1">IF(A3048&lt;$G$2,"",IF(A3048=$G$2,AVERAGE(INDIRECT("C"&amp;A3048-$G$2+3):C3048),G3047+(2/($G$2+3))*(C3048-G3047)))</f>
        <v>28097.895891417946</v>
      </c>
      <c r="J3048">
        <f ca="1">IF(F3048="","",IF(C3048&lt;(F3048*(1-'inputs and tables'!$K$14)),0,IF(C3048&gt;(F3048*(1+'inputs and tables'!$K$14)),1,J3047)))</f>
        <v>0</v>
      </c>
      <c r="K3048">
        <f ca="1">IF(G3048="","",IF(C3048&lt;(G3048*(1-'inputs and tables'!$K$14)),0,IF(C3048&gt;(G3048*(1+'inputs and tables'!$K$14)),1,K3047)))</f>
        <v>1</v>
      </c>
      <c r="N3048" s="13">
        <f t="shared" si="144"/>
        <v>102466.91136780746</v>
      </c>
      <c r="O3048" s="10">
        <f ca="1">(O3047+(IF(J3047&lt;&gt;J3046,(-O3047*'inputs and tables'!$K$22-'inputs and tables'!$K$21)-O3047*'inputs and tables'!$K$22,0)*('inputs and tables'!$K$15+'inputs and tables'!$K$16)))*(IF(AND(J3047=0,'inputs and tables'!$K$16=1),(data!C3047/data!C3048-1)*'inputs and tables'!$K$18+1,1)*IF(AND(J3047=1,'inputs and tables'!$K$15=1),(data!C3048/data!C3047-1)*'inputs and tables'!$K$17+1,1))</f>
        <v>38572361.646819256</v>
      </c>
      <c r="P3048" s="10">
        <f ca="1">(P3047+(IF(K3047&lt;&gt;K3046,(-P3047*'inputs and tables'!$K$22-'inputs and tables'!$K$21)-P3047*'inputs and tables'!$K$22,0)*('inputs and tables'!$K$15+'inputs and tables'!$K$16)))*(IF(AND(K3047=0,'inputs and tables'!$K$16=1),data!C3047/data!C3048,1)*IF(AND(K3047=1,'inputs and tables'!$K$15=1),data!C3048/data!C3047,1))</f>
        <v>145851.83073899077</v>
      </c>
      <c r="R3048" s="36">
        <f ca="1">1-O3048/MAX($O$202:O3048)</f>
        <v>0.43072971359319845</v>
      </c>
      <c r="S3048" s="36">
        <f>1-N3048/MAX($N$202:N3048)</f>
        <v>0.57849755842808648</v>
      </c>
    </row>
    <row r="3049" spans="1:19" x14ac:dyDescent="0.4">
      <c r="A3049" s="17">
        <f t="shared" si="145"/>
        <v>3047</v>
      </c>
      <c r="B3049">
        <v>1683504000</v>
      </c>
      <c r="C3049">
        <v>27695.06</v>
      </c>
      <c r="D3049" s="14">
        <f t="shared" si="143"/>
        <v>45054</v>
      </c>
      <c r="F3049">
        <f ca="1">IF(A3049&lt;$F$2,"",AVERAGE(INDIRECT("C"&amp;A3049-$F$2+3):C3049))</f>
        <v>28685.029999999995</v>
      </c>
      <c r="G3049" s="2">
        <f ca="1">IF(A3049&lt;$G$2,"",IF(A3049=$G$2,AVERAGE(INDIRECT("C"&amp;A3049-$G$2+3):C3049),G3048+(2/($G$2+3))*(C3049-G3048)))</f>
        <v>28080.75393859165</v>
      </c>
      <c r="J3049">
        <f ca="1">IF(F3049="","",IF(C3049&lt;(F3049*(1-'inputs and tables'!$K$14)),0,IF(C3049&gt;(F3049*(1+'inputs and tables'!$K$14)),1,J3048)))</f>
        <v>0</v>
      </c>
      <c r="K3049">
        <f ca="1">IF(G3049="","",IF(C3049&lt;(G3049*(1-'inputs and tables'!$K$14)),0,IF(C3049&gt;(G3049*(1+'inputs and tables'!$K$14)),1,K3048)))</f>
        <v>0</v>
      </c>
      <c r="N3049" s="13">
        <f t="shared" si="144"/>
        <v>99661.952571161324</v>
      </c>
      <c r="O3049" s="10">
        <f ca="1">(O3048+(IF(J3048&lt;&gt;J3047,(-O3048*'inputs and tables'!$K$22-'inputs and tables'!$K$21)-O3048*'inputs and tables'!$K$22,0)*('inputs and tables'!$K$15+'inputs and tables'!$K$16)))*(IF(AND(J3048=0,'inputs and tables'!$K$16=1),(data!C3048/data!C3049-1)*'inputs and tables'!$K$18+1,1)*IF(AND(J3048=1,'inputs and tables'!$K$15=1),(data!C3049/data!C3048-1)*'inputs and tables'!$K$17+1,1))</f>
        <v>39578654.429542229</v>
      </c>
      <c r="P3049" s="10">
        <f ca="1">(P3048+(IF(K3048&lt;&gt;K3047,(-P3048*'inputs and tables'!$K$22-'inputs and tables'!$K$21)-P3048*'inputs and tables'!$K$22,0)*('inputs and tables'!$K$15+'inputs and tables'!$K$16)))*(IF(AND(K3048=0,'inputs and tables'!$K$16=1),data!C3048/data!C3049,1)*IF(AND(K3048=1,'inputs and tables'!$K$15=1),data!C3049/data!C3048,1))</f>
        <v>141859.24064159073</v>
      </c>
      <c r="R3049" s="36">
        <f ca="1">1-O3049/MAX($O$202:O3049)</f>
        <v>0.41587833928858564</v>
      </c>
      <c r="S3049" s="36">
        <f>1-N3049/MAX($N$202:N3049)</f>
        <v>0.59003588788012862</v>
      </c>
    </row>
    <row r="3050" spans="1:19" x14ac:dyDescent="0.4">
      <c r="A3050" s="17">
        <f t="shared" si="145"/>
        <v>3048</v>
      </c>
      <c r="B3050">
        <v>1683590400</v>
      </c>
      <c r="C3050">
        <v>27647.29</v>
      </c>
      <c r="D3050" s="14">
        <f t="shared" si="143"/>
        <v>45055</v>
      </c>
      <c r="F3050">
        <f ca="1">IF(A3050&lt;$F$2,"",AVERAGE(INDIRECT("C"&amp;A3050-$F$2+3):C3050))</f>
        <v>28677.175227272728</v>
      </c>
      <c r="G3050" s="2">
        <f ca="1">IF(A3050&lt;$G$2,"",IF(A3050=$G$2,AVERAGE(INDIRECT("C"&amp;A3050-$G$2+3):C3050),G3049+(2/($G$2+3))*(C3050-G3049)))</f>
        <v>28062.308664609027</v>
      </c>
      <c r="J3050">
        <f ca="1">IF(F3050="","",IF(C3050&lt;(F3050*(1-'inputs and tables'!$K$14)),0,IF(C3050&gt;(F3050*(1+'inputs and tables'!$K$14)),1,J3049)))</f>
        <v>0</v>
      </c>
      <c r="K3050">
        <f ca="1">IF(G3050="","",IF(C3050&lt;(G3050*(1-'inputs and tables'!$K$14)),0,IF(C3050&gt;(G3050*(1+'inputs and tables'!$K$14)),1,K3049)))</f>
        <v>0</v>
      </c>
      <c r="N3050" s="13">
        <f t="shared" si="144"/>
        <v>99490.050019792077</v>
      </c>
      <c r="O3050" s="10">
        <f ca="1">(O3049+(IF(J3049&lt;&gt;J3048,(-O3049*'inputs and tables'!$K$22-'inputs and tables'!$K$21)-O3049*'inputs and tables'!$K$22,0)*('inputs and tables'!$K$15+'inputs and tables'!$K$16)))*(IF(AND(J3049=0,'inputs and tables'!$K$16=1),(data!C3049/data!C3050-1)*'inputs and tables'!$K$18+1,1)*IF(AND(J3049=1,'inputs and tables'!$K$15=1),(data!C3050/data!C3049-1)*'inputs and tables'!$K$17+1,1))</f>
        <v>39647039.877884515</v>
      </c>
      <c r="P3050" s="10">
        <f ca="1">(P3049+(IF(K3049&lt;&gt;K3048,(-P3049*'inputs and tables'!$K$22-'inputs and tables'!$K$21)-P3049*'inputs and tables'!$K$22,0)*('inputs and tables'!$K$15+'inputs and tables'!$K$16)))*(IF(AND(K3049=0,'inputs and tables'!$K$16=1),data!C3049/data!C3050,1)*IF(AND(K3049=1,'inputs and tables'!$K$15=1),data!C3050/data!C3049,1))</f>
        <v>141820.14153145018</v>
      </c>
      <c r="R3050" s="36">
        <f ca="1">1-O3050/MAX($O$202:O3050)</f>
        <v>0.41486907249490768</v>
      </c>
      <c r="S3050" s="36">
        <f>1-N3050/MAX($N$202:N3050)</f>
        <v>0.59074301708064181</v>
      </c>
    </row>
    <row r="3051" spans="1:19" x14ac:dyDescent="0.4">
      <c r="A3051" s="17">
        <f t="shared" si="145"/>
        <v>3049</v>
      </c>
      <c r="B3051">
        <v>1683676800</v>
      </c>
      <c r="C3051">
        <v>27624.01</v>
      </c>
      <c r="D3051" s="14">
        <f t="shared" si="143"/>
        <v>45056</v>
      </c>
      <c r="F3051">
        <f ca="1">IF(A3051&lt;$F$2,"",AVERAGE(INDIRECT("C"&amp;A3051-$F$2+3):C3051))</f>
        <v>28688.110227272729</v>
      </c>
      <c r="G3051" s="2">
        <f ca="1">IF(A3051&lt;$G$2,"",IF(A3051=$G$2,AVERAGE(INDIRECT("C"&amp;A3051-$G$2+3):C3051),G3050+(2/($G$2+3))*(C3051-G3050)))</f>
        <v>28043.657657604388</v>
      </c>
      <c r="J3051">
        <f ca="1">IF(F3051="","",IF(C3051&lt;(F3051*(1-'inputs and tables'!$K$14)),0,IF(C3051&gt;(F3051*(1+'inputs and tables'!$K$14)),1,J3050)))</f>
        <v>0</v>
      </c>
      <c r="K3051">
        <f ca="1">IF(G3051="","",IF(C3051&lt;(G3051*(1-'inputs and tables'!$K$14)),0,IF(C3051&gt;(G3051*(1+'inputs and tables'!$K$14)),1,K3050)))</f>
        <v>0</v>
      </c>
      <c r="N3051" s="13">
        <f t="shared" si="144"/>
        <v>99406.275864550786</v>
      </c>
      <c r="O3051" s="10">
        <f ca="1">(O3050+(IF(J3050&lt;&gt;J3049,(-O3050*'inputs and tables'!$K$22-'inputs and tables'!$K$21)-O3050*'inputs and tables'!$K$22,0)*('inputs and tables'!$K$15+'inputs and tables'!$K$16)))*(IF(AND(J3050=0,'inputs and tables'!$K$16=1),(data!C3050/data!C3051-1)*'inputs and tables'!$K$18+1,1)*IF(AND(J3050=1,'inputs and tables'!$K$15=1),(data!C3051/data!C3050-1)*'inputs and tables'!$K$17+1,1))</f>
        <v>39680452.227806099</v>
      </c>
      <c r="P3051" s="10">
        <f ca="1">(P3050+(IF(K3050&lt;&gt;K3049,(-P3050*'inputs and tables'!$K$22-'inputs and tables'!$K$21)-P3050*'inputs and tables'!$K$22,0)*('inputs and tables'!$K$15+'inputs and tables'!$K$16)))*(IF(AND(K3050=0,'inputs and tables'!$K$16=1),data!C3050/data!C3051,1)*IF(AND(K3050=1,'inputs and tables'!$K$15=1),data!C3051/data!C3050,1))</f>
        <v>141939.65976558247</v>
      </c>
      <c r="R3051" s="36">
        <f ca="1">1-O3051/MAX($O$202:O3051)</f>
        <v>0.41437595625319179</v>
      </c>
      <c r="S3051" s="36">
        <f>1-N3051/MAX($N$202:N3051)</f>
        <v>0.59108762599393361</v>
      </c>
    </row>
    <row r="3052" spans="1:19" x14ac:dyDescent="0.4">
      <c r="A3052" s="17">
        <f t="shared" si="145"/>
        <v>3050</v>
      </c>
      <c r="B3052">
        <v>1683763200</v>
      </c>
      <c r="C3052">
        <v>26986.560000000001</v>
      </c>
      <c r="D3052" s="14">
        <f t="shared" si="143"/>
        <v>45057</v>
      </c>
      <c r="F3052">
        <f ca="1">IF(A3052&lt;$F$2,"",AVERAGE(INDIRECT("C"&amp;A3052-$F$2+3):C3052))</f>
        <v>28681.574090909096</v>
      </c>
      <c r="G3052" s="2">
        <f ca="1">IF(A3052&lt;$G$2,"",IF(A3052=$G$2,AVERAGE(INDIRECT("C"&amp;A3052-$G$2+3):C3052),G3051+(2/($G$2+3))*(C3052-G3051)))</f>
        <v>27998.674778557393</v>
      </c>
      <c r="J3052">
        <f ca="1">IF(F3052="","",IF(C3052&lt;(F3052*(1-'inputs and tables'!$K$14)),0,IF(C3052&gt;(F3052*(1+'inputs and tables'!$K$14)),1,J3051)))</f>
        <v>0</v>
      </c>
      <c r="K3052">
        <f ca="1">IF(G3052="","",IF(C3052&lt;(G3052*(1-'inputs and tables'!$K$14)),0,IF(C3052&gt;(G3052*(1+'inputs and tables'!$K$14)),1,K3051)))</f>
        <v>0</v>
      </c>
      <c r="N3052" s="13">
        <f t="shared" si="144"/>
        <v>97112.382597430711</v>
      </c>
      <c r="O3052" s="10">
        <f ca="1">(O3051+(IF(J3051&lt;&gt;J3050,(-O3051*'inputs and tables'!$K$22-'inputs and tables'!$K$21)-O3051*'inputs and tables'!$K$22,0)*('inputs and tables'!$K$15+'inputs and tables'!$K$16)))*(IF(AND(J3051=0,'inputs and tables'!$K$16=1),(data!C3051/data!C3052-1)*'inputs and tables'!$K$18+1,1)*IF(AND(J3051=1,'inputs and tables'!$K$15=1),(data!C3052/data!C3051-1)*'inputs and tables'!$K$17+1,1))</f>
        <v>40617744.875428274</v>
      </c>
      <c r="P3052" s="10">
        <f ca="1">(P3051+(IF(K3051&lt;&gt;K3050,(-P3051*'inputs and tables'!$K$22-'inputs and tables'!$K$21)-P3051*'inputs and tables'!$K$22,0)*('inputs and tables'!$K$15+'inputs and tables'!$K$16)))*(IF(AND(K3051=0,'inputs and tables'!$K$16=1),data!C3051/data!C3052,1)*IF(AND(K3051=1,'inputs and tables'!$K$15=1),data!C3052/data!C3051,1))</f>
        <v>145292.41892116101</v>
      </c>
      <c r="R3052" s="36">
        <f ca="1">1-O3052/MAX($O$202:O3052)</f>
        <v>0.40054292059816954</v>
      </c>
      <c r="S3052" s="36">
        <f>1-N3052/MAX($N$202:N3052)</f>
        <v>0.60052366344143548</v>
      </c>
    </row>
    <row r="3053" spans="1:19" x14ac:dyDescent="0.4">
      <c r="A3053" s="17">
        <f t="shared" si="145"/>
        <v>3051</v>
      </c>
      <c r="B3053">
        <v>1683849600</v>
      </c>
      <c r="C3053">
        <v>26808.84</v>
      </c>
      <c r="D3053" s="14">
        <f t="shared" si="143"/>
        <v>45058</v>
      </c>
      <c r="F3053">
        <f ca="1">IF(A3053&lt;$F$2,"",AVERAGE(INDIRECT("C"&amp;A3053-$F$2+3):C3053))</f>
        <v>28646.330909090917</v>
      </c>
      <c r="G3053" s="2">
        <f ca="1">IF(A3053&lt;$G$2,"",IF(A3053=$G$2,AVERAGE(INDIRECT("C"&amp;A3053-$G$2+3):C3053),G3052+(2/($G$2+3))*(C3053-G3052)))</f>
        <v>27948.043511384738</v>
      </c>
      <c r="J3053">
        <f ca="1">IF(F3053="","",IF(C3053&lt;(F3053*(1-'inputs and tables'!$K$14)),0,IF(C3053&gt;(F3053*(1+'inputs and tables'!$K$14)),1,J3052)))</f>
        <v>0</v>
      </c>
      <c r="K3053">
        <f ca="1">IF(G3053="","",IF(C3053&lt;(G3053*(1-'inputs and tables'!$K$14)),0,IF(C3053&gt;(G3053*(1+'inputs and tables'!$K$14)),1,K3052)))</f>
        <v>0</v>
      </c>
      <c r="N3053" s="13">
        <f t="shared" si="144"/>
        <v>96472.848969016588</v>
      </c>
      <c r="O3053" s="10">
        <f ca="1">(O3052+(IF(J3052&lt;&gt;J3051,(-O3052*'inputs and tables'!$K$22-'inputs and tables'!$K$21)-O3052*'inputs and tables'!$K$22,0)*('inputs and tables'!$K$15+'inputs and tables'!$K$16)))*(IF(AND(J3052=0,'inputs and tables'!$K$16=1),(data!C3052/data!C3053-1)*'inputs and tables'!$K$18+1,1)*IF(AND(J3052=1,'inputs and tables'!$K$15=1),(data!C3053/data!C3052-1)*'inputs and tables'!$K$17+1,1))</f>
        <v>40887006.269030571</v>
      </c>
      <c r="P3053" s="10">
        <f ca="1">(P3052+(IF(K3052&lt;&gt;K3051,(-P3052*'inputs and tables'!$K$22-'inputs and tables'!$K$21)-P3052*'inputs and tables'!$K$22,0)*('inputs and tables'!$K$15+'inputs and tables'!$K$16)))*(IF(AND(K3052=0,'inputs and tables'!$K$16=1),data!C3052/data!C3053,1)*IF(AND(K3052=1,'inputs and tables'!$K$15=1),data!C3053/data!C3052,1))</f>
        <v>146255.58512643765</v>
      </c>
      <c r="R3053" s="36">
        <f ca="1">1-O3053/MAX($O$202:O3053)</f>
        <v>0.39656902571307595</v>
      </c>
      <c r="S3053" s="36">
        <f>1-N3053/MAX($N$202:N3053)</f>
        <v>0.60315441499084332</v>
      </c>
    </row>
    <row r="3054" spans="1:19" x14ac:dyDescent="0.4">
      <c r="A3054" s="17">
        <f t="shared" si="145"/>
        <v>3052</v>
      </c>
      <c r="B3054">
        <v>1683936000</v>
      </c>
      <c r="C3054">
        <v>26789.48</v>
      </c>
      <c r="D3054" s="14">
        <f t="shared" si="143"/>
        <v>45059</v>
      </c>
      <c r="F3054">
        <f ca="1">IF(A3054&lt;$F$2,"",AVERAGE(INDIRECT("C"&amp;A3054-$F$2+3):C3054))</f>
        <v>28618.012727272733</v>
      </c>
      <c r="G3054" s="2">
        <f ca="1">IF(A3054&lt;$G$2,"",IF(A3054=$G$2,AVERAGE(INDIRECT("C"&amp;A3054-$G$2+3):C3054),G3053+(2/($G$2+3))*(C3054-G3053)))</f>
        <v>27898.742936432194</v>
      </c>
      <c r="J3054">
        <f ca="1">IF(F3054="","",IF(C3054&lt;(F3054*(1-'inputs and tables'!$K$14)),0,IF(C3054&gt;(F3054*(1+'inputs and tables'!$K$14)),1,J3053)))</f>
        <v>0</v>
      </c>
      <c r="K3054">
        <f ca="1">IF(G3054="","",IF(C3054&lt;(G3054*(1-'inputs and tables'!$K$14)),0,IF(C3054&gt;(G3054*(1+'inputs and tables'!$K$14)),1,K3053)))</f>
        <v>0</v>
      </c>
      <c r="N3054" s="13">
        <f t="shared" si="144"/>
        <v>96403.181114829684</v>
      </c>
      <c r="O3054" s="10">
        <f ca="1">(O3053+(IF(J3053&lt;&gt;J3052,(-O3053*'inputs and tables'!$K$22-'inputs and tables'!$K$21)-O3053*'inputs and tables'!$K$22,0)*('inputs and tables'!$K$15+'inputs and tables'!$K$16)))*(IF(AND(J3053=0,'inputs and tables'!$K$16=1),(data!C3053/data!C3054-1)*'inputs and tables'!$K$18+1,1)*IF(AND(J3053=1,'inputs and tables'!$K$15=1),(data!C3054/data!C3053-1)*'inputs and tables'!$K$17+1,1))</f>
        <v>40916554.152803175</v>
      </c>
      <c r="P3054" s="10">
        <f ca="1">(P3053+(IF(K3053&lt;&gt;K3052,(-P3053*'inputs and tables'!$K$22-'inputs and tables'!$K$21)-P3053*'inputs and tables'!$K$22,0)*('inputs and tables'!$K$15+'inputs and tables'!$K$16)))*(IF(AND(K3053=0,'inputs and tables'!$K$16=1),data!C3053/data!C3054,1)*IF(AND(K3053=1,'inputs and tables'!$K$15=1),data!C3054/data!C3053,1))</f>
        <v>146361.27990394167</v>
      </c>
      <c r="R3054" s="36">
        <f ca="1">1-O3054/MAX($O$202:O3054)</f>
        <v>0.39613294320374037</v>
      </c>
      <c r="S3054" s="36">
        <f>1-N3054/MAX($N$202:N3054)</f>
        <v>0.60344099697371822</v>
      </c>
    </row>
    <row r="3055" spans="1:19" x14ac:dyDescent="0.4">
      <c r="A3055" s="17">
        <f t="shared" si="145"/>
        <v>3053</v>
      </c>
      <c r="B3055">
        <v>1684022400</v>
      </c>
      <c r="C3055">
        <v>26929.98</v>
      </c>
      <c r="D3055" s="14">
        <f t="shared" si="143"/>
        <v>45060</v>
      </c>
      <c r="F3055">
        <f ca="1">IF(A3055&lt;$F$2,"",AVERAGE(INDIRECT("C"&amp;A3055-$F$2+3):C3055))</f>
        <v>28582.912272727277</v>
      </c>
      <c r="G3055" s="2">
        <f ca="1">IF(A3055&lt;$G$2,"",IF(A3055=$G$2,AVERAGE(INDIRECT("C"&amp;A3055-$G$2+3):C3055),G3054+(2/($G$2+3))*(C3055-G3054)))</f>
        <v>27857.518981690399</v>
      </c>
      <c r="J3055">
        <f ca="1">IF(F3055="","",IF(C3055&lt;(F3055*(1-'inputs and tables'!$K$14)),0,IF(C3055&gt;(F3055*(1+'inputs and tables'!$K$14)),1,J3054)))</f>
        <v>0</v>
      </c>
      <c r="K3055">
        <f ca="1">IF(G3055="","",IF(C3055&lt;(G3055*(1-'inputs and tables'!$K$14)),0,IF(C3055&gt;(G3055*(1+'inputs and tables'!$K$14)),1,K3054)))</f>
        <v>0</v>
      </c>
      <c r="N3055" s="13">
        <f t="shared" si="144"/>
        <v>96908.776854151001</v>
      </c>
      <c r="O3055" s="10">
        <f ca="1">(O3054+(IF(J3054&lt;&gt;J3053,(-O3054*'inputs and tables'!$K$22-'inputs and tables'!$K$21)-O3054*'inputs and tables'!$K$22,0)*('inputs and tables'!$K$15+'inputs and tables'!$K$16)))*(IF(AND(J3054=0,'inputs and tables'!$K$16=1),(data!C3054/data!C3055-1)*'inputs and tables'!$K$18+1,1)*IF(AND(J3054=1,'inputs and tables'!$K$15=1),(data!C3055/data!C3054-1)*'inputs and tables'!$K$17+1,1))</f>
        <v>40703082.926368222</v>
      </c>
      <c r="P3055" s="10">
        <f ca="1">(P3054+(IF(K3054&lt;&gt;K3053,(-P3054*'inputs and tables'!$K$22-'inputs and tables'!$K$21)-P3054*'inputs and tables'!$K$22,0)*('inputs and tables'!$K$15+'inputs and tables'!$K$16)))*(IF(AND(K3054=0,'inputs and tables'!$K$16=1),data!C3054/data!C3055,1)*IF(AND(K3054=1,'inputs and tables'!$K$15=1),data!C3055/data!C3054,1))</f>
        <v>145597.67889768383</v>
      </c>
      <c r="R3055" s="36">
        <f ca="1">1-O3055/MAX($O$202:O3055)</f>
        <v>0.39928345878079885</v>
      </c>
      <c r="S3055" s="36">
        <f>1-N3055/MAX($N$202:N3055)</f>
        <v>0.6013612052075028</v>
      </c>
    </row>
    <row r="3056" spans="1:19" x14ac:dyDescent="0.4">
      <c r="A3056" s="17">
        <f t="shared" si="145"/>
        <v>3054</v>
      </c>
      <c r="B3056">
        <v>1684108800</v>
      </c>
      <c r="C3056">
        <v>27171.13</v>
      </c>
      <c r="D3056" s="14">
        <f t="shared" si="143"/>
        <v>45061</v>
      </c>
      <c r="F3056">
        <f ca="1">IF(A3056&lt;$F$2,"",AVERAGE(INDIRECT("C"&amp;A3056-$F$2+3):C3056))</f>
        <v>28553.359318181825</v>
      </c>
      <c r="G3056" s="2">
        <f ca="1">IF(A3056&lt;$G$2,"",IF(A3056=$G$2,AVERAGE(INDIRECT("C"&amp;A3056-$G$2+3):C3056),G3055+(2/($G$2+3))*(C3056-G3055)))</f>
        <v>27828.31093991634</v>
      </c>
      <c r="J3056">
        <f ca="1">IF(F3056="","",IF(C3056&lt;(F3056*(1-'inputs and tables'!$K$14)),0,IF(C3056&gt;(F3056*(1+'inputs and tables'!$K$14)),1,J3055)))</f>
        <v>0</v>
      </c>
      <c r="K3056">
        <f ca="1">IF(G3056="","",IF(C3056&lt;(G3056*(1-'inputs and tables'!$K$14)),0,IF(C3056&gt;(G3056*(1+'inputs and tables'!$K$14)),1,K3055)))</f>
        <v>0</v>
      </c>
      <c r="N3056" s="13">
        <f t="shared" si="144"/>
        <v>97776.566267228118</v>
      </c>
      <c r="O3056" s="10">
        <f ca="1">(O3055+(IF(J3055&lt;&gt;J3054,(-O3055*'inputs and tables'!$K$22-'inputs and tables'!$K$21)-O3055*'inputs and tables'!$K$22,0)*('inputs and tables'!$K$15+'inputs and tables'!$K$16)))*(IF(AND(J3055=0,'inputs and tables'!$K$16=1),(data!C3055/data!C3056-1)*'inputs and tables'!$K$18+1,1)*IF(AND(J3055=1,'inputs and tables'!$K$15=1),(data!C3056/data!C3055-1)*'inputs and tables'!$K$17+1,1))</f>
        <v>40341833.745797016</v>
      </c>
      <c r="P3056" s="10">
        <f ca="1">(P3055+(IF(K3055&lt;&gt;K3054,(-P3055*'inputs and tables'!$K$22-'inputs and tables'!$K$21)-P3055*'inputs and tables'!$K$22,0)*('inputs and tables'!$K$15+'inputs and tables'!$K$16)))*(IF(AND(K3055=0,'inputs and tables'!$K$16=1),data!C3055/data!C3056,1)*IF(AND(K3055=1,'inputs and tables'!$K$15=1),data!C3056/data!C3055,1))</f>
        <v>144305.46616062886</v>
      </c>
      <c r="R3056" s="36">
        <f ca="1">1-O3056/MAX($O$202:O3056)</f>
        <v>0.40461495562745231</v>
      </c>
      <c r="S3056" s="36">
        <f>1-N3056/MAX($N$202:N3056)</f>
        <v>0.59779151279168186</v>
      </c>
    </row>
    <row r="3057" spans="1:19" x14ac:dyDescent="0.4">
      <c r="A3057" s="17">
        <f t="shared" si="145"/>
        <v>3055</v>
      </c>
      <c r="B3057">
        <v>1684195200</v>
      </c>
      <c r="C3057">
        <v>27037.68</v>
      </c>
      <c r="D3057" s="14">
        <f t="shared" si="143"/>
        <v>45062</v>
      </c>
      <c r="F3057">
        <f ca="1">IF(A3057&lt;$F$2,"",AVERAGE(INDIRECT("C"&amp;A3057-$F$2+3):C3057))</f>
        <v>28527.207954545458</v>
      </c>
      <c r="G3057" s="2">
        <f ca="1">IF(A3057&lt;$G$2,"",IF(A3057=$G$2,AVERAGE(INDIRECT("C"&amp;A3057-$G$2+3):C3057),G3056+(2/($G$2+3))*(C3057-G3056)))</f>
        <v>27794.667070132666</v>
      </c>
      <c r="J3057">
        <f ca="1">IF(F3057="","",IF(C3057&lt;(F3057*(1-'inputs and tables'!$K$14)),0,IF(C3057&gt;(F3057*(1+'inputs and tables'!$K$14)),1,J3056)))</f>
        <v>0</v>
      </c>
      <c r="K3057">
        <f ca="1">IF(G3057="","",IF(C3057&lt;(G3057*(1-'inputs and tables'!$K$14)),0,IF(C3057&gt;(G3057*(1+'inputs and tables'!$K$14)),1,K3056)))</f>
        <v>0</v>
      </c>
      <c r="N3057" s="13">
        <f t="shared" si="144"/>
        <v>97296.340278527554</v>
      </c>
      <c r="O3057" s="10">
        <f ca="1">(O3056+(IF(J3056&lt;&gt;J3055,(-O3056*'inputs and tables'!$K$22-'inputs and tables'!$K$21)-O3056*'inputs and tables'!$K$22,0)*('inputs and tables'!$K$15+'inputs and tables'!$K$16)))*(IF(AND(J3056=0,'inputs and tables'!$K$16=1),(data!C3056/data!C3057-1)*'inputs and tables'!$K$18+1,1)*IF(AND(J3056=1,'inputs and tables'!$K$15=1),(data!C3057/data!C3056-1)*'inputs and tables'!$K$17+1,1))</f>
        <v>40540949.117876887</v>
      </c>
      <c r="P3057" s="10">
        <f ca="1">(P3056+(IF(K3056&lt;&gt;K3055,(-P3056*'inputs and tables'!$K$22-'inputs and tables'!$K$21)-P3056*'inputs and tables'!$K$22,0)*('inputs and tables'!$K$15+'inputs and tables'!$K$16)))*(IF(AND(K3056=0,'inputs and tables'!$K$16=1),data!C3056/data!C3057,1)*IF(AND(K3056=1,'inputs and tables'!$K$15=1),data!C3057/data!C3056,1))</f>
        <v>145017.71530549394</v>
      </c>
      <c r="R3057" s="36">
        <f ca="1">1-O3057/MAX($O$202:O3057)</f>
        <v>0.40167631095928868</v>
      </c>
      <c r="S3057" s="36">
        <f>1-N3057/MAX($N$202:N3057)</f>
        <v>0.59976694489987725</v>
      </c>
    </row>
    <row r="3058" spans="1:19" x14ac:dyDescent="0.4">
      <c r="A3058" s="17">
        <f t="shared" si="145"/>
        <v>3056</v>
      </c>
      <c r="B3058">
        <v>1684281600</v>
      </c>
      <c r="C3058">
        <v>27407.77</v>
      </c>
      <c r="D3058" s="14">
        <f t="shared" si="143"/>
        <v>45063</v>
      </c>
      <c r="F3058">
        <f ca="1">IF(A3058&lt;$F$2,"",AVERAGE(INDIRECT("C"&amp;A3058-$F$2+3):C3058))</f>
        <v>28518.026136363638</v>
      </c>
      <c r="G3058" s="2">
        <f ca="1">IF(A3058&lt;$G$2,"",IF(A3058=$G$2,AVERAGE(INDIRECT("C"&amp;A3058-$G$2+3):C3058),G3057+(2/($G$2+3))*(C3058-G3057)))</f>
        <v>27778.203365020636</v>
      </c>
      <c r="J3058">
        <f ca="1">IF(F3058="","",IF(C3058&lt;(F3058*(1-'inputs and tables'!$K$14)),0,IF(C3058&gt;(F3058*(1+'inputs and tables'!$K$14)),1,J3057)))</f>
        <v>0</v>
      </c>
      <c r="K3058">
        <f ca="1">IF(G3058="","",IF(C3058&lt;(G3058*(1-'inputs and tables'!$K$14)),0,IF(C3058&gt;(G3058*(1+'inputs and tables'!$K$14)),1,K3057)))</f>
        <v>0</v>
      </c>
      <c r="N3058" s="13">
        <f t="shared" si="144"/>
        <v>98628.126237000339</v>
      </c>
      <c r="O3058" s="10">
        <f ca="1">(O3057+(IF(J3057&lt;&gt;J3056,(-O3057*'inputs and tables'!$K$22-'inputs and tables'!$K$21)-O3057*'inputs and tables'!$K$22,0)*('inputs and tables'!$K$15+'inputs and tables'!$K$16)))*(IF(AND(J3057=0,'inputs and tables'!$K$16=1),(data!C3057/data!C3058-1)*'inputs and tables'!$K$18+1,1)*IF(AND(J3057=1,'inputs and tables'!$K$15=1),(data!C3058/data!C3057-1)*'inputs and tables'!$K$17+1,1))</f>
        <v>39993520.419407986</v>
      </c>
      <c r="P3058" s="10">
        <f ca="1">(P3057+(IF(K3057&lt;&gt;K3056,(-P3057*'inputs and tables'!$K$22-'inputs and tables'!$K$21)-P3057*'inputs and tables'!$K$22,0)*('inputs and tables'!$K$15+'inputs and tables'!$K$16)))*(IF(AND(K3057=0,'inputs and tables'!$K$16=1),data!C3057/data!C3058,1)*IF(AND(K3057=1,'inputs and tables'!$K$15=1),data!C3058/data!C3057,1))</f>
        <v>143059.52584836519</v>
      </c>
      <c r="R3058" s="36">
        <f ca="1">1-O3058/MAX($O$202:O3058)</f>
        <v>0.40975553864096714</v>
      </c>
      <c r="S3058" s="36">
        <f>1-N3058/MAX($N$202:N3058)</f>
        <v>0.5942885809514169</v>
      </c>
    </row>
    <row r="3059" spans="1:19" x14ac:dyDescent="0.4">
      <c r="A3059" s="17">
        <f t="shared" si="145"/>
        <v>3057</v>
      </c>
      <c r="B3059">
        <v>1684368000</v>
      </c>
      <c r="C3059">
        <v>26820.49</v>
      </c>
      <c r="D3059" s="14">
        <f t="shared" si="143"/>
        <v>45064</v>
      </c>
      <c r="F3059">
        <f ca="1">IF(A3059&lt;$F$2,"",AVERAGE(INDIRECT("C"&amp;A3059-$F$2+3):C3059))</f>
        <v>28487.136363636364</v>
      </c>
      <c r="G3059" s="2">
        <f ca="1">IF(A3059&lt;$G$2,"",IF(A3059=$G$2,AVERAGE(INDIRECT("C"&amp;A3059-$G$2+3):C3059),G3058+(2/($G$2+3))*(C3059-G3058)))</f>
        <v>27737.449604806992</v>
      </c>
      <c r="J3059">
        <f ca="1">IF(F3059="","",IF(C3059&lt;(F3059*(1-'inputs and tables'!$K$14)),0,IF(C3059&gt;(F3059*(1+'inputs and tables'!$K$14)),1,J3058)))</f>
        <v>0</v>
      </c>
      <c r="K3059">
        <f ca="1">IF(G3059="","",IF(C3059&lt;(G3059*(1-'inputs and tables'!$K$14)),0,IF(C3059&gt;(G3059*(1+'inputs and tables'!$K$14)),1,K3058)))</f>
        <v>0</v>
      </c>
      <c r="N3059" s="13">
        <f t="shared" si="144"/>
        <v>96514.772032099121</v>
      </c>
      <c r="O3059" s="10">
        <f ca="1">(O3058+(IF(J3058&lt;&gt;J3057,(-O3058*'inputs and tables'!$K$22-'inputs and tables'!$K$21)-O3058*'inputs and tables'!$K$22,0)*('inputs and tables'!$K$15+'inputs and tables'!$K$16)))*(IF(AND(J3058=0,'inputs and tables'!$K$16=1),(data!C3058/data!C3059-1)*'inputs and tables'!$K$18+1,1)*IF(AND(J3058=1,'inputs and tables'!$K$15=1),(data!C3059/data!C3058-1)*'inputs and tables'!$K$17+1,1))</f>
        <v>40869246.204876848</v>
      </c>
      <c r="P3059" s="10">
        <f ca="1">(P3058+(IF(K3058&lt;&gt;K3057,(-P3058*'inputs and tables'!$K$22-'inputs and tables'!$K$21)-P3058*'inputs and tables'!$K$22,0)*('inputs and tables'!$K$15+'inputs and tables'!$K$16)))*(IF(AND(K3058=0,'inputs and tables'!$K$16=1),data!C3058/data!C3059,1)*IF(AND(K3058=1,'inputs and tables'!$K$15=1),data!C3059/data!C3058,1))</f>
        <v>146192.05617649222</v>
      </c>
      <c r="R3059" s="36">
        <f ca="1">1-O3059/MAX($O$202:O3059)</f>
        <v>0.39683113765996603</v>
      </c>
      <c r="S3059" s="36">
        <f>1-N3059/MAX($N$202:N3059)</f>
        <v>0.60298196250631364</v>
      </c>
    </row>
    <row r="3060" spans="1:19" x14ac:dyDescent="0.4">
      <c r="A3060" s="17">
        <f t="shared" si="145"/>
        <v>3058</v>
      </c>
      <c r="B3060">
        <v>1684454400</v>
      </c>
      <c r="C3060">
        <v>26890.27</v>
      </c>
      <c r="D3060" s="14">
        <f t="shared" si="143"/>
        <v>45065</v>
      </c>
      <c r="F3060">
        <f ca="1">IF(A3060&lt;$F$2,"",AVERAGE(INDIRECT("C"&amp;A3060-$F$2+3):C3060))</f>
        <v>28457.92954545455</v>
      </c>
      <c r="G3060" s="2">
        <f ca="1">IF(A3060&lt;$G$2,"",IF(A3060=$G$2,AVERAGE(INDIRECT("C"&amp;A3060-$G$2+3):C3060),G3059+(2/($G$2+3))*(C3060-G3059)))</f>
        <v>27701.39940885776</v>
      </c>
      <c r="J3060">
        <f ca="1">IF(F3060="","",IF(C3060&lt;(F3060*(1-'inputs and tables'!$K$14)),0,IF(C3060&gt;(F3060*(1+'inputs and tables'!$K$14)),1,J3059)))</f>
        <v>0</v>
      </c>
      <c r="K3060">
        <f ca="1">IF(G3060="","",IF(C3060&lt;(G3060*(1-'inputs and tables'!$K$14)),0,IF(C3060&gt;(G3060*(1+'inputs and tables'!$K$14)),1,K3059)))</f>
        <v>0</v>
      </c>
      <c r="N3060" s="13">
        <f t="shared" si="144"/>
        <v>96765.878585051731</v>
      </c>
      <c r="O3060" s="10">
        <f ca="1">(O3059+(IF(J3059&lt;&gt;J3058,(-O3059*'inputs and tables'!$K$22-'inputs and tables'!$K$21)-O3059*'inputs and tables'!$K$22,0)*('inputs and tables'!$K$15+'inputs and tables'!$K$16)))*(IF(AND(J3059=0,'inputs and tables'!$K$16=1),(data!C3059/data!C3060-1)*'inputs and tables'!$K$18+1,1)*IF(AND(J3059=1,'inputs and tables'!$K$15=1),(data!C3060/data!C3059-1)*'inputs and tables'!$K$17+1,1))</f>
        <v>40763190.891926244</v>
      </c>
      <c r="P3060" s="10">
        <f ca="1">(P3059+(IF(K3059&lt;&gt;K3058,(-P3059*'inputs and tables'!$K$22-'inputs and tables'!$K$21)-P3059*'inputs and tables'!$K$22,0)*('inputs and tables'!$K$15+'inputs and tables'!$K$16)))*(IF(AND(K3059=0,'inputs and tables'!$K$16=1),data!C3059/data!C3060,1)*IF(AND(K3059=1,'inputs and tables'!$K$15=1),data!C3060/data!C3059,1))</f>
        <v>145812.68915340188</v>
      </c>
      <c r="R3060" s="36">
        <f ca="1">1-O3060/MAX($O$202:O3060)</f>
        <v>0.39839635523547146</v>
      </c>
      <c r="S3060" s="36">
        <f>1-N3060/MAX($N$202:N3060)</f>
        <v>0.60194902393374061</v>
      </c>
    </row>
    <row r="3061" spans="1:19" x14ac:dyDescent="0.4">
      <c r="A3061" s="17">
        <f t="shared" si="145"/>
        <v>3059</v>
      </c>
      <c r="B3061">
        <v>1684540800</v>
      </c>
      <c r="C3061">
        <v>27113.61</v>
      </c>
      <c r="D3061" s="14">
        <f t="shared" si="143"/>
        <v>45066</v>
      </c>
      <c r="F3061">
        <f ca="1">IF(A3061&lt;$F$2,"",AVERAGE(INDIRECT("C"&amp;A3061-$F$2+3):C3061))</f>
        <v>28436.569318181821</v>
      </c>
      <c r="G3061" s="2">
        <f ca="1">IF(A3061&lt;$G$2,"",IF(A3061=$G$2,AVERAGE(INDIRECT("C"&amp;A3061-$G$2+3):C3061),G3060+(2/($G$2+3))*(C3061-G3060)))</f>
        <v>27676.387093587218</v>
      </c>
      <c r="J3061">
        <f ca="1">IF(F3061="","",IF(C3061&lt;(F3061*(1-'inputs and tables'!$K$14)),0,IF(C3061&gt;(F3061*(1+'inputs and tables'!$K$14)),1,J3060)))</f>
        <v>0</v>
      </c>
      <c r="K3061">
        <f ca="1">IF(G3061="","",IF(C3061&lt;(G3061*(1-'inputs and tables'!$K$14)),0,IF(C3061&gt;(G3061*(1+'inputs and tables'!$K$14)),1,K3060)))</f>
        <v>0</v>
      </c>
      <c r="N3061" s="13">
        <f t="shared" si="144"/>
        <v>97569.577890532324</v>
      </c>
      <c r="O3061" s="10">
        <f ca="1">(O3060+(IF(J3060&lt;&gt;J3059,(-O3060*'inputs and tables'!$K$22-'inputs and tables'!$K$21)-O3060*'inputs and tables'!$K$22,0)*('inputs and tables'!$K$15+'inputs and tables'!$K$16)))*(IF(AND(J3060=0,'inputs and tables'!$K$16=1),(data!C3060/data!C3061-1)*'inputs and tables'!$K$18+1,1)*IF(AND(J3060=1,'inputs and tables'!$K$15=1),(data!C3061/data!C3060-1)*'inputs and tables'!$K$17+1,1))</f>
        <v>40427416.679130428</v>
      </c>
      <c r="P3061" s="10">
        <f ca="1">(P3060+(IF(K3060&lt;&gt;K3059,(-P3060*'inputs and tables'!$K$22-'inputs and tables'!$K$21)-P3060*'inputs and tables'!$K$22,0)*('inputs and tables'!$K$15+'inputs and tables'!$K$16)))*(IF(AND(K3060=0,'inputs and tables'!$K$16=1),data!C3060/data!C3061,1)*IF(AND(K3060=1,'inputs and tables'!$K$15=1),data!C3061/data!C3060,1))</f>
        <v>144611.60209802559</v>
      </c>
      <c r="R3061" s="36">
        <f ca="1">1-O3061/MAX($O$202:O3061)</f>
        <v>0.40335187971272513</v>
      </c>
      <c r="S3061" s="36">
        <f>1-N3061/MAX($N$202:N3061)</f>
        <v>0.59864296917881843</v>
      </c>
    </row>
    <row r="3062" spans="1:19" x14ac:dyDescent="0.4">
      <c r="A3062" s="17">
        <f t="shared" si="145"/>
        <v>3060</v>
      </c>
      <c r="B3062">
        <v>1684627200</v>
      </c>
      <c r="C3062">
        <v>26752.65</v>
      </c>
      <c r="D3062" s="14">
        <f t="shared" si="143"/>
        <v>45067</v>
      </c>
      <c r="F3062">
        <f ca="1">IF(A3062&lt;$F$2,"",AVERAGE(INDIRECT("C"&amp;A3062-$F$2+3):C3062))</f>
        <v>28409.767272727273</v>
      </c>
      <c r="G3062" s="2">
        <f ca="1">IF(A3062&lt;$G$2,"",IF(A3062=$G$2,AVERAGE(INDIRECT("C"&amp;A3062-$G$2+3):C3062),G3061+(2/($G$2+3))*(C3062-G3061)))</f>
        <v>27637.079132157975</v>
      </c>
      <c r="J3062">
        <f ca="1">IF(F3062="","",IF(C3062&lt;(F3062*(1-'inputs and tables'!$K$14)),0,IF(C3062&gt;(F3062*(1+'inputs and tables'!$K$14)),1,J3061)))</f>
        <v>0</v>
      </c>
      <c r="K3062">
        <f ca="1">IF(G3062="","",IF(C3062&lt;(G3062*(1-'inputs and tables'!$K$14)),0,IF(C3062&gt;(G3062*(1+'inputs and tables'!$K$14)),1,K3061)))</f>
        <v>0</v>
      </c>
      <c r="N3062" s="13">
        <f t="shared" si="144"/>
        <v>96270.646658749974</v>
      </c>
      <c r="O3062" s="10">
        <f ca="1">(O3061+(IF(J3061&lt;&gt;J3060,(-O3061*'inputs and tables'!$K$22-'inputs and tables'!$K$21)-O3061*'inputs and tables'!$K$22,0)*('inputs and tables'!$K$15+'inputs and tables'!$K$16)))*(IF(AND(J3061=0,'inputs and tables'!$K$16=1),(data!C3061/data!C3062-1)*'inputs and tables'!$K$18+1,1)*IF(AND(J3061=1,'inputs and tables'!$K$15=1),(data!C3062/data!C3061-1)*'inputs and tables'!$K$17+1,1))</f>
        <v>40972883.402034469</v>
      </c>
      <c r="P3062" s="10">
        <f ca="1">(P3061+(IF(K3061&lt;&gt;K3060,(-P3061*'inputs and tables'!$K$22-'inputs and tables'!$K$21)-P3061*'inputs and tables'!$K$22,0)*('inputs and tables'!$K$15+'inputs and tables'!$K$16)))*(IF(AND(K3061=0,'inputs and tables'!$K$16=1),data!C3061/data!C3062,1)*IF(AND(K3061=1,'inputs and tables'!$K$15=1),data!C3062/data!C3061,1))</f>
        <v>146562.77343594175</v>
      </c>
      <c r="R3062" s="36">
        <f ca="1">1-O3062/MAX($O$202:O3062)</f>
        <v>0.39530160785184798</v>
      </c>
      <c r="S3062" s="36">
        <f>1-N3062/MAX($N$202:N3062)</f>
        <v>0.60398618366944556</v>
      </c>
    </row>
    <row r="3063" spans="1:19" x14ac:dyDescent="0.4">
      <c r="A3063" s="17">
        <f t="shared" si="145"/>
        <v>3061</v>
      </c>
      <c r="B3063">
        <v>1684713600</v>
      </c>
      <c r="C3063">
        <v>26854.73</v>
      </c>
      <c r="D3063" s="14">
        <f t="shared" si="143"/>
        <v>45068</v>
      </c>
      <c r="F3063">
        <f ca="1">IF(A3063&lt;$F$2,"",AVERAGE(INDIRECT("C"&amp;A3063-$F$2+3):C3063))</f>
        <v>28384.674545454545</v>
      </c>
      <c r="G3063" s="2">
        <f ca="1">IF(A3063&lt;$G$2,"",IF(A3063=$G$2,AVERAGE(INDIRECT("C"&amp;A3063-$G$2+3):C3063),G3062+(2/($G$2+3))*(C3063-G3062)))</f>
        <v>27603.787679725719</v>
      </c>
      <c r="J3063">
        <f ca="1">IF(F3063="","",IF(C3063&lt;(F3063*(1-'inputs and tables'!$K$14)),0,IF(C3063&gt;(F3063*(1+'inputs and tables'!$K$14)),1,J3062)))</f>
        <v>0</v>
      </c>
      <c r="K3063">
        <f ca="1">IF(G3063="","",IF(C3063&lt;(G3063*(1-'inputs and tables'!$K$14)),0,IF(C3063&gt;(G3063*(1+'inputs and tables'!$K$14)),1,K3062)))</f>
        <v>0</v>
      </c>
      <c r="N3063" s="13">
        <f t="shared" si="144"/>
        <v>96637.986253553667</v>
      </c>
      <c r="O3063" s="10">
        <f ca="1">(O3062+(IF(J3062&lt;&gt;J3061,(-O3062*'inputs and tables'!$K$22-'inputs and tables'!$K$21)-O3062*'inputs and tables'!$K$22,0)*('inputs and tables'!$K$15+'inputs and tables'!$K$16)))*(IF(AND(J3062=0,'inputs and tables'!$K$16=1),(data!C3062/data!C3063-1)*'inputs and tables'!$K$18+1,1)*IF(AND(J3062=1,'inputs and tables'!$K$15=1),(data!C3063/data!C3062-1)*'inputs and tables'!$K$17+1,1))</f>
        <v>40817137.58229696</v>
      </c>
      <c r="P3063" s="10">
        <f ca="1">(P3062+(IF(K3062&lt;&gt;K3061,(-P3062*'inputs and tables'!$K$22-'inputs and tables'!$K$21)-P3062*'inputs and tables'!$K$22,0)*('inputs and tables'!$K$15+'inputs and tables'!$K$16)))*(IF(AND(K3062=0,'inputs and tables'!$K$16=1),data!C3062/data!C3063,1)*IF(AND(K3062=1,'inputs and tables'!$K$15=1),data!C3063/data!C3062,1))</f>
        <v>146005.66011131176</v>
      </c>
      <c r="R3063" s="36">
        <f ca="1">1-O3063/MAX($O$202:O3063)</f>
        <v>0.39760018288389931</v>
      </c>
      <c r="S3063" s="36">
        <f>1-N3063/MAX($N$202:N3063)</f>
        <v>0.60247511503246864</v>
      </c>
    </row>
    <row r="3064" spans="1:19" x14ac:dyDescent="0.4">
      <c r="A3064" s="17">
        <f t="shared" si="145"/>
        <v>3062</v>
      </c>
      <c r="B3064">
        <v>1684800000</v>
      </c>
      <c r="C3064">
        <v>27223.22</v>
      </c>
      <c r="D3064" s="14">
        <f t="shared" ref="D3064:D3127" si="146">(B3064/86400)+DATE(1970,1,1)</f>
        <v>45069</v>
      </c>
      <c r="F3064">
        <f ca="1">IF(A3064&lt;$F$2,"",AVERAGE(INDIRECT("C"&amp;A3064-$F$2+3):C3064))</f>
        <v>28359.270681818187</v>
      </c>
      <c r="G3064" s="2">
        <f ca="1">IF(A3064&lt;$G$2,"",IF(A3064=$G$2,AVERAGE(INDIRECT("C"&amp;A3064-$G$2+3):C3064),G3063+(2/($G$2+3))*(C3064-G3063)))</f>
        <v>27587.593310375691</v>
      </c>
      <c r="J3064">
        <f ca="1">IF(F3064="","",IF(C3064&lt;(F3064*(1-'inputs and tables'!$K$14)),0,IF(C3064&gt;(F3064*(1+'inputs and tables'!$K$14)),1,J3063)))</f>
        <v>0</v>
      </c>
      <c r="K3064">
        <f ca="1">IF(G3064="","",IF(C3064&lt;(G3064*(1-'inputs and tables'!$K$14)),0,IF(C3064&gt;(G3064*(1+'inputs and tables'!$K$14)),1,K3063)))</f>
        <v>0</v>
      </c>
      <c r="N3064" s="13">
        <f t="shared" ref="N3064:N3127" si="147">(C3064/C3063)*N3063</f>
        <v>97964.014538126721</v>
      </c>
      <c r="O3064" s="10">
        <f ca="1">(O3063+(IF(J3063&lt;&gt;J3062,(-O3063*'inputs and tables'!$K$22-'inputs and tables'!$K$21)-O3063*'inputs and tables'!$K$22,0)*('inputs and tables'!$K$15+'inputs and tables'!$K$16)))*(IF(AND(J3063=0,'inputs and tables'!$K$16=1),(data!C3063/data!C3064-1)*'inputs and tables'!$K$18+1,1)*IF(AND(J3063=1,'inputs and tables'!$K$15=1),(data!C3064/data!C3063-1)*'inputs and tables'!$K$17+1,1))</f>
        <v>40264642.064584479</v>
      </c>
      <c r="P3064" s="10">
        <f ca="1">(P3063+(IF(K3063&lt;&gt;K3062,(-P3063*'inputs and tables'!$K$22-'inputs and tables'!$K$21)-P3063*'inputs and tables'!$K$22,0)*('inputs and tables'!$K$15+'inputs and tables'!$K$16)))*(IF(AND(K3063=0,'inputs and tables'!$K$16=1),data!C3063/data!C3064,1)*IF(AND(K3063=1,'inputs and tables'!$K$15=1),data!C3064/data!C3063,1))</f>
        <v>144029.34629926391</v>
      </c>
      <c r="R3064" s="36">
        <f ca="1">1-O3064/MAX($O$202:O3064)</f>
        <v>0.4057541892288179</v>
      </c>
      <c r="S3064" s="36">
        <f>1-N3064/MAX($N$202:N3064)</f>
        <v>0.59702043554540296</v>
      </c>
    </row>
    <row r="3065" spans="1:19" x14ac:dyDescent="0.4">
      <c r="A3065" s="17">
        <f t="shared" si="145"/>
        <v>3063</v>
      </c>
      <c r="B3065">
        <v>1684886400</v>
      </c>
      <c r="C3065">
        <v>26321.4</v>
      </c>
      <c r="D3065" s="14">
        <f t="shared" si="146"/>
        <v>45070</v>
      </c>
      <c r="F3065">
        <f ca="1">IF(A3065&lt;$F$2,"",AVERAGE(INDIRECT("C"&amp;A3065-$F$2+3):C3065))</f>
        <v>28283.38409090909</v>
      </c>
      <c r="G3065" s="2">
        <f ca="1">IF(A3065&lt;$G$2,"",IF(A3065=$G$2,AVERAGE(INDIRECT("C"&amp;A3065-$G$2+3):C3065),G3064+(2/($G$2+3))*(C3065-G3064)))</f>
        <v>27533.712743976725</v>
      </c>
      <c r="J3065">
        <f ca="1">IF(F3065="","",IF(C3065&lt;(F3065*(1-'inputs and tables'!$K$14)),0,IF(C3065&gt;(F3065*(1+'inputs and tables'!$K$14)),1,J3064)))</f>
        <v>0</v>
      </c>
      <c r="K3065">
        <f ca="1">IF(G3065="","",IF(C3065&lt;(G3065*(1-'inputs and tables'!$K$14)),0,IF(C3065&gt;(G3065*(1+'inputs and tables'!$K$14)),1,K3064)))</f>
        <v>0</v>
      </c>
      <c r="N3065" s="13">
        <f t="shared" si="147"/>
        <v>94718.773615459475</v>
      </c>
      <c r="O3065" s="10">
        <f ca="1">(O3064+(IF(J3064&lt;&gt;J3063,(-O3064*'inputs and tables'!$K$22-'inputs and tables'!$K$21)-O3064*'inputs and tables'!$K$22,0)*('inputs and tables'!$K$15+'inputs and tables'!$K$16)))*(IF(AND(J3064=0,'inputs and tables'!$K$16=1),(data!C3064/data!C3065-1)*'inputs and tables'!$K$18+1,1)*IF(AND(J3064=1,'inputs and tables'!$K$15=1),(data!C3065/data!C3064-1)*'inputs and tables'!$K$17+1,1))</f>
        <v>41644183.407624118</v>
      </c>
      <c r="P3065" s="10">
        <f ca="1">(P3064+(IF(K3064&lt;&gt;K3063,(-P3064*'inputs and tables'!$K$22-'inputs and tables'!$K$21)-P3064*'inputs and tables'!$K$22,0)*('inputs and tables'!$K$15+'inputs and tables'!$K$16)))*(IF(AND(K3064=0,'inputs and tables'!$K$16=1),data!C3064/data!C3065,1)*IF(AND(K3064=1,'inputs and tables'!$K$15=1),data!C3065/data!C3064,1))</f>
        <v>148964.05893155557</v>
      </c>
      <c r="R3065" s="36">
        <f ca="1">1-O3065/MAX($O$202:O3065)</f>
        <v>0.38539422520450062</v>
      </c>
      <c r="S3065" s="36">
        <f>1-N3065/MAX($N$202:N3065)</f>
        <v>0.61036988615471532</v>
      </c>
    </row>
    <row r="3066" spans="1:19" x14ac:dyDescent="0.4">
      <c r="A3066" s="17">
        <f t="shared" si="145"/>
        <v>3064</v>
      </c>
      <c r="B3066">
        <v>1684972800</v>
      </c>
      <c r="C3066">
        <v>26479.06</v>
      </c>
      <c r="D3066" s="14">
        <f t="shared" si="146"/>
        <v>45071</v>
      </c>
      <c r="F3066">
        <f ca="1">IF(A3066&lt;$F$2,"",AVERAGE(INDIRECT("C"&amp;A3066-$F$2+3):C3066))</f>
        <v>28198.199318181825</v>
      </c>
      <c r="G3066" s="2">
        <f ca="1">IF(A3066&lt;$G$2,"",IF(A3066=$G$2,AVERAGE(INDIRECT("C"&amp;A3066-$G$2+3):C3066),G3065+(2/($G$2+3))*(C3066-G3065)))</f>
        <v>27488.833903807503</v>
      </c>
      <c r="J3066">
        <f ca="1">IF(F3066="","",IF(C3066&lt;(F3066*(1-'inputs and tables'!$K$14)),0,IF(C3066&gt;(F3066*(1+'inputs and tables'!$K$14)),1,J3065)))</f>
        <v>0</v>
      </c>
      <c r="K3066">
        <f ca="1">IF(G3066="","",IF(C3066&lt;(G3066*(1-'inputs and tables'!$K$14)),0,IF(C3066&gt;(G3066*(1+'inputs and tables'!$K$14)),1,K3065)))</f>
        <v>0</v>
      </c>
      <c r="N3066" s="13">
        <f t="shared" si="147"/>
        <v>95286.120407355556</v>
      </c>
      <c r="O3066" s="10">
        <f ca="1">(O3065+(IF(J3065&lt;&gt;J3064,(-O3065*'inputs and tables'!$K$22-'inputs and tables'!$K$21)-O3065*'inputs and tables'!$K$22,0)*('inputs and tables'!$K$15+'inputs and tables'!$K$16)))*(IF(AND(J3065=0,'inputs and tables'!$K$16=1),(data!C3065/data!C3066-1)*'inputs and tables'!$K$18+1,1)*IF(AND(J3065=1,'inputs and tables'!$K$15=1),(data!C3066/data!C3065-1)*'inputs and tables'!$K$17+1,1))</f>
        <v>41396228.157096118</v>
      </c>
      <c r="P3066" s="10">
        <f ca="1">(P3065+(IF(K3065&lt;&gt;K3064,(-P3065*'inputs and tables'!$K$22-'inputs and tables'!$K$21)-P3065*'inputs and tables'!$K$22,0)*('inputs and tables'!$K$15+'inputs and tables'!$K$16)))*(IF(AND(K3065=0,'inputs and tables'!$K$16=1),data!C3065/data!C3066,1)*IF(AND(K3065=1,'inputs and tables'!$K$15=1),data!C3066/data!C3065,1))</f>
        <v>148077.10624021574</v>
      </c>
      <c r="R3066" s="36">
        <f ca="1">1-O3066/MAX($O$202:O3066)</f>
        <v>0.3890536733289528</v>
      </c>
      <c r="S3066" s="36">
        <f>1-N3066/MAX($N$202:N3066)</f>
        <v>0.60803607854004249</v>
      </c>
    </row>
    <row r="3067" spans="1:19" x14ac:dyDescent="0.4">
      <c r="A3067" s="17">
        <f t="shared" si="145"/>
        <v>3065</v>
      </c>
      <c r="B3067">
        <v>1685059200</v>
      </c>
      <c r="C3067">
        <v>26714.86</v>
      </c>
      <c r="D3067" s="14">
        <f t="shared" si="146"/>
        <v>45072</v>
      </c>
      <c r="F3067">
        <f ca="1">IF(A3067&lt;$F$2,"",AVERAGE(INDIRECT("C"&amp;A3067-$F$2+3):C3067))</f>
        <v>28125.532500000005</v>
      </c>
      <c r="G3067" s="2">
        <f ca="1">IF(A3067&lt;$G$2,"",IF(A3067=$G$2,AVERAGE(INDIRECT("C"&amp;A3067-$G$2+3):C3067),G3066+(2/($G$2+3))*(C3067-G3066)))</f>
        <v>27455.898844071013</v>
      </c>
      <c r="J3067">
        <f ca="1">IF(F3067="","",IF(C3067&lt;(F3067*(1-'inputs and tables'!$K$14)),0,IF(C3067&gt;(F3067*(1+'inputs and tables'!$K$14)),1,J3066)))</f>
        <v>0</v>
      </c>
      <c r="K3067">
        <f ca="1">IF(G3067="","",IF(C3067&lt;(G3067*(1-'inputs and tables'!$K$14)),0,IF(C3067&gt;(G3067*(1+'inputs and tables'!$K$14)),1,K3066)))</f>
        <v>0</v>
      </c>
      <c r="N3067" s="13">
        <f t="shared" si="147"/>
        <v>96134.657598330406</v>
      </c>
      <c r="O3067" s="10">
        <f ca="1">(O3066+(IF(J3066&lt;&gt;J3065,(-O3066*'inputs and tables'!$K$22-'inputs and tables'!$K$21)-O3066*'inputs and tables'!$K$22,0)*('inputs and tables'!$K$15+'inputs and tables'!$K$16)))*(IF(AND(J3066=0,'inputs and tables'!$K$16=1),(data!C3066/data!C3067-1)*'inputs and tables'!$K$18+1,1)*IF(AND(J3066=1,'inputs and tables'!$K$15=1),(data!C3067/data!C3066-1)*'inputs and tables'!$K$17+1,1))</f>
        <v>41030842.353111252</v>
      </c>
      <c r="P3067" s="10">
        <f ca="1">(P3066+(IF(K3066&lt;&gt;K3065,(-P3066*'inputs and tables'!$K$22-'inputs and tables'!$K$21)-P3066*'inputs and tables'!$K$22,0)*('inputs and tables'!$K$15+'inputs and tables'!$K$16)))*(IF(AND(K3066=0,'inputs and tables'!$K$16=1),data!C3066/data!C3067,1)*IF(AND(K3066=1,'inputs and tables'!$K$15=1),data!C3067/data!C3066,1))</f>
        <v>146770.09652160062</v>
      </c>
      <c r="R3067" s="36">
        <f ca="1">1-O3067/MAX($O$202:O3067)</f>
        <v>0.3944462205415914</v>
      </c>
      <c r="S3067" s="36">
        <f>1-N3067/MAX($N$202:N3067)</f>
        <v>0.60454558104200973</v>
      </c>
    </row>
    <row r="3068" spans="1:19" x14ac:dyDescent="0.4">
      <c r="A3068" s="17">
        <f t="shared" si="145"/>
        <v>3066</v>
      </c>
      <c r="B3068">
        <v>1685145600</v>
      </c>
      <c r="C3068">
        <v>26867.99</v>
      </c>
      <c r="D3068" s="14">
        <f t="shared" si="146"/>
        <v>45073</v>
      </c>
      <c r="F3068">
        <f ca="1">IF(A3068&lt;$F$2,"",AVERAGE(INDIRECT("C"&amp;A3068-$F$2+3):C3068))</f>
        <v>28045.105454545457</v>
      </c>
      <c r="G3068" s="2">
        <f ca="1">IF(A3068&lt;$G$2,"",IF(A3068=$G$2,AVERAGE(INDIRECT("C"&amp;A3068-$G$2+3):C3068),G3067+(2/($G$2+3))*(C3068-G3067)))</f>
        <v>27430.881446450971</v>
      </c>
      <c r="J3068">
        <f ca="1">IF(F3068="","",IF(C3068&lt;(F3068*(1-'inputs and tables'!$K$14)),0,IF(C3068&gt;(F3068*(1+'inputs and tables'!$K$14)),1,J3067)))</f>
        <v>0</v>
      </c>
      <c r="K3068">
        <f ca="1">IF(G3068="","",IF(C3068&lt;(G3068*(1-'inputs and tables'!$K$14)),0,IF(C3068&gt;(G3068*(1+'inputs and tables'!$K$14)),1,K3067)))</f>
        <v>0</v>
      </c>
      <c r="N3068" s="13">
        <f t="shared" si="147"/>
        <v>96685.702975997832</v>
      </c>
      <c r="O3068" s="10">
        <f ca="1">(O3067+(IF(J3067&lt;&gt;J3066,(-O3067*'inputs and tables'!$K$22-'inputs and tables'!$K$21)-O3067*'inputs and tables'!$K$22,0)*('inputs and tables'!$K$15+'inputs and tables'!$K$16)))*(IF(AND(J3067=0,'inputs and tables'!$K$16=1),(data!C3067/data!C3068-1)*'inputs and tables'!$K$18+1,1)*IF(AND(J3067=1,'inputs and tables'!$K$15=1),(data!C3068/data!C3067-1)*'inputs and tables'!$K$17+1,1))</f>
        <v>40796993.342093609</v>
      </c>
      <c r="P3068" s="10">
        <f ca="1">(P3067+(IF(K3067&lt;&gt;K3066,(-P3067*'inputs and tables'!$K$22-'inputs and tables'!$K$21)-P3067*'inputs and tables'!$K$22,0)*('inputs and tables'!$K$15+'inputs and tables'!$K$16)))*(IF(AND(K3067=0,'inputs and tables'!$K$16=1),data!C3067/data!C3068,1)*IF(AND(K3067=1,'inputs and tables'!$K$15=1),data!C3068/data!C3067,1))</f>
        <v>145933.60280248159</v>
      </c>
      <c r="R3068" s="36">
        <f ca="1">1-O3068/MAX($O$202:O3068)</f>
        <v>0.39789748169839789</v>
      </c>
      <c r="S3068" s="36">
        <f>1-N3068/MAX($N$202:N3068)</f>
        <v>0.60227883005866056</v>
      </c>
    </row>
    <row r="3069" spans="1:19" x14ac:dyDescent="0.4">
      <c r="A3069" s="17">
        <f t="shared" si="145"/>
        <v>3067</v>
      </c>
      <c r="B3069">
        <v>1685232000</v>
      </c>
      <c r="C3069">
        <v>28070.04</v>
      </c>
      <c r="D3069" s="14">
        <f t="shared" si="146"/>
        <v>45074</v>
      </c>
      <c r="F3069">
        <f ca="1">IF(A3069&lt;$F$2,"",AVERAGE(INDIRECT("C"&amp;A3069-$F$2+3):C3069))</f>
        <v>27990.040000000012</v>
      </c>
      <c r="G3069" s="2">
        <f ca="1">IF(A3069&lt;$G$2,"",IF(A3069=$G$2,AVERAGE(INDIRECT("C"&amp;A3069-$G$2+3):C3069),G3068+(2/($G$2+3))*(C3069-G3068)))</f>
        <v>27458.079682772204</v>
      </c>
      <c r="J3069">
        <f ca="1">IF(F3069="","",IF(C3069&lt;(F3069*(1-'inputs and tables'!$K$14)),0,IF(C3069&gt;(F3069*(1+'inputs and tables'!$K$14)),1,J3068)))</f>
        <v>1</v>
      </c>
      <c r="K3069">
        <f ca="1">IF(G3069="","",IF(C3069&lt;(G3069*(1-'inputs and tables'!$K$14)),0,IF(C3069&gt;(G3069*(1+'inputs and tables'!$K$14)),1,K3068)))</f>
        <v>1</v>
      </c>
      <c r="N3069" s="13">
        <f t="shared" si="147"/>
        <v>101011.33542049026</v>
      </c>
      <c r="O3069" s="10">
        <f ca="1">(O3068+(IF(J3068&lt;&gt;J3067,(-O3068*'inputs and tables'!$K$22-'inputs and tables'!$K$21)-O3068*'inputs and tables'!$K$22,0)*('inputs and tables'!$K$15+'inputs and tables'!$K$16)))*(IF(AND(J3068=0,'inputs and tables'!$K$16=1),(data!C3068/data!C3069-1)*'inputs and tables'!$K$18+1,1)*IF(AND(J3068=1,'inputs and tables'!$K$15=1),(data!C3069/data!C3068-1)*'inputs and tables'!$K$17+1,1))</f>
        <v>39049933.991737731</v>
      </c>
      <c r="P3069" s="10">
        <f ca="1">(P3068+(IF(K3068&lt;&gt;K3067,(-P3068*'inputs and tables'!$K$22-'inputs and tables'!$K$21)-P3068*'inputs and tables'!$K$22,0)*('inputs and tables'!$K$15+'inputs and tables'!$K$16)))*(IF(AND(K3068=0,'inputs and tables'!$K$16=1),data!C3068/data!C3069,1)*IF(AND(K3068=1,'inputs and tables'!$K$15=1),data!C3069/data!C3068,1))</f>
        <v>139684.25341613503</v>
      </c>
      <c r="R3069" s="36">
        <f ca="1">1-O3069/MAX($O$202:O3069)</f>
        <v>0.42368146106303151</v>
      </c>
      <c r="S3069" s="36">
        <f>1-N3069/MAX($N$202:N3069)</f>
        <v>0.5844851382965307</v>
      </c>
    </row>
    <row r="3070" spans="1:19" x14ac:dyDescent="0.4">
      <c r="A3070" s="17">
        <f t="shared" si="145"/>
        <v>3068</v>
      </c>
      <c r="B3070">
        <v>1685318400</v>
      </c>
      <c r="C3070">
        <v>27744.82</v>
      </c>
      <c r="D3070" s="14">
        <f t="shared" si="146"/>
        <v>45075</v>
      </c>
      <c r="F3070">
        <f ca="1">IF(A3070&lt;$F$2,"",AVERAGE(INDIRECT("C"&amp;A3070-$F$2+3):C3070))</f>
        <v>27931.419772727284</v>
      </c>
      <c r="G3070" s="2">
        <f ca="1">IF(A3070&lt;$G$2,"",IF(A3070=$G$2,AVERAGE(INDIRECT("C"&amp;A3070-$G$2+3):C3070),G3069+(2/($G$2+3))*(C3070-G3069)))</f>
        <v>27470.281398398918</v>
      </c>
      <c r="J3070">
        <f ca="1">IF(F3070="","",IF(C3070&lt;(F3070*(1-'inputs and tables'!$K$14)),0,IF(C3070&gt;(F3070*(1+'inputs and tables'!$K$14)),1,J3069)))</f>
        <v>0</v>
      </c>
      <c r="K3070">
        <f ca="1">IF(G3070="","",IF(C3070&lt;(G3070*(1-'inputs and tables'!$K$14)),0,IF(C3070&gt;(G3070*(1+'inputs and tables'!$K$14)),1,K3069)))</f>
        <v>1</v>
      </c>
      <c r="N3070" s="13">
        <f t="shared" si="147"/>
        <v>99841.016229443441</v>
      </c>
      <c r="O3070" s="10">
        <f ca="1">(O3069+(IF(J3069&lt;&gt;J3068,(-O3069*'inputs and tables'!$K$22-'inputs and tables'!$K$21)-O3069*'inputs and tables'!$K$22,0)*('inputs and tables'!$K$15+'inputs and tables'!$K$16)))*(IF(AND(J3069=0,'inputs and tables'!$K$16=1),(data!C3069/data!C3070-1)*'inputs and tables'!$K$18+1,1)*IF(AND(J3069=1,'inputs and tables'!$K$15=1),(data!C3070/data!C3069-1)*'inputs and tables'!$K$17+1,1))</f>
        <v>37955895.252242617</v>
      </c>
      <c r="P3070" s="10">
        <f ca="1">(P3069+(IF(K3069&lt;&gt;K3068,(-P3069*'inputs and tables'!$K$22-'inputs and tables'!$K$21)-P3069*'inputs and tables'!$K$22,0)*('inputs and tables'!$K$15+'inputs and tables'!$K$16)))*(IF(AND(K3069=0,'inputs and tables'!$K$16=1),data!C3069/data!C3070,1)*IF(AND(K3069=1,'inputs and tables'!$K$15=1),data!C3070/data!C3069,1))</f>
        <v>137789.73734733977</v>
      </c>
      <c r="R3070" s="36">
        <f ca="1">1-O3070/MAX($O$202:O3070)</f>
        <v>0.43982783426867311</v>
      </c>
      <c r="S3070" s="36">
        <f>1-N3070/MAX($N$202:N3070)</f>
        <v>0.58929930113075546</v>
      </c>
    </row>
    <row r="3071" spans="1:19" x14ac:dyDescent="0.4">
      <c r="A3071" s="17">
        <f t="shared" si="145"/>
        <v>3069</v>
      </c>
      <c r="B3071">
        <v>1685404800</v>
      </c>
      <c r="C3071">
        <v>27700.15</v>
      </c>
      <c r="D3071" s="14">
        <f t="shared" si="146"/>
        <v>45076</v>
      </c>
      <c r="F3071">
        <f ca="1">IF(A3071&lt;$F$2,"",AVERAGE(INDIRECT("C"&amp;A3071-$F$2+3):C3071))</f>
        <v>27871.739318181822</v>
      </c>
      <c r="G3071" s="2">
        <f ca="1">IF(A3071&lt;$G$2,"",IF(A3071=$G$2,AVERAGE(INDIRECT("C"&amp;A3071-$G$2+3):C3071),G3070+(2/($G$2+3))*(C3071-G3070)))</f>
        <v>27480.063041020239</v>
      </c>
      <c r="J3071">
        <f ca="1">IF(F3071="","",IF(C3071&lt;(F3071*(1-'inputs and tables'!$K$14)),0,IF(C3071&gt;(F3071*(1+'inputs and tables'!$K$14)),1,J3070)))</f>
        <v>0</v>
      </c>
      <c r="K3071">
        <f ca="1">IF(G3071="","",IF(C3071&lt;(G3071*(1-'inputs and tables'!$K$14)),0,IF(C3071&gt;(G3071*(1+'inputs and tables'!$K$14)),1,K3070)))</f>
        <v>1</v>
      </c>
      <c r="N3071" s="13">
        <f t="shared" si="147"/>
        <v>99680.269171254957</v>
      </c>
      <c r="O3071" s="10">
        <f ca="1">(O3070+(IF(J3070&lt;&gt;J3069,(-O3070*'inputs and tables'!$K$22-'inputs and tables'!$K$21)-O3070*'inputs and tables'!$K$22,0)*('inputs and tables'!$K$15+'inputs and tables'!$K$16)))*(IF(AND(J3070=0,'inputs and tables'!$K$16=1),(data!C3070/data!C3071-1)*'inputs and tables'!$K$18+1,1)*IF(AND(J3070=1,'inputs and tables'!$K$15=1),(data!C3071/data!C3070-1)*'inputs and tables'!$K$17+1,1))</f>
        <v>37941069.732434705</v>
      </c>
      <c r="P3071" s="10">
        <f ca="1">(P3070+(IF(K3070&lt;&gt;K3069,(-P3070*'inputs and tables'!$K$22-'inputs and tables'!$K$21)-P3070*'inputs and tables'!$K$22,0)*('inputs and tables'!$K$15+'inputs and tables'!$K$16)))*(IF(AND(K3070=0,'inputs and tables'!$K$16=1),data!C3070/data!C3071,1)*IF(AND(K3070=1,'inputs and tables'!$K$15=1),data!C3071/data!C3070,1))</f>
        <v>137567.89169949252</v>
      </c>
      <c r="R3071" s="36">
        <f ca="1">1-O3071/MAX($O$202:O3071)</f>
        <v>0.44004663673621336</v>
      </c>
      <c r="S3071" s="36">
        <f>1-N3071/MAX($N$202:N3071)</f>
        <v>0.5899605416873166</v>
      </c>
    </row>
    <row r="3072" spans="1:19" x14ac:dyDescent="0.4">
      <c r="A3072" s="17">
        <f t="shared" si="145"/>
        <v>3070</v>
      </c>
      <c r="B3072">
        <v>1685491200</v>
      </c>
      <c r="C3072">
        <v>27223.08</v>
      </c>
      <c r="D3072" s="14">
        <f t="shared" si="146"/>
        <v>45077</v>
      </c>
      <c r="F3072">
        <f ca="1">IF(A3072&lt;$F$2,"",AVERAGE(INDIRECT("C"&amp;A3072-$F$2+3):C3072))</f>
        <v>27821.129545454554</v>
      </c>
      <c r="G3072" s="2">
        <f ca="1">IF(A3072&lt;$G$2,"",IF(A3072=$G$2,AVERAGE(INDIRECT("C"&amp;A3072-$G$2+3):C3072),G3071+(2/($G$2+3))*(C3072-G3071)))</f>
        <v>27469.127592466186</v>
      </c>
      <c r="J3072">
        <f ca="1">IF(F3072="","",IF(C3072&lt;(F3072*(1-'inputs and tables'!$K$14)),0,IF(C3072&gt;(F3072*(1+'inputs and tables'!$K$14)),1,J3071)))</f>
        <v>0</v>
      </c>
      <c r="K3072">
        <f ca="1">IF(G3072="","",IF(C3072&lt;(G3072*(1-'inputs and tables'!$K$14)),0,IF(C3072&gt;(G3072*(1+'inputs and tables'!$K$14)),1,K3071)))</f>
        <v>0</v>
      </c>
      <c r="N3072" s="13">
        <f t="shared" si="147"/>
        <v>97963.510741660517</v>
      </c>
      <c r="O3072" s="10">
        <f ca="1">(O3071+(IF(J3071&lt;&gt;J3070,(-O3071*'inputs and tables'!$K$22-'inputs and tables'!$K$21)-O3071*'inputs and tables'!$K$22,0)*('inputs and tables'!$K$15+'inputs and tables'!$K$16)))*(IF(AND(J3071=0,'inputs and tables'!$K$16=1),(data!C3071/data!C3072-1)*'inputs and tables'!$K$18+1,1)*IF(AND(J3071=1,'inputs and tables'!$K$15=1),(data!C3072/data!C3071-1)*'inputs and tables'!$K$17+1,1))</f>
        <v>38605966.802760787</v>
      </c>
      <c r="P3072" s="10">
        <f ca="1">(P3071+(IF(K3071&lt;&gt;K3070,(-P3071*'inputs and tables'!$K$22-'inputs and tables'!$K$21)-P3071*'inputs and tables'!$K$22,0)*('inputs and tables'!$K$15+'inputs and tables'!$K$16)))*(IF(AND(K3071=0,'inputs and tables'!$K$16=1),data!C3071/data!C3072,1)*IF(AND(K3071=1,'inputs and tables'!$K$15=1),data!C3072/data!C3071,1))</f>
        <v>135198.6079918925</v>
      </c>
      <c r="R3072" s="36">
        <f ca="1">1-O3072/MAX($O$202:O3072)</f>
        <v>0.43023375182340207</v>
      </c>
      <c r="S3072" s="36">
        <f>1-N3072/MAX($N$202:N3072)</f>
        <v>0.59702250793577494</v>
      </c>
    </row>
    <row r="3073" spans="1:19" x14ac:dyDescent="0.4">
      <c r="A3073" s="17">
        <f t="shared" si="145"/>
        <v>3071</v>
      </c>
      <c r="B3073">
        <v>1685577600</v>
      </c>
      <c r="C3073">
        <v>26828.42</v>
      </c>
      <c r="D3073" s="14">
        <f t="shared" si="146"/>
        <v>45078</v>
      </c>
      <c r="F3073">
        <f ca="1">IF(A3073&lt;$F$2,"",AVERAGE(INDIRECT("C"&amp;A3073-$F$2+3):C3073))</f>
        <v>27740.107272727277</v>
      </c>
      <c r="G3073" s="2">
        <f ca="1">IF(A3073&lt;$G$2,"",IF(A3073=$G$2,AVERAGE(INDIRECT("C"&amp;A3073-$G$2+3):C3073),G3072+(2/($G$2+3))*(C3073-G3072)))</f>
        <v>27441.863439595283</v>
      </c>
      <c r="J3073">
        <f ca="1">IF(F3073="","",IF(C3073&lt;(F3073*(1-'inputs and tables'!$K$14)),0,IF(C3073&gt;(F3073*(1+'inputs and tables'!$K$14)),1,J3072)))</f>
        <v>0</v>
      </c>
      <c r="K3073">
        <f ca="1">IF(G3073="","",IF(C3073&lt;(G3073*(1-'inputs and tables'!$K$14)),0,IF(C3073&gt;(G3073*(1+'inputs and tables'!$K$14)),1,K3072)))</f>
        <v>0</v>
      </c>
      <c r="N3073" s="13">
        <f t="shared" si="147"/>
        <v>96543.30850336478</v>
      </c>
      <c r="O3073" s="10">
        <f ca="1">(O3072+(IF(J3072&lt;&gt;J3071,(-O3072*'inputs and tables'!$K$22-'inputs and tables'!$K$21)-O3072*'inputs and tables'!$K$22,0)*('inputs and tables'!$K$15+'inputs and tables'!$K$16)))*(IF(AND(J3072=0,'inputs and tables'!$K$16=1),(data!C3072/data!C3073-1)*'inputs and tables'!$K$18+1,1)*IF(AND(J3072=1,'inputs and tables'!$K$15=1),(data!C3073/data!C3072-1)*'inputs and tables'!$K$17+1,1))</f>
        <v>39173880.636612266</v>
      </c>
      <c r="P3073" s="10">
        <f ca="1">(P3072+(IF(K3072&lt;&gt;K3071,(-P3072*'inputs and tables'!$K$22-'inputs and tables'!$K$21)-P3072*'inputs and tables'!$K$22,0)*('inputs and tables'!$K$15+'inputs and tables'!$K$16)))*(IF(AND(K3072=0,'inputs and tables'!$K$16=1),data!C3072/data!C3073,1)*IF(AND(K3072=1,'inputs and tables'!$K$15=1),data!C3073/data!C3072,1))</f>
        <v>136913.07487393689</v>
      </c>
      <c r="R3073" s="36">
        <f ca="1">1-O3073/MAX($O$202:O3073)</f>
        <v>0.42185219422495324</v>
      </c>
      <c r="S3073" s="36">
        <f>1-N3073/MAX($N$202:N3073)</f>
        <v>0.6028645763945264</v>
      </c>
    </row>
    <row r="3074" spans="1:19" x14ac:dyDescent="0.4">
      <c r="A3074" s="17">
        <f t="shared" si="145"/>
        <v>3072</v>
      </c>
      <c r="B3074">
        <v>1685664000</v>
      </c>
      <c r="C3074">
        <v>27250.69</v>
      </c>
      <c r="D3074" s="14">
        <f t="shared" si="146"/>
        <v>45079</v>
      </c>
      <c r="F3074">
        <f ca="1">IF(A3074&lt;$F$2,"",AVERAGE(INDIRECT("C"&amp;A3074-$F$2+3):C3074))</f>
        <v>27704.674772727278</v>
      </c>
      <c r="G3074" s="2">
        <f ca="1">IF(A3074&lt;$G$2,"",IF(A3074=$G$2,AVERAGE(INDIRECT("C"&amp;A3074-$G$2+3):C3074),G3073+(2/($G$2+3))*(C3074-G3073)))</f>
        <v>27433.728399612504</v>
      </c>
      <c r="J3074">
        <f ca="1">IF(F3074="","",IF(C3074&lt;(F3074*(1-'inputs and tables'!$K$14)),0,IF(C3074&gt;(F3074*(1+'inputs and tables'!$K$14)),1,J3073)))</f>
        <v>0</v>
      </c>
      <c r="K3074">
        <f ca="1">IF(G3074="","",IF(C3074&lt;(G3074*(1-'inputs and tables'!$K$14)),0,IF(C3074&gt;(G3074*(1+'inputs and tables'!$K$14)),1,K3073)))</f>
        <v>0</v>
      </c>
      <c r="N3074" s="13">
        <f t="shared" si="147"/>
        <v>98062.86660189298</v>
      </c>
      <c r="O3074" s="10">
        <f ca="1">(O3073+(IF(J3073&lt;&gt;J3072,(-O3073*'inputs and tables'!$K$22-'inputs and tables'!$K$21)-O3073*'inputs and tables'!$K$22,0)*('inputs and tables'!$K$15+'inputs and tables'!$K$16)))*(IF(AND(J3073=0,'inputs and tables'!$K$16=1),(data!C3073/data!C3074-1)*'inputs and tables'!$K$18+1,1)*IF(AND(J3073=1,'inputs and tables'!$K$15=1),(data!C3074/data!C3073-1)*'inputs and tables'!$K$17+1,1))</f>
        <v>38566851.802611284</v>
      </c>
      <c r="P3074" s="10">
        <f ca="1">(P3073+(IF(K3073&lt;&gt;K3072,(-P3073*'inputs and tables'!$K$22-'inputs and tables'!$K$21)-P3073*'inputs and tables'!$K$22,0)*('inputs and tables'!$K$15+'inputs and tables'!$K$16)))*(IF(AND(K3073=0,'inputs and tables'!$K$16=1),data!C3073/data!C3074,1)*IF(AND(K3073=1,'inputs and tables'!$K$15=1),data!C3074/data!C3073,1))</f>
        <v>134791.5034888814</v>
      </c>
      <c r="R3074" s="36">
        <f ca="1">1-O3074/MAX($O$202:O3074)</f>
        <v>0.43081103064137527</v>
      </c>
      <c r="S3074" s="36">
        <f>1-N3074/MAX($N$202:N3074)</f>
        <v>0.59661380294883393</v>
      </c>
    </row>
    <row r="3075" spans="1:19" x14ac:dyDescent="0.4">
      <c r="A3075" s="17">
        <f t="shared" si="145"/>
        <v>3073</v>
      </c>
      <c r="B3075">
        <v>1685750400</v>
      </c>
      <c r="C3075">
        <v>27077.599999999999</v>
      </c>
      <c r="D3075" s="14">
        <f t="shared" si="146"/>
        <v>45080</v>
      </c>
      <c r="F3075">
        <f ca="1">IF(A3075&lt;$F$2,"",AVERAGE(INDIRECT("C"&amp;A3075-$F$2+3):C3075))</f>
        <v>27678.070681818182</v>
      </c>
      <c r="G3075" s="2">
        <f ca="1">IF(A3075&lt;$G$2,"",IF(A3075=$G$2,AVERAGE(INDIRECT("C"&amp;A3075-$G$2+3):C3075),G3074+(2/($G$2+3))*(C3075-G3074)))</f>
        <v>27418.573999628992</v>
      </c>
      <c r="J3075">
        <f ca="1">IF(F3075="","",IF(C3075&lt;(F3075*(1-'inputs and tables'!$K$14)),0,IF(C3075&gt;(F3075*(1+'inputs and tables'!$K$14)),1,J3074)))</f>
        <v>0</v>
      </c>
      <c r="K3075">
        <f ca="1">IF(G3075="","",IF(C3075&lt;(G3075*(1-'inputs and tables'!$K$14)),0,IF(C3075&gt;(G3075*(1+'inputs and tables'!$K$14)),1,K3074)))</f>
        <v>0</v>
      </c>
      <c r="N3075" s="13">
        <f t="shared" si="147"/>
        <v>97439.99424232624</v>
      </c>
      <c r="O3075" s="10">
        <f ca="1">(O3074+(IF(J3074&lt;&gt;J3073,(-O3074*'inputs and tables'!$K$22-'inputs and tables'!$K$21)-O3074*'inputs and tables'!$K$22,0)*('inputs and tables'!$K$15+'inputs and tables'!$K$16)))*(IF(AND(J3074=0,'inputs and tables'!$K$16=1),(data!C3074/data!C3075-1)*'inputs and tables'!$K$18+1,1)*IF(AND(J3074=1,'inputs and tables'!$K$15=1),(data!C3075/data!C3074-1)*'inputs and tables'!$K$17+1,1))</f>
        <v>38813385.335070364</v>
      </c>
      <c r="P3075" s="10">
        <f ca="1">(P3074+(IF(K3074&lt;&gt;K3073,(-P3074*'inputs and tables'!$K$22-'inputs and tables'!$K$21)-P3074*'inputs and tables'!$K$22,0)*('inputs and tables'!$K$15+'inputs and tables'!$K$16)))*(IF(AND(K3074=0,'inputs and tables'!$K$16=1),data!C3074/data!C3075,1)*IF(AND(K3074=1,'inputs and tables'!$K$15=1),data!C3075/data!C3074,1))</f>
        <v>135653.14046331379</v>
      </c>
      <c r="R3075" s="36">
        <f ca="1">1-O3075/MAX($O$202:O3075)</f>
        <v>0.42717256494625144</v>
      </c>
      <c r="S3075" s="36">
        <f>1-N3075/MAX($N$202:N3075)</f>
        <v>0.59917601758808114</v>
      </c>
    </row>
    <row r="3076" spans="1:19" x14ac:dyDescent="0.4">
      <c r="A3076" s="17">
        <f t="shared" si="145"/>
        <v>3074</v>
      </c>
      <c r="B3076">
        <v>1685836800</v>
      </c>
      <c r="C3076">
        <v>27122.04</v>
      </c>
      <c r="D3076" s="14">
        <f t="shared" si="146"/>
        <v>45081</v>
      </c>
      <c r="F3076">
        <f ca="1">IF(A3076&lt;$F$2,"",AVERAGE(INDIRECT("C"&amp;A3076-$F$2+3):C3076))</f>
        <v>27675.075000000001</v>
      </c>
      <c r="G3076" s="2">
        <f ca="1">IF(A3076&lt;$G$2,"",IF(A3076=$G$2,AVERAGE(INDIRECT("C"&amp;A3076-$G$2+3):C3076),G3075+(2/($G$2+3))*(C3076-G3075)))</f>
        <v>27405.955531559674</v>
      </c>
      <c r="J3076">
        <f ca="1">IF(F3076="","",IF(C3076&lt;(F3076*(1-'inputs and tables'!$K$14)),0,IF(C3076&gt;(F3076*(1+'inputs and tables'!$K$14)),1,J3075)))</f>
        <v>0</v>
      </c>
      <c r="K3076">
        <f ca="1">IF(G3076="","",IF(C3076&lt;(G3076*(1-'inputs and tables'!$K$14)),0,IF(C3076&gt;(G3076*(1+'inputs and tables'!$K$14)),1,K3075)))</f>
        <v>0</v>
      </c>
      <c r="N3076" s="13">
        <f t="shared" si="147"/>
        <v>97599.913634891665</v>
      </c>
      <c r="O3076" s="10">
        <f ca="1">(O3075+(IF(J3075&lt;&gt;J3074,(-O3075*'inputs and tables'!$K$22-'inputs and tables'!$K$21)-O3075*'inputs and tables'!$K$22,0)*('inputs and tables'!$K$15+'inputs and tables'!$K$16)))*(IF(AND(J3075=0,'inputs and tables'!$K$16=1),(data!C3075/data!C3076-1)*'inputs and tables'!$K$18+1,1)*IF(AND(J3075=1,'inputs and tables'!$K$15=1),(data!C3076/data!C3075-1)*'inputs and tables'!$K$17+1,1))</f>
        <v>38749788.834058985</v>
      </c>
      <c r="P3076" s="10">
        <f ca="1">(P3075+(IF(K3075&lt;&gt;K3074,(-P3075*'inputs and tables'!$K$22-'inputs and tables'!$K$21)-P3075*'inputs and tables'!$K$22,0)*('inputs and tables'!$K$15+'inputs and tables'!$K$16)))*(IF(AND(K3075=0,'inputs and tables'!$K$16=1),data!C3075/data!C3076,1)*IF(AND(K3075=1,'inputs and tables'!$K$15=1),data!C3076/data!C3075,1))</f>
        <v>135430.87010451371</v>
      </c>
      <c r="R3076" s="36">
        <f ca="1">1-O3076/MAX($O$202:O3076)</f>
        <v>0.42811115404993949</v>
      </c>
      <c r="S3076" s="36">
        <f>1-N3076/MAX($N$202:N3076)</f>
        <v>0.59851818167284532</v>
      </c>
    </row>
    <row r="3077" spans="1:19" x14ac:dyDescent="0.4">
      <c r="A3077" s="17">
        <f t="shared" ref="A3077:A3140" si="148">A3076+1</f>
        <v>3075</v>
      </c>
      <c r="B3077">
        <v>1685923200</v>
      </c>
      <c r="C3077">
        <v>25741.5</v>
      </c>
      <c r="D3077" s="14">
        <f t="shared" si="146"/>
        <v>45082</v>
      </c>
      <c r="F3077">
        <f ca="1">IF(A3077&lt;$F$2,"",AVERAGE(INDIRECT("C"&amp;A3077-$F$2+3):C3077))</f>
        <v>27627.804318181821</v>
      </c>
      <c r="G3077" s="2">
        <f ca="1">IF(A3077&lt;$G$2,"",IF(A3077=$G$2,AVERAGE(INDIRECT("C"&amp;A3077-$G$2+3):C3077),G3076+(2/($G$2+3))*(C3077-G3076)))</f>
        <v>27335.127636599689</v>
      </c>
      <c r="J3077">
        <f ca="1">IF(F3077="","",IF(C3077&lt;(F3077*(1-'inputs and tables'!$K$14)),0,IF(C3077&gt;(F3077*(1+'inputs and tables'!$K$14)),1,J3076)))</f>
        <v>0</v>
      </c>
      <c r="K3077">
        <f ca="1">IF(G3077="","",IF(C3077&lt;(G3077*(1-'inputs and tables'!$K$14)),0,IF(C3077&gt;(G3077*(1+'inputs and tables'!$K$14)),1,K3076)))</f>
        <v>0</v>
      </c>
      <c r="N3077" s="13">
        <f t="shared" si="147"/>
        <v>92631.976681420856</v>
      </c>
      <c r="O3077" s="10">
        <f ca="1">(O3076+(IF(J3076&lt;&gt;J3075,(-O3076*'inputs and tables'!$K$22-'inputs and tables'!$K$21)-O3076*'inputs and tables'!$K$22,0)*('inputs and tables'!$K$15+'inputs and tables'!$K$16)))*(IF(AND(J3076=0,'inputs and tables'!$K$16=1),(data!C3076/data!C3077-1)*'inputs and tables'!$K$18+1,1)*IF(AND(J3076=1,'inputs and tables'!$K$15=1),(data!C3077/data!C3076-1)*'inputs and tables'!$K$17+1,1))</f>
        <v>40827975.166517146</v>
      </c>
      <c r="P3077" s="10">
        <f ca="1">(P3076+(IF(K3076&lt;&gt;K3075,(-P3076*'inputs and tables'!$K$22-'inputs and tables'!$K$21)-P3076*'inputs and tables'!$K$22,0)*('inputs and tables'!$K$15+'inputs and tables'!$K$16)))*(IF(AND(K3076=0,'inputs and tables'!$K$16=1),data!C3076/data!C3077,1)*IF(AND(K3076=1,'inputs and tables'!$K$15=1),data!C3077/data!C3076,1))</f>
        <v>142694.15054326379</v>
      </c>
      <c r="R3077" s="36">
        <f ca="1">1-O3077/MAX($O$202:O3077)</f>
        <v>0.39744023637272974</v>
      </c>
      <c r="S3077" s="36">
        <f>1-N3077/MAX($N$202:N3077)</f>
        <v>0.61895402313142922</v>
      </c>
    </row>
    <row r="3078" spans="1:19" x14ac:dyDescent="0.4">
      <c r="A3078" s="17">
        <f t="shared" si="148"/>
        <v>3076</v>
      </c>
      <c r="B3078">
        <v>1686009600</v>
      </c>
      <c r="C3078">
        <v>27243.63</v>
      </c>
      <c r="D3078" s="14">
        <f t="shared" si="146"/>
        <v>45083</v>
      </c>
      <c r="F3078">
        <f ca="1">IF(A3078&lt;$F$2,"",AVERAGE(INDIRECT("C"&amp;A3078-$F$2+3):C3078))</f>
        <v>27619.864545454548</v>
      </c>
      <c r="G3078" s="2">
        <f ca="1">IF(A3078&lt;$G$2,"",IF(A3078=$G$2,AVERAGE(INDIRECT("C"&amp;A3078-$G$2+3):C3078),G3077+(2/($G$2+3))*(C3078-G3077)))</f>
        <v>27331.234120148638</v>
      </c>
      <c r="J3078">
        <f ca="1">IF(F3078="","",IF(C3078&lt;(F3078*(1-'inputs and tables'!$K$14)),0,IF(C3078&gt;(F3078*(1+'inputs and tables'!$K$14)),1,J3077)))</f>
        <v>0</v>
      </c>
      <c r="K3078">
        <f ca="1">IF(G3078="","",IF(C3078&lt;(G3078*(1-'inputs and tables'!$K$14)),0,IF(C3078&gt;(G3078*(1+'inputs and tables'!$K$14)),1,K3077)))</f>
        <v>0</v>
      </c>
      <c r="N3078" s="13">
        <f t="shared" si="147"/>
        <v>98037.460865810383</v>
      </c>
      <c r="O3078" s="10">
        <f ca="1">(O3077+(IF(J3077&lt;&gt;J3076,(-O3077*'inputs and tables'!$K$22-'inputs and tables'!$K$21)-O3077*'inputs and tables'!$K$22,0)*('inputs and tables'!$K$15+'inputs and tables'!$K$16)))*(IF(AND(J3077=0,'inputs and tables'!$K$16=1),(data!C3077/data!C3078-1)*'inputs and tables'!$K$18+1,1)*IF(AND(J3077=1,'inputs and tables'!$K$15=1),(data!C3078/data!C3077-1)*'inputs and tables'!$K$17+1,1))</f>
        <v>38576846.137937605</v>
      </c>
      <c r="P3078" s="10">
        <f ca="1">(P3077+(IF(K3077&lt;&gt;K3076,(-P3077*'inputs and tables'!$K$22-'inputs and tables'!$K$21)-P3077*'inputs and tables'!$K$22,0)*('inputs and tables'!$K$15+'inputs and tables'!$K$16)))*(IF(AND(K3077=0,'inputs and tables'!$K$16=1),data!C3077/data!C3078,1)*IF(AND(K3077=1,'inputs and tables'!$K$15=1),data!C3078/data!C3077,1))</f>
        <v>134826.43378321556</v>
      </c>
      <c r="R3078" s="36">
        <f ca="1">1-O3078/MAX($O$202:O3078)</f>
        <v>0.43066352922090856</v>
      </c>
      <c r="S3078" s="36">
        <f>1-N3078/MAX($N$202:N3078)</f>
        <v>0.59671831063473757</v>
      </c>
    </row>
    <row r="3079" spans="1:19" x14ac:dyDescent="0.4">
      <c r="A3079" s="17">
        <f t="shared" si="148"/>
        <v>3077</v>
      </c>
      <c r="B3079">
        <v>1686096000</v>
      </c>
      <c r="C3079">
        <v>26346.41</v>
      </c>
      <c r="D3079" s="14">
        <f t="shared" si="146"/>
        <v>45084</v>
      </c>
      <c r="F3079">
        <f ca="1">IF(A3079&lt;$F$2,"",AVERAGE(INDIRECT("C"&amp;A3079-$F$2+3):C3079))</f>
        <v>27593.304545454543</v>
      </c>
      <c r="G3079" s="2">
        <f ca="1">IF(A3079&lt;$G$2,"",IF(A3079=$G$2,AVERAGE(INDIRECT("C"&amp;A3079-$G$2+3):C3079),G3078+(2/($G$2+3))*(C3079-G3078)))</f>
        <v>27289.32671078061</v>
      </c>
      <c r="J3079">
        <f ca="1">IF(F3079="","",IF(C3079&lt;(F3079*(1-'inputs and tables'!$K$14)),0,IF(C3079&gt;(F3079*(1+'inputs and tables'!$K$14)),1,J3078)))</f>
        <v>0</v>
      </c>
      <c r="K3079">
        <f ca="1">IF(G3079="","",IF(C3079&lt;(G3079*(1-'inputs and tables'!$K$14)),0,IF(C3079&gt;(G3079*(1+'inputs and tables'!$K$14)),1,K3078)))</f>
        <v>0</v>
      </c>
      <c r="N3079" s="13">
        <f t="shared" si="147"/>
        <v>94808.773255604901</v>
      </c>
      <c r="O3079" s="10">
        <f ca="1">(O3078+(IF(J3078&lt;&gt;J3077,(-O3078*'inputs and tables'!$K$22-'inputs and tables'!$K$21)-O3078*'inputs and tables'!$K$22,0)*('inputs and tables'!$K$15+'inputs and tables'!$K$16)))*(IF(AND(J3078=0,'inputs and tables'!$K$16=1),(data!C3078/data!C3079-1)*'inputs and tables'!$K$18+1,1)*IF(AND(J3078=1,'inputs and tables'!$K$15=1),(data!C3079/data!C3078-1)*'inputs and tables'!$K$17+1,1))</f>
        <v>39890570.394558541</v>
      </c>
      <c r="P3079" s="10">
        <f ca="1">(P3078+(IF(K3078&lt;&gt;K3077,(-P3078*'inputs and tables'!$K$22-'inputs and tables'!$K$21)-P3078*'inputs and tables'!$K$22,0)*('inputs and tables'!$K$15+'inputs and tables'!$K$16)))*(IF(AND(K3078=0,'inputs and tables'!$K$16=1),data!C3078/data!C3079,1)*IF(AND(K3078=1,'inputs and tables'!$K$15=1),data!C3079/data!C3078,1))</f>
        <v>139417.91220167853</v>
      </c>
      <c r="R3079" s="36">
        <f ca="1">1-O3079/MAX($O$202:O3079)</f>
        <v>0.4112749268150242</v>
      </c>
      <c r="S3079" s="36">
        <f>1-N3079/MAX($N$202:N3079)</f>
        <v>0.60999966841754039</v>
      </c>
    </row>
    <row r="3080" spans="1:19" x14ac:dyDescent="0.4">
      <c r="A3080" s="17">
        <f t="shared" si="148"/>
        <v>3078</v>
      </c>
      <c r="B3080">
        <v>1686182400</v>
      </c>
      <c r="C3080">
        <v>26508.32</v>
      </c>
      <c r="D3080" s="14">
        <f t="shared" si="146"/>
        <v>45085</v>
      </c>
      <c r="F3080">
        <f ca="1">IF(A3080&lt;$F$2,"",AVERAGE(INDIRECT("C"&amp;A3080-$F$2+3):C3080))</f>
        <v>27552.484090909093</v>
      </c>
      <c r="G3080" s="2">
        <f ca="1">IF(A3080&lt;$G$2,"",IF(A3080=$G$2,AVERAGE(INDIRECT("C"&amp;A3080-$G$2+3):C3080),G3079+(2/($G$2+3))*(C3080-G3079)))</f>
        <v>27256.092382662286</v>
      </c>
      <c r="J3080">
        <f ca="1">IF(F3080="","",IF(C3080&lt;(F3080*(1-'inputs and tables'!$K$14)),0,IF(C3080&gt;(F3080*(1+'inputs and tables'!$K$14)),1,J3079)))</f>
        <v>0</v>
      </c>
      <c r="K3080">
        <f ca="1">IF(G3080="","",IF(C3080&lt;(G3080*(1-'inputs and tables'!$K$14)),0,IF(C3080&gt;(G3080*(1+'inputs and tables'!$K$14)),1,K3079)))</f>
        <v>0</v>
      </c>
      <c r="N3080" s="13">
        <f t="shared" si="147"/>
        <v>95391.413868797157</v>
      </c>
      <c r="O3080" s="10">
        <f ca="1">(O3079+(IF(J3079&lt;&gt;J3078,(-O3079*'inputs and tables'!$K$22-'inputs and tables'!$K$21)-O3079*'inputs and tables'!$K$22,0)*('inputs and tables'!$K$15+'inputs and tables'!$K$16)))*(IF(AND(J3079=0,'inputs and tables'!$K$16=1),(data!C3079/data!C3080-1)*'inputs and tables'!$K$18+1,1)*IF(AND(J3079=1,'inputs and tables'!$K$15=1),(data!C3080/data!C3079-1)*'inputs and tables'!$K$17+1,1))</f>
        <v>39646923.032048091</v>
      </c>
      <c r="P3080" s="10">
        <f ca="1">(P3079+(IF(K3079&lt;&gt;K3078,(-P3079*'inputs and tables'!$K$22-'inputs and tables'!$K$21)-P3079*'inputs and tables'!$K$22,0)*('inputs and tables'!$K$15+'inputs and tables'!$K$16)))*(IF(AND(K3079=0,'inputs and tables'!$K$16=1),data!C3079/data!C3080,1)*IF(AND(K3079=1,'inputs and tables'!$K$15=1),data!C3080/data!C3079,1))</f>
        <v>138566.36241789086</v>
      </c>
      <c r="R3080" s="36">
        <f ca="1">1-O3080/MAX($O$202:O3080)</f>
        <v>0.41487079696444817</v>
      </c>
      <c r="S3080" s="36">
        <f>1-N3080/MAX($N$202:N3080)</f>
        <v>0.60760294895228828</v>
      </c>
    </row>
    <row r="3081" spans="1:19" x14ac:dyDescent="0.4">
      <c r="A3081" s="17">
        <f t="shared" si="148"/>
        <v>3079</v>
      </c>
      <c r="B3081">
        <v>1686268800</v>
      </c>
      <c r="C3081">
        <v>26482.81</v>
      </c>
      <c r="D3081" s="14">
        <f t="shared" si="146"/>
        <v>45086</v>
      </c>
      <c r="F3081">
        <f ca="1">IF(A3081&lt;$F$2,"",AVERAGE(INDIRECT("C"&amp;A3081-$F$2+3):C3081))</f>
        <v>27508.318863636363</v>
      </c>
      <c r="G3081" s="2">
        <f ca="1">IF(A3081&lt;$G$2,"",IF(A3081=$G$2,AVERAGE(INDIRECT("C"&amp;A3081-$G$2+3):C3081),G3080+(2/($G$2+3))*(C3081-G3080)))</f>
        <v>27223.186749357508</v>
      </c>
      <c r="J3081">
        <f ca="1">IF(F3081="","",IF(C3081&lt;(F3081*(1-'inputs and tables'!$K$14)),0,IF(C3081&gt;(F3081*(1+'inputs and tables'!$K$14)),1,J3080)))</f>
        <v>0</v>
      </c>
      <c r="K3081">
        <f ca="1">IF(G3081="","",IF(C3081&lt;(G3081*(1-'inputs and tables'!$K$14)),0,IF(C3081&gt;(G3081*(1+'inputs and tables'!$K$14)),1,K3080)))</f>
        <v>0</v>
      </c>
      <c r="N3081" s="13">
        <f t="shared" si="147"/>
        <v>95299.614955558107</v>
      </c>
      <c r="O3081" s="10">
        <f ca="1">(O3080+(IF(J3080&lt;&gt;J3079,(-O3080*'inputs and tables'!$K$22-'inputs and tables'!$K$21)-O3080*'inputs and tables'!$K$22,0)*('inputs and tables'!$K$15+'inputs and tables'!$K$16)))*(IF(AND(J3080=0,'inputs and tables'!$K$16=1),(data!C3080/data!C3081-1)*'inputs and tables'!$K$18+1,1)*IF(AND(J3080=1,'inputs and tables'!$K$15=1),(data!C3081/data!C3080-1)*'inputs and tables'!$K$17+1,1))</f>
        <v>39685113.579295442</v>
      </c>
      <c r="P3081" s="10">
        <f ca="1">(P3080+(IF(K3080&lt;&gt;K3079,(-P3080*'inputs and tables'!$K$22-'inputs and tables'!$K$21)-P3080*'inputs and tables'!$K$22,0)*('inputs and tables'!$K$15+'inputs and tables'!$K$16)))*(IF(AND(K3080=0,'inputs and tables'!$K$16=1),data!C3080/data!C3081,1)*IF(AND(K3080=1,'inputs and tables'!$K$15=1),data!C3081/data!C3080,1))</f>
        <v>138699.83873348127</v>
      </c>
      <c r="R3081" s="36">
        <f ca="1">1-O3081/MAX($O$202:O3081)</f>
        <v>0.41430716168671755</v>
      </c>
      <c r="S3081" s="36">
        <f>1-N3081/MAX($N$202:N3081)</f>
        <v>0.60798056808364875</v>
      </c>
    </row>
    <row r="3082" spans="1:19" x14ac:dyDescent="0.4">
      <c r="A3082" s="17">
        <f t="shared" si="148"/>
        <v>3080</v>
      </c>
      <c r="B3082">
        <v>1686355200</v>
      </c>
      <c r="C3082">
        <v>25856.1</v>
      </c>
      <c r="D3082" s="14">
        <f t="shared" si="146"/>
        <v>45087</v>
      </c>
      <c r="F3082">
        <f ca="1">IF(A3082&lt;$F$2,"",AVERAGE(INDIRECT("C"&amp;A3082-$F$2+3):C3082))</f>
        <v>27425.872954545459</v>
      </c>
      <c r="G3082" s="2">
        <f ca="1">IF(A3082&lt;$G$2,"",IF(A3082=$G$2,AVERAGE(INDIRECT("C"&amp;A3082-$G$2+3):C3082),G3081+(2/($G$2+3))*(C3082-G3081)))</f>
        <v>27165.012845129528</v>
      </c>
      <c r="J3082">
        <f ca="1">IF(F3082="","",IF(C3082&lt;(F3082*(1-'inputs and tables'!$K$14)),0,IF(C3082&gt;(F3082*(1+'inputs and tables'!$K$14)),1,J3081)))</f>
        <v>0</v>
      </c>
      <c r="K3082">
        <f ca="1">IF(G3082="","",IF(C3082&lt;(G3082*(1-'inputs and tables'!$K$14)),0,IF(C3082&gt;(G3082*(1+'inputs and tables'!$K$14)),1,K3081)))</f>
        <v>0</v>
      </c>
      <c r="N3082" s="13">
        <f t="shared" si="147"/>
        <v>93044.370074490042</v>
      </c>
      <c r="O3082" s="10">
        <f ca="1">(O3081+(IF(J3081&lt;&gt;J3080,(-O3081*'inputs and tables'!$K$22-'inputs and tables'!$K$21)-O3081*'inputs and tables'!$K$22,0)*('inputs and tables'!$K$15+'inputs and tables'!$K$16)))*(IF(AND(J3081=0,'inputs and tables'!$K$16=1),(data!C3081/data!C3082-1)*'inputs and tables'!$K$18+1,1)*IF(AND(J3081=1,'inputs and tables'!$K$15=1),(data!C3082/data!C3081-1)*'inputs and tables'!$K$17+1,1))</f>
        <v>40647016.4776939</v>
      </c>
      <c r="P3082" s="10">
        <f ca="1">(P3081+(IF(K3081&lt;&gt;K3080,(-P3081*'inputs and tables'!$K$22-'inputs and tables'!$K$21)-P3081*'inputs and tables'!$K$22,0)*('inputs and tables'!$K$15+'inputs and tables'!$K$16)))*(IF(AND(K3081=0,'inputs and tables'!$K$16=1),data!C3081/data!C3082,1)*IF(AND(K3081=1,'inputs and tables'!$K$15=1),data!C3082/data!C3081,1))</f>
        <v>142061.69825338802</v>
      </c>
      <c r="R3082" s="36">
        <f ca="1">1-O3082/MAX($O$202:O3082)</f>
        <v>0.40011091559007816</v>
      </c>
      <c r="S3082" s="36">
        <f>1-N3082/MAX($N$202:N3082)</f>
        <v>0.61725762358403924</v>
      </c>
    </row>
    <row r="3083" spans="1:19" x14ac:dyDescent="0.4">
      <c r="A3083" s="17">
        <f t="shared" si="148"/>
        <v>3081</v>
      </c>
      <c r="B3083">
        <v>1686441600</v>
      </c>
      <c r="C3083">
        <v>25937.02</v>
      </c>
      <c r="D3083" s="14">
        <f t="shared" si="146"/>
        <v>45088</v>
      </c>
      <c r="F3083">
        <f ca="1">IF(A3083&lt;$F$2,"",AVERAGE(INDIRECT("C"&amp;A3083-$F$2+3):C3083))</f>
        <v>27348.563636363637</v>
      </c>
      <c r="G3083" s="2">
        <f ca="1">IF(A3083&lt;$G$2,"",IF(A3083=$G$2,AVERAGE(INDIRECT("C"&amp;A3083-$G$2+3):C3083),G3082+(2/($G$2+3))*(C3083-G3082)))</f>
        <v>27112.757830443166</v>
      </c>
      <c r="J3083">
        <f ca="1">IF(F3083="","",IF(C3083&lt;(F3083*(1-'inputs and tables'!$K$14)),0,IF(C3083&gt;(F3083*(1+'inputs and tables'!$K$14)),1,J3082)))</f>
        <v>0</v>
      </c>
      <c r="K3083">
        <f ca="1">IF(G3083="","",IF(C3083&lt;(G3083*(1-'inputs and tables'!$K$14)),0,IF(C3083&gt;(G3083*(1+'inputs and tables'!$K$14)),1,K3082)))</f>
        <v>0</v>
      </c>
      <c r="N3083" s="13">
        <f t="shared" si="147"/>
        <v>93335.564431969629</v>
      </c>
      <c r="O3083" s="10">
        <f ca="1">(O3082+(IF(J3082&lt;&gt;J3081,(-O3082*'inputs and tables'!$K$22-'inputs and tables'!$K$21)-O3082*'inputs and tables'!$K$22,0)*('inputs and tables'!$K$15+'inputs and tables'!$K$16)))*(IF(AND(J3082=0,'inputs and tables'!$K$16=1),(data!C3082/data!C3083-1)*'inputs and tables'!$K$18+1,1)*IF(AND(J3082=1,'inputs and tables'!$K$15=1),(data!C3083/data!C3082-1)*'inputs and tables'!$K$17+1,1))</f>
        <v>40520203.275044747</v>
      </c>
      <c r="P3083" s="10">
        <f ca="1">(P3082+(IF(K3082&lt;&gt;K3081,(-P3082*'inputs and tables'!$K$22-'inputs and tables'!$K$21)-P3082*'inputs and tables'!$K$22,0)*('inputs and tables'!$K$15+'inputs and tables'!$K$16)))*(IF(AND(K3082=0,'inputs and tables'!$K$16=1),data!C3082/data!C3083,1)*IF(AND(K3082=1,'inputs and tables'!$K$15=1),data!C3083/data!C3082,1))</f>
        <v>141618.48493810877</v>
      </c>
      <c r="R3083" s="36">
        <f ca="1">1-O3083/MAX($O$202:O3083)</f>
        <v>0.40198248852754181</v>
      </c>
      <c r="S3083" s="36">
        <f>1-N3083/MAX($N$202:N3083)</f>
        <v>0.61605978194900612</v>
      </c>
    </row>
    <row r="3084" spans="1:19" x14ac:dyDescent="0.4">
      <c r="A3084" s="17">
        <f t="shared" si="148"/>
        <v>3082</v>
      </c>
      <c r="B3084">
        <v>1686528000</v>
      </c>
      <c r="C3084">
        <v>25905.82</v>
      </c>
      <c r="D3084" s="14">
        <f t="shared" si="146"/>
        <v>45089</v>
      </c>
      <c r="F3084">
        <f ca="1">IF(A3084&lt;$F$2,"",AVERAGE(INDIRECT("C"&amp;A3084-$F$2+3):C3084))</f>
        <v>27272.574318181825</v>
      </c>
      <c r="G3084" s="2">
        <f ca="1">IF(A3084&lt;$G$2,"",IF(A3084=$G$2,AVERAGE(INDIRECT("C"&amp;A3084-$G$2+3):C3084),G3083+(2/($G$2+3))*(C3084-G3083)))</f>
        <v>27061.398773828565</v>
      </c>
      <c r="J3084">
        <f ca="1">IF(F3084="","",IF(C3084&lt;(F3084*(1-'inputs and tables'!$K$14)),0,IF(C3084&gt;(F3084*(1+'inputs and tables'!$K$14)),1,J3083)))</f>
        <v>0</v>
      </c>
      <c r="K3084">
        <f ca="1">IF(G3084="","",IF(C3084&lt;(G3084*(1-'inputs and tables'!$K$14)),0,IF(C3084&gt;(G3084*(1+'inputs and tables'!$K$14)),1,K3083)))</f>
        <v>0</v>
      </c>
      <c r="N3084" s="13">
        <f t="shared" si="147"/>
        <v>93223.289790924609</v>
      </c>
      <c r="O3084" s="10">
        <f ca="1">(O3083+(IF(J3083&lt;&gt;J3082,(-O3083*'inputs and tables'!$K$22-'inputs and tables'!$K$21)-O3083*'inputs and tables'!$K$22,0)*('inputs and tables'!$K$15+'inputs and tables'!$K$16)))*(IF(AND(J3083=0,'inputs and tables'!$K$16=1),(data!C3083/data!C3084-1)*'inputs and tables'!$K$18+1,1)*IF(AND(J3083=1,'inputs and tables'!$K$15=1),(data!C3084/data!C3083-1)*'inputs and tables'!$K$17+1,1))</f>
        <v>40569004.291271269</v>
      </c>
      <c r="P3084" s="10">
        <f ca="1">(P3083+(IF(K3083&lt;&gt;K3082,(-P3083*'inputs and tables'!$K$22-'inputs and tables'!$K$21)-P3083*'inputs and tables'!$K$22,0)*('inputs and tables'!$K$15+'inputs and tables'!$K$16)))*(IF(AND(K3083=0,'inputs and tables'!$K$16=1),data!C3083/data!C3084,1)*IF(AND(K3083=1,'inputs and tables'!$K$15=1),data!C3084/data!C3083,1))</f>
        <v>141789.04494084441</v>
      </c>
      <c r="R3084" s="36">
        <f ca="1">1-O3084/MAX($O$202:O3084)</f>
        <v>0.40126225861943854</v>
      </c>
      <c r="S3084" s="36">
        <f>1-N3084/MAX($N$202:N3084)</f>
        <v>0.61652162894620133</v>
      </c>
    </row>
    <row r="3085" spans="1:19" x14ac:dyDescent="0.4">
      <c r="A3085" s="17">
        <f t="shared" si="148"/>
        <v>3083</v>
      </c>
      <c r="B3085">
        <v>1686614400</v>
      </c>
      <c r="C3085">
        <v>25930.23</v>
      </c>
      <c r="D3085" s="14">
        <f t="shared" si="146"/>
        <v>45090</v>
      </c>
      <c r="F3085">
        <f ca="1">IF(A3085&lt;$F$2,"",AVERAGE(INDIRECT("C"&amp;A3085-$F$2+3):C3085))</f>
        <v>27197.190000000006</v>
      </c>
      <c r="G3085" s="2">
        <f ca="1">IF(A3085&lt;$G$2,"",IF(A3085=$G$2,AVERAGE(INDIRECT("C"&amp;A3085-$G$2+3):C3085),G3084+(2/($G$2+3))*(C3085-G3084)))</f>
        <v>27013.263932389051</v>
      </c>
      <c r="J3085">
        <f ca="1">IF(F3085="","",IF(C3085&lt;(F3085*(1-'inputs and tables'!$K$14)),0,IF(C3085&gt;(F3085*(1+'inputs and tables'!$K$14)),1,J3084)))</f>
        <v>0</v>
      </c>
      <c r="K3085">
        <f ca="1">IF(G3085="","",IF(C3085&lt;(G3085*(1-'inputs and tables'!$K$14)),0,IF(C3085&gt;(G3085*(1+'inputs and tables'!$K$14)),1,K3084)))</f>
        <v>0</v>
      </c>
      <c r="N3085" s="13">
        <f t="shared" si="147"/>
        <v>93311.130303357582</v>
      </c>
      <c r="O3085" s="10">
        <f ca="1">(O3084+(IF(J3084&lt;&gt;J3083,(-O3084*'inputs and tables'!$K$22-'inputs and tables'!$K$21)-O3084*'inputs and tables'!$K$22,0)*('inputs and tables'!$K$15+'inputs and tables'!$K$16)))*(IF(AND(J3084=0,'inputs and tables'!$K$16=1),(data!C3084/data!C3085-1)*'inputs and tables'!$K$18+1,1)*IF(AND(J3084=1,'inputs and tables'!$K$15=1),(data!C3085/data!C3084-1)*'inputs and tables'!$K$17+1,1))</f>
        <v>40530813.754791267</v>
      </c>
      <c r="P3085" s="10">
        <f ca="1">(P3084+(IF(K3084&lt;&gt;K3083,(-P3084*'inputs and tables'!$K$22-'inputs and tables'!$K$21)-P3084*'inputs and tables'!$K$22,0)*('inputs and tables'!$K$15+'inputs and tables'!$K$16)))*(IF(AND(K3084=0,'inputs and tables'!$K$16=1),data!C3084/data!C3085,1)*IF(AND(K3084=1,'inputs and tables'!$K$15=1),data!C3085/data!C3084,1))</f>
        <v>141655.56866288598</v>
      </c>
      <c r="R3085" s="36">
        <f ca="1">1-O3085/MAX($O$202:O3085)</f>
        <v>0.40182589373825917</v>
      </c>
      <c r="S3085" s="36">
        <f>1-N3085/MAX($N$202:N3085)</f>
        <v>0.61616029288204965</v>
      </c>
    </row>
    <row r="3086" spans="1:19" x14ac:dyDescent="0.4">
      <c r="A3086" s="17">
        <f t="shared" si="148"/>
        <v>3084</v>
      </c>
      <c r="B3086">
        <v>1686700800</v>
      </c>
      <c r="C3086">
        <v>25123.34</v>
      </c>
      <c r="D3086" s="14">
        <f t="shared" si="146"/>
        <v>45091</v>
      </c>
      <c r="F3086">
        <f ca="1">IF(A3086&lt;$F$2,"",AVERAGE(INDIRECT("C"&amp;A3086-$F$2+3):C3086))</f>
        <v>27130.055227272733</v>
      </c>
      <c r="G3086" s="2">
        <f ca="1">IF(A3086&lt;$G$2,"",IF(A3086=$G$2,AVERAGE(INDIRECT("C"&amp;A3086-$G$2+3):C3086),G3085+(2/($G$2+3))*(C3086-G3085)))</f>
        <v>26932.841637393773</v>
      </c>
      <c r="J3086">
        <f ca="1">IF(F3086="","",IF(C3086&lt;(F3086*(1-'inputs and tables'!$K$14)),0,IF(C3086&gt;(F3086*(1+'inputs and tables'!$K$14)),1,J3085)))</f>
        <v>0</v>
      </c>
      <c r="K3086">
        <f ca="1">IF(G3086="","",IF(C3086&lt;(G3086*(1-'inputs and tables'!$K$14)),0,IF(C3086&gt;(G3086*(1+'inputs and tables'!$K$14)),1,K3085)))</f>
        <v>0</v>
      </c>
      <c r="N3086" s="13">
        <f t="shared" si="147"/>
        <v>90407.499370254547</v>
      </c>
      <c r="O3086" s="10">
        <f ca="1">(O3085+(IF(J3085&lt;&gt;J3084,(-O3085*'inputs and tables'!$K$22-'inputs and tables'!$K$21)-O3085*'inputs and tables'!$K$22,0)*('inputs and tables'!$K$15+'inputs and tables'!$K$16)))*(IF(AND(J3085=0,'inputs and tables'!$K$16=1),(data!C3085/data!C3086-1)*'inputs and tables'!$K$18+1,1)*IF(AND(J3085=1,'inputs and tables'!$K$15=1),(data!C3086/data!C3085-1)*'inputs and tables'!$K$17+1,1))</f>
        <v>41832547.851874046</v>
      </c>
      <c r="P3086" s="10">
        <f ca="1">(P3085+(IF(K3085&lt;&gt;K3084,(-P3085*'inputs and tables'!$K$22-'inputs and tables'!$K$21)-P3085*'inputs and tables'!$K$22,0)*('inputs and tables'!$K$15+'inputs and tables'!$K$16)))*(IF(AND(K3085=0,'inputs and tables'!$K$16=1),data!C3085/data!C3086,1)*IF(AND(K3085=1,'inputs and tables'!$K$15=1),data!C3086/data!C3085,1))</f>
        <v>146205.14136294881</v>
      </c>
      <c r="R3086" s="36">
        <f ca="1">1-O3086/MAX($O$202:O3086)</f>
        <v>0.3826142481289756</v>
      </c>
      <c r="S3086" s="36">
        <f>1-N3086/MAX($N$202:N3086)</f>
        <v>0.6281045147912423</v>
      </c>
    </row>
    <row r="3087" spans="1:19" x14ac:dyDescent="0.4">
      <c r="A3087" s="17">
        <f t="shared" si="148"/>
        <v>3085</v>
      </c>
      <c r="B3087">
        <v>1686787200</v>
      </c>
      <c r="C3087">
        <v>25569.99</v>
      </c>
      <c r="D3087" s="14">
        <f t="shared" si="146"/>
        <v>45092</v>
      </c>
      <c r="F3087">
        <f ca="1">IF(A3087&lt;$F$2,"",AVERAGE(INDIRECT("C"&amp;A3087-$F$2+3):C3087))</f>
        <v>27059.273181818189</v>
      </c>
      <c r="G3087" s="2">
        <f ca="1">IF(A3087&lt;$G$2,"",IF(A3087=$G$2,AVERAGE(INDIRECT("C"&amp;A3087-$G$2+3):C3087),G3086+(2/($G$2+3))*(C3087-G3086)))</f>
        <v>26874.847950696167</v>
      </c>
      <c r="J3087">
        <f ca="1">IF(F3087="","",IF(C3087&lt;(F3087*(1-'inputs and tables'!$K$14)),0,IF(C3087&gt;(F3087*(1+'inputs and tables'!$K$14)),1,J3086)))</f>
        <v>0</v>
      </c>
      <c r="K3087">
        <f ca="1">IF(G3087="","",IF(C3087&lt;(G3087*(1-'inputs and tables'!$K$14)),0,IF(C3087&gt;(G3087*(1+'inputs and tables'!$K$14)),1,K3086)))</f>
        <v>0</v>
      </c>
      <c r="N3087" s="13">
        <f t="shared" si="147"/>
        <v>92014.790024830101</v>
      </c>
      <c r="O3087" s="10">
        <f ca="1">(O3086+(IF(J3086&lt;&gt;J3085,(-O3086*'inputs and tables'!$K$22-'inputs and tables'!$K$21)-O3086*'inputs and tables'!$K$22,0)*('inputs and tables'!$K$15+'inputs and tables'!$K$16)))*(IF(AND(J3086=0,'inputs and tables'!$K$16=1),(data!C3086/data!C3087-1)*'inputs and tables'!$K$18+1,1)*IF(AND(J3086=1,'inputs and tables'!$K$15=1),(data!C3087/data!C3086-1)*'inputs and tables'!$K$17+1,1))</f>
        <v>41101827.679592416</v>
      </c>
      <c r="P3087" s="10">
        <f ca="1">(P3086+(IF(K3086&lt;&gt;K3085,(-P3086*'inputs and tables'!$K$22-'inputs and tables'!$K$21)-P3086*'inputs and tables'!$K$22,0)*('inputs and tables'!$K$15+'inputs and tables'!$K$16)))*(IF(AND(K3086=0,'inputs and tables'!$K$16=1),data!C3086/data!C3087,1)*IF(AND(K3086=1,'inputs and tables'!$K$15=1),data!C3087/data!C3086,1))</f>
        <v>143651.26760743457</v>
      </c>
      <c r="R3087" s="36">
        <f ca="1">1-O3087/MAX($O$202:O3087)</f>
        <v>0.39339858344053391</v>
      </c>
      <c r="S3087" s="36">
        <f>1-N3087/MAX($N$202:N3087)</f>
        <v>0.62149284936504923</v>
      </c>
    </row>
    <row r="3088" spans="1:19" x14ac:dyDescent="0.4">
      <c r="A3088" s="17">
        <f t="shared" si="148"/>
        <v>3086</v>
      </c>
      <c r="B3088">
        <v>1686873600</v>
      </c>
      <c r="C3088">
        <v>26329.599999999999</v>
      </c>
      <c r="D3088" s="14">
        <f t="shared" si="146"/>
        <v>45093</v>
      </c>
      <c r="F3088">
        <f ca="1">IF(A3088&lt;$F$2,"",AVERAGE(INDIRECT("C"&amp;A3088-$F$2+3):C3088))</f>
        <v>26997.701590909095</v>
      </c>
      <c r="G3088" s="2">
        <f ca="1">IF(A3088&lt;$G$2,"",IF(A3088=$G$2,AVERAGE(INDIRECT("C"&amp;A3088-$G$2+3):C3088),G3087+(2/($G$2+3))*(C3088-G3087)))</f>
        <v>26851.645910241012</v>
      </c>
      <c r="J3088">
        <f ca="1">IF(F3088="","",IF(C3088&lt;(F3088*(1-'inputs and tables'!$K$14)),0,IF(C3088&gt;(F3088*(1+'inputs and tables'!$K$14)),1,J3087)))</f>
        <v>0</v>
      </c>
      <c r="K3088">
        <f ca="1">IF(G3088="","",IF(C3088&lt;(G3088*(1-'inputs and tables'!$K$14)),0,IF(C3088&gt;(G3088*(1+'inputs and tables'!$K$14)),1,K3087)))</f>
        <v>0</v>
      </c>
      <c r="N3088" s="13">
        <f t="shared" si="147"/>
        <v>94748.28169419567</v>
      </c>
      <c r="O3088" s="10">
        <f ca="1">(O3087+(IF(J3087&lt;&gt;J3086,(-O3087*'inputs and tables'!$K$22-'inputs and tables'!$K$21)-O3087*'inputs and tables'!$K$22,0)*('inputs and tables'!$K$15+'inputs and tables'!$K$16)))*(IF(AND(J3087=0,'inputs and tables'!$K$16=1),(data!C3087/data!C3088-1)*'inputs and tables'!$K$18+1,1)*IF(AND(J3087=1,'inputs and tables'!$K$15=1),(data!C3088/data!C3087-1)*'inputs and tables'!$K$17+1,1))</f>
        <v>39916038.327543959</v>
      </c>
      <c r="P3088" s="10">
        <f ca="1">(P3087+(IF(K3087&lt;&gt;K3086,(-P3087*'inputs and tables'!$K$22-'inputs and tables'!$K$21)-P3087*'inputs and tables'!$K$22,0)*('inputs and tables'!$K$15+'inputs and tables'!$K$16)))*(IF(AND(K3087=0,'inputs and tables'!$K$16=1),data!C3087/data!C3088,1)*IF(AND(K3087=1,'inputs and tables'!$K$15=1),data!C3088/data!C3087,1))</f>
        <v>139506.92286283977</v>
      </c>
      <c r="R3088" s="36">
        <f ca="1">1-O3088/MAX($O$202:O3088)</f>
        <v>0.41089905826858808</v>
      </c>
      <c r="S3088" s="36">
        <f>1-N3088/MAX($N$202:N3088)</f>
        <v>0.61024850329006786</v>
      </c>
    </row>
    <row r="3089" spans="1:19" x14ac:dyDescent="0.4">
      <c r="A3089" s="17">
        <f t="shared" si="148"/>
        <v>3087</v>
      </c>
      <c r="B3089">
        <v>1686960000</v>
      </c>
      <c r="C3089">
        <v>26506.560000000001</v>
      </c>
      <c r="D3089" s="14">
        <f t="shared" si="146"/>
        <v>45094</v>
      </c>
      <c r="F3089">
        <f ca="1">IF(A3089&lt;$F$2,"",AVERAGE(INDIRECT("C"&amp;A3089-$F$2+3):C3089))</f>
        <v>26944.277272727279</v>
      </c>
      <c r="G3089" s="2">
        <f ca="1">IF(A3089&lt;$G$2,"",IF(A3089=$G$2,AVERAGE(INDIRECT("C"&amp;A3089-$G$2+3):C3089),G3088+(2/($G$2+3))*(C3089-G3088)))</f>
        <v>26836.961403422247</v>
      </c>
      <c r="J3089">
        <f ca="1">IF(F3089="","",IF(C3089&lt;(F3089*(1-'inputs and tables'!$K$14)),0,IF(C3089&gt;(F3089*(1+'inputs and tables'!$K$14)),1,J3088)))</f>
        <v>0</v>
      </c>
      <c r="K3089">
        <f ca="1">IF(G3089="","",IF(C3089&lt;(G3089*(1-'inputs and tables'!$K$14)),0,IF(C3089&gt;(G3089*(1+'inputs and tables'!$K$14)),1,K3088)))</f>
        <v>0</v>
      </c>
      <c r="N3089" s="13">
        <f t="shared" si="147"/>
        <v>95385.080427507419</v>
      </c>
      <c r="O3089" s="10">
        <f ca="1">(O3088+(IF(J3088&lt;&gt;J3087,(-O3088*'inputs and tables'!$K$22-'inputs and tables'!$K$21)-O3088*'inputs and tables'!$K$22,0)*('inputs and tables'!$K$15+'inputs and tables'!$K$16)))*(IF(AND(J3088=0,'inputs and tables'!$K$16=1),(data!C3088/data!C3089-1)*'inputs and tables'!$K$18+1,1)*IF(AND(J3088=1,'inputs and tables'!$K$15=1),(data!C3089/data!C3088-1)*'inputs and tables'!$K$17+1,1))</f>
        <v>39649555.534513012</v>
      </c>
      <c r="P3089" s="10">
        <f ca="1">(P3088+(IF(K3088&lt;&gt;K3087,(-P3088*'inputs and tables'!$K$22-'inputs and tables'!$K$21)-P3088*'inputs and tables'!$K$22,0)*('inputs and tables'!$K$15+'inputs and tables'!$K$16)))*(IF(AND(K3088=0,'inputs and tables'!$K$16=1),data!C3088/data!C3089,1)*IF(AND(K3088=1,'inputs and tables'!$K$15=1),data!C3089/data!C3088,1))</f>
        <v>138575.56303833562</v>
      </c>
      <c r="R3089" s="36">
        <f ca="1">1-O3089/MAX($O$202:O3089)</f>
        <v>0.41483194517087918</v>
      </c>
      <c r="S3089" s="36">
        <f>1-N3089/MAX($N$202:N3089)</f>
        <v>0.60762900185982238</v>
      </c>
    </row>
    <row r="3090" spans="1:19" x14ac:dyDescent="0.4">
      <c r="A3090" s="17">
        <f t="shared" si="148"/>
        <v>3088</v>
      </c>
      <c r="B3090">
        <v>1687046400</v>
      </c>
      <c r="C3090">
        <v>26336.46</v>
      </c>
      <c r="D3090" s="14">
        <f t="shared" si="146"/>
        <v>45095</v>
      </c>
      <c r="F3090">
        <f ca="1">IF(A3090&lt;$F$2,"",AVERAGE(INDIRECT("C"&amp;A3090-$F$2+3):C3090))</f>
        <v>26871.54318181819</v>
      </c>
      <c r="G3090" s="2">
        <f ca="1">IF(A3090&lt;$G$2,"",IF(A3090=$G$2,AVERAGE(INDIRECT("C"&amp;A3090-$G$2+3):C3090),G3089+(2/($G$2+3))*(C3090-G3089)))</f>
        <v>26815.663471361724</v>
      </c>
      <c r="J3090">
        <f ca="1">IF(F3090="","",IF(C3090&lt;(F3090*(1-'inputs and tables'!$K$14)),0,IF(C3090&gt;(F3090*(1+'inputs and tables'!$K$14)),1,J3089)))</f>
        <v>0</v>
      </c>
      <c r="K3090">
        <f ca="1">IF(G3090="","",IF(C3090&lt;(G3090*(1-'inputs and tables'!$K$14)),0,IF(C3090&gt;(G3090*(1+'inputs and tables'!$K$14)),1,K3089)))</f>
        <v>0</v>
      </c>
      <c r="N3090" s="13">
        <f t="shared" si="147"/>
        <v>94772.967721040826</v>
      </c>
      <c r="O3090" s="10">
        <f ca="1">(O3089+(IF(J3089&lt;&gt;J3088,(-O3089*'inputs and tables'!$K$22-'inputs and tables'!$K$21)-O3089*'inputs and tables'!$K$22,0)*('inputs and tables'!$K$15+'inputs and tables'!$K$16)))*(IF(AND(J3089=0,'inputs and tables'!$K$16=1),(data!C3089/data!C3090-1)*'inputs and tables'!$K$18+1,1)*IF(AND(J3089=1,'inputs and tables'!$K$15=1),(data!C3090/data!C3089-1)*'inputs and tables'!$K$17+1,1))</f>
        <v>39905641.181423061</v>
      </c>
      <c r="P3090" s="10">
        <f ca="1">(P3089+(IF(K3089&lt;&gt;K3088,(-P3089*'inputs and tables'!$K$22-'inputs and tables'!$K$21)-P3089*'inputs and tables'!$K$22,0)*('inputs and tables'!$K$15+'inputs and tables'!$K$16)))*(IF(AND(K3089=0,'inputs and tables'!$K$16=1),data!C3089/data!C3090,1)*IF(AND(K3089=1,'inputs and tables'!$K$15=1),data!C3090/data!C3089,1))</f>
        <v>139470.58474105576</v>
      </c>
      <c r="R3090" s="36">
        <f ca="1">1-O3090/MAX($O$202:O3090)</f>
        <v>0.41105250457307552</v>
      </c>
      <c r="S3090" s="36">
        <f>1-N3090/MAX($N$202:N3090)</f>
        <v>0.61014695616183845</v>
      </c>
    </row>
    <row r="3091" spans="1:19" x14ac:dyDescent="0.4">
      <c r="A3091" s="17">
        <f t="shared" si="148"/>
        <v>3089</v>
      </c>
      <c r="B3091">
        <v>1687132800</v>
      </c>
      <c r="C3091">
        <v>26837.78</v>
      </c>
      <c r="D3091" s="14">
        <f t="shared" si="146"/>
        <v>45096</v>
      </c>
      <c r="F3091">
        <f ca="1">IF(A3091&lt;$F$2,"",AVERAGE(INDIRECT("C"&amp;A3091-$F$2+3):C3091))</f>
        <v>26824.614090909097</v>
      </c>
      <c r="G3091" s="2">
        <f ca="1">IF(A3091&lt;$G$2,"",IF(A3091=$G$2,AVERAGE(INDIRECT("C"&amp;A3091-$G$2+3):C3091),G3090+(2/($G$2+3))*(C3091-G3090)))</f>
        <v>26816.604600239949</v>
      </c>
      <c r="J3091">
        <f ca="1">IF(F3091="","",IF(C3091&lt;(F3091*(1-'inputs and tables'!$K$14)),0,IF(C3091&gt;(F3091*(1+'inputs and tables'!$K$14)),1,J3090)))</f>
        <v>1</v>
      </c>
      <c r="K3091">
        <f ca="1">IF(G3091="","",IF(C3091&lt;(G3091*(1-'inputs and tables'!$K$14)),0,IF(C3091&gt;(G3091*(1+'inputs and tables'!$K$14)),1,K3090)))</f>
        <v>1</v>
      </c>
      <c r="N3091" s="13">
        <f t="shared" si="147"/>
        <v>96576.990895678275</v>
      </c>
      <c r="O3091" s="10">
        <f ca="1">(O3090+(IF(J3090&lt;&gt;J3089,(-O3090*'inputs and tables'!$K$22-'inputs and tables'!$K$21)-O3090*'inputs and tables'!$K$22,0)*('inputs and tables'!$K$15+'inputs and tables'!$K$16)))*(IF(AND(J3090=0,'inputs and tables'!$K$16=1),(data!C3090/data!C3091-1)*'inputs and tables'!$K$18+1,1)*IF(AND(J3090=1,'inputs and tables'!$K$15=1),(data!C3091/data!C3090-1)*'inputs and tables'!$K$17+1,1))</f>
        <v>39160218.272483833</v>
      </c>
      <c r="P3091" s="10">
        <f ca="1">(P3090+(IF(K3090&lt;&gt;K3089,(-P3090*'inputs and tables'!$K$22-'inputs and tables'!$K$21)-P3090*'inputs and tables'!$K$22,0)*('inputs and tables'!$K$15+'inputs and tables'!$K$16)))*(IF(AND(K3090=0,'inputs and tables'!$K$16=1),data!C3090/data!C3091,1)*IF(AND(K3090=1,'inputs and tables'!$K$15=1),data!C3091/data!C3090,1))</f>
        <v>136865.32478503906</v>
      </c>
      <c r="R3091" s="36">
        <f ca="1">1-O3091/MAX($O$202:O3091)</f>
        <v>0.42205383025677312</v>
      </c>
      <c r="S3091" s="36">
        <f>1-N3091/MAX($N$202:N3091)</f>
        <v>0.60272602229536787</v>
      </c>
    </row>
    <row r="3092" spans="1:19" x14ac:dyDescent="0.4">
      <c r="A3092" s="17">
        <f t="shared" si="148"/>
        <v>3090</v>
      </c>
      <c r="B3092">
        <v>1687219200</v>
      </c>
      <c r="C3092">
        <v>28320.43</v>
      </c>
      <c r="D3092" s="14">
        <f t="shared" si="146"/>
        <v>45097</v>
      </c>
      <c r="F3092">
        <f ca="1">IF(A3092&lt;$F$2,"",AVERAGE(INDIRECT("C"&amp;A3092-$F$2+3):C3092))</f>
        <v>26821.111818181816</v>
      </c>
      <c r="G3092" s="2">
        <f ca="1">IF(A3092&lt;$G$2,"",IF(A3092=$G$2,AVERAGE(INDIRECT("C"&amp;A3092-$G$2+3):C3092),G3091+(2/($G$2+3))*(C3092-G3091)))</f>
        <v>26880.597170442503</v>
      </c>
      <c r="J3092">
        <f ca="1">IF(F3092="","",IF(C3092&lt;(F3092*(1-'inputs and tables'!$K$14)),0,IF(C3092&gt;(F3092*(1+'inputs and tables'!$K$14)),1,J3091)))</f>
        <v>1</v>
      </c>
      <c r="K3092">
        <f ca="1">IF(G3092="","",IF(C3092&lt;(G3092*(1-'inputs and tables'!$K$14)),0,IF(C3092&gt;(G3092*(1+'inputs and tables'!$K$14)),1,K3091)))</f>
        <v>1</v>
      </c>
      <c r="N3092" s="13">
        <f t="shared" si="147"/>
        <v>101912.37540033841</v>
      </c>
      <c r="O3092" s="10">
        <f ca="1">(O3091+(IF(J3091&lt;&gt;J3090,(-O3091*'inputs and tables'!$K$22-'inputs and tables'!$K$21)-O3091*'inputs and tables'!$K$22,0)*('inputs and tables'!$K$15+'inputs and tables'!$K$16)))*(IF(AND(J3091=0,'inputs and tables'!$K$16=1),(data!C3091/data!C3092-1)*'inputs and tables'!$K$18+1,1)*IF(AND(J3091=1,'inputs and tables'!$K$15=1),(data!C3092/data!C3091-1)*'inputs and tables'!$K$17+1,1))</f>
        <v>43939816.248323329</v>
      </c>
      <c r="P3092" s="10">
        <f ca="1">(P3091+(IF(K3091&lt;&gt;K3090,(-P3091*'inputs and tables'!$K$22-'inputs and tables'!$K$21)-P3091*'inputs and tables'!$K$22,0)*('inputs and tables'!$K$15+'inputs and tables'!$K$16)))*(IF(AND(K3091=0,'inputs and tables'!$K$16=1),data!C3091/data!C3092,1)*IF(AND(K3091=1,'inputs and tables'!$K$15=1),data!C3092/data!C3091,1))</f>
        <v>144137.58069042821</v>
      </c>
      <c r="R3092" s="36">
        <f ca="1">1-O3092/MAX($O$202:O3092)</f>
        <v>0.35151412274472638</v>
      </c>
      <c r="S3092" s="36">
        <f>1-N3092/MAX($N$202:N3092)</f>
        <v>0.58077866811615575</v>
      </c>
    </row>
    <row r="3093" spans="1:19" x14ac:dyDescent="0.4">
      <c r="A3093" s="17">
        <f t="shared" si="148"/>
        <v>3091</v>
      </c>
      <c r="B3093">
        <v>1687305600</v>
      </c>
      <c r="C3093">
        <v>29995.08</v>
      </c>
      <c r="D3093" s="14">
        <f t="shared" si="146"/>
        <v>45098</v>
      </c>
      <c r="F3093">
        <f ca="1">IF(A3093&lt;$F$2,"",AVERAGE(INDIRECT("C"&amp;A3093-$F$2+3):C3093))</f>
        <v>26873.384999999995</v>
      </c>
      <c r="G3093" s="2">
        <f ca="1">IF(A3093&lt;$G$2,"",IF(A3093=$G$2,AVERAGE(INDIRECT("C"&amp;A3093-$G$2+3):C3093),G3092+(2/($G$2+3))*(C3093-G3092)))</f>
        <v>27013.128354678993</v>
      </c>
      <c r="J3093">
        <f ca="1">IF(F3093="","",IF(C3093&lt;(F3093*(1-'inputs and tables'!$K$14)),0,IF(C3093&gt;(F3093*(1+'inputs and tables'!$K$14)),1,J3092)))</f>
        <v>1</v>
      </c>
      <c r="K3093">
        <f ca="1">IF(G3093="","",IF(C3093&lt;(G3093*(1-'inputs and tables'!$K$14)),0,IF(C3093&gt;(G3093*(1+'inputs and tables'!$K$14)),1,K3092)))</f>
        <v>1</v>
      </c>
      <c r="N3093" s="13">
        <f t="shared" si="147"/>
        <v>107938.68077296788</v>
      </c>
      <c r="O3093" s="10">
        <f ca="1">(O3092+(IF(J3092&lt;&gt;J3091,(-O3092*'inputs and tables'!$K$22-'inputs and tables'!$K$21)-O3092*'inputs and tables'!$K$22,0)*('inputs and tables'!$K$15+'inputs and tables'!$K$16)))*(IF(AND(J3092=0,'inputs and tables'!$K$16=1),(data!C3092/data!C3093-1)*'inputs and tables'!$K$18+1,1)*IF(AND(J3092=1,'inputs and tables'!$K$15=1),(data!C3093/data!C3092-1)*'inputs and tables'!$K$17+1,1))</f>
        <v>49785899.089599863</v>
      </c>
      <c r="P3093" s="10">
        <f ca="1">(P3092+(IF(K3092&lt;&gt;K3091,(-P3092*'inputs and tables'!$K$22-'inputs and tables'!$K$21)-P3092*'inputs and tables'!$K$22,0)*('inputs and tables'!$K$15+'inputs and tables'!$K$16)))*(IF(AND(K3092=0,'inputs and tables'!$K$16=1),data!C3092/data!C3093,1)*IF(AND(K3092=1,'inputs and tables'!$K$15=1),data!C3093/data!C3092,1))</f>
        <v>152660.75634500783</v>
      </c>
      <c r="R3093" s="36">
        <f ca="1">1-O3093/MAX($O$202:O3093)</f>
        <v>0.26523469593950222</v>
      </c>
      <c r="S3093" s="36">
        <f>1-N3093/MAX($N$202:N3093)</f>
        <v>0.55598917856958874</v>
      </c>
    </row>
    <row r="3094" spans="1:19" x14ac:dyDescent="0.4">
      <c r="A3094" s="17">
        <f t="shared" si="148"/>
        <v>3092</v>
      </c>
      <c r="B3094">
        <v>1687392000</v>
      </c>
      <c r="C3094">
        <v>29886.31</v>
      </c>
      <c r="D3094" s="14">
        <f t="shared" si="146"/>
        <v>45099</v>
      </c>
      <c r="F3094">
        <f ca="1">IF(A3094&lt;$F$2,"",AVERAGE(INDIRECT("C"&amp;A3094-$F$2+3):C3094))</f>
        <v>26924.271818181816</v>
      </c>
      <c r="G3094" s="2">
        <f ca="1">IF(A3094&lt;$G$2,"",IF(A3094=$G$2,AVERAGE(INDIRECT("C"&amp;A3094-$G$2+3):C3094),G3093+(2/($G$2+3))*(C3094-G3093)))</f>
        <v>27135.391403416055</v>
      </c>
      <c r="J3094">
        <f ca="1">IF(F3094="","",IF(C3094&lt;(F3094*(1-'inputs and tables'!$K$14)),0,IF(C3094&gt;(F3094*(1+'inputs and tables'!$K$14)),1,J3093)))</f>
        <v>1</v>
      </c>
      <c r="K3094">
        <f ca="1">IF(G3094="","",IF(C3094&lt;(G3094*(1-'inputs and tables'!$K$14)),0,IF(C3094&gt;(G3094*(1+'inputs and tables'!$K$14)),1,K3093)))</f>
        <v>1</v>
      </c>
      <c r="N3094" s="13">
        <f t="shared" si="147"/>
        <v>107547.26690417087</v>
      </c>
      <c r="O3094" s="10">
        <f ca="1">(O3093+(IF(J3093&lt;&gt;J3092,(-O3093*'inputs and tables'!$K$22-'inputs and tables'!$K$21)-O3093*'inputs and tables'!$K$22,0)*('inputs and tables'!$K$15+'inputs and tables'!$K$16)))*(IF(AND(J3093=0,'inputs and tables'!$K$16=1),(data!C3093/data!C3094-1)*'inputs and tables'!$K$18+1,1)*IF(AND(J3093=1,'inputs and tables'!$K$15=1),(data!C3094/data!C3093-1)*'inputs and tables'!$K$17+1,1))</f>
        <v>49379691.553265721</v>
      </c>
      <c r="P3094" s="10">
        <f ca="1">(P3093+(IF(K3093&lt;&gt;K3092,(-P3093*'inputs and tables'!$K$22-'inputs and tables'!$K$21)-P3093*'inputs and tables'!$K$22,0)*('inputs and tables'!$K$15+'inputs and tables'!$K$16)))*(IF(AND(K3093=0,'inputs and tables'!$K$16=1),data!C3093/data!C3094,1)*IF(AND(K3093=1,'inputs and tables'!$K$15=1),data!C3094/data!C3093,1))</f>
        <v>152107.16854101975</v>
      </c>
      <c r="R3094" s="36">
        <f ca="1">1-O3094/MAX($O$202:O3094)</f>
        <v>0.27122971078113578</v>
      </c>
      <c r="S3094" s="36">
        <f>1-N3094/MAX($N$202:N3094)</f>
        <v>0.55759927786077212</v>
      </c>
    </row>
    <row r="3095" spans="1:19" x14ac:dyDescent="0.4">
      <c r="A3095" s="17">
        <f t="shared" si="148"/>
        <v>3093</v>
      </c>
      <c r="B3095">
        <v>1687478400</v>
      </c>
      <c r="C3095">
        <v>30707.61</v>
      </c>
      <c r="D3095" s="14">
        <f t="shared" si="146"/>
        <v>45100</v>
      </c>
      <c r="F3095">
        <f ca="1">IF(A3095&lt;$F$2,"",AVERAGE(INDIRECT("C"&amp;A3095-$F$2+3):C3095))</f>
        <v>26994.353636363634</v>
      </c>
      <c r="G3095" s="2">
        <f ca="1">IF(A3095&lt;$G$2,"",IF(A3095=$G$2,AVERAGE(INDIRECT("C"&amp;A3095-$G$2+3):C3095),G3094+(2/($G$2+3))*(C3095-G3094)))</f>
        <v>27287.400705398351</v>
      </c>
      <c r="J3095">
        <f ca="1">IF(F3095="","",IF(C3095&lt;(F3095*(1-'inputs and tables'!$K$14)),0,IF(C3095&gt;(F3095*(1+'inputs and tables'!$K$14)),1,J3094)))</f>
        <v>1</v>
      </c>
      <c r="K3095">
        <f ca="1">IF(G3095="","",IF(C3095&lt;(G3095*(1-'inputs and tables'!$K$14)),0,IF(C3095&gt;(G3095*(1+'inputs and tables'!$K$14)),1,K3094)))</f>
        <v>1</v>
      </c>
      <c r="N3095" s="13">
        <f t="shared" si="147"/>
        <v>110502.75288783349</v>
      </c>
      <c r="O3095" s="10">
        <f ca="1">(O3094+(IF(J3094&lt;&gt;J3093,(-O3094*'inputs and tables'!$K$22-'inputs and tables'!$K$21)-O3094*'inputs and tables'!$K$22,0)*('inputs and tables'!$K$15+'inputs and tables'!$K$16)))*(IF(AND(J3094=0,'inputs and tables'!$K$16=1),(data!C3094/data!C3095-1)*'inputs and tables'!$K$18+1,1)*IF(AND(J3094=1,'inputs and tables'!$K$15=1),(data!C3095/data!C3094-1)*'inputs and tables'!$K$17+1,1))</f>
        <v>52432927.851543047</v>
      </c>
      <c r="P3095" s="10">
        <f ca="1">(P3094+(IF(K3094&lt;&gt;K3093,(-P3094*'inputs and tables'!$K$22-'inputs and tables'!$K$21)-P3094*'inputs and tables'!$K$22,0)*('inputs and tables'!$K$15+'inputs and tables'!$K$16)))*(IF(AND(K3094=0,'inputs and tables'!$K$16=1),data!C3094/data!C3095,1)*IF(AND(K3094=1,'inputs and tables'!$K$15=1),data!C3095/data!C3094,1))</f>
        <v>156287.19670517719</v>
      </c>
      <c r="R3095" s="36">
        <f ca="1">1-O3095/MAX($O$202:O3095)</f>
        <v>0.2261685159830904</v>
      </c>
      <c r="S3095" s="36">
        <f>1-N3095/MAX($N$202:N3095)</f>
        <v>0.54544174777114418</v>
      </c>
    </row>
    <row r="3096" spans="1:19" x14ac:dyDescent="0.4">
      <c r="A3096" s="17">
        <f t="shared" si="148"/>
        <v>3094</v>
      </c>
      <c r="B3096">
        <v>1687564800</v>
      </c>
      <c r="C3096">
        <v>30547.18</v>
      </c>
      <c r="D3096" s="14">
        <f t="shared" si="146"/>
        <v>45101</v>
      </c>
      <c r="F3096">
        <f ca="1">IF(A3096&lt;$F$2,"",AVERAGE(INDIRECT("C"&amp;A3096-$F$2+3):C3096))</f>
        <v>27075.276818181821</v>
      </c>
      <c r="G3096" s="2">
        <f ca="1">IF(A3096&lt;$G$2,"",IF(A3096=$G$2,AVERAGE(INDIRECT("C"&amp;A3096-$G$2+3):C3096),G3095+(2/($G$2+3))*(C3096-G3095)))</f>
        <v>27426.114717934594</v>
      </c>
      <c r="J3096">
        <f ca="1">IF(F3096="","",IF(C3096&lt;(F3096*(1-'inputs and tables'!$K$14)),0,IF(C3096&gt;(F3096*(1+'inputs and tables'!$K$14)),1,J3095)))</f>
        <v>1</v>
      </c>
      <c r="K3096">
        <f ca="1">IF(G3096="","",IF(C3096&lt;(G3096*(1-'inputs and tables'!$K$14)),0,IF(C3096&gt;(G3096*(1+'inputs and tables'!$K$14)),1,K3095)))</f>
        <v>1</v>
      </c>
      <c r="N3096" s="13">
        <f t="shared" si="147"/>
        <v>109925.43812299847</v>
      </c>
      <c r="O3096" s="10">
        <f ca="1">(O3095+(IF(J3095&lt;&gt;J3094,(-O3095*'inputs and tables'!$K$22-'inputs and tables'!$K$21)-O3095*'inputs and tables'!$K$22,0)*('inputs and tables'!$K$15+'inputs and tables'!$K$16)))*(IF(AND(J3095=0,'inputs and tables'!$K$16=1),(data!C3095/data!C3096-1)*'inputs and tables'!$K$18+1,1)*IF(AND(J3095=1,'inputs and tables'!$K$15=1),(data!C3096/data!C3095-1)*'inputs and tables'!$K$17+1,1))</f>
        <v>51816579.56249509</v>
      </c>
      <c r="P3096" s="10">
        <f ca="1">(P3095+(IF(K3095&lt;&gt;K3094,(-P3095*'inputs and tables'!$K$22-'inputs and tables'!$K$21)-P3095*'inputs and tables'!$K$22,0)*('inputs and tables'!$K$15+'inputs and tables'!$K$16)))*(IF(AND(K3095=0,'inputs and tables'!$K$16=1),data!C3095/data!C3096,1)*IF(AND(K3095=1,'inputs and tables'!$K$15=1),data!C3096/data!C3095,1))</f>
        <v>155470.68395907251</v>
      </c>
      <c r="R3096" s="36">
        <f ca="1">1-O3096/MAX($O$202:O3096)</f>
        <v>0.23526489359785341</v>
      </c>
      <c r="S3096" s="36">
        <f>1-N3096/MAX($N$202:N3096)</f>
        <v>0.54781655910960647</v>
      </c>
    </row>
    <row r="3097" spans="1:19" x14ac:dyDescent="0.4">
      <c r="A3097" s="17">
        <f t="shared" si="148"/>
        <v>3095</v>
      </c>
      <c r="B3097">
        <v>1687651200</v>
      </c>
      <c r="C3097">
        <v>30480.240000000002</v>
      </c>
      <c r="D3097" s="14">
        <f t="shared" si="146"/>
        <v>45102</v>
      </c>
      <c r="F3097">
        <f ca="1">IF(A3097&lt;$F$2,"",AVERAGE(INDIRECT("C"&amp;A3097-$F$2+3):C3097))</f>
        <v>27158.717727272728</v>
      </c>
      <c r="G3097" s="2">
        <f ca="1">IF(A3097&lt;$G$2,"",IF(A3097=$G$2,AVERAGE(INDIRECT("C"&amp;A3097-$G$2+3):C3097),G3096+(2/($G$2+3))*(C3097-G3096)))</f>
        <v>27556.077495894824</v>
      </c>
      <c r="J3097">
        <f ca="1">IF(F3097="","",IF(C3097&lt;(F3097*(1-'inputs and tables'!$K$14)),0,IF(C3097&gt;(F3097*(1+'inputs and tables'!$K$14)),1,J3096)))</f>
        <v>1</v>
      </c>
      <c r="K3097">
        <f ca="1">IF(G3097="","",IF(C3097&lt;(G3097*(1-'inputs and tables'!$K$14)),0,IF(C3097&gt;(G3097*(1+'inputs and tables'!$K$14)),1,K3096)))</f>
        <v>1</v>
      </c>
      <c r="N3097" s="13">
        <f t="shared" si="147"/>
        <v>109684.55144121792</v>
      </c>
      <c r="O3097" s="10">
        <f ca="1">(O3096+(IF(J3096&lt;&gt;J3095,(-O3096*'inputs and tables'!$K$22-'inputs and tables'!$K$21)-O3096*'inputs and tables'!$K$22,0)*('inputs and tables'!$K$15+'inputs and tables'!$K$16)))*(IF(AND(J3096=0,'inputs and tables'!$K$16=1),(data!C3096/data!C3097-1)*'inputs and tables'!$K$18+1,1)*IF(AND(J3096=1,'inputs and tables'!$K$15=1),(data!C3097/data!C3096-1)*'inputs and tables'!$K$17+1,1))</f>
        <v>51561094.3055645</v>
      </c>
      <c r="P3097" s="10">
        <f ca="1">(P3096+(IF(K3096&lt;&gt;K3095,(-P3096*'inputs and tables'!$K$22-'inputs and tables'!$K$21)-P3096*'inputs and tables'!$K$22,0)*('inputs and tables'!$K$15+'inputs and tables'!$K$16)))*(IF(AND(K3096=0,'inputs and tables'!$K$16=1),data!C3096/data!C3097,1)*IF(AND(K3096=1,'inputs and tables'!$K$15=1),data!C3097/data!C3096,1))</f>
        <v>155129.99105111111</v>
      </c>
      <c r="R3097" s="36">
        <f ca="1">1-O3097/MAX($O$202:O3097)</f>
        <v>0.23903547333879049</v>
      </c>
      <c r="S3097" s="36">
        <f>1-N3097/MAX($N$202:N3097)</f>
        <v>0.54880745776320394</v>
      </c>
    </row>
    <row r="3098" spans="1:19" x14ac:dyDescent="0.4">
      <c r="A3098" s="17">
        <f t="shared" si="148"/>
        <v>3096</v>
      </c>
      <c r="B3098">
        <v>1687737600</v>
      </c>
      <c r="C3098">
        <v>30272.18</v>
      </c>
      <c r="D3098" s="14">
        <f t="shared" si="146"/>
        <v>45103</v>
      </c>
      <c r="F3098">
        <f ca="1">IF(A3098&lt;$F$2,"",AVERAGE(INDIRECT("C"&amp;A3098-$F$2+3):C3098))</f>
        <v>27237.87</v>
      </c>
      <c r="G3098" s="2">
        <f ca="1">IF(A3098&lt;$G$2,"",IF(A3098=$G$2,AVERAGE(INDIRECT("C"&amp;A3098-$G$2+3):C3098),G3097+(2/($G$2+3))*(C3098-G3097)))</f>
        <v>27671.656325856748</v>
      </c>
      <c r="J3098">
        <f ca="1">IF(F3098="","",IF(C3098&lt;(F3098*(1-'inputs and tables'!$K$14)),0,IF(C3098&gt;(F3098*(1+'inputs and tables'!$K$14)),1,J3097)))</f>
        <v>1</v>
      </c>
      <c r="K3098">
        <f ca="1">IF(G3098="","",IF(C3098&lt;(G3098*(1-'inputs and tables'!$K$14)),0,IF(C3098&gt;(G3098*(1+'inputs and tables'!$K$14)),1,K3097)))</f>
        <v>1</v>
      </c>
      <c r="N3098" s="13">
        <f t="shared" si="147"/>
        <v>108935.83792147989</v>
      </c>
      <c r="O3098" s="10">
        <f ca="1">(O3097+(IF(J3097&lt;&gt;J3096,(-O3097*'inputs and tables'!$K$22-'inputs and tables'!$K$21)-O3097*'inputs and tables'!$K$22,0)*('inputs and tables'!$K$15+'inputs and tables'!$K$16)))*(IF(AND(J3097=0,'inputs and tables'!$K$16=1),(data!C3097/data!C3098-1)*'inputs and tables'!$K$18+1,1)*IF(AND(J3097=1,'inputs and tables'!$K$15=1),(data!C3098/data!C3097-1)*'inputs and tables'!$K$17+1,1))</f>
        <v>50769186.076405689</v>
      </c>
      <c r="P3098" s="10">
        <f ca="1">(P3097+(IF(K3097&lt;&gt;K3096,(-P3097*'inputs and tables'!$K$22-'inputs and tables'!$K$21)-P3097*'inputs and tables'!$K$22,0)*('inputs and tables'!$K$15+'inputs and tables'!$K$16)))*(IF(AND(K3097=0,'inputs and tables'!$K$16=1),data!C3097/data!C3098,1)*IF(AND(K3097=1,'inputs and tables'!$K$15=1),data!C3098/data!C3097,1))</f>
        <v>154071.06415492872</v>
      </c>
      <c r="R3098" s="36">
        <f ca="1">1-O3098/MAX($O$202:O3098)</f>
        <v>0.25072285272584738</v>
      </c>
      <c r="S3098" s="36">
        <f>1-N3098/MAX($N$202:N3098)</f>
        <v>0.55188732591180734</v>
      </c>
    </row>
    <row r="3099" spans="1:19" x14ac:dyDescent="0.4">
      <c r="A3099" s="17">
        <f t="shared" si="148"/>
        <v>3097</v>
      </c>
      <c r="B3099">
        <v>1687824000</v>
      </c>
      <c r="C3099">
        <v>30697.38</v>
      </c>
      <c r="D3099" s="14">
        <f t="shared" si="146"/>
        <v>45104</v>
      </c>
      <c r="F3099">
        <f ca="1">IF(A3099&lt;$F$2,"",AVERAGE(INDIRECT("C"&amp;A3099-$F$2+3):C3099))</f>
        <v>27323.492727272725</v>
      </c>
      <c r="G3099" s="2">
        <f ca="1">IF(A3099&lt;$G$2,"",IF(A3099=$G$2,AVERAGE(INDIRECT("C"&amp;A3099-$G$2+3):C3099),G3098+(2/($G$2+3))*(C3099-G3098)))</f>
        <v>27800.410524756462</v>
      </c>
      <c r="J3099">
        <f ca="1">IF(F3099="","",IF(C3099&lt;(F3099*(1-'inputs and tables'!$K$14)),0,IF(C3099&gt;(F3099*(1+'inputs and tables'!$K$14)),1,J3098)))</f>
        <v>1</v>
      </c>
      <c r="K3099">
        <f ca="1">IF(G3099="","",IF(C3099&lt;(G3099*(1-'inputs and tables'!$K$14)),0,IF(C3099&gt;(G3099*(1+'inputs and tables'!$K$14)),1,K3098)))</f>
        <v>1</v>
      </c>
      <c r="N3099" s="13">
        <f t="shared" si="147"/>
        <v>110465.93976033699</v>
      </c>
      <c r="O3099" s="10">
        <f ca="1">(O3098+(IF(J3098&lt;&gt;J3097,(-O3098*'inputs and tables'!$K$22-'inputs and tables'!$K$21)-O3098*'inputs and tables'!$K$22,0)*('inputs and tables'!$K$15+'inputs and tables'!$K$16)))*(IF(AND(J3098=0,'inputs and tables'!$K$16=1),(data!C3098/data!C3099-1)*'inputs and tables'!$K$18+1,1)*IF(AND(J3098=1,'inputs and tables'!$K$15=1),(data!C3099/data!C3098-1)*'inputs and tables'!$K$17+1,1))</f>
        <v>52373658.576215655</v>
      </c>
      <c r="P3099" s="10">
        <f ca="1">(P3098+(IF(K3098&lt;&gt;K3097,(-P3098*'inputs and tables'!$K$22-'inputs and tables'!$K$21)-P3098*'inputs and tables'!$K$22,0)*('inputs and tables'!$K$15+'inputs and tables'!$K$16)))*(IF(AND(K3098=0,'inputs and tables'!$K$16=1),data!C3098/data!C3099,1)*IF(AND(K3098=1,'inputs and tables'!$K$15=1),data!C3099/data!C3098,1))</f>
        <v>156235.13084846304</v>
      </c>
      <c r="R3099" s="36">
        <f ca="1">1-O3099/MAX($O$202:O3099)</f>
        <v>0.22704324171675649</v>
      </c>
      <c r="S3099" s="36">
        <f>1-N3099/MAX($N$202:N3099)</f>
        <v>0.54559318029618609</v>
      </c>
    </row>
    <row r="3100" spans="1:19" x14ac:dyDescent="0.4">
      <c r="A3100" s="17">
        <f t="shared" si="148"/>
        <v>3098</v>
      </c>
      <c r="B3100">
        <v>1687910400</v>
      </c>
      <c r="C3100">
        <v>30074.94</v>
      </c>
      <c r="D3100" s="14">
        <f t="shared" si="146"/>
        <v>45105</v>
      </c>
      <c r="F3100">
        <f ca="1">IF(A3100&lt;$F$2,"",AVERAGE(INDIRECT("C"&amp;A3100-$F$2+3):C3100))</f>
        <v>27389.488409090904</v>
      </c>
      <c r="G3100" s="2">
        <f ca="1">IF(A3100&lt;$G$2,"",IF(A3100=$G$2,AVERAGE(INDIRECT("C"&amp;A3100-$G$2+3):C3100),G3099+(2/($G$2+3))*(C3100-G3099)))</f>
        <v>27897.199013064699</v>
      </c>
      <c r="J3100">
        <f ca="1">IF(F3100="","",IF(C3100&lt;(F3100*(1-'inputs and tables'!$K$14)),0,IF(C3100&gt;(F3100*(1+'inputs and tables'!$K$14)),1,J3099)))</f>
        <v>1</v>
      </c>
      <c r="K3100">
        <f ca="1">IF(G3100="","",IF(C3100&lt;(G3100*(1-'inputs and tables'!$K$14)),0,IF(C3100&gt;(G3100*(1+'inputs and tables'!$K$14)),1,K3099)))</f>
        <v>1</v>
      </c>
      <c r="N3100" s="13">
        <f t="shared" si="147"/>
        <v>108226.06067148887</v>
      </c>
      <c r="O3100" s="10">
        <f ca="1">(O3099+(IF(J3099&lt;&gt;J3098,(-O3099*'inputs and tables'!$K$22-'inputs and tables'!$K$21)-O3099*'inputs and tables'!$K$22,0)*('inputs and tables'!$K$15+'inputs and tables'!$K$16)))*(IF(AND(J3099=0,'inputs and tables'!$K$16=1),(data!C3099/data!C3100-1)*'inputs and tables'!$K$18+1,1)*IF(AND(J3099=1,'inputs and tables'!$K$15=1),(data!C3100/data!C3099-1)*'inputs and tables'!$K$17+1,1))</f>
        <v>49984243.417677544</v>
      </c>
      <c r="P3100" s="10">
        <f ca="1">(P3099+(IF(K3099&lt;&gt;K3098,(-P3099*'inputs and tables'!$K$22-'inputs and tables'!$K$21)-P3099*'inputs and tables'!$K$22,0)*('inputs and tables'!$K$15+'inputs and tables'!$K$16)))*(IF(AND(K3099=0,'inputs and tables'!$K$16=1),data!C3099/data!C3100,1)*IF(AND(K3099=1,'inputs and tables'!$K$15=1),data!C3100/data!C3099,1))</f>
        <v>153067.20593613118</v>
      </c>
      <c r="R3100" s="36">
        <f ca="1">1-O3100/MAX($O$202:O3100)</f>
        <v>0.26230743072598484</v>
      </c>
      <c r="S3100" s="36">
        <f>1-N3100/MAX($N$202:N3100)</f>
        <v>0.55480702789022973</v>
      </c>
    </row>
    <row r="3101" spans="1:19" x14ac:dyDescent="0.4">
      <c r="A3101" s="17">
        <f t="shared" si="148"/>
        <v>3099</v>
      </c>
      <c r="B3101">
        <v>1687996800</v>
      </c>
      <c r="C3101">
        <v>30446.47</v>
      </c>
      <c r="D3101" s="14">
        <f t="shared" si="146"/>
        <v>45106</v>
      </c>
      <c r="F3101">
        <f ca="1">IF(A3101&lt;$F$2,"",AVERAGE(INDIRECT("C"&amp;A3101-$F$2+3):C3101))</f>
        <v>27466.9609090909</v>
      </c>
      <c r="G3101" s="2">
        <f ca="1">IF(A3101&lt;$G$2,"",IF(A3101=$G$2,AVERAGE(INDIRECT("C"&amp;A3101-$G$2+3):C3101),G3100+(2/($G$2+3))*(C3101-G3100)))</f>
        <v>28005.67862953003</v>
      </c>
      <c r="J3101">
        <f ca="1">IF(F3101="","",IF(C3101&lt;(F3101*(1-'inputs and tables'!$K$14)),0,IF(C3101&gt;(F3101*(1+'inputs and tables'!$K$14)),1,J3100)))</f>
        <v>1</v>
      </c>
      <c r="K3101">
        <f ca="1">IF(G3101="","",IF(C3101&lt;(G3101*(1-'inputs and tables'!$K$14)),0,IF(C3101&gt;(G3101*(1+'inputs and tables'!$K$14)),1,K3100)))</f>
        <v>1</v>
      </c>
      <c r="N3101" s="13">
        <f t="shared" si="147"/>
        <v>109563.02853647142</v>
      </c>
      <c r="O3101" s="10">
        <f ca="1">(O3100+(IF(J3100&lt;&gt;J3099,(-O3100*'inputs and tables'!$K$22-'inputs and tables'!$K$21)-O3100*'inputs and tables'!$K$22,0)*('inputs and tables'!$K$15+'inputs and tables'!$K$16)))*(IF(AND(J3100=0,'inputs and tables'!$K$16=1),(data!C3100/data!C3101-1)*'inputs and tables'!$K$18+1,1)*IF(AND(J3100=1,'inputs and tables'!$K$15=1),(data!C3101/data!C3100-1)*'inputs and tables'!$K$17+1,1))</f>
        <v>51373571.323341921</v>
      </c>
      <c r="P3101" s="10">
        <f ca="1">(P3100+(IF(K3100&lt;&gt;K3099,(-P3100*'inputs and tables'!$K$22-'inputs and tables'!$K$21)-P3100*'inputs and tables'!$K$22,0)*('inputs and tables'!$K$15+'inputs and tables'!$K$16)))*(IF(AND(K3100=0,'inputs and tables'!$K$16=1),data!C3100/data!C3101,1)*IF(AND(K3100=1,'inputs and tables'!$K$15=1),data!C3101/data!C3100,1))</f>
        <v>154958.11773916223</v>
      </c>
      <c r="R3101" s="36">
        <f ca="1">1-O3101/MAX($O$202:O3101)</f>
        <v>0.24180303169508588</v>
      </c>
      <c r="S3101" s="36">
        <f>1-N3101/MAX($N$202:N3101)</f>
        <v>0.54930734792651426</v>
      </c>
    </row>
    <row r="3102" spans="1:19" x14ac:dyDescent="0.4">
      <c r="A3102" s="17">
        <f t="shared" si="148"/>
        <v>3100</v>
      </c>
      <c r="B3102">
        <v>1688083200</v>
      </c>
      <c r="C3102">
        <v>30466.720000000001</v>
      </c>
      <c r="D3102" s="14">
        <f t="shared" si="146"/>
        <v>45107</v>
      </c>
      <c r="F3102">
        <f ca="1">IF(A3102&lt;$F$2,"",AVERAGE(INDIRECT("C"&amp;A3102-$F$2+3):C3102))</f>
        <v>27536.482499999995</v>
      </c>
      <c r="G3102" s="2">
        <f ca="1">IF(A3102&lt;$G$2,"",IF(A3102=$G$2,AVERAGE(INDIRECT("C"&amp;A3102-$G$2+3):C3102),G3101+(2/($G$2+3))*(C3102-G3101)))</f>
        <v>28110.403794230879</v>
      </c>
      <c r="J3102">
        <f ca="1">IF(F3102="","",IF(C3102&lt;(F3102*(1-'inputs and tables'!$K$14)),0,IF(C3102&gt;(F3102*(1+'inputs and tables'!$K$14)),1,J3101)))</f>
        <v>1</v>
      </c>
      <c r="K3102">
        <f ca="1">IF(G3102="","",IF(C3102&lt;(G3102*(1-'inputs and tables'!$K$14)),0,IF(C3102&gt;(G3102*(1+'inputs and tables'!$K$14)),1,K3101)))</f>
        <v>1</v>
      </c>
      <c r="N3102" s="13">
        <f t="shared" si="147"/>
        <v>109635.89909676508</v>
      </c>
      <c r="O3102" s="10">
        <f ca="1">(O3101+(IF(J3101&lt;&gt;J3100,(-O3101*'inputs and tables'!$K$22-'inputs and tables'!$K$21)-O3101*'inputs and tables'!$K$22,0)*('inputs and tables'!$K$15+'inputs and tables'!$K$16)))*(IF(AND(J3101=0,'inputs and tables'!$K$16=1),(data!C3101/data!C3102-1)*'inputs and tables'!$K$18+1,1)*IF(AND(J3101=1,'inputs and tables'!$K$15=1),(data!C3102/data!C3101-1)*'inputs and tables'!$K$17+1,1))</f>
        <v>51450450.78895551</v>
      </c>
      <c r="P3102" s="10">
        <f ca="1">(P3101+(IF(K3101&lt;&gt;K3100,(-P3101*'inputs and tables'!$K$22-'inputs and tables'!$K$21)-P3101*'inputs and tables'!$K$22,0)*('inputs and tables'!$K$15+'inputs and tables'!$K$16)))*(IF(AND(K3101=0,'inputs and tables'!$K$16=1),data!C3101/data!C3102,1)*IF(AND(K3101=1,'inputs and tables'!$K$15=1),data!C3102/data!C3101,1))</f>
        <v>155061.18065201284</v>
      </c>
      <c r="R3102" s="36">
        <f ca="1">1-O3102/MAX($O$202:O3102)</f>
        <v>0.24066840592834193</v>
      </c>
      <c r="S3102" s="36">
        <f>1-N3102/MAX($N$202:N3102)</f>
        <v>0.54900759146198852</v>
      </c>
    </row>
    <row r="3103" spans="1:19" x14ac:dyDescent="0.4">
      <c r="A3103" s="17">
        <f t="shared" si="148"/>
        <v>3101</v>
      </c>
      <c r="B3103">
        <v>1688169600</v>
      </c>
      <c r="C3103">
        <v>30587.21</v>
      </c>
      <c r="D3103" s="14">
        <f t="shared" si="146"/>
        <v>45108</v>
      </c>
      <c r="F3103">
        <f ca="1">IF(A3103&lt;$F$2,"",AVERAGE(INDIRECT("C"&amp;A3103-$F$2+3):C3103))</f>
        <v>27622.089772727268</v>
      </c>
      <c r="G3103" s="2">
        <f ca="1">IF(A3103&lt;$G$2,"",IF(A3103=$G$2,AVERAGE(INDIRECT("C"&amp;A3103-$G$2+3):C3103),G3102+(2/($G$2+3))*(C3103-G3102)))</f>
        <v>28215.79980298701</v>
      </c>
      <c r="J3103">
        <f ca="1">IF(F3103="","",IF(C3103&lt;(F3103*(1-'inputs and tables'!$K$14)),0,IF(C3103&gt;(F3103*(1+'inputs and tables'!$K$14)),1,J3102)))</f>
        <v>1</v>
      </c>
      <c r="K3103">
        <f ca="1">IF(G3103="","",IF(C3103&lt;(G3103*(1-'inputs and tables'!$K$14)),0,IF(C3103&gt;(G3103*(1+'inputs and tables'!$K$14)),1,K3102)))</f>
        <v>1</v>
      </c>
      <c r="N3103" s="13">
        <f t="shared" si="147"/>
        <v>110069.4879268777</v>
      </c>
      <c r="O3103" s="10">
        <f ca="1">(O3102+(IF(J3102&lt;&gt;J3101,(-O3102*'inputs and tables'!$K$22-'inputs and tables'!$K$21)-O3102*'inputs and tables'!$K$22,0)*('inputs and tables'!$K$15+'inputs and tables'!$K$16)))*(IF(AND(J3102=0,'inputs and tables'!$K$16=1),(data!C3102/data!C3103-1)*'inputs and tables'!$K$18+1,1)*IF(AND(J3102=1,'inputs and tables'!$K$15=1),(data!C3103/data!C3102-1)*'inputs and tables'!$K$17+1,1))</f>
        <v>51908273.154967107</v>
      </c>
      <c r="P3103" s="10">
        <f ca="1">(P3102+(IF(K3102&lt;&gt;K3101,(-P3102*'inputs and tables'!$K$22-'inputs and tables'!$K$21)-P3102*'inputs and tables'!$K$22,0)*('inputs and tables'!$K$15+'inputs and tables'!$K$16)))*(IF(AND(K3102=0,'inputs and tables'!$K$16=1),data!C3102/data!C3103,1)*IF(AND(K3102=1,'inputs and tables'!$K$15=1),data!C3103/data!C3102,1))</f>
        <v>155674.41770729024</v>
      </c>
      <c r="R3103" s="36">
        <f ca="1">1-O3103/MAX($O$202:O3103)</f>
        <v>0.23391163350643984</v>
      </c>
      <c r="S3103" s="36">
        <f>1-N3103/MAX($N$202:N3103)</f>
        <v>0.54722400349108968</v>
      </c>
    </row>
    <row r="3104" spans="1:19" x14ac:dyDescent="0.4">
      <c r="A3104" s="17">
        <f t="shared" si="148"/>
        <v>3102</v>
      </c>
      <c r="B3104">
        <v>1688256000</v>
      </c>
      <c r="C3104">
        <v>30613.51</v>
      </c>
      <c r="D3104" s="14">
        <f t="shared" si="146"/>
        <v>45109</v>
      </c>
      <c r="F3104">
        <f ca="1">IF(A3104&lt;$F$2,"",AVERAGE(INDIRECT("C"&amp;A3104-$F$2+3):C3104))</f>
        <v>27706.708863636362</v>
      </c>
      <c r="G3104" s="2">
        <f ca="1">IF(A3104&lt;$G$2,"",IF(A3104=$G$2,AVERAGE(INDIRECT("C"&amp;A3104-$G$2+3):C3104),G3103+(2/($G$2+3))*(C3104-G3103)))</f>
        <v>28317.8300241365</v>
      </c>
      <c r="J3104">
        <f ca="1">IF(F3104="","",IF(C3104&lt;(F3104*(1-'inputs and tables'!$K$14)),0,IF(C3104&gt;(F3104*(1+'inputs and tables'!$K$14)),1,J3103)))</f>
        <v>1</v>
      </c>
      <c r="K3104">
        <f ca="1">IF(G3104="","",IF(C3104&lt;(G3104*(1-'inputs and tables'!$K$14)),0,IF(C3104&gt;(G3104*(1+'inputs and tables'!$K$14)),1,K3103)))</f>
        <v>1</v>
      </c>
      <c r="N3104" s="13">
        <f t="shared" si="147"/>
        <v>110164.12969160474</v>
      </c>
      <c r="O3104" s="10">
        <f ca="1">(O3103+(IF(J3103&lt;&gt;J3102,(-O3103*'inputs and tables'!$K$22-'inputs and tables'!$K$21)-O3103*'inputs and tables'!$K$22,0)*('inputs and tables'!$K$15+'inputs and tables'!$K$16)))*(IF(AND(J3103=0,'inputs and tables'!$K$16=1),(data!C3103/data!C3104-1)*'inputs and tables'!$K$18+1,1)*IF(AND(J3103=1,'inputs and tables'!$K$15=1),(data!C3104/data!C3103-1)*'inputs and tables'!$K$17+1,1))</f>
        <v>52008696.569327056</v>
      </c>
      <c r="P3104" s="10">
        <f ca="1">(P3103+(IF(K3103&lt;&gt;K3102,(-P3103*'inputs and tables'!$K$22-'inputs and tables'!$K$21)-P3103*'inputs and tables'!$K$22,0)*('inputs and tables'!$K$15+'inputs and tables'!$K$16)))*(IF(AND(K3103=0,'inputs and tables'!$K$16=1),data!C3103/data!C3104,1)*IF(AND(K3103=1,'inputs and tables'!$K$15=1),data!C3104/data!C3103,1))</f>
        <v>155808.27225583198</v>
      </c>
      <c r="R3104" s="36">
        <f ca="1">1-O3104/MAX($O$202:O3104)</f>
        <v>0.23242953431899349</v>
      </c>
      <c r="S3104" s="36">
        <f>1-N3104/MAX($N$202:N3104)</f>
        <v>0.54683469015691555</v>
      </c>
    </row>
    <row r="3105" spans="1:19" x14ac:dyDescent="0.4">
      <c r="A3105" s="17">
        <f t="shared" si="148"/>
        <v>3103</v>
      </c>
      <c r="B3105">
        <v>1688342400</v>
      </c>
      <c r="C3105">
        <v>31161.8</v>
      </c>
      <c r="D3105" s="14">
        <f t="shared" si="146"/>
        <v>45110</v>
      </c>
      <c r="F3105">
        <f ca="1">IF(A3105&lt;$F$2,"",AVERAGE(INDIRECT("C"&amp;A3105-$F$2+3):C3105))</f>
        <v>27798.713181818181</v>
      </c>
      <c r="G3105" s="2">
        <f ca="1">IF(A3105&lt;$G$2,"",IF(A3105=$G$2,AVERAGE(INDIRECT("C"&amp;A3105-$G$2+3):C3105),G3104+(2/($G$2+3))*(C3105-G3104)))</f>
        <v>28438.850023109415</v>
      </c>
      <c r="J3105">
        <f ca="1">IF(F3105="","",IF(C3105&lt;(F3105*(1-'inputs and tables'!$K$14)),0,IF(C3105&gt;(F3105*(1+'inputs and tables'!$K$14)),1,J3104)))</f>
        <v>1</v>
      </c>
      <c r="K3105">
        <f ca="1">IF(G3105="","",IF(C3105&lt;(G3105*(1-'inputs and tables'!$K$14)),0,IF(C3105&gt;(G3105*(1+'inputs and tables'!$K$14)),1,K3104)))</f>
        <v>1</v>
      </c>
      <c r="N3105" s="13">
        <f t="shared" si="147"/>
        <v>112137.17658066156</v>
      </c>
      <c r="O3105" s="10">
        <f ca="1">(O3104+(IF(J3104&lt;&gt;J3103,(-O3104*'inputs and tables'!$K$22-'inputs and tables'!$K$21)-O3104*'inputs and tables'!$K$22,0)*('inputs and tables'!$K$15+'inputs and tables'!$K$16)))*(IF(AND(J3104=0,'inputs and tables'!$K$16=1),(data!C3104/data!C3105-1)*'inputs and tables'!$K$18+1,1)*IF(AND(J3104=1,'inputs and tables'!$K$15=1),(data!C3105/data!C3104-1)*'inputs and tables'!$K$17+1,1))</f>
        <v>54104524.801519036</v>
      </c>
      <c r="P3105" s="10">
        <f ca="1">(P3104+(IF(K3104&lt;&gt;K3103,(-P3104*'inputs and tables'!$K$22-'inputs and tables'!$K$21)-P3104*'inputs and tables'!$K$22,0)*('inputs and tables'!$K$15+'inputs and tables'!$K$16)))*(IF(AND(K3104=0,'inputs and tables'!$K$16=1),data!C3104/data!C3105,1)*IF(AND(K3104=1,'inputs and tables'!$K$15=1),data!C3105/data!C3104,1))</f>
        <v>158598.80877370105</v>
      </c>
      <c r="R3105" s="36">
        <f ca="1">1-O3105/MAX($O$202:O3105)</f>
        <v>0.20149824862475152</v>
      </c>
      <c r="S3105" s="36">
        <f>1-N3105/MAX($N$202:N3105)</f>
        <v>0.53871846932062906</v>
      </c>
    </row>
    <row r="3106" spans="1:19" x14ac:dyDescent="0.4">
      <c r="A3106" s="17">
        <f t="shared" si="148"/>
        <v>3104</v>
      </c>
      <c r="B3106">
        <v>1688428800</v>
      </c>
      <c r="C3106">
        <v>30771.25</v>
      </c>
      <c r="D3106" s="14">
        <f t="shared" si="146"/>
        <v>45111</v>
      </c>
      <c r="F3106">
        <f ca="1">IF(A3106&lt;$F$2,"",AVERAGE(INDIRECT("C"&amp;A3106-$F$2+3):C3106))</f>
        <v>27890.044999999998</v>
      </c>
      <c r="G3106" s="2">
        <f ca="1">IF(A3106&lt;$G$2,"",IF(A3106=$G$2,AVERAGE(INDIRECT("C"&amp;A3106-$G$2+3):C3106),G3105+(2/($G$2+3))*(C3106-G3105)))</f>
        <v>28538.101085955823</v>
      </c>
      <c r="J3106">
        <f ca="1">IF(F3106="","",IF(C3106&lt;(F3106*(1-'inputs and tables'!$K$14)),0,IF(C3106&gt;(F3106*(1+'inputs and tables'!$K$14)),1,J3105)))</f>
        <v>1</v>
      </c>
      <c r="K3106">
        <f ca="1">IF(G3106="","",IF(C3106&lt;(G3106*(1-'inputs and tables'!$K$14)),0,IF(C3106&gt;(G3106*(1+'inputs and tables'!$K$14)),1,K3105)))</f>
        <v>1</v>
      </c>
      <c r="N3106" s="13">
        <f t="shared" si="147"/>
        <v>110731.76436719581</v>
      </c>
      <c r="O3106" s="10">
        <f ca="1">(O3105+(IF(J3105&lt;&gt;J3104,(-O3105*'inputs and tables'!$K$22-'inputs and tables'!$K$21)-O3105*'inputs and tables'!$K$22,0)*('inputs and tables'!$K$15+'inputs and tables'!$K$16)))*(IF(AND(J3105=0,'inputs and tables'!$K$16=1),(data!C3105/data!C3106-1)*'inputs and tables'!$K$18+1,1)*IF(AND(J3105=1,'inputs and tables'!$K$15=1),(data!C3106/data!C3105-1)*'inputs and tables'!$K$17+1,1))</f>
        <v>52578821.059669249</v>
      </c>
      <c r="P3106" s="10">
        <f ca="1">(P3105+(IF(K3105&lt;&gt;K3104,(-P3105*'inputs and tables'!$K$22-'inputs and tables'!$K$21)-P3105*'inputs and tables'!$K$22,0)*('inputs and tables'!$K$15+'inputs and tables'!$K$16)))*(IF(AND(K3105=0,'inputs and tables'!$K$16=1),data!C3105/data!C3106,1)*IF(AND(K3105=1,'inputs and tables'!$K$15=1),data!C3106/data!C3105,1))</f>
        <v>156611.09417548886</v>
      </c>
      <c r="R3106" s="36">
        <f ca="1">1-O3106/MAX($O$202:O3106)</f>
        <v>0.22401535074173784</v>
      </c>
      <c r="S3106" s="36">
        <f>1-N3106/MAX($N$202:N3106)</f>
        <v>0.544499698319173</v>
      </c>
    </row>
    <row r="3107" spans="1:19" x14ac:dyDescent="0.4">
      <c r="A3107" s="17">
        <f t="shared" si="148"/>
        <v>3105</v>
      </c>
      <c r="B3107">
        <v>1688515200</v>
      </c>
      <c r="C3107">
        <v>30499.27</v>
      </c>
      <c r="D3107" s="14">
        <f t="shared" si="146"/>
        <v>45112</v>
      </c>
      <c r="F3107">
        <f ca="1">IF(A3107&lt;$F$2,"",AVERAGE(INDIRECT("C"&amp;A3107-$F$2+3):C3107))</f>
        <v>27972.875454545454</v>
      </c>
      <c r="G3107" s="2">
        <f ca="1">IF(A3107&lt;$G$2,"",IF(A3107=$G$2,AVERAGE(INDIRECT("C"&amp;A3107-$G$2+3):C3107),G3106+(2/($G$2+3))*(C3107-G3106)))</f>
        <v>28621.555082298128</v>
      </c>
      <c r="J3107">
        <f ca="1">IF(F3107="","",IF(C3107&lt;(F3107*(1-'inputs and tables'!$K$14)),0,IF(C3107&gt;(F3107*(1+'inputs and tables'!$K$14)),1,J3106)))</f>
        <v>1</v>
      </c>
      <c r="K3107">
        <f ca="1">IF(G3107="","",IF(C3107&lt;(G3107*(1-'inputs and tables'!$K$14)),0,IF(C3107&gt;(G3107*(1+'inputs and tables'!$K$14)),1,K3106)))</f>
        <v>1</v>
      </c>
      <c r="N3107" s="13">
        <f t="shared" si="147"/>
        <v>109753.03177516299</v>
      </c>
      <c r="O3107" s="10">
        <f ca="1">(O3106+(IF(J3106&lt;&gt;J3105,(-O3106*'inputs and tables'!$K$22-'inputs and tables'!$K$21)-O3106*'inputs and tables'!$K$22,0)*('inputs and tables'!$K$15+'inputs and tables'!$K$16)))*(IF(AND(J3106=0,'inputs and tables'!$K$16=1),(data!C3106/data!C3107-1)*'inputs and tables'!$K$18+1,1)*IF(AND(J3106=1,'inputs and tables'!$K$15=1),(data!C3107/data!C3106-1)*'inputs and tables'!$K$17+1,1))</f>
        <v>51533173.825917944</v>
      </c>
      <c r="P3107" s="10">
        <f ca="1">(P3106+(IF(K3106&lt;&gt;K3105,(-P3106*'inputs and tables'!$K$22-'inputs and tables'!$K$21)-P3106*'inputs and tables'!$K$22,0)*('inputs and tables'!$K$15+'inputs and tables'!$K$16)))*(IF(AND(K3106=0,'inputs and tables'!$K$16=1),data!C3106/data!C3107,1)*IF(AND(K3106=1,'inputs and tables'!$K$15=1),data!C3107/data!C3106,1))</f>
        <v>155226.84474155787</v>
      </c>
      <c r="R3107" s="36">
        <f ca="1">1-O3107/MAX($O$202:O3107)</f>
        <v>0.23944753780065942</v>
      </c>
      <c r="S3107" s="36">
        <f>1-N3107/MAX($N$202:N3107)</f>
        <v>0.54852576070049164</v>
      </c>
    </row>
    <row r="3108" spans="1:19" x14ac:dyDescent="0.4">
      <c r="A3108" s="17">
        <f t="shared" si="148"/>
        <v>3106</v>
      </c>
      <c r="B3108">
        <v>1688601600</v>
      </c>
      <c r="C3108">
        <v>29899.38</v>
      </c>
      <c r="D3108" s="14">
        <f t="shared" si="146"/>
        <v>45113</v>
      </c>
      <c r="F3108">
        <f ca="1">IF(A3108&lt;$F$2,"",AVERAGE(INDIRECT("C"&amp;A3108-$F$2+3):C3108))</f>
        <v>28033.69727272727</v>
      </c>
      <c r="G3108" s="2">
        <f ca="1">IF(A3108&lt;$G$2,"",IF(A3108=$G$2,AVERAGE(INDIRECT("C"&amp;A3108-$G$2+3):C3108),G3107+(2/($G$2+3))*(C3108-G3107)))</f>
        <v>28675.930610710973</v>
      </c>
      <c r="J3108">
        <f ca="1">IF(F3108="","",IF(C3108&lt;(F3108*(1-'inputs and tables'!$K$14)),0,IF(C3108&gt;(F3108*(1+'inputs and tables'!$K$14)),1,J3107)))</f>
        <v>1</v>
      </c>
      <c r="K3108">
        <f ca="1">IF(G3108="","",IF(C3108&lt;(G3108*(1-'inputs and tables'!$K$14)),0,IF(C3108&gt;(G3108*(1+'inputs and tables'!$K$14)),1,K3107)))</f>
        <v>1</v>
      </c>
      <c r="N3108" s="13">
        <f t="shared" si="147"/>
        <v>107594.29990283941</v>
      </c>
      <c r="O3108" s="10">
        <f ca="1">(O3107+(IF(J3107&lt;&gt;J3106,(-O3107*'inputs and tables'!$K$22-'inputs and tables'!$K$21)-O3107*'inputs and tables'!$K$22,0)*('inputs and tables'!$K$15+'inputs and tables'!$K$16)))*(IF(AND(J3107=0,'inputs and tables'!$K$16=1),(data!C3107/data!C3108-1)*'inputs and tables'!$K$18+1,1)*IF(AND(J3107=1,'inputs and tables'!$K$15=1),(data!C3108/data!C3107-1)*'inputs and tables'!$K$17+1,1))</f>
        <v>49252560.87339589</v>
      </c>
      <c r="P3108" s="10">
        <f ca="1">(P3107+(IF(K3107&lt;&gt;K3106,(-P3107*'inputs and tables'!$K$22-'inputs and tables'!$K$21)-P3107*'inputs and tables'!$K$22,0)*('inputs and tables'!$K$15+'inputs and tables'!$K$16)))*(IF(AND(K3107=0,'inputs and tables'!$K$16=1),data!C3107/data!C3108,1)*IF(AND(K3107=1,'inputs and tables'!$K$15=1),data!C3108/data!C3107,1))</f>
        <v>152173.68865316582</v>
      </c>
      <c r="R3108" s="36">
        <f ca="1">1-O3108/MAX($O$202:O3108)</f>
        <v>0.27310596920687713</v>
      </c>
      <c r="S3108" s="36">
        <f>1-N3108/MAX($N$202:N3108)</f>
        <v>0.55740580541675477</v>
      </c>
    </row>
    <row r="3109" spans="1:19" x14ac:dyDescent="0.4">
      <c r="A3109" s="17">
        <f t="shared" si="148"/>
        <v>3107</v>
      </c>
      <c r="B3109">
        <v>1688688000</v>
      </c>
      <c r="C3109">
        <v>30352.080000000002</v>
      </c>
      <c r="D3109" s="14">
        <f t="shared" si="146"/>
        <v>45114</v>
      </c>
      <c r="F3109">
        <f ca="1">IF(A3109&lt;$F$2,"",AVERAGE(INDIRECT("C"&amp;A3109-$F$2+3):C3109))</f>
        <v>28125.303636363638</v>
      </c>
      <c r="G3109" s="2">
        <f ca="1">IF(A3109&lt;$G$2,"",IF(A3109=$G$2,AVERAGE(INDIRECT("C"&amp;A3109-$G$2+3):C3109),G3108+(2/($G$2+3))*(C3109-G3108)))</f>
        <v>28747.256116638167</v>
      </c>
      <c r="J3109">
        <f ca="1">IF(F3109="","",IF(C3109&lt;(F3109*(1-'inputs and tables'!$K$14)),0,IF(C3109&gt;(F3109*(1+'inputs and tables'!$K$14)),1,J3108)))</f>
        <v>1</v>
      </c>
      <c r="K3109">
        <f ca="1">IF(G3109="","",IF(C3109&lt;(G3109*(1-'inputs and tables'!$K$14)),0,IF(C3109&gt;(G3109*(1+'inputs and tables'!$K$14)),1,K3108)))</f>
        <v>1</v>
      </c>
      <c r="N3109" s="13">
        <f t="shared" si="147"/>
        <v>109223.36176184837</v>
      </c>
      <c r="O3109" s="10">
        <f ca="1">(O3108+(IF(J3108&lt;&gt;J3107,(-O3108*'inputs and tables'!$K$22-'inputs and tables'!$K$21)-O3108*'inputs and tables'!$K$22,0)*('inputs and tables'!$K$15+'inputs and tables'!$K$16)))*(IF(AND(J3108=0,'inputs and tables'!$K$16=1),(data!C3108/data!C3109-1)*'inputs and tables'!$K$18+1,1)*IF(AND(J3108=1,'inputs and tables'!$K$15=1),(data!C3109/data!C3108-1)*'inputs and tables'!$K$17+1,1))</f>
        <v>50930436.03975784</v>
      </c>
      <c r="P3109" s="10">
        <f ca="1">(P3108+(IF(K3108&lt;&gt;K3107,(-P3108*'inputs and tables'!$K$22-'inputs and tables'!$K$21)-P3108*'inputs and tables'!$K$22,0)*('inputs and tables'!$K$15+'inputs and tables'!$K$16)))*(IF(AND(K3108=0,'inputs and tables'!$K$16=1),data!C3108/data!C3109,1)*IF(AND(K3108=1,'inputs and tables'!$K$15=1),data!C3109/data!C3108,1))</f>
        <v>154477.71732711451</v>
      </c>
      <c r="R3109" s="36">
        <f ca="1">1-O3109/MAX($O$202:O3109)</f>
        <v>0.24834304477783864</v>
      </c>
      <c r="S3109" s="36">
        <f>1-N3109/MAX($N$202:N3109)</f>
        <v>0.55070458312091342</v>
      </c>
    </row>
    <row r="3110" spans="1:19" x14ac:dyDescent="0.4">
      <c r="A3110" s="17">
        <f t="shared" si="148"/>
        <v>3108</v>
      </c>
      <c r="B3110">
        <v>1688774400</v>
      </c>
      <c r="C3110">
        <v>30291.69</v>
      </c>
      <c r="D3110" s="14">
        <f t="shared" si="146"/>
        <v>45115</v>
      </c>
      <c r="F3110">
        <f ca="1">IF(A3110&lt;$F$2,"",AVERAGE(INDIRECT("C"&amp;A3110-$F$2+3):C3110))</f>
        <v>28211.954318181819</v>
      </c>
      <c r="G3110" s="2">
        <f ca="1">IF(A3110&lt;$G$2,"",IF(A3110=$G$2,AVERAGE(INDIRECT("C"&amp;A3110-$G$2+3):C3110),G3109+(2/($G$2+3))*(C3110-G3109)))</f>
        <v>28812.976707419522</v>
      </c>
      <c r="J3110">
        <f ca="1">IF(F3110="","",IF(C3110&lt;(F3110*(1-'inputs and tables'!$K$14)),0,IF(C3110&gt;(F3110*(1+'inputs and tables'!$K$14)),1,J3109)))</f>
        <v>1</v>
      </c>
      <c r="K3110">
        <f ca="1">IF(G3110="","",IF(C3110&lt;(G3110*(1-'inputs and tables'!$K$14)),0,IF(C3110&gt;(G3110*(1+'inputs and tables'!$K$14)),1,K3109)))</f>
        <v>1</v>
      </c>
      <c r="N3110" s="13">
        <f t="shared" si="147"/>
        <v>109006.04555759487</v>
      </c>
      <c r="O3110" s="10">
        <f ca="1">(O3109+(IF(J3109&lt;&gt;J3108,(-O3109*'inputs and tables'!$K$22-'inputs and tables'!$K$21)-O3109*'inputs and tables'!$K$22,0)*('inputs and tables'!$K$15+'inputs and tables'!$K$16)))*(IF(AND(J3109=0,'inputs and tables'!$K$16=1),(data!C3109/data!C3110-1)*'inputs and tables'!$K$18+1,1)*IF(AND(J3109=1,'inputs and tables'!$K$15=1),(data!C3110/data!C3109-1)*'inputs and tables'!$K$17+1,1))</f>
        <v>50702435.180410057</v>
      </c>
      <c r="P3110" s="10">
        <f ca="1">(P3109+(IF(K3109&lt;&gt;K3108,(-P3109*'inputs and tables'!$K$22-'inputs and tables'!$K$21)-P3109*'inputs and tables'!$K$22,0)*('inputs and tables'!$K$15+'inputs and tables'!$K$16)))*(IF(AND(K3109=0,'inputs and tables'!$K$16=1),data!C3109/data!C3110,1)*IF(AND(K3109=1,'inputs and tables'!$K$15=1),data!C3110/data!C3109,1))</f>
        <v>154170.36081812452</v>
      </c>
      <c r="R3110" s="36">
        <f ca="1">1-O3110/MAX($O$202:O3110)</f>
        <v>0.25170799597502869</v>
      </c>
      <c r="S3110" s="36">
        <f>1-N3110/MAX($N$202:N3110)</f>
        <v>0.55159852351067684</v>
      </c>
    </row>
    <row r="3111" spans="1:19" x14ac:dyDescent="0.4">
      <c r="A3111" s="17">
        <f t="shared" si="148"/>
        <v>3109</v>
      </c>
      <c r="B3111">
        <v>1688860800</v>
      </c>
      <c r="C3111">
        <v>30168.38</v>
      </c>
      <c r="D3111" s="14">
        <f t="shared" si="146"/>
        <v>45116</v>
      </c>
      <c r="F3111">
        <f ca="1">IF(A3111&lt;$F$2,"",AVERAGE(INDIRECT("C"&amp;A3111-$F$2+3):C3111))</f>
        <v>28290.443409090905</v>
      </c>
      <c r="G3111" s="2">
        <f ca="1">IF(A3111&lt;$G$2,"",IF(A3111=$G$2,AVERAGE(INDIRECT("C"&amp;A3111-$G$2+3):C3111),G3110+(2/($G$2+3))*(C3111-G3110)))</f>
        <v>28870.653443274012</v>
      </c>
      <c r="J3111">
        <f ca="1">IF(F3111="","",IF(C3111&lt;(F3111*(1-'inputs and tables'!$K$14)),0,IF(C3111&gt;(F3111*(1+'inputs and tables'!$K$14)),1,J3110)))</f>
        <v>1</v>
      </c>
      <c r="K3111">
        <f ca="1">IF(G3111="","",IF(C3111&lt;(G3111*(1-'inputs and tables'!$K$14)),0,IF(C3111&gt;(G3111*(1+'inputs and tables'!$K$14)),1,K3110)))</f>
        <v>1</v>
      </c>
      <c r="N3111" s="13">
        <f t="shared" si="147"/>
        <v>108562.30882723395</v>
      </c>
      <c r="O3111" s="10">
        <f ca="1">(O3110+(IF(J3110&lt;&gt;J3109,(-O3110*'inputs and tables'!$K$22-'inputs and tables'!$K$21)-O3110*'inputs and tables'!$K$22,0)*('inputs and tables'!$K$15+'inputs and tables'!$K$16)))*(IF(AND(J3110=0,'inputs and tables'!$K$16=1),(data!C3110/data!C3111-1)*'inputs and tables'!$K$18+1,1)*IF(AND(J3110=1,'inputs and tables'!$K$15=1),(data!C3111/data!C3110-1)*'inputs and tables'!$K$17+1,1))</f>
        <v>50238041.682235591</v>
      </c>
      <c r="P3111" s="10">
        <f ca="1">(P3110+(IF(K3110&lt;&gt;K3109,(-P3110*'inputs and tables'!$K$22-'inputs and tables'!$K$21)-P3110*'inputs and tables'!$K$22,0)*('inputs and tables'!$K$15+'inputs and tables'!$K$16)))*(IF(AND(K3110=0,'inputs and tables'!$K$16=1),data!C3110/data!C3111,1)*IF(AND(K3110=1,'inputs and tables'!$K$15=1),data!C3111/data!C3110,1))</f>
        <v>153542.77129794646</v>
      </c>
      <c r="R3111" s="36">
        <f ca="1">1-O3111/MAX($O$202:O3111)</f>
        <v>0.25856174846578484</v>
      </c>
      <c r="S3111" s="36">
        <f>1-N3111/MAX($N$202:N3111)</f>
        <v>0.55342385534478367</v>
      </c>
    </row>
    <row r="3112" spans="1:19" x14ac:dyDescent="0.4">
      <c r="A3112" s="17">
        <f t="shared" si="148"/>
        <v>3110</v>
      </c>
      <c r="B3112">
        <v>1688947200</v>
      </c>
      <c r="C3112">
        <v>30419.89</v>
      </c>
      <c r="D3112" s="14">
        <f t="shared" si="146"/>
        <v>45117</v>
      </c>
      <c r="F3112">
        <f ca="1">IF(A3112&lt;$F$2,"",AVERAGE(INDIRECT("C"&amp;A3112-$F$2+3):C3112))</f>
        <v>28371.168409090908</v>
      </c>
      <c r="G3112" s="2">
        <f ca="1">IF(A3112&lt;$G$2,"",IF(A3112=$G$2,AVERAGE(INDIRECT("C"&amp;A3112-$G$2+3):C3112),G3111+(2/($G$2+3))*(C3112-G3111)))</f>
        <v>28936.578403134692</v>
      </c>
      <c r="J3112">
        <f ca="1">IF(F3112="","",IF(C3112&lt;(F3112*(1-'inputs and tables'!$K$14)),0,IF(C3112&gt;(F3112*(1+'inputs and tables'!$K$14)),1,J3111)))</f>
        <v>1</v>
      </c>
      <c r="K3112">
        <f ca="1">IF(G3112="","",IF(C3112&lt;(G3112*(1-'inputs and tables'!$K$14)),0,IF(C3112&gt;(G3112*(1+'inputs and tables'!$K$14)),1,K3111)))</f>
        <v>1</v>
      </c>
      <c r="N3112" s="13">
        <f t="shared" si="147"/>
        <v>109467.37917881191</v>
      </c>
      <c r="O3112" s="10">
        <f ca="1">(O3111+(IF(J3111&lt;&gt;J3110,(-O3111*'inputs and tables'!$K$22-'inputs and tables'!$K$21)-O3111*'inputs and tables'!$K$22,0)*('inputs and tables'!$K$15+'inputs and tables'!$K$16)))*(IF(AND(J3111=0,'inputs and tables'!$K$16=1),(data!C3111/data!C3112-1)*'inputs and tables'!$K$18+1,1)*IF(AND(J3111=1,'inputs and tables'!$K$15=1),(data!C3112/data!C3111-1)*'inputs and tables'!$K$17+1,1))</f>
        <v>51180405.249416627</v>
      </c>
      <c r="P3112" s="10">
        <f ca="1">(P3111+(IF(K3111&lt;&gt;K3110,(-P3111*'inputs and tables'!$K$22-'inputs and tables'!$K$21)-P3111*'inputs and tables'!$K$22,0)*('inputs and tables'!$K$15+'inputs and tables'!$K$16)))*(IF(AND(K3111=0,'inputs and tables'!$K$16=1),data!C3111/data!C3112,1)*IF(AND(K3111=1,'inputs and tables'!$K$15=1),data!C3112/data!C3111,1))</f>
        <v>154822.83812318355</v>
      </c>
      <c r="R3112" s="36">
        <f ca="1">1-O3112/MAX($O$202:O3112)</f>
        <v>0.24465387363301005</v>
      </c>
      <c r="S3112" s="36">
        <f>1-N3112/MAX($N$202:N3112)</f>
        <v>0.54970080604143257</v>
      </c>
    </row>
    <row r="3113" spans="1:19" x14ac:dyDescent="0.4">
      <c r="A3113" s="17">
        <f t="shared" si="148"/>
        <v>3111</v>
      </c>
      <c r="B3113">
        <v>1689033600</v>
      </c>
      <c r="C3113">
        <v>30626.55</v>
      </c>
      <c r="D3113" s="14">
        <f t="shared" si="146"/>
        <v>45118</v>
      </c>
      <c r="F3113">
        <f ca="1">IF(A3113&lt;$F$2,"",AVERAGE(INDIRECT("C"&amp;A3113-$F$2+3):C3113))</f>
        <v>28429.270909090901</v>
      </c>
      <c r="G3113" s="2">
        <f ca="1">IF(A3113&lt;$G$2,"",IF(A3113=$G$2,AVERAGE(INDIRECT("C"&amp;A3113-$G$2+3):C3113),G3112+(2/($G$2+3))*(C3113-G3112)))</f>
        <v>29008.492088107683</v>
      </c>
      <c r="J3113">
        <f ca="1">IF(F3113="","",IF(C3113&lt;(F3113*(1-'inputs and tables'!$K$14)),0,IF(C3113&gt;(F3113*(1+'inputs and tables'!$K$14)),1,J3112)))</f>
        <v>1</v>
      </c>
      <c r="K3113">
        <f ca="1">IF(G3113="","",IF(C3113&lt;(G3113*(1-'inputs and tables'!$K$14)),0,IF(C3113&gt;(G3113*(1+'inputs and tables'!$K$14)),1,K3112)))</f>
        <v>1</v>
      </c>
      <c r="N3113" s="13">
        <f t="shared" si="147"/>
        <v>110211.05473388765</v>
      </c>
      <c r="O3113" s="10">
        <f ca="1">(O3112+(IF(J3112&lt;&gt;J3111,(-O3112*'inputs and tables'!$K$22-'inputs and tables'!$K$21)-O3112*'inputs and tables'!$K$22,0)*('inputs and tables'!$K$15+'inputs and tables'!$K$16)))*(IF(AND(J3112=0,'inputs and tables'!$K$16=1),(data!C3112/data!C3113-1)*'inputs and tables'!$K$18+1,1)*IF(AND(J3112=1,'inputs and tables'!$K$15=1),(data!C3113/data!C3112-1)*'inputs and tables'!$K$17+1,1))</f>
        <v>51962726.314183779</v>
      </c>
      <c r="P3113" s="10">
        <f ca="1">(P3112+(IF(K3112&lt;&gt;K3111,(-P3112*'inputs and tables'!$K$22-'inputs and tables'!$K$21)-P3112*'inputs and tables'!$K$22,0)*('inputs and tables'!$K$15+'inputs and tables'!$K$16)))*(IF(AND(K3112=0,'inputs and tables'!$K$16=1),data!C3112/data!C3113,1)*IF(AND(K3112=1,'inputs and tables'!$K$15=1),data!C3113/data!C3112,1))</f>
        <v>155874.63968218121</v>
      </c>
      <c r="R3113" s="36">
        <f ca="1">1-O3113/MAX($O$202:O3113)</f>
        <v>0.2331079864332618</v>
      </c>
      <c r="S3113" s="36">
        <f>1-N3113/MAX($N$202:N3113)</f>
        <v>0.54664166179654949</v>
      </c>
    </row>
    <row r="3114" spans="1:19" x14ac:dyDescent="0.4">
      <c r="A3114" s="17">
        <f t="shared" si="148"/>
        <v>3112</v>
      </c>
      <c r="B3114">
        <v>1689120000</v>
      </c>
      <c r="C3114">
        <v>30381.81</v>
      </c>
      <c r="D3114" s="14">
        <f t="shared" si="146"/>
        <v>45119</v>
      </c>
      <c r="F3114">
        <f ca="1">IF(A3114&lt;$F$2,"",AVERAGE(INDIRECT("C"&amp;A3114-$F$2+3):C3114))</f>
        <v>28489.202499999999</v>
      </c>
      <c r="G3114" s="2">
        <f ca="1">IF(A3114&lt;$G$2,"",IF(A3114=$G$2,AVERAGE(INDIRECT("C"&amp;A3114-$G$2+3):C3114),G3113+(2/($G$2+3))*(C3114-G3113)))</f>
        <v>29066.931148188207</v>
      </c>
      <c r="J3114">
        <f ca="1">IF(F3114="","",IF(C3114&lt;(F3114*(1-'inputs and tables'!$K$14)),0,IF(C3114&gt;(F3114*(1+'inputs and tables'!$K$14)),1,J3113)))</f>
        <v>1</v>
      </c>
      <c r="K3114">
        <f ca="1">IF(G3114="","",IF(C3114&lt;(G3114*(1-'inputs and tables'!$K$14)),0,IF(C3114&gt;(G3114*(1+'inputs and tables'!$K$14)),1,K3113)))</f>
        <v>1</v>
      </c>
      <c r="N3114" s="13">
        <f t="shared" si="147"/>
        <v>109330.34653999799</v>
      </c>
      <c r="O3114" s="10">
        <f ca="1">(O3113+(IF(J3113&lt;&gt;J3112,(-O3113*'inputs and tables'!$K$22-'inputs and tables'!$K$21)-O3113*'inputs and tables'!$K$22,0)*('inputs and tables'!$K$15+'inputs and tables'!$K$16)))*(IF(AND(J3113=0,'inputs and tables'!$K$16=1),(data!C3113/data!C3114-1)*'inputs and tables'!$K$18+1,1)*IF(AND(J3113=1,'inputs and tables'!$K$15=1),(data!C3114/data!C3113-1)*'inputs and tables'!$K$17+1,1))</f>
        <v>51028437.121120907</v>
      </c>
      <c r="P3114" s="10">
        <f ca="1">(P3113+(IF(K3113&lt;&gt;K3112,(-P3113*'inputs and tables'!$K$22-'inputs and tables'!$K$21)-P3113*'inputs and tables'!$K$22,0)*('inputs and tables'!$K$15+'inputs and tables'!$K$16)))*(IF(AND(K3113=0,'inputs and tables'!$K$16=1),data!C3113/data!C3114,1)*IF(AND(K3113=1,'inputs and tables'!$K$15=1),data!C3114/data!C3113,1))</f>
        <v>154629.02895175887</v>
      </c>
      <c r="R3114" s="36">
        <f ca="1">1-O3114/MAX($O$202:O3114)</f>
        <v>0.24689669559739302</v>
      </c>
      <c r="S3114" s="36">
        <f>1-N3114/MAX($N$202:N3114)</f>
        <v>0.55026449622262452</v>
      </c>
    </row>
    <row r="3115" spans="1:19" x14ac:dyDescent="0.4">
      <c r="A3115" s="17">
        <f t="shared" si="148"/>
        <v>3113</v>
      </c>
      <c r="B3115">
        <v>1689206400</v>
      </c>
      <c r="C3115">
        <v>31471.83</v>
      </c>
      <c r="D3115" s="14">
        <f t="shared" si="146"/>
        <v>45120</v>
      </c>
      <c r="F3115">
        <f ca="1">IF(A3115&lt;$F$2,"",AVERAGE(INDIRECT("C"&amp;A3115-$F$2+3):C3115))</f>
        <v>28574.922500000001</v>
      </c>
      <c r="G3115" s="2">
        <f ca="1">IF(A3115&lt;$G$2,"",IF(A3115=$G$2,AVERAGE(INDIRECT("C"&amp;A3115-$G$2+3):C3115),G3114+(2/($G$2+3))*(C3115-G3114)))</f>
        <v>29169.267269541899</v>
      </c>
      <c r="J3115">
        <f ca="1">IF(F3115="","",IF(C3115&lt;(F3115*(1-'inputs and tables'!$K$14)),0,IF(C3115&gt;(F3115*(1+'inputs and tables'!$K$14)),1,J3114)))</f>
        <v>1</v>
      </c>
      <c r="K3115">
        <f ca="1">IF(G3115="","",IF(C3115&lt;(G3115*(1-'inputs and tables'!$K$14)),0,IF(C3115&gt;(G3115*(1+'inputs and tables'!$K$14)),1,K3114)))</f>
        <v>1</v>
      </c>
      <c r="N3115" s="13">
        <f t="shared" si="147"/>
        <v>113252.83385512269</v>
      </c>
      <c r="O3115" s="10">
        <f ca="1">(O3114+(IF(J3114&lt;&gt;J3113,(-O3114*'inputs and tables'!$K$22-'inputs and tables'!$K$21)-O3114*'inputs and tables'!$K$22,0)*('inputs and tables'!$K$15+'inputs and tables'!$K$16)))*(IF(AND(J3114=0,'inputs and tables'!$K$16=1),(data!C3114/data!C3115-1)*'inputs and tables'!$K$18+1,1)*IF(AND(J3114=1,'inputs and tables'!$K$15=1),(data!C3115/data!C3114-1)*'inputs and tables'!$K$17+1,1))</f>
        <v>55147663.010533668</v>
      </c>
      <c r="P3115" s="10">
        <f ca="1">(P3114+(IF(K3114&lt;&gt;K3113,(-P3114*'inputs and tables'!$K$22-'inputs and tables'!$K$21)-P3114*'inputs and tables'!$K$22,0)*('inputs and tables'!$K$15+'inputs and tables'!$K$16)))*(IF(AND(K3114=0,'inputs and tables'!$K$16=1),data!C3114/data!C3115,1)*IF(AND(K3114=1,'inputs and tables'!$K$15=1),data!C3115/data!C3114,1))</f>
        <v>160176.71469326</v>
      </c>
      <c r="R3115" s="36">
        <f ca="1">1-O3115/MAX($O$202:O3115)</f>
        <v>0.18610309101306799</v>
      </c>
      <c r="S3115" s="36">
        <f>1-N3115/MAX($N$202:N3115)</f>
        <v>0.53412916084176953</v>
      </c>
    </row>
    <row r="3116" spans="1:19" x14ac:dyDescent="0.4">
      <c r="A3116" s="17">
        <f t="shared" si="148"/>
        <v>3114</v>
      </c>
      <c r="B3116">
        <v>1689292800</v>
      </c>
      <c r="C3116">
        <v>30330.52</v>
      </c>
      <c r="D3116" s="14">
        <f t="shared" si="146"/>
        <v>45121</v>
      </c>
      <c r="F3116">
        <f ca="1">IF(A3116&lt;$F$2,"",AVERAGE(INDIRECT("C"&amp;A3116-$F$2+3):C3116))</f>
        <v>28645.546136363639</v>
      </c>
      <c r="G3116" s="2">
        <f ca="1">IF(A3116&lt;$G$2,"",IF(A3116=$G$2,AVERAGE(INDIRECT("C"&amp;A3116-$G$2+3):C3116),G3115+(2/($G$2+3))*(C3116-G3115)))</f>
        <v>29218.682279348628</v>
      </c>
      <c r="J3116">
        <f ca="1">IF(F3116="","",IF(C3116&lt;(F3116*(1-'inputs and tables'!$K$14)),0,IF(C3116&gt;(F3116*(1+'inputs and tables'!$K$14)),1,J3115)))</f>
        <v>1</v>
      </c>
      <c r="K3116">
        <f ca="1">IF(G3116="","",IF(C3116&lt;(G3116*(1-'inputs and tables'!$K$14)),0,IF(C3116&gt;(G3116*(1+'inputs and tables'!$K$14)),1,K3115)))</f>
        <v>1</v>
      </c>
      <c r="N3116" s="13">
        <f t="shared" si="147"/>
        <v>109145.77710604931</v>
      </c>
      <c r="O3116" s="10">
        <f ca="1">(O3115+(IF(J3115&lt;&gt;J3114,(-O3115*'inputs and tables'!$K$22-'inputs and tables'!$K$21)-O3115*'inputs and tables'!$K$22,0)*('inputs and tables'!$K$15+'inputs and tables'!$K$16)))*(IF(AND(J3115=0,'inputs and tables'!$K$16=1),(data!C3115/data!C3116-1)*'inputs and tables'!$K$18+1,1)*IF(AND(J3115=1,'inputs and tables'!$K$15=1),(data!C3116/data!C3115-1)*'inputs and tables'!$K$17+1,1))</f>
        <v>50647883.259602673</v>
      </c>
      <c r="P3116" s="10">
        <f ca="1">(P3115+(IF(K3115&lt;&gt;K3114,(-P3115*'inputs and tables'!$K$22-'inputs and tables'!$K$21)-P3115*'inputs and tables'!$K$22,0)*('inputs and tables'!$K$15+'inputs and tables'!$K$16)))*(IF(AND(K3115=0,'inputs and tables'!$K$16=1),data!C3115/data!C3116,1)*IF(AND(K3115=1,'inputs and tables'!$K$15=1),data!C3116/data!C3115,1))</f>
        <v>154367.98713446964</v>
      </c>
      <c r="R3116" s="36">
        <f ca="1">1-O3116/MAX($O$202:O3116)</f>
        <v>0.252513100621366</v>
      </c>
      <c r="S3116" s="36">
        <f>1-N3116/MAX($N$202:N3116)</f>
        <v>0.55102373123820592</v>
      </c>
    </row>
    <row r="3117" spans="1:19" x14ac:dyDescent="0.4">
      <c r="A3117" s="17">
        <f t="shared" si="148"/>
        <v>3115</v>
      </c>
      <c r="B3117">
        <v>1689379200</v>
      </c>
      <c r="C3117">
        <v>30301.65</v>
      </c>
      <c r="D3117" s="14">
        <f t="shared" si="146"/>
        <v>45122</v>
      </c>
      <c r="F3117">
        <f ca="1">IF(A3117&lt;$F$2,"",AVERAGE(INDIRECT("C"&amp;A3117-$F$2+3):C3117))</f>
        <v>28724.483181818181</v>
      </c>
      <c r="G3117" s="2">
        <f ca="1">IF(A3117&lt;$G$2,"",IF(A3117=$G$2,AVERAGE(INDIRECT("C"&amp;A3117-$G$2+3):C3117),G3116+(2/($G$2+3))*(C3117-G3116)))</f>
        <v>29264.766012142303</v>
      </c>
      <c r="J3117">
        <f ca="1">IF(F3117="","",IF(C3117&lt;(F3117*(1-'inputs and tables'!$K$14)),0,IF(C3117&gt;(F3117*(1+'inputs and tables'!$K$14)),1,J3116)))</f>
        <v>1</v>
      </c>
      <c r="K3117">
        <f ca="1">IF(G3117="","",IF(C3117&lt;(G3117*(1-'inputs and tables'!$K$14)),0,IF(C3117&gt;(G3117*(1+'inputs and tables'!$K$14)),1,K3116)))</f>
        <v>1</v>
      </c>
      <c r="N3117" s="13">
        <f t="shared" si="147"/>
        <v>109041.88707762079</v>
      </c>
      <c r="O3117" s="10">
        <f ca="1">(O3116+(IF(J3116&lt;&gt;J3115,(-O3116*'inputs and tables'!$K$22-'inputs and tables'!$K$21)-O3116*'inputs and tables'!$K$22,0)*('inputs and tables'!$K$15+'inputs and tables'!$K$16)))*(IF(AND(J3116=0,'inputs and tables'!$K$16=1),(data!C3116/data!C3117-1)*'inputs and tables'!$K$18+1,1)*IF(AND(J3116=1,'inputs and tables'!$K$15=1),(data!C3117/data!C3116-1)*'inputs and tables'!$K$17+1,1))</f>
        <v>50539412.983562708</v>
      </c>
      <c r="P3117" s="10">
        <f ca="1">(P3116+(IF(K3116&lt;&gt;K3115,(-P3116*'inputs and tables'!$K$22-'inputs and tables'!$K$21)-P3116*'inputs and tables'!$K$22,0)*('inputs and tables'!$K$15+'inputs and tables'!$K$16)))*(IF(AND(K3116=0,'inputs and tables'!$K$16=1),data!C3116/data!C3117,1)*IF(AND(K3116=1,'inputs and tables'!$K$15=1),data!C3117/data!C3116,1))</f>
        <v>154221.05250266736</v>
      </c>
      <c r="R3117" s="36">
        <f ca="1">1-O3117/MAX($O$202:O3117)</f>
        <v>0.25411395943507542</v>
      </c>
      <c r="S3117" s="36">
        <f>1-N3117/MAX($N$202:N3117)</f>
        <v>0.55145108773849527</v>
      </c>
    </row>
    <row r="3118" spans="1:19" x14ac:dyDescent="0.4">
      <c r="A3118" s="17">
        <f t="shared" si="148"/>
        <v>3116</v>
      </c>
      <c r="B3118">
        <v>1689465600</v>
      </c>
      <c r="C3118">
        <v>30247.64</v>
      </c>
      <c r="D3118" s="14">
        <f t="shared" si="146"/>
        <v>45123</v>
      </c>
      <c r="F3118">
        <f ca="1">IF(A3118&lt;$F$2,"",AVERAGE(INDIRECT("C"&amp;A3118-$F$2+3):C3118))</f>
        <v>28792.595681818177</v>
      </c>
      <c r="G3118" s="2">
        <f ca="1">IF(A3118&lt;$G$2,"",IF(A3118=$G$2,AVERAGE(INDIRECT("C"&amp;A3118-$G$2+3):C3118),G3117+(2/($G$2+3))*(C3118-G3117)))</f>
        <v>29306.590437157523</v>
      </c>
      <c r="J3118">
        <f ca="1">IF(F3118="","",IF(C3118&lt;(F3118*(1-'inputs and tables'!$K$14)),0,IF(C3118&gt;(F3118*(1+'inputs and tables'!$K$14)),1,J3117)))</f>
        <v>1</v>
      </c>
      <c r="K3118">
        <f ca="1">IF(G3118="","",IF(C3118&lt;(G3118*(1-'inputs and tables'!$K$14)),0,IF(C3118&gt;(G3118*(1+'inputs and tables'!$K$14)),1,K3117)))</f>
        <v>1</v>
      </c>
      <c r="N3118" s="13">
        <f t="shared" si="147"/>
        <v>108847.52959804253</v>
      </c>
      <c r="O3118" s="10">
        <f ca="1">(O3117+(IF(J3117&lt;&gt;J3116,(-O3117*'inputs and tables'!$K$22-'inputs and tables'!$K$21)-O3117*'inputs and tables'!$K$22,0)*('inputs and tables'!$K$15+'inputs and tables'!$K$16)))*(IF(AND(J3117=0,'inputs and tables'!$K$16=1),(data!C3117/data!C3118-1)*'inputs and tables'!$K$18+1,1)*IF(AND(J3117=1,'inputs and tables'!$K$15=1),(data!C3118/data!C3117-1)*'inputs and tables'!$K$17+1,1))</f>
        <v>50336728.449410439</v>
      </c>
      <c r="P3118" s="10">
        <f ca="1">(P3117+(IF(K3117&lt;&gt;K3116,(-P3117*'inputs and tables'!$K$22-'inputs and tables'!$K$21)-P3117*'inputs and tables'!$K$22,0)*('inputs and tables'!$K$15+'inputs and tables'!$K$16)))*(IF(AND(K3117=0,'inputs and tables'!$K$16=1),data!C3117/data!C3118,1)*IF(AND(K3117=1,'inputs and tables'!$K$15=1),data!C3118/data!C3117,1))</f>
        <v>153946.16717313349</v>
      </c>
      <c r="R3118" s="36">
        <f ca="1">1-O3118/MAX($O$202:O3118)</f>
        <v>0.25710527958973872</v>
      </c>
      <c r="S3118" s="36">
        <f>1-N3118/MAX($N$202:N3118)</f>
        <v>0.55225058633844748</v>
      </c>
    </row>
    <row r="3119" spans="1:19" x14ac:dyDescent="0.4">
      <c r="A3119" s="17">
        <f t="shared" si="148"/>
        <v>3117</v>
      </c>
      <c r="B3119">
        <v>1689552000</v>
      </c>
      <c r="C3119">
        <v>30143.08</v>
      </c>
      <c r="D3119" s="14">
        <f t="shared" si="146"/>
        <v>45124</v>
      </c>
      <c r="F3119">
        <f ca="1">IF(A3119&lt;$F$2,"",AVERAGE(INDIRECT("C"&amp;A3119-$F$2+3):C3119))</f>
        <v>28862.265681818182</v>
      </c>
      <c r="G3119" s="2">
        <f ca="1">IF(A3119&lt;$G$2,"",IF(A3119=$G$2,AVERAGE(INDIRECT("C"&amp;A3119-$G$2+3):C3119),G3118+(2/($G$2+3))*(C3119-G3118)))</f>
        <v>29342.185737704011</v>
      </c>
      <c r="J3119">
        <f ca="1">IF(F3119="","",IF(C3119&lt;(F3119*(1-'inputs and tables'!$K$14)),0,IF(C3119&gt;(F3119*(1+'inputs and tables'!$K$14)),1,J3118)))</f>
        <v>1</v>
      </c>
      <c r="K3119">
        <f ca="1">IF(G3119="","",IF(C3119&lt;(G3119*(1-'inputs and tables'!$K$14)),0,IF(C3119&gt;(G3119*(1+'inputs and tables'!$K$14)),1,K3118)))</f>
        <v>1</v>
      </c>
      <c r="N3119" s="13">
        <f t="shared" si="147"/>
        <v>108471.26560869424</v>
      </c>
      <c r="O3119" s="10">
        <f ca="1">(O3118+(IF(J3118&lt;&gt;J3117,(-O3118*'inputs and tables'!$K$22-'inputs and tables'!$K$21)-O3118*'inputs and tables'!$K$22,0)*('inputs and tables'!$K$15+'inputs and tables'!$K$16)))*(IF(AND(J3118=0,'inputs and tables'!$K$16=1),(data!C3118/data!C3119-1)*'inputs and tables'!$K$18+1,1)*IF(AND(J3118=1,'inputs and tables'!$K$15=1),(data!C3119/data!C3118-1)*'inputs and tables'!$K$17+1,1))</f>
        <v>49945219.599959448</v>
      </c>
      <c r="P3119" s="10">
        <f ca="1">(P3118+(IF(K3118&lt;&gt;K3117,(-P3118*'inputs and tables'!$K$22-'inputs and tables'!$K$21)-P3118*'inputs and tables'!$K$22,0)*('inputs and tables'!$K$15+'inputs and tables'!$K$16)))*(IF(AND(K3118=0,'inputs and tables'!$K$16=1),data!C3118/data!C3119,1)*IF(AND(K3118=1,'inputs and tables'!$K$15=1),data!C3119/data!C3118,1))</f>
        <v>153414.00627596525</v>
      </c>
      <c r="R3119" s="36">
        <f ca="1">1-O3119/MAX($O$202:O3119)</f>
        <v>0.26288336382783828</v>
      </c>
      <c r="S3119" s="36">
        <f>1-N3119/MAX($N$202:N3119)</f>
        <v>0.55379836589058606</v>
      </c>
    </row>
    <row r="3120" spans="1:19" x14ac:dyDescent="0.4">
      <c r="A3120" s="17">
        <f t="shared" si="148"/>
        <v>3118</v>
      </c>
      <c r="B3120">
        <v>1689638400</v>
      </c>
      <c r="C3120">
        <v>29861.93</v>
      </c>
      <c r="D3120" s="14">
        <f t="shared" si="146"/>
        <v>45125</v>
      </c>
      <c r="F3120">
        <f ca="1">IF(A3120&lt;$F$2,"",AVERAGE(INDIRECT("C"&amp;A3120-$F$2+3):C3120))</f>
        <v>28924.535909090904</v>
      </c>
      <c r="G3120" s="2">
        <f ca="1">IF(A3120&lt;$G$2,"",IF(A3120=$G$2,AVERAGE(INDIRECT("C"&amp;A3120-$G$2+3):C3120),G3119+(2/($G$2+3))*(C3120-G3119)))</f>
        <v>29364.30251482299</v>
      </c>
      <c r="J3120">
        <f ca="1">IF(F3120="","",IF(C3120&lt;(F3120*(1-'inputs and tables'!$K$14)),0,IF(C3120&gt;(F3120*(1+'inputs and tables'!$K$14)),1,J3119)))</f>
        <v>1</v>
      </c>
      <c r="K3120">
        <f ca="1">IF(G3120="","",IF(C3120&lt;(G3120*(1-'inputs and tables'!$K$14)),0,IF(C3120&gt;(G3120*(1+'inputs and tables'!$K$14)),1,K3119)))</f>
        <v>1</v>
      </c>
      <c r="N3120" s="13">
        <f t="shared" si="147"/>
        <v>107459.5343481235</v>
      </c>
      <c r="O3120" s="10">
        <f ca="1">(O3119+(IF(J3119&lt;&gt;J3118,(-O3119*'inputs and tables'!$K$22-'inputs and tables'!$K$21)-O3119*'inputs and tables'!$K$22,0)*('inputs and tables'!$K$15+'inputs and tables'!$K$16)))*(IF(AND(J3119=0,'inputs and tables'!$K$16=1),(data!C3119/data!C3120-1)*'inputs and tables'!$K$18+1,1)*IF(AND(J3119=1,'inputs and tables'!$K$15=1),(data!C3120/data!C3119-1)*'inputs and tables'!$K$17+1,1))</f>
        <v>48897061.229823098</v>
      </c>
      <c r="P3120" s="10">
        <f ca="1">(P3119+(IF(K3119&lt;&gt;K3118,(-P3119*'inputs and tables'!$K$22-'inputs and tables'!$K$21)-P3119*'inputs and tables'!$K$22,0)*('inputs and tables'!$K$15+'inputs and tables'!$K$16)))*(IF(AND(K3119=0,'inputs and tables'!$K$16=1),data!C3119/data!C3120,1)*IF(AND(K3119=1,'inputs and tables'!$K$15=1),data!C3120/data!C3119,1))</f>
        <v>151983.08588347424</v>
      </c>
      <c r="R3120" s="36">
        <f ca="1">1-O3120/MAX($O$202:O3120)</f>
        <v>0.27835261149876511</v>
      </c>
      <c r="S3120" s="36">
        <f>1-N3120/MAX($N$202:N3120)</f>
        <v>0.55796016984127272</v>
      </c>
    </row>
    <row r="3121" spans="1:19" x14ac:dyDescent="0.4">
      <c r="A3121" s="17">
        <f t="shared" si="148"/>
        <v>3119</v>
      </c>
      <c r="B3121">
        <v>1689724800</v>
      </c>
      <c r="C3121">
        <v>29916.720000000001</v>
      </c>
      <c r="D3121" s="14">
        <f t="shared" si="146"/>
        <v>45126</v>
      </c>
      <c r="F3121">
        <f ca="1">IF(A3121&lt;$F$2,"",AVERAGE(INDIRECT("C"&amp;A3121-$F$2+3):C3121))</f>
        <v>29019.427272727269</v>
      </c>
      <c r="G3121" s="2">
        <f ca="1">IF(A3121&lt;$G$2,"",IF(A3121=$G$2,AVERAGE(INDIRECT("C"&amp;A3121-$G$2+3):C3121),G3120+(2/($G$2+3))*(C3121-G3120)))</f>
        <v>29387.8096418518</v>
      </c>
      <c r="J3121">
        <f ca="1">IF(F3121="","",IF(C3121&lt;(F3121*(1-'inputs and tables'!$K$14)),0,IF(C3121&gt;(F3121*(1+'inputs and tables'!$K$14)),1,J3120)))</f>
        <v>1</v>
      </c>
      <c r="K3121">
        <f ca="1">IF(G3121="","",IF(C3121&lt;(G3121*(1-'inputs and tables'!$K$14)),0,IF(C3121&gt;(G3121*(1+'inputs and tables'!$K$14)),1,K3120)))</f>
        <v>1</v>
      </c>
      <c r="N3121" s="13">
        <f t="shared" si="147"/>
        <v>107656.69869372789</v>
      </c>
      <c r="O3121" s="10">
        <f ca="1">(O3120+(IF(J3120&lt;&gt;J3119,(-O3120*'inputs and tables'!$K$22-'inputs and tables'!$K$21)-O3120*'inputs and tables'!$K$22,0)*('inputs and tables'!$K$15+'inputs and tables'!$K$16)))*(IF(AND(J3120=0,'inputs and tables'!$K$16=1),(data!C3120/data!C3121-1)*'inputs and tables'!$K$18+1,1)*IF(AND(J3120=1,'inputs and tables'!$K$15=1),(data!C3121/data!C3120-1)*'inputs and tables'!$K$17+1,1))</f>
        <v>49098920.502340309</v>
      </c>
      <c r="P3121" s="10">
        <f ca="1">(P3120+(IF(K3120&lt;&gt;K3119,(-P3120*'inputs and tables'!$K$22-'inputs and tables'!$K$21)-P3120*'inputs and tables'!$K$22,0)*('inputs and tables'!$K$15+'inputs and tables'!$K$16)))*(IF(AND(K3120=0,'inputs and tables'!$K$16=1),data!C3120/data!C3121,1)*IF(AND(K3120=1,'inputs and tables'!$K$15=1),data!C3121/data!C3120,1))</f>
        <v>152261.9410437253</v>
      </c>
      <c r="R3121" s="36">
        <f ca="1">1-O3121/MAX($O$202:O3121)</f>
        <v>0.27537347096980513</v>
      </c>
      <c r="S3121" s="36">
        <f>1-N3121/MAX($N$202:N3121)</f>
        <v>0.55714912506639058</v>
      </c>
    </row>
    <row r="3122" spans="1:19" x14ac:dyDescent="0.4">
      <c r="A3122" s="17">
        <f t="shared" si="148"/>
        <v>3120</v>
      </c>
      <c r="B3122">
        <v>1689811200</v>
      </c>
      <c r="C3122">
        <v>29809.13</v>
      </c>
      <c r="D3122" s="14">
        <f t="shared" si="146"/>
        <v>45127</v>
      </c>
      <c r="F3122">
        <f ca="1">IF(A3122&lt;$F$2,"",AVERAGE(INDIRECT("C"&amp;A3122-$F$2+3):C3122))</f>
        <v>29077.734090909085</v>
      </c>
      <c r="G3122" s="2">
        <f ca="1">IF(A3122&lt;$G$2,"",IF(A3122=$G$2,AVERAGE(INDIRECT("C"&amp;A3122-$G$2+3):C3122),G3121+(2/($G$2+3))*(C3122-G3121)))</f>
        <v>29405.738167730447</v>
      </c>
      <c r="J3122">
        <f ca="1">IF(F3122="","",IF(C3122&lt;(F3122*(1-'inputs and tables'!$K$14)),0,IF(C3122&gt;(F3122*(1+'inputs and tables'!$K$14)),1,J3121)))</f>
        <v>1</v>
      </c>
      <c r="K3122">
        <f ca="1">IF(G3122="","",IF(C3122&lt;(G3122*(1-'inputs and tables'!$K$14)),0,IF(C3122&gt;(G3122*(1+'inputs and tables'!$K$14)),1,K3121)))</f>
        <v>1</v>
      </c>
      <c r="N3122" s="13">
        <f t="shared" si="147"/>
        <v>107269.53110943193</v>
      </c>
      <c r="O3122" s="10">
        <f ca="1">(O3121+(IF(J3121&lt;&gt;J3120,(-O3121*'inputs and tables'!$K$22-'inputs and tables'!$K$21)-O3121*'inputs and tables'!$K$22,0)*('inputs and tables'!$K$15+'inputs and tables'!$K$16)))*(IF(AND(J3121=0,'inputs and tables'!$K$16=1),(data!C3121/data!C3122-1)*'inputs and tables'!$K$18+1,1)*IF(AND(J3121=1,'inputs and tables'!$K$15=1),(data!C3122/data!C3121-1)*'inputs and tables'!$K$17+1,1))</f>
        <v>48701626.148951784</v>
      </c>
      <c r="P3122" s="10">
        <f ca="1">(P3121+(IF(K3121&lt;&gt;K3120,(-P3121*'inputs and tables'!$K$22-'inputs and tables'!$K$21)-P3121*'inputs and tables'!$K$22,0)*('inputs and tables'!$K$15+'inputs and tables'!$K$16)))*(IF(AND(K3121=0,'inputs and tables'!$K$16=1),data!C3121/data!C3122,1)*IF(AND(K3121=1,'inputs and tables'!$K$15=1),data!C3122/data!C3121,1))</f>
        <v>151714.35888107863</v>
      </c>
      <c r="R3122" s="36">
        <f ca="1">1-O3122/MAX($O$202:O3122)</f>
        <v>0.28123694058082238</v>
      </c>
      <c r="S3122" s="36">
        <f>1-N3122/MAX($N$202:N3122)</f>
        <v>0.55874175706729534</v>
      </c>
    </row>
    <row r="3123" spans="1:19" x14ac:dyDescent="0.4">
      <c r="A3123" s="17">
        <f t="shared" si="148"/>
        <v>3121</v>
      </c>
      <c r="B3123">
        <v>1689897600</v>
      </c>
      <c r="C3123">
        <v>29907.98</v>
      </c>
      <c r="D3123" s="14">
        <f t="shared" si="146"/>
        <v>45128</v>
      </c>
      <c r="F3123">
        <f ca="1">IF(A3123&lt;$F$2,"",AVERAGE(INDIRECT("C"&amp;A3123-$F$2+3):C3123))</f>
        <v>29158.678863636349</v>
      </c>
      <c r="G3123" s="2">
        <f ca="1">IF(A3123&lt;$G$2,"",IF(A3123=$G$2,AVERAGE(INDIRECT("C"&amp;A3123-$G$2+3):C3123),G3122+(2/($G$2+3))*(C3123-G3122)))</f>
        <v>29427.11016059298</v>
      </c>
      <c r="J3123">
        <f ca="1">IF(F3123="","",IF(C3123&lt;(F3123*(1-'inputs and tables'!$K$14)),0,IF(C3123&gt;(F3123*(1+'inputs and tables'!$K$14)),1,J3122)))</f>
        <v>1</v>
      </c>
      <c r="K3123">
        <f ca="1">IF(G3123="","",IF(C3123&lt;(G3123*(1-'inputs and tables'!$K$14)),0,IF(C3123&gt;(G3123*(1+'inputs and tables'!$K$14)),1,K3122)))</f>
        <v>1</v>
      </c>
      <c r="N3123" s="13">
        <f t="shared" si="147"/>
        <v>107625.24740005053</v>
      </c>
      <c r="O3123" s="10">
        <f ca="1">(O3122+(IF(J3122&lt;&gt;J3121,(-O3122*'inputs and tables'!$K$22-'inputs and tables'!$K$21)-O3122*'inputs and tables'!$K$22,0)*('inputs and tables'!$K$15+'inputs and tables'!$K$16)))*(IF(AND(J3122=0,'inputs and tables'!$K$16=1),(data!C3122/data!C3123-1)*'inputs and tables'!$K$18+1,1)*IF(AND(J3122=1,'inputs and tables'!$K$15=1),(data!C3123/data!C3122-1)*'inputs and tables'!$K$17+1,1))</f>
        <v>49064999.733684175</v>
      </c>
      <c r="P3123" s="10">
        <f ca="1">(P3122+(IF(K3122&lt;&gt;K3121,(-P3122*'inputs and tables'!$K$22-'inputs and tables'!$K$21)-P3122*'inputs and tables'!$K$22,0)*('inputs and tables'!$K$15+'inputs and tables'!$K$16)))*(IF(AND(K3122=0,'inputs and tables'!$K$16=1),data!C3122/data!C3123,1)*IF(AND(K3122=1,'inputs and tables'!$K$15=1),data!C3123/data!C3122,1))</f>
        <v>152217.45858158631</v>
      </c>
      <c r="R3123" s="36">
        <f ca="1">1-O3123/MAX($O$202:O3123)</f>
        <v>0.27587409071056213</v>
      </c>
      <c r="S3123" s="36">
        <f>1-N3123/MAX($N$202:N3123)</f>
        <v>0.55727850143675872</v>
      </c>
    </row>
    <row r="3124" spans="1:19" x14ac:dyDescent="0.4">
      <c r="A3124" s="17">
        <f t="shared" si="148"/>
        <v>3122</v>
      </c>
      <c r="B3124">
        <v>1689984000</v>
      </c>
      <c r="C3124">
        <v>29795.03</v>
      </c>
      <c r="D3124" s="14">
        <f t="shared" si="146"/>
        <v>45129</v>
      </c>
      <c r="F3124">
        <f ca="1">IF(A3124&lt;$F$2,"",AVERAGE(INDIRECT("C"&amp;A3124-$F$2+3):C3124))</f>
        <v>29233.376818181809</v>
      </c>
      <c r="G3124" s="2">
        <f ca="1">IF(A3124&lt;$G$2,"",IF(A3124=$G$2,AVERAGE(INDIRECT("C"&amp;A3124-$G$2+3):C3124),G3123+(2/($G$2+3))*(C3124-G3123)))</f>
        <v>29442.766323972002</v>
      </c>
      <c r="J3124">
        <f ca="1">IF(F3124="","",IF(C3124&lt;(F3124*(1-'inputs and tables'!$K$14)),0,IF(C3124&gt;(F3124*(1+'inputs and tables'!$K$14)),1,J3123)))</f>
        <v>1</v>
      </c>
      <c r="K3124">
        <f ca="1">IF(G3124="","",IF(C3124&lt;(G3124*(1-'inputs and tables'!$K$14)),0,IF(C3124&gt;(G3124*(1+'inputs and tables'!$K$14)),1,K3123)))</f>
        <v>1</v>
      </c>
      <c r="N3124" s="13">
        <f t="shared" si="147"/>
        <v>107218.79160819044</v>
      </c>
      <c r="O3124" s="10">
        <f ca="1">(O3123+(IF(J3123&lt;&gt;J3122,(-O3123*'inputs and tables'!$K$22-'inputs and tables'!$K$21)-O3123*'inputs and tables'!$K$22,0)*('inputs and tables'!$K$15+'inputs and tables'!$K$16)))*(IF(AND(J3123=0,'inputs and tables'!$K$16=1),(data!C3123/data!C3124-1)*'inputs and tables'!$K$18+1,1)*IF(AND(J3123=1,'inputs and tables'!$K$15=1),(data!C3124/data!C3123-1)*'inputs and tables'!$K$17+1,1))</f>
        <v>48648079.019887418</v>
      </c>
      <c r="P3124" s="10">
        <f ca="1">(P3123+(IF(K3123&lt;&gt;K3122,(-P3123*'inputs and tables'!$K$22-'inputs and tables'!$K$21)-P3123*'inputs and tables'!$K$22,0)*('inputs and tables'!$K$15+'inputs and tables'!$K$16)))*(IF(AND(K3123=0,'inputs and tables'!$K$16=1),data!C3123/data!C3124,1)*IF(AND(K3123=1,'inputs and tables'!$K$15=1),data!C3124/data!C3123,1))</f>
        <v>151642.59655657524</v>
      </c>
      <c r="R3124" s="36">
        <f ca="1">1-O3124/MAX($O$202:O3124)</f>
        <v>0.28202721600595304</v>
      </c>
      <c r="S3124" s="36">
        <f>1-N3124/MAX($N$202:N3124)</f>
        <v>0.5589504763833355</v>
      </c>
    </row>
    <row r="3125" spans="1:19" x14ac:dyDescent="0.4">
      <c r="A3125" s="17">
        <f t="shared" si="148"/>
        <v>3123</v>
      </c>
      <c r="B3125">
        <v>1690070400</v>
      </c>
      <c r="C3125">
        <v>30081.61</v>
      </c>
      <c r="D3125" s="14">
        <f t="shared" si="146"/>
        <v>45130</v>
      </c>
      <c r="F3125">
        <f ca="1">IF(A3125&lt;$F$2,"",AVERAGE(INDIRECT("C"&amp;A3125-$F$2+3):C3125))</f>
        <v>29315.167727272725</v>
      </c>
      <c r="G3125" s="2">
        <f ca="1">IF(A3125&lt;$G$2,"",IF(A3125=$G$2,AVERAGE(INDIRECT("C"&amp;A3125-$G$2+3):C3125),G3124+(2/($G$2+3))*(C3125-G3124)))</f>
        <v>29469.951161249788</v>
      </c>
      <c r="J3125">
        <f ca="1">IF(F3125="","",IF(C3125&lt;(F3125*(1-'inputs and tables'!$K$14)),0,IF(C3125&gt;(F3125*(1+'inputs and tables'!$K$14)),1,J3124)))</f>
        <v>1</v>
      </c>
      <c r="K3125">
        <f ca="1">IF(G3125="","",IF(C3125&lt;(G3125*(1-'inputs and tables'!$K$14)),0,IF(C3125&gt;(G3125*(1+'inputs and tables'!$K$14)),1,K3124)))</f>
        <v>1</v>
      </c>
      <c r="N3125" s="13">
        <f t="shared" si="147"/>
        <v>108250.06297455843</v>
      </c>
      <c r="O3125" s="10">
        <f ca="1">(O3124+(IF(J3124&lt;&gt;J3123,(-O3124*'inputs and tables'!$K$22-'inputs and tables'!$K$21)-O3124*'inputs and tables'!$K$22,0)*('inputs and tables'!$K$15+'inputs and tables'!$K$16)))*(IF(AND(J3124=0,'inputs and tables'!$K$16=1),(data!C3124/data!C3125-1)*'inputs and tables'!$K$18+1,1)*IF(AND(J3124=1,'inputs and tables'!$K$15=1),(data!C3125/data!C3124-1)*'inputs and tables'!$K$17+1,1))</f>
        <v>49700889.65952827</v>
      </c>
      <c r="P3125" s="10">
        <f ca="1">(P3124+(IF(K3124&lt;&gt;K3123,(-P3124*'inputs and tables'!$K$22-'inputs and tables'!$K$21)-P3124*'inputs and tables'!$K$22,0)*('inputs and tables'!$K$15+'inputs and tables'!$K$16)))*(IF(AND(K3124=0,'inputs and tables'!$K$16=1),data!C3124/data!C3125,1)*IF(AND(K3124=1,'inputs and tables'!$K$15=1),data!C3125/data!C3124,1))</f>
        <v>153101.15307828988</v>
      </c>
      <c r="R3125" s="36">
        <f ca="1">1-O3125/MAX($O$202:O3125)</f>
        <v>0.26648930780504565</v>
      </c>
      <c r="S3125" s="36">
        <f>1-N3125/MAX($N$202:N3125)</f>
        <v>0.55470829329179083</v>
      </c>
    </row>
    <row r="3126" spans="1:19" x14ac:dyDescent="0.4">
      <c r="A3126" s="17">
        <f t="shared" si="148"/>
        <v>3124</v>
      </c>
      <c r="B3126">
        <v>1690156800</v>
      </c>
      <c r="C3126">
        <v>29176.98</v>
      </c>
      <c r="D3126" s="14">
        <f t="shared" si="146"/>
        <v>45131</v>
      </c>
      <c r="F3126">
        <f ca="1">IF(A3126&lt;$F$2,"",AVERAGE(INDIRECT("C"&amp;A3126-$F$2+3):C3126))</f>
        <v>29390.642272727273</v>
      </c>
      <c r="G3126" s="2">
        <f ca="1">IF(A3126&lt;$G$2,"",IF(A3126=$G$2,AVERAGE(INDIRECT("C"&amp;A3126-$G$2+3):C3126),G3125+(2/($G$2+3))*(C3126-G3125)))</f>
        <v>29457.484303324265</v>
      </c>
      <c r="J3126">
        <f ca="1">IF(F3126="","",IF(C3126&lt;(F3126*(1-'inputs and tables'!$K$14)),0,IF(C3126&gt;(F3126*(1+'inputs and tables'!$K$14)),1,J3125)))</f>
        <v>0</v>
      </c>
      <c r="K3126">
        <f ca="1">IF(G3126="","",IF(C3126&lt;(G3126*(1-'inputs and tables'!$K$14)),0,IF(C3126&gt;(G3126*(1+'inputs and tables'!$K$14)),1,K3125)))</f>
        <v>0</v>
      </c>
      <c r="N3126" s="13">
        <f t="shared" si="147"/>
        <v>104994.71013710475</v>
      </c>
      <c r="O3126" s="10">
        <f ca="1">(O3125+(IF(J3125&lt;&gt;J3124,(-O3125*'inputs and tables'!$K$22-'inputs and tables'!$K$21)-O3125*'inputs and tables'!$K$22,0)*('inputs and tables'!$K$15+'inputs and tables'!$K$16)))*(IF(AND(J3125=0,'inputs and tables'!$K$16=1),(data!C3125/data!C3126-1)*'inputs and tables'!$K$18+1,1)*IF(AND(J3125=1,'inputs and tables'!$K$15=1),(data!C3126/data!C3125-1)*'inputs and tables'!$K$17+1,1))</f>
        <v>46337969.238095604</v>
      </c>
      <c r="P3126" s="10">
        <f ca="1">(P3125+(IF(K3125&lt;&gt;K3124,(-P3125*'inputs and tables'!$K$22-'inputs and tables'!$K$21)-P3125*'inputs and tables'!$K$22,0)*('inputs and tables'!$K$15+'inputs and tables'!$K$16)))*(IF(AND(K3125=0,'inputs and tables'!$K$16=1),data!C3125/data!C3126,1)*IF(AND(K3125=1,'inputs and tables'!$K$15=1),data!C3126/data!C3125,1))</f>
        <v>148497.01466584409</v>
      </c>
      <c r="R3126" s="36">
        <f ca="1">1-O3126/MAX($O$202:O3126)</f>
        <v>0.31612097643351089</v>
      </c>
      <c r="S3126" s="36">
        <f>1-N3126/MAX($N$202:N3126)</f>
        <v>0.56809933973642757</v>
      </c>
    </row>
    <row r="3127" spans="1:19" x14ac:dyDescent="0.4">
      <c r="A3127" s="17">
        <f t="shared" si="148"/>
        <v>3125</v>
      </c>
      <c r="B3127">
        <v>1690243200</v>
      </c>
      <c r="C3127">
        <v>29225.14</v>
      </c>
      <c r="D3127" s="14">
        <f t="shared" si="146"/>
        <v>45132</v>
      </c>
      <c r="F3127">
        <f ca="1">IF(A3127&lt;$F$2,"",AVERAGE(INDIRECT("C"&amp;A3127-$F$2+3):C3127))</f>
        <v>29465.372272727269</v>
      </c>
      <c r="G3127" s="2">
        <f ca="1">IF(A3127&lt;$G$2,"",IF(A3127=$G$2,AVERAGE(INDIRECT("C"&amp;A3127-$G$2+3):C3127),G3126+(2/($G$2+3))*(C3127-G3126)))</f>
        <v>29447.597311693444</v>
      </c>
      <c r="J3127">
        <f ca="1">IF(F3127="","",IF(C3127&lt;(F3127*(1-'inputs and tables'!$K$14)),0,IF(C3127&gt;(F3127*(1+'inputs and tables'!$K$14)),1,J3126)))</f>
        <v>0</v>
      </c>
      <c r="K3127">
        <f ca="1">IF(G3127="","",IF(C3127&lt;(G3127*(1-'inputs and tables'!$K$14)),0,IF(C3127&gt;(G3127*(1+'inputs and tables'!$K$14)),1,K3126)))</f>
        <v>0</v>
      </c>
      <c r="N3127" s="13">
        <f t="shared" si="147"/>
        <v>105168.01612148706</v>
      </c>
      <c r="O3127" s="10">
        <f ca="1">(O3126+(IF(J3126&lt;&gt;J3125,(-O3126*'inputs and tables'!$K$22-'inputs and tables'!$K$21)-O3126*'inputs and tables'!$K$22,0)*('inputs and tables'!$K$15+'inputs and tables'!$K$16)))*(IF(AND(J3126=0,'inputs and tables'!$K$16=1),(data!C3126/data!C3127-1)*'inputs and tables'!$K$18+1,1)*IF(AND(J3126=1,'inputs and tables'!$K$15=1),(data!C3127/data!C3126-1)*'inputs and tables'!$K$17+1,1))</f>
        <v>46169085.852014042</v>
      </c>
      <c r="P3127" s="10">
        <f ca="1">(P3126+(IF(K3126&lt;&gt;K3125,(-P3126*'inputs and tables'!$K$22-'inputs and tables'!$K$21)-P3126*'inputs and tables'!$K$22,0)*('inputs and tables'!$K$15+'inputs and tables'!$K$16)))*(IF(AND(K3126=0,'inputs and tables'!$K$16=1),data!C3126/data!C3127,1)*IF(AND(K3126=1,'inputs and tables'!$K$15=1),data!C3127/data!C3126,1))</f>
        <v>147955.80237121566</v>
      </c>
      <c r="R3127" s="36">
        <f ca="1">1-O3127/MAX($O$202:O3127)</f>
        <v>0.31861344226809718</v>
      </c>
      <c r="S3127" s="36">
        <f>1-N3127/MAX($N$202:N3127)</f>
        <v>0.56738643744844941</v>
      </c>
    </row>
    <row r="3128" spans="1:19" x14ac:dyDescent="0.4">
      <c r="A3128" s="17">
        <f t="shared" si="148"/>
        <v>3126</v>
      </c>
      <c r="B3128">
        <v>1690329600</v>
      </c>
      <c r="C3128">
        <v>29353.23</v>
      </c>
      <c r="D3128" s="14">
        <f t="shared" ref="D3128:D3191" si="149">(B3128/86400)+DATE(1970,1,1)</f>
        <v>45133</v>
      </c>
      <c r="F3128">
        <f ca="1">IF(A3128&lt;$F$2,"",AVERAGE(INDIRECT("C"&amp;A3128-$F$2+3):C3128))</f>
        <v>29543.722499999996</v>
      </c>
      <c r="G3128" s="2">
        <f ca="1">IF(A3128&lt;$G$2,"",IF(A3128=$G$2,AVERAGE(INDIRECT("C"&amp;A3128-$G$2+3):C3128),G3127+(2/($G$2+3))*(C3128-G3127)))</f>
        <v>29443.581681408617</v>
      </c>
      <c r="J3128">
        <f ca="1">IF(F3128="","",IF(C3128&lt;(F3128*(1-'inputs and tables'!$K$14)),0,IF(C3128&gt;(F3128*(1+'inputs and tables'!$K$14)),1,J3127)))</f>
        <v>0</v>
      </c>
      <c r="K3128">
        <f ca="1">IF(G3128="","",IF(C3128&lt;(G3128*(1-'inputs and tables'!$K$14)),0,IF(C3128&gt;(G3128*(1+'inputs and tables'!$K$14)),1,K3127)))</f>
        <v>0</v>
      </c>
      <c r="N3128" s="13">
        <f t="shared" ref="N3128:N3191" si="150">(C3128/C3127)*N3127</f>
        <v>105628.95390262349</v>
      </c>
      <c r="O3128" s="10">
        <f ca="1">(O3127+(IF(J3127&lt;&gt;J3126,(-O3127*'inputs and tables'!$K$22-'inputs and tables'!$K$21)-O3127*'inputs and tables'!$K$22,0)*('inputs and tables'!$K$15+'inputs and tables'!$K$16)))*(IF(AND(J3127=0,'inputs and tables'!$K$16=1),(data!C3127/data!C3128-1)*'inputs and tables'!$K$18+1,1)*IF(AND(J3127=1,'inputs and tables'!$K$15=1),(data!C3128/data!C3127-1)*'inputs and tables'!$K$17+1,1))</f>
        <v>45967615.75121817</v>
      </c>
      <c r="P3128" s="10">
        <f ca="1">(P3127+(IF(K3127&lt;&gt;K3126,(-P3127*'inputs and tables'!$K$22-'inputs and tables'!$K$21)-P3127*'inputs and tables'!$K$22,0)*('inputs and tables'!$K$15+'inputs and tables'!$K$16)))*(IF(AND(K3127=0,'inputs and tables'!$K$16=1),data!C3127/data!C3128,1)*IF(AND(K3127=1,'inputs and tables'!$K$15=1),data!C3128/data!C3127,1))</f>
        <v>147310.16103206051</v>
      </c>
      <c r="R3128" s="36">
        <f ca="1">1-O3128/MAX($O$202:O3128)</f>
        <v>0.3215868392053296</v>
      </c>
      <c r="S3128" s="36">
        <f>1-N3128/MAX($N$202:N3128)</f>
        <v>0.56549034828592593</v>
      </c>
    </row>
    <row r="3129" spans="1:19" x14ac:dyDescent="0.4">
      <c r="A3129" s="17">
        <f t="shared" si="148"/>
        <v>3127</v>
      </c>
      <c r="B3129">
        <v>1690416000</v>
      </c>
      <c r="C3129">
        <v>29214.92</v>
      </c>
      <c r="D3129" s="14">
        <f t="shared" si="149"/>
        <v>45134</v>
      </c>
      <c r="F3129">
        <f ca="1">IF(A3129&lt;$F$2,"",AVERAGE(INDIRECT("C"&amp;A3129-$F$2+3):C3129))</f>
        <v>29618.374545454539</v>
      </c>
      <c r="G3129" s="2">
        <f ca="1">IF(A3129&lt;$G$2,"",IF(A3129=$G$2,AVERAGE(INDIRECT("C"&amp;A3129-$G$2+3):C3129),G3128+(2/($G$2+3))*(C3129-G3128)))</f>
        <v>29433.851397093356</v>
      </c>
      <c r="J3129">
        <f ca="1">IF(F3129="","",IF(C3129&lt;(F3129*(1-'inputs and tables'!$K$14)),0,IF(C3129&gt;(F3129*(1+'inputs and tables'!$K$14)),1,J3128)))</f>
        <v>0</v>
      </c>
      <c r="K3129">
        <f ca="1">IF(G3129="","",IF(C3129&lt;(G3129*(1-'inputs and tables'!$K$14)),0,IF(C3129&gt;(G3129*(1+'inputs and tables'!$K$14)),1,K3128)))</f>
        <v>0</v>
      </c>
      <c r="N3129" s="13">
        <f t="shared" si="150"/>
        <v>105131.23897945245</v>
      </c>
      <c r="O3129" s="10">
        <f ca="1">(O3128+(IF(J3128&lt;&gt;J3127,(-O3128*'inputs and tables'!$K$22-'inputs and tables'!$K$21)-O3128*'inputs and tables'!$K$22,0)*('inputs and tables'!$K$15+'inputs and tables'!$K$16)))*(IF(AND(J3128=0,'inputs and tables'!$K$16=1),(data!C3128/data!C3129-1)*'inputs and tables'!$K$18+1,1)*IF(AND(J3128=1,'inputs and tables'!$K$15=1),(data!C3129/data!C3128-1)*'inputs and tables'!$K$17+1,1))</f>
        <v>46185236.779601991</v>
      </c>
      <c r="P3129" s="10">
        <f ca="1">(P3128+(IF(K3128&lt;&gt;K3127,(-P3128*'inputs and tables'!$K$22-'inputs and tables'!$K$21)-P3128*'inputs and tables'!$K$22,0)*('inputs and tables'!$K$15+'inputs and tables'!$K$16)))*(IF(AND(K3128=0,'inputs and tables'!$K$16=1),data!C3128/data!C3129,1)*IF(AND(K3128=1,'inputs and tables'!$K$15=1),data!C3129/data!C3128,1))</f>
        <v>148007.56045579142</v>
      </c>
      <c r="R3129" s="36">
        <f ca="1">1-O3129/MAX($O$202:O3129)</f>
        <v>0.31837507876684434</v>
      </c>
      <c r="S3129" s="36">
        <f>1-N3129/MAX($N$202:N3129)</f>
        <v>0.56753772194560748</v>
      </c>
    </row>
    <row r="3130" spans="1:19" x14ac:dyDescent="0.4">
      <c r="A3130" s="17">
        <f t="shared" si="148"/>
        <v>3128</v>
      </c>
      <c r="B3130">
        <v>1690502400</v>
      </c>
      <c r="C3130">
        <v>29316.15</v>
      </c>
      <c r="D3130" s="14">
        <f t="shared" si="149"/>
        <v>45135</v>
      </c>
      <c r="F3130">
        <f ca="1">IF(A3130&lt;$F$2,"",AVERAGE(INDIRECT("C"&amp;A3130-$F$2+3):C3130))</f>
        <v>29713.665681818176</v>
      </c>
      <c r="G3130" s="2">
        <f ca="1">IF(A3130&lt;$G$2,"",IF(A3130=$G$2,AVERAGE(INDIRECT("C"&amp;A3130-$G$2+3):C3130),G3129+(2/($G$2+3))*(C3130-G3129)))</f>
        <v>29428.842827004279</v>
      </c>
      <c r="J3130">
        <f ca="1">IF(F3130="","",IF(C3130&lt;(F3130*(1-'inputs and tables'!$K$14)),0,IF(C3130&gt;(F3130*(1+'inputs and tables'!$K$14)),1,J3129)))</f>
        <v>0</v>
      </c>
      <c r="K3130">
        <f ca="1">IF(G3130="","",IF(C3130&lt;(G3130*(1-'inputs and tables'!$K$14)),0,IF(C3130&gt;(G3130*(1+'inputs and tables'!$K$14)),1,K3129)))</f>
        <v>0</v>
      </c>
      <c r="N3130" s="13">
        <f t="shared" si="150"/>
        <v>105495.51980999693</v>
      </c>
      <c r="O3130" s="10">
        <f ca="1">(O3129+(IF(J3129&lt;&gt;J3128,(-O3129*'inputs and tables'!$K$22-'inputs and tables'!$K$21)-O3129*'inputs and tables'!$K$22,0)*('inputs and tables'!$K$15+'inputs and tables'!$K$16)))*(IF(AND(J3129=0,'inputs and tables'!$K$16=1),(data!C3129/data!C3130-1)*'inputs and tables'!$K$18+1,1)*IF(AND(J3129=1,'inputs and tables'!$K$15=1),(data!C3130/data!C3129-1)*'inputs and tables'!$K$17+1,1))</f>
        <v>46025757.055313528</v>
      </c>
      <c r="P3130" s="10">
        <f ca="1">(P3129+(IF(K3129&lt;&gt;K3128,(-P3129*'inputs and tables'!$K$22-'inputs and tables'!$K$21)-P3129*'inputs and tables'!$K$22,0)*('inputs and tables'!$K$15+'inputs and tables'!$K$16)))*(IF(AND(K3129=0,'inputs and tables'!$K$16=1),data!C3129/data!C3130,1)*IF(AND(K3129=1,'inputs and tables'!$K$15=1),data!C3130/data!C3129,1))</f>
        <v>147496.48361435963</v>
      </c>
      <c r="R3130" s="36">
        <f ca="1">1-O3130/MAX($O$202:O3130)</f>
        <v>0.32072876063763678</v>
      </c>
      <c r="S3130" s="36">
        <f>1-N3130/MAX($N$202:N3130)</f>
        <v>0.56603923567874626</v>
      </c>
    </row>
    <row r="3131" spans="1:19" x14ac:dyDescent="0.4">
      <c r="A3131" s="17">
        <f t="shared" si="148"/>
        <v>3129</v>
      </c>
      <c r="B3131">
        <v>1690588800</v>
      </c>
      <c r="C3131">
        <v>29355.71</v>
      </c>
      <c r="D3131" s="14">
        <f t="shared" si="149"/>
        <v>45136</v>
      </c>
      <c r="F3131">
        <f ca="1">IF(A3131&lt;$F$2,"",AVERAGE(INDIRECT("C"&amp;A3131-$F$2+3):C3131))</f>
        <v>29799.704772727269</v>
      </c>
      <c r="G3131" s="2">
        <f ca="1">IF(A3131&lt;$G$2,"",IF(A3131=$G$2,AVERAGE(INDIRECT("C"&amp;A3131-$G$2+3):C3131),G3130+(2/($G$2+3))*(C3131-G3130)))</f>
        <v>29425.730791812606</v>
      </c>
      <c r="J3131">
        <f ca="1">IF(F3131="","",IF(C3131&lt;(F3131*(1-'inputs and tables'!$K$14)),0,IF(C3131&gt;(F3131*(1+'inputs and tables'!$K$14)),1,J3130)))</f>
        <v>0</v>
      </c>
      <c r="K3131">
        <f ca="1">IF(G3131="","",IF(C3131&lt;(G3131*(1-'inputs and tables'!$K$14)),0,IF(C3131&gt;(G3131*(1+'inputs and tables'!$K$14)),1,K3130)))</f>
        <v>0</v>
      </c>
      <c r="N3131" s="13">
        <f t="shared" si="150"/>
        <v>105637.87829716809</v>
      </c>
      <c r="O3131" s="10">
        <f ca="1">(O3130+(IF(J3130&lt;&gt;J3129,(-O3130*'inputs and tables'!$K$22-'inputs and tables'!$K$21)-O3130*'inputs and tables'!$K$22,0)*('inputs and tables'!$K$15+'inputs and tables'!$K$16)))*(IF(AND(J3130=0,'inputs and tables'!$K$16=1),(data!C3130/data!C3131-1)*'inputs and tables'!$K$18+1,1)*IF(AND(J3130=1,'inputs and tables'!$K$15=1),(data!C3131/data!C3130-1)*'inputs and tables'!$K$17+1,1))</f>
        <v>45963732.360659301</v>
      </c>
      <c r="P3131" s="10">
        <f ca="1">(P3130+(IF(K3130&lt;&gt;K3129,(-P3130*'inputs and tables'!$K$22-'inputs and tables'!$K$21)-P3130*'inputs and tables'!$K$22,0)*('inputs and tables'!$K$15+'inputs and tables'!$K$16)))*(IF(AND(K3130=0,'inputs and tables'!$K$16=1),data!C3130/data!C3131,1)*IF(AND(K3130=1,'inputs and tables'!$K$15=1),data!C3131/data!C3130,1))</f>
        <v>147297.71612102413</v>
      </c>
      <c r="R3131" s="36">
        <f ca="1">1-O3131/MAX($O$202:O3131)</f>
        <v>0.32164415223365583</v>
      </c>
      <c r="S3131" s="36">
        <f>1-N3131/MAX($N$202:N3131)</f>
        <v>0.56545363737076437</v>
      </c>
    </row>
    <row r="3132" spans="1:19" x14ac:dyDescent="0.4">
      <c r="A3132" s="17">
        <f t="shared" si="148"/>
        <v>3130</v>
      </c>
      <c r="B3132">
        <v>1690675200</v>
      </c>
      <c r="C3132">
        <v>29281.39</v>
      </c>
      <c r="D3132" s="14">
        <f t="shared" si="149"/>
        <v>45137</v>
      </c>
      <c r="F3132">
        <f ca="1">IF(A3132&lt;$F$2,"",AVERAGE(INDIRECT("C"&amp;A3132-$F$2+3):C3132))</f>
        <v>29866.790909090905</v>
      </c>
      <c r="G3132" s="2">
        <f ca="1">IF(A3132&lt;$G$2,"",IF(A3132=$G$2,AVERAGE(INDIRECT("C"&amp;A3132-$G$2+3):C3132),G3131+(2/($G$2+3))*(C3132-G3131)))</f>
        <v>29419.588630458878</v>
      </c>
      <c r="J3132">
        <f ca="1">IF(F3132="","",IF(C3132&lt;(F3132*(1-'inputs and tables'!$K$14)),0,IF(C3132&gt;(F3132*(1+'inputs and tables'!$K$14)),1,J3131)))</f>
        <v>0</v>
      </c>
      <c r="K3132">
        <f ca="1">IF(G3132="","",IF(C3132&lt;(G3132*(1-'inputs and tables'!$K$14)),0,IF(C3132&gt;(G3132*(1+'inputs and tables'!$K$14)),1,K3131)))</f>
        <v>0</v>
      </c>
      <c r="N3132" s="13">
        <f t="shared" si="150"/>
        <v>105370.43434452495</v>
      </c>
      <c r="O3132" s="10">
        <f ca="1">(O3131+(IF(J3131&lt;&gt;J3130,(-O3131*'inputs and tables'!$K$22-'inputs and tables'!$K$21)-O3131*'inputs and tables'!$K$22,0)*('inputs and tables'!$K$15+'inputs and tables'!$K$16)))*(IF(AND(J3131=0,'inputs and tables'!$K$16=1),(data!C3131/data!C3132-1)*'inputs and tables'!$K$18+1,1)*IF(AND(J3131=1,'inputs and tables'!$K$15=1),(data!C3132/data!C3131-1)*'inputs and tables'!$K$17+1,1))</f>
        <v>46080394.328859724</v>
      </c>
      <c r="P3132" s="10">
        <f ca="1">(P3131+(IF(K3131&lt;&gt;K3130,(-P3131*'inputs and tables'!$K$22-'inputs and tables'!$K$21)-P3131*'inputs and tables'!$K$22,0)*('inputs and tables'!$K$15+'inputs and tables'!$K$16)))*(IF(AND(K3131=0,'inputs and tables'!$K$16=1),data!C3131/data!C3132,1)*IF(AND(K3131=1,'inputs and tables'!$K$15=1),data!C3132/data!C3131,1))</f>
        <v>147671.57700201764</v>
      </c>
      <c r="R3132" s="36">
        <f ca="1">1-O3132/MAX($O$202:O3132)</f>
        <v>0.31992239631271102</v>
      </c>
      <c r="S3132" s="36">
        <f>1-N3132/MAX($N$202:N3132)</f>
        <v>0.56655378060254469</v>
      </c>
    </row>
    <row r="3133" spans="1:19" x14ac:dyDescent="0.4">
      <c r="A3133" s="17">
        <f t="shared" si="148"/>
        <v>3131</v>
      </c>
      <c r="B3133">
        <v>1690761600</v>
      </c>
      <c r="C3133">
        <v>29230.67</v>
      </c>
      <c r="D3133" s="14">
        <f t="shared" si="149"/>
        <v>45138</v>
      </c>
      <c r="F3133">
        <f ca="1">IF(A3133&lt;$F$2,"",AVERAGE(INDIRECT("C"&amp;A3133-$F$2+3):C3133))</f>
        <v>29928.702499999989</v>
      </c>
      <c r="G3133" s="2">
        <f ca="1">IF(A3133&lt;$G$2,"",IF(A3133=$G$2,AVERAGE(INDIRECT("C"&amp;A3133-$G$2+3):C3133),G3132+(2/($G$2+3))*(C3133-G3132)))</f>
        <v>29411.549539801053</v>
      </c>
      <c r="J3133">
        <f ca="1">IF(F3133="","",IF(C3133&lt;(F3133*(1-'inputs and tables'!$K$14)),0,IF(C3133&gt;(F3133*(1+'inputs and tables'!$K$14)),1,J3132)))</f>
        <v>0</v>
      </c>
      <c r="K3133">
        <f ca="1">IF(G3133="","",IF(C3133&lt;(G3133*(1-'inputs and tables'!$K$14)),0,IF(C3133&gt;(G3133*(1+'inputs and tables'!$K$14)),1,K3132)))</f>
        <v>0</v>
      </c>
      <c r="N3133" s="13">
        <f t="shared" si="150"/>
        <v>105187.91608190305</v>
      </c>
      <c r="O3133" s="10">
        <f ca="1">(O3132+(IF(J3132&lt;&gt;J3131,(-O3132*'inputs and tables'!$K$22-'inputs and tables'!$K$21)-O3132*'inputs and tables'!$K$22,0)*('inputs and tables'!$K$15+'inputs and tables'!$K$16)))*(IF(AND(J3132=0,'inputs and tables'!$K$16=1),(data!C3132/data!C3133-1)*'inputs and tables'!$K$18+1,1)*IF(AND(J3132=1,'inputs and tables'!$K$15=1),(data!C3133/data!C3132-1)*'inputs and tables'!$K$17+1,1))</f>
        <v>46160351.360305108</v>
      </c>
      <c r="P3133" s="10">
        <f ca="1">(P3132+(IF(K3132&lt;&gt;K3131,(-P3132*'inputs and tables'!$K$22-'inputs and tables'!$K$21)-P3132*'inputs and tables'!$K$22,0)*('inputs and tables'!$K$15+'inputs and tables'!$K$16)))*(IF(AND(K3132=0,'inputs and tables'!$K$16=1),data!C3132/data!C3133,1)*IF(AND(K3132=1,'inputs and tables'!$K$15=1),data!C3133/data!C3132,1))</f>
        <v>147927.81137452921</v>
      </c>
      <c r="R3133" s="36">
        <f ca="1">1-O3133/MAX($O$202:O3133)</f>
        <v>0.31874235028369369</v>
      </c>
      <c r="S3133" s="36">
        <f>1-N3133/MAX($N$202:N3133)</f>
        <v>0.56730457802875423</v>
      </c>
    </row>
    <row r="3134" spans="1:19" x14ac:dyDescent="0.4">
      <c r="A3134" s="17">
        <f t="shared" si="148"/>
        <v>3132</v>
      </c>
      <c r="B3134">
        <v>1690848000</v>
      </c>
      <c r="C3134">
        <v>29697.27</v>
      </c>
      <c r="D3134" s="14">
        <f t="shared" si="149"/>
        <v>45139</v>
      </c>
      <c r="F3134">
        <f ca="1">IF(A3134&lt;$F$2,"",AVERAGE(INDIRECT("C"&amp;A3134-$F$2+3):C3134))</f>
        <v>30005.084545454534</v>
      </c>
      <c r="G3134" s="2">
        <f ca="1">IF(A3134&lt;$G$2,"",IF(A3134=$G$2,AVERAGE(INDIRECT("C"&amp;A3134-$G$2+3):C3134),G3133+(2/($G$2+3))*(C3134-G3133)))</f>
        <v>29423.70785725633</v>
      </c>
      <c r="J3134">
        <f ca="1">IF(F3134="","",IF(C3134&lt;(F3134*(1-'inputs and tables'!$K$14)),0,IF(C3134&gt;(F3134*(1+'inputs and tables'!$K$14)),1,J3133)))</f>
        <v>0</v>
      </c>
      <c r="K3134">
        <f ca="1">IF(G3134="","",IF(C3134&lt;(G3134*(1-'inputs and tables'!$K$14)),0,IF(C3134&gt;(G3134*(1+'inputs and tables'!$K$14)),1,K3133)))</f>
        <v>1</v>
      </c>
      <c r="N3134" s="13">
        <f t="shared" si="150"/>
        <v>106866.99773291605</v>
      </c>
      <c r="O3134" s="10">
        <f ca="1">(O3133+(IF(J3133&lt;&gt;J3132,(-O3133*'inputs and tables'!$K$22-'inputs and tables'!$K$21)-O3133*'inputs and tables'!$K$22,0)*('inputs and tables'!$K$15+'inputs and tables'!$K$16)))*(IF(AND(J3133=0,'inputs and tables'!$K$16=1),(data!C3133/data!C3134-1)*'inputs and tables'!$K$18+1,1)*IF(AND(J3133=1,'inputs and tables'!$K$15=1),(data!C3134/data!C3133-1)*'inputs and tables'!$K$17+1,1))</f>
        <v>45435085.36970333</v>
      </c>
      <c r="P3134" s="10">
        <f ca="1">(P3133+(IF(K3133&lt;&gt;K3132,(-P3133*'inputs and tables'!$K$22-'inputs and tables'!$K$21)-P3133*'inputs and tables'!$K$22,0)*('inputs and tables'!$K$15+'inputs and tables'!$K$16)))*(IF(AND(K3133=0,'inputs and tables'!$K$16=1),data!C3133/data!C3134,1)*IF(AND(K3133=1,'inputs and tables'!$K$15=1),data!C3134/data!C3133,1))</f>
        <v>145603.58706746812</v>
      </c>
      <c r="R3134" s="36">
        <f ca="1">1-O3134/MAX($O$202:O3134)</f>
        <v>0.32944619004262199</v>
      </c>
      <c r="S3134" s="36">
        <f>1-N3134/MAX($N$202:N3134)</f>
        <v>0.56039759697454694</v>
      </c>
    </row>
    <row r="3135" spans="1:19" x14ac:dyDescent="0.4">
      <c r="A3135" s="17">
        <f t="shared" si="148"/>
        <v>3133</v>
      </c>
      <c r="B3135">
        <v>1690934400</v>
      </c>
      <c r="C3135">
        <v>29164.22</v>
      </c>
      <c r="D3135" s="14">
        <f t="shared" si="149"/>
        <v>45140</v>
      </c>
      <c r="F3135">
        <f ca="1">IF(A3135&lt;$F$2,"",AVERAGE(INDIRECT("C"&amp;A3135-$F$2+3):C3135))</f>
        <v>30057.958181818169</v>
      </c>
      <c r="G3135" s="2">
        <f ca="1">IF(A3135&lt;$G$2,"",IF(A3135=$G$2,AVERAGE(INDIRECT("C"&amp;A3135-$G$2+3):C3135),G3134+(2/($G$2+3))*(C3135-G3134)))</f>
        <v>29412.665820777336</v>
      </c>
      <c r="J3135">
        <f ca="1">IF(F3135="","",IF(C3135&lt;(F3135*(1-'inputs and tables'!$K$14)),0,IF(C3135&gt;(F3135*(1+'inputs and tables'!$K$14)),1,J3134)))</f>
        <v>0</v>
      </c>
      <c r="K3135">
        <f ca="1">IF(G3135="","",IF(C3135&lt;(G3135*(1-'inputs and tables'!$K$14)),0,IF(C3135&gt;(G3135*(1+'inputs and tables'!$K$14)),1,K3134)))</f>
        <v>0</v>
      </c>
      <c r="N3135" s="13">
        <f t="shared" si="150"/>
        <v>104948.79268775429</v>
      </c>
      <c r="O3135" s="10">
        <f ca="1">(O3134+(IF(J3134&lt;&gt;J3133,(-O3134*'inputs and tables'!$K$22-'inputs and tables'!$K$21)-O3134*'inputs and tables'!$K$22,0)*('inputs and tables'!$K$15+'inputs and tables'!$K$16)))*(IF(AND(J3134=0,'inputs and tables'!$K$16=1),(data!C3134/data!C3135-1)*'inputs and tables'!$K$18+1,1)*IF(AND(J3134=1,'inputs and tables'!$K$15=1),(data!C3135/data!C3134-1)*'inputs and tables'!$K$17+1,1))</f>
        <v>46265526.652080171</v>
      </c>
      <c r="P3135" s="10">
        <f ca="1">(P3134+(IF(K3134&lt;&gt;K3133,(-P3134*'inputs and tables'!$K$22-'inputs and tables'!$K$21)-P3134*'inputs and tables'!$K$22,0)*('inputs and tables'!$K$15+'inputs and tables'!$K$16)))*(IF(AND(K3134=0,'inputs and tables'!$K$16=1),data!C3134/data!C3135,1)*IF(AND(K3134=1,'inputs and tables'!$K$15=1),data!C3135/data!C3134,1))</f>
        <v>142704.10094708187</v>
      </c>
      <c r="R3135" s="36">
        <f ca="1">1-O3135/MAX($O$202:O3135)</f>
        <v>0.31719012050269335</v>
      </c>
      <c r="S3135" s="36">
        <f>1-N3135/MAX($N$202:N3135)</f>
        <v>0.56828822331604967</v>
      </c>
    </row>
    <row r="3136" spans="1:19" x14ac:dyDescent="0.4">
      <c r="A3136" s="17">
        <f t="shared" si="148"/>
        <v>3134</v>
      </c>
      <c r="B3136">
        <v>1691020800</v>
      </c>
      <c r="C3136">
        <v>29174.18</v>
      </c>
      <c r="D3136" s="14">
        <f t="shared" si="149"/>
        <v>45141</v>
      </c>
      <c r="F3136">
        <f ca="1">IF(A3136&lt;$F$2,"",AVERAGE(INDIRECT("C"&amp;A3136-$F$2+3):C3136))</f>
        <v>30077.361590909084</v>
      </c>
      <c r="G3136" s="2">
        <f ca="1">IF(A3136&lt;$G$2,"",IF(A3136=$G$2,AVERAGE(INDIRECT("C"&amp;A3136-$G$2+3):C3136),G3135+(2/($G$2+3))*(C3136-G3135)))</f>
        <v>29402.517487978301</v>
      </c>
      <c r="J3136">
        <f ca="1">IF(F3136="","",IF(C3136&lt;(F3136*(1-'inputs and tables'!$K$14)),0,IF(C3136&gt;(F3136*(1+'inputs and tables'!$K$14)),1,J3135)))</f>
        <v>0</v>
      </c>
      <c r="K3136">
        <f ca="1">IF(G3136="","",IF(C3136&lt;(G3136*(1-'inputs and tables'!$K$14)),0,IF(C3136&gt;(G3136*(1+'inputs and tables'!$K$14)),1,K3135)))</f>
        <v>0</v>
      </c>
      <c r="N3136" s="13">
        <f t="shared" si="150"/>
        <v>104984.6342077802</v>
      </c>
      <c r="O3136" s="10">
        <f ca="1">(O3135+(IF(J3135&lt;&gt;J3134,(-O3135*'inputs and tables'!$K$22-'inputs and tables'!$K$21)-O3135*'inputs and tables'!$K$22,0)*('inputs and tables'!$K$15+'inputs and tables'!$K$16)))*(IF(AND(J3135=0,'inputs and tables'!$K$16=1),(data!C3135/data!C3136-1)*'inputs and tables'!$K$18+1,1)*IF(AND(J3135=1,'inputs and tables'!$K$15=1),(data!C3136/data!C3135-1)*'inputs and tables'!$K$17+1,1))</f>
        <v>46249731.70444309</v>
      </c>
      <c r="P3136" s="10">
        <f ca="1">(P3135+(IF(K3135&lt;&gt;K3134,(-P3135*'inputs and tables'!$K$22-'inputs and tables'!$K$21)-P3135*'inputs and tables'!$K$22,0)*('inputs and tables'!$K$15+'inputs and tables'!$K$16)))*(IF(AND(K3135=0,'inputs and tables'!$K$16=1),data!C3135/data!C3136,1)*IF(AND(K3135=1,'inputs and tables'!$K$15=1),data!C3136/data!C3135,1))</f>
        <v>142370.07132104682</v>
      </c>
      <c r="R3136" s="36">
        <f ca="1">1-O3136/MAX($O$202:O3136)</f>
        <v>0.31742323027303798</v>
      </c>
      <c r="S3136" s="36">
        <f>1-N3136/MAX($N$202:N3136)</f>
        <v>0.56814078754386821</v>
      </c>
    </row>
    <row r="3137" spans="1:19" x14ac:dyDescent="0.4">
      <c r="A3137" s="17">
        <f t="shared" si="148"/>
        <v>3135</v>
      </c>
      <c r="B3137">
        <v>1691107200</v>
      </c>
      <c r="C3137">
        <v>29076.48</v>
      </c>
      <c r="D3137" s="14">
        <f t="shared" si="149"/>
        <v>45142</v>
      </c>
      <c r="F3137">
        <f ca="1">IF(A3137&lt;$F$2,"",AVERAGE(INDIRECT("C"&amp;A3137-$F$2+3):C3137))</f>
        <v>30056.484318181814</v>
      </c>
      <c r="G3137" s="2">
        <f ca="1">IF(A3137&lt;$G$2,"",IF(A3137=$G$2,AVERAGE(INDIRECT("C"&amp;A3137-$G$2+3):C3137),G3136+(2/($G$2+3))*(C3137-G3136)))</f>
        <v>29388.643552319649</v>
      </c>
      <c r="J3137">
        <f ca="1">IF(F3137="","",IF(C3137&lt;(F3137*(1-'inputs and tables'!$K$14)),0,IF(C3137&gt;(F3137*(1+'inputs and tables'!$K$14)),1,J3136)))</f>
        <v>0</v>
      </c>
      <c r="K3137">
        <f ca="1">IF(G3137="","",IF(C3137&lt;(G3137*(1-'inputs and tables'!$K$14)),0,IF(C3137&gt;(G3137*(1+'inputs and tables'!$K$14)),1,K3136)))</f>
        <v>0</v>
      </c>
      <c r="N3137" s="13">
        <f t="shared" si="150"/>
        <v>104633.05624527704</v>
      </c>
      <c r="O3137" s="10">
        <f ca="1">(O3136+(IF(J3136&lt;&gt;J3135,(-O3136*'inputs and tables'!$K$22-'inputs and tables'!$K$21)-O3136*'inputs and tables'!$K$22,0)*('inputs and tables'!$K$15+'inputs and tables'!$K$16)))*(IF(AND(J3136=0,'inputs and tables'!$K$16=1),(data!C3136/data!C3137-1)*'inputs and tables'!$K$18+1,1)*IF(AND(J3136=1,'inputs and tables'!$K$15=1),(data!C3137/data!C3136-1)*'inputs and tables'!$K$17+1,1))</f>
        <v>46405135.618105404</v>
      </c>
      <c r="P3137" s="10">
        <f ca="1">(P3136+(IF(K3136&lt;&gt;K3135,(-P3136*'inputs and tables'!$K$22-'inputs and tables'!$K$21)-P3136*'inputs and tables'!$K$22,0)*('inputs and tables'!$K$15+'inputs and tables'!$K$16)))*(IF(AND(K3136=0,'inputs and tables'!$K$16=1),data!C3136/data!C3137,1)*IF(AND(K3136=1,'inputs and tables'!$K$15=1),data!C3137/data!C3136,1))</f>
        <v>142848.44958306706</v>
      </c>
      <c r="R3137" s="36">
        <f ca="1">1-O3137/MAX($O$202:O3137)</f>
        <v>0.3151297012625689</v>
      </c>
      <c r="S3137" s="36">
        <f>1-N3137/MAX($N$202:N3137)</f>
        <v>0.5695870199677775</v>
      </c>
    </row>
    <row r="3138" spans="1:19" x14ac:dyDescent="0.4">
      <c r="A3138" s="17">
        <f t="shared" si="148"/>
        <v>3136</v>
      </c>
      <c r="B3138">
        <v>1691193600</v>
      </c>
      <c r="C3138">
        <v>29047.119999999999</v>
      </c>
      <c r="D3138" s="14">
        <f t="shared" si="149"/>
        <v>45143</v>
      </c>
      <c r="F3138">
        <f ca="1">IF(A3138&lt;$F$2,"",AVERAGE(INDIRECT("C"&amp;A3138-$F$2+3):C3138))</f>
        <v>30037.411818181816</v>
      </c>
      <c r="G3138" s="2">
        <f ca="1">IF(A3138&lt;$G$2,"",IF(A3138=$G$2,AVERAGE(INDIRECT("C"&amp;A3138-$G$2+3):C3138),G3137+(2/($G$2+3))*(C3138-G3137)))</f>
        <v>29374.110635199664</v>
      </c>
      <c r="J3138">
        <f ca="1">IF(F3138="","",IF(C3138&lt;(F3138*(1-'inputs and tables'!$K$14)),0,IF(C3138&gt;(F3138*(1+'inputs and tables'!$K$14)),1,J3137)))</f>
        <v>0</v>
      </c>
      <c r="K3138">
        <f ca="1">IF(G3138="","",IF(C3138&lt;(G3138*(1-'inputs and tables'!$K$14)),0,IF(C3138&gt;(G3138*(1+'inputs and tables'!$K$14)),1,K3137)))</f>
        <v>0</v>
      </c>
      <c r="N3138" s="13">
        <f t="shared" si="150"/>
        <v>104527.40292921673</v>
      </c>
      <c r="O3138" s="10">
        <f ca="1">(O3137+(IF(J3137&lt;&gt;J3136,(-O3137*'inputs and tables'!$K$22-'inputs and tables'!$K$21)-O3137*'inputs and tables'!$K$22,0)*('inputs and tables'!$K$15+'inputs and tables'!$K$16)))*(IF(AND(J3137=0,'inputs and tables'!$K$16=1),(data!C3137/data!C3138-1)*'inputs and tables'!$K$18+1,1)*IF(AND(J3137=1,'inputs and tables'!$K$15=1),(data!C3138/data!C3137-1)*'inputs and tables'!$K$17+1,1))</f>
        <v>46452040.604959436</v>
      </c>
      <c r="P3138" s="10">
        <f ca="1">(P3137+(IF(K3137&lt;&gt;K3136,(-P3137*'inputs and tables'!$K$22-'inputs and tables'!$K$21)-P3137*'inputs and tables'!$K$22,0)*('inputs and tables'!$K$15+'inputs and tables'!$K$16)))*(IF(AND(K3137=0,'inputs and tables'!$K$16=1),data!C3137/data!C3138,1)*IF(AND(K3137=1,'inputs and tables'!$K$15=1),data!C3138/data!C3137,1))</f>
        <v>142992.83671954594</v>
      </c>
      <c r="R3138" s="36">
        <f ca="1">1-O3138/MAX($O$202:O3138)</f>
        <v>0.31443745390823818</v>
      </c>
      <c r="S3138" s="36">
        <f>1-N3138/MAX($N$202:N3138)</f>
        <v>0.57002162983436877</v>
      </c>
    </row>
    <row r="3139" spans="1:19" x14ac:dyDescent="0.4">
      <c r="A3139" s="17">
        <f t="shared" si="148"/>
        <v>3137</v>
      </c>
      <c r="B3139">
        <v>1691280000</v>
      </c>
      <c r="C3139">
        <v>29040.01</v>
      </c>
      <c r="D3139" s="14">
        <f t="shared" si="149"/>
        <v>45144</v>
      </c>
      <c r="F3139">
        <f ca="1">IF(A3139&lt;$F$2,"",AVERAGE(INDIRECT("C"&amp;A3139-$F$2+3):C3139))</f>
        <v>29999.511818181818</v>
      </c>
      <c r="G3139" s="2">
        <f ca="1">IF(A3139&lt;$G$2,"",IF(A3139=$G$2,AVERAGE(INDIRECT("C"&amp;A3139-$G$2+3):C3139),G3138+(2/($G$2+3))*(C3139-G3138)))</f>
        <v>29359.893586893297</v>
      </c>
      <c r="J3139">
        <f ca="1">IF(F3139="","",IF(C3139&lt;(F3139*(1-'inputs and tables'!$K$14)),0,IF(C3139&gt;(F3139*(1+'inputs and tables'!$K$14)),1,J3138)))</f>
        <v>0</v>
      </c>
      <c r="K3139">
        <f ca="1">IF(G3139="","",IF(C3139&lt;(G3139*(1-'inputs and tables'!$K$14)),0,IF(C3139&gt;(G3139*(1+'inputs and tables'!$K$14)),1,K3138)))</f>
        <v>0</v>
      </c>
      <c r="N3139" s="13">
        <f t="shared" si="150"/>
        <v>104501.81726582473</v>
      </c>
      <c r="O3139" s="10">
        <f ca="1">(O3138+(IF(J3138&lt;&gt;J3137,(-O3138*'inputs and tables'!$K$22-'inputs and tables'!$K$21)-O3138*'inputs and tables'!$K$22,0)*('inputs and tables'!$K$15+'inputs and tables'!$K$16)))*(IF(AND(J3138=0,'inputs and tables'!$K$16=1),(data!C3138/data!C3139-1)*'inputs and tables'!$K$18+1,1)*IF(AND(J3138=1,'inputs and tables'!$K$15=1),(data!C3139/data!C3138-1)*'inputs and tables'!$K$17+1,1))</f>
        <v>46463413.67296806</v>
      </c>
      <c r="P3139" s="10">
        <f ca="1">(P3138+(IF(K3138&lt;&gt;K3137,(-P3138*'inputs and tables'!$K$22-'inputs and tables'!$K$21)-P3138*'inputs and tables'!$K$22,0)*('inputs and tables'!$K$15+'inputs and tables'!$K$16)))*(IF(AND(K3138=0,'inputs and tables'!$K$16=1),data!C3138/data!C3139,1)*IF(AND(K3138=1,'inputs and tables'!$K$15=1),data!C3139/data!C3138,1))</f>
        <v>143027.84631730695</v>
      </c>
      <c r="R3139" s="36">
        <f ca="1">1-O3139/MAX($O$202:O3139)</f>
        <v>0.31426960445836849</v>
      </c>
      <c r="S3139" s="36">
        <f>1-N3139/MAX($N$202:N3139)</f>
        <v>0.57012687765969117</v>
      </c>
    </row>
    <row r="3140" spans="1:19" x14ac:dyDescent="0.4">
      <c r="A3140" s="17">
        <f t="shared" si="148"/>
        <v>3138</v>
      </c>
      <c r="B3140">
        <v>1691366400</v>
      </c>
      <c r="C3140">
        <v>29179.21</v>
      </c>
      <c r="D3140" s="14">
        <f t="shared" si="149"/>
        <v>45145</v>
      </c>
      <c r="F3140">
        <f ca="1">IF(A3140&lt;$F$2,"",AVERAGE(INDIRECT("C"&amp;A3140-$F$2+3):C3140))</f>
        <v>29968.421590909093</v>
      </c>
      <c r="G3140" s="2">
        <f ca="1">IF(A3140&lt;$G$2,"",IF(A3140=$G$2,AVERAGE(INDIRECT("C"&amp;A3140-$G$2+3):C3140),G3139+(2/($G$2+3))*(C3140-G3139)))</f>
        <v>29352.204923621241</v>
      </c>
      <c r="J3140">
        <f ca="1">IF(F3140="","",IF(C3140&lt;(F3140*(1-'inputs and tables'!$K$14)),0,IF(C3140&gt;(F3140*(1+'inputs and tables'!$K$14)),1,J3139)))</f>
        <v>0</v>
      </c>
      <c r="K3140">
        <f ca="1">IF(G3140="","",IF(C3140&lt;(G3140*(1-'inputs and tables'!$K$14)),0,IF(C3140&gt;(G3140*(1+'inputs and tables'!$K$14)),1,K3139)))</f>
        <v>0</v>
      </c>
      <c r="N3140" s="13">
        <f t="shared" si="150"/>
        <v>105002.73489510251</v>
      </c>
      <c r="O3140" s="10">
        <f ca="1">(O3139+(IF(J3139&lt;&gt;J3138,(-O3139*'inputs and tables'!$K$22-'inputs and tables'!$K$21)-O3139*'inputs and tables'!$K$22,0)*('inputs and tables'!$K$15+'inputs and tables'!$K$16)))*(IF(AND(J3139=0,'inputs and tables'!$K$16=1),(data!C3139/data!C3140-1)*'inputs and tables'!$K$18+1,1)*IF(AND(J3139=1,'inputs and tables'!$K$15=1),(data!C3140/data!C3139-1)*'inputs and tables'!$K$17+1,1))</f>
        <v>46241759.036558188</v>
      </c>
      <c r="P3140" s="10">
        <f ca="1">(P3139+(IF(K3139&lt;&gt;K3138,(-P3139*'inputs and tables'!$K$22-'inputs and tables'!$K$21)-P3139*'inputs and tables'!$K$22,0)*('inputs and tables'!$K$15+'inputs and tables'!$K$16)))*(IF(AND(K3139=0,'inputs and tables'!$K$16=1),data!C3139/data!C3140,1)*IF(AND(K3139=1,'inputs and tables'!$K$15=1),data!C3140/data!C3139,1))</f>
        <v>142345.52913985873</v>
      </c>
      <c r="R3140" s="36">
        <f ca="1">1-O3140/MAX($O$202:O3140)</f>
        <v>0.31754089491000836</v>
      </c>
      <c r="S3140" s="36">
        <f>1-N3140/MAX($N$202:N3140)</f>
        <v>0.56806632951835889</v>
      </c>
    </row>
    <row r="3141" spans="1:19" x14ac:dyDescent="0.4">
      <c r="A3141" s="17">
        <f t="shared" ref="A3141:A3204" si="151">A3140+1</f>
        <v>3139</v>
      </c>
      <c r="B3141">
        <v>1691452800</v>
      </c>
      <c r="C3141">
        <v>29770.01</v>
      </c>
      <c r="D3141" s="14">
        <f t="shared" si="149"/>
        <v>45146</v>
      </c>
      <c r="F3141">
        <f ca="1">IF(A3141&lt;$F$2,"",AVERAGE(INDIRECT("C"&amp;A3141-$F$2+3):C3141))</f>
        <v>29952.279999999995</v>
      </c>
      <c r="G3141" s="2">
        <f ca="1">IF(A3141&lt;$G$2,"",IF(A3141=$G$2,AVERAGE(INDIRECT("C"&amp;A3141-$G$2+3):C3141),G3140+(2/($G$2+3))*(C3141-G3140)))</f>
        <v>29369.983863041612</v>
      </c>
      <c r="J3141">
        <f ca="1">IF(F3141="","",IF(C3141&lt;(F3141*(1-'inputs and tables'!$K$14)),0,IF(C3141&gt;(F3141*(1+'inputs and tables'!$K$14)),1,J3140)))</f>
        <v>0</v>
      </c>
      <c r="K3141">
        <f ca="1">IF(G3141="","",IF(C3141&lt;(G3141*(1-'inputs and tables'!$K$14)),0,IF(C3141&gt;(G3141*(1+'inputs and tables'!$K$14)),1,K3140)))</f>
        <v>1</v>
      </c>
      <c r="N3141" s="13">
        <f t="shared" si="150"/>
        <v>107128.75598258316</v>
      </c>
      <c r="O3141" s="10">
        <f ca="1">(O3140+(IF(J3140&lt;&gt;J3139,(-O3140*'inputs and tables'!$K$22-'inputs and tables'!$K$21)-O3140*'inputs and tables'!$K$22,0)*('inputs and tables'!$K$15+'inputs and tables'!$K$16)))*(IF(AND(J3140=0,'inputs and tables'!$K$16=1),(data!C3140/data!C3141-1)*'inputs and tables'!$K$18+1,1)*IF(AND(J3140=1,'inputs and tables'!$K$15=1),(data!C3141/data!C3140-1)*'inputs and tables'!$K$17+1,1))</f>
        <v>45324069.346873887</v>
      </c>
      <c r="P3141" s="10">
        <f ca="1">(P3140+(IF(K3140&lt;&gt;K3139,(-P3140*'inputs and tables'!$K$22-'inputs and tables'!$K$21)-P3140*'inputs and tables'!$K$22,0)*('inputs and tables'!$K$15+'inputs and tables'!$K$16)))*(IF(AND(K3140=0,'inputs and tables'!$K$16=1),data!C3140/data!C3141,1)*IF(AND(K3140=1,'inputs and tables'!$K$15=1),data!C3141/data!C3140,1))</f>
        <v>139520.61444833432</v>
      </c>
      <c r="R3141" s="36">
        <f ca="1">1-O3141/MAX($O$202:O3141)</f>
        <v>0.33108462026606866</v>
      </c>
      <c r="S3141" s="36">
        <f>1-N3141/MAX($N$202:N3141)</f>
        <v>0.55932084214839395</v>
      </c>
    </row>
    <row r="3142" spans="1:19" x14ac:dyDescent="0.4">
      <c r="A3142" s="17">
        <f t="shared" si="151"/>
        <v>3140</v>
      </c>
      <c r="B3142">
        <v>1691539200</v>
      </c>
      <c r="C3142">
        <v>29562.76</v>
      </c>
      <c r="D3142" s="14">
        <f t="shared" si="149"/>
        <v>45147</v>
      </c>
      <c r="F3142">
        <f ca="1">IF(A3142&lt;$F$2,"",AVERAGE(INDIRECT("C"&amp;A3142-$F$2+3):C3142))</f>
        <v>29936.156818181822</v>
      </c>
      <c r="G3142" s="2">
        <f ca="1">IF(A3142&lt;$G$2,"",IF(A3142=$G$2,AVERAGE(INDIRECT("C"&amp;A3142-$G$2+3):C3142),G3141+(2/($G$2+3))*(C3142-G3141)))</f>
        <v>29378.187102912183</v>
      </c>
      <c r="J3142">
        <f ca="1">IF(F3142="","",IF(C3142&lt;(F3142*(1-'inputs and tables'!$K$14)),0,IF(C3142&gt;(F3142*(1+'inputs and tables'!$K$14)),1,J3141)))</f>
        <v>0</v>
      </c>
      <c r="K3142">
        <f ca="1">IF(G3142="","",IF(C3142&lt;(G3142*(1-'inputs and tables'!$K$14)),0,IF(C3142&gt;(G3142*(1+'inputs and tables'!$K$14)),1,K3141)))</f>
        <v>1</v>
      </c>
      <c r="N3142" s="13">
        <f t="shared" si="150"/>
        <v>106382.95728525687</v>
      </c>
      <c r="O3142" s="10">
        <f ca="1">(O3141+(IF(J3141&lt;&gt;J3140,(-O3141*'inputs and tables'!$K$22-'inputs and tables'!$K$21)-O3141*'inputs and tables'!$K$22,0)*('inputs and tables'!$K$15+'inputs and tables'!$K$16)))*(IF(AND(J3141=0,'inputs and tables'!$K$16=1),(data!C3141/data!C3142-1)*'inputs and tables'!$K$18+1,1)*IF(AND(J3141=1,'inputs and tables'!$K$15=1),(data!C3142/data!C3141-1)*'inputs and tables'!$K$17+1,1))</f>
        <v>45641814.150543764</v>
      </c>
      <c r="P3142" s="10">
        <f ca="1">(P3141+(IF(K3141&lt;&gt;K3140,(-P3141*'inputs and tables'!$K$22-'inputs and tables'!$K$21)-P3141*'inputs and tables'!$K$22,0)*('inputs and tables'!$K$15+'inputs and tables'!$K$16)))*(IF(AND(K3141=0,'inputs and tables'!$K$16=1),data!C3141/data!C3142,1)*IF(AND(K3141=1,'inputs and tables'!$K$15=1),data!C3142/data!C3141,1))</f>
        <v>138272.2145914181</v>
      </c>
      <c r="R3142" s="36">
        <f ca="1">1-O3142/MAX($O$202:O3142)</f>
        <v>0.3263951828640852</v>
      </c>
      <c r="S3142" s="36">
        <f>1-N3142/MAX($N$202:N3142)</f>
        <v>0.56238872003841645</v>
      </c>
    </row>
    <row r="3143" spans="1:19" x14ac:dyDescent="0.4">
      <c r="A3143" s="17">
        <f t="shared" si="151"/>
        <v>3141</v>
      </c>
      <c r="B3143">
        <v>1691625600</v>
      </c>
      <c r="C3143">
        <v>29424.03</v>
      </c>
      <c r="D3143" s="14">
        <f t="shared" si="149"/>
        <v>45148</v>
      </c>
      <c r="F3143">
        <f ca="1">IF(A3143&lt;$F$2,"",AVERAGE(INDIRECT("C"&amp;A3143-$F$2+3):C3143))</f>
        <v>29907.217045454545</v>
      </c>
      <c r="G3143" s="2">
        <f ca="1">IF(A3143&lt;$G$2,"",IF(A3143=$G$2,AVERAGE(INDIRECT("C"&amp;A3143-$G$2+3):C3143),G3142+(2/($G$2+3))*(C3143-G3142)))</f>
        <v>29380.137864490389</v>
      </c>
      <c r="J3143">
        <f ca="1">IF(F3143="","",IF(C3143&lt;(F3143*(1-'inputs and tables'!$K$14)),0,IF(C3143&gt;(F3143*(1+'inputs and tables'!$K$14)),1,J3142)))</f>
        <v>0</v>
      </c>
      <c r="K3143">
        <f ca="1">IF(G3143="","",IF(C3143&lt;(G3143*(1-'inputs and tables'!$K$14)),0,IF(C3143&gt;(G3143*(1+'inputs and tables'!$K$14)),1,K3142)))</f>
        <v>1</v>
      </c>
      <c r="N3143" s="13">
        <f t="shared" si="150"/>
        <v>105883.73097268715</v>
      </c>
      <c r="O3143" s="10">
        <f ca="1">(O3142+(IF(J3142&lt;&gt;J3141,(-O3142*'inputs and tables'!$K$22-'inputs and tables'!$K$21)-O3142*'inputs and tables'!$K$22,0)*('inputs and tables'!$K$15+'inputs and tables'!$K$16)))*(IF(AND(J3142=0,'inputs and tables'!$K$16=1),(data!C3142/data!C3143-1)*'inputs and tables'!$K$18+1,1)*IF(AND(J3142=1,'inputs and tables'!$K$15=1),(data!C3143/data!C3142-1)*'inputs and tables'!$K$17+1,1))</f>
        <v>45857008.631962694</v>
      </c>
      <c r="P3143" s="10">
        <f ca="1">(P3142+(IF(K3142&lt;&gt;K3141,(-P3142*'inputs and tables'!$K$22-'inputs and tables'!$K$21)-P3142*'inputs and tables'!$K$22,0)*('inputs and tables'!$K$15+'inputs and tables'!$K$16)))*(IF(AND(K3142=0,'inputs and tables'!$K$16=1),data!C3142/data!C3143,1)*IF(AND(K3142=1,'inputs and tables'!$K$15=1),data!C3143/data!C3142,1))</f>
        <v>137623.3406591375</v>
      </c>
      <c r="R3143" s="36">
        <f ca="1">1-O3143/MAX($O$202:O3143)</f>
        <v>0.32321923462445701</v>
      </c>
      <c r="S3143" s="36">
        <f>1-N3143/MAX($N$202:N3143)</f>
        <v>0.56444231086921404</v>
      </c>
    </row>
    <row r="3144" spans="1:19" x14ac:dyDescent="0.4">
      <c r="A3144" s="17">
        <f t="shared" si="151"/>
        <v>3142</v>
      </c>
      <c r="B3144">
        <v>1691712000</v>
      </c>
      <c r="C3144">
        <v>29400.45</v>
      </c>
      <c r="D3144" s="14">
        <f t="shared" si="149"/>
        <v>45149</v>
      </c>
      <c r="F3144">
        <f ca="1">IF(A3144&lt;$F$2,"",AVERAGE(INDIRECT("C"&amp;A3144-$F$2+3):C3144))</f>
        <v>29891.88772727273</v>
      </c>
      <c r="G3144" s="2">
        <f ca="1">IF(A3144&lt;$G$2,"",IF(A3144=$G$2,AVERAGE(INDIRECT("C"&amp;A3144-$G$2+3):C3144),G3143+(2/($G$2+3))*(C3144-G3143)))</f>
        <v>29381.002210682287</v>
      </c>
      <c r="J3144">
        <f ca="1">IF(F3144="","",IF(C3144&lt;(F3144*(1-'inputs and tables'!$K$14)),0,IF(C3144&gt;(F3144*(1+'inputs and tables'!$K$14)),1,J3143)))</f>
        <v>0</v>
      </c>
      <c r="K3144">
        <f ca="1">IF(G3144="","",IF(C3144&lt;(G3144*(1-'inputs and tables'!$K$14)),0,IF(C3144&gt;(G3144*(1+'inputs and tables'!$K$14)),1,K3143)))</f>
        <v>1</v>
      </c>
      <c r="N3144" s="13">
        <f t="shared" si="150"/>
        <v>105798.87725358966</v>
      </c>
      <c r="O3144" s="10">
        <f ca="1">(O3143+(IF(J3143&lt;&gt;J3142,(-O3143*'inputs and tables'!$K$22-'inputs and tables'!$K$21)-O3143*'inputs and tables'!$K$22,0)*('inputs and tables'!$K$15+'inputs and tables'!$K$16)))*(IF(AND(J3143=0,'inputs and tables'!$K$16=1),(data!C3143/data!C3144-1)*'inputs and tables'!$K$18+1,1)*IF(AND(J3143=1,'inputs and tables'!$K$15=1),(data!C3144/data!C3143-1)*'inputs and tables'!$K$17+1,1))</f>
        <v>45893787.261661954</v>
      </c>
      <c r="P3144" s="10">
        <f ca="1">(P3143+(IF(K3143&lt;&gt;K3142,(-P3143*'inputs and tables'!$K$22-'inputs and tables'!$K$21)-P3143*'inputs and tables'!$K$22,0)*('inputs and tables'!$K$15+'inputs and tables'!$K$16)))*(IF(AND(K3143=0,'inputs and tables'!$K$16=1),data!C3143/data!C3144,1)*IF(AND(K3143=1,'inputs and tables'!$K$15=1),data!C3144/data!C3143,1))</f>
        <v>137513.05126734643</v>
      </c>
      <c r="R3144" s="36">
        <f ca="1">1-O3144/MAX($O$202:O3144)</f>
        <v>0.32267643713504601</v>
      </c>
      <c r="S3144" s="36">
        <f>1-N3144/MAX($N$202:N3144)</f>
        <v>0.56479136061901736</v>
      </c>
    </row>
    <row r="3145" spans="1:19" x14ac:dyDescent="0.4">
      <c r="A3145" s="17">
        <f t="shared" si="151"/>
        <v>3143</v>
      </c>
      <c r="B3145">
        <v>1691798400</v>
      </c>
      <c r="C3145">
        <v>29416.959999999999</v>
      </c>
      <c r="D3145" s="14">
        <f t="shared" si="149"/>
        <v>45150</v>
      </c>
      <c r="F3145">
        <f ca="1">IF(A3145&lt;$F$2,"",AVERAGE(INDIRECT("C"&amp;A3145-$F$2+3):C3145))</f>
        <v>29868.489772727273</v>
      </c>
      <c r="G3145" s="2">
        <f ca="1">IF(A3145&lt;$G$2,"",IF(A3145=$G$2,AVERAGE(INDIRECT("C"&amp;A3145-$G$2+3):C3145),G3144+(2/($G$2+3))*(C3145-G3144)))</f>
        <v>29382.53232937666</v>
      </c>
      <c r="J3145">
        <f ca="1">IF(F3145="","",IF(C3145&lt;(F3145*(1-'inputs and tables'!$K$14)),0,IF(C3145&gt;(F3145*(1+'inputs and tables'!$K$14)),1,J3144)))</f>
        <v>0</v>
      </c>
      <c r="K3145">
        <f ca="1">IF(G3145="","",IF(C3145&lt;(G3145*(1-'inputs and tables'!$K$14)),0,IF(C3145&gt;(G3145*(1+'inputs and tables'!$K$14)),1,K3144)))</f>
        <v>1</v>
      </c>
      <c r="N3145" s="13">
        <f t="shared" si="150"/>
        <v>105858.28925114265</v>
      </c>
      <c r="O3145" s="10">
        <f ca="1">(O3144+(IF(J3144&lt;&gt;J3143,(-O3144*'inputs and tables'!$K$22-'inputs and tables'!$K$21)-O3144*'inputs and tables'!$K$22,0)*('inputs and tables'!$K$15+'inputs and tables'!$K$16)))*(IF(AND(J3144=0,'inputs and tables'!$K$16=1),(data!C3144/data!C3145-1)*'inputs and tables'!$K$18+1,1)*IF(AND(J3144=1,'inputs and tables'!$K$15=1),(data!C3145/data!C3144-1)*'inputs and tables'!$K$17+1,1))</f>
        <v>45868029.79291977</v>
      </c>
      <c r="P3145" s="10">
        <f ca="1">(P3144+(IF(K3144&lt;&gt;K3143,(-P3144*'inputs and tables'!$K$22-'inputs and tables'!$K$21)-P3144*'inputs and tables'!$K$22,0)*('inputs and tables'!$K$15+'inputs and tables'!$K$16)))*(IF(AND(K3144=0,'inputs and tables'!$K$16=1),data!C3144/data!C3145,1)*IF(AND(K3144=1,'inputs and tables'!$K$15=1),data!C3145/data!C3144,1))</f>
        <v>137590.2725505725</v>
      </c>
      <c r="R3145" s="36">
        <f ca="1">1-O3145/MAX($O$202:O3145)</f>
        <v>0.32305657879560179</v>
      </c>
      <c r="S3145" s="36">
        <f>1-N3145/MAX($N$202:N3145)</f>
        <v>0.56454696658300152</v>
      </c>
    </row>
    <row r="3146" spans="1:19" x14ac:dyDescent="0.4">
      <c r="A3146" s="17">
        <f t="shared" si="151"/>
        <v>3144</v>
      </c>
      <c r="B3146">
        <v>1691884800</v>
      </c>
      <c r="C3146">
        <v>29275.94</v>
      </c>
      <c r="D3146" s="14">
        <f t="shared" si="149"/>
        <v>45151</v>
      </c>
      <c r="F3146">
        <f ca="1">IF(A3146&lt;$F$2,"",AVERAGE(INDIRECT("C"&amp;A3146-$F$2+3):C3146))</f>
        <v>29841.426590909097</v>
      </c>
      <c r="G3146" s="2">
        <f ca="1">IF(A3146&lt;$G$2,"",IF(A3146=$G$2,AVERAGE(INDIRECT("C"&amp;A3146-$G$2+3):C3146),G3145+(2/($G$2+3))*(C3146-G3145)))</f>
        <v>29377.996485573396</v>
      </c>
      <c r="J3146">
        <f ca="1">IF(F3146="","",IF(C3146&lt;(F3146*(1-'inputs and tables'!$K$14)),0,IF(C3146&gt;(F3146*(1+'inputs and tables'!$K$14)),1,J3145)))</f>
        <v>0</v>
      </c>
      <c r="K3146">
        <f ca="1">IF(G3146="","",IF(C3146&lt;(G3146*(1-'inputs and tables'!$K$14)),0,IF(C3146&gt;(G3146*(1+'inputs and tables'!$K$14)),1,K3145)))</f>
        <v>0</v>
      </c>
      <c r="N3146" s="13">
        <f t="shared" si="150"/>
        <v>105350.82226780392</v>
      </c>
      <c r="O3146" s="10">
        <f ca="1">(O3145+(IF(J3145&lt;&gt;J3144,(-O3145*'inputs and tables'!$K$22-'inputs and tables'!$K$21)-O3145*'inputs and tables'!$K$22,0)*('inputs and tables'!$K$15+'inputs and tables'!$K$16)))*(IF(AND(J3145=0,'inputs and tables'!$K$16=1),(data!C3145/data!C3146-1)*'inputs and tables'!$K$18+1,1)*IF(AND(J3145=1,'inputs and tables'!$K$15=1),(data!C3146/data!C3145-1)*'inputs and tables'!$K$17+1,1))</f>
        <v>46088972.640917055</v>
      </c>
      <c r="P3146" s="10">
        <f ca="1">(P3145+(IF(K3145&lt;&gt;K3144,(-P3145*'inputs and tables'!$K$22-'inputs and tables'!$K$21)-P3145*'inputs and tables'!$K$22,0)*('inputs and tables'!$K$15+'inputs and tables'!$K$16)))*(IF(AND(K3145=0,'inputs and tables'!$K$16=1),data!C3145/data!C3146,1)*IF(AND(K3145=1,'inputs and tables'!$K$15=1),data!C3146/data!C3145,1))</f>
        <v>136930.68773164213</v>
      </c>
      <c r="R3146" s="36">
        <f ca="1">1-O3146/MAX($O$202:O3146)</f>
        <v>0.31979579327485519</v>
      </c>
      <c r="S3146" s="36">
        <f>1-N3146/MAX($N$202:N3146)</f>
        <v>0.56663445579917027</v>
      </c>
    </row>
    <row r="3147" spans="1:19" x14ac:dyDescent="0.4">
      <c r="A3147" s="17">
        <f t="shared" si="151"/>
        <v>3145</v>
      </c>
      <c r="B3147">
        <v>1691971200</v>
      </c>
      <c r="C3147">
        <v>29405.49</v>
      </c>
      <c r="D3147" s="14">
        <f t="shared" si="149"/>
        <v>45152</v>
      </c>
      <c r="F3147">
        <f ca="1">IF(A3147&lt;$F$2,"",AVERAGE(INDIRECT("C"&amp;A3147-$F$2+3):C3147))</f>
        <v>29814.569318181821</v>
      </c>
      <c r="G3147" s="2">
        <f ca="1">IF(A3147&lt;$G$2,"",IF(A3147=$G$2,AVERAGE(INDIRECT("C"&amp;A3147-$G$2+3):C3147),G3146+(2/($G$2+3))*(C3147-G3146)))</f>
        <v>29379.166422357506</v>
      </c>
      <c r="J3147">
        <f ca="1">IF(F3147="","",IF(C3147&lt;(F3147*(1-'inputs and tables'!$K$14)),0,IF(C3147&gt;(F3147*(1+'inputs and tables'!$K$14)),1,J3146)))</f>
        <v>0</v>
      </c>
      <c r="K3147">
        <f ca="1">IF(G3147="","",IF(C3147&lt;(G3147*(1-'inputs and tables'!$K$14)),0,IF(C3147&gt;(G3147*(1+'inputs and tables'!$K$14)),1,K3146)))</f>
        <v>1</v>
      </c>
      <c r="N3147" s="13">
        <f t="shared" si="150"/>
        <v>105817.01392637387</v>
      </c>
      <c r="O3147" s="10">
        <f ca="1">(O3146+(IF(J3146&lt;&gt;J3145,(-O3146*'inputs and tables'!$K$22-'inputs and tables'!$K$21)-O3146*'inputs and tables'!$K$22,0)*('inputs and tables'!$K$15+'inputs and tables'!$K$16)))*(IF(AND(J3146=0,'inputs and tables'!$K$16=1),(data!C3146/data!C3147-1)*'inputs and tables'!$K$18+1,1)*IF(AND(J3146=1,'inputs and tables'!$K$15=1),(data!C3147/data!C3146-1)*'inputs and tables'!$K$17+1,1))</f>
        <v>45885921.224136353</v>
      </c>
      <c r="P3147" s="10">
        <f ca="1">(P3146+(IF(K3146&lt;&gt;K3145,(-P3146*'inputs and tables'!$K$22-'inputs and tables'!$K$21)-P3146*'inputs and tables'!$K$22,0)*('inputs and tables'!$K$15+'inputs and tables'!$K$16)))*(IF(AND(K3146=0,'inputs and tables'!$K$16=1),data!C3146/data!C3147,1)*IF(AND(K3146=1,'inputs and tables'!$K$15=1),data!C3147/data!C3146,1))</f>
        <v>136054.76558948381</v>
      </c>
      <c r="R3147" s="36">
        <f ca="1">1-O3147/MAX($O$202:O3147)</f>
        <v>0.32279252806761805</v>
      </c>
      <c r="S3147" s="36">
        <f>1-N3147/MAX($N$202:N3147)</f>
        <v>0.5647167545656242</v>
      </c>
    </row>
    <row r="3148" spans="1:19" x14ac:dyDescent="0.4">
      <c r="A3148" s="17">
        <f t="shared" si="151"/>
        <v>3146</v>
      </c>
      <c r="B3148">
        <v>1692057600</v>
      </c>
      <c r="C3148">
        <v>29170.14</v>
      </c>
      <c r="D3148" s="14">
        <f t="shared" si="149"/>
        <v>45153</v>
      </c>
      <c r="F3148">
        <f ca="1">IF(A3148&lt;$F$2,"",AVERAGE(INDIRECT("C"&amp;A3148-$F$2+3):C3148))</f>
        <v>29781.765454545453</v>
      </c>
      <c r="G3148" s="2">
        <f ca="1">IF(A3148&lt;$G$2,"",IF(A3148=$G$2,AVERAGE(INDIRECT("C"&amp;A3148-$G$2+3):C3148),G3147+(2/($G$2+3))*(C3148-G3147)))</f>
        <v>29370.27168098059</v>
      </c>
      <c r="J3148">
        <f ca="1">IF(F3148="","",IF(C3148&lt;(F3148*(1-'inputs and tables'!$K$14)),0,IF(C3148&gt;(F3148*(1+'inputs and tables'!$K$14)),1,J3147)))</f>
        <v>0</v>
      </c>
      <c r="K3148">
        <f ca="1">IF(G3148="","",IF(C3148&lt;(G3148*(1-'inputs and tables'!$K$14)),0,IF(C3148&gt;(G3148*(1+'inputs and tables'!$K$14)),1,K3147)))</f>
        <v>0</v>
      </c>
      <c r="N3148" s="13">
        <f t="shared" si="150"/>
        <v>104970.09608118332</v>
      </c>
      <c r="O3148" s="10">
        <f ca="1">(O3147+(IF(J3147&lt;&gt;J3146,(-O3147*'inputs and tables'!$K$22-'inputs and tables'!$K$21)-O3147*'inputs and tables'!$K$22,0)*('inputs and tables'!$K$15+'inputs and tables'!$K$16)))*(IF(AND(J3147=0,'inputs and tables'!$K$16=1),(data!C3147/data!C3148-1)*'inputs and tables'!$K$18+1,1)*IF(AND(J3147=1,'inputs and tables'!$K$15=1),(data!C3148/data!C3147-1)*'inputs and tables'!$K$17+1,1))</f>
        <v>46256137.190192759</v>
      </c>
      <c r="P3148" s="10">
        <f ca="1">(P3147+(IF(K3147&lt;&gt;K3146,(-P3147*'inputs and tables'!$K$22-'inputs and tables'!$K$21)-P3147*'inputs and tables'!$K$22,0)*('inputs and tables'!$K$15+'inputs and tables'!$K$16)))*(IF(AND(K3147=0,'inputs and tables'!$K$16=1),data!C3147/data!C3148,1)*IF(AND(K3147=1,'inputs and tables'!$K$15=1),data!C3148/data!C3147,1))</f>
        <v>134695.90497531585</v>
      </c>
      <c r="R3148" s="36">
        <f ca="1">1-O3148/MAX($O$202:O3148)</f>
        <v>0.31732869489714688</v>
      </c>
      <c r="S3148" s="36">
        <f>1-N3148/MAX($N$202:N3148)</f>
        <v>0.56820059080888963</v>
      </c>
    </row>
    <row r="3149" spans="1:19" x14ac:dyDescent="0.4">
      <c r="A3149" s="17">
        <f t="shared" si="151"/>
        <v>3147</v>
      </c>
      <c r="B3149">
        <v>1692144000</v>
      </c>
      <c r="C3149">
        <v>28700.51</v>
      </c>
      <c r="D3149" s="14">
        <f t="shared" si="149"/>
        <v>45154</v>
      </c>
      <c r="F3149">
        <f ca="1">IF(A3149&lt;$F$2,"",AVERAGE(INDIRECT("C"&amp;A3149-$F$2+3):C3149))</f>
        <v>29725.827045454542</v>
      </c>
      <c r="G3149" s="2">
        <f ca="1">IF(A3149&lt;$G$2,"",IF(A3149=$G$2,AVERAGE(INDIRECT("C"&amp;A3149-$G$2+3):C3149),G3148+(2/($G$2+3))*(C3149-G3148)))</f>
        <v>29341.771183917586</v>
      </c>
      <c r="J3149">
        <f ca="1">IF(F3149="","",IF(C3149&lt;(F3149*(1-'inputs and tables'!$K$14)),0,IF(C3149&gt;(F3149*(1+'inputs and tables'!$K$14)),1,J3148)))</f>
        <v>0</v>
      </c>
      <c r="K3149">
        <f ca="1">IF(G3149="","",IF(C3149&lt;(G3149*(1-'inputs and tables'!$K$14)),0,IF(C3149&gt;(G3149*(1+'inputs and tables'!$K$14)),1,K3148)))</f>
        <v>0</v>
      </c>
      <c r="N3149" s="13">
        <f t="shared" si="150"/>
        <v>103280.11083522269</v>
      </c>
      <c r="O3149" s="10">
        <f ca="1">(O3148+(IF(J3148&lt;&gt;J3147,(-O3148*'inputs and tables'!$K$22-'inputs and tables'!$K$21)-O3148*'inputs and tables'!$K$22,0)*('inputs and tables'!$K$15+'inputs and tables'!$K$16)))*(IF(AND(J3148=0,'inputs and tables'!$K$16=1),(data!C3148/data!C3149-1)*'inputs and tables'!$K$18+1,1)*IF(AND(J3148=1,'inputs and tables'!$K$15=1),(data!C3149/data!C3148-1)*'inputs and tables'!$K$17+1,1))</f>
        <v>47013032.092361055</v>
      </c>
      <c r="P3149" s="10">
        <f ca="1">(P3148+(IF(K3148&lt;&gt;K3147,(-P3148*'inputs and tables'!$K$22-'inputs and tables'!$K$21)-P3148*'inputs and tables'!$K$22,0)*('inputs and tables'!$K$15+'inputs and tables'!$K$16)))*(IF(AND(K3148=0,'inputs and tables'!$K$16=1),data!C3148/data!C3149,1)*IF(AND(K3148=1,'inputs and tables'!$K$15=1),data!C3149/data!C3148,1))</f>
        <v>136626.15085047431</v>
      </c>
      <c r="R3149" s="36">
        <f ca="1">1-O3149/MAX($O$202:O3149)</f>
        <v>0.30615805977549049</v>
      </c>
      <c r="S3149" s="36">
        <f>1-N3149/MAX($N$202:N3149)</f>
        <v>0.57515242431186298</v>
      </c>
    </row>
    <row r="3150" spans="1:19" x14ac:dyDescent="0.4">
      <c r="A3150" s="17">
        <f t="shared" si="151"/>
        <v>3148</v>
      </c>
      <c r="B3150">
        <v>1692230400</v>
      </c>
      <c r="C3150">
        <v>26627.57</v>
      </c>
      <c r="D3150" s="14">
        <f t="shared" si="149"/>
        <v>45155</v>
      </c>
      <c r="F3150">
        <f ca="1">IF(A3150&lt;$F$2,"",AVERAGE(INDIRECT("C"&amp;A3150-$F$2+3):C3150))</f>
        <v>29631.6525</v>
      </c>
      <c r="G3150" s="2">
        <f ca="1">IF(A3150&lt;$G$2,"",IF(A3150=$G$2,AVERAGE(INDIRECT("C"&amp;A3150-$G$2+3):C3150),G3149+(2/($G$2+3))*(C3150-G3149)))</f>
        <v>29226.27326119769</v>
      </c>
      <c r="J3150">
        <f ca="1">IF(F3150="","",IF(C3150&lt;(F3150*(1-'inputs and tables'!$K$14)),0,IF(C3150&gt;(F3150*(1+'inputs and tables'!$K$14)),1,J3149)))</f>
        <v>0</v>
      </c>
      <c r="K3150">
        <f ca="1">IF(G3150="","",IF(C3150&lt;(G3150*(1-'inputs and tables'!$K$14)),0,IF(C3150&gt;(G3150*(1+'inputs and tables'!$K$14)),1,K3149)))</f>
        <v>0</v>
      </c>
      <c r="N3150" s="13">
        <f t="shared" si="150"/>
        <v>95820.540501637457</v>
      </c>
      <c r="O3150" s="10">
        <f ca="1">(O3149+(IF(J3149&lt;&gt;J3148,(-O3149*'inputs and tables'!$K$22-'inputs and tables'!$K$21)-O3149*'inputs and tables'!$K$22,0)*('inputs and tables'!$K$15+'inputs and tables'!$K$16)))*(IF(AND(J3149=0,'inputs and tables'!$K$16=1),(data!C3149/data!C3150-1)*'inputs and tables'!$K$18+1,1)*IF(AND(J3149=1,'inputs and tables'!$K$15=1),(data!C3150/data!C3149-1)*'inputs and tables'!$K$17+1,1))</f>
        <v>50672967.818585373</v>
      </c>
      <c r="P3150" s="10">
        <f ca="1">(P3149+(IF(K3149&lt;&gt;K3148,(-P3149*'inputs and tables'!$K$22-'inputs and tables'!$K$21)-P3149*'inputs and tables'!$K$22,0)*('inputs and tables'!$K$15+'inputs and tables'!$K$16)))*(IF(AND(K3149=0,'inputs and tables'!$K$16=1),data!C3149/data!C3150,1)*IF(AND(K3149=1,'inputs and tables'!$K$15=1),data!C3150/data!C3149,1))</f>
        <v>147262.41293311954</v>
      </c>
      <c r="R3150" s="36">
        <f ca="1">1-O3150/MAX($O$202:O3150)</f>
        <v>0.25214289010101421</v>
      </c>
      <c r="S3150" s="36">
        <f>1-N3150/MAX($N$202:N3150)</f>
        <v>0.60583771643897033</v>
      </c>
    </row>
    <row r="3151" spans="1:19" x14ac:dyDescent="0.4">
      <c r="A3151" s="17">
        <f t="shared" si="151"/>
        <v>3149</v>
      </c>
      <c r="B3151">
        <v>1692316800</v>
      </c>
      <c r="C3151">
        <v>26048.89</v>
      </c>
      <c r="D3151" s="14">
        <f t="shared" si="149"/>
        <v>45156</v>
      </c>
      <c r="F3151">
        <f ca="1">IF(A3151&lt;$F$2,"",AVERAGE(INDIRECT("C"&amp;A3151-$F$2+3):C3151))</f>
        <v>29530.507499999996</v>
      </c>
      <c r="G3151" s="2">
        <f ca="1">IF(A3151&lt;$G$2,"",IF(A3151=$G$2,AVERAGE(INDIRECT("C"&amp;A3151-$G$2+3):C3151),G3150+(2/($G$2+3))*(C3151-G3150)))</f>
        <v>29091.065462848852</v>
      </c>
      <c r="J3151">
        <f ca="1">IF(F3151="","",IF(C3151&lt;(F3151*(1-'inputs and tables'!$K$14)),0,IF(C3151&gt;(F3151*(1+'inputs and tables'!$K$14)),1,J3150)))</f>
        <v>0</v>
      </c>
      <c r="K3151">
        <f ca="1">IF(G3151="","",IF(C3151&lt;(G3151*(1-'inputs and tables'!$K$14)),0,IF(C3151&gt;(G3151*(1+'inputs and tables'!$K$14)),1,K3150)))</f>
        <v>0</v>
      </c>
      <c r="N3151" s="13">
        <f t="shared" si="150"/>
        <v>93738.13379394736</v>
      </c>
      <c r="O3151" s="10">
        <f ca="1">(O3150+(IF(J3150&lt;&gt;J3149,(-O3150*'inputs and tables'!$K$22-'inputs and tables'!$K$21)-O3150*'inputs and tables'!$K$22,0)*('inputs and tables'!$K$15+'inputs and tables'!$K$16)))*(IF(AND(J3150=0,'inputs and tables'!$K$16=1),(data!C3150/data!C3151-1)*'inputs and tables'!$K$18+1,1)*IF(AND(J3150=1,'inputs and tables'!$K$15=1),(data!C3151/data!C3150-1)*'inputs and tables'!$K$17+1,1))</f>
        <v>51798675.402181417</v>
      </c>
      <c r="P3151" s="10">
        <f ca="1">(P3150+(IF(K3150&lt;&gt;K3149,(-P3150*'inputs and tables'!$K$22-'inputs and tables'!$K$21)-P3150*'inputs and tables'!$K$22,0)*('inputs and tables'!$K$15+'inputs and tables'!$K$16)))*(IF(AND(K3150=0,'inputs and tables'!$K$16=1),data!C3150/data!C3151,1)*IF(AND(K3150=1,'inputs and tables'!$K$15=1),data!C3151/data!C3150,1))</f>
        <v>150533.86953323332</v>
      </c>
      <c r="R3151" s="36">
        <f ca="1">1-O3151/MAX($O$202:O3151)</f>
        <v>0.23552913218824523</v>
      </c>
      <c r="S3151" s="36">
        <f>1-N3151/MAX($N$202:N3151)</f>
        <v>0.61440379401387091</v>
      </c>
    </row>
    <row r="3152" spans="1:19" x14ac:dyDescent="0.4">
      <c r="A3152" s="17">
        <f t="shared" si="151"/>
        <v>3150</v>
      </c>
      <c r="B3152">
        <v>1692403200</v>
      </c>
      <c r="C3152">
        <v>26096.42</v>
      </c>
      <c r="D3152" s="14">
        <f t="shared" si="149"/>
        <v>45157</v>
      </c>
      <c r="F3152">
        <f ca="1">IF(A3152&lt;$F$2,"",AVERAGE(INDIRECT("C"&amp;A3152-$F$2+3):C3152))</f>
        <v>29444.076590909088</v>
      </c>
      <c r="G3152" s="2">
        <f ca="1">IF(A3152&lt;$G$2,"",IF(A3152=$G$2,AVERAGE(INDIRECT("C"&amp;A3152-$G$2+3):C3152),G3151+(2/($G$2+3))*(C3152-G3151)))</f>
        <v>28963.633741025496</v>
      </c>
      <c r="J3152">
        <f ca="1">IF(F3152="","",IF(C3152&lt;(F3152*(1-'inputs and tables'!$K$14)),0,IF(C3152&gt;(F3152*(1+'inputs and tables'!$K$14)),1,J3151)))</f>
        <v>0</v>
      </c>
      <c r="K3152">
        <f ca="1">IF(G3152="","",IF(C3152&lt;(G3152*(1-'inputs and tables'!$K$14)),0,IF(C3152&gt;(G3152*(1+'inputs and tables'!$K$14)),1,K3151)))</f>
        <v>0</v>
      </c>
      <c r="N3152" s="13">
        <f t="shared" si="150"/>
        <v>93909.172694231631</v>
      </c>
      <c r="O3152" s="10">
        <f ca="1">(O3151+(IF(J3151&lt;&gt;J3150,(-O3151*'inputs and tables'!$K$22-'inputs and tables'!$K$21)-O3151*'inputs and tables'!$K$22,0)*('inputs and tables'!$K$15+'inputs and tables'!$K$16)))*(IF(AND(J3151=0,'inputs and tables'!$K$16=1),(data!C3151/data!C3152-1)*'inputs and tables'!$K$18+1,1)*IF(AND(J3151=1,'inputs and tables'!$K$15=1),(data!C3152/data!C3151-1)*'inputs and tables'!$K$17+1,1))</f>
        <v>51704333.303078718</v>
      </c>
      <c r="P3152" s="10">
        <f ca="1">(P3151+(IF(K3151&lt;&gt;K3150,(-P3151*'inputs and tables'!$K$22-'inputs and tables'!$K$21)-P3151*'inputs and tables'!$K$22,0)*('inputs and tables'!$K$15+'inputs and tables'!$K$16)))*(IF(AND(K3151=0,'inputs and tables'!$K$16=1),data!C3151/data!C3152,1)*IF(AND(K3151=1,'inputs and tables'!$K$15=1),data!C3152/data!C3151,1))</f>
        <v>150259.69879184756</v>
      </c>
      <c r="R3152" s="36">
        <f ca="1">1-O3152/MAX($O$202:O3152)</f>
        <v>0.23692148027074433</v>
      </c>
      <c r="S3152" s="36">
        <f>1-N3152/MAX($N$202:N3152)</f>
        <v>0.61370021748256698</v>
      </c>
    </row>
    <row r="3153" spans="1:19" x14ac:dyDescent="0.4">
      <c r="A3153" s="17">
        <f t="shared" si="151"/>
        <v>3151</v>
      </c>
      <c r="B3153">
        <v>1692489600</v>
      </c>
      <c r="C3153">
        <v>26189.14</v>
      </c>
      <c r="D3153" s="14">
        <f t="shared" si="149"/>
        <v>45158</v>
      </c>
      <c r="F3153">
        <f ca="1">IF(A3153&lt;$F$2,"",AVERAGE(INDIRECT("C"&amp;A3153-$F$2+3):C3153))</f>
        <v>29349.46431818181</v>
      </c>
      <c r="G3153" s="2">
        <f ca="1">IF(A3153&lt;$G$2,"",IF(A3153=$G$2,AVERAGE(INDIRECT("C"&amp;A3153-$G$2+3):C3153),G3152+(2/($G$2+3))*(C3153-G3152)))</f>
        <v>28845.570177577603</v>
      </c>
      <c r="J3153">
        <f ca="1">IF(F3153="","",IF(C3153&lt;(F3153*(1-'inputs and tables'!$K$14)),0,IF(C3153&gt;(F3153*(1+'inputs and tables'!$K$14)),1,J3152)))</f>
        <v>0</v>
      </c>
      <c r="K3153">
        <f ca="1">IF(G3153="","",IF(C3153&lt;(G3153*(1-'inputs and tables'!$K$14)),0,IF(C3153&gt;(G3153*(1+'inputs and tables'!$K$14)),1,K3152)))</f>
        <v>0</v>
      </c>
      <c r="N3153" s="13">
        <f t="shared" si="150"/>
        <v>94242.829896721829</v>
      </c>
      <c r="O3153" s="10">
        <f ca="1">(O3152+(IF(J3152&lt;&gt;J3151,(-O3152*'inputs and tables'!$K$22-'inputs and tables'!$K$21)-O3152*'inputs and tables'!$K$22,0)*('inputs and tables'!$K$15+'inputs and tables'!$K$16)))*(IF(AND(J3152=0,'inputs and tables'!$K$16=1),(data!C3152/data!C3153-1)*'inputs and tables'!$K$18+1,1)*IF(AND(J3152=1,'inputs and tables'!$K$15=1),(data!C3153/data!C3152-1)*'inputs and tables'!$K$17+1,1))</f>
        <v>51521279.34316016</v>
      </c>
      <c r="P3153" s="10">
        <f ca="1">(P3152+(IF(K3152&lt;&gt;K3151,(-P3152*'inputs and tables'!$K$22-'inputs and tables'!$K$21)-P3152*'inputs and tables'!$K$22,0)*('inputs and tables'!$K$15+'inputs and tables'!$K$16)))*(IF(AND(K3152=0,'inputs and tables'!$K$16=1),data!C3152/data!C3153,1)*IF(AND(K3152=1,'inputs and tables'!$K$15=1),data!C3153/data!C3152,1))</f>
        <v>149727.71953357561</v>
      </c>
      <c r="R3153" s="36">
        <f ca="1">1-O3153/MAX($O$202:O3153)</f>
        <v>0.23962308255128117</v>
      </c>
      <c r="S3153" s="36">
        <f>1-N3153/MAX($N$202:N3153)</f>
        <v>0.61232770294474848</v>
      </c>
    </row>
    <row r="3154" spans="1:19" x14ac:dyDescent="0.4">
      <c r="A3154" s="17">
        <f t="shared" si="151"/>
        <v>3152</v>
      </c>
      <c r="B3154">
        <v>1692576000</v>
      </c>
      <c r="C3154">
        <v>26125.18</v>
      </c>
      <c r="D3154" s="14">
        <f t="shared" si="149"/>
        <v>45159</v>
      </c>
      <c r="F3154">
        <f ca="1">IF(A3154&lt;$F$2,"",AVERAGE(INDIRECT("C"&amp;A3154-$F$2+3):C3154))</f>
        <v>29254.770909090901</v>
      </c>
      <c r="G3154" s="2">
        <f ca="1">IF(A3154&lt;$G$2,"",IF(A3154=$G$2,AVERAGE(INDIRECT("C"&amp;A3154-$G$2+3):C3154),G3153+(2/($G$2+3))*(C3154-G3153)))</f>
        <v>28729.808893425365</v>
      </c>
      <c r="J3154">
        <f ca="1">IF(F3154="","",IF(C3154&lt;(F3154*(1-'inputs and tables'!$K$14)),0,IF(C3154&gt;(F3154*(1+'inputs and tables'!$K$14)),1,J3153)))</f>
        <v>0</v>
      </c>
      <c r="K3154">
        <f ca="1">IF(G3154="","",IF(C3154&lt;(G3154*(1-'inputs and tables'!$K$14)),0,IF(C3154&gt;(G3154*(1+'inputs and tables'!$K$14)),1,K3153)))</f>
        <v>0</v>
      </c>
      <c r="N3154" s="13">
        <f t="shared" si="150"/>
        <v>94012.66688257955</v>
      </c>
      <c r="O3154" s="10">
        <f ca="1">(O3153+(IF(J3153&lt;&gt;J3152,(-O3153*'inputs and tables'!$K$22-'inputs and tables'!$K$21)-O3153*'inputs and tables'!$K$22,0)*('inputs and tables'!$K$15+'inputs and tables'!$K$16)))*(IF(AND(J3153=0,'inputs and tables'!$K$16=1),(data!C3153/data!C3154-1)*'inputs and tables'!$K$18+1,1)*IF(AND(J3153=1,'inputs and tables'!$K$15=1),(data!C3154/data!C3153-1)*'inputs and tables'!$K$17+1,1))</f>
        <v>51647414.398566037</v>
      </c>
      <c r="P3154" s="10">
        <f ca="1">(P3153+(IF(K3153&lt;&gt;K3152,(-P3153*'inputs and tables'!$K$22-'inputs and tables'!$K$21)-P3153*'inputs and tables'!$K$22,0)*('inputs and tables'!$K$15+'inputs and tables'!$K$16)))*(IF(AND(K3153=0,'inputs and tables'!$K$16=1),data!C3153/data!C3154,1)*IF(AND(K3153=1,'inputs and tables'!$K$15=1),data!C3154/data!C3153,1))</f>
        <v>150094.28485260374</v>
      </c>
      <c r="R3154" s="36">
        <f ca="1">1-O3154/MAX($O$202:O3154)</f>
        <v>0.23776151805143775</v>
      </c>
      <c r="S3154" s="36">
        <f>1-N3154/MAX($N$202:N3154)</f>
        <v>0.61327448928899853</v>
      </c>
    </row>
    <row r="3155" spans="1:19" x14ac:dyDescent="0.4">
      <c r="A3155" s="17">
        <f t="shared" si="151"/>
        <v>3153</v>
      </c>
      <c r="B3155">
        <v>1692662400</v>
      </c>
      <c r="C3155">
        <v>26042.11</v>
      </c>
      <c r="D3155" s="14">
        <f t="shared" si="149"/>
        <v>45160</v>
      </c>
      <c r="F3155">
        <f ca="1">IF(A3155&lt;$F$2,"",AVERAGE(INDIRECT("C"&amp;A3155-$F$2+3):C3155))</f>
        <v>29160.992045454539</v>
      </c>
      <c r="G3155" s="2">
        <f ca="1">IF(A3155&lt;$G$2,"",IF(A3155=$G$2,AVERAGE(INDIRECT("C"&amp;A3155-$G$2+3):C3155),G3154+(2/($G$2+3))*(C3155-G3154)))</f>
        <v>28615.438727747689</v>
      </c>
      <c r="J3155">
        <f ca="1">IF(F3155="","",IF(C3155&lt;(F3155*(1-'inputs and tables'!$K$14)),0,IF(C3155&gt;(F3155*(1+'inputs and tables'!$K$14)),1,J3154)))</f>
        <v>0</v>
      </c>
      <c r="K3155">
        <f ca="1">IF(G3155="","",IF(C3155&lt;(G3155*(1-'inputs and tables'!$K$14)),0,IF(C3155&gt;(G3155*(1+'inputs and tables'!$K$14)),1,K3154)))</f>
        <v>0</v>
      </c>
      <c r="N3155" s="13">
        <f t="shared" si="150"/>
        <v>93713.735650797185</v>
      </c>
      <c r="O3155" s="10">
        <f ca="1">(O3154+(IF(J3154&lt;&gt;J3153,(-O3154*'inputs and tables'!$K$22-'inputs and tables'!$K$21)-O3154*'inputs and tables'!$K$22,0)*('inputs and tables'!$K$15+'inputs and tables'!$K$16)))*(IF(AND(J3154=0,'inputs and tables'!$K$16=1),(data!C3154/data!C3155-1)*'inputs and tables'!$K$18+1,1)*IF(AND(J3154=1,'inputs and tables'!$K$15=1),(data!C3155/data!C3154-1)*'inputs and tables'!$K$17+1,1))</f>
        <v>51812161.06133987</v>
      </c>
      <c r="P3155" s="10">
        <f ca="1">(P3154+(IF(K3154&lt;&gt;K3153,(-P3154*'inputs and tables'!$K$22-'inputs and tables'!$K$21)-P3154*'inputs and tables'!$K$22,0)*('inputs and tables'!$K$15+'inputs and tables'!$K$16)))*(IF(AND(K3154=0,'inputs and tables'!$K$16=1),data!C3154/data!C3155,1)*IF(AND(K3154=1,'inputs and tables'!$K$15=1),data!C3155/data!C3154,1))</f>
        <v>150573.06066004431</v>
      </c>
      <c r="R3155" s="36">
        <f ca="1">1-O3155/MAX($O$202:O3155)</f>
        <v>0.23533010405712351</v>
      </c>
      <c r="S3155" s="36">
        <f>1-N3155/MAX($N$202:N3155)</f>
        <v>0.61450415691903071</v>
      </c>
    </row>
    <row r="3156" spans="1:19" x14ac:dyDescent="0.4">
      <c r="A3156" s="17">
        <f t="shared" si="151"/>
        <v>3154</v>
      </c>
      <c r="B3156">
        <v>1692748800</v>
      </c>
      <c r="C3156">
        <v>26427.54</v>
      </c>
      <c r="D3156" s="14">
        <f t="shared" si="149"/>
        <v>45161</v>
      </c>
      <c r="F3156">
        <f ca="1">IF(A3156&lt;$F$2,"",AVERAGE(INDIRECT("C"&amp;A3156-$F$2+3):C3156))</f>
        <v>29070.25681818181</v>
      </c>
      <c r="G3156" s="2">
        <f ca="1">IF(A3156&lt;$G$2,"",IF(A3156=$G$2,AVERAGE(INDIRECT("C"&amp;A3156-$G$2+3):C3156),G3155+(2/($G$2+3))*(C3156-G3155)))</f>
        <v>28522.33665422651</v>
      </c>
      <c r="J3156">
        <f ca="1">IF(F3156="","",IF(C3156&lt;(F3156*(1-'inputs and tables'!$K$14)),0,IF(C3156&gt;(F3156*(1+'inputs and tables'!$K$14)),1,J3155)))</f>
        <v>0</v>
      </c>
      <c r="K3156">
        <f ca="1">IF(G3156="","",IF(C3156&lt;(G3156*(1-'inputs and tables'!$K$14)),0,IF(C3156&gt;(G3156*(1+'inputs and tables'!$K$14)),1,K3155)))</f>
        <v>0</v>
      </c>
      <c r="N3156" s="13">
        <f t="shared" si="150"/>
        <v>95100.723307783774</v>
      </c>
      <c r="O3156" s="10">
        <f ca="1">(O3155+(IF(J3155&lt;&gt;J3154,(-O3155*'inputs and tables'!$K$22-'inputs and tables'!$K$21)-O3155*'inputs and tables'!$K$22,0)*('inputs and tables'!$K$15+'inputs and tables'!$K$16)))*(IF(AND(J3155=0,'inputs and tables'!$K$16=1),(data!C3155/data!C3156-1)*'inputs and tables'!$K$18+1,1)*IF(AND(J3155=1,'inputs and tables'!$K$15=1),(data!C3156/data!C3155-1)*'inputs and tables'!$K$17+1,1))</f>
        <v>51056511.415634207</v>
      </c>
      <c r="P3156" s="10">
        <f ca="1">(P3155+(IF(K3155&lt;&gt;K3154,(-P3155*'inputs and tables'!$K$22-'inputs and tables'!$K$21)-P3155*'inputs and tables'!$K$22,0)*('inputs and tables'!$K$15+'inputs and tables'!$K$16)))*(IF(AND(K3155=0,'inputs and tables'!$K$16=1),data!C3155/data!C3156,1)*IF(AND(K3155=1,'inputs and tables'!$K$15=1),data!C3156/data!C3155,1))</f>
        <v>148377.0418565461</v>
      </c>
      <c r="R3156" s="36">
        <f ca="1">1-O3156/MAX($O$202:O3156)</f>
        <v>0.24648236105846622</v>
      </c>
      <c r="S3156" s="36">
        <f>1-N3156/MAX($N$202:N3156)</f>
        <v>0.60879871819694942</v>
      </c>
    </row>
    <row r="3157" spans="1:19" x14ac:dyDescent="0.4">
      <c r="A3157" s="17">
        <f t="shared" si="151"/>
        <v>3155</v>
      </c>
      <c r="B3157">
        <v>1692835200</v>
      </c>
      <c r="C3157">
        <v>26163.49</v>
      </c>
      <c r="D3157" s="14">
        <f t="shared" si="149"/>
        <v>45162</v>
      </c>
      <c r="F3157">
        <f ca="1">IF(A3157&lt;$F$2,"",AVERAGE(INDIRECT("C"&amp;A3157-$F$2+3):C3157))</f>
        <v>28968.823636363632</v>
      </c>
      <c r="G3157" s="2">
        <f ca="1">IF(A3157&lt;$G$2,"",IF(A3157=$G$2,AVERAGE(INDIRECT("C"&amp;A3157-$G$2+3):C3157),G3156+(2/($G$2+3))*(C3157-G3156)))</f>
        <v>28421.96020085517</v>
      </c>
      <c r="J3157">
        <f ca="1">IF(F3157="","",IF(C3157&lt;(F3157*(1-'inputs and tables'!$K$14)),0,IF(C3157&gt;(F3157*(1+'inputs and tables'!$K$14)),1,J3156)))</f>
        <v>0</v>
      </c>
      <c r="K3157">
        <f ca="1">IF(G3157="","",IF(C3157&lt;(G3157*(1-'inputs and tables'!$K$14)),0,IF(C3157&gt;(G3157*(1+'inputs and tables'!$K$14)),1,K3156)))</f>
        <v>0</v>
      </c>
      <c r="N3157" s="13">
        <f t="shared" si="150"/>
        <v>94150.52718701656</v>
      </c>
      <c r="O3157" s="10">
        <f ca="1">(O3156+(IF(J3156&lt;&gt;J3155,(-O3156*'inputs and tables'!$K$22-'inputs and tables'!$K$21)-O3156*'inputs and tables'!$K$22,0)*('inputs and tables'!$K$15+'inputs and tables'!$K$16)))*(IF(AND(J3156=0,'inputs and tables'!$K$16=1),(data!C3156/data!C3157-1)*'inputs and tables'!$K$18+1,1)*IF(AND(J3156=1,'inputs and tables'!$K$15=1),(data!C3157/data!C3156-1)*'inputs and tables'!$K$17+1,1))</f>
        <v>51571789.455349021</v>
      </c>
      <c r="P3157" s="10">
        <f ca="1">(P3156+(IF(K3156&lt;&gt;K3155,(-P3156*'inputs and tables'!$K$22-'inputs and tables'!$K$21)-P3156*'inputs and tables'!$K$22,0)*('inputs and tables'!$K$15+'inputs and tables'!$K$16)))*(IF(AND(K3156=0,'inputs and tables'!$K$16=1),data!C3156/data!C3157,1)*IF(AND(K3156=1,'inputs and tables'!$K$15=1),data!C3157/data!C3156,1))</f>
        <v>149874.50866629591</v>
      </c>
      <c r="R3157" s="36">
        <f ca="1">1-O3157/MAX($O$202:O3157)</f>
        <v>0.23887762894656095</v>
      </c>
      <c r="S3157" s="36">
        <f>1-N3157/MAX($N$202:N3157)</f>
        <v>0.61270739446648093</v>
      </c>
    </row>
    <row r="3158" spans="1:19" x14ac:dyDescent="0.4">
      <c r="A3158" s="17">
        <f t="shared" si="151"/>
        <v>3156</v>
      </c>
      <c r="B3158">
        <v>1692921600</v>
      </c>
      <c r="C3158">
        <v>26049.39</v>
      </c>
      <c r="D3158" s="14">
        <f t="shared" si="149"/>
        <v>45163</v>
      </c>
      <c r="F3158">
        <f ca="1">IF(A3158&lt;$F$2,"",AVERAGE(INDIRECT("C"&amp;A3158-$F$2+3):C3158))</f>
        <v>28870.359545454536</v>
      </c>
      <c r="G3158" s="2">
        <f ca="1">IF(A3158&lt;$G$2,"",IF(A3158=$G$2,AVERAGE(INDIRECT("C"&amp;A3158-$G$2+3):C3158),G3157+(2/($G$2+3))*(C3158-G3157)))</f>
        <v>28320.999766776225</v>
      </c>
      <c r="J3158">
        <f ca="1">IF(F3158="","",IF(C3158&lt;(F3158*(1-'inputs and tables'!$K$14)),0,IF(C3158&gt;(F3158*(1+'inputs and tables'!$K$14)),1,J3157)))</f>
        <v>0</v>
      </c>
      <c r="K3158">
        <f ca="1">IF(G3158="","",IF(C3158&lt;(G3158*(1-'inputs and tables'!$K$14)),0,IF(C3158&gt;(G3158*(1+'inputs and tables'!$K$14)),1,K3157)))</f>
        <v>0</v>
      </c>
      <c r="N3158" s="13">
        <f t="shared" si="150"/>
        <v>93739.933067041013</v>
      </c>
      <c r="O3158" s="10">
        <f ca="1">(O3157+(IF(J3157&lt;&gt;J3156,(-O3157*'inputs and tables'!$K$22-'inputs and tables'!$K$21)-O3157*'inputs and tables'!$K$22,0)*('inputs and tables'!$K$15+'inputs and tables'!$K$16)))*(IF(AND(J3157=0,'inputs and tables'!$K$16=1),(data!C3157/data!C3158-1)*'inputs and tables'!$K$18+1,1)*IF(AND(J3157=1,'inputs and tables'!$K$15=1),(data!C3158/data!C3157-1)*'inputs and tables'!$K$17+1,1))</f>
        <v>51797681.162481338</v>
      </c>
      <c r="P3158" s="10">
        <f ca="1">(P3157+(IF(K3157&lt;&gt;K3156,(-P3157*'inputs and tables'!$K$22-'inputs and tables'!$K$21)-P3157*'inputs and tables'!$K$22,0)*('inputs and tables'!$K$15+'inputs and tables'!$K$16)))*(IF(AND(K3157=0,'inputs and tables'!$K$16=1),data!C3157/data!C3158,1)*IF(AND(K3157=1,'inputs and tables'!$K$15=1),data!C3158/data!C3157,1))</f>
        <v>150530.98013986304</v>
      </c>
      <c r="R3158" s="36">
        <f ca="1">1-O3158/MAX($O$202:O3158)</f>
        <v>0.23554380567710242</v>
      </c>
      <c r="S3158" s="36">
        <f>1-N3158/MAX($N$202:N3158)</f>
        <v>0.61439639261968515</v>
      </c>
    </row>
    <row r="3159" spans="1:19" x14ac:dyDescent="0.4">
      <c r="A3159" s="17">
        <f t="shared" si="151"/>
        <v>3157</v>
      </c>
      <c r="B3159">
        <v>1693008000</v>
      </c>
      <c r="C3159">
        <v>26009.61</v>
      </c>
      <c r="D3159" s="14">
        <f t="shared" si="149"/>
        <v>45164</v>
      </c>
      <c r="F3159">
        <f ca="1">IF(A3159&lt;$F$2,"",AVERAGE(INDIRECT("C"&amp;A3159-$F$2+3):C3159))</f>
        <v>28746.218181818178</v>
      </c>
      <c r="G3159" s="2">
        <f ca="1">IF(A3159&lt;$G$2,"",IF(A3159=$G$2,AVERAGE(INDIRECT("C"&amp;A3159-$G$2+3):C3159),G3158+(2/($G$2+3))*(C3159-G3158)))</f>
        <v>28222.642755424047</v>
      </c>
      <c r="J3159">
        <f ca="1">IF(F3159="","",IF(C3159&lt;(F3159*(1-'inputs and tables'!$K$14)),0,IF(C3159&gt;(F3159*(1+'inputs and tables'!$K$14)),1,J3158)))</f>
        <v>0</v>
      </c>
      <c r="K3159">
        <f ca="1">IF(G3159="","",IF(C3159&lt;(G3159*(1-'inputs and tables'!$K$14)),0,IF(C3159&gt;(G3159*(1+'inputs and tables'!$K$14)),1,K3158)))</f>
        <v>0</v>
      </c>
      <c r="N3159" s="13">
        <f t="shared" si="150"/>
        <v>93596.782899708618</v>
      </c>
      <c r="O3159" s="10">
        <f ca="1">(O3158+(IF(J3158&lt;&gt;J3157,(-O3158*'inputs and tables'!$K$22-'inputs and tables'!$K$21)-O3158*'inputs and tables'!$K$22,0)*('inputs and tables'!$K$15+'inputs and tables'!$K$16)))*(IF(AND(J3158=0,'inputs and tables'!$K$16=1),(data!C3158/data!C3159-1)*'inputs and tables'!$K$18+1,1)*IF(AND(J3158=1,'inputs and tables'!$K$15=1),(data!C3159/data!C3158-1)*'inputs and tables'!$K$17+1,1))</f>
        <v>51876902.333296411</v>
      </c>
      <c r="P3159" s="10">
        <f ca="1">(P3158+(IF(K3158&lt;&gt;K3157,(-P3158*'inputs and tables'!$K$22-'inputs and tables'!$K$21)-P3158*'inputs and tables'!$K$22,0)*('inputs and tables'!$K$15+'inputs and tables'!$K$16)))*(IF(AND(K3158=0,'inputs and tables'!$K$16=1),data!C3158/data!C3159,1)*IF(AND(K3158=1,'inputs and tables'!$K$15=1),data!C3159/data!C3158,1))</f>
        <v>150761.20744392349</v>
      </c>
      <c r="R3159" s="36">
        <f ca="1">1-O3159/MAX($O$202:O3159)</f>
        <v>0.2343746198488581</v>
      </c>
      <c r="S3159" s="36">
        <f>1-N3159/MAX($N$202:N3159)</f>
        <v>0.61498524754110906</v>
      </c>
    </row>
    <row r="3160" spans="1:19" x14ac:dyDescent="0.4">
      <c r="A3160" s="17">
        <f t="shared" si="151"/>
        <v>3158</v>
      </c>
      <c r="B3160">
        <v>1693094400</v>
      </c>
      <c r="C3160">
        <v>26091.16</v>
      </c>
      <c r="D3160" s="14">
        <f t="shared" si="149"/>
        <v>45165</v>
      </c>
      <c r="F3160">
        <f ca="1">IF(A3160&lt;$F$2,"",AVERAGE(INDIRECT("C"&amp;A3160-$F$2+3):C3160))</f>
        <v>28649.869090909084</v>
      </c>
      <c r="G3160" s="2">
        <f ca="1">IF(A3160&lt;$G$2,"",IF(A3160=$G$2,AVERAGE(INDIRECT("C"&amp;A3160-$G$2+3):C3160),G3159+(2/($G$2+3))*(C3160-G3159)))</f>
        <v>28131.941361576217</v>
      </c>
      <c r="J3160">
        <f ca="1">IF(F3160="","",IF(C3160&lt;(F3160*(1-'inputs and tables'!$K$14)),0,IF(C3160&gt;(F3160*(1+'inputs and tables'!$K$14)),1,J3159)))</f>
        <v>0</v>
      </c>
      <c r="K3160">
        <f ca="1">IF(G3160="","",IF(C3160&lt;(G3160*(1-'inputs and tables'!$K$14)),0,IF(C3160&gt;(G3160*(1+'inputs and tables'!$K$14)),1,K3159)))</f>
        <v>0</v>
      </c>
      <c r="N3160" s="13">
        <f t="shared" si="150"/>
        <v>93890.244341286219</v>
      </c>
      <c r="O3160" s="10">
        <f ca="1">(O3159+(IF(J3159&lt;&gt;J3158,(-O3159*'inputs and tables'!$K$22-'inputs and tables'!$K$21)-O3159*'inputs and tables'!$K$22,0)*('inputs and tables'!$K$15+'inputs and tables'!$K$16)))*(IF(AND(J3159=0,'inputs and tables'!$K$16=1),(data!C3159/data!C3160-1)*'inputs and tables'!$K$18+1,1)*IF(AND(J3159=1,'inputs and tables'!$K$15=1),(data!C3160/data!C3159-1)*'inputs and tables'!$K$17+1,1))</f>
        <v>51714756.940554954</v>
      </c>
      <c r="P3160" s="10">
        <f ca="1">(P3159+(IF(K3159&lt;&gt;K3158,(-P3159*'inputs and tables'!$K$22-'inputs and tables'!$K$21)-P3159*'inputs and tables'!$K$22,0)*('inputs and tables'!$K$15+'inputs and tables'!$K$16)))*(IF(AND(K3159=0,'inputs and tables'!$K$16=1),data!C3159/data!C3160,1)*IF(AND(K3159=1,'inputs and tables'!$K$15=1),data!C3160/data!C3159,1))</f>
        <v>150289.99127465193</v>
      </c>
      <c r="R3160" s="36">
        <f ca="1">1-O3160/MAX($O$202:O3160)</f>
        <v>0.23676764299352937</v>
      </c>
      <c r="S3160" s="36">
        <f>1-N3160/MAX($N$202:N3160)</f>
        <v>0.61377808014940172</v>
      </c>
    </row>
    <row r="3161" spans="1:19" x14ac:dyDescent="0.4">
      <c r="A3161" s="17">
        <f t="shared" si="151"/>
        <v>3159</v>
      </c>
      <c r="B3161">
        <v>1693180800</v>
      </c>
      <c r="C3161">
        <v>26101.040000000001</v>
      </c>
      <c r="D3161" s="14">
        <f t="shared" si="149"/>
        <v>45166</v>
      </c>
      <c r="F3161">
        <f ca="1">IF(A3161&lt;$F$2,"",AVERAGE(INDIRECT("C"&amp;A3161-$F$2+3):C3161))</f>
        <v>28554.400681818184</v>
      </c>
      <c r="G3161" s="2">
        <f ca="1">IF(A3161&lt;$G$2,"",IF(A3161=$G$2,AVERAGE(INDIRECT("C"&amp;A3161-$G$2+3):C3161),G3160+(2/($G$2+3))*(C3161-G3160)))</f>
        <v>28045.520027041061</v>
      </c>
      <c r="J3161">
        <f ca="1">IF(F3161="","",IF(C3161&lt;(F3161*(1-'inputs and tables'!$K$14)),0,IF(C3161&gt;(F3161*(1+'inputs and tables'!$K$14)),1,J3160)))</f>
        <v>0</v>
      </c>
      <c r="K3161">
        <f ca="1">IF(G3161="","",IF(C3161&lt;(G3161*(1-'inputs and tables'!$K$14)),0,IF(C3161&gt;(G3161*(1+'inputs and tables'!$K$14)),1,K3160)))</f>
        <v>0</v>
      </c>
      <c r="N3161" s="13">
        <f t="shared" si="150"/>
        <v>93925.797977617156</v>
      </c>
      <c r="O3161" s="10">
        <f ca="1">(O3160+(IF(J3160&lt;&gt;J3159,(-O3160*'inputs and tables'!$K$22-'inputs and tables'!$K$21)-O3160*'inputs and tables'!$K$22,0)*('inputs and tables'!$K$15+'inputs and tables'!$K$16)))*(IF(AND(J3160=0,'inputs and tables'!$K$16=1),(data!C3160/data!C3161-1)*'inputs and tables'!$K$18+1,1)*IF(AND(J3160=1,'inputs and tables'!$K$15=1),(data!C3161/data!C3160-1)*'inputs and tables'!$K$17+1,1))</f>
        <v>51695181.406454675</v>
      </c>
      <c r="P3161" s="10">
        <f ca="1">(P3160+(IF(K3160&lt;&gt;K3159,(-P3160*'inputs and tables'!$K$22-'inputs and tables'!$K$21)-P3160*'inputs and tables'!$K$22,0)*('inputs and tables'!$K$15+'inputs and tables'!$K$16)))*(IF(AND(K3160=0,'inputs and tables'!$K$16=1),data!C3160/data!C3161,1)*IF(AND(K3160=1,'inputs and tables'!$K$15=1),data!C3161/data!C3160,1))</f>
        <v>150233.1021578277</v>
      </c>
      <c r="R3161" s="36">
        <f ca="1">1-O3161/MAX($O$202:O3161)</f>
        <v>0.2370565485577224</v>
      </c>
      <c r="S3161" s="36">
        <f>1-N3161/MAX($N$202:N3161)</f>
        <v>0.61363182860028997</v>
      </c>
    </row>
    <row r="3162" spans="1:19" x14ac:dyDescent="0.4">
      <c r="A3162" s="17">
        <f t="shared" si="151"/>
        <v>3160</v>
      </c>
      <c r="B3162">
        <v>1693267200</v>
      </c>
      <c r="C3162">
        <v>27717.98</v>
      </c>
      <c r="D3162" s="14">
        <f t="shared" si="149"/>
        <v>45167</v>
      </c>
      <c r="F3162">
        <f ca="1">IF(A3162&lt;$F$2,"",AVERAGE(INDIRECT("C"&amp;A3162-$F$2+3):C3162))</f>
        <v>28496.908409090909</v>
      </c>
      <c r="G3162" s="2">
        <f ca="1">IF(A3162&lt;$G$2,"",IF(A3162=$G$2,AVERAGE(INDIRECT("C"&amp;A3162-$G$2+3):C3162),G3161+(2/($G$2+3))*(C3162-G3161)))</f>
        <v>28031.582153549953</v>
      </c>
      <c r="J3162">
        <f ca="1">IF(F3162="","",IF(C3162&lt;(F3162*(1-'inputs and tables'!$K$14)),0,IF(C3162&gt;(F3162*(1+'inputs and tables'!$K$14)),1,J3161)))</f>
        <v>0</v>
      </c>
      <c r="K3162">
        <f ca="1">IF(G3162="","",IF(C3162&lt;(G3162*(1-'inputs and tables'!$K$14)),0,IF(C3162&gt;(G3162*(1+'inputs and tables'!$K$14)),1,K3161)))</f>
        <v>0</v>
      </c>
      <c r="N3162" s="13">
        <f t="shared" si="150"/>
        <v>99744.431249775211</v>
      </c>
      <c r="O3162" s="10">
        <f ca="1">(O3161+(IF(J3161&lt;&gt;J3160,(-O3161*'inputs and tables'!$K$22-'inputs and tables'!$K$21)-O3161*'inputs and tables'!$K$22,0)*('inputs and tables'!$K$15+'inputs and tables'!$K$16)))*(IF(AND(J3161=0,'inputs and tables'!$K$16=1),(data!C3161/data!C3162-1)*'inputs and tables'!$K$18+1,1)*IF(AND(J3161=1,'inputs and tables'!$K$15=1),(data!C3162/data!C3161-1)*'inputs and tables'!$K$17+1,1))</f>
        <v>48679521.296181388</v>
      </c>
      <c r="P3162" s="10">
        <f ca="1">(P3161+(IF(K3161&lt;&gt;K3160,(-P3161*'inputs and tables'!$K$22-'inputs and tables'!$K$21)-P3161*'inputs and tables'!$K$22,0)*('inputs and tables'!$K$15+'inputs and tables'!$K$16)))*(IF(AND(K3161=0,'inputs and tables'!$K$16=1),data!C3161/data!C3162,1)*IF(AND(K3161=1,'inputs and tables'!$K$15=1),data!C3162/data!C3161,1))</f>
        <v>141469.19107184387</v>
      </c>
      <c r="R3162" s="36">
        <f ca="1">1-O3162/MAX($O$202:O3162)</f>
        <v>0.28156317510031592</v>
      </c>
      <c r="S3162" s="36">
        <f>1-N3162/MAX($N$202:N3162)</f>
        <v>0.58969660797065038</v>
      </c>
    </row>
    <row r="3163" spans="1:19" x14ac:dyDescent="0.4">
      <c r="A3163" s="17">
        <f t="shared" si="151"/>
        <v>3161</v>
      </c>
      <c r="B3163">
        <v>1693353600</v>
      </c>
      <c r="C3163">
        <v>27306.06</v>
      </c>
      <c r="D3163" s="14">
        <f t="shared" si="149"/>
        <v>45168</v>
      </c>
      <c r="F3163">
        <f ca="1">IF(A3163&lt;$F$2,"",AVERAGE(INDIRECT("C"&amp;A3163-$F$2+3):C3163))</f>
        <v>28432.430681818179</v>
      </c>
      <c r="G3163" s="2">
        <f ca="1">IF(A3163&lt;$G$2,"",IF(A3163=$G$2,AVERAGE(INDIRECT("C"&amp;A3163-$G$2+3):C3163),G3162+(2/($G$2+3))*(C3163-G3162)))</f>
        <v>28000.708870420167</v>
      </c>
      <c r="J3163">
        <f ca="1">IF(F3163="","",IF(C3163&lt;(F3163*(1-'inputs and tables'!$K$14)),0,IF(C3163&gt;(F3163*(1+'inputs and tables'!$K$14)),1,J3162)))</f>
        <v>0</v>
      </c>
      <c r="K3163">
        <f ca="1">IF(G3163="","",IF(C3163&lt;(G3163*(1-'inputs and tables'!$K$14)),0,IF(C3163&gt;(G3163*(1+'inputs and tables'!$K$14)),1,K3162)))</f>
        <v>0</v>
      </c>
      <c r="N3163" s="13">
        <f t="shared" si="150"/>
        <v>98262.118104285997</v>
      </c>
      <c r="O3163" s="10">
        <f ca="1">(O3162+(IF(J3162&lt;&gt;J3161,(-O3162*'inputs and tables'!$K$22-'inputs and tables'!$K$21)-O3162*'inputs and tables'!$K$22,0)*('inputs and tables'!$K$15+'inputs and tables'!$K$16)))*(IF(AND(J3162=0,'inputs and tables'!$K$16=1),(data!C3162/data!C3163-1)*'inputs and tables'!$K$18+1,1)*IF(AND(J3162=1,'inputs and tables'!$K$15=1),(data!C3163/data!C3162-1)*'inputs and tables'!$K$17+1,1))</f>
        <v>49413866.288184002</v>
      </c>
      <c r="P3163" s="10">
        <f ca="1">(P3162+(IF(K3162&lt;&gt;K3161,(-P3162*'inputs and tables'!$K$22-'inputs and tables'!$K$21)-P3162*'inputs and tables'!$K$22,0)*('inputs and tables'!$K$15+'inputs and tables'!$K$16)))*(IF(AND(K3162=0,'inputs and tables'!$K$16=1),data!C3162/data!C3163,1)*IF(AND(K3162=1,'inputs and tables'!$K$15=1),data!C3163/data!C3162,1))</f>
        <v>143603.29570599151</v>
      </c>
      <c r="R3163" s="36">
        <f ca="1">1-O3163/MAX($O$202:O3163)</f>
        <v>0.27072534287872574</v>
      </c>
      <c r="S3163" s="36">
        <f>1-N3163/MAX($N$202:N3163)</f>
        <v>0.5957941725566962</v>
      </c>
    </row>
    <row r="3164" spans="1:19" x14ac:dyDescent="0.4">
      <c r="A3164" s="17">
        <f t="shared" si="151"/>
        <v>3162</v>
      </c>
      <c r="B3164">
        <v>1693440000</v>
      </c>
      <c r="C3164">
        <v>25932.45</v>
      </c>
      <c r="D3164" s="14">
        <f t="shared" si="149"/>
        <v>45169</v>
      </c>
      <c r="F3164">
        <f ca="1">IF(A3164&lt;$F$2,"",AVERAGE(INDIRECT("C"&amp;A3164-$F$2+3):C3164))</f>
        <v>28343.124318181824</v>
      </c>
      <c r="G3164" s="2">
        <f ca="1">IF(A3164&lt;$G$2,"",IF(A3164=$G$2,AVERAGE(INDIRECT("C"&amp;A3164-$G$2+3):C3164),G3163+(2/($G$2+3))*(C3164-G3163)))</f>
        <v>27912.697854657607</v>
      </c>
      <c r="J3164">
        <f ca="1">IF(F3164="","",IF(C3164&lt;(F3164*(1-'inputs and tables'!$K$14)),0,IF(C3164&gt;(F3164*(1+'inputs and tables'!$K$14)),1,J3163)))</f>
        <v>0</v>
      </c>
      <c r="K3164">
        <f ca="1">IF(G3164="","",IF(C3164&lt;(G3164*(1-'inputs and tables'!$K$14)),0,IF(C3164&gt;(G3164*(1+'inputs and tables'!$K$14)),1,K3163)))</f>
        <v>0</v>
      </c>
      <c r="N3164" s="13">
        <f t="shared" si="150"/>
        <v>93319.119075893454</v>
      </c>
      <c r="O3164" s="10">
        <f ca="1">(O3163+(IF(J3163&lt;&gt;J3162,(-O3163*'inputs and tables'!$K$22-'inputs and tables'!$K$21)-O3163*'inputs and tables'!$K$22,0)*('inputs and tables'!$K$15+'inputs and tables'!$K$16)))*(IF(AND(J3163=0,'inputs and tables'!$K$16=1),(data!C3163/data!C3164-1)*'inputs and tables'!$K$18+1,1)*IF(AND(J3163=1,'inputs and tables'!$K$15=1),(data!C3164/data!C3163-1)*'inputs and tables'!$K$17+1,1))</f>
        <v>52031258.045311168</v>
      </c>
      <c r="P3164" s="10">
        <f ca="1">(P3163+(IF(K3163&lt;&gt;K3162,(-P3163*'inputs and tables'!$K$22-'inputs and tables'!$K$21)-P3163*'inputs and tables'!$K$22,0)*('inputs and tables'!$K$15+'inputs and tables'!$K$16)))*(IF(AND(K3163=0,'inputs and tables'!$K$16=1),data!C3163/data!C3164,1)*IF(AND(K3163=1,'inputs and tables'!$K$15=1),data!C3164/data!C3163,1))</f>
        <v>151209.78576052576</v>
      </c>
      <c r="R3164" s="36">
        <f ca="1">1-O3164/MAX($O$202:O3164)</f>
        <v>0.23209656072476981</v>
      </c>
      <c r="S3164" s="36">
        <f>1-N3164/MAX($N$202:N3164)</f>
        <v>0.61612743069186471</v>
      </c>
    </row>
    <row r="3165" spans="1:19" x14ac:dyDescent="0.4">
      <c r="A3165" s="17">
        <f t="shared" si="151"/>
        <v>3163</v>
      </c>
      <c r="B3165">
        <v>1693526400</v>
      </c>
      <c r="C3165">
        <v>25794.880000000001</v>
      </c>
      <c r="D3165" s="14">
        <f t="shared" si="149"/>
        <v>45170</v>
      </c>
      <c r="F3165">
        <f ca="1">IF(A3165&lt;$F$2,"",AVERAGE(INDIRECT("C"&amp;A3165-$F$2+3):C3165))</f>
        <v>28249.446136363633</v>
      </c>
      <c r="G3165" s="2">
        <f ca="1">IF(A3165&lt;$G$2,"",IF(A3165=$G$2,AVERAGE(INDIRECT("C"&amp;A3165-$G$2+3):C3165),G3164+(2/($G$2+3))*(C3165-G3164)))</f>
        <v>27822.577945948771</v>
      </c>
      <c r="J3165">
        <f ca="1">IF(F3165="","",IF(C3165&lt;(F3165*(1-'inputs and tables'!$K$14)),0,IF(C3165&gt;(F3165*(1+'inputs and tables'!$K$14)),1,J3164)))</f>
        <v>0</v>
      </c>
      <c r="K3165">
        <f ca="1">IF(G3165="","",IF(C3165&lt;(G3165*(1-'inputs and tables'!$K$14)),0,IF(C3165&gt;(G3165*(1+'inputs and tables'!$K$14)),1,K3164)))</f>
        <v>0</v>
      </c>
      <c r="N3165" s="13">
        <f t="shared" si="150"/>
        <v>92824.067076901047</v>
      </c>
      <c r="O3165" s="10">
        <f ca="1">(O3164+(IF(J3164&lt;&gt;J3163,(-O3164*'inputs and tables'!$K$22-'inputs and tables'!$K$21)-O3164*'inputs and tables'!$K$22,0)*('inputs and tables'!$K$15+'inputs and tables'!$K$16)))*(IF(AND(J3164=0,'inputs and tables'!$K$16=1),(data!C3164/data!C3165-1)*'inputs and tables'!$K$18+1,1)*IF(AND(J3164=1,'inputs and tables'!$K$15=1),(data!C3165/data!C3164-1)*'inputs and tables'!$K$17+1,1))</f>
        <v>52308752.655454472</v>
      </c>
      <c r="P3165" s="10">
        <f ca="1">(P3164+(IF(K3164&lt;&gt;K3163,(-P3164*'inputs and tables'!$K$22-'inputs and tables'!$K$21)-P3164*'inputs and tables'!$K$22,0)*('inputs and tables'!$K$15+'inputs and tables'!$K$16)))*(IF(AND(K3164=0,'inputs and tables'!$K$16=1),data!C3164/data!C3165,1)*IF(AND(K3164=1,'inputs and tables'!$K$15=1),data!C3165/data!C3164,1))</f>
        <v>152016.22216290774</v>
      </c>
      <c r="R3165" s="36">
        <f ca="1">1-O3165/MAX($O$202:O3165)</f>
        <v>0.22800115589477676</v>
      </c>
      <c r="S3165" s="36">
        <f>1-N3165/MAX($N$202:N3165)</f>
        <v>0.61816385028815124</v>
      </c>
    </row>
    <row r="3166" spans="1:19" x14ac:dyDescent="0.4">
      <c r="A3166" s="17">
        <f t="shared" si="151"/>
        <v>3164</v>
      </c>
      <c r="B3166">
        <v>1693612800</v>
      </c>
      <c r="C3166">
        <v>25867.83</v>
      </c>
      <c r="D3166" s="14">
        <f t="shared" si="149"/>
        <v>45171</v>
      </c>
      <c r="F3166">
        <f ca="1">IF(A3166&lt;$F$2,"",AVERAGE(INDIRECT("C"&amp;A3166-$F$2+3):C3166))</f>
        <v>28159.871136363639</v>
      </c>
      <c r="G3166" s="2">
        <f ca="1">IF(A3166&lt;$G$2,"",IF(A3166=$G$2,AVERAGE(INDIRECT("C"&amp;A3166-$G$2+3):C3166),G3165+(2/($G$2+3))*(C3166-G3165)))</f>
        <v>27739.397182291377</v>
      </c>
      <c r="J3166">
        <f ca="1">IF(F3166="","",IF(C3166&lt;(F3166*(1-'inputs and tables'!$K$14)),0,IF(C3166&gt;(F3166*(1+'inputs and tables'!$K$14)),1,J3165)))</f>
        <v>0</v>
      </c>
      <c r="K3166">
        <f ca="1">IF(G3166="","",IF(C3166&lt;(G3166*(1-'inputs and tables'!$K$14)),0,IF(C3166&gt;(G3166*(1+'inputs and tables'!$K$14)),1,K3165)))</f>
        <v>0</v>
      </c>
      <c r="N3166" s="13">
        <f t="shared" si="150"/>
        <v>93086.581021267513</v>
      </c>
      <c r="O3166" s="10">
        <f ca="1">(O3165+(IF(J3165&lt;&gt;J3164,(-O3165*'inputs and tables'!$K$22-'inputs and tables'!$K$21)-O3165*'inputs and tables'!$K$22,0)*('inputs and tables'!$K$15+'inputs and tables'!$K$16)))*(IF(AND(J3165=0,'inputs and tables'!$K$16=1),(data!C3165/data!C3166-1)*'inputs and tables'!$K$18+1,1)*IF(AND(J3165=1,'inputs and tables'!$K$15=1),(data!C3166/data!C3165-1)*'inputs and tables'!$K$17+1,1))</f>
        <v>52161236.473918736</v>
      </c>
      <c r="P3166" s="10">
        <f ca="1">(P3165+(IF(K3165&lt;&gt;K3164,(-P3165*'inputs and tables'!$K$22-'inputs and tables'!$K$21)-P3165*'inputs and tables'!$K$22,0)*('inputs and tables'!$K$15+'inputs and tables'!$K$16)))*(IF(AND(K3165=0,'inputs and tables'!$K$16=1),data!C3165/data!C3166,1)*IF(AND(K3165=1,'inputs and tables'!$K$15=1),data!C3166/data!C3165,1))</f>
        <v>151587.52043544222</v>
      </c>
      <c r="R3166" s="36">
        <f ca="1">1-O3166/MAX($O$202:O3166)</f>
        <v>0.23017827379285627</v>
      </c>
      <c r="S3166" s="36">
        <f>1-N3166/MAX($N$202:N3166)</f>
        <v>0.61708398687644017</v>
      </c>
    </row>
    <row r="3167" spans="1:19" x14ac:dyDescent="0.4">
      <c r="A3167" s="17">
        <f t="shared" si="151"/>
        <v>3165</v>
      </c>
      <c r="B3167">
        <v>1693699200</v>
      </c>
      <c r="C3167">
        <v>25969.83</v>
      </c>
      <c r="D3167" s="14">
        <f t="shared" si="149"/>
        <v>45172</v>
      </c>
      <c r="F3167">
        <f ca="1">IF(A3167&lt;$F$2,"",AVERAGE(INDIRECT("C"&amp;A3167-$F$2+3):C3167))</f>
        <v>28070.367727272725</v>
      </c>
      <c r="G3167" s="2">
        <f ca="1">IF(A3167&lt;$G$2,"",IF(A3167=$G$2,AVERAGE(INDIRECT("C"&amp;A3167-$G$2+3):C3167),G3166+(2/($G$2+3))*(C3167-G3166)))</f>
        <v>27664.096451130041</v>
      </c>
      <c r="J3167">
        <f ca="1">IF(F3167="","",IF(C3167&lt;(F3167*(1-'inputs and tables'!$K$14)),0,IF(C3167&gt;(F3167*(1+'inputs and tables'!$K$14)),1,J3166)))</f>
        <v>0</v>
      </c>
      <c r="K3167">
        <f ca="1">IF(G3167="","",IF(C3167&lt;(G3167*(1-'inputs and tables'!$K$14)),0,IF(C3167&gt;(G3167*(1+'inputs and tables'!$K$14)),1,K3166)))</f>
        <v>0</v>
      </c>
      <c r="N3167" s="13">
        <f t="shared" si="150"/>
        <v>93453.632732376223</v>
      </c>
      <c r="O3167" s="10">
        <f ca="1">(O3166+(IF(J3166&lt;&gt;J3165,(-O3166*'inputs and tables'!$K$22-'inputs and tables'!$K$21)-O3166*'inputs and tables'!$K$22,0)*('inputs and tables'!$K$15+'inputs and tables'!$K$16)))*(IF(AND(J3166=0,'inputs and tables'!$K$16=1),(data!C3166/data!C3167-1)*'inputs and tables'!$K$18+1,1)*IF(AND(J3166=1,'inputs and tables'!$K$15=1),(data!C3167/data!C3166-1)*'inputs and tables'!$K$17+1,1))</f>
        <v>51956366.202517658</v>
      </c>
      <c r="P3167" s="10">
        <f ca="1">(P3166+(IF(K3166&lt;&gt;K3165,(-P3166*'inputs and tables'!$K$22-'inputs and tables'!$K$21)-P3166*'inputs and tables'!$K$22,0)*('inputs and tables'!$K$15+'inputs and tables'!$K$16)))*(IF(AND(K3166=0,'inputs and tables'!$K$16=1),data!C3166/data!C3167,1)*IF(AND(K3166=1,'inputs and tables'!$K$15=1),data!C3167/data!C3166,1))</f>
        <v>150992.14006196981</v>
      </c>
      <c r="R3167" s="36">
        <f ca="1">1-O3167/MAX($O$202:O3167)</f>
        <v>0.23320185215563849</v>
      </c>
      <c r="S3167" s="36">
        <f>1-N3167/MAX($N$202:N3167)</f>
        <v>0.61557410246253286</v>
      </c>
    </row>
    <row r="3168" spans="1:19" x14ac:dyDescent="0.4">
      <c r="A3168" s="17">
        <f t="shared" si="151"/>
        <v>3166</v>
      </c>
      <c r="B3168">
        <v>1693785600</v>
      </c>
      <c r="C3168">
        <v>25816.13</v>
      </c>
      <c r="D3168" s="14">
        <f t="shared" si="149"/>
        <v>45173</v>
      </c>
      <c r="F3168">
        <f ca="1">IF(A3168&lt;$F$2,"",AVERAGE(INDIRECT("C"&amp;A3168-$F$2+3):C3168))</f>
        <v>27979.938181818183</v>
      </c>
      <c r="G3168" s="2">
        <f ca="1">IF(A3168&lt;$G$2,"",IF(A3168=$G$2,AVERAGE(INDIRECT("C"&amp;A3168-$G$2+3):C3168),G3167+(2/($G$2+3))*(C3168-G3167)))</f>
        <v>27585.459580869188</v>
      </c>
      <c r="J3168">
        <f ca="1">IF(F3168="","",IF(C3168&lt;(F3168*(1-'inputs and tables'!$K$14)),0,IF(C3168&gt;(F3168*(1+'inputs and tables'!$K$14)),1,J3167)))</f>
        <v>0</v>
      </c>
      <c r="K3168">
        <f ca="1">IF(G3168="","",IF(C3168&lt;(G3168*(1-'inputs and tables'!$K$14)),0,IF(C3168&gt;(G3168*(1+'inputs and tables'!$K$14)),1,K3167)))</f>
        <v>0</v>
      </c>
      <c r="N3168" s="13">
        <f t="shared" si="150"/>
        <v>92900.536183382006</v>
      </c>
      <c r="O3168" s="10">
        <f ca="1">(O3167+(IF(J3167&lt;&gt;J3166,(-O3167*'inputs and tables'!$K$22-'inputs and tables'!$K$21)-O3167*'inputs and tables'!$K$22,0)*('inputs and tables'!$K$15+'inputs and tables'!$K$16)))*(IF(AND(J3167=0,'inputs and tables'!$K$16=1),(data!C3167/data!C3168-1)*'inputs and tables'!$K$18+1,1)*IF(AND(J3167=1,'inputs and tables'!$K$15=1),(data!C3168/data!C3167-1)*'inputs and tables'!$K$17+1,1))</f>
        <v>52265695.81486959</v>
      </c>
      <c r="P3168" s="10">
        <f ca="1">(P3167+(IF(K3167&lt;&gt;K3166,(-P3167*'inputs and tables'!$K$22-'inputs and tables'!$K$21)-P3167*'inputs and tables'!$K$22,0)*('inputs and tables'!$K$15+'inputs and tables'!$K$16)))*(IF(AND(K3167=0,'inputs and tables'!$K$16=1),data!C3167/data!C3168,1)*IF(AND(K3167=1,'inputs and tables'!$K$15=1),data!C3168/data!C3167,1))</f>
        <v>151891.09323301152</v>
      </c>
      <c r="R3168" s="36">
        <f ca="1">1-O3168/MAX($O$202:O3168)</f>
        <v>0.22863661037371064</v>
      </c>
      <c r="S3168" s="36">
        <f>1-N3168/MAX($N$202:N3168)</f>
        <v>0.61784929103525399</v>
      </c>
    </row>
    <row r="3169" spans="1:19" x14ac:dyDescent="0.4">
      <c r="A3169" s="17">
        <f t="shared" si="151"/>
        <v>3167</v>
      </c>
      <c r="B3169">
        <v>1693872000</v>
      </c>
      <c r="C3169">
        <v>25783.91</v>
      </c>
      <c r="D3169" s="14">
        <f t="shared" si="149"/>
        <v>45174</v>
      </c>
      <c r="F3169">
        <f ca="1">IF(A3169&lt;$F$2,"",AVERAGE(INDIRECT("C"&amp;A3169-$F$2+3):C3169))</f>
        <v>27882.26318181818</v>
      </c>
      <c r="G3169" s="2">
        <f ca="1">IF(A3169&lt;$G$2,"",IF(A3169=$G$2,AVERAGE(INDIRECT("C"&amp;A3169-$G$2+3):C3169),G3168+(2/($G$2+3))*(C3169-G3168)))</f>
        <v>27508.797896576882</v>
      </c>
      <c r="J3169">
        <f ca="1">IF(F3169="","",IF(C3169&lt;(F3169*(1-'inputs and tables'!$K$14)),0,IF(C3169&gt;(F3169*(1+'inputs and tables'!$K$14)),1,J3168)))</f>
        <v>0</v>
      </c>
      <c r="K3169">
        <f ca="1">IF(G3169="","",IF(C3169&lt;(G3169*(1-'inputs and tables'!$K$14)),0,IF(C3169&gt;(G3169*(1+'inputs and tables'!$K$14)),1,K3168)))</f>
        <v>0</v>
      </c>
      <c r="N3169" s="13">
        <f t="shared" si="150"/>
        <v>92784.591025225891</v>
      </c>
      <c r="O3169" s="10">
        <f ca="1">(O3168+(IF(J3168&lt;&gt;J3167,(-O3168*'inputs and tables'!$K$22-'inputs and tables'!$K$21)-O3168*'inputs and tables'!$K$22,0)*('inputs and tables'!$K$15+'inputs and tables'!$K$16)))*(IF(AND(J3168=0,'inputs and tables'!$K$16=1),(data!C3168/data!C3169-1)*'inputs and tables'!$K$18+1,1)*IF(AND(J3168=1,'inputs and tables'!$K$15=1),(data!C3169/data!C3168-1)*'inputs and tables'!$K$17+1,1))</f>
        <v>52331007.892019846</v>
      </c>
      <c r="P3169" s="10">
        <f ca="1">(P3168+(IF(K3168&lt;&gt;K3167,(-P3168*'inputs and tables'!$K$22-'inputs and tables'!$K$21)-P3168*'inputs and tables'!$K$22,0)*('inputs and tables'!$K$15+'inputs and tables'!$K$16)))*(IF(AND(K3168=0,'inputs and tables'!$K$16=1),data!C3168/data!C3169,1)*IF(AND(K3168=1,'inputs and tables'!$K$15=1),data!C3169/data!C3168,1))</f>
        <v>152080.8988530268</v>
      </c>
      <c r="R3169" s="36">
        <f ca="1">1-O3169/MAX($O$202:O3169)</f>
        <v>0.22767270193570566</v>
      </c>
      <c r="S3169" s="36">
        <f>1-N3169/MAX($N$202:N3169)</f>
        <v>0.61832623687658828</v>
      </c>
    </row>
    <row r="3170" spans="1:19" x14ac:dyDescent="0.4">
      <c r="A3170" s="17">
        <f t="shared" si="151"/>
        <v>3168</v>
      </c>
      <c r="B3170">
        <v>1693958400</v>
      </c>
      <c r="C3170">
        <v>25747.63</v>
      </c>
      <c r="D3170" s="14">
        <f t="shared" si="149"/>
        <v>45175</v>
      </c>
      <c r="F3170">
        <f ca="1">IF(A3170&lt;$F$2,"",AVERAGE(INDIRECT("C"&amp;A3170-$F$2+3):C3170))</f>
        <v>27804.323409090903</v>
      </c>
      <c r="G3170" s="2">
        <f ca="1">IF(A3170&lt;$G$2,"",IF(A3170=$G$2,AVERAGE(INDIRECT("C"&amp;A3170-$G$2+3):C3170),G3169+(2/($G$2+3))*(C3170-G3169)))</f>
        <v>27433.854581828928</v>
      </c>
      <c r="J3170">
        <f ca="1">IF(F3170="","",IF(C3170&lt;(F3170*(1-'inputs and tables'!$K$14)),0,IF(C3170&gt;(F3170*(1+'inputs and tables'!$K$14)),1,J3169)))</f>
        <v>0</v>
      </c>
      <c r="K3170">
        <f ca="1">IF(G3170="","",IF(C3170&lt;(G3170*(1-'inputs and tables'!$K$14)),0,IF(C3170&gt;(G3170*(1+'inputs and tables'!$K$14)),1,K3169)))</f>
        <v>0</v>
      </c>
      <c r="N3170" s="13">
        <f t="shared" si="150"/>
        <v>92654.035769549184</v>
      </c>
      <c r="O3170" s="10">
        <f ca="1">(O3169+(IF(J3169&lt;&gt;J3168,(-O3169*'inputs and tables'!$K$22-'inputs and tables'!$K$21)-O3169*'inputs and tables'!$K$22,0)*('inputs and tables'!$K$15+'inputs and tables'!$K$16)))*(IF(AND(J3169=0,'inputs and tables'!$K$16=1),(data!C3169/data!C3170-1)*'inputs and tables'!$K$18+1,1)*IF(AND(J3169=1,'inputs and tables'!$K$15=1),(data!C3170/data!C3169-1)*'inputs and tables'!$K$17+1,1))</f>
        <v>52404745.512388103</v>
      </c>
      <c r="P3170" s="10">
        <f ca="1">(P3169+(IF(K3169&lt;&gt;K3168,(-P3169*'inputs and tables'!$K$22-'inputs and tables'!$K$21)-P3169*'inputs and tables'!$K$22,0)*('inputs and tables'!$K$15+'inputs and tables'!$K$16)))*(IF(AND(K3169=0,'inputs and tables'!$K$16=1),data!C3169/data!C3170,1)*IF(AND(K3169=1,'inputs and tables'!$K$15=1),data!C3170/data!C3169,1))</f>
        <v>152295.19022704405</v>
      </c>
      <c r="R3170" s="36">
        <f ca="1">1-O3170/MAX($O$202:O3170)</f>
        <v>0.2265844450991048</v>
      </c>
      <c r="S3170" s="36">
        <f>1-N3170/MAX($N$202:N3170)</f>
        <v>0.61886328203871133</v>
      </c>
    </row>
    <row r="3171" spans="1:19" x14ac:dyDescent="0.4">
      <c r="A3171" s="17">
        <f t="shared" si="151"/>
        <v>3169</v>
      </c>
      <c r="B3171">
        <v>1694044800</v>
      </c>
      <c r="C3171">
        <v>26276.3</v>
      </c>
      <c r="D3171" s="14">
        <f t="shared" si="149"/>
        <v>45176</v>
      </c>
      <c r="F3171">
        <f ca="1">IF(A3171&lt;$F$2,"",AVERAGE(INDIRECT("C"&amp;A3171-$F$2+3):C3171))</f>
        <v>27737.304318181818</v>
      </c>
      <c r="G3171" s="2">
        <f ca="1">IF(A3171&lt;$G$2,"",IF(A3171=$G$2,AVERAGE(INDIRECT("C"&amp;A3171-$G$2+3):C3171),G3170+(2/($G$2+3))*(C3171-G3170)))</f>
        <v>27384.596940048974</v>
      </c>
      <c r="J3171">
        <f ca="1">IF(F3171="","",IF(C3171&lt;(F3171*(1-'inputs and tables'!$K$14)),0,IF(C3171&gt;(F3171*(1+'inputs and tables'!$K$14)),1,J3170)))</f>
        <v>0</v>
      </c>
      <c r="K3171">
        <f ca="1">IF(G3171="","",IF(C3171&lt;(G3171*(1-'inputs and tables'!$K$14)),0,IF(C3171&gt;(G3171*(1+'inputs and tables'!$K$14)),1,K3170)))</f>
        <v>0</v>
      </c>
      <c r="N3171" s="13">
        <f t="shared" si="150"/>
        <v>94556.479182410389</v>
      </c>
      <c r="O3171" s="10">
        <f ca="1">(O3170+(IF(J3170&lt;&gt;J3169,(-O3170*'inputs and tables'!$K$22-'inputs and tables'!$K$21)-O3170*'inputs and tables'!$K$22,0)*('inputs and tables'!$K$15+'inputs and tables'!$K$16)))*(IF(AND(J3170=0,'inputs and tables'!$K$16=1),(data!C3170/data!C3171-1)*'inputs and tables'!$K$18+1,1)*IF(AND(J3170=1,'inputs and tables'!$K$15=1),(data!C3171/data!C3170-1)*'inputs and tables'!$K$17+1,1))</f>
        <v>51350380.293158829</v>
      </c>
      <c r="P3171" s="10">
        <f ca="1">(P3170+(IF(K3170&lt;&gt;K3169,(-P3170*'inputs and tables'!$K$22-'inputs and tables'!$K$21)-P3170*'inputs and tables'!$K$22,0)*('inputs and tables'!$K$15+'inputs and tables'!$K$16)))*(IF(AND(K3170=0,'inputs and tables'!$K$16=1),data!C3170/data!C3171,1)*IF(AND(K3170=1,'inputs and tables'!$K$15=1),data!C3171/data!C3170,1))</f>
        <v>149231.06406706982</v>
      </c>
      <c r="R3171" s="36">
        <f ca="1">1-O3171/MAX($O$202:O3171)</f>
        <v>0.24214529656637584</v>
      </c>
      <c r="S3171" s="36">
        <f>1-N3171/MAX($N$202:N3171)</f>
        <v>0.61103749191027634</v>
      </c>
    </row>
    <row r="3172" spans="1:19" x14ac:dyDescent="0.4">
      <c r="A3172" s="17">
        <f t="shared" si="151"/>
        <v>3170</v>
      </c>
      <c r="B3172">
        <v>1694131200</v>
      </c>
      <c r="C3172">
        <v>25906.34</v>
      </c>
      <c r="D3172" s="14">
        <f t="shared" si="149"/>
        <v>45177</v>
      </c>
      <c r="F3172">
        <f ca="1">IF(A3172&lt;$F$2,"",AVERAGE(INDIRECT("C"&amp;A3172-$F$2+3):C3172))</f>
        <v>27658.965909090908</v>
      </c>
      <c r="G3172" s="2">
        <f ca="1">IF(A3172&lt;$G$2,"",IF(A3172=$G$2,AVERAGE(INDIRECT("C"&amp;A3172-$G$2+3):C3172),G3171+(2/($G$2+3))*(C3172-G3171)))</f>
        <v>27321.692389408592</v>
      </c>
      <c r="J3172">
        <f ca="1">IF(F3172="","",IF(C3172&lt;(F3172*(1-'inputs and tables'!$K$14)),0,IF(C3172&gt;(F3172*(1+'inputs and tables'!$K$14)),1,J3171)))</f>
        <v>0</v>
      </c>
      <c r="K3172">
        <f ca="1">IF(G3172="","",IF(C3172&lt;(G3172*(1-'inputs and tables'!$K$14)),0,IF(C3172&gt;(G3172*(1+'inputs and tables'!$K$14)),1,K3171)))</f>
        <v>0</v>
      </c>
      <c r="N3172" s="13">
        <f t="shared" si="150"/>
        <v>93225.161034941964</v>
      </c>
      <c r="O3172" s="10">
        <f ca="1">(O3171+(IF(J3171&lt;&gt;J3170,(-O3171*'inputs and tables'!$K$22-'inputs and tables'!$K$21)-O3171*'inputs and tables'!$K$22,0)*('inputs and tables'!$K$15+'inputs and tables'!$K$16)))*(IF(AND(J3171=0,'inputs and tables'!$K$16=1),(data!C3171/data!C3172-1)*'inputs and tables'!$K$18+1,1)*IF(AND(J3171=1,'inputs and tables'!$K$15=1),(data!C3172/data!C3171-1)*'inputs and tables'!$K$17+1,1))</f>
        <v>52083698.341685064</v>
      </c>
      <c r="P3172" s="10">
        <f ca="1">(P3171+(IF(K3171&lt;&gt;K3170,(-P3171*'inputs and tables'!$K$22-'inputs and tables'!$K$21)-P3171*'inputs and tables'!$K$22,0)*('inputs and tables'!$K$15+'inputs and tables'!$K$16)))*(IF(AND(K3171=0,'inputs and tables'!$K$16=1),data!C3171/data!C3172,1)*IF(AND(K3171=1,'inputs and tables'!$K$15=1),data!C3172/data!C3171,1))</f>
        <v>151362.18426630498</v>
      </c>
      <c r="R3172" s="36">
        <f ca="1">1-O3172/MAX($O$202:O3172)</f>
        <v>0.23132262049239916</v>
      </c>
      <c r="S3172" s="36">
        <f>1-N3172/MAX($N$202:N3172)</f>
        <v>0.61651393149624834</v>
      </c>
    </row>
    <row r="3173" spans="1:19" x14ac:dyDescent="0.4">
      <c r="A3173" s="17">
        <f t="shared" si="151"/>
        <v>3171</v>
      </c>
      <c r="B3173">
        <v>1694217600</v>
      </c>
      <c r="C3173">
        <v>25897.82</v>
      </c>
      <c r="D3173" s="14">
        <f t="shared" si="149"/>
        <v>45178</v>
      </c>
      <c r="F3173">
        <f ca="1">IF(A3173&lt;$F$2,"",AVERAGE(INDIRECT("C"&amp;A3173-$F$2+3):C3173))</f>
        <v>27583.577272727274</v>
      </c>
      <c r="G3173" s="2">
        <f ca="1">IF(A3173&lt;$G$2,"",IF(A3173=$G$2,AVERAGE(INDIRECT("C"&amp;A3173-$G$2+3):C3173),G3172+(2/($G$2+3))*(C3173-G3172)))</f>
        <v>27261.102074965675</v>
      </c>
      <c r="J3173">
        <f ca="1">IF(F3173="","",IF(C3173&lt;(F3173*(1-'inputs and tables'!$K$14)),0,IF(C3173&gt;(F3173*(1+'inputs and tables'!$K$14)),1,J3172)))</f>
        <v>0</v>
      </c>
      <c r="K3173">
        <f ca="1">IF(G3173="","",IF(C3173&lt;(G3173*(1-'inputs and tables'!$K$14)),0,IF(C3173&gt;(G3173*(1+'inputs and tables'!$K$14)),1,K3172)))</f>
        <v>0</v>
      </c>
      <c r="N3173" s="13">
        <f t="shared" si="150"/>
        <v>93194.501421425826</v>
      </c>
      <c r="O3173" s="10">
        <f ca="1">(O3172+(IF(J3172&lt;&gt;J3171,(-O3172*'inputs and tables'!$K$22-'inputs and tables'!$K$21)-O3172*'inputs and tables'!$K$22,0)*('inputs and tables'!$K$15+'inputs and tables'!$K$16)))*(IF(AND(J3172=0,'inputs and tables'!$K$16=1),(data!C3172/data!C3173-1)*'inputs and tables'!$K$18+1,1)*IF(AND(J3172=1,'inputs and tables'!$K$15=1),(data!C3173/data!C3172-1)*'inputs and tables'!$K$17+1,1))</f>
        <v>52100833.108621858</v>
      </c>
      <c r="P3173" s="10">
        <f ca="1">(P3172+(IF(K3172&lt;&gt;K3171,(-P3172*'inputs and tables'!$K$22-'inputs and tables'!$K$21)-P3172*'inputs and tables'!$K$22,0)*('inputs and tables'!$K$15+'inputs and tables'!$K$16)))*(IF(AND(K3172=0,'inputs and tables'!$K$16=1),data!C3172/data!C3173,1)*IF(AND(K3172=1,'inputs and tables'!$K$15=1),data!C3173/data!C3172,1))</f>
        <v>151411.98018773578</v>
      </c>
      <c r="R3173" s="36">
        <f ca="1">1-O3173/MAX($O$202:O3173)</f>
        <v>0.23106973699589628</v>
      </c>
      <c r="S3173" s="36">
        <f>1-N3173/MAX($N$202:N3173)</f>
        <v>0.61664005125317467</v>
      </c>
    </row>
    <row r="3174" spans="1:19" x14ac:dyDescent="0.4">
      <c r="A3174" s="17">
        <f t="shared" si="151"/>
        <v>3172</v>
      </c>
      <c r="B3174">
        <v>1694304000</v>
      </c>
      <c r="C3174">
        <v>25831.759999999998</v>
      </c>
      <c r="D3174" s="14">
        <f t="shared" si="149"/>
        <v>45179</v>
      </c>
      <c r="F3174">
        <f ca="1">IF(A3174&lt;$F$2,"",AVERAGE(INDIRECT("C"&amp;A3174-$F$2+3):C3174))</f>
        <v>27504.386590909093</v>
      </c>
      <c r="G3174" s="2">
        <f ca="1">IF(A3174&lt;$G$2,"",IF(A3174=$G$2,AVERAGE(INDIRECT("C"&amp;A3174-$G$2+3):C3174),G3173+(2/($G$2+3))*(C3174-G3173)))</f>
        <v>27200.279007945857</v>
      </c>
      <c r="J3174">
        <f ca="1">IF(F3174="","",IF(C3174&lt;(F3174*(1-'inputs and tables'!$K$14)),0,IF(C3174&gt;(F3174*(1+'inputs and tables'!$K$14)),1,J3173)))</f>
        <v>0</v>
      </c>
      <c r="K3174">
        <f ca="1">IF(G3174="","",IF(C3174&lt;(G3174*(1-'inputs and tables'!$K$14)),0,IF(C3174&gt;(G3174*(1+'inputs and tables'!$K$14)),1,K3173)))</f>
        <v>0</v>
      </c>
      <c r="N3174" s="13">
        <f t="shared" si="150"/>
        <v>92956.78146029012</v>
      </c>
      <c r="O3174" s="10">
        <f ca="1">(O3173+(IF(J3173&lt;&gt;J3172,(-O3173*'inputs and tables'!$K$22-'inputs and tables'!$K$21)-O3173*'inputs and tables'!$K$22,0)*('inputs and tables'!$K$15+'inputs and tables'!$K$16)))*(IF(AND(J3173=0,'inputs and tables'!$K$16=1),(data!C3173/data!C3174-1)*'inputs and tables'!$K$18+1,1)*IF(AND(J3173=1,'inputs and tables'!$K$15=1),(data!C3174/data!C3173-1)*'inputs and tables'!$K$17+1,1))</f>
        <v>52234071.456885993</v>
      </c>
      <c r="P3174" s="10">
        <f ca="1">(P3173+(IF(K3173&lt;&gt;K3172,(-P3173*'inputs and tables'!$K$22-'inputs and tables'!$K$21)-P3173*'inputs and tables'!$K$22,0)*('inputs and tables'!$K$15+'inputs and tables'!$K$16)))*(IF(AND(K3173=0,'inputs and tables'!$K$16=1),data!C3173/data!C3174,1)*IF(AND(K3173=1,'inputs and tables'!$K$15=1),data!C3174/data!C3173,1))</f>
        <v>151799.18862460583</v>
      </c>
      <c r="R3174" s="36">
        <f ca="1">1-O3174/MAX($O$202:O3174)</f>
        <v>0.22910333853237497</v>
      </c>
      <c r="S3174" s="36">
        <f>1-N3174/MAX($N$202:N3174)</f>
        <v>0.61761792345300526</v>
      </c>
    </row>
    <row r="3175" spans="1:19" x14ac:dyDescent="0.4">
      <c r="A3175" s="17">
        <f t="shared" si="151"/>
        <v>3173</v>
      </c>
      <c r="B3175">
        <v>1694390400</v>
      </c>
      <c r="C3175">
        <v>25152.14</v>
      </c>
      <c r="D3175" s="14">
        <f t="shared" si="149"/>
        <v>45180</v>
      </c>
      <c r="F3175">
        <f ca="1">IF(A3175&lt;$F$2,"",AVERAGE(INDIRECT("C"&amp;A3175-$F$2+3):C3175))</f>
        <v>27408.850909090914</v>
      </c>
      <c r="G3175" s="2">
        <f ca="1">IF(A3175&lt;$G$2,"",IF(A3175=$G$2,AVERAGE(INDIRECT("C"&amp;A3175-$G$2+3):C3175),G3174+(2/($G$2+3))*(C3175-G3174)))</f>
        <v>27113.124156543905</v>
      </c>
      <c r="J3175">
        <f ca="1">IF(F3175="","",IF(C3175&lt;(F3175*(1-'inputs and tables'!$K$14)),0,IF(C3175&gt;(F3175*(1+'inputs and tables'!$K$14)),1,J3174)))</f>
        <v>0</v>
      </c>
      <c r="K3175">
        <f ca="1">IF(G3175="","",IF(C3175&lt;(G3175*(1-'inputs and tables'!$K$14)),0,IF(C3175&gt;(G3175*(1+'inputs and tables'!$K$14)),1,K3174)))</f>
        <v>0</v>
      </c>
      <c r="N3175" s="13">
        <f t="shared" si="150"/>
        <v>90511.137500449899</v>
      </c>
      <c r="O3175" s="10">
        <f ca="1">(O3174+(IF(J3174&lt;&gt;J3173,(-O3174*'inputs and tables'!$K$22-'inputs and tables'!$K$21)-O3174*'inputs and tables'!$K$22,0)*('inputs and tables'!$K$15+'inputs and tables'!$K$16)))*(IF(AND(J3174=0,'inputs and tables'!$K$16=1),(data!C3174/data!C3175-1)*'inputs and tables'!$K$18+1,1)*IF(AND(J3174=1,'inputs and tables'!$K$15=1),(data!C3175/data!C3174-1)*'inputs and tables'!$K$17+1,1))</f>
        <v>53645455.126169361</v>
      </c>
      <c r="P3175" s="10">
        <f ca="1">(P3174+(IF(K3174&lt;&gt;K3173,(-P3174*'inputs and tables'!$K$22-'inputs and tables'!$K$21)-P3174*'inputs and tables'!$K$22,0)*('inputs and tables'!$K$15+'inputs and tables'!$K$16)))*(IF(AND(K3174=0,'inputs and tables'!$K$16=1),data!C3174/data!C3175,1)*IF(AND(K3174=1,'inputs and tables'!$K$15=1),data!C3175/data!C3174,1))</f>
        <v>155900.85808784253</v>
      </c>
      <c r="R3175" s="36">
        <f ca="1">1-O3175/MAX($O$202:O3175)</f>
        <v>0.20827342946433425</v>
      </c>
      <c r="S3175" s="36">
        <f>1-N3175/MAX($N$202:N3175)</f>
        <v>0.62767819448613915</v>
      </c>
    </row>
    <row r="3176" spans="1:19" x14ac:dyDescent="0.4">
      <c r="A3176" s="17">
        <f t="shared" si="151"/>
        <v>3174</v>
      </c>
      <c r="B3176">
        <v>1694476800</v>
      </c>
      <c r="C3176">
        <v>25840.61</v>
      </c>
      <c r="D3176" s="14">
        <f t="shared" si="149"/>
        <v>45181</v>
      </c>
      <c r="F3176">
        <f ca="1">IF(A3176&lt;$F$2,"",AVERAGE(INDIRECT("C"&amp;A3176-$F$2+3):C3176))</f>
        <v>27330.651363636371</v>
      </c>
      <c r="G3176" s="2">
        <f ca="1">IF(A3176&lt;$G$2,"",IF(A3176=$G$2,AVERAGE(INDIRECT("C"&amp;A3176-$G$2+3):C3176),G3175+(2/($G$2+3))*(C3176-G3175)))</f>
        <v>27058.974617967568</v>
      </c>
      <c r="J3176">
        <f ca="1">IF(F3176="","",IF(C3176&lt;(F3176*(1-'inputs and tables'!$K$14)),0,IF(C3176&gt;(F3176*(1+'inputs and tables'!$K$14)),1,J3175)))</f>
        <v>0</v>
      </c>
      <c r="K3176">
        <f ca="1">IF(G3176="","",IF(C3176&lt;(G3176*(1-'inputs and tables'!$K$14)),0,IF(C3176&gt;(G3176*(1+'inputs and tables'!$K$14)),1,K3175)))</f>
        <v>0</v>
      </c>
      <c r="N3176" s="13">
        <f t="shared" si="150"/>
        <v>92988.628594048103</v>
      </c>
      <c r="O3176" s="10">
        <f ca="1">(O3175+(IF(J3175&lt;&gt;J3174,(-O3175*'inputs and tables'!$K$22-'inputs and tables'!$K$21)-O3175*'inputs and tables'!$K$22,0)*('inputs and tables'!$K$15+'inputs and tables'!$K$16)))*(IF(AND(J3175=0,'inputs and tables'!$K$16=1),(data!C3175/data!C3176-1)*'inputs and tables'!$K$18+1,1)*IF(AND(J3175=1,'inputs and tables'!$K$15=1),(data!C3176/data!C3175-1)*'inputs and tables'!$K$17+1,1))</f>
        <v>52216182.114010833</v>
      </c>
      <c r="P3176" s="10">
        <f ca="1">(P3175+(IF(K3175&lt;&gt;K3174,(-P3175*'inputs and tables'!$K$22-'inputs and tables'!$K$21)-P3175*'inputs and tables'!$K$22,0)*('inputs and tables'!$K$15+'inputs and tables'!$K$16)))*(IF(AND(K3175=0,'inputs and tables'!$K$16=1),data!C3175/data!C3176,1)*IF(AND(K3175=1,'inputs and tables'!$K$15=1),data!C3176/data!C3175,1))</f>
        <v>151747.19980470845</v>
      </c>
      <c r="R3176" s="36">
        <f ca="1">1-O3176/MAX($O$202:O3176)</f>
        <v>0.22936735843956702</v>
      </c>
      <c r="S3176" s="36">
        <f>1-N3176/MAX($N$202:N3176)</f>
        <v>0.61748691877591622</v>
      </c>
    </row>
    <row r="3177" spans="1:19" x14ac:dyDescent="0.4">
      <c r="A3177" s="17">
        <f t="shared" si="151"/>
        <v>3175</v>
      </c>
      <c r="B3177">
        <v>1694563200</v>
      </c>
      <c r="C3177">
        <v>26226.65</v>
      </c>
      <c r="D3177" s="14">
        <f t="shared" si="149"/>
        <v>45182</v>
      </c>
      <c r="F3177">
        <f ca="1">IF(A3177&lt;$F$2,"",AVERAGE(INDIRECT("C"&amp;A3177-$F$2+3):C3177))</f>
        <v>27262.378181818189</v>
      </c>
      <c r="G3177" s="2">
        <f ca="1">IF(A3177&lt;$G$2,"",IF(A3177=$G$2,AVERAGE(INDIRECT("C"&amp;A3177-$G$2+3):C3177),G3176+(2/($G$2+3))*(C3177-G3176)))</f>
        <v>27023.556549117882</v>
      </c>
      <c r="J3177">
        <f ca="1">IF(F3177="","",IF(C3177&lt;(F3177*(1-'inputs and tables'!$K$14)),0,IF(C3177&gt;(F3177*(1+'inputs and tables'!$K$14)),1,J3176)))</f>
        <v>0</v>
      </c>
      <c r="K3177">
        <f ca="1">IF(G3177="","",IF(C3177&lt;(G3177*(1-'inputs and tables'!$K$14)),0,IF(C3177&gt;(G3177*(1+'inputs and tables'!$K$14)),1,K3176)))</f>
        <v>0</v>
      </c>
      <c r="N3177" s="13">
        <f t="shared" si="150"/>
        <v>94377.811364208974</v>
      </c>
      <c r="O3177" s="10">
        <f ca="1">(O3176+(IF(J3176&lt;&gt;J3175,(-O3176*'inputs and tables'!$K$22-'inputs and tables'!$K$21)-O3176*'inputs and tables'!$K$22,0)*('inputs and tables'!$K$15+'inputs and tables'!$K$16)))*(IF(AND(J3176=0,'inputs and tables'!$K$16=1),(data!C3176/data!C3177-1)*'inputs and tables'!$K$18+1,1)*IF(AND(J3176=1,'inputs and tables'!$K$15=1),(data!C3177/data!C3176-1)*'inputs and tables'!$K$17+1,1))</f>
        <v>51447592.342031084</v>
      </c>
      <c r="P3177" s="10">
        <f ca="1">(P3176+(IF(K3176&lt;&gt;K3175,(-P3176*'inputs and tables'!$K$22-'inputs and tables'!$K$21)-P3176*'inputs and tables'!$K$22,0)*('inputs and tables'!$K$15+'inputs and tables'!$K$16)))*(IF(AND(K3176=0,'inputs and tables'!$K$16=1),data!C3176/data!C3177,1)*IF(AND(K3176=1,'inputs and tables'!$K$15=1),data!C3177/data!C3176,1))</f>
        <v>149513.57526582872</v>
      </c>
      <c r="R3177" s="36">
        <f ca="1">1-O3177/MAX($O$202:O3177)</f>
        <v>0.24071059232372638</v>
      </c>
      <c r="S3177" s="36">
        <f>1-N3177/MAX($N$202:N3177)</f>
        <v>0.61177245035292827</v>
      </c>
    </row>
    <row r="3178" spans="1:19" x14ac:dyDescent="0.4">
      <c r="A3178" s="17">
        <f t="shared" si="151"/>
        <v>3176</v>
      </c>
      <c r="B3178">
        <v>1694649600</v>
      </c>
      <c r="C3178">
        <v>26532.76</v>
      </c>
      <c r="D3178" s="14">
        <f t="shared" si="149"/>
        <v>45183</v>
      </c>
      <c r="F3178">
        <f ca="1">IF(A3178&lt;$F$2,"",AVERAGE(INDIRECT("C"&amp;A3178-$F$2+3):C3178))</f>
        <v>27190.457500000004</v>
      </c>
      <c r="G3178" s="2">
        <f ca="1">IF(A3178&lt;$G$2,"",IF(A3178=$G$2,AVERAGE(INDIRECT("C"&amp;A3178-$G$2+3):C3178),G3177+(2/($G$2+3))*(C3178-G3177)))</f>
        <v>27002.67158958095</v>
      </c>
      <c r="J3178">
        <f ca="1">IF(F3178="","",IF(C3178&lt;(F3178*(1-'inputs and tables'!$K$14)),0,IF(C3178&gt;(F3178*(1+'inputs and tables'!$K$14)),1,J3177)))</f>
        <v>0</v>
      </c>
      <c r="K3178">
        <f ca="1">IF(G3178="","",IF(C3178&lt;(G3178*(1-'inputs and tables'!$K$14)),0,IF(C3178&gt;(G3178*(1+'inputs and tables'!$K$14)),1,K3177)))</f>
        <v>0</v>
      </c>
      <c r="N3178" s="13">
        <f t="shared" si="150"/>
        <v>95479.362337615705</v>
      </c>
      <c r="O3178" s="10">
        <f ca="1">(O3177+(IF(J3177&lt;&gt;J3176,(-O3177*'inputs and tables'!$K$22-'inputs and tables'!$K$21)-O3177*'inputs and tables'!$K$22,0)*('inputs and tables'!$K$15+'inputs and tables'!$K$16)))*(IF(AND(J3177=0,'inputs and tables'!$K$16=1),(data!C3177/data!C3178-1)*'inputs and tables'!$K$18+1,1)*IF(AND(J3177=1,'inputs and tables'!$K$15=1),(data!C3178/data!C3177-1)*'inputs and tables'!$K$17+1,1))</f>
        <v>50854038.467808463</v>
      </c>
      <c r="P3178" s="10">
        <f ca="1">(P3177+(IF(K3177&lt;&gt;K3176,(-P3177*'inputs and tables'!$K$22-'inputs and tables'!$K$21)-P3177*'inputs and tables'!$K$22,0)*('inputs and tables'!$K$15+'inputs and tables'!$K$16)))*(IF(AND(K3177=0,'inputs and tables'!$K$16=1),data!C3177/data!C3178,1)*IF(AND(K3177=1,'inputs and tables'!$K$15=1),data!C3178/data!C3177,1))</f>
        <v>147788.62842559716</v>
      </c>
      <c r="R3178" s="36">
        <f ca="1">1-O3178/MAX($O$202:O3178)</f>
        <v>0.24947055851585198</v>
      </c>
      <c r="S3178" s="36">
        <f>1-N3178/MAX($N$202:N3178)</f>
        <v>0.60724116880448553</v>
      </c>
    </row>
    <row r="3179" spans="1:19" x14ac:dyDescent="0.4">
      <c r="A3179" s="17">
        <f t="shared" si="151"/>
        <v>3177</v>
      </c>
      <c r="B3179">
        <v>1694736000</v>
      </c>
      <c r="C3179">
        <v>26602.42</v>
      </c>
      <c r="D3179" s="14">
        <f t="shared" si="149"/>
        <v>45184</v>
      </c>
      <c r="F3179">
        <f ca="1">IF(A3179&lt;$F$2,"",AVERAGE(INDIRECT("C"&amp;A3179-$F$2+3):C3179))</f>
        <v>27132.234772727268</v>
      </c>
      <c r="G3179" s="2">
        <f ca="1">IF(A3179&lt;$G$2,"",IF(A3179=$G$2,AVERAGE(INDIRECT("C"&amp;A3179-$G$2+3):C3179),G3178+(2/($G$2+3))*(C3179-G3178)))</f>
        <v>26985.639607045592</v>
      </c>
      <c r="J3179">
        <f ca="1">IF(F3179="","",IF(C3179&lt;(F3179*(1-'inputs and tables'!$K$14)),0,IF(C3179&gt;(F3179*(1+'inputs and tables'!$K$14)),1,J3178)))</f>
        <v>0</v>
      </c>
      <c r="K3179">
        <f ca="1">IF(G3179="","",IF(C3179&lt;(G3179*(1-'inputs and tables'!$K$14)),0,IF(C3179&gt;(G3179*(1+'inputs and tables'!$K$14)),1,K3178)))</f>
        <v>0</v>
      </c>
      <c r="N3179" s="13">
        <f t="shared" si="150"/>
        <v>95730.037065025826</v>
      </c>
      <c r="O3179" s="10">
        <f ca="1">(O3178+(IF(J3178&lt;&gt;J3177,(-O3178*'inputs and tables'!$K$22-'inputs and tables'!$K$21)-O3178*'inputs and tables'!$K$22,0)*('inputs and tables'!$K$15+'inputs and tables'!$K$16)))*(IF(AND(J3178=0,'inputs and tables'!$K$16=1),(data!C3178/data!C3179-1)*'inputs and tables'!$K$18+1,1)*IF(AND(J3178=1,'inputs and tables'!$K$15=1),(data!C3179/data!C3178-1)*'inputs and tables'!$K$17+1,1))</f>
        <v>50720874.179759949</v>
      </c>
      <c r="P3179" s="10">
        <f ca="1">(P3178+(IF(K3178&lt;&gt;K3177,(-P3178*'inputs and tables'!$K$22-'inputs and tables'!$K$21)-P3178*'inputs and tables'!$K$22,0)*('inputs and tables'!$K$15+'inputs and tables'!$K$16)))*(IF(AND(K3178=0,'inputs and tables'!$K$16=1),data!C3178/data!C3179,1)*IF(AND(K3178=1,'inputs and tables'!$K$15=1),data!C3179/data!C3178,1))</f>
        <v>147401.63521760603</v>
      </c>
      <c r="R3179" s="36">
        <f ca="1">1-O3179/MAX($O$202:O3179)</f>
        <v>0.25143586396151396</v>
      </c>
      <c r="S3179" s="36">
        <f>1-N3179/MAX($N$202:N3179)</f>
        <v>0.60621000656651713</v>
      </c>
    </row>
    <row r="3180" spans="1:19" x14ac:dyDescent="0.4">
      <c r="A3180" s="17">
        <f t="shared" si="151"/>
        <v>3178</v>
      </c>
      <c r="B3180">
        <v>1694822400</v>
      </c>
      <c r="C3180">
        <v>26569.69</v>
      </c>
      <c r="D3180" s="14">
        <f t="shared" si="149"/>
        <v>45185</v>
      </c>
      <c r="F3180">
        <f ca="1">IF(A3180&lt;$F$2,"",AVERAGE(INDIRECT("C"&amp;A3180-$F$2+3):C3180))</f>
        <v>27073.041818181813</v>
      </c>
      <c r="G3180" s="2">
        <f ca="1">IF(A3180&lt;$G$2,"",IF(A3180=$G$2,AVERAGE(INDIRECT("C"&amp;A3180-$G$2+3):C3180),G3179+(2/($G$2+3))*(C3180-G3179)))</f>
        <v>26967.939623767055</v>
      </c>
      <c r="J3180">
        <f ca="1">IF(F3180="","",IF(C3180&lt;(F3180*(1-'inputs and tables'!$K$14)),0,IF(C3180&gt;(F3180*(1+'inputs and tables'!$K$14)),1,J3179)))</f>
        <v>0</v>
      </c>
      <c r="K3180">
        <f ca="1">IF(G3180="","",IF(C3180&lt;(G3180*(1-'inputs and tables'!$K$14)),0,IF(C3180&gt;(G3180*(1+'inputs and tables'!$K$14)),1,K3179)))</f>
        <v>0</v>
      </c>
      <c r="N3180" s="13">
        <f t="shared" si="150"/>
        <v>95612.256648314185</v>
      </c>
      <c r="O3180" s="10">
        <f ca="1">(O3179+(IF(J3179&lt;&gt;J3178,(-O3179*'inputs and tables'!$K$22-'inputs and tables'!$K$21)-O3179*'inputs and tables'!$K$22,0)*('inputs and tables'!$K$15+'inputs and tables'!$K$16)))*(IF(AND(J3179=0,'inputs and tables'!$K$16=1),(data!C3179/data!C3180-1)*'inputs and tables'!$K$18+1,1)*IF(AND(J3179=1,'inputs and tables'!$K$15=1),(data!C3180/data!C3179-1)*'inputs and tables'!$K$17+1,1))</f>
        <v>50783354.931771114</v>
      </c>
      <c r="P3180" s="10">
        <f ca="1">(P3179+(IF(K3179&lt;&gt;K3178,(-P3179*'inputs and tables'!$K$22-'inputs and tables'!$K$21)-P3179*'inputs and tables'!$K$22,0)*('inputs and tables'!$K$15+'inputs and tables'!$K$16)))*(IF(AND(K3179=0,'inputs and tables'!$K$16=1),data!C3179/data!C3180,1)*IF(AND(K3179=1,'inputs and tables'!$K$15=1),data!C3180/data!C3179,1))</f>
        <v>147583.21262858345</v>
      </c>
      <c r="R3180" s="36">
        <f ca="1">1-O3180/MAX($O$202:O3180)</f>
        <v>0.25051374164196338</v>
      </c>
      <c r="S3180" s="36">
        <f>1-N3180/MAX($N$202:N3180)</f>
        <v>0.60669450182992091</v>
      </c>
    </row>
    <row r="3181" spans="1:19" x14ac:dyDescent="0.4">
      <c r="A3181" s="17">
        <f t="shared" si="151"/>
        <v>3179</v>
      </c>
      <c r="B3181">
        <v>1694908800</v>
      </c>
      <c r="C3181">
        <v>26530.95</v>
      </c>
      <c r="D3181" s="14">
        <f t="shared" si="149"/>
        <v>45186</v>
      </c>
      <c r="F3181">
        <f ca="1">IF(A3181&lt;$F$2,"",AVERAGE(INDIRECT("C"&amp;A3181-$F$2+3):C3181))</f>
        <v>27015.188863636358</v>
      </c>
      <c r="G3181" s="2">
        <f ca="1">IF(A3181&lt;$G$2,"",IF(A3181=$G$2,AVERAGE(INDIRECT("C"&amp;A3181-$G$2+3):C3181),G3180+(2/($G$2+3))*(C3181-G3180)))</f>
        <v>26949.344320628032</v>
      </c>
      <c r="J3181">
        <f ca="1">IF(F3181="","",IF(C3181&lt;(F3181*(1-'inputs and tables'!$K$14)),0,IF(C3181&gt;(F3181*(1+'inputs and tables'!$K$14)),1,J3180)))</f>
        <v>0</v>
      </c>
      <c r="K3181">
        <f ca="1">IF(G3181="","",IF(C3181&lt;(G3181*(1-'inputs and tables'!$K$14)),0,IF(C3181&gt;(G3181*(1+'inputs and tables'!$K$14)),1,K3180)))</f>
        <v>0</v>
      </c>
      <c r="N3181" s="13">
        <f t="shared" si="150"/>
        <v>95472.848969016632</v>
      </c>
      <c r="O3181" s="10">
        <f ca="1">(O3180+(IF(J3180&lt;&gt;J3179,(-O3180*'inputs and tables'!$K$22-'inputs and tables'!$K$21)-O3180*'inputs and tables'!$K$22,0)*('inputs and tables'!$K$15+'inputs and tables'!$K$16)))*(IF(AND(J3180=0,'inputs and tables'!$K$16=1),(data!C3180/data!C3181-1)*'inputs and tables'!$K$18+1,1)*IF(AND(J3180=1,'inputs and tables'!$K$15=1),(data!C3181/data!C3180-1)*'inputs and tables'!$K$17+1,1))</f>
        <v>50857507.842618883</v>
      </c>
      <c r="P3181" s="10">
        <f ca="1">(P3180+(IF(K3180&lt;&gt;K3179,(-P3180*'inputs and tables'!$K$22-'inputs and tables'!$K$21)-P3180*'inputs and tables'!$K$22,0)*('inputs and tables'!$K$15+'inputs and tables'!$K$16)))*(IF(AND(K3180=0,'inputs and tables'!$K$16=1),data!C3180/data!C3181,1)*IF(AND(K3180=1,'inputs and tables'!$K$15=1),data!C3181/data!C3180,1))</f>
        <v>147798.71089220504</v>
      </c>
      <c r="R3181" s="36">
        <f ca="1">1-O3181/MAX($O$202:O3181)</f>
        <v>0.24941935573988339</v>
      </c>
      <c r="S3181" s="36">
        <f>1-N3181/MAX($N$202:N3181)</f>
        <v>0.60726796185143816</v>
      </c>
    </row>
    <row r="3182" spans="1:19" x14ac:dyDescent="0.4">
      <c r="A3182" s="17">
        <f t="shared" si="151"/>
        <v>3180</v>
      </c>
      <c r="B3182">
        <v>1694995200</v>
      </c>
      <c r="C3182">
        <v>26764.49</v>
      </c>
      <c r="D3182" s="14">
        <f t="shared" si="149"/>
        <v>45187</v>
      </c>
      <c r="F3182">
        <f ca="1">IF(A3182&lt;$F$2,"",AVERAGE(INDIRECT("C"&amp;A3182-$F$2+3):C3182))</f>
        <v>26963.310909090902</v>
      </c>
      <c r="G3182" s="2">
        <f ca="1">IF(A3182&lt;$G$2,"",IF(A3182=$G$2,AVERAGE(INDIRECT("C"&amp;A3182-$G$2+3):C3182),G3181+(2/($G$2+3))*(C3182-G3181)))</f>
        <v>26941.478179324713</v>
      </c>
      <c r="J3182">
        <f ca="1">IF(F3182="","",IF(C3182&lt;(F3182*(1-'inputs and tables'!$K$14)),0,IF(C3182&gt;(F3182*(1+'inputs and tables'!$K$14)),1,J3181)))</f>
        <v>0</v>
      </c>
      <c r="K3182">
        <f ca="1">IF(G3182="","",IF(C3182&lt;(G3182*(1-'inputs and tables'!$K$14)),0,IF(C3182&gt;(G3182*(1+'inputs and tables'!$K$14)),1,K3181)))</f>
        <v>0</v>
      </c>
      <c r="N3182" s="13">
        <f t="shared" si="150"/>
        <v>96313.25344560809</v>
      </c>
      <c r="O3182" s="10">
        <f ca="1">(O3181+(IF(J3181&lt;&gt;J3180,(-O3181*'inputs and tables'!$K$22-'inputs and tables'!$K$21)-O3181*'inputs and tables'!$K$22,0)*('inputs and tables'!$K$15+'inputs and tables'!$K$16)))*(IF(AND(J3181=0,'inputs and tables'!$K$16=1),(data!C3181/data!C3182-1)*'inputs and tables'!$K$18+1,1)*IF(AND(J3181=1,'inputs and tables'!$K$15=1),(data!C3182/data!C3181-1)*'inputs and tables'!$K$17+1,1))</f>
        <v>50413738.41598063</v>
      </c>
      <c r="P3182" s="10">
        <f ca="1">(P3181+(IF(K3181&lt;&gt;K3180,(-P3181*'inputs and tables'!$K$22-'inputs and tables'!$K$21)-P3181*'inputs and tables'!$K$22,0)*('inputs and tables'!$K$15+'inputs and tables'!$K$16)))*(IF(AND(K3181=0,'inputs and tables'!$K$16=1),data!C3181/data!C3182,1)*IF(AND(K3181=1,'inputs and tables'!$K$15=1),data!C3182/data!C3181,1))</f>
        <v>146509.0576635515</v>
      </c>
      <c r="R3182" s="36">
        <f ca="1">1-O3182/MAX($O$202:O3182)</f>
        <v>0.25596872782433222</v>
      </c>
      <c r="S3182" s="36">
        <f>1-N3182/MAX($N$202:N3182)</f>
        <v>0.60381091865512537</v>
      </c>
    </row>
    <row r="3183" spans="1:19" x14ac:dyDescent="0.4">
      <c r="A3183" s="17">
        <f t="shared" si="151"/>
        <v>3181</v>
      </c>
      <c r="B3183">
        <v>1695081600</v>
      </c>
      <c r="C3183">
        <v>27216.13</v>
      </c>
      <c r="D3183" s="14">
        <f t="shared" si="149"/>
        <v>45188</v>
      </c>
      <c r="F3183">
        <f ca="1">IF(A3183&lt;$F$2,"",AVERAGE(INDIRECT("C"&amp;A3183-$F$2+3):C3183))</f>
        <v>26921.859090909082</v>
      </c>
      <c r="G3183" s="2">
        <f ca="1">IF(A3183&lt;$G$2,"",IF(A3183=$G$2,AVERAGE(INDIRECT("C"&amp;A3183-$G$2+3):C3183),G3182+(2/($G$2+3))*(C3183-G3182)))</f>
        <v>26953.16549084281</v>
      </c>
      <c r="J3183">
        <f ca="1">IF(F3183="","",IF(C3183&lt;(F3183*(1-'inputs and tables'!$K$14)),0,IF(C3183&gt;(F3183*(1+'inputs and tables'!$K$14)),1,J3182)))</f>
        <v>1</v>
      </c>
      <c r="K3183">
        <f ca="1">IF(G3183="","",IF(C3183&lt;(G3183*(1-'inputs and tables'!$K$14)),0,IF(C3183&gt;(G3183*(1+'inputs and tables'!$K$14)),1,K3182)))</f>
        <v>1</v>
      </c>
      <c r="N3183" s="13">
        <f t="shared" si="150"/>
        <v>97938.500845658462</v>
      </c>
      <c r="O3183" s="10">
        <f ca="1">(O3182+(IF(J3182&lt;&gt;J3181,(-O3182*'inputs and tables'!$K$22-'inputs and tables'!$K$21)-O3182*'inputs and tables'!$K$22,0)*('inputs and tables'!$K$15+'inputs and tables'!$K$16)))*(IF(AND(J3182=0,'inputs and tables'!$K$16=1),(data!C3182/data!C3183-1)*'inputs and tables'!$K$18+1,1)*IF(AND(J3182=1,'inputs and tables'!$K$15=1),(data!C3183/data!C3182-1)*'inputs and tables'!$K$17+1,1))</f>
        <v>49577144.057480969</v>
      </c>
      <c r="P3183" s="10">
        <f ca="1">(P3182+(IF(K3182&lt;&gt;K3181,(-P3182*'inputs and tables'!$K$22-'inputs and tables'!$K$21)-P3182*'inputs and tables'!$K$22,0)*('inputs and tables'!$K$15+'inputs and tables'!$K$16)))*(IF(AND(K3182=0,'inputs and tables'!$K$16=1),data!C3182/data!C3183,1)*IF(AND(K3182=1,'inputs and tables'!$K$15=1),data!C3183/data!C3182,1))</f>
        <v>144077.80271278642</v>
      </c>
      <c r="R3183" s="36">
        <f ca="1">1-O3183/MAX($O$202:O3183)</f>
        <v>0.2683156075521046</v>
      </c>
      <c r="S3183" s="36">
        <f>1-N3183/MAX($N$202:N3183)</f>
        <v>0.5971253873149579</v>
      </c>
    </row>
    <row r="3184" spans="1:19" x14ac:dyDescent="0.4">
      <c r="A3184" s="17">
        <f t="shared" si="151"/>
        <v>3182</v>
      </c>
      <c r="B3184">
        <v>1695168000</v>
      </c>
      <c r="C3184">
        <v>27123.94</v>
      </c>
      <c r="D3184" s="14">
        <f t="shared" si="149"/>
        <v>45189</v>
      </c>
      <c r="F3184">
        <f ca="1">IF(A3184&lt;$F$2,"",AVERAGE(INDIRECT("C"&amp;A3184-$F$2+3):C3184))</f>
        <v>26875.148409090903</v>
      </c>
      <c r="G3184" s="2">
        <f ca="1">IF(A3184&lt;$G$2,"",IF(A3184=$G$2,AVERAGE(INDIRECT("C"&amp;A3184-$G$2+3):C3184),G3183+(2/($G$2+3))*(C3184-G3183)))</f>
        <v>26960.432491232477</v>
      </c>
      <c r="J3184">
        <f ca="1">IF(F3184="","",IF(C3184&lt;(F3184*(1-'inputs and tables'!$K$14)),0,IF(C3184&gt;(F3184*(1+'inputs and tables'!$K$14)),1,J3183)))</f>
        <v>1</v>
      </c>
      <c r="K3184">
        <f ca="1">IF(G3184="","",IF(C3184&lt;(G3184*(1-'inputs and tables'!$K$14)),0,IF(C3184&gt;(G3184*(1+'inputs and tables'!$K$14)),1,K3183)))</f>
        <v>1</v>
      </c>
      <c r="N3184" s="13">
        <f t="shared" si="150"/>
        <v>97606.75087264755</v>
      </c>
      <c r="O3184" s="10">
        <f ca="1">(O3183+(IF(J3183&lt;&gt;J3182,(-O3183*'inputs and tables'!$K$22-'inputs and tables'!$K$21)-O3183*'inputs and tables'!$K$22,0)*('inputs and tables'!$K$15+'inputs and tables'!$K$16)))*(IF(AND(J3183=0,'inputs and tables'!$K$16=1),(data!C3183/data!C3184-1)*'inputs and tables'!$K$18+1,1)*IF(AND(J3183=1,'inputs and tables'!$K$15=1),(data!C3184/data!C3183-1)*'inputs and tables'!$K$17+1,1))</f>
        <v>49100893.697188012</v>
      </c>
      <c r="P3184" s="10">
        <f ca="1">(P3183+(IF(K3183&lt;&gt;K3182,(-P3183*'inputs and tables'!$K$22-'inputs and tables'!$K$21)-P3183*'inputs and tables'!$K$22,0)*('inputs and tables'!$K$15+'inputs and tables'!$K$16)))*(IF(AND(K3183=0,'inputs and tables'!$K$16=1),data!C3183/data!C3184,1)*IF(AND(K3183=1,'inputs and tables'!$K$15=1),data!C3184/data!C3183,1))</f>
        <v>143302.58419405069</v>
      </c>
      <c r="R3184" s="36">
        <f ca="1">1-O3184/MAX($O$202:O3184)</f>
        <v>0.27534434956919263</v>
      </c>
      <c r="S3184" s="36">
        <f>1-N3184/MAX($N$202:N3184)</f>
        <v>0.59849005637493946</v>
      </c>
    </row>
    <row r="3185" spans="1:19" x14ac:dyDescent="0.4">
      <c r="A3185" s="17">
        <f t="shared" si="151"/>
        <v>3183</v>
      </c>
      <c r="B3185">
        <v>1695254400</v>
      </c>
      <c r="C3185">
        <v>26564.54</v>
      </c>
      <c r="D3185" s="14">
        <f t="shared" si="149"/>
        <v>45190</v>
      </c>
      <c r="F3185">
        <f ca="1">IF(A3185&lt;$F$2,"",AVERAGE(INDIRECT("C"&amp;A3185-$F$2+3):C3185))</f>
        <v>26802.296818181814</v>
      </c>
      <c r="G3185" s="2">
        <f ca="1">IF(A3185&lt;$G$2,"",IF(A3185=$G$2,AVERAGE(INDIRECT("C"&amp;A3185-$G$2+3):C3185),G3184+(2/($G$2+3))*(C3185-G3184)))</f>
        <v>26943.586002243861</v>
      </c>
      <c r="J3185">
        <f ca="1">IF(F3185="","",IF(C3185&lt;(F3185*(1-'inputs and tables'!$K$14)),0,IF(C3185&gt;(F3185*(1+'inputs and tables'!$K$14)),1,J3184)))</f>
        <v>0</v>
      </c>
      <c r="K3185">
        <f ca="1">IF(G3185="","",IF(C3185&lt;(G3185*(1-'inputs and tables'!$K$14)),0,IF(C3185&gt;(G3185*(1+'inputs and tables'!$K$14)),1,K3184)))</f>
        <v>0</v>
      </c>
      <c r="N3185" s="13">
        <f t="shared" si="150"/>
        <v>95593.724135449389</v>
      </c>
      <c r="O3185" s="10">
        <f ca="1">(O3184+(IF(J3184&lt;&gt;J3183,(-O3184*'inputs and tables'!$K$22-'inputs and tables'!$K$21)-O3184*'inputs and tables'!$K$22,0)*('inputs and tables'!$K$15+'inputs and tables'!$K$16)))*(IF(AND(J3184=0,'inputs and tables'!$K$16=1),(data!C3184/data!C3185-1)*'inputs and tables'!$K$18+1,1)*IF(AND(J3184=1,'inputs and tables'!$K$15=1),(data!C3185/data!C3184-1)*'inputs and tables'!$K$17+1,1))</f>
        <v>46822432.682602175</v>
      </c>
      <c r="P3185" s="10">
        <f ca="1">(P3184+(IF(K3184&lt;&gt;K3183,(-P3184*'inputs and tables'!$K$22-'inputs and tables'!$K$21)-P3184*'inputs and tables'!$K$22,0)*('inputs and tables'!$K$15+'inputs and tables'!$K$16)))*(IF(AND(K3184=0,'inputs and tables'!$K$16=1),data!C3184/data!C3185,1)*IF(AND(K3184=1,'inputs and tables'!$K$15=1),data!C3185/data!C3184,1))</f>
        <v>140347.13356268403</v>
      </c>
      <c r="R3185" s="36">
        <f ca="1">1-O3185/MAX($O$202:O3185)</f>
        <v>0.30897102159452261</v>
      </c>
      <c r="S3185" s="36">
        <f>1-N3185/MAX($N$202:N3185)</f>
        <v>0.60677073619003474</v>
      </c>
    </row>
    <row r="3186" spans="1:19" x14ac:dyDescent="0.4">
      <c r="A3186" s="17">
        <f t="shared" si="151"/>
        <v>3184</v>
      </c>
      <c r="B3186">
        <v>1695340800</v>
      </c>
      <c r="C3186">
        <v>26578.400000000001</v>
      </c>
      <c r="D3186" s="14">
        <f t="shared" si="149"/>
        <v>45191</v>
      </c>
      <c r="F3186">
        <f ca="1">IF(A3186&lt;$F$2,"",AVERAGE(INDIRECT("C"&amp;A3186-$F$2+3):C3186))</f>
        <v>26734.470454545448</v>
      </c>
      <c r="G3186" s="2">
        <f ca="1">IF(A3186&lt;$G$2,"",IF(A3186=$G$2,AVERAGE(INDIRECT("C"&amp;A3186-$G$2+3):C3186),G3185+(2/($G$2+3))*(C3186-G3185)))</f>
        <v>26928.046172361144</v>
      </c>
      <c r="J3186">
        <f ca="1">IF(F3186="","",IF(C3186&lt;(F3186*(1-'inputs and tables'!$K$14)),0,IF(C3186&gt;(F3186*(1+'inputs and tables'!$K$14)),1,J3185)))</f>
        <v>0</v>
      </c>
      <c r="K3186">
        <f ca="1">IF(G3186="","",IF(C3186&lt;(G3186*(1-'inputs and tables'!$K$14)),0,IF(C3186&gt;(G3186*(1+'inputs and tables'!$K$14)),1,K3185)))</f>
        <v>0</v>
      </c>
      <c r="N3186" s="13">
        <f t="shared" si="150"/>
        <v>95643.599985605921</v>
      </c>
      <c r="O3186" s="10">
        <f ca="1">(O3185+(IF(J3185&lt;&gt;J3184,(-O3185*'inputs and tables'!$K$22-'inputs and tables'!$K$21)-O3185*'inputs and tables'!$K$22,0)*('inputs and tables'!$K$15+'inputs and tables'!$K$16)))*(IF(AND(J3185=0,'inputs and tables'!$K$16=1),(data!C3185/data!C3186-1)*'inputs and tables'!$K$18+1,1)*IF(AND(J3185=1,'inputs and tables'!$K$15=1),(data!C3186/data!C3185-1)*'inputs and tables'!$K$17+1,1))</f>
        <v>46704419.871869788</v>
      </c>
      <c r="P3186" s="10">
        <f ca="1">(P3185+(IF(K3185&lt;&gt;K3184,(-P3185*'inputs and tables'!$K$22-'inputs and tables'!$K$21)-P3185*'inputs and tables'!$K$22,0)*('inputs and tables'!$K$15+'inputs and tables'!$K$16)))*(IF(AND(K3185=0,'inputs and tables'!$K$16=1),data!C3185/data!C3186,1)*IF(AND(K3185=1,'inputs and tables'!$K$15=1),data!C3186/data!C3185,1))</f>
        <v>139993.39799703669</v>
      </c>
      <c r="R3186" s="36">
        <f ca="1">1-O3186/MAX($O$202:O3186)</f>
        <v>0.3107127139280238</v>
      </c>
      <c r="S3186" s="36">
        <f>1-N3186/MAX($N$202:N3186)</f>
        <v>0.60656556954320395</v>
      </c>
    </row>
    <row r="3187" spans="1:19" x14ac:dyDescent="0.4">
      <c r="A3187" s="17">
        <f t="shared" si="151"/>
        <v>3185</v>
      </c>
      <c r="B3187">
        <v>1695427200</v>
      </c>
      <c r="C3187">
        <v>26579.599999999999</v>
      </c>
      <c r="D3187" s="14">
        <f t="shared" si="149"/>
        <v>45192</v>
      </c>
      <c r="F3187">
        <f ca="1">IF(A3187&lt;$F$2,"",AVERAGE(INDIRECT("C"&amp;A3187-$F$2+3):C3187))</f>
        <v>26669.824318181814</v>
      </c>
      <c r="G3187" s="2">
        <f ca="1">IF(A3187&lt;$G$2,"",IF(A3187=$G$2,AVERAGE(INDIRECT("C"&amp;A3187-$G$2+3):C3187),G3186+(2/($G$2+3))*(C3187-G3186)))</f>
        <v>26913.218675664924</v>
      </c>
      <c r="J3187">
        <f ca="1">IF(F3187="","",IF(C3187&lt;(F3187*(1-'inputs and tables'!$K$14)),0,IF(C3187&gt;(F3187*(1+'inputs and tables'!$K$14)),1,J3186)))</f>
        <v>0</v>
      </c>
      <c r="K3187">
        <f ca="1">IF(G3187="","",IF(C3187&lt;(G3187*(1-'inputs and tables'!$K$14)),0,IF(C3187&gt;(G3187*(1+'inputs and tables'!$K$14)),1,K3186)))</f>
        <v>0</v>
      </c>
      <c r="N3187" s="13">
        <f t="shared" si="150"/>
        <v>95647.918241030726</v>
      </c>
      <c r="O3187" s="10">
        <f ca="1">(O3186+(IF(J3186&lt;&gt;J3185,(-O3186*'inputs and tables'!$K$22-'inputs and tables'!$K$21)-O3186*'inputs and tables'!$K$22,0)*('inputs and tables'!$K$15+'inputs and tables'!$K$16)))*(IF(AND(J3186=0,'inputs and tables'!$K$16=1),(data!C3186/data!C3187-1)*'inputs and tables'!$K$18+1,1)*IF(AND(J3186=1,'inputs and tables'!$K$15=1),(data!C3187/data!C3186-1)*'inputs and tables'!$K$17+1,1))</f>
        <v>46702311.288450696</v>
      </c>
      <c r="P3187" s="10">
        <f ca="1">(P3186+(IF(K3186&lt;&gt;K3185,(-P3186*'inputs and tables'!$K$22-'inputs and tables'!$K$21)-P3186*'inputs and tables'!$K$22,0)*('inputs and tables'!$K$15+'inputs and tables'!$K$16)))*(IF(AND(K3186=0,'inputs and tables'!$K$16=1),data!C3186/data!C3187,1)*IF(AND(K3186=1,'inputs and tables'!$K$15=1),data!C3187/data!C3186,1))</f>
        <v>139987.0776582206</v>
      </c>
      <c r="R3187" s="36">
        <f ca="1">1-O3187/MAX($O$202:O3187)</f>
        <v>0.31074383346117262</v>
      </c>
      <c r="S3187" s="36">
        <f>1-N3187/MAX($N$202:N3187)</f>
        <v>0.60654780619715787</v>
      </c>
    </row>
    <row r="3188" spans="1:19" x14ac:dyDescent="0.4">
      <c r="A3188" s="17">
        <f t="shared" si="151"/>
        <v>3186</v>
      </c>
      <c r="B3188">
        <v>1695513600</v>
      </c>
      <c r="C3188">
        <v>26250.240000000002</v>
      </c>
      <c r="D3188" s="14">
        <f t="shared" si="149"/>
        <v>45193</v>
      </c>
      <c r="F3188">
        <f ca="1">IF(A3188&lt;$F$2,"",AVERAGE(INDIRECT("C"&amp;A3188-$F$2+3):C3188))</f>
        <v>26598.228636363634</v>
      </c>
      <c r="G3188" s="2">
        <f ca="1">IF(A3188&lt;$G$2,"",IF(A3188=$G$2,AVERAGE(INDIRECT("C"&amp;A3188-$G$2+3):C3188),G3187+(2/($G$2+3))*(C3188-G3187)))</f>
        <v>26885.006817125992</v>
      </c>
      <c r="J3188">
        <f ca="1">IF(F3188="","",IF(C3188&lt;(F3188*(1-'inputs and tables'!$K$14)),0,IF(C3188&gt;(F3188*(1+'inputs and tables'!$K$14)),1,J3187)))</f>
        <v>0</v>
      </c>
      <c r="K3188">
        <f ca="1">IF(G3188="","",IF(C3188&lt;(G3188*(1-'inputs and tables'!$K$14)),0,IF(C3188&gt;(G3188*(1+'inputs and tables'!$K$14)),1,K3187)))</f>
        <v>0</v>
      </c>
      <c r="N3188" s="13">
        <f t="shared" si="150"/>
        <v>94462.701068768336</v>
      </c>
      <c r="O3188" s="10">
        <f ca="1">(O3187+(IF(J3187&lt;&gt;J3186,(-O3187*'inputs and tables'!$K$22-'inputs and tables'!$K$21)-O3187*'inputs and tables'!$K$22,0)*('inputs and tables'!$K$15+'inputs and tables'!$K$16)))*(IF(AND(J3187=0,'inputs and tables'!$K$16=1),(data!C3187/data!C3188-1)*'inputs and tables'!$K$18+1,1)*IF(AND(J3187=1,'inputs and tables'!$K$15=1),(data!C3188/data!C3187-1)*'inputs and tables'!$K$17+1,1))</f>
        <v>47288282.054659463</v>
      </c>
      <c r="P3188" s="10">
        <f ca="1">(P3187+(IF(K3187&lt;&gt;K3186,(-P3187*'inputs and tables'!$K$22-'inputs and tables'!$K$21)-P3187*'inputs and tables'!$K$22,0)*('inputs and tables'!$K$15+'inputs and tables'!$K$16)))*(IF(AND(K3187=0,'inputs and tables'!$K$16=1),data!C3187/data!C3188,1)*IF(AND(K3187=1,'inputs and tables'!$K$15=1),data!C3188/data!C3187,1))</f>
        <v>141743.48612905788</v>
      </c>
      <c r="R3188" s="36">
        <f ca="1">1-O3188/MAX($O$202:O3188)</f>
        <v>0.30209578258578151</v>
      </c>
      <c r="S3188" s="36">
        <f>1-N3188/MAX($N$202:N3188)</f>
        <v>0.61142325257524122</v>
      </c>
    </row>
    <row r="3189" spans="1:19" x14ac:dyDescent="0.4">
      <c r="A3189" s="17">
        <f t="shared" si="151"/>
        <v>3187</v>
      </c>
      <c r="B3189">
        <v>1695600000</v>
      </c>
      <c r="C3189">
        <v>26296.080000000002</v>
      </c>
      <c r="D3189" s="14">
        <f t="shared" si="149"/>
        <v>45194</v>
      </c>
      <c r="F3189">
        <f ca="1">IF(A3189&lt;$F$2,"",AVERAGE(INDIRECT("C"&amp;A3189-$F$2+3):C3189))</f>
        <v>26527.299545454538</v>
      </c>
      <c r="G3189" s="2">
        <f ca="1">IF(A3189&lt;$G$2,"",IF(A3189=$G$2,AVERAGE(INDIRECT("C"&amp;A3189-$G$2+3):C3189),G3188+(2/($G$2+3))*(C3189-G3188)))</f>
        <v>26859.94610150361</v>
      </c>
      <c r="J3189">
        <f ca="1">IF(F3189="","",IF(C3189&lt;(F3189*(1-'inputs and tables'!$K$14)),0,IF(C3189&gt;(F3189*(1+'inputs and tables'!$K$14)),1,J3188)))</f>
        <v>0</v>
      </c>
      <c r="K3189">
        <f ca="1">IF(G3189="","",IF(C3189&lt;(G3189*(1-'inputs and tables'!$K$14)),0,IF(C3189&gt;(G3189*(1+'inputs and tables'!$K$14)),1,K3188)))</f>
        <v>0</v>
      </c>
      <c r="N3189" s="13">
        <f t="shared" si="150"/>
        <v>94627.658425996022</v>
      </c>
      <c r="O3189" s="10">
        <f ca="1">(O3188+(IF(J3188&lt;&gt;J3187,(-O3188*'inputs and tables'!$K$22-'inputs and tables'!$K$21)-O3188*'inputs and tables'!$K$22,0)*('inputs and tables'!$K$15+'inputs and tables'!$K$16)))*(IF(AND(J3188=0,'inputs and tables'!$K$16=1),(data!C3188/data!C3189-1)*'inputs and tables'!$K$18+1,1)*IF(AND(J3188=1,'inputs and tables'!$K$15=1),(data!C3189/data!C3188-1)*'inputs and tables'!$K$17+1,1))</f>
        <v>47205847.910506204</v>
      </c>
      <c r="P3189" s="10">
        <f ca="1">(P3188+(IF(K3188&lt;&gt;K3187,(-P3188*'inputs and tables'!$K$22-'inputs and tables'!$K$21)-P3188*'inputs and tables'!$K$22,0)*('inputs and tables'!$K$15+'inputs and tables'!$K$16)))*(IF(AND(K3188=0,'inputs and tables'!$K$16=1),data!C3188/data!C3189,1)*IF(AND(K3188=1,'inputs and tables'!$K$15=1),data!C3189/data!C3188,1))</f>
        <v>141496.39525451855</v>
      </c>
      <c r="R3189" s="36">
        <f ca="1">1-O3189/MAX($O$202:O3189)</f>
        <v>0.30331238708828789</v>
      </c>
      <c r="S3189" s="36">
        <f>1-N3189/MAX($N$202:N3189)</f>
        <v>0.61074469275628518</v>
      </c>
    </row>
    <row r="3190" spans="1:19" x14ac:dyDescent="0.4">
      <c r="A3190" s="17">
        <f t="shared" si="151"/>
        <v>3188</v>
      </c>
      <c r="B3190">
        <v>1695686400</v>
      </c>
      <c r="C3190">
        <v>26208.44</v>
      </c>
      <c r="D3190" s="14">
        <f t="shared" si="149"/>
        <v>45195</v>
      </c>
      <c r="F3190">
        <f ca="1">IF(A3190&lt;$F$2,"",AVERAGE(INDIRECT("C"&amp;A3190-$F$2+3):C3190))</f>
        <v>26457.583636363634</v>
      </c>
      <c r="G3190" s="2">
        <f ca="1">IF(A3190&lt;$G$2,"",IF(A3190=$G$2,AVERAGE(INDIRECT("C"&amp;A3190-$G$2+3):C3190),G3189+(2/($G$2+3))*(C3190-G3189)))</f>
        <v>26832.222437609838</v>
      </c>
      <c r="J3190">
        <f ca="1">IF(F3190="","",IF(C3190&lt;(F3190*(1-'inputs and tables'!$K$14)),0,IF(C3190&gt;(F3190*(1+'inputs and tables'!$K$14)),1,J3189)))</f>
        <v>0</v>
      </c>
      <c r="K3190">
        <f ca="1">IF(G3190="","",IF(C3190&lt;(G3190*(1-'inputs and tables'!$K$14)),0,IF(C3190&gt;(G3190*(1+'inputs and tables'!$K$14)),1,K3189)))</f>
        <v>0</v>
      </c>
      <c r="N3190" s="13">
        <f t="shared" si="150"/>
        <v>94312.281838137511</v>
      </c>
      <c r="O3190" s="10">
        <f ca="1">(O3189+(IF(J3189&lt;&gt;J3188,(-O3189*'inputs and tables'!$K$22-'inputs and tables'!$K$21)-O3189*'inputs and tables'!$K$22,0)*('inputs and tables'!$K$15+'inputs and tables'!$K$16)))*(IF(AND(J3189=0,'inputs and tables'!$K$16=1),(data!C3189/data!C3190-1)*'inputs and tables'!$K$18+1,1)*IF(AND(J3189=1,'inputs and tables'!$K$15=1),(data!C3190/data!C3189-1)*'inputs and tables'!$K$17+1,1))</f>
        <v>47363702.422673918</v>
      </c>
      <c r="P3190" s="10">
        <f ca="1">(P3189+(IF(K3189&lt;&gt;K3188,(-P3189*'inputs and tables'!$K$22-'inputs and tables'!$K$21)-P3189*'inputs and tables'!$K$22,0)*('inputs and tables'!$K$15+'inputs and tables'!$K$16)))*(IF(AND(K3189=0,'inputs and tables'!$K$16=1),data!C3189/data!C3190,1)*IF(AND(K3189=1,'inputs and tables'!$K$15=1),data!C3190/data!C3189,1))</f>
        <v>141969.55367524509</v>
      </c>
      <c r="R3190" s="36">
        <f ca="1">1-O3190/MAX($O$202:O3190)</f>
        <v>0.3009826909142469</v>
      </c>
      <c r="S3190" s="36">
        <f>1-N3190/MAX($N$202:N3190)</f>
        <v>0.61204200912917583</v>
      </c>
    </row>
    <row r="3191" spans="1:19" x14ac:dyDescent="0.4">
      <c r="A3191" s="17">
        <f t="shared" si="151"/>
        <v>3189</v>
      </c>
      <c r="B3191">
        <v>1695772800</v>
      </c>
      <c r="C3191">
        <v>26357.62</v>
      </c>
      <c r="D3191" s="14">
        <f t="shared" si="149"/>
        <v>45196</v>
      </c>
      <c r="F3191">
        <f ca="1">IF(A3191&lt;$F$2,"",AVERAGE(INDIRECT("C"&amp;A3191-$F$2+3):C3191))</f>
        <v>26388.313863636366</v>
      </c>
      <c r="G3191" s="2">
        <f ca="1">IF(A3191&lt;$G$2,"",IF(A3191=$G$2,AVERAGE(INDIRECT("C"&amp;A3191-$G$2+3):C3191),G3190+(2/($G$2+3))*(C3191-G3190)))</f>
        <v>26812.026589200908</v>
      </c>
      <c r="J3191">
        <f ca="1">IF(F3191="","",IF(C3191&lt;(F3191*(1-'inputs and tables'!$K$14)),0,IF(C3191&gt;(F3191*(1+'inputs and tables'!$K$14)),1,J3190)))</f>
        <v>0</v>
      </c>
      <c r="K3191">
        <f ca="1">IF(G3191="","",IF(C3191&lt;(G3191*(1-'inputs and tables'!$K$14)),0,IF(C3191&gt;(G3191*(1+'inputs and tables'!$K$14)),1,K3190)))</f>
        <v>0</v>
      </c>
      <c r="N3191" s="13">
        <f t="shared" si="150"/>
        <v>94849.112958364945</v>
      </c>
      <c r="O3191" s="10">
        <f ca="1">(O3190+(IF(J3190&lt;&gt;J3189,(-O3190*'inputs and tables'!$K$22-'inputs and tables'!$K$21)-O3190*'inputs and tables'!$K$22,0)*('inputs and tables'!$K$15+'inputs and tables'!$K$16)))*(IF(AND(J3190=0,'inputs and tables'!$K$16=1),(data!C3190/data!C3191-1)*'inputs and tables'!$K$18+1,1)*IF(AND(J3190=1,'inputs and tables'!$K$15=1),(data!C3191/data!C3190-1)*'inputs and tables'!$K$17+1,1))</f>
        <v>47095631.286986612</v>
      </c>
      <c r="P3191" s="10">
        <f ca="1">(P3190+(IF(K3190&lt;&gt;K3189,(-P3190*'inputs and tables'!$K$22-'inputs and tables'!$K$21)-P3190*'inputs and tables'!$K$22,0)*('inputs and tables'!$K$15+'inputs and tables'!$K$16)))*(IF(AND(K3190=0,'inputs and tables'!$K$16=1),data!C3190/data!C3191,1)*IF(AND(K3190=1,'inputs and tables'!$K$15=1),data!C3191/data!C3190,1))</f>
        <v>141166.02824247562</v>
      </c>
      <c r="R3191" s="36">
        <f ca="1">1-O3191/MAX($O$202:O3191)</f>
        <v>0.30493901937521617</v>
      </c>
      <c r="S3191" s="36">
        <f>1-N3191/MAX($N$202:N3191)</f>
        <v>0.60983372915989453</v>
      </c>
    </row>
    <row r="3192" spans="1:19" x14ac:dyDescent="0.4">
      <c r="A3192" s="17">
        <f t="shared" si="151"/>
        <v>3190</v>
      </c>
      <c r="B3192">
        <v>1695859200</v>
      </c>
      <c r="C3192">
        <v>27027.14</v>
      </c>
      <c r="D3192" s="14">
        <f t="shared" ref="D3192:D3255" si="152">(B3192/86400)+DATE(1970,1,1)</f>
        <v>45197</v>
      </c>
      <c r="F3192">
        <f ca="1">IF(A3192&lt;$F$2,"",AVERAGE(INDIRECT("C"&amp;A3192-$F$2+3):C3192))</f>
        <v>26339.609318181818</v>
      </c>
      <c r="G3192" s="2">
        <f ca="1">IF(A3192&lt;$G$2,"",IF(A3192=$G$2,AVERAGE(INDIRECT("C"&amp;A3192-$G$2+3):C3192),G3191+(2/($G$2+3))*(C3192-G3191)))</f>
        <v>26821.180351362571</v>
      </c>
      <c r="J3192">
        <f ca="1">IF(F3192="","",IF(C3192&lt;(F3192*(1-'inputs and tables'!$K$14)),0,IF(C3192&gt;(F3192*(1+'inputs and tables'!$K$14)),1,J3191)))</f>
        <v>1</v>
      </c>
      <c r="K3192">
        <f ca="1">IF(G3192="","",IF(C3192&lt;(G3192*(1-'inputs and tables'!$K$14)),0,IF(C3192&gt;(G3192*(1+'inputs and tables'!$K$14)),1,K3191)))</f>
        <v>1</v>
      </c>
      <c r="N3192" s="13">
        <f t="shared" ref="N3192:N3255" si="153">(C3192/C3191)*N3191</f>
        <v>97258.411601713044</v>
      </c>
      <c r="O3192" s="10">
        <f ca="1">(O3191+(IF(J3191&lt;&gt;J3190,(-O3191*'inputs and tables'!$K$22-'inputs and tables'!$K$21)-O3191*'inputs and tables'!$K$22,0)*('inputs and tables'!$K$15+'inputs and tables'!$K$16)))*(IF(AND(J3191=0,'inputs and tables'!$K$16=1),(data!C3191/data!C3192-1)*'inputs and tables'!$K$18+1,1)*IF(AND(J3191=1,'inputs and tables'!$K$15=1),(data!C3192/data!C3191-1)*'inputs and tables'!$K$17+1,1))</f>
        <v>45928971.882430181</v>
      </c>
      <c r="P3192" s="10">
        <f ca="1">(P3191+(IF(K3191&lt;&gt;K3190,(-P3191*'inputs and tables'!$K$22-'inputs and tables'!$K$21)-P3191*'inputs and tables'!$K$22,0)*('inputs and tables'!$K$15+'inputs and tables'!$K$16)))*(IF(AND(K3191=0,'inputs and tables'!$K$16=1),data!C3191/data!C3192,1)*IF(AND(K3191=1,'inputs and tables'!$K$15=1),data!C3192/data!C3191,1))</f>
        <v>137669.04412839981</v>
      </c>
      <c r="R3192" s="36">
        <f ca="1">1-O3192/MAX($O$202:O3192)</f>
        <v>0.32215716483004064</v>
      </c>
      <c r="S3192" s="36">
        <f>1-N3192/MAX($N$202:N3192)</f>
        <v>0.59992296628931407</v>
      </c>
    </row>
    <row r="3193" spans="1:19" x14ac:dyDescent="0.4">
      <c r="A3193" s="17">
        <f t="shared" si="151"/>
        <v>3191</v>
      </c>
      <c r="B3193">
        <v>1695945600</v>
      </c>
      <c r="C3193">
        <v>26907</v>
      </c>
      <c r="D3193" s="14">
        <f t="shared" si="152"/>
        <v>45198</v>
      </c>
      <c r="F3193">
        <f ca="1">IF(A3193&lt;$F$2,"",AVERAGE(INDIRECT("C"&amp;A3193-$F$2+3):C3193))</f>
        <v>26298.847727272721</v>
      </c>
      <c r="G3193" s="2">
        <f ca="1">IF(A3193&lt;$G$2,"",IF(A3193=$G$2,AVERAGE(INDIRECT("C"&amp;A3193-$G$2+3):C3193),G3192+(2/($G$2+3))*(C3193-G3192)))</f>
        <v>26824.83225130459</v>
      </c>
      <c r="J3193">
        <f ca="1">IF(F3193="","",IF(C3193&lt;(F3193*(1-'inputs and tables'!$K$14)),0,IF(C3193&gt;(F3193*(1+'inputs and tables'!$K$14)),1,J3192)))</f>
        <v>1</v>
      </c>
      <c r="K3193">
        <f ca="1">IF(G3193="","",IF(C3193&lt;(G3193*(1-'inputs and tables'!$K$14)),0,IF(C3193&gt;(G3193*(1+'inputs and tables'!$K$14)),1,K3192)))</f>
        <v>1</v>
      </c>
      <c r="N3193" s="13">
        <f t="shared" si="153"/>
        <v>96826.08226276598</v>
      </c>
      <c r="O3193" s="10">
        <f ca="1">(O3192+(IF(J3192&lt;&gt;J3191,(-O3192*'inputs and tables'!$K$22-'inputs and tables'!$K$21)-O3192*'inputs and tables'!$K$22,0)*('inputs and tables'!$K$15+'inputs and tables'!$K$16)))*(IF(AND(J3192=0,'inputs and tables'!$K$16=1),(data!C3192/data!C3193-1)*'inputs and tables'!$K$18+1,1)*IF(AND(J3192=1,'inputs and tables'!$K$15=1),(data!C3193/data!C3192-1)*'inputs and tables'!$K$17+1,1))</f>
        <v>45378668.855155557</v>
      </c>
      <c r="P3193" s="10">
        <f ca="1">(P3192+(IF(K3192&lt;&gt;K3191,(-P3192*'inputs and tables'!$K$22-'inputs and tables'!$K$21)-P3192*'inputs and tables'!$K$22,0)*('inputs and tables'!$K$15+'inputs and tables'!$K$16)))*(IF(AND(K3192=0,'inputs and tables'!$K$16=1),data!C3192/data!C3193,1)*IF(AND(K3192=1,'inputs and tables'!$K$15=1),data!C3193/data!C3192,1))</f>
        <v>136782.968838809</v>
      </c>
      <c r="R3193" s="36">
        <f ca="1">1-O3193/MAX($O$202:O3193)</f>
        <v>0.33027881329988462</v>
      </c>
      <c r="S3193" s="36">
        <f>1-N3193/MAX($N$202:N3193)</f>
        <v>0.60170137328428286</v>
      </c>
    </row>
    <row r="3194" spans="1:19" x14ac:dyDescent="0.4">
      <c r="A3194" s="17">
        <f t="shared" si="151"/>
        <v>3192</v>
      </c>
      <c r="B3194">
        <v>1696032000</v>
      </c>
      <c r="C3194">
        <v>26961</v>
      </c>
      <c r="D3194" s="14">
        <f t="shared" si="152"/>
        <v>45199</v>
      </c>
      <c r="F3194">
        <f ca="1">IF(A3194&lt;$F$2,"",AVERAGE(INDIRECT("C"&amp;A3194-$F$2+3):C3194))</f>
        <v>26306.425681818175</v>
      </c>
      <c r="G3194" s="2">
        <f ca="1">IF(A3194&lt;$G$2,"",IF(A3194=$G$2,AVERAGE(INDIRECT("C"&amp;A3194-$G$2+3):C3194),G3193+(2/($G$2+3))*(C3194-G3193)))</f>
        <v>26830.626623589502</v>
      </c>
      <c r="J3194">
        <f ca="1">IF(F3194="","",IF(C3194&lt;(F3194*(1-'inputs and tables'!$K$14)),0,IF(C3194&gt;(F3194*(1+'inputs and tables'!$K$14)),1,J3193)))</f>
        <v>1</v>
      </c>
      <c r="K3194">
        <f ca="1">IF(G3194="","",IF(C3194&lt;(G3194*(1-'inputs and tables'!$K$14)),0,IF(C3194&gt;(G3194*(1+'inputs and tables'!$K$14)),1,K3193)))</f>
        <v>1</v>
      </c>
      <c r="N3194" s="13">
        <f t="shared" si="153"/>
        <v>97020.40375688237</v>
      </c>
      <c r="O3194" s="10">
        <f ca="1">(O3193+(IF(J3193&lt;&gt;J3192,(-O3193*'inputs and tables'!$K$22-'inputs and tables'!$K$21)-O3193*'inputs and tables'!$K$22,0)*('inputs and tables'!$K$15+'inputs and tables'!$K$16)))*(IF(AND(J3193=0,'inputs and tables'!$K$16=1),(data!C3193/data!C3194-1)*'inputs and tables'!$K$18+1,1)*IF(AND(J3193=1,'inputs and tables'!$K$15=1),(data!C3194/data!C3193-1)*'inputs and tables'!$K$17+1,1))</f>
        <v>45583578.665461481</v>
      </c>
      <c r="P3194" s="10">
        <f ca="1">(P3193+(IF(K3193&lt;&gt;K3192,(-P3193*'inputs and tables'!$K$22-'inputs and tables'!$K$21)-P3193*'inputs and tables'!$K$22,0)*('inputs and tables'!$K$15+'inputs and tables'!$K$16)))*(IF(AND(K3193=0,'inputs and tables'!$K$16=1),data!C3193/data!C3194,1)*IF(AND(K3193=1,'inputs and tables'!$K$15=1),data!C3194/data!C3193,1))</f>
        <v>137057.48031601924</v>
      </c>
      <c r="R3194" s="36">
        <f ca="1">1-O3194/MAX($O$202:O3194)</f>
        <v>0.32725465140208609</v>
      </c>
      <c r="S3194" s="36">
        <f>1-N3194/MAX($N$202:N3194)</f>
        <v>0.60090202271221427</v>
      </c>
    </row>
    <row r="3195" spans="1:19" x14ac:dyDescent="0.4">
      <c r="A3195" s="17">
        <f t="shared" si="151"/>
        <v>3193</v>
      </c>
      <c r="B3195">
        <v>1696118400</v>
      </c>
      <c r="C3195">
        <v>27995.46</v>
      </c>
      <c r="D3195" s="14">
        <f t="shared" si="152"/>
        <v>45200</v>
      </c>
      <c r="F3195">
        <f ca="1">IF(A3195&lt;$F$2,"",AVERAGE(INDIRECT("C"&amp;A3195-$F$2+3):C3195))</f>
        <v>26350.665909090898</v>
      </c>
      <c r="G3195" s="2">
        <f ca="1">IF(A3195&lt;$G$2,"",IF(A3195=$G$2,AVERAGE(INDIRECT("C"&amp;A3195-$G$2+3):C3195),G3194+(2/($G$2+3))*(C3195-G3194)))</f>
        <v>26880.194001309097</v>
      </c>
      <c r="J3195">
        <f ca="1">IF(F3195="","",IF(C3195&lt;(F3195*(1-'inputs and tables'!$K$14)),0,IF(C3195&gt;(F3195*(1+'inputs and tables'!$K$14)),1,J3194)))</f>
        <v>1</v>
      </c>
      <c r="K3195">
        <f ca="1">IF(G3195="","",IF(C3195&lt;(G3195*(1-'inputs and tables'!$K$14)),0,IF(C3195&gt;(G3195*(1+'inputs and tables'!$K$14)),1,K3194)))</f>
        <v>1</v>
      </c>
      <c r="N3195" s="13">
        <f t="shared" si="153"/>
        <v>100742.95584583843</v>
      </c>
      <c r="O3195" s="10">
        <f ca="1">(O3194+(IF(J3194&lt;&gt;J3193,(-O3194*'inputs and tables'!$K$22-'inputs and tables'!$K$21)-O3194*'inputs and tables'!$K$22,0)*('inputs and tables'!$K$15+'inputs and tables'!$K$16)))*(IF(AND(J3194=0,'inputs and tables'!$K$16=1),(data!C3194/data!C3195-1)*'inputs and tables'!$K$18+1,1)*IF(AND(J3194=1,'inputs and tables'!$K$15=1),(data!C3195/data!C3194-1)*'inputs and tables'!$K$17+1,1))</f>
        <v>49518795.266074032</v>
      </c>
      <c r="P3195" s="10">
        <f ca="1">(P3194+(IF(K3194&lt;&gt;K3193,(-P3194*'inputs and tables'!$K$22-'inputs and tables'!$K$21)-P3194*'inputs and tables'!$K$22,0)*('inputs and tables'!$K$15+'inputs and tables'!$K$16)))*(IF(AND(K3194=0,'inputs and tables'!$K$16=1),data!C3194/data!C3195,1)*IF(AND(K3194=1,'inputs and tables'!$K$15=1),data!C3195/data!C3194,1))</f>
        <v>142316.20518110989</v>
      </c>
      <c r="R3195" s="36">
        <f ca="1">1-O3195/MAX($O$202:O3195)</f>
        <v>0.26917674832175342</v>
      </c>
      <c r="S3195" s="36">
        <f>1-N3195/MAX($N$202:N3195)</f>
        <v>0.58558913025328763</v>
      </c>
    </row>
    <row r="3196" spans="1:19" x14ac:dyDescent="0.4">
      <c r="A3196" s="17">
        <f t="shared" si="151"/>
        <v>3194</v>
      </c>
      <c r="B3196">
        <v>1696204800</v>
      </c>
      <c r="C3196">
        <v>27504.04</v>
      </c>
      <c r="D3196" s="14">
        <f t="shared" si="152"/>
        <v>45201</v>
      </c>
      <c r="F3196">
        <f ca="1">IF(A3196&lt;$F$2,"",AVERAGE(INDIRECT("C"&amp;A3196-$F$2+3):C3196))</f>
        <v>26382.657272727272</v>
      </c>
      <c r="G3196" s="2">
        <f ca="1">IF(A3196&lt;$G$2,"",IF(A3196=$G$2,AVERAGE(INDIRECT("C"&amp;A3196-$G$2+3):C3196),G3195+(2/($G$2+3))*(C3196-G3195)))</f>
        <v>26906.740639551263</v>
      </c>
      <c r="J3196">
        <f ca="1">IF(F3196="","",IF(C3196&lt;(F3196*(1-'inputs and tables'!$K$14)),0,IF(C3196&gt;(F3196*(1+'inputs and tables'!$K$14)),1,J3195)))</f>
        <v>1</v>
      </c>
      <c r="K3196">
        <f ca="1">IF(G3196="","",IF(C3196&lt;(G3196*(1-'inputs and tables'!$K$14)),0,IF(C3196&gt;(G3196*(1+'inputs and tables'!$K$14)),1,K3195)))</f>
        <v>1</v>
      </c>
      <c r="N3196" s="13">
        <f t="shared" si="153"/>
        <v>98974.558278455661</v>
      </c>
      <c r="O3196" s="10">
        <f ca="1">(O3195+(IF(J3195&lt;&gt;J3194,(-O3195*'inputs and tables'!$K$22-'inputs and tables'!$K$21)-O3195*'inputs and tables'!$K$22,0)*('inputs and tables'!$K$15+'inputs and tables'!$K$16)))*(IF(AND(J3195=0,'inputs and tables'!$K$16=1),(data!C3195/data!C3196-1)*'inputs and tables'!$K$18+1,1)*IF(AND(J3195=1,'inputs and tables'!$K$15=1),(data!C3196/data!C3195-1)*'inputs and tables'!$K$17+1,1))</f>
        <v>47563025.140070692</v>
      </c>
      <c r="P3196" s="10">
        <f ca="1">(P3195+(IF(K3195&lt;&gt;K3194,(-P3195*'inputs and tables'!$K$22-'inputs and tables'!$K$21)-P3195*'inputs and tables'!$K$22,0)*('inputs and tables'!$K$15+'inputs and tables'!$K$16)))*(IF(AND(K3195=0,'inputs and tables'!$K$16=1),data!C3195/data!C3196,1)*IF(AND(K3195=1,'inputs and tables'!$K$15=1),data!C3196/data!C3195,1))</f>
        <v>139818.04906757933</v>
      </c>
      <c r="R3196" s="36">
        <f ca="1">1-O3196/MAX($O$202:O3196)</f>
        <v>0.29804098613975594</v>
      </c>
      <c r="S3196" s="36">
        <f>1-N3196/MAX($N$202:N3196)</f>
        <v>0.59286351651487879</v>
      </c>
    </row>
    <row r="3197" spans="1:19" x14ac:dyDescent="0.4">
      <c r="A3197" s="17">
        <f t="shared" si="151"/>
        <v>3195</v>
      </c>
      <c r="B3197">
        <v>1696291200</v>
      </c>
      <c r="C3197">
        <v>27428.959999999999</v>
      </c>
      <c r="D3197" s="14">
        <f t="shared" si="152"/>
        <v>45202</v>
      </c>
      <c r="F3197">
        <f ca="1">IF(A3197&lt;$F$2,"",AVERAGE(INDIRECT("C"&amp;A3197-$F$2+3):C3197))</f>
        <v>26410.834999999995</v>
      </c>
      <c r="G3197" s="2">
        <f ca="1">IF(A3197&lt;$G$2,"",IF(A3197=$G$2,AVERAGE(INDIRECT("C"&amp;A3197-$G$2+3):C3197),G3196+(2/($G$2+3))*(C3197-G3196)))</f>
        <v>26928.962739995888</v>
      </c>
      <c r="J3197">
        <f ca="1">IF(F3197="","",IF(C3197&lt;(F3197*(1-'inputs and tables'!$K$14)),0,IF(C3197&gt;(F3197*(1+'inputs and tables'!$K$14)),1,J3196)))</f>
        <v>1</v>
      </c>
      <c r="K3197">
        <f ca="1">IF(G3197="","",IF(C3197&lt;(G3197*(1-'inputs and tables'!$K$14)),0,IF(C3197&gt;(G3197*(1+'inputs and tables'!$K$14)),1,K3196)))</f>
        <v>1</v>
      </c>
      <c r="N3197" s="13">
        <f t="shared" si="153"/>
        <v>98704.379430710134</v>
      </c>
      <c r="O3197" s="10">
        <f ca="1">(O3196+(IF(J3196&lt;&gt;J3195,(-O3196*'inputs and tables'!$K$22-'inputs and tables'!$K$21)-O3196*'inputs and tables'!$K$22,0)*('inputs and tables'!$K$15+'inputs and tables'!$K$16)))*(IF(AND(J3196=0,'inputs and tables'!$K$16=1),(data!C3196/data!C3197-1)*'inputs and tables'!$K$18+1,1)*IF(AND(J3196=1,'inputs and tables'!$K$15=1),(data!C3197/data!C3196-1)*'inputs and tables'!$K$17+1,1))</f>
        <v>47270892.717455231</v>
      </c>
      <c r="P3197" s="10">
        <f ca="1">(P3196+(IF(K3196&lt;&gt;K3195,(-P3196*'inputs and tables'!$K$22-'inputs and tables'!$K$21)-P3196*'inputs and tables'!$K$22,0)*('inputs and tables'!$K$15+'inputs and tables'!$K$16)))*(IF(AND(K3196=0,'inputs and tables'!$K$16=1),data!C3196/data!C3197,1)*IF(AND(K3196=1,'inputs and tables'!$K$15=1),data!C3197/data!C3196,1))</f>
        <v>139436.3764433396</v>
      </c>
      <c r="R3197" s="36">
        <f ca="1">1-O3197/MAX($O$202:O3197)</f>
        <v>0.30235242315815092</v>
      </c>
      <c r="S3197" s="36">
        <f>1-N3197/MAX($N$202:N3197)</f>
        <v>0.59397490986582158</v>
      </c>
    </row>
    <row r="3198" spans="1:19" x14ac:dyDescent="0.4">
      <c r="A3198" s="17">
        <f t="shared" si="151"/>
        <v>3196</v>
      </c>
      <c r="B3198">
        <v>1696377600</v>
      </c>
      <c r="C3198">
        <v>27786.75</v>
      </c>
      <c r="D3198" s="14">
        <f t="shared" si="152"/>
        <v>45203</v>
      </c>
      <c r="F3198">
        <f ca="1">IF(A3198&lt;$F$2,"",AVERAGE(INDIRECT("C"&amp;A3198-$F$2+3):C3198))</f>
        <v>26448.59795454545</v>
      </c>
      <c r="G3198" s="2">
        <f ca="1">IF(A3198&lt;$G$2,"",IF(A3198=$G$2,AVERAGE(INDIRECT("C"&amp;A3198-$G$2+3):C3198),G3197+(2/($G$2+3))*(C3198-G3197)))</f>
        <v>26965.464325527977</v>
      </c>
      <c r="J3198">
        <f ca="1">IF(F3198="","",IF(C3198&lt;(F3198*(1-'inputs and tables'!$K$14)),0,IF(C3198&gt;(F3198*(1+'inputs and tables'!$K$14)),1,J3197)))</f>
        <v>1</v>
      </c>
      <c r="K3198">
        <f ca="1">IF(G3198="","",IF(C3198&lt;(G3198*(1-'inputs and tables'!$K$14)),0,IF(C3198&gt;(G3198*(1+'inputs and tables'!$K$14)),1,K3197)))</f>
        <v>1</v>
      </c>
      <c r="N3198" s="13">
        <f t="shared" si="153"/>
        <v>99991.903271078627</v>
      </c>
      <c r="O3198" s="10">
        <f ca="1">(O3197+(IF(J3197&lt;&gt;J3196,(-O3197*'inputs and tables'!$K$22-'inputs and tables'!$K$21)-O3197*'inputs and tables'!$K$22,0)*('inputs and tables'!$K$15+'inputs and tables'!$K$16)))*(IF(AND(J3197=0,'inputs and tables'!$K$16=1),(data!C3197/data!C3198-1)*'inputs and tables'!$K$18+1,1)*IF(AND(J3197=1,'inputs and tables'!$K$15=1),(data!C3198/data!C3197-1)*'inputs and tables'!$K$17+1,1))</f>
        <v>48658271.917654626</v>
      </c>
      <c r="P3198" s="10">
        <f ca="1">(P3197+(IF(K3197&lt;&gt;K3196,(-P3197*'inputs and tables'!$K$22-'inputs and tables'!$K$21)-P3197*'inputs and tables'!$K$22,0)*('inputs and tables'!$K$15+'inputs and tables'!$K$16)))*(IF(AND(K3197=0,'inputs and tables'!$K$16=1),data!C3197/data!C3198,1)*IF(AND(K3197=1,'inputs and tables'!$K$15=1),data!C3198/data!C3197,1))</f>
        <v>141255.21832169234</v>
      </c>
      <c r="R3198" s="36">
        <f ca="1">1-O3198/MAX($O$202:O3198)</f>
        <v>0.28187678410125439</v>
      </c>
      <c r="S3198" s="36">
        <f>1-N3198/MAX($N$202:N3198)</f>
        <v>0.58867862021433259</v>
      </c>
    </row>
    <row r="3199" spans="1:19" x14ac:dyDescent="0.4">
      <c r="A3199" s="17">
        <f t="shared" si="151"/>
        <v>3197</v>
      </c>
      <c r="B3199">
        <v>1696464000</v>
      </c>
      <c r="C3199">
        <v>27412.959999999999</v>
      </c>
      <c r="D3199" s="14">
        <f t="shared" si="152"/>
        <v>45204</v>
      </c>
      <c r="F3199">
        <f ca="1">IF(A3199&lt;$F$2,"",AVERAGE(INDIRECT("C"&amp;A3199-$F$2+3):C3199))</f>
        <v>26479.753636363635</v>
      </c>
      <c r="G3199" s="2">
        <f ca="1">IF(A3199&lt;$G$2,"",IF(A3199=$G$2,AVERAGE(INDIRECT("C"&amp;A3199-$G$2+3):C3199),G3198+(2/($G$2+3))*(C3199-G3198)))</f>
        <v>26984.506694654447</v>
      </c>
      <c r="J3199">
        <f ca="1">IF(F3199="","",IF(C3199&lt;(F3199*(1-'inputs and tables'!$K$14)),0,IF(C3199&gt;(F3199*(1+'inputs and tables'!$K$14)),1,J3198)))</f>
        <v>1</v>
      </c>
      <c r="K3199">
        <f ca="1">IF(G3199="","",IF(C3199&lt;(G3199*(1-'inputs and tables'!$K$14)),0,IF(C3199&gt;(G3199*(1+'inputs and tables'!$K$14)),1,K3198)))</f>
        <v>1</v>
      </c>
      <c r="N3199" s="13">
        <f t="shared" si="153"/>
        <v>98646.802691712684</v>
      </c>
      <c r="O3199" s="10">
        <f ca="1">(O3198+(IF(J3198&lt;&gt;J3197,(-O3198*'inputs and tables'!$K$22-'inputs and tables'!$K$21)-O3198*'inputs and tables'!$K$22,0)*('inputs and tables'!$K$15+'inputs and tables'!$K$16)))*(IF(AND(J3198=0,'inputs and tables'!$K$16=1),(data!C3198/data!C3199-1)*'inputs and tables'!$K$18+1,1)*IF(AND(J3198=1,'inputs and tables'!$K$15=1),(data!C3199/data!C3198-1)*'inputs and tables'!$K$17+1,1))</f>
        <v>47185521.603737906</v>
      </c>
      <c r="P3199" s="10">
        <f ca="1">(P3198+(IF(K3198&lt;&gt;K3197,(-P3198*'inputs and tables'!$K$22-'inputs and tables'!$K$21)-P3198*'inputs and tables'!$K$22,0)*('inputs and tables'!$K$15+'inputs and tables'!$K$16)))*(IF(AND(K3198=0,'inputs and tables'!$K$16=1),data!C3198/data!C3199,1)*IF(AND(K3198=1,'inputs and tables'!$K$15=1),data!C3199/data!C3198,1))</f>
        <v>139355.03970935137</v>
      </c>
      <c r="R3199" s="36">
        <f ca="1">1-O3199/MAX($O$202:O3199)</f>
        <v>0.30361237293259613</v>
      </c>
      <c r="S3199" s="36">
        <f>1-N3199/MAX($N$202:N3199)</f>
        <v>0.59421175447976793</v>
      </c>
    </row>
    <row r="3200" spans="1:19" x14ac:dyDescent="0.4">
      <c r="A3200" s="17">
        <f t="shared" si="151"/>
        <v>3198</v>
      </c>
      <c r="B3200">
        <v>1696550400</v>
      </c>
      <c r="C3200">
        <v>27945.17</v>
      </c>
      <c r="D3200" s="14">
        <f t="shared" si="152"/>
        <v>45205</v>
      </c>
      <c r="F3200">
        <f ca="1">IF(A3200&lt;$F$2,"",AVERAGE(INDIRECT("C"&amp;A3200-$F$2+3):C3200))</f>
        <v>26514.245227272717</v>
      </c>
      <c r="G3200" s="2">
        <f ca="1">IF(A3200&lt;$G$2,"",IF(A3200=$G$2,AVERAGE(INDIRECT("C"&amp;A3200-$G$2+3):C3200),G3199+(2/($G$2+3))*(C3200-G3199)))</f>
        <v>27025.385984243618</v>
      </c>
      <c r="J3200">
        <f ca="1">IF(F3200="","",IF(C3200&lt;(F3200*(1-'inputs and tables'!$K$14)),0,IF(C3200&gt;(F3200*(1+'inputs and tables'!$K$14)),1,J3199)))</f>
        <v>1</v>
      </c>
      <c r="K3200">
        <f ca="1">IF(G3200="","",IF(C3200&lt;(G3200*(1-'inputs and tables'!$K$14)),0,IF(C3200&gt;(G3200*(1+'inputs and tables'!$K$14)),1,K3199)))</f>
        <v>1</v>
      </c>
      <c r="N3200" s="13">
        <f t="shared" si="153"/>
        <v>100561.98495807707</v>
      </c>
      <c r="O3200" s="10">
        <f ca="1">(O3199+(IF(J3199&lt;&gt;J3198,(-O3199*'inputs and tables'!$K$22-'inputs and tables'!$K$21)-O3199*'inputs and tables'!$K$22,0)*('inputs and tables'!$K$15+'inputs and tables'!$K$16)))*(IF(AND(J3199=0,'inputs and tables'!$K$16=1),(data!C3199/data!C3200-1)*'inputs and tables'!$K$18+1,1)*IF(AND(J3199=1,'inputs and tables'!$K$15=1),(data!C3200/data!C3199-1)*'inputs and tables'!$K$17+1,1))</f>
        <v>49246713.263399318</v>
      </c>
      <c r="P3200" s="10">
        <f ca="1">(P3199+(IF(K3199&lt;&gt;K3198,(-P3199*'inputs and tables'!$K$22-'inputs and tables'!$K$21)-P3199*'inputs and tables'!$K$22,0)*('inputs and tables'!$K$15+'inputs and tables'!$K$16)))*(IF(AND(K3199=0,'inputs and tables'!$K$16=1),data!C3199/data!C3200,1)*IF(AND(K3199=1,'inputs and tables'!$K$15=1),data!C3200/data!C3199,1))</f>
        <v>142060.55365909316</v>
      </c>
      <c r="R3200" s="36">
        <f ca="1">1-O3200/MAX($O$202:O3200)</f>
        <v>0.27319227117220723</v>
      </c>
      <c r="S3200" s="36">
        <f>1-N3200/MAX($N$202:N3200)</f>
        <v>0.58633356248049751</v>
      </c>
    </row>
    <row r="3201" spans="1:19" x14ac:dyDescent="0.4">
      <c r="A3201" s="17">
        <f t="shared" si="151"/>
        <v>3199</v>
      </c>
      <c r="B3201">
        <v>1696636800</v>
      </c>
      <c r="C3201">
        <v>27976.43</v>
      </c>
      <c r="D3201" s="14">
        <f t="shared" si="152"/>
        <v>45206</v>
      </c>
      <c r="F3201">
        <f ca="1">IF(A3201&lt;$F$2,"",AVERAGE(INDIRECT("C"&amp;A3201-$F$2+3):C3201))</f>
        <v>26555.448409090903</v>
      </c>
      <c r="G3201" s="2">
        <f ca="1">IF(A3201&lt;$G$2,"",IF(A3201=$G$2,AVERAGE(INDIRECT("C"&amp;A3201-$G$2+3):C3201),G3200+(2/($G$2+3))*(C3201-G3200)))</f>
        <v>27065.855942360911</v>
      </c>
      <c r="J3201">
        <f ca="1">IF(F3201="","",IF(C3201&lt;(F3201*(1-'inputs and tables'!$K$14)),0,IF(C3201&gt;(F3201*(1+'inputs and tables'!$K$14)),1,J3200)))</f>
        <v>1</v>
      </c>
      <c r="K3201">
        <f ca="1">IF(G3201="","",IF(C3201&lt;(G3201*(1-'inputs and tables'!$K$14)),0,IF(C3201&gt;(G3201*(1+'inputs and tables'!$K$14)),1,K3200)))</f>
        <v>1</v>
      </c>
      <c r="N3201" s="13">
        <f t="shared" si="153"/>
        <v>100674.47551189334</v>
      </c>
      <c r="O3201" s="10">
        <f ca="1">(O3200+(IF(J3200&lt;&gt;J3199,(-O3200*'inputs and tables'!$K$22-'inputs and tables'!$K$21)-O3200*'inputs and tables'!$K$22,0)*('inputs and tables'!$K$15+'inputs and tables'!$K$16)))*(IF(AND(J3200=0,'inputs and tables'!$K$16=1),(data!C3200/data!C3201-1)*'inputs and tables'!$K$18+1,1)*IF(AND(J3200=1,'inputs and tables'!$K$15=1),(data!C3201/data!C3200-1)*'inputs and tables'!$K$17+1,1))</f>
        <v>49370661.966426775</v>
      </c>
      <c r="P3201" s="10">
        <f ca="1">(P3200+(IF(K3200&lt;&gt;K3199,(-P3200*'inputs and tables'!$K$22-'inputs and tables'!$K$21)-P3200*'inputs and tables'!$K$22,0)*('inputs and tables'!$K$15+'inputs and tables'!$K$16)))*(IF(AND(K3200=0,'inputs and tables'!$K$16=1),data!C3200/data!C3201,1)*IF(AND(K3200=1,'inputs and tables'!$K$15=1),data!C3201/data!C3200,1))</f>
        <v>142219.46530312265</v>
      </c>
      <c r="R3201" s="36">
        <f ca="1">1-O3201/MAX($O$202:O3201)</f>
        <v>0.27136297395887443</v>
      </c>
      <c r="S3201" s="36">
        <f>1-N3201/MAX($N$202:N3201)</f>
        <v>0.58587082731599993</v>
      </c>
    </row>
    <row r="3202" spans="1:19" x14ac:dyDescent="0.4">
      <c r="A3202" s="17">
        <f t="shared" si="151"/>
        <v>3200</v>
      </c>
      <c r="B3202">
        <v>1696723200</v>
      </c>
      <c r="C3202">
        <v>27933.55</v>
      </c>
      <c r="D3202" s="14">
        <f t="shared" si="152"/>
        <v>45207</v>
      </c>
      <c r="F3202">
        <f ca="1">IF(A3202&lt;$F$2,"",AVERAGE(INDIRECT("C"&amp;A3202-$F$2+3):C3202))</f>
        <v>26598.270227272718</v>
      </c>
      <c r="G3202" s="2">
        <f ca="1">IF(A3202&lt;$G$2,"",IF(A3202=$G$2,AVERAGE(INDIRECT("C"&amp;A3202-$G$2+3):C3202),G3201+(2/($G$2+3))*(C3202-G3201)))</f>
        <v>27102.77909374981</v>
      </c>
      <c r="J3202">
        <f ca="1">IF(F3202="","",IF(C3202&lt;(F3202*(1-'inputs and tables'!$K$14)),0,IF(C3202&gt;(F3202*(1+'inputs and tables'!$K$14)),1,J3201)))</f>
        <v>1</v>
      </c>
      <c r="K3202">
        <f ca="1">IF(G3202="","",IF(C3202&lt;(G3202*(1-'inputs and tables'!$K$14)),0,IF(C3202&gt;(G3202*(1+'inputs and tables'!$K$14)),1,K3201)))</f>
        <v>1</v>
      </c>
      <c r="N3202" s="13">
        <f t="shared" si="153"/>
        <v>100520.16985138018</v>
      </c>
      <c r="O3202" s="10">
        <f ca="1">(O3201+(IF(J3201&lt;&gt;J3200,(-O3201*'inputs and tables'!$K$22-'inputs and tables'!$K$21)-O3201*'inputs and tables'!$K$22,0)*('inputs and tables'!$K$15+'inputs and tables'!$K$16)))*(IF(AND(J3201=0,'inputs and tables'!$K$16=1),(data!C3201/data!C3202-1)*'inputs and tables'!$K$18+1,1)*IF(AND(J3201=1,'inputs and tables'!$K$15=1),(data!C3202/data!C3201-1)*'inputs and tables'!$K$17+1,1))</f>
        <v>49200401.448322028</v>
      </c>
      <c r="P3202" s="10">
        <f ca="1">(P3201+(IF(K3201&lt;&gt;K3200,(-P3201*'inputs and tables'!$K$22-'inputs and tables'!$K$21)-P3201*'inputs and tables'!$K$22,0)*('inputs and tables'!$K$15+'inputs and tables'!$K$16)))*(IF(AND(K3201=0,'inputs and tables'!$K$16=1),data!C3201/data!C3202,1)*IF(AND(K3201=1,'inputs and tables'!$K$15=1),data!C3202/data!C3201,1))</f>
        <v>142001.48285603421</v>
      </c>
      <c r="R3202" s="36">
        <f ca="1">1-O3202/MAX($O$202:O3202)</f>
        <v>0.27387576419953252</v>
      </c>
      <c r="S3202" s="36">
        <f>1-N3202/MAX($N$202:N3202)</f>
        <v>0.58650557088137578</v>
      </c>
    </row>
    <row r="3203" spans="1:19" x14ac:dyDescent="0.4">
      <c r="A3203" s="17">
        <f t="shared" si="151"/>
        <v>3201</v>
      </c>
      <c r="B3203">
        <v>1696809600</v>
      </c>
      <c r="C3203">
        <v>27596.67</v>
      </c>
      <c r="D3203" s="14">
        <f t="shared" si="152"/>
        <v>45208</v>
      </c>
      <c r="F3203">
        <f ca="1">IF(A3203&lt;$F$2,"",AVERAGE(INDIRECT("C"&amp;A3203-$F$2+3):C3203))</f>
        <v>26634.339772727268</v>
      </c>
      <c r="G3203" s="2">
        <f ca="1">IF(A3203&lt;$G$2,"",IF(A3203=$G$2,AVERAGE(INDIRECT("C"&amp;A3203-$G$2+3):C3203),G3202+(2/($G$2+3))*(C3203-G3202)))</f>
        <v>27123.795728058329</v>
      </c>
      <c r="J3203">
        <f ca="1">IF(F3203="","",IF(C3203&lt;(F3203*(1-'inputs and tables'!$K$14)),0,IF(C3203&gt;(F3203*(1+'inputs and tables'!$K$14)),1,J3202)))</f>
        <v>1</v>
      </c>
      <c r="K3203">
        <f ca="1">IF(G3203="","",IF(C3203&lt;(G3203*(1-'inputs and tables'!$K$14)),0,IF(C3203&gt;(G3203*(1+'inputs and tables'!$K$14)),1,K3202)))</f>
        <v>1</v>
      </c>
      <c r="N3203" s="13">
        <f t="shared" si="153"/>
        <v>99307.89161178896</v>
      </c>
      <c r="O3203" s="10">
        <f ca="1">(O3202+(IF(J3202&lt;&gt;J3201,(-O3202*'inputs and tables'!$K$22-'inputs and tables'!$K$21)-O3202*'inputs and tables'!$K$22,0)*('inputs and tables'!$K$15+'inputs and tables'!$K$16)))*(IF(AND(J3202=0,'inputs and tables'!$K$16=1),(data!C3202/data!C3203-1)*'inputs and tables'!$K$18+1,1)*IF(AND(J3202=1,'inputs and tables'!$K$15=1),(data!C3203/data!C3202-1)*'inputs and tables'!$K$17+1,1))</f>
        <v>47865343.058328658</v>
      </c>
      <c r="P3203" s="10">
        <f ca="1">(P3202+(IF(K3202&lt;&gt;K3201,(-P3202*'inputs and tables'!$K$22-'inputs and tables'!$K$21)-P3202*'inputs and tables'!$K$22,0)*('inputs and tables'!$K$15+'inputs and tables'!$K$16)))*(IF(AND(K3202=0,'inputs and tables'!$K$16=1),data!C3202/data!C3203,1)*IF(AND(K3202=1,'inputs and tables'!$K$15=1),data!C3203/data!C3202,1))</f>
        <v>140288.93792191229</v>
      </c>
      <c r="R3203" s="36">
        <f ca="1">1-O3203/MAX($O$202:O3203)</f>
        <v>0.29357922646093648</v>
      </c>
      <c r="S3203" s="36">
        <f>1-N3203/MAX($N$202:N3203)</f>
        <v>0.59149233422801406</v>
      </c>
    </row>
    <row r="3204" spans="1:19" x14ac:dyDescent="0.4">
      <c r="A3204" s="17">
        <f t="shared" si="151"/>
        <v>3202</v>
      </c>
      <c r="B3204">
        <v>1696896000</v>
      </c>
      <c r="C3204">
        <v>27393.29</v>
      </c>
      <c r="D3204" s="14">
        <f t="shared" si="152"/>
        <v>45209</v>
      </c>
      <c r="F3204">
        <f ca="1">IF(A3204&lt;$F$2,"",AVERAGE(INDIRECT("C"&amp;A3204-$F$2+3):C3204))</f>
        <v>26663.933636363632</v>
      </c>
      <c r="G3204" s="2">
        <f ca="1">IF(A3204&lt;$G$2,"",IF(A3204=$G$2,AVERAGE(INDIRECT("C"&amp;A3204-$G$2+3):C3204),G3203+(2/($G$2+3))*(C3204-G3203)))</f>
        <v>27135.263569417548</v>
      </c>
      <c r="J3204">
        <f ca="1">IF(F3204="","",IF(C3204&lt;(F3204*(1-'inputs and tables'!$K$14)),0,IF(C3204&gt;(F3204*(1+'inputs and tables'!$K$14)),1,J3203)))</f>
        <v>1</v>
      </c>
      <c r="K3204">
        <f ca="1">IF(G3204="","",IF(C3204&lt;(G3204*(1-'inputs and tables'!$K$14)),0,IF(C3204&gt;(G3204*(1+'inputs and tables'!$K$14)),1,K3203)))</f>
        <v>1</v>
      </c>
      <c r="N3204" s="13">
        <f t="shared" si="153"/>
        <v>98576.019288207695</v>
      </c>
      <c r="O3204" s="10">
        <f ca="1">(O3203+(IF(J3203&lt;&gt;J3202,(-O3203*'inputs and tables'!$K$22-'inputs and tables'!$K$21)-O3203*'inputs and tables'!$K$22,0)*('inputs and tables'!$K$15+'inputs and tables'!$K$16)))*(IF(AND(J3203=0,'inputs and tables'!$K$16=1),(data!C3203/data!C3204-1)*'inputs and tables'!$K$18+1,1)*IF(AND(J3203=1,'inputs and tables'!$K$15=1),(data!C3204/data!C3203-1)*'inputs and tables'!$K$17+1,1))</f>
        <v>47071645.111793585</v>
      </c>
      <c r="P3204" s="10">
        <f ca="1">(P3203+(IF(K3203&lt;&gt;K3202,(-P3203*'inputs and tables'!$K$22-'inputs and tables'!$K$21)-P3203*'inputs and tables'!$K$22,0)*('inputs and tables'!$K$15+'inputs and tables'!$K$16)))*(IF(AND(K3203=0,'inputs and tables'!$K$16=1),data!C3203/data!C3204,1)*IF(AND(K3203=1,'inputs and tables'!$K$15=1),data!C3204/data!C3203,1))</f>
        <v>139255.04636200459</v>
      </c>
      <c r="R3204" s="36">
        <f ca="1">1-O3204/MAX($O$202:O3204)</f>
        <v>0.30529301939592957</v>
      </c>
      <c r="S3204" s="36">
        <f>1-N3204/MAX($N$202:N3204)</f>
        <v>0.59450292532703808</v>
      </c>
    </row>
    <row r="3205" spans="1:19" x14ac:dyDescent="0.4">
      <c r="A3205" s="17">
        <f t="shared" ref="A3205:A3268" si="154">A3204+1</f>
        <v>3203</v>
      </c>
      <c r="B3205">
        <v>1696982400</v>
      </c>
      <c r="C3205">
        <v>26869.19</v>
      </c>
      <c r="D3205" s="14">
        <f t="shared" si="152"/>
        <v>45210</v>
      </c>
      <c r="F3205">
        <f ca="1">IF(A3205&lt;$F$2,"",AVERAGE(INDIRECT("C"&amp;A3205-$F$2+3):C3205))</f>
        <v>26681.39159090909</v>
      </c>
      <c r="G3205" s="2">
        <f ca="1">IF(A3205&lt;$G$2,"",IF(A3205=$G$2,AVERAGE(INDIRECT("C"&amp;A3205-$G$2+3):C3205),G3204+(2/($G$2+3))*(C3205-G3204)))</f>
        <v>27123.941289867864</v>
      </c>
      <c r="J3205">
        <f ca="1">IF(F3205="","",IF(C3205&lt;(F3205*(1-'inputs and tables'!$K$14)),0,IF(C3205&gt;(F3205*(1+'inputs and tables'!$K$14)),1,J3204)))</f>
        <v>1</v>
      </c>
      <c r="K3205">
        <f ca="1">IF(G3205="","",IF(C3205&lt;(G3205*(1-'inputs and tables'!$K$14)),0,IF(C3205&gt;(G3205*(1+'inputs and tables'!$K$14)),1,K3204)))</f>
        <v>0</v>
      </c>
      <c r="N3205" s="13">
        <f t="shared" si="153"/>
        <v>96690.021231422623</v>
      </c>
      <c r="O3205" s="10">
        <f ca="1">(O3204+(IF(J3204&lt;&gt;J3203,(-O3204*'inputs and tables'!$K$22-'inputs and tables'!$K$21)-O3204*'inputs and tables'!$K$22,0)*('inputs and tables'!$K$15+'inputs and tables'!$K$16)))*(IF(AND(J3204=0,'inputs and tables'!$K$16=1),(data!C3204/data!C3205-1)*'inputs and tables'!$K$18+1,1)*IF(AND(J3204=1,'inputs and tables'!$K$15=1),(data!C3205/data!C3204-1)*'inputs and tables'!$K$17+1,1))</f>
        <v>45045307.249238372</v>
      </c>
      <c r="P3205" s="10">
        <f ca="1">(P3204+(IF(K3204&lt;&gt;K3203,(-P3204*'inputs and tables'!$K$22-'inputs and tables'!$K$21)-P3204*'inputs and tables'!$K$22,0)*('inputs and tables'!$K$15+'inputs and tables'!$K$16)))*(IF(AND(K3204=0,'inputs and tables'!$K$16=1),data!C3204/data!C3205,1)*IF(AND(K3204=1,'inputs and tables'!$K$15=1),data!C3205/data!C3204,1))</f>
        <v>136590.75996930306</v>
      </c>
      <c r="R3205" s="36">
        <f ca="1">1-O3205/MAX($O$202:O3205)</f>
        <v>0.33519873131307565</v>
      </c>
      <c r="S3205" s="36">
        <f>1-N3205/MAX($N$202:N3205)</f>
        <v>0.6022610667126147</v>
      </c>
    </row>
    <row r="3206" spans="1:19" x14ac:dyDescent="0.4">
      <c r="A3206" s="17">
        <f t="shared" si="154"/>
        <v>3204</v>
      </c>
      <c r="B3206">
        <v>1697068800</v>
      </c>
      <c r="C3206">
        <v>26750.51</v>
      </c>
      <c r="D3206" s="14">
        <f t="shared" si="152"/>
        <v>45211</v>
      </c>
      <c r="F3206">
        <f ca="1">IF(A3206&lt;$F$2,"",AVERAGE(INDIRECT("C"&amp;A3206-$F$2+3):C3206))</f>
        <v>26659.40363636363</v>
      </c>
      <c r="G3206" s="2">
        <f ca="1">IF(A3206&lt;$G$2,"",IF(A3206=$G$2,AVERAGE(INDIRECT("C"&amp;A3206-$G$2+3):C3206),G3205+(2/($G$2+3))*(C3206-G3205)))</f>
        <v>27108.050596681998</v>
      </c>
      <c r="J3206">
        <f ca="1">IF(F3206="","",IF(C3206&lt;(F3206*(1-'inputs and tables'!$K$14)),0,IF(C3206&gt;(F3206*(1+'inputs and tables'!$K$14)),1,J3205)))</f>
        <v>1</v>
      </c>
      <c r="K3206">
        <f ca="1">IF(G3206="","",IF(C3206&lt;(G3206*(1-'inputs and tables'!$K$14)),0,IF(C3206&gt;(G3206*(1+'inputs and tables'!$K$14)),1,K3205)))</f>
        <v>0</v>
      </c>
      <c r="N3206" s="13">
        <f t="shared" si="153"/>
        <v>96262.945769909071</v>
      </c>
      <c r="O3206" s="10">
        <f ca="1">(O3205+(IF(J3205&lt;&gt;J3204,(-O3205*'inputs and tables'!$K$22-'inputs and tables'!$K$21)-O3205*'inputs and tables'!$K$22,0)*('inputs and tables'!$K$15+'inputs and tables'!$K$16)))*(IF(AND(J3205=0,'inputs and tables'!$K$16=1),(data!C3205/data!C3206-1)*'inputs and tables'!$K$18+1,1)*IF(AND(J3205=1,'inputs and tables'!$K$15=1),(data!C3206/data!C3205-1)*'inputs and tables'!$K$17+1,1))</f>
        <v>44597640.297061391</v>
      </c>
      <c r="P3206" s="10">
        <f ca="1">(P3205+(IF(K3205&lt;&gt;K3204,(-P3205*'inputs and tables'!$K$22-'inputs and tables'!$K$21)-P3205*'inputs and tables'!$K$22,0)*('inputs and tables'!$K$15+'inputs and tables'!$K$16)))*(IF(AND(K3205=0,'inputs and tables'!$K$16=1),data!C3205/data!C3206,1)*IF(AND(K3205=1,'inputs and tables'!$K$15=1),data!C3206/data!C3205,1))</f>
        <v>136922.3583287152</v>
      </c>
      <c r="R3206" s="36">
        <f ca="1">1-O3206/MAX($O$202:O3206)</f>
        <v>0.34180562503698286</v>
      </c>
      <c r="S3206" s="36">
        <f>1-N3206/MAX($N$202:N3206)</f>
        <v>0.6040178616365609</v>
      </c>
    </row>
    <row r="3207" spans="1:19" x14ac:dyDescent="0.4">
      <c r="A3207" s="17">
        <f t="shared" si="154"/>
        <v>3205</v>
      </c>
      <c r="B3207">
        <v>1697155200</v>
      </c>
      <c r="C3207">
        <v>26863.53</v>
      </c>
      <c r="D3207" s="14">
        <f t="shared" si="152"/>
        <v>45212</v>
      </c>
      <c r="F3207">
        <f ca="1">IF(A3207&lt;$F$2,"",AVERAGE(INDIRECT("C"&amp;A3207-$F$2+3):C3207))</f>
        <v>26649.346136363634</v>
      </c>
      <c r="G3207" s="2">
        <f ca="1">IF(A3207&lt;$G$2,"",IF(A3207=$G$2,AVERAGE(INDIRECT("C"&amp;A3207-$G$2+3):C3207),G3206+(2/($G$2+3))*(C3207-G3206)))</f>
        <v>27097.645464908295</v>
      </c>
      <c r="J3207">
        <f ca="1">IF(F3207="","",IF(C3207&lt;(F3207*(1-'inputs and tables'!$K$14)),0,IF(C3207&gt;(F3207*(1+'inputs and tables'!$K$14)),1,J3206)))</f>
        <v>1</v>
      </c>
      <c r="K3207">
        <f ca="1">IF(G3207="","",IF(C3207&lt;(G3207*(1-'inputs and tables'!$K$14)),0,IF(C3207&gt;(G3207*(1+'inputs and tables'!$K$14)),1,K3206)))</f>
        <v>0</v>
      </c>
      <c r="N3207" s="13">
        <f t="shared" si="153"/>
        <v>96669.653460002286</v>
      </c>
      <c r="O3207" s="10">
        <f ca="1">(O3206+(IF(J3206&lt;&gt;J3205,(-O3206*'inputs and tables'!$K$22-'inputs and tables'!$K$21)-O3206*'inputs and tables'!$K$22,0)*('inputs and tables'!$K$15+'inputs and tables'!$K$16)))*(IF(AND(J3206=0,'inputs and tables'!$K$16=1),(data!C3206/data!C3207-1)*'inputs and tables'!$K$18+1,1)*IF(AND(J3206=1,'inputs and tables'!$K$15=1),(data!C3207/data!C3206-1)*'inputs and tables'!$K$17+1,1))</f>
        <v>45021593.221298784</v>
      </c>
      <c r="P3207" s="10">
        <f ca="1">(P3206+(IF(K3206&lt;&gt;K3205,(-P3206*'inputs and tables'!$K$22-'inputs and tables'!$K$21)-P3206*'inputs and tables'!$K$22,0)*('inputs and tables'!$K$15+'inputs and tables'!$K$16)))*(IF(AND(K3206=0,'inputs and tables'!$K$16=1),data!C3206/data!C3207,1)*IF(AND(K3206=1,'inputs and tables'!$K$15=1),data!C3207/data!C3206,1))</f>
        <v>136346.29982343642</v>
      </c>
      <c r="R3207" s="36">
        <f ca="1">1-O3207/MAX($O$202:O3207)</f>
        <v>0.33554871484793503</v>
      </c>
      <c r="S3207" s="36">
        <f>1-N3207/MAX($N$202:N3207)</f>
        <v>0.60234485049479813</v>
      </c>
    </row>
    <row r="3208" spans="1:19" x14ac:dyDescent="0.4">
      <c r="A3208" s="17">
        <f t="shared" si="154"/>
        <v>3206</v>
      </c>
      <c r="B3208">
        <v>1697241600</v>
      </c>
      <c r="C3208">
        <v>26851.71</v>
      </c>
      <c r="D3208" s="14">
        <f t="shared" si="152"/>
        <v>45213</v>
      </c>
      <c r="F3208">
        <f ca="1">IF(A3208&lt;$F$2,"",AVERAGE(INDIRECT("C"&amp;A3208-$F$2+3):C3208))</f>
        <v>26670.238409090907</v>
      </c>
      <c r="G3208" s="2">
        <f ca="1">IF(A3208&lt;$G$2,"",IF(A3208=$G$2,AVERAGE(INDIRECT("C"&amp;A3208-$G$2+3):C3208),G3207+(2/($G$2+3))*(C3208-G3207)))</f>
        <v>27087.180125976029</v>
      </c>
      <c r="J3208">
        <f ca="1">IF(F3208="","",IF(C3208&lt;(F3208*(1-'inputs and tables'!$K$14)),0,IF(C3208&gt;(F3208*(1+'inputs and tables'!$K$14)),1,J3207)))</f>
        <v>1</v>
      </c>
      <c r="K3208">
        <f ca="1">IF(G3208="","",IF(C3208&lt;(G3208*(1-'inputs and tables'!$K$14)),0,IF(C3208&gt;(G3208*(1+'inputs and tables'!$K$14)),1,K3207)))</f>
        <v>0</v>
      </c>
      <c r="N3208" s="13">
        <f t="shared" si="153"/>
        <v>96627.11864406793</v>
      </c>
      <c r="O3208" s="10">
        <f ca="1">(O3207+(IF(J3207&lt;&gt;J3206,(-O3207*'inputs and tables'!$K$22-'inputs and tables'!$K$21)-O3207*'inputs and tables'!$K$22,0)*('inputs and tables'!$K$15+'inputs and tables'!$K$16)))*(IF(AND(J3207=0,'inputs and tables'!$K$16=1),(data!C3207/data!C3208-1)*'inputs and tables'!$K$18+1,1)*IF(AND(J3207=1,'inputs and tables'!$K$15=1),(data!C3208/data!C3207-1)*'inputs and tables'!$K$17+1,1))</f>
        <v>44977021.667533495</v>
      </c>
      <c r="P3208" s="10">
        <f ca="1">(P3207+(IF(K3207&lt;&gt;K3206,(-P3207*'inputs and tables'!$K$22-'inputs and tables'!$K$21)-P3207*'inputs and tables'!$K$22,0)*('inputs and tables'!$K$15+'inputs and tables'!$K$16)))*(IF(AND(K3207=0,'inputs and tables'!$K$16=1),data!C3207/data!C3208,1)*IF(AND(K3207=1,'inputs and tables'!$K$15=1),data!C3208/data!C3207,1))</f>
        <v>136406.31884136537</v>
      </c>
      <c r="R3208" s="36">
        <f ca="1">1-O3208/MAX($O$202:O3208)</f>
        <v>0.33620652422476005</v>
      </c>
      <c r="S3208" s="36">
        <f>1-N3208/MAX($N$202:N3208)</f>
        <v>0.60251981945335087</v>
      </c>
    </row>
    <row r="3209" spans="1:19" x14ac:dyDescent="0.4">
      <c r="A3209" s="17">
        <f t="shared" si="154"/>
        <v>3207</v>
      </c>
      <c r="B3209">
        <v>1697328000</v>
      </c>
      <c r="C3209">
        <v>27186.13</v>
      </c>
      <c r="D3209" s="14">
        <f t="shared" si="152"/>
        <v>45214</v>
      </c>
      <c r="F3209">
        <f ca="1">IF(A3209&lt;$F$2,"",AVERAGE(INDIRECT("C"&amp;A3209-$F$2+3):C3209))</f>
        <v>26701.857727272727</v>
      </c>
      <c r="G3209" s="2">
        <f ca="1">IF(A3209&lt;$G$2,"",IF(A3209=$G$2,AVERAGE(INDIRECT("C"&amp;A3209-$G$2+3):C3209),G3208+(2/($G$2+3))*(C3209-G3208)))</f>
        <v>27091.390758913218</v>
      </c>
      <c r="J3209">
        <f ca="1">IF(F3209="","",IF(C3209&lt;(F3209*(1-'inputs and tables'!$K$14)),0,IF(C3209&gt;(F3209*(1+'inputs and tables'!$K$14)),1,J3208)))</f>
        <v>1</v>
      </c>
      <c r="K3209">
        <f ca="1">IF(G3209="","",IF(C3209&lt;(G3209*(1-'inputs and tables'!$K$14)),0,IF(C3209&gt;(G3209*(1+'inputs and tables'!$K$14)),1,K3208)))</f>
        <v>1</v>
      </c>
      <c r="N3209" s="13">
        <f t="shared" si="153"/>
        <v>97830.544460038276</v>
      </c>
      <c r="O3209" s="10">
        <f ca="1">(O3208+(IF(J3208&lt;&gt;J3207,(-O3208*'inputs and tables'!$K$22-'inputs and tables'!$K$21)-O3208*'inputs and tables'!$K$22,0)*('inputs and tables'!$K$15+'inputs and tables'!$K$16)))*(IF(AND(J3208=0,'inputs and tables'!$K$16=1),(data!C3208/data!C3209-1)*'inputs and tables'!$K$18+1,1)*IF(AND(J3208=1,'inputs and tables'!$K$15=1),(data!C3209/data!C3208-1)*'inputs and tables'!$K$17+1,1))</f>
        <v>46237378.459284447</v>
      </c>
      <c r="P3209" s="10">
        <f ca="1">(P3208+(IF(K3208&lt;&gt;K3207,(-P3208*'inputs and tables'!$K$22-'inputs and tables'!$K$21)-P3208*'inputs and tables'!$K$22,0)*('inputs and tables'!$K$15+'inputs and tables'!$K$16)))*(IF(AND(K3208=0,'inputs and tables'!$K$16=1),data!C3208/data!C3209,1)*IF(AND(K3208=1,'inputs and tables'!$K$15=1),data!C3209/data!C3208,1))</f>
        <v>134728.36757919862</v>
      </c>
      <c r="R3209" s="36">
        <f ca="1">1-O3209/MAX($O$202:O3209)</f>
        <v>0.3176055456695881</v>
      </c>
      <c r="S3209" s="36">
        <f>1-N3209/MAX($N$202:N3209)</f>
        <v>0.59756947096610702</v>
      </c>
    </row>
    <row r="3210" spans="1:19" x14ac:dyDescent="0.4">
      <c r="A3210" s="17">
        <f t="shared" si="154"/>
        <v>3208</v>
      </c>
      <c r="B3210">
        <v>1697414400</v>
      </c>
      <c r="C3210">
        <v>28520.240000000002</v>
      </c>
      <c r="D3210" s="14">
        <f t="shared" si="152"/>
        <v>45215</v>
      </c>
      <c r="F3210">
        <f ca="1">IF(A3210&lt;$F$2,"",AVERAGE(INDIRECT("C"&amp;A3210-$F$2+3):C3210))</f>
        <v>26762.139772727271</v>
      </c>
      <c r="G3210" s="2">
        <f ca="1">IF(A3210&lt;$G$2,"",IF(A3210=$G$2,AVERAGE(INDIRECT("C"&amp;A3210-$G$2+3):C3210),G3209+(2/($G$2+3))*(C3210-G3209)))</f>
        <v>27152.192854278612</v>
      </c>
      <c r="J3210">
        <f ca="1">IF(F3210="","",IF(C3210&lt;(F3210*(1-'inputs and tables'!$K$14)),0,IF(C3210&gt;(F3210*(1+'inputs and tables'!$K$14)),1,J3209)))</f>
        <v>1</v>
      </c>
      <c r="K3210">
        <f ca="1">IF(G3210="","",IF(C3210&lt;(G3210*(1-'inputs and tables'!$K$14)),0,IF(C3210&gt;(G3210*(1+'inputs and tables'!$K$14)),1,K3209)))</f>
        <v>1</v>
      </c>
      <c r="N3210" s="13">
        <f t="shared" si="153"/>
        <v>102631.40091403086</v>
      </c>
      <c r="O3210" s="10">
        <f ca="1">(O3209+(IF(J3209&lt;&gt;J3208,(-O3209*'inputs and tables'!$K$22-'inputs and tables'!$K$21)-O3209*'inputs and tables'!$K$22,0)*('inputs and tables'!$K$15+'inputs and tables'!$K$16)))*(IF(AND(J3209=0,'inputs and tables'!$K$16=1),(data!C3209/data!C3210-1)*'inputs and tables'!$K$18+1,1)*IF(AND(J3209=1,'inputs and tables'!$K$15=1),(data!C3210/data!C3209-1)*'inputs and tables'!$K$17+1,1))</f>
        <v>51342663.220179468</v>
      </c>
      <c r="P3210" s="10">
        <f ca="1">(P3209+(IF(K3209&lt;&gt;K3208,(-P3209*'inputs and tables'!$K$22-'inputs and tables'!$K$21)-P3209*'inputs and tables'!$K$22,0)*('inputs and tables'!$K$15+'inputs and tables'!$K$16)))*(IF(AND(K3209=0,'inputs and tables'!$K$16=1),data!C3209/data!C3210,1)*IF(AND(K3209=1,'inputs and tables'!$K$15=1),data!C3210/data!C3209,1))</f>
        <v>141057.23791546019</v>
      </c>
      <c r="R3210" s="36">
        <f ca="1">1-O3210/MAX($O$202:O3210)</f>
        <v>0.24225918900535603</v>
      </c>
      <c r="S3210" s="36">
        <f>1-N3210/MAX($N$202:N3210)</f>
        <v>0.57782092297161847</v>
      </c>
    </row>
    <row r="3211" spans="1:19" x14ac:dyDescent="0.4">
      <c r="A3211" s="17">
        <f t="shared" si="154"/>
        <v>3209</v>
      </c>
      <c r="B3211">
        <v>1697500800</v>
      </c>
      <c r="C3211">
        <v>28408.83</v>
      </c>
      <c r="D3211" s="14">
        <f t="shared" si="152"/>
        <v>45216</v>
      </c>
      <c r="F3211">
        <f ca="1">IF(A3211&lt;$F$2,"",AVERAGE(INDIRECT("C"&amp;A3211-$F$2+3):C3211))</f>
        <v>26817.57159090909</v>
      </c>
      <c r="G3211" s="2">
        <f ca="1">IF(A3211&lt;$G$2,"",IF(A3211=$G$2,AVERAGE(INDIRECT("C"&amp;A3211-$G$2+3):C3211),G3210+(2/($G$2+3))*(C3211-G3210)))</f>
        <v>27205.666775373138</v>
      </c>
      <c r="J3211">
        <f ca="1">IF(F3211="","",IF(C3211&lt;(F3211*(1-'inputs and tables'!$K$14)),0,IF(C3211&gt;(F3211*(1+'inputs and tables'!$K$14)),1,J3210)))</f>
        <v>1</v>
      </c>
      <c r="K3211">
        <f ca="1">IF(G3211="","",IF(C3211&lt;(G3211*(1-'inputs and tables'!$K$14)),0,IF(C3211&gt;(G3211*(1+'inputs and tables'!$K$14)),1,K3210)))</f>
        <v>1</v>
      </c>
      <c r="N3211" s="13">
        <f t="shared" si="153"/>
        <v>102230.48688329928</v>
      </c>
      <c r="O3211" s="10">
        <f ca="1">(O3210+(IF(J3210&lt;&gt;J3209,(-O3210*'inputs and tables'!$K$22-'inputs and tables'!$K$21)-O3210*'inputs and tables'!$K$22,0)*('inputs and tables'!$K$15+'inputs and tables'!$K$16)))*(IF(AND(J3210=0,'inputs and tables'!$K$16=1),(data!C3210/data!C3211-1)*'inputs and tables'!$K$18+1,1)*IF(AND(J3210=1,'inputs and tables'!$K$15=1),(data!C3211/data!C3210-1)*'inputs and tables'!$K$17+1,1))</f>
        <v>50891397.952213265</v>
      </c>
      <c r="P3211" s="10">
        <f ca="1">(P3210+(IF(K3210&lt;&gt;K3209,(-P3210*'inputs and tables'!$K$22-'inputs and tables'!$K$21)-P3210*'inputs and tables'!$K$22,0)*('inputs and tables'!$K$15+'inputs and tables'!$K$16)))*(IF(AND(K3210=0,'inputs and tables'!$K$16=1),data!C3210/data!C3211,1)*IF(AND(K3210=1,'inputs and tables'!$K$15=1),data!C3211/data!C3210,1))</f>
        <v>140506.21916960948</v>
      </c>
      <c r="R3211" s="36">
        <f ca="1">1-O3211/MAX($O$202:O3211)</f>
        <v>0.24891918848095851</v>
      </c>
      <c r="S3211" s="36">
        <f>1-N3211/MAX($N$202:N3211)</f>
        <v>0.57947010162410284</v>
      </c>
    </row>
    <row r="3212" spans="1:19" x14ac:dyDescent="0.4">
      <c r="A3212" s="17">
        <f t="shared" si="154"/>
        <v>3210</v>
      </c>
      <c r="B3212">
        <v>1697587200</v>
      </c>
      <c r="C3212">
        <v>28326.51</v>
      </c>
      <c r="D3212" s="14">
        <f t="shared" si="152"/>
        <v>45217</v>
      </c>
      <c r="F3212">
        <f ca="1">IF(A3212&lt;$F$2,"",AVERAGE(INDIRECT("C"&amp;A3212-$F$2+3):C3212))</f>
        <v>26874.625681818183</v>
      </c>
      <c r="G3212" s="2">
        <f ca="1">IF(A3212&lt;$G$2,"",IF(A3212=$G$2,AVERAGE(INDIRECT("C"&amp;A3212-$G$2+3):C3212),G3211+(2/($G$2+3))*(C3212-G3211)))</f>
        <v>27253.362231740237</v>
      </c>
      <c r="J3212">
        <f ca="1">IF(F3212="","",IF(C3212&lt;(F3212*(1-'inputs and tables'!$K$14)),0,IF(C3212&gt;(F3212*(1+'inputs and tables'!$K$14)),1,J3211)))</f>
        <v>1</v>
      </c>
      <c r="K3212">
        <f ca="1">IF(G3212="","",IF(C3212&lt;(G3212*(1-'inputs and tables'!$K$14)),0,IF(C3212&gt;(G3212*(1+'inputs and tables'!$K$14)),1,K3211)))</f>
        <v>1</v>
      </c>
      <c r="N3212" s="13">
        <f t="shared" si="153"/>
        <v>101934.25456115742</v>
      </c>
      <c r="O3212" s="10">
        <f ca="1">(O3211+(IF(J3211&lt;&gt;J3210,(-O3211*'inputs and tables'!$K$22-'inputs and tables'!$K$21)-O3211*'inputs and tables'!$K$22,0)*('inputs and tables'!$K$15+'inputs and tables'!$K$16)))*(IF(AND(J3211=0,'inputs and tables'!$K$16=1),(data!C3211/data!C3212-1)*'inputs and tables'!$K$18+1,1)*IF(AND(J3211=1,'inputs and tables'!$K$15=1),(data!C3212/data!C3211-1)*'inputs and tables'!$K$17+1,1))</f>
        <v>50559596.018493742</v>
      </c>
      <c r="P3212" s="10">
        <f ca="1">(P3211+(IF(K3211&lt;&gt;K3210,(-P3211*'inputs and tables'!$K$22-'inputs and tables'!$K$21)-P3211*'inputs and tables'!$K$22,0)*('inputs and tables'!$K$15+'inputs and tables'!$K$16)))*(IF(AND(K3211=0,'inputs and tables'!$K$16=1),data!C3211/data!C3212,1)*IF(AND(K3211=1,'inputs and tables'!$K$15=1),data!C3212/data!C3211,1))</f>
        <v>140099.0756173392</v>
      </c>
      <c r="R3212" s="36">
        <f ca="1">1-O3212/MAX($O$202:O3212)</f>
        <v>0.25381608806850087</v>
      </c>
      <c r="S3212" s="36">
        <f>1-N3212/MAX($N$202:N3212)</f>
        <v>0.58068866716285628</v>
      </c>
    </row>
    <row r="3213" spans="1:19" x14ac:dyDescent="0.4">
      <c r="A3213" s="17">
        <f t="shared" si="154"/>
        <v>3211</v>
      </c>
      <c r="B3213">
        <v>1697673600</v>
      </c>
      <c r="C3213">
        <v>28735.34</v>
      </c>
      <c r="D3213" s="14">
        <f t="shared" si="152"/>
        <v>45218</v>
      </c>
      <c r="F3213">
        <f ca="1">IF(A3213&lt;$F$2,"",AVERAGE(INDIRECT("C"&amp;A3213-$F$2+3):C3213))</f>
        <v>26941.70363636364</v>
      </c>
      <c r="G3213" s="2">
        <f ca="1">IF(A3213&lt;$G$2,"",IF(A3213=$G$2,AVERAGE(INDIRECT("C"&amp;A3213-$G$2+3):C3213),G3212+(2/($G$2+3))*(C3213-G3212)))</f>
        <v>27316.425115495971</v>
      </c>
      <c r="J3213">
        <f ca="1">IF(F3213="","",IF(C3213&lt;(F3213*(1-'inputs and tables'!$K$14)),0,IF(C3213&gt;(F3213*(1+'inputs and tables'!$K$14)),1,J3212)))</f>
        <v>1</v>
      </c>
      <c r="K3213">
        <f ca="1">IF(G3213="","",IF(C3213&lt;(G3213*(1-'inputs and tables'!$K$14)),0,IF(C3213&gt;(G3213*(1+'inputs and tables'!$K$14)),1,K3212)))</f>
        <v>1</v>
      </c>
      <c r="N3213" s="13">
        <f t="shared" si="153"/>
        <v>103405.44819892777</v>
      </c>
      <c r="O3213" s="10">
        <f ca="1">(O3212+(IF(J3212&lt;&gt;J3211,(-O3212*'inputs and tables'!$K$22-'inputs and tables'!$K$21)-O3212*'inputs and tables'!$K$22,0)*('inputs and tables'!$K$15+'inputs and tables'!$K$16)))*(IF(AND(J3212=0,'inputs and tables'!$K$16=1),(data!C3212/data!C3213-1)*'inputs and tables'!$K$18+1,1)*IF(AND(J3212=1,'inputs and tables'!$K$15=1),(data!C3213/data!C3212-1)*'inputs and tables'!$K$17+1,1))</f>
        <v>52201454.799915895</v>
      </c>
      <c r="P3213" s="10">
        <f ca="1">(P3212+(IF(K3212&lt;&gt;K3211,(-P3212*'inputs and tables'!$K$22-'inputs and tables'!$K$21)-P3212*'inputs and tables'!$K$22,0)*('inputs and tables'!$K$15+'inputs and tables'!$K$16)))*(IF(AND(K3212=0,'inputs and tables'!$K$16=1),data!C3212/data!C3213,1)*IF(AND(K3212=1,'inputs and tables'!$K$15=1),data!C3213/data!C3212,1))</f>
        <v>142121.09333447544</v>
      </c>
      <c r="R3213" s="36">
        <f ca="1">1-O3213/MAX($O$202:O3213)</f>
        <v>0.22958471153787074</v>
      </c>
      <c r="S3213" s="36">
        <f>1-N3213/MAX($N$202:N3213)</f>
        <v>0.57463684319287867</v>
      </c>
    </row>
    <row r="3214" spans="1:19" x14ac:dyDescent="0.4">
      <c r="A3214" s="17">
        <f t="shared" si="154"/>
        <v>3212</v>
      </c>
      <c r="B3214">
        <v>1697760000</v>
      </c>
      <c r="C3214">
        <v>29684.73</v>
      </c>
      <c r="D3214" s="14">
        <f t="shared" si="152"/>
        <v>45219</v>
      </c>
      <c r="F3214">
        <f ca="1">IF(A3214&lt;$F$2,"",AVERAGE(INDIRECT("C"&amp;A3214-$F$2+3):C3214))</f>
        <v>27031.183181818189</v>
      </c>
      <c r="G3214" s="2">
        <f ca="1">IF(A3214&lt;$G$2,"",IF(A3214=$G$2,AVERAGE(INDIRECT("C"&amp;A3214-$G$2+3):C3214),G3213+(2/($G$2+3))*(C3214-G3213)))</f>
        <v>27417.204046751463</v>
      </c>
      <c r="J3214">
        <f ca="1">IF(F3214="","",IF(C3214&lt;(F3214*(1-'inputs and tables'!$K$14)),0,IF(C3214&gt;(F3214*(1+'inputs and tables'!$K$14)),1,J3213)))</f>
        <v>1</v>
      </c>
      <c r="K3214">
        <f ca="1">IF(G3214="","",IF(C3214&lt;(G3214*(1-'inputs and tables'!$K$14)),0,IF(C3214&gt;(G3214*(1+'inputs and tables'!$K$14)),1,K3213)))</f>
        <v>1</v>
      </c>
      <c r="N3214" s="13">
        <f t="shared" si="153"/>
        <v>106821.87196372678</v>
      </c>
      <c r="O3214" s="10">
        <f ca="1">(O3213+(IF(J3213&lt;&gt;J3212,(-O3213*'inputs and tables'!$K$22-'inputs and tables'!$K$21)-O3213*'inputs and tables'!$K$22,0)*('inputs and tables'!$K$15+'inputs and tables'!$K$16)))*(IF(AND(J3213=0,'inputs and tables'!$K$16=1),(data!C3213/data!C3214-1)*'inputs and tables'!$K$18+1,1)*IF(AND(J3213=1,'inputs and tables'!$K$15=1),(data!C3214/data!C3213-1)*'inputs and tables'!$K$17+1,1))</f>
        <v>56082006.174568392</v>
      </c>
      <c r="P3214" s="10">
        <f ca="1">(P3213+(IF(K3213&lt;&gt;K3212,(-P3213*'inputs and tables'!$K$22-'inputs and tables'!$K$21)-P3213*'inputs and tables'!$K$22,0)*('inputs and tables'!$K$15+'inputs and tables'!$K$16)))*(IF(AND(K3213=0,'inputs and tables'!$K$16=1),data!C3213/data!C3214,1)*IF(AND(K3213=1,'inputs and tables'!$K$15=1),data!C3214/data!C3213,1))</f>
        <v>146816.64747793842</v>
      </c>
      <c r="R3214" s="36">
        <f ca="1">1-O3214/MAX($O$202:O3214)</f>
        <v>0.17231358531822694</v>
      </c>
      <c r="S3214" s="36">
        <f>1-N3214/MAX($N$202:N3214)</f>
        <v>0.56058322394072746</v>
      </c>
    </row>
    <row r="3215" spans="1:19" x14ac:dyDescent="0.4">
      <c r="A3215" s="17">
        <f t="shared" si="154"/>
        <v>3213</v>
      </c>
      <c r="B3215">
        <v>1697846400</v>
      </c>
      <c r="C3215">
        <v>29924.84</v>
      </c>
      <c r="D3215" s="14">
        <f t="shared" si="152"/>
        <v>45220</v>
      </c>
      <c r="F3215">
        <f ca="1">IF(A3215&lt;$F$2,"",AVERAGE(INDIRECT("C"&amp;A3215-$F$2+3):C3215))</f>
        <v>27114.104545454553</v>
      </c>
      <c r="G3215" s="2">
        <f ca="1">IF(A3215&lt;$G$2,"",IF(A3215=$G$2,AVERAGE(INDIRECT("C"&amp;A3215-$G$2+3):C3215),G3214+(2/($G$2+3))*(C3215-G3214)))</f>
        <v>27523.911959655656</v>
      </c>
      <c r="J3215">
        <f ca="1">IF(F3215="","",IF(C3215&lt;(F3215*(1-'inputs and tables'!$K$14)),0,IF(C3215&gt;(F3215*(1+'inputs and tables'!$K$14)),1,J3214)))</f>
        <v>1</v>
      </c>
      <c r="K3215">
        <f ca="1">IF(G3215="","",IF(C3215&lt;(G3215*(1-'inputs and tables'!$K$14)),0,IF(C3215&gt;(G3215*(1+'inputs and tables'!$K$14)),1,K3214)))</f>
        <v>1</v>
      </c>
      <c r="N3215" s="13">
        <f t="shared" si="153"/>
        <v>107685.91888876907</v>
      </c>
      <c r="O3215" s="10">
        <f ca="1">(O3214+(IF(J3214&lt;&gt;J3213,(-O3214*'inputs and tables'!$K$22-'inputs and tables'!$K$21)-O3214*'inputs and tables'!$K$22,0)*('inputs and tables'!$K$15+'inputs and tables'!$K$16)))*(IF(AND(J3214=0,'inputs and tables'!$K$16=1),(data!C3214/data!C3215-1)*'inputs and tables'!$K$18+1,1)*IF(AND(J3214=1,'inputs and tables'!$K$15=1),(data!C3215/data!C3214-1)*'inputs and tables'!$K$17+1,1))</f>
        <v>57102671.13028115</v>
      </c>
      <c r="P3215" s="10">
        <f ca="1">(P3214+(IF(K3214&lt;&gt;K3213,(-P3214*'inputs and tables'!$K$22-'inputs and tables'!$K$21)-P3214*'inputs and tables'!$K$22,0)*('inputs and tables'!$K$15+'inputs and tables'!$K$16)))*(IF(AND(K3214=0,'inputs and tables'!$K$16=1),data!C3214/data!C3215,1)*IF(AND(K3214=1,'inputs and tables'!$K$15=1),data!C3215/data!C3214,1))</f>
        <v>148004.19896403677</v>
      </c>
      <c r="R3215" s="36">
        <f ca="1">1-O3215/MAX($O$202:O3215)</f>
        <v>0.15725009926611222</v>
      </c>
      <c r="S3215" s="36">
        <f>1-N3215/MAX($N$202:N3215)</f>
        <v>0.55702892642481294</v>
      </c>
    </row>
    <row r="3216" spans="1:19" x14ac:dyDescent="0.4">
      <c r="A3216" s="17">
        <f t="shared" si="154"/>
        <v>3214</v>
      </c>
      <c r="B3216">
        <v>1697932800</v>
      </c>
      <c r="C3216">
        <v>30004.15</v>
      </c>
      <c r="D3216" s="14">
        <f t="shared" si="152"/>
        <v>45221</v>
      </c>
      <c r="F3216">
        <f ca="1">IF(A3216&lt;$F$2,"",AVERAGE(INDIRECT("C"&amp;A3216-$F$2+3):C3216))</f>
        <v>27207.236590909095</v>
      </c>
      <c r="G3216" s="2">
        <f ca="1">IF(A3216&lt;$G$2,"",IF(A3216=$G$2,AVERAGE(INDIRECT("C"&amp;A3216-$G$2+3):C3216),G3215+(2/($G$2+3))*(C3216-G3215)))</f>
        <v>27629.454003925628</v>
      </c>
      <c r="J3216">
        <f ca="1">IF(F3216="","",IF(C3216&lt;(F3216*(1-'inputs and tables'!$K$14)),0,IF(C3216&gt;(F3216*(1+'inputs and tables'!$K$14)),1,J3215)))</f>
        <v>1</v>
      </c>
      <c r="K3216">
        <f ca="1">IF(G3216="","",IF(C3216&lt;(G3216*(1-'inputs and tables'!$K$14)),0,IF(C3216&gt;(G3216*(1+'inputs and tables'!$K$14)),1,K3215)))</f>
        <v>1</v>
      </c>
      <c r="N3216" s="13">
        <f t="shared" si="153"/>
        <v>107971.31958688704</v>
      </c>
      <c r="O3216" s="10">
        <f ca="1">(O3215+(IF(J3215&lt;&gt;J3214,(-O3215*'inputs and tables'!$K$22-'inputs and tables'!$K$21)-O3215*'inputs and tables'!$K$22,0)*('inputs and tables'!$K$15+'inputs and tables'!$K$16)))*(IF(AND(J3215=0,'inputs and tables'!$K$16=1),(data!C3215/data!C3216-1)*'inputs and tables'!$K$18+1,1)*IF(AND(J3215=1,'inputs and tables'!$K$15=1),(data!C3216/data!C3215-1)*'inputs and tables'!$K$17+1,1))</f>
        <v>57443185.195068836</v>
      </c>
      <c r="P3216" s="10">
        <f ca="1">(P3215+(IF(K3215&lt;&gt;K3214,(-P3215*'inputs and tables'!$K$22-'inputs and tables'!$K$21)-P3215*'inputs and tables'!$K$22,0)*('inputs and tables'!$K$15+'inputs and tables'!$K$16)))*(IF(AND(K3215=0,'inputs and tables'!$K$16=1),data!C3215/data!C3216,1)*IF(AND(K3215=1,'inputs and tables'!$K$15=1),data!C3216/data!C3215,1))</f>
        <v>148396.45546465091</v>
      </c>
      <c r="R3216" s="36">
        <f ca="1">1-O3216/MAX($O$202:O3216)</f>
        <v>0.15222462167254058</v>
      </c>
      <c r="S3216" s="36">
        <f>1-N3216/MAX($N$202:N3216)</f>
        <v>0.55585491727905811</v>
      </c>
    </row>
    <row r="3217" spans="1:19" x14ac:dyDescent="0.4">
      <c r="A3217" s="17">
        <f t="shared" si="154"/>
        <v>3215</v>
      </c>
      <c r="B3217">
        <v>1698019200</v>
      </c>
      <c r="C3217">
        <v>33087.58</v>
      </c>
      <c r="D3217" s="14">
        <f t="shared" si="152"/>
        <v>45222</v>
      </c>
      <c r="F3217">
        <f ca="1">IF(A3217&lt;$F$2,"",AVERAGE(INDIRECT("C"&amp;A3217-$F$2+3):C3217))</f>
        <v>27370.640227272732</v>
      </c>
      <c r="G3217" s="2">
        <f ca="1">IF(A3217&lt;$G$2,"",IF(A3217=$G$2,AVERAGE(INDIRECT("C"&amp;A3217-$G$2+3):C3217),G3216+(2/($G$2+3))*(C3217-G3216)))</f>
        <v>27861.714684609644</v>
      </c>
      <c r="J3217">
        <f ca="1">IF(F3217="","",IF(C3217&lt;(F3217*(1-'inputs and tables'!$K$14)),0,IF(C3217&gt;(F3217*(1+'inputs and tables'!$K$14)),1,J3216)))</f>
        <v>1</v>
      </c>
      <c r="K3217">
        <f ca="1">IF(G3217="","",IF(C3217&lt;(G3217*(1-'inputs and tables'!$K$14)),0,IF(C3217&gt;(G3217*(1+'inputs and tables'!$K$14)),1,K3216)))</f>
        <v>1</v>
      </c>
      <c r="N3217" s="13">
        <f t="shared" si="153"/>
        <v>119067.18485731781</v>
      </c>
      <c r="O3217" s="10">
        <f ca="1">(O3216+(IF(J3216&lt;&gt;J3215,(-O3216*'inputs and tables'!$K$22-'inputs and tables'!$K$21)-O3216*'inputs and tables'!$K$22,0)*('inputs and tables'!$K$15+'inputs and tables'!$K$16)))*(IF(AND(J3216=0,'inputs and tables'!$K$16=1),(data!C3216/data!C3217-1)*'inputs and tables'!$K$18+1,1)*IF(AND(J3216=1,'inputs and tables'!$K$15=1),(data!C3217/data!C3216-1)*'inputs and tables'!$K$17+1,1))</f>
        <v>70725500.847522601</v>
      </c>
      <c r="P3217" s="10">
        <f ca="1">(P3216+(IF(K3216&lt;&gt;K3215,(-P3216*'inputs and tables'!$K$22-'inputs and tables'!$K$21)-P3216*'inputs and tables'!$K$22,0)*('inputs and tables'!$K$15+'inputs and tables'!$K$16)))*(IF(AND(K3216=0,'inputs and tables'!$K$16=1),data!C3216/data!C3217,1)*IF(AND(K3216=1,'inputs and tables'!$K$15=1),data!C3217/data!C3216,1))</f>
        <v>163646.6819391009</v>
      </c>
      <c r="R3217" s="36">
        <f ca="1">1-O3217/MAX($O$202:O3217)</f>
        <v>0</v>
      </c>
      <c r="S3217" s="36">
        <f>1-N3217/MAX($N$202:N3217)</f>
        <v>0.51021155553029218</v>
      </c>
    </row>
    <row r="3218" spans="1:19" x14ac:dyDescent="0.4">
      <c r="A3218" s="17">
        <f t="shared" si="154"/>
        <v>3216</v>
      </c>
      <c r="B3218">
        <v>1698105600</v>
      </c>
      <c r="C3218">
        <v>33922.519999999997</v>
      </c>
      <c r="D3218" s="14">
        <f t="shared" si="152"/>
        <v>45223</v>
      </c>
      <c r="F3218">
        <f ca="1">IF(A3218&lt;$F$2,"",AVERAGE(INDIRECT("C"&amp;A3218-$F$2+3):C3218))</f>
        <v>27554.521136363641</v>
      </c>
      <c r="G3218" s="2">
        <f ca="1">IF(A3218&lt;$G$2,"",IF(A3218=$G$2,AVERAGE(INDIRECT("C"&amp;A3218-$G$2+3):C3218),G3217+(2/($G$2+3))*(C3218-G3217)))</f>
        <v>28119.621293775192</v>
      </c>
      <c r="J3218">
        <f ca="1">IF(F3218="","",IF(C3218&lt;(F3218*(1-'inputs and tables'!$K$14)),0,IF(C3218&gt;(F3218*(1+'inputs and tables'!$K$14)),1,J3217)))</f>
        <v>1</v>
      </c>
      <c r="K3218">
        <f ca="1">IF(G3218="","",IF(C3218&lt;(G3218*(1-'inputs and tables'!$K$14)),0,IF(C3218&gt;(G3218*(1+'inputs and tables'!$K$14)),1,K3217)))</f>
        <v>1</v>
      </c>
      <c r="N3218" s="13">
        <f t="shared" si="153"/>
        <v>122071.75501097571</v>
      </c>
      <c r="O3218" s="10">
        <f ca="1">(O3217+(IF(J3217&lt;&gt;J3216,(-O3217*'inputs and tables'!$K$22-'inputs and tables'!$K$21)-O3217*'inputs and tables'!$K$22,0)*('inputs and tables'!$K$15+'inputs and tables'!$K$16)))*(IF(AND(J3217=0,'inputs and tables'!$K$16=1),(data!C3217/data!C3218-1)*'inputs and tables'!$K$18+1,1)*IF(AND(J3217=1,'inputs and tables'!$K$15=1),(data!C3218/data!C3217-1)*'inputs and tables'!$K$17+1,1))</f>
        <v>74741085.752029583</v>
      </c>
      <c r="P3218" s="10">
        <f ca="1">(P3217+(IF(K3217&lt;&gt;K3216,(-P3217*'inputs and tables'!$K$22-'inputs and tables'!$K$21)-P3217*'inputs and tables'!$K$22,0)*('inputs and tables'!$K$15+'inputs and tables'!$K$16)))*(IF(AND(K3217=0,'inputs and tables'!$K$16=1),data!C3217/data!C3218,1)*IF(AND(K3217=1,'inputs and tables'!$K$15=1),data!C3218/data!C3217,1))</f>
        <v>167776.18190912687</v>
      </c>
      <c r="R3218" s="36">
        <f ca="1">1-O3218/MAX($O$202:O3218)</f>
        <v>0</v>
      </c>
      <c r="S3218" s="36">
        <f>1-N3218/MAX($N$202:N3218)</f>
        <v>0.49785211540727525</v>
      </c>
    </row>
    <row r="3219" spans="1:19" x14ac:dyDescent="0.4">
      <c r="A3219" s="17">
        <f t="shared" si="154"/>
        <v>3217</v>
      </c>
      <c r="B3219">
        <v>1698192000</v>
      </c>
      <c r="C3219">
        <v>34506.35</v>
      </c>
      <c r="D3219" s="14">
        <f t="shared" si="152"/>
        <v>45224</v>
      </c>
      <c r="F3219">
        <f ca="1">IF(A3219&lt;$F$2,"",AVERAGE(INDIRECT("C"&amp;A3219-$F$2+3):C3219))</f>
        <v>27767.116818181825</v>
      </c>
      <c r="G3219" s="2">
        <f ca="1">IF(A3219&lt;$G$2,"",IF(A3219=$G$2,AVERAGE(INDIRECT("C"&amp;A3219-$G$2+3):C3219),G3218+(2/($G$2+3))*(C3219-G3218)))</f>
        <v>28391.396983401781</v>
      </c>
      <c r="J3219">
        <f ca="1">IF(F3219="","",IF(C3219&lt;(F3219*(1-'inputs and tables'!$K$14)),0,IF(C3219&gt;(F3219*(1+'inputs and tables'!$K$14)),1,J3218)))</f>
        <v>1</v>
      </c>
      <c r="K3219">
        <f ca="1">IF(G3219="","",IF(C3219&lt;(G3219*(1-'inputs and tables'!$K$14)),0,IF(C3219&gt;(G3219*(1+'inputs and tables'!$K$14)),1,K3218)))</f>
        <v>1</v>
      </c>
      <c r="N3219" s="13">
        <f t="shared" si="153"/>
        <v>124172.69423153062</v>
      </c>
      <c r="O3219" s="10">
        <f ca="1">(O3218+(IF(J3218&lt;&gt;J3217,(-O3218*'inputs and tables'!$K$22-'inputs and tables'!$K$21)-O3218*'inputs and tables'!$K$22,0)*('inputs and tables'!$K$15+'inputs and tables'!$K$16)))*(IF(AND(J3218=0,'inputs and tables'!$K$16=1),(data!C3218/data!C3219-1)*'inputs and tables'!$K$18+1,1)*IF(AND(J3218=1,'inputs and tables'!$K$15=1),(data!C3219/data!C3218-1)*'inputs and tables'!$K$17+1,1))</f>
        <v>77635363.600870624</v>
      </c>
      <c r="P3219" s="10">
        <f ca="1">(P3218+(IF(K3218&lt;&gt;K3217,(-P3218*'inputs and tables'!$K$22-'inputs and tables'!$K$21)-P3218*'inputs and tables'!$K$22,0)*('inputs and tables'!$K$15+'inputs and tables'!$K$16)))*(IF(AND(K3218=0,'inputs and tables'!$K$16=1),data!C3218/data!C3219,1)*IF(AND(K3218=1,'inputs and tables'!$K$15=1),data!C3219/data!C3218,1))</f>
        <v>170663.72588534106</v>
      </c>
      <c r="R3219" s="36">
        <f ca="1">1-O3219/MAX($O$202:O3219)</f>
        <v>0</v>
      </c>
      <c r="S3219" s="36">
        <f>1-N3219/MAX($N$202:N3219)</f>
        <v>0.48920980347226062</v>
      </c>
    </row>
    <row r="3220" spans="1:19" x14ac:dyDescent="0.4">
      <c r="A3220" s="17">
        <f t="shared" si="154"/>
        <v>3218</v>
      </c>
      <c r="B3220">
        <v>1698278400</v>
      </c>
      <c r="C3220">
        <v>34154.71</v>
      </c>
      <c r="D3220" s="14">
        <f t="shared" si="152"/>
        <v>45225</v>
      </c>
      <c r="F3220">
        <f ca="1">IF(A3220&lt;$F$2,"",AVERAGE(INDIRECT("C"&amp;A3220-$F$2+3):C3220))</f>
        <v>27956.073636363642</v>
      </c>
      <c r="G3220" s="2">
        <f ca="1">IF(A3220&lt;$G$2,"",IF(A3220=$G$2,AVERAGE(INDIRECT("C"&amp;A3220-$G$2+3):C3220),G3219+(2/($G$2+3))*(C3220-G3219)))</f>
        <v>28636.644345810215</v>
      </c>
      <c r="J3220">
        <f ca="1">IF(F3220="","",IF(C3220&lt;(F3220*(1-'inputs and tables'!$K$14)),0,IF(C3220&gt;(F3220*(1+'inputs and tables'!$K$14)),1,J3219)))</f>
        <v>1</v>
      </c>
      <c r="K3220">
        <f ca="1">IF(G3220="","",IF(C3220&lt;(G3220*(1-'inputs and tables'!$K$14)),0,IF(C3220&gt;(G3220*(1+'inputs and tables'!$K$14)),1,K3219)))</f>
        <v>1</v>
      </c>
      <c r="N3220" s="13">
        <f t="shared" si="153"/>
        <v>122907.30145021428</v>
      </c>
      <c r="O3220" s="10">
        <f ca="1">(O3219+(IF(J3219&lt;&gt;J3218,(-O3219*'inputs and tables'!$K$22-'inputs and tables'!$K$21)-O3219*'inputs and tables'!$K$22,0)*('inputs and tables'!$K$15+'inputs and tables'!$K$16)))*(IF(AND(J3219=0,'inputs and tables'!$K$16=1),(data!C3219/data!C3220-1)*'inputs and tables'!$K$18+1,1)*IF(AND(J3219=1,'inputs and tables'!$K$15=1),(data!C3220/data!C3219-1)*'inputs and tables'!$K$17+1,1))</f>
        <v>75855276.071260199</v>
      </c>
      <c r="P3220" s="10">
        <f ca="1">(P3219+(IF(K3219&lt;&gt;K3218,(-P3219*'inputs and tables'!$K$22-'inputs and tables'!$K$21)-P3219*'inputs and tables'!$K$22,0)*('inputs and tables'!$K$15+'inputs and tables'!$K$16)))*(IF(AND(K3219=0,'inputs and tables'!$K$16=1),data!C3219/data!C3220,1)*IF(AND(K3219=1,'inputs and tables'!$K$15=1),data!C3220/data!C3219,1))</f>
        <v>168924.56214967152</v>
      </c>
      <c r="R3220" s="36">
        <f ca="1">1-O3220/MAX($O$202:O3220)</f>
        <v>2.2928823245576435E-2</v>
      </c>
      <c r="S3220" s="36">
        <f>1-N3220/MAX($N$202:N3220)</f>
        <v>0.49441505597526403</v>
      </c>
    </row>
    <row r="3221" spans="1:19" x14ac:dyDescent="0.4">
      <c r="A3221" s="17">
        <f t="shared" si="154"/>
        <v>3219</v>
      </c>
      <c r="B3221">
        <v>1698364800</v>
      </c>
      <c r="C3221">
        <v>33906.089999999997</v>
      </c>
      <c r="D3221" s="14">
        <f t="shared" si="152"/>
        <v>45226</v>
      </c>
      <c r="F3221">
        <f ca="1">IF(A3221&lt;$F$2,"",AVERAGE(INDIRECT("C"&amp;A3221-$F$2+3):C3221))</f>
        <v>28130.606363636369</v>
      </c>
      <c r="G3221" s="2">
        <f ca="1">IF(A3221&lt;$G$2,"",IF(A3221=$G$2,AVERAGE(INDIRECT("C"&amp;A3221-$G$2+3):C3221),G3220+(2/($G$2+3))*(C3221-G3220)))</f>
        <v>28860.876075775737</v>
      </c>
      <c r="J3221">
        <f ca="1">IF(F3221="","",IF(C3221&lt;(F3221*(1-'inputs and tables'!$K$14)),0,IF(C3221&gt;(F3221*(1+'inputs and tables'!$K$14)),1,J3220)))</f>
        <v>1</v>
      </c>
      <c r="K3221">
        <f ca="1">IF(G3221="","",IF(C3221&lt;(G3221*(1-'inputs and tables'!$K$14)),0,IF(C3221&gt;(G3221*(1+'inputs and tables'!$K$14)),1,K3220)))</f>
        <v>1</v>
      </c>
      <c r="N3221" s="13">
        <f t="shared" si="153"/>
        <v>122012.63089711772</v>
      </c>
      <c r="O3221" s="10">
        <f ca="1">(O3220+(IF(J3220&lt;&gt;J3219,(-O3220*'inputs and tables'!$K$22-'inputs and tables'!$K$21)-O3220*'inputs and tables'!$K$22,0)*('inputs and tables'!$K$15+'inputs and tables'!$K$16)))*(IF(AND(J3220=0,'inputs and tables'!$K$16=1),(data!C3220/data!C3221-1)*'inputs and tables'!$K$18+1,1)*IF(AND(J3220=1,'inputs and tables'!$K$15=1),(data!C3221/data!C3220-1)*'inputs and tables'!$K$17+1,1))</f>
        <v>74612898.016875222</v>
      </c>
      <c r="P3221" s="10">
        <f ca="1">(P3220+(IF(K3220&lt;&gt;K3219,(-P3220*'inputs and tables'!$K$22-'inputs and tables'!$K$21)-P3220*'inputs and tables'!$K$22,0)*('inputs and tables'!$K$15+'inputs and tables'!$K$16)))*(IF(AND(K3220=0,'inputs and tables'!$K$16=1),data!C3220/data!C3221,1)*IF(AND(K3220=1,'inputs and tables'!$K$15=1),data!C3221/data!C3220,1))</f>
        <v>167694.9213580603</v>
      </c>
      <c r="R3221" s="36">
        <f ca="1">1-O3221/MAX($O$202:O3221)</f>
        <v>3.8931557009691198E-2</v>
      </c>
      <c r="S3221" s="36">
        <f>1-N3221/MAX($N$202:N3221)</f>
        <v>0.49809532522022126</v>
      </c>
    </row>
    <row r="3222" spans="1:19" x14ac:dyDescent="0.4">
      <c r="A3222" s="17">
        <f t="shared" si="154"/>
        <v>3220</v>
      </c>
      <c r="B3222">
        <v>1698451200</v>
      </c>
      <c r="C3222">
        <v>34085.42</v>
      </c>
      <c r="D3222" s="14">
        <f t="shared" si="152"/>
        <v>45227</v>
      </c>
      <c r="F3222">
        <f ca="1">IF(A3222&lt;$F$2,"",AVERAGE(INDIRECT("C"&amp;A3222-$F$2+3):C3222))</f>
        <v>28302.257727272736</v>
      </c>
      <c r="G3222" s="2">
        <f ca="1">IF(A3222&lt;$G$2,"",IF(A3222=$G$2,AVERAGE(INDIRECT("C"&amp;A3222-$G$2+3):C3222),G3221+(2/($G$2+3))*(C3222-G3221)))</f>
        <v>29083.197093827832</v>
      </c>
      <c r="J3222">
        <f ca="1">IF(F3222="","",IF(C3222&lt;(F3222*(1-'inputs and tables'!$K$14)),0,IF(C3222&gt;(F3222*(1+'inputs and tables'!$K$14)),1,J3221)))</f>
        <v>1</v>
      </c>
      <c r="K3222">
        <f ca="1">IF(G3222="","",IF(C3222&lt;(G3222*(1-'inputs and tables'!$K$14)),0,IF(C3222&gt;(G3222*(1+'inputs and tables'!$K$14)),1,K3221)))</f>
        <v>1</v>
      </c>
      <c r="N3222" s="13">
        <f t="shared" si="153"/>
        <v>122657.95818489346</v>
      </c>
      <c r="O3222" s="10">
        <f ca="1">(O3221+(IF(J3221&lt;&gt;J3220,(-O3221*'inputs and tables'!$K$22-'inputs and tables'!$K$21)-O3221*'inputs and tables'!$K$22,0)*('inputs and tables'!$K$15+'inputs and tables'!$K$16)))*(IF(AND(J3221=0,'inputs and tables'!$K$16=1),(data!C3221/data!C3222-1)*'inputs and tables'!$K$18+1,1)*IF(AND(J3221=1,'inputs and tables'!$K$15=1),(data!C3222/data!C3221-1)*'inputs and tables'!$K$17+1,1))</f>
        <v>75500813.572843894</v>
      </c>
      <c r="P3222" s="10">
        <f ca="1">(P3221+(IF(K3221&lt;&gt;K3220,(-P3221*'inputs and tables'!$K$22-'inputs and tables'!$K$21)-P3221*'inputs and tables'!$K$22,0)*('inputs and tables'!$K$15+'inputs and tables'!$K$16)))*(IF(AND(K3221=0,'inputs and tables'!$K$16=1),data!C3221/data!C3222,1)*IF(AND(K3221=1,'inputs and tables'!$K$15=1),data!C3222/data!C3221,1))</f>
        <v>168581.86320972</v>
      </c>
      <c r="R3222" s="36">
        <f ca="1">1-O3222/MAX($O$202:O3222)</f>
        <v>2.7494558266006441E-2</v>
      </c>
      <c r="S3222" s="36">
        <f>1-N3222/MAX($N$202:N3222)</f>
        <v>0.49544074118153503</v>
      </c>
    </row>
    <row r="3223" spans="1:19" x14ac:dyDescent="0.4">
      <c r="A3223" s="17">
        <f t="shared" si="154"/>
        <v>3221</v>
      </c>
      <c r="B3223">
        <v>1698537600</v>
      </c>
      <c r="C3223">
        <v>34534.480000000003</v>
      </c>
      <c r="D3223" s="14">
        <f t="shared" si="152"/>
        <v>45228</v>
      </c>
      <c r="F3223">
        <f ca="1">IF(A3223&lt;$F$2,"",AVERAGE(INDIRECT("C"&amp;A3223-$F$2+3):C3223))</f>
        <v>28482.531818181822</v>
      </c>
      <c r="G3223" s="2">
        <f ca="1">IF(A3223&lt;$G$2,"",IF(A3223=$G$2,AVERAGE(INDIRECT("C"&amp;A3223-$G$2+3):C3223),G3222+(2/($G$2+3))*(C3223-G3222)))</f>
        <v>29315.166579196859</v>
      </c>
      <c r="J3223">
        <f ca="1">IF(F3223="","",IF(C3223&lt;(F3223*(1-'inputs and tables'!$K$14)),0,IF(C3223&gt;(F3223*(1+'inputs and tables'!$K$14)),1,J3222)))</f>
        <v>1</v>
      </c>
      <c r="K3223">
        <f ca="1">IF(G3223="","",IF(C3223&lt;(G3223*(1-'inputs and tables'!$K$14)),0,IF(C3223&gt;(G3223*(1+'inputs and tables'!$K$14)),1,K3222)))</f>
        <v>1</v>
      </c>
      <c r="N3223" s="13">
        <f t="shared" si="153"/>
        <v>124273.92133578051</v>
      </c>
      <c r="O3223" s="10">
        <f ca="1">(O3222+(IF(J3222&lt;&gt;J3221,(-O3222*'inputs and tables'!$K$22-'inputs and tables'!$K$21)-O3222*'inputs and tables'!$K$22,0)*('inputs and tables'!$K$15+'inputs and tables'!$K$16)))*(IF(AND(J3222=0,'inputs and tables'!$K$16=1),(data!C3222/data!C3223-1)*'inputs and tables'!$K$18+1,1)*IF(AND(J3222=1,'inputs and tables'!$K$15=1),(data!C3223/data!C3222-1)*'inputs and tables'!$K$17+1,1))</f>
        <v>77738864.021446198</v>
      </c>
      <c r="P3223" s="10">
        <f ca="1">(P3222+(IF(K3222&lt;&gt;K3221,(-P3222*'inputs and tables'!$K$22-'inputs and tables'!$K$21)-P3222*'inputs and tables'!$K$22,0)*('inputs and tables'!$K$15+'inputs and tables'!$K$16)))*(IF(AND(K3222=0,'inputs and tables'!$K$16=1),data!C3222/data!C3223,1)*IF(AND(K3222=1,'inputs and tables'!$K$15=1),data!C3223/data!C3222,1))</f>
        <v>170802.85304915742</v>
      </c>
      <c r="R3223" s="36">
        <f ca="1">1-O3223/MAX($O$202:O3223)</f>
        <v>0</v>
      </c>
      <c r="S3223" s="36">
        <f>1-N3223/MAX($N$202:N3223)</f>
        <v>0.48879340103536628</v>
      </c>
    </row>
    <row r="3224" spans="1:19" x14ac:dyDescent="0.4">
      <c r="A3224" s="17">
        <f t="shared" si="154"/>
        <v>3222</v>
      </c>
      <c r="B3224">
        <v>1698624000</v>
      </c>
      <c r="C3224">
        <v>34493.79</v>
      </c>
      <c r="D3224" s="14">
        <f t="shared" si="152"/>
        <v>45229</v>
      </c>
      <c r="F3224">
        <f ca="1">IF(A3224&lt;$F$2,"",AVERAGE(INDIRECT("C"&amp;A3224-$F$2+3):C3224))</f>
        <v>28662.625</v>
      </c>
      <c r="G3224" s="2">
        <f ca="1">IF(A3224&lt;$G$2,"",IF(A3224=$G$2,AVERAGE(INDIRECT("C"&amp;A3224-$G$2+3):C3224),G3223+(2/($G$2+3))*(C3224-G3223)))</f>
        <v>29535.533533273589</v>
      </c>
      <c r="J3224">
        <f ca="1">IF(F3224="","",IF(C3224&lt;(F3224*(1-'inputs and tables'!$K$14)),0,IF(C3224&gt;(F3224*(1+'inputs and tables'!$K$14)),1,J3223)))</f>
        <v>1</v>
      </c>
      <c r="K3224">
        <f ca="1">IF(G3224="","",IF(C3224&lt;(G3224*(1-'inputs and tables'!$K$14)),0,IF(C3224&gt;(G3224*(1+'inputs and tables'!$K$14)),1,K3223)))</f>
        <v>1</v>
      </c>
      <c r="N3224" s="13">
        <f t="shared" si="153"/>
        <v>124127.49649141764</v>
      </c>
      <c r="O3224" s="10">
        <f ca="1">(O3223+(IF(J3223&lt;&gt;J3222,(-O3223*'inputs and tables'!$K$22-'inputs and tables'!$K$21)-O3223*'inputs and tables'!$K$22,0)*('inputs and tables'!$K$15+'inputs and tables'!$K$16)))*(IF(AND(J3223=0,'inputs and tables'!$K$16=1),(data!C3223/data!C3224-1)*'inputs and tables'!$K$18+1,1)*IF(AND(J3223=1,'inputs and tables'!$K$15=1),(data!C3224/data!C3223-1)*'inputs and tables'!$K$17+1,1))</f>
        <v>77532774.705831081</v>
      </c>
      <c r="P3224" s="10">
        <f ca="1">(P3223+(IF(K3223&lt;&gt;K3222,(-P3223*'inputs and tables'!$K$22-'inputs and tables'!$K$21)-P3223*'inputs and tables'!$K$22,0)*('inputs and tables'!$K$15+'inputs and tables'!$K$16)))*(IF(AND(K3223=0,'inputs and tables'!$K$16=1),data!C3223/data!C3224,1)*IF(AND(K3223=1,'inputs and tables'!$K$15=1),data!C3224/data!C3223,1))</f>
        <v>170601.60582926095</v>
      </c>
      <c r="R3224" s="36">
        <f ca="1">1-O3224/MAX($O$202:O3224)</f>
        <v>2.6510461428695953E-3</v>
      </c>
      <c r="S3224" s="36">
        <f>1-N3224/MAX($N$202:N3224)</f>
        <v>0.48939572649420837</v>
      </c>
    </row>
    <row r="3225" spans="1:19" x14ac:dyDescent="0.4">
      <c r="A3225" s="17">
        <f t="shared" si="154"/>
        <v>3223</v>
      </c>
      <c r="B3225">
        <v>1698710400</v>
      </c>
      <c r="C3225">
        <v>34656.400000000001</v>
      </c>
      <c r="D3225" s="14">
        <f t="shared" si="152"/>
        <v>45230</v>
      </c>
      <c r="F3225">
        <f ca="1">IF(A3225&lt;$F$2,"",AVERAGE(INDIRECT("C"&amp;A3225-$F$2+3):C3225))</f>
        <v>28847.294318181815</v>
      </c>
      <c r="G3225" s="2">
        <f ca="1">IF(A3225&lt;$G$2,"",IF(A3225=$G$2,AVERAGE(INDIRECT("C"&amp;A3225-$G$2+3):C3225),G3224+(2/($G$2+3))*(C3225-G3224)))</f>
        <v>29753.442744623648</v>
      </c>
      <c r="J3225">
        <f ca="1">IF(F3225="","",IF(C3225&lt;(F3225*(1-'inputs and tables'!$K$14)),0,IF(C3225&gt;(F3225*(1+'inputs and tables'!$K$14)),1,J3224)))</f>
        <v>1</v>
      </c>
      <c r="K3225">
        <f ca="1">IF(G3225="","",IF(C3225&lt;(G3225*(1-'inputs and tables'!$K$14)),0,IF(C3225&gt;(G3225*(1+'inputs and tables'!$K$14)),1,K3224)))</f>
        <v>1</v>
      </c>
      <c r="N3225" s="13">
        <f t="shared" si="153"/>
        <v>124712.65608694103</v>
      </c>
      <c r="O3225" s="10">
        <f ca="1">(O3224+(IF(J3224&lt;&gt;J3223,(-O3224*'inputs and tables'!$K$22-'inputs and tables'!$K$21)-O3224*'inputs and tables'!$K$22,0)*('inputs and tables'!$K$15+'inputs and tables'!$K$16)))*(IF(AND(J3224=0,'inputs and tables'!$K$16=1),(data!C3224/data!C3225-1)*'inputs and tables'!$K$18+1,1)*IF(AND(J3224=1,'inputs and tables'!$K$15=1),(data!C3225/data!C3224-1)*'inputs and tables'!$K$17+1,1))</f>
        <v>78355157.810545251</v>
      </c>
      <c r="P3225" s="10">
        <f ca="1">(P3224+(IF(K3224&lt;&gt;K3223,(-P3224*'inputs and tables'!$K$22-'inputs and tables'!$K$21)-P3224*'inputs and tables'!$K$22,0)*('inputs and tables'!$K$15+'inputs and tables'!$K$16)))*(IF(AND(K3224=0,'inputs and tables'!$K$16=1),data!C3224/data!C3225,1)*IF(AND(K3224=1,'inputs and tables'!$K$15=1),data!C3225/data!C3224,1))</f>
        <v>171405.85282919617</v>
      </c>
      <c r="R3225" s="36">
        <f ca="1">1-O3225/MAX($O$202:O3225)</f>
        <v>0</v>
      </c>
      <c r="S3225" s="36">
        <f>1-N3225/MAX($N$202:N3225)</f>
        <v>0.48698864507709605</v>
      </c>
    </row>
    <row r="3226" spans="1:19" x14ac:dyDescent="0.4">
      <c r="A3226" s="17">
        <f t="shared" si="154"/>
        <v>3224</v>
      </c>
      <c r="B3226">
        <v>1698796800</v>
      </c>
      <c r="C3226">
        <v>35440.1</v>
      </c>
      <c r="D3226" s="14">
        <f t="shared" si="152"/>
        <v>45231</v>
      </c>
      <c r="F3226">
        <f ca="1">IF(A3226&lt;$F$2,"",AVERAGE(INDIRECT("C"&amp;A3226-$F$2+3):C3226))</f>
        <v>29044.467272727274</v>
      </c>
      <c r="G3226" s="2">
        <f ca="1">IF(A3226&lt;$G$2,"",IF(A3226=$G$2,AVERAGE(INDIRECT("C"&amp;A3226-$G$2+3):C3226),G3225+(2/($G$2+3))*(C3226-G3225)))</f>
        <v>29995.428159746047</v>
      </c>
      <c r="J3226">
        <f ca="1">IF(F3226="","",IF(C3226&lt;(F3226*(1-'inputs and tables'!$K$14)),0,IF(C3226&gt;(F3226*(1+'inputs and tables'!$K$14)),1,J3225)))</f>
        <v>1</v>
      </c>
      <c r="K3226">
        <f ca="1">IF(G3226="","",IF(C3226&lt;(G3226*(1-'inputs and tables'!$K$14)),0,IF(C3226&gt;(G3226*(1+'inputs and tables'!$K$14)),1,K3225)))</f>
        <v>1</v>
      </c>
      <c r="N3226" s="13">
        <f t="shared" si="153"/>
        <v>127532.83673395963</v>
      </c>
      <c r="O3226" s="10">
        <f ca="1">(O3225+(IF(J3225&lt;&gt;J3224,(-O3225*'inputs and tables'!$K$22-'inputs and tables'!$K$21)-O3225*'inputs and tables'!$K$22,0)*('inputs and tables'!$K$15+'inputs and tables'!$K$16)))*(IF(AND(J3225=0,'inputs and tables'!$K$16=1),(data!C3225/data!C3226-1)*'inputs and tables'!$K$18+1,1)*IF(AND(J3225=1,'inputs and tables'!$K$15=1),(data!C3226/data!C3225-1)*'inputs and tables'!$K$17+1,1))</f>
        <v>82341884.898363933</v>
      </c>
      <c r="P3226" s="10">
        <f ca="1">(P3225+(IF(K3225&lt;&gt;K3224,(-P3225*'inputs and tables'!$K$22-'inputs and tables'!$K$21)-P3225*'inputs and tables'!$K$22,0)*('inputs and tables'!$K$15+'inputs and tables'!$K$16)))*(IF(AND(K3225=0,'inputs and tables'!$K$16=1),data!C3225/data!C3226,1)*IF(AND(K3225=1,'inputs and tables'!$K$15=1),data!C3226/data!C3225,1))</f>
        <v>175281.92671056412</v>
      </c>
      <c r="R3226" s="36">
        <f ca="1">1-O3226/MAX($O$202:O3226)</f>
        <v>0</v>
      </c>
      <c r="S3226" s="36">
        <f>1-N3226/MAX($N$202:N3226)</f>
        <v>0.47538769983024187</v>
      </c>
    </row>
    <row r="3227" spans="1:19" x14ac:dyDescent="0.4">
      <c r="A3227" s="17">
        <f t="shared" si="154"/>
        <v>3225</v>
      </c>
      <c r="B3227">
        <v>1698883200</v>
      </c>
      <c r="C3227">
        <v>34950</v>
      </c>
      <c r="D3227" s="14">
        <f t="shared" si="152"/>
        <v>45232</v>
      </c>
      <c r="F3227">
        <f ca="1">IF(A3227&lt;$F$2,"",AVERAGE(INDIRECT("C"&amp;A3227-$F$2+3):C3227))</f>
        <v>29220.237045454538</v>
      </c>
      <c r="G3227" s="2">
        <f ca="1">IF(A3227&lt;$G$2,"",IF(A3227=$G$2,AVERAGE(INDIRECT("C"&amp;A3227-$G$2+3):C3227),G3226+(2/($G$2+3))*(C3227-G3226)))</f>
        <v>30206.261004012173</v>
      </c>
      <c r="J3227">
        <f ca="1">IF(F3227="","",IF(C3227&lt;(F3227*(1-'inputs and tables'!$K$14)),0,IF(C3227&gt;(F3227*(1+'inputs and tables'!$K$14)),1,J3226)))</f>
        <v>1</v>
      </c>
      <c r="K3227">
        <f ca="1">IF(G3227="","",IF(C3227&lt;(G3227*(1-'inputs and tables'!$K$14)),0,IF(C3227&gt;(G3227*(1+'inputs and tables'!$K$14)),1,K3226)))</f>
        <v>1</v>
      </c>
      <c r="N3227" s="13">
        <f t="shared" si="153"/>
        <v>125769.18924754414</v>
      </c>
      <c r="O3227" s="10">
        <f ca="1">(O3226+(IF(J3226&lt;&gt;J3225,(-O3226*'inputs and tables'!$K$22-'inputs and tables'!$K$21)-O3226*'inputs and tables'!$K$22,0)*('inputs and tables'!$K$15+'inputs and tables'!$K$16)))*(IF(AND(J3226=0,'inputs and tables'!$K$16=1),(data!C3226/data!C3227-1)*'inputs and tables'!$K$18+1,1)*IF(AND(J3226=1,'inputs and tables'!$K$15=1),(data!C3227/data!C3226-1)*'inputs and tables'!$K$17+1,1))</f>
        <v>79779802.538987175</v>
      </c>
      <c r="P3227" s="10">
        <f ca="1">(P3226+(IF(K3226&lt;&gt;K3225,(-P3226*'inputs and tables'!$K$22-'inputs and tables'!$K$21)-P3226*'inputs and tables'!$K$22,0)*('inputs and tables'!$K$15+'inputs and tables'!$K$16)))*(IF(AND(K3226=0,'inputs and tables'!$K$16=1),data!C3226/data!C3227,1)*IF(AND(K3226=1,'inputs and tables'!$K$15=1),data!C3227/data!C3226,1))</f>
        <v>172857.95859871208</v>
      </c>
      <c r="R3227" s="36">
        <f ca="1">1-O3227/MAX($O$202:O3227)</f>
        <v>3.1115177440244168E-2</v>
      </c>
      <c r="S3227" s="36">
        <f>1-N3227/MAX($N$202:N3227)</f>
        <v>0.48264254641118254</v>
      </c>
    </row>
    <row r="3228" spans="1:19" x14ac:dyDescent="0.4">
      <c r="A3228" s="17">
        <f t="shared" si="154"/>
        <v>3226</v>
      </c>
      <c r="B3228">
        <v>1698969600</v>
      </c>
      <c r="C3228">
        <v>34731.269999999997</v>
      </c>
      <c r="D3228" s="14">
        <f t="shared" si="152"/>
        <v>45233</v>
      </c>
      <c r="F3228">
        <f ca="1">IF(A3228&lt;$F$2,"",AVERAGE(INDIRECT("C"&amp;A3228-$F$2+3):C3228))</f>
        <v>29393.130909090905</v>
      </c>
      <c r="G3228" s="2">
        <f ca="1">IF(A3228&lt;$G$2,"",IF(A3228=$G$2,AVERAGE(INDIRECT("C"&amp;A3228-$G$2+3):C3228),G3227+(2/($G$2+3))*(C3228-G3227)))</f>
        <v>30398.814578309528</v>
      </c>
      <c r="J3228">
        <f ca="1">IF(F3228="","",IF(C3228&lt;(F3228*(1-'inputs and tables'!$K$14)),0,IF(C3228&gt;(F3228*(1+'inputs and tables'!$K$14)),1,J3227)))</f>
        <v>1</v>
      </c>
      <c r="K3228">
        <f ca="1">IF(G3228="","",IF(C3228&lt;(G3228*(1-'inputs and tables'!$K$14)),0,IF(C3228&gt;(G3228*(1+'inputs and tables'!$K$14)),1,K3227)))</f>
        <v>1</v>
      </c>
      <c r="N3228" s="13">
        <f t="shared" si="153"/>
        <v>124982.07923998717</v>
      </c>
      <c r="O3228" s="10">
        <f ca="1">(O3227+(IF(J3227&lt;&gt;J3226,(-O3227*'inputs and tables'!$K$22-'inputs and tables'!$K$21)-O3227*'inputs and tables'!$K$22,0)*('inputs and tables'!$K$15+'inputs and tables'!$K$16)))*(IF(AND(J3227=0,'inputs and tables'!$K$16=1),(data!C3227/data!C3228-1)*'inputs and tables'!$K$18+1,1)*IF(AND(J3227=1,'inputs and tables'!$K$15=1),(data!C3228/data!C3227-1)*'inputs and tables'!$K$17+1,1))</f>
        <v>78656396.774436548</v>
      </c>
      <c r="P3228" s="10">
        <f ca="1">(P3227+(IF(K3227&lt;&gt;K3226,(-P3227*'inputs and tables'!$K$22-'inputs and tables'!$K$21)-P3227*'inputs and tables'!$K$22,0)*('inputs and tables'!$K$15+'inputs and tables'!$K$16)))*(IF(AND(K3227=0,'inputs and tables'!$K$16=1),data!C3227/data!C3228,1)*IF(AND(K3227=1,'inputs and tables'!$K$15=1),data!C3228/data!C3227,1))</f>
        <v>171776.14969215138</v>
      </c>
      <c r="R3228" s="36">
        <f ca="1">1-O3228/MAX($O$202:O3228)</f>
        <v>4.4758364816113283E-2</v>
      </c>
      <c r="S3228" s="36">
        <f>1-N3228/MAX($N$202:N3228)</f>
        <v>0.48588036031171145</v>
      </c>
    </row>
    <row r="3229" spans="1:19" x14ac:dyDescent="0.4">
      <c r="A3229" s="17">
        <f t="shared" si="154"/>
        <v>3227</v>
      </c>
      <c r="B3229">
        <v>1699056000</v>
      </c>
      <c r="C3229">
        <v>35087.01</v>
      </c>
      <c r="D3229" s="14">
        <f t="shared" si="152"/>
        <v>45234</v>
      </c>
      <c r="F3229">
        <f ca="1">IF(A3229&lt;$F$2,"",AVERAGE(INDIRECT("C"&amp;A3229-$F$2+3):C3229))</f>
        <v>29586.823409090903</v>
      </c>
      <c r="G3229" s="2">
        <f ca="1">IF(A3229&lt;$G$2,"",IF(A3229=$G$2,AVERAGE(INDIRECT("C"&amp;A3229-$G$2+3):C3229),G3228+(2/($G$2+3))*(C3229-G3228)))</f>
        <v>30598.31225582827</v>
      </c>
      <c r="J3229">
        <f ca="1">IF(F3229="","",IF(C3229&lt;(F3229*(1-'inputs and tables'!$K$14)),0,IF(C3229&gt;(F3229*(1+'inputs and tables'!$K$14)),1,J3228)))</f>
        <v>1</v>
      </c>
      <c r="K3229">
        <f ca="1">IF(G3229="","",IF(C3229&lt;(G3229*(1-'inputs and tables'!$K$14)),0,IF(C3229&gt;(G3229*(1+'inputs and tables'!$K$14)),1,K3228)))</f>
        <v>1</v>
      </c>
      <c r="N3229" s="13">
        <f t="shared" si="153"/>
        <v>126262.22606067164</v>
      </c>
      <c r="O3229" s="10">
        <f ca="1">(O3228+(IF(J3228&lt;&gt;J3227,(-O3228*'inputs and tables'!$K$22-'inputs and tables'!$K$21)-O3228*'inputs and tables'!$K$22,0)*('inputs and tables'!$K$15+'inputs and tables'!$K$16)))*(IF(AND(J3228=0,'inputs and tables'!$K$16=1),(data!C3228/data!C3229-1)*'inputs and tables'!$K$18+1,1)*IF(AND(J3228=1,'inputs and tables'!$K$15=1),(data!C3229/data!C3228-1)*'inputs and tables'!$K$17+1,1))</f>
        <v>80469107.908357412</v>
      </c>
      <c r="P3229" s="10">
        <f ca="1">(P3228+(IF(K3228&lt;&gt;K3227,(-P3228*'inputs and tables'!$K$22-'inputs and tables'!$K$21)-P3228*'inputs and tables'!$K$22,0)*('inputs and tables'!$K$15+'inputs and tables'!$K$16)))*(IF(AND(K3228=0,'inputs and tables'!$K$16=1),data!C3228/data!C3229,1)*IF(AND(K3228=1,'inputs and tables'!$K$15=1),data!C3229/data!C3228,1))</f>
        <v>173535.59147160509</v>
      </c>
      <c r="R3229" s="36">
        <f ca="1">1-O3229/MAX($O$202:O3229)</f>
        <v>2.2743916930224817E-2</v>
      </c>
      <c r="S3229" s="36">
        <f>1-N3229/MAX($N$202:N3229)</f>
        <v>0.48061441637638413</v>
      </c>
    </row>
    <row r="3230" spans="1:19" x14ac:dyDescent="0.4">
      <c r="A3230" s="17">
        <f t="shared" si="154"/>
        <v>3228</v>
      </c>
      <c r="B3230">
        <v>1699142400</v>
      </c>
      <c r="C3230">
        <v>35035.42</v>
      </c>
      <c r="D3230" s="14">
        <f t="shared" si="152"/>
        <v>45235</v>
      </c>
      <c r="F3230">
        <f ca="1">IF(A3230&lt;$F$2,"",AVERAGE(INDIRECT("C"&amp;A3230-$F$2+3):C3230))</f>
        <v>29779.028409090904</v>
      </c>
      <c r="G3230" s="2">
        <f ca="1">IF(A3230&lt;$G$2,"",IF(A3230=$G$2,AVERAGE(INDIRECT("C"&amp;A3230-$G$2+3):C3230),G3229+(2/($G$2+3))*(C3230-G3229)))</f>
        <v>30787.125351324939</v>
      </c>
      <c r="J3230">
        <f ca="1">IF(F3230="","",IF(C3230&lt;(F3230*(1-'inputs and tables'!$K$14)),0,IF(C3230&gt;(F3230*(1+'inputs and tables'!$K$14)),1,J3229)))</f>
        <v>1</v>
      </c>
      <c r="K3230">
        <f ca="1">IF(G3230="","",IF(C3230&lt;(G3230*(1-'inputs and tables'!$K$14)),0,IF(C3230&gt;(G3230*(1+'inputs and tables'!$K$14)),1,K3229)))</f>
        <v>1</v>
      </c>
      <c r="N3230" s="13">
        <f t="shared" si="153"/>
        <v>126076.57706286675</v>
      </c>
      <c r="O3230" s="10">
        <f ca="1">(O3229+(IF(J3229&lt;&gt;J3228,(-O3229*'inputs and tables'!$K$22-'inputs and tables'!$K$21)-O3229*'inputs and tables'!$K$22,0)*('inputs and tables'!$K$15+'inputs and tables'!$K$16)))*(IF(AND(J3229=0,'inputs and tables'!$K$16=1),(data!C3229/data!C3230-1)*'inputs and tables'!$K$18+1,1)*IF(AND(J3229=1,'inputs and tables'!$K$15=1),(data!C3230/data!C3229-1)*'inputs and tables'!$K$17+1,1))</f>
        <v>80202893.919954509</v>
      </c>
      <c r="P3230" s="10">
        <f ca="1">(P3229+(IF(K3229&lt;&gt;K3228,(-P3229*'inputs and tables'!$K$22-'inputs and tables'!$K$21)-P3229*'inputs and tables'!$K$22,0)*('inputs and tables'!$K$15+'inputs and tables'!$K$16)))*(IF(AND(K3229=0,'inputs and tables'!$K$16=1),data!C3229/data!C3230,1)*IF(AND(K3229=1,'inputs and tables'!$K$15=1),data!C3230/data!C3229,1))</f>
        <v>173280.43433042889</v>
      </c>
      <c r="R3230" s="36">
        <f ca="1">1-O3230/MAX($O$202:O3230)</f>
        <v>2.5976949410978611E-2</v>
      </c>
      <c r="S3230" s="36">
        <f>1-N3230/MAX($N$202:N3230)</f>
        <v>0.48137809222847705</v>
      </c>
    </row>
    <row r="3231" spans="1:19" x14ac:dyDescent="0.4">
      <c r="A3231" s="17">
        <f t="shared" si="154"/>
        <v>3229</v>
      </c>
      <c r="B3231">
        <v>1699228800</v>
      </c>
      <c r="C3231">
        <v>35059.46</v>
      </c>
      <c r="D3231" s="14">
        <f t="shared" si="152"/>
        <v>45236</v>
      </c>
      <c r="F3231">
        <f ca="1">IF(A3231&lt;$F$2,"",AVERAGE(INDIRECT("C"&amp;A3231-$F$2+3):C3231))</f>
        <v>29971.752499999991</v>
      </c>
      <c r="G3231" s="2">
        <f ca="1">IF(A3231&lt;$G$2,"",IF(A3231=$G$2,AVERAGE(INDIRECT("C"&amp;A3231-$G$2+3):C3231),G3230+(2/($G$2+3))*(C3231-G3230)))</f>
        <v>30968.926825736646</v>
      </c>
      <c r="J3231">
        <f ca="1">IF(F3231="","",IF(C3231&lt;(F3231*(1-'inputs and tables'!$K$14)),0,IF(C3231&gt;(F3231*(1+'inputs and tables'!$K$14)),1,J3230)))</f>
        <v>1</v>
      </c>
      <c r="K3231">
        <f ca="1">IF(G3231="","",IF(C3231&lt;(G3231*(1-'inputs and tables'!$K$14)),0,IF(C3231&gt;(G3231*(1+'inputs and tables'!$K$14)),1,K3230)))</f>
        <v>1</v>
      </c>
      <c r="N3231" s="13">
        <f t="shared" si="153"/>
        <v>126163.08611321042</v>
      </c>
      <c r="O3231" s="10">
        <f ca="1">(O3230+(IF(J3230&lt;&gt;J3229,(-O3230*'inputs and tables'!$K$22-'inputs and tables'!$K$21)-O3230*'inputs and tables'!$K$22,0)*('inputs and tables'!$K$15+'inputs and tables'!$K$16)))*(IF(AND(J3230=0,'inputs and tables'!$K$16=1),(data!C3230/data!C3231-1)*'inputs and tables'!$K$18+1,1)*IF(AND(J3230=1,'inputs and tables'!$K$15=1),(data!C3231/data!C3230-1)*'inputs and tables'!$K$17+1,1))</f>
        <v>80326716.455323875</v>
      </c>
      <c r="P3231" s="10">
        <f ca="1">(P3230+(IF(K3230&lt;&gt;K3229,(-P3230*'inputs and tables'!$K$22-'inputs and tables'!$K$21)-P3230*'inputs and tables'!$K$22,0)*('inputs and tables'!$K$15+'inputs and tables'!$K$16)))*(IF(AND(K3230=0,'inputs and tables'!$K$16=1),data!C3230/data!C3231,1)*IF(AND(K3230=1,'inputs and tables'!$K$15=1),data!C3231/data!C3230,1))</f>
        <v>173399.33290910453</v>
      </c>
      <c r="R3231" s="36">
        <f ca="1">1-O3231/MAX($O$202:O3231)</f>
        <v>2.4473188165748394E-2</v>
      </c>
      <c r="S3231" s="36">
        <f>1-N3231/MAX($N$202:N3231)</f>
        <v>0.48102223319602289</v>
      </c>
    </row>
    <row r="3232" spans="1:19" x14ac:dyDescent="0.4">
      <c r="A3232" s="17">
        <f t="shared" si="154"/>
        <v>3230</v>
      </c>
      <c r="B3232">
        <v>1699315200</v>
      </c>
      <c r="C3232">
        <v>35416.28</v>
      </c>
      <c r="D3232" s="14">
        <f t="shared" si="152"/>
        <v>45237</v>
      </c>
      <c r="F3232">
        <f ca="1">IF(A3232&lt;$F$2,"",AVERAGE(INDIRECT("C"&amp;A3232-$F$2+3):C3232))</f>
        <v>30180.071590909083</v>
      </c>
      <c r="G3232" s="2">
        <f ca="1">IF(A3232&lt;$G$2,"",IF(A3232=$G$2,AVERAGE(INDIRECT("C"&amp;A3232-$G$2+3):C3232),G3231+(2/($G$2+3))*(C3232-G3231)))</f>
        <v>31158.175896981895</v>
      </c>
      <c r="J3232">
        <f ca="1">IF(F3232="","",IF(C3232&lt;(F3232*(1-'inputs and tables'!$K$14)),0,IF(C3232&gt;(F3232*(1+'inputs and tables'!$K$14)),1,J3231)))</f>
        <v>1</v>
      </c>
      <c r="K3232">
        <f ca="1">IF(G3232="","",IF(C3232&lt;(G3232*(1-'inputs and tables'!$K$14)),0,IF(C3232&gt;(G3232*(1+'inputs and tables'!$K$14)),1,K3231)))</f>
        <v>1</v>
      </c>
      <c r="N3232" s="13">
        <f t="shared" si="153"/>
        <v>127447.11936377719</v>
      </c>
      <c r="O3232" s="10">
        <f ca="1">(O3231+(IF(J3231&lt;&gt;J3230,(-O3231*'inputs and tables'!$K$22-'inputs and tables'!$K$21)-O3231*'inputs and tables'!$K$22,0)*('inputs and tables'!$K$15+'inputs and tables'!$K$16)))*(IF(AND(J3231=0,'inputs and tables'!$K$16=1),(data!C3231/data!C3232-1)*'inputs and tables'!$K$18+1,1)*IF(AND(J3231=1,'inputs and tables'!$K$15=1),(data!C3232/data!C3231-1)*'inputs and tables'!$K$17+1,1))</f>
        <v>82166160.151050344</v>
      </c>
      <c r="P3232" s="10">
        <f ca="1">(P3231+(IF(K3231&lt;&gt;K3230,(-P3231*'inputs and tables'!$K$22-'inputs and tables'!$K$21)-P3231*'inputs and tables'!$K$22,0)*('inputs and tables'!$K$15+'inputs and tables'!$K$16)))*(IF(AND(K3231=0,'inputs and tables'!$K$16=1),data!C3231/data!C3232,1)*IF(AND(K3231=1,'inputs and tables'!$K$15=1),data!C3232/data!C3231,1))</f>
        <v>175164.11622204279</v>
      </c>
      <c r="R3232" s="36">
        <f ca="1">1-O3232/MAX($O$202:O3232)</f>
        <v>2.1340870145307722E-3</v>
      </c>
      <c r="S3232" s="36">
        <f>1-N3232/MAX($N$202:N3232)</f>
        <v>0.47574030224925423</v>
      </c>
    </row>
    <row r="3233" spans="1:19" x14ac:dyDescent="0.4">
      <c r="A3233" s="17">
        <f t="shared" si="154"/>
        <v>3231</v>
      </c>
      <c r="B3233">
        <v>1699401600</v>
      </c>
      <c r="C3233">
        <v>35639.129999999997</v>
      </c>
      <c r="D3233" s="14">
        <f t="shared" si="152"/>
        <v>45238</v>
      </c>
      <c r="F3233">
        <f ca="1">IF(A3233&lt;$F$2,"",AVERAGE(INDIRECT("C"&amp;A3233-$F$2+3):C3233))</f>
        <v>30392.413636363632</v>
      </c>
      <c r="G3233" s="2">
        <f ca="1">IF(A3233&lt;$G$2,"",IF(A3233=$G$2,AVERAGE(INDIRECT("C"&amp;A3233-$G$2+3):C3233),G3232+(2/($G$2+3))*(C3233-G3232)))</f>
        <v>31348.854794982664</v>
      </c>
      <c r="J3233">
        <f ca="1">IF(F3233="","",IF(C3233&lt;(F3233*(1-'inputs and tables'!$K$14)),0,IF(C3233&gt;(F3233*(1+'inputs and tables'!$K$14)),1,J3232)))</f>
        <v>1</v>
      </c>
      <c r="K3233">
        <f ca="1">IF(G3233="","",IF(C3233&lt;(G3233*(1-'inputs and tables'!$K$14)),0,IF(C3233&gt;(G3233*(1+'inputs and tables'!$K$14)),1,K3232)))</f>
        <v>1</v>
      </c>
      <c r="N3233" s="13">
        <f t="shared" si="153"/>
        <v>128249.05538162596</v>
      </c>
      <c r="O3233" s="10">
        <f ca="1">(O3232+(IF(J3232&lt;&gt;J3231,(-O3232*'inputs and tables'!$K$22-'inputs and tables'!$K$21)-O3232*'inputs and tables'!$K$22,0)*('inputs and tables'!$K$15+'inputs and tables'!$K$16)))*(IF(AND(J3232=0,'inputs and tables'!$K$16=1),(data!C3232/data!C3233-1)*'inputs and tables'!$K$18+1,1)*IF(AND(J3232=1,'inputs and tables'!$K$15=1),(data!C3233/data!C3232-1)*'inputs and tables'!$K$17+1,1))</f>
        <v>83329442.680348665</v>
      </c>
      <c r="P3233" s="10">
        <f ca="1">(P3232+(IF(K3232&lt;&gt;K3231,(-P3232*'inputs and tables'!$K$22-'inputs and tables'!$K$21)-P3232*'inputs and tables'!$K$22,0)*('inputs and tables'!$K$15+'inputs and tables'!$K$16)))*(IF(AND(K3232=0,'inputs and tables'!$K$16=1),data!C3232/data!C3233,1)*IF(AND(K3232=1,'inputs and tables'!$K$15=1),data!C3233/data!C3232,1))</f>
        <v>176266.30208967434</v>
      </c>
      <c r="R3233" s="36">
        <f ca="1">1-O3233/MAX($O$202:O3233)</f>
        <v>0</v>
      </c>
      <c r="S3233" s="36">
        <f>1-N3233/MAX($N$202:N3233)</f>
        <v>0.47244150086063441</v>
      </c>
    </row>
    <row r="3234" spans="1:19" x14ac:dyDescent="0.4">
      <c r="A3234" s="17">
        <f t="shared" si="154"/>
        <v>3232</v>
      </c>
      <c r="B3234">
        <v>1699488000</v>
      </c>
      <c r="C3234">
        <v>36706.589999999997</v>
      </c>
      <c r="D3234" s="14">
        <f t="shared" si="152"/>
        <v>45239</v>
      </c>
      <c r="F3234">
        <f ca="1">IF(A3234&lt;$F$2,"",AVERAGE(INDIRECT("C"&amp;A3234-$F$2+3):C3234))</f>
        <v>30631.00795454545</v>
      </c>
      <c r="G3234" s="2">
        <f ca="1">IF(A3234&lt;$G$2,"",IF(A3234=$G$2,AVERAGE(INDIRECT("C"&amp;A3234-$G$2+3):C3234),G3233+(2/($G$2+3))*(C3234-G3233)))</f>
        <v>31576.843527111061</v>
      </c>
      <c r="J3234">
        <f ca="1">IF(F3234="","",IF(C3234&lt;(F3234*(1-'inputs and tables'!$K$14)),0,IF(C3234&gt;(F3234*(1+'inputs and tables'!$K$14)),1,J3233)))</f>
        <v>1</v>
      </c>
      <c r="K3234">
        <f ca="1">IF(G3234="","",IF(C3234&lt;(G3234*(1-'inputs and tables'!$K$14)),0,IF(C3234&gt;(G3234*(1+'inputs and tables'!$K$14)),1,K3233)))</f>
        <v>1</v>
      </c>
      <c r="N3234" s="13">
        <f t="shared" si="153"/>
        <v>132090.35949476424</v>
      </c>
      <c r="O3234" s="10">
        <f ca="1">(O3233+(IF(J3233&lt;&gt;J3232,(-O3233*'inputs and tables'!$K$22-'inputs and tables'!$K$21)-O3233*'inputs and tables'!$K$22,0)*('inputs and tables'!$K$15+'inputs and tables'!$K$16)))*(IF(AND(J3233=0,'inputs and tables'!$K$16=1),(data!C3233/data!C3234-1)*'inputs and tables'!$K$18+1,1)*IF(AND(J3233=1,'inputs and tables'!$K$15=1),(data!C3234/data!C3233-1)*'inputs and tables'!$K$17+1,1))</f>
        <v>88945163.532345355</v>
      </c>
      <c r="P3234" s="10">
        <f ca="1">(P3233+(IF(K3233&lt;&gt;K3232,(-P3233*'inputs and tables'!$K$22-'inputs and tables'!$K$21)-P3233*'inputs and tables'!$K$22,0)*('inputs and tables'!$K$15+'inputs and tables'!$K$16)))*(IF(AND(K3233=0,'inputs and tables'!$K$16=1),data!C3233/data!C3234,1)*IF(AND(K3233=1,'inputs and tables'!$K$15=1),data!C3234/data!C3233,1))</f>
        <v>181545.81443547635</v>
      </c>
      <c r="R3234" s="36">
        <f ca="1">1-O3234/MAX($O$202:O3234)</f>
        <v>0</v>
      </c>
      <c r="S3234" s="36">
        <f>1-N3234/MAX($N$202:N3234)</f>
        <v>0.45664011638544366</v>
      </c>
    </row>
    <row r="3235" spans="1:19" x14ac:dyDescent="0.4">
      <c r="A3235" s="17">
        <f t="shared" si="154"/>
        <v>3233</v>
      </c>
      <c r="B3235">
        <v>1699574400</v>
      </c>
      <c r="C3235">
        <v>37324.83</v>
      </c>
      <c r="D3235" s="14">
        <f t="shared" si="152"/>
        <v>45240</v>
      </c>
      <c r="F3235">
        <f ca="1">IF(A3235&lt;$F$2,"",AVERAGE(INDIRECT("C"&amp;A3235-$F$2+3):C3235))</f>
        <v>30880.262727272722</v>
      </c>
      <c r="G3235" s="2">
        <f ca="1">IF(A3235&lt;$G$2,"",IF(A3235=$G$2,AVERAGE(INDIRECT("C"&amp;A3235-$G$2+3):C3235),G3234+(2/($G$2+3))*(C3235-G3234)))</f>
        <v>31821.438696170164</v>
      </c>
      <c r="J3235">
        <f ca="1">IF(F3235="","",IF(C3235&lt;(F3235*(1-'inputs and tables'!$K$14)),0,IF(C3235&gt;(F3235*(1+'inputs and tables'!$K$14)),1,J3234)))</f>
        <v>1</v>
      </c>
      <c r="K3235">
        <f ca="1">IF(G3235="","",IF(C3235&lt;(G3235*(1-'inputs and tables'!$K$14)),0,IF(C3235&gt;(G3235*(1+'inputs and tables'!$K$14)),1,K3234)))</f>
        <v>1</v>
      </c>
      <c r="N3235" s="13">
        <f t="shared" si="153"/>
        <v>134315.12468962552</v>
      </c>
      <c r="O3235" s="10">
        <f ca="1">(O3234+(IF(J3234&lt;&gt;J3233,(-O3234*'inputs and tables'!$K$22-'inputs and tables'!$K$21)-O3234*'inputs and tables'!$K$22,0)*('inputs and tables'!$K$15+'inputs and tables'!$K$16)))*(IF(AND(J3234=0,'inputs and tables'!$K$16=1),(data!C3234/data!C3235-1)*'inputs and tables'!$K$18+1,1)*IF(AND(J3234=1,'inputs and tables'!$K$15=1),(data!C3235/data!C3234-1)*'inputs and tables'!$K$17+1,1))</f>
        <v>92315846.569915295</v>
      </c>
      <c r="P3235" s="10">
        <f ca="1">(P3234+(IF(K3234&lt;&gt;K3233,(-P3234*'inputs and tables'!$K$22-'inputs and tables'!$K$21)-P3234*'inputs and tables'!$K$22,0)*('inputs and tables'!$K$15+'inputs and tables'!$K$16)))*(IF(AND(K3234=0,'inputs and tables'!$K$16=1),data!C3234/data!C3235,1)*IF(AND(K3234=1,'inputs and tables'!$K$15=1),data!C3235/data!C3234,1))</f>
        <v>184603.54560354698</v>
      </c>
      <c r="R3235" s="36">
        <f ca="1">1-O3235/MAX($O$202:O3235)</f>
        <v>0</v>
      </c>
      <c r="S3235" s="36">
        <f>1-N3235/MAX($N$202:N3235)</f>
        <v>0.44748844050256087</v>
      </c>
    </row>
    <row r="3236" spans="1:19" x14ac:dyDescent="0.4">
      <c r="A3236" s="17">
        <f t="shared" si="154"/>
        <v>3234</v>
      </c>
      <c r="B3236">
        <v>1699660800</v>
      </c>
      <c r="C3236">
        <v>37139.120000000003</v>
      </c>
      <c r="D3236" s="14">
        <f t="shared" si="152"/>
        <v>45241</v>
      </c>
      <c r="F3236">
        <f ca="1">IF(A3236&lt;$F$2,"",AVERAGE(INDIRECT("C"&amp;A3236-$F$2+3):C3236))</f>
        <v>31110.080454545448</v>
      </c>
      <c r="G3236" s="2">
        <f ca="1">IF(A3236&lt;$G$2,"",IF(A3236=$G$2,AVERAGE(INDIRECT("C"&amp;A3236-$G$2+3):C3236),G3235+(2/($G$2+3))*(C3236-G3235)))</f>
        <v>32047.723006971435</v>
      </c>
      <c r="J3236">
        <f ca="1">IF(F3236="","",IF(C3236&lt;(F3236*(1-'inputs and tables'!$K$14)),0,IF(C3236&gt;(F3236*(1+'inputs and tables'!$K$14)),1,J3235)))</f>
        <v>1</v>
      </c>
      <c r="K3236">
        <f ca="1">IF(G3236="","",IF(C3236&lt;(G3236*(1-'inputs and tables'!$K$14)),0,IF(C3236&gt;(G3236*(1+'inputs and tables'!$K$14)),1,K3235)))</f>
        <v>1</v>
      </c>
      <c r="N3236" s="13">
        <f t="shared" si="153"/>
        <v>133646.83867717456</v>
      </c>
      <c r="O3236" s="10">
        <f ca="1">(O3235+(IF(J3235&lt;&gt;J3234,(-O3235*'inputs and tables'!$K$22-'inputs and tables'!$K$21)-O3235*'inputs and tables'!$K$22,0)*('inputs and tables'!$K$15+'inputs and tables'!$K$16)))*(IF(AND(J3235=0,'inputs and tables'!$K$16=1),(data!C3235/data!C3236-1)*'inputs and tables'!$K$18+1,1)*IF(AND(J3235=1,'inputs and tables'!$K$15=1),(data!C3236/data!C3235-1)*'inputs and tables'!$K$17+1,1))</f>
        <v>91282380.491178364</v>
      </c>
      <c r="P3236" s="10">
        <f ca="1">(P3235+(IF(K3235&lt;&gt;K3234,(-P3235*'inputs and tables'!$K$22-'inputs and tables'!$K$21)-P3235*'inputs and tables'!$K$22,0)*('inputs and tables'!$K$15+'inputs and tables'!$K$16)))*(IF(AND(K3235=0,'inputs and tables'!$K$16=1),data!C3235/data!C3236,1)*IF(AND(K3235=1,'inputs and tables'!$K$15=1),data!C3236/data!C3235,1))</f>
        <v>183685.04913741344</v>
      </c>
      <c r="R3236" s="36">
        <f ca="1">1-O3236/MAX($O$202:O3236)</f>
        <v>1.119489358692316E-2</v>
      </c>
      <c r="S3236" s="36">
        <f>1-N3236/MAX($N$202:N3236)</f>
        <v>0.4502374663310581</v>
      </c>
    </row>
    <row r="3237" spans="1:19" x14ac:dyDescent="0.4">
      <c r="A3237" s="17">
        <f t="shared" si="154"/>
        <v>3235</v>
      </c>
      <c r="B3237">
        <v>1699747200</v>
      </c>
      <c r="C3237">
        <v>37086.03</v>
      </c>
      <c r="D3237" s="14">
        <f t="shared" si="152"/>
        <v>45242</v>
      </c>
      <c r="F3237">
        <f ca="1">IF(A3237&lt;$F$2,"",AVERAGE(INDIRECT("C"&amp;A3237-$F$2+3):C3237))</f>
        <v>31341.422045454543</v>
      </c>
      <c r="G3237" s="2">
        <f ca="1">IF(A3237&lt;$G$2,"",IF(A3237=$G$2,AVERAGE(INDIRECT("C"&amp;A3237-$G$2+3):C3237),G3236+(2/($G$2+3))*(C3237-G3236)))</f>
        <v>32262.119049227971</v>
      </c>
      <c r="J3237">
        <f ca="1">IF(F3237="","",IF(C3237&lt;(F3237*(1-'inputs and tables'!$K$14)),0,IF(C3237&gt;(F3237*(1+'inputs and tables'!$K$14)),1,J3236)))</f>
        <v>1</v>
      </c>
      <c r="K3237">
        <f ca="1">IF(G3237="","",IF(C3237&lt;(G3237*(1-'inputs and tables'!$K$14)),0,IF(C3237&gt;(G3237*(1+'inputs and tables'!$K$14)),1,K3236)))</f>
        <v>1</v>
      </c>
      <c r="N3237" s="13">
        <f t="shared" si="153"/>
        <v>133455.79186008865</v>
      </c>
      <c r="O3237" s="10">
        <f ca="1">(O3236+(IF(J3236&lt;&gt;J3235,(-O3236*'inputs and tables'!$K$22-'inputs and tables'!$K$21)-O3236*'inputs and tables'!$K$22,0)*('inputs and tables'!$K$15+'inputs and tables'!$K$16)))*(IF(AND(J3236=0,'inputs and tables'!$K$16=1),(data!C3236/data!C3237-1)*'inputs and tables'!$K$18+1,1)*IF(AND(J3236=1,'inputs and tables'!$K$15=1),(data!C3237/data!C3236-1)*'inputs and tables'!$K$17+1,1))</f>
        <v>90988784.182067543</v>
      </c>
      <c r="P3237" s="10">
        <f ca="1">(P3236+(IF(K3236&lt;&gt;K3235,(-P3236*'inputs and tables'!$K$22-'inputs and tables'!$K$21)-P3236*'inputs and tables'!$K$22,0)*('inputs and tables'!$K$15+'inputs and tables'!$K$16)))*(IF(AND(K3236=0,'inputs and tables'!$K$16=1),data!C3236/data!C3237,1)*IF(AND(K3236=1,'inputs and tables'!$K$15=1),data!C3237/data!C3236,1))</f>
        <v>183422.47319973086</v>
      </c>
      <c r="R3237" s="36">
        <f ca="1">1-O3237/MAX($O$202:O3237)</f>
        <v>1.4375239324081801E-2</v>
      </c>
      <c r="S3237" s="36">
        <f>1-N3237/MAX($N$202:N3237)</f>
        <v>0.45102334636570851</v>
      </c>
    </row>
    <row r="3238" spans="1:19" x14ac:dyDescent="0.4">
      <c r="A3238" s="17">
        <f t="shared" si="154"/>
        <v>3236</v>
      </c>
      <c r="B3238">
        <v>1699833600</v>
      </c>
      <c r="C3238">
        <v>36475.67</v>
      </c>
      <c r="D3238" s="14">
        <f t="shared" si="152"/>
        <v>45243</v>
      </c>
      <c r="F3238">
        <f ca="1">IF(A3238&lt;$F$2,"",AVERAGE(INDIRECT("C"&amp;A3238-$F$2+3):C3238))</f>
        <v>31557.66454545454</v>
      </c>
      <c r="G3238" s="2">
        <f ca="1">IF(A3238&lt;$G$2,"",IF(A3238=$G$2,AVERAGE(INDIRECT("C"&amp;A3238-$G$2+3):C3238),G3237+(2/($G$2+3))*(C3238-G3237)))</f>
        <v>32441.419089686355</v>
      </c>
      <c r="J3238">
        <f ca="1">IF(F3238="","",IF(C3238&lt;(F3238*(1-'inputs and tables'!$K$14)),0,IF(C3238&gt;(F3238*(1+'inputs and tables'!$K$14)),1,J3237)))</f>
        <v>1</v>
      </c>
      <c r="K3238">
        <f ca="1">IF(G3238="","",IF(C3238&lt;(G3238*(1-'inputs and tables'!$K$14)),0,IF(C3238&gt;(G3238*(1+'inputs and tables'!$K$14)),1,K3237)))</f>
        <v>1</v>
      </c>
      <c r="N3238" s="13">
        <f t="shared" si="153"/>
        <v>131259.38320918361</v>
      </c>
      <c r="O3238" s="10">
        <f ca="1">(O3237+(IF(J3237&lt;&gt;J3236,(-O3237*'inputs and tables'!$K$22-'inputs and tables'!$K$21)-O3237*'inputs and tables'!$K$22,0)*('inputs and tables'!$K$15+'inputs and tables'!$K$16)))*(IF(AND(J3237=0,'inputs and tables'!$K$16=1),(data!C3237/data!C3238-1)*'inputs and tables'!$K$18+1,1)*IF(AND(J3237=1,'inputs and tables'!$K$15=1),(data!C3238/data!C3237-1)*'inputs and tables'!$K$17+1,1))</f>
        <v>87619434.397119537</v>
      </c>
      <c r="P3238" s="10">
        <f ca="1">(P3237+(IF(K3237&lt;&gt;K3236,(-P3237*'inputs and tables'!$K$22-'inputs and tables'!$K$21)-P3237*'inputs and tables'!$K$22,0)*('inputs and tables'!$K$15+'inputs and tables'!$K$16)))*(IF(AND(K3237=0,'inputs and tables'!$K$16=1),data!C3237/data!C3238,1)*IF(AND(K3237=1,'inputs and tables'!$K$15=1),data!C3238/data!C3237,1))</f>
        <v>180403.71544264044</v>
      </c>
      <c r="R3238" s="36">
        <f ca="1">1-O3238/MAX($O$202:O3238)</f>
        <v>5.0873304500749339E-2</v>
      </c>
      <c r="S3238" s="36">
        <f>1-N3238/MAX($N$202:N3238)</f>
        <v>0.4600583762762227</v>
      </c>
    </row>
    <row r="3239" spans="1:19" x14ac:dyDescent="0.4">
      <c r="A3239" s="17">
        <f t="shared" si="154"/>
        <v>3237</v>
      </c>
      <c r="B3239">
        <v>1699920000</v>
      </c>
      <c r="C3239">
        <v>35554.089999999997</v>
      </c>
      <c r="D3239" s="14">
        <f t="shared" si="152"/>
        <v>45244</v>
      </c>
      <c r="F3239">
        <f ca="1">IF(A3239&lt;$F$2,"",AVERAGE(INDIRECT("C"&amp;A3239-$F$2+3):C3239))</f>
        <v>31729.451590909095</v>
      </c>
      <c r="G3239" s="2">
        <f ca="1">IF(A3239&lt;$G$2,"",IF(A3239=$G$2,AVERAGE(INDIRECT("C"&amp;A3239-$G$2+3):C3239),G3238+(2/($G$2+3))*(C3239-G3238)))</f>
        <v>32573.873170976298</v>
      </c>
      <c r="J3239">
        <f ca="1">IF(F3239="","",IF(C3239&lt;(F3239*(1-'inputs and tables'!$K$14)),0,IF(C3239&gt;(F3239*(1+'inputs and tables'!$K$14)),1,J3238)))</f>
        <v>1</v>
      </c>
      <c r="K3239">
        <f ca="1">IF(G3239="","",IF(C3239&lt;(G3239*(1-'inputs and tables'!$K$14)),0,IF(C3239&gt;(G3239*(1+'inputs and tables'!$K$14)),1,K3238)))</f>
        <v>1</v>
      </c>
      <c r="N3239" s="13">
        <f t="shared" si="153"/>
        <v>127943.03501385452</v>
      </c>
      <c r="O3239" s="10">
        <f ca="1">(O3238+(IF(J3238&lt;&gt;J3237,(-O3238*'inputs and tables'!$K$22-'inputs and tables'!$K$21)-O3238*'inputs and tables'!$K$22,0)*('inputs and tables'!$K$15+'inputs and tables'!$K$16)))*(IF(AND(J3238=0,'inputs and tables'!$K$16=1),(data!C3238/data!C3239-1)*'inputs and tables'!$K$18+1,1)*IF(AND(J3238=1,'inputs and tables'!$K$15=1),(data!C3239/data!C3238-1)*'inputs and tables'!$K$17+1,1))</f>
        <v>82638478.151728585</v>
      </c>
      <c r="P3239" s="10">
        <f ca="1">(P3238+(IF(K3238&lt;&gt;K3237,(-P3238*'inputs and tables'!$K$22-'inputs and tables'!$K$21)-P3238*'inputs and tables'!$K$22,0)*('inputs and tables'!$K$15+'inputs and tables'!$K$16)))*(IF(AND(K3238=0,'inputs and tables'!$K$16=1),data!C3238/data!C3239,1)*IF(AND(K3238=1,'inputs and tables'!$K$15=1),data!C3239/data!C3238,1))</f>
        <v>175845.70578640577</v>
      </c>
      <c r="R3239" s="36">
        <f ca="1">1-O3239/MAX($O$202:O3239)</f>
        <v>0.10482889750523561</v>
      </c>
      <c r="S3239" s="36">
        <f>1-N3239/MAX($N$202:N3239)</f>
        <v>0.47370032998375877</v>
      </c>
    </row>
    <row r="3240" spans="1:19" x14ac:dyDescent="0.4">
      <c r="A3240" s="17">
        <f t="shared" si="154"/>
        <v>3238</v>
      </c>
      <c r="B3240">
        <v>1700006400</v>
      </c>
      <c r="C3240">
        <v>37885.35</v>
      </c>
      <c r="D3240" s="14">
        <f t="shared" si="152"/>
        <v>45245</v>
      </c>
      <c r="F3240">
        <f ca="1">IF(A3240&lt;$F$2,"",AVERAGE(INDIRECT("C"&amp;A3240-$F$2+3):C3240))</f>
        <v>31965.390454545464</v>
      </c>
      <c r="G3240" s="2">
        <f ca="1">IF(A3240&lt;$G$2,"",IF(A3240=$G$2,AVERAGE(INDIRECT("C"&amp;A3240-$G$2+3):C3240),G3239+(2/($G$2+3))*(C3240-G3239)))</f>
        <v>32799.893461573054</v>
      </c>
      <c r="J3240">
        <f ca="1">IF(F3240="","",IF(C3240&lt;(F3240*(1-'inputs and tables'!$K$14)),0,IF(C3240&gt;(F3240*(1+'inputs and tables'!$K$14)),1,J3239)))</f>
        <v>1</v>
      </c>
      <c r="K3240">
        <f ca="1">IF(G3240="","",IF(C3240&lt;(G3240*(1-'inputs and tables'!$K$14)),0,IF(C3240&gt;(G3240*(1+'inputs and tables'!$K$14)),1,K3239)))</f>
        <v>1</v>
      </c>
      <c r="N3240" s="13">
        <f t="shared" si="153"/>
        <v>136332.1817985535</v>
      </c>
      <c r="O3240" s="10">
        <f ca="1">(O3239+(IF(J3239&lt;&gt;J3238,(-O3239*'inputs and tables'!$K$22-'inputs and tables'!$K$21)-O3239*'inputs and tables'!$K$22,0)*('inputs and tables'!$K$15+'inputs and tables'!$K$16)))*(IF(AND(J3239=0,'inputs and tables'!$K$16=1),(data!C3239/data!C3240-1)*'inputs and tables'!$K$18+1,1)*IF(AND(J3239=1,'inputs and tables'!$K$15=1),(data!C3240/data!C3239-1)*'inputs and tables'!$K$17+1,1))</f>
        <v>94830226.04334943</v>
      </c>
      <c r="P3240" s="10">
        <f ca="1">(P3239+(IF(K3239&lt;&gt;K3238,(-P3239*'inputs and tables'!$K$22-'inputs and tables'!$K$21)-P3239*'inputs and tables'!$K$22,0)*('inputs and tables'!$K$15+'inputs and tables'!$K$16)))*(IF(AND(K3239=0,'inputs and tables'!$K$16=1),data!C3239/data!C3240,1)*IF(AND(K3239=1,'inputs and tables'!$K$15=1),data!C3240/data!C3239,1))</f>
        <v>187375.80148205193</v>
      </c>
      <c r="R3240" s="36">
        <f ca="1">1-O3240/MAX($O$202:O3240)</f>
        <v>0</v>
      </c>
      <c r="S3240" s="36">
        <f>1-N3240/MAX($N$202:N3240)</f>
        <v>0.43919118156448933</v>
      </c>
    </row>
    <row r="3241" spans="1:19" x14ac:dyDescent="0.4">
      <c r="A3241" s="17">
        <f t="shared" si="154"/>
        <v>3239</v>
      </c>
      <c r="B3241">
        <v>1700092800</v>
      </c>
      <c r="C3241">
        <v>36161.15</v>
      </c>
      <c r="D3241" s="14">
        <f t="shared" si="152"/>
        <v>45246</v>
      </c>
      <c r="F3241">
        <f ca="1">IF(A3241&lt;$F$2,"",AVERAGE(INDIRECT("C"&amp;A3241-$F$2+3):C3241))</f>
        <v>32163.849318181827</v>
      </c>
      <c r="G3241" s="2">
        <f ca="1">IF(A3241&lt;$G$2,"",IF(A3241=$G$2,AVERAGE(INDIRECT("C"&amp;A3241-$G$2+3):C3241),G3240+(2/($G$2+3))*(C3241-G3240)))</f>
        <v>32942.925654697603</v>
      </c>
      <c r="J3241">
        <f ca="1">IF(F3241="","",IF(C3241&lt;(F3241*(1-'inputs and tables'!$K$14)),0,IF(C3241&gt;(F3241*(1+'inputs and tables'!$K$14)),1,J3240)))</f>
        <v>1</v>
      </c>
      <c r="K3241">
        <f ca="1">IF(G3241="","",IF(C3241&lt;(G3241*(1-'inputs and tables'!$K$14)),0,IF(C3241&gt;(G3241*(1+'inputs and tables'!$K$14)),1,K3240)))</f>
        <v>1</v>
      </c>
      <c r="N3241" s="13">
        <f t="shared" si="153"/>
        <v>130127.56846234134</v>
      </c>
      <c r="O3241" s="10">
        <f ca="1">(O3240+(IF(J3240&lt;&gt;J3239,(-O3240*'inputs and tables'!$K$22-'inputs and tables'!$K$21)-O3240*'inputs and tables'!$K$22,0)*('inputs and tables'!$K$15+'inputs and tables'!$K$16)))*(IF(AND(J3240=0,'inputs and tables'!$K$16=1),(data!C3240/data!C3241-1)*'inputs and tables'!$K$18+1,1)*IF(AND(J3240=1,'inputs and tables'!$K$15=1),(data!C3241/data!C3240-1)*'inputs and tables'!$K$17+1,1))</f>
        <v>85119635.526860297</v>
      </c>
      <c r="P3241" s="10">
        <f ca="1">(P3240+(IF(K3240&lt;&gt;K3239,(-P3240*'inputs and tables'!$K$22-'inputs and tables'!$K$21)-P3240*'inputs and tables'!$K$22,0)*('inputs and tables'!$K$15+'inputs and tables'!$K$16)))*(IF(AND(K3240=0,'inputs and tables'!$K$16=1),data!C3240/data!C3241,1)*IF(AND(K3240=1,'inputs and tables'!$K$15=1),data!C3241/data!C3240,1))</f>
        <v>178848.14219118215</v>
      </c>
      <c r="R3241" s="36">
        <f ca="1">1-O3241/MAX($O$202:O3241)</f>
        <v>0.10239974026899568</v>
      </c>
      <c r="S3241" s="36">
        <f>1-N3241/MAX($N$202:N3241)</f>
        <v>0.46471414927487087</v>
      </c>
    </row>
    <row r="3242" spans="1:19" x14ac:dyDescent="0.4">
      <c r="A3242" s="17">
        <f t="shared" si="154"/>
        <v>3240</v>
      </c>
      <c r="B3242">
        <v>1700179200</v>
      </c>
      <c r="C3242">
        <v>36630.379999999997</v>
      </c>
      <c r="D3242" s="14">
        <f t="shared" si="152"/>
        <v>45247</v>
      </c>
      <c r="F3242">
        <f ca="1">IF(A3242&lt;$F$2,"",AVERAGE(INDIRECT("C"&amp;A3242-$F$2+3):C3242))</f>
        <v>32364.840909090915</v>
      </c>
      <c r="G3242" s="2">
        <f ca="1">IF(A3242&lt;$G$2,"",IF(A3242=$G$2,AVERAGE(INDIRECT("C"&amp;A3242-$G$2+3):C3242),G3241+(2/($G$2+3))*(C3242-G3241)))</f>
        <v>33099.838605561534</v>
      </c>
      <c r="J3242">
        <f ca="1">IF(F3242="","",IF(C3242&lt;(F3242*(1-'inputs and tables'!$K$14)),0,IF(C3242&gt;(F3242*(1+'inputs and tables'!$K$14)),1,J3241)))</f>
        <v>1</v>
      </c>
      <c r="K3242">
        <f ca="1">IF(G3242="","",IF(C3242&lt;(G3242*(1-'inputs and tables'!$K$14)),0,IF(C3242&gt;(G3242*(1+'inputs and tables'!$K$14)),1,K3241)))</f>
        <v>1</v>
      </c>
      <c r="N3242" s="13">
        <f t="shared" si="153"/>
        <v>131816.11428982703</v>
      </c>
      <c r="O3242" s="10">
        <f ca="1">(O3241+(IF(J3241&lt;&gt;J3240,(-O3241*'inputs and tables'!$K$22-'inputs and tables'!$K$21)-O3241*'inputs and tables'!$K$22,0)*('inputs and tables'!$K$15+'inputs and tables'!$K$16)))*(IF(AND(J3241=0,'inputs and tables'!$K$16=1),(data!C3241/data!C3242-1)*'inputs and tables'!$K$18+1,1)*IF(AND(J3241=1,'inputs and tables'!$K$15=1),(data!C3242/data!C3241-1)*'inputs and tables'!$K$17+1,1))</f>
        <v>87604803.858097091</v>
      </c>
      <c r="P3242" s="10">
        <f ca="1">(P3241+(IF(K3241&lt;&gt;K3240,(-P3241*'inputs and tables'!$K$22-'inputs and tables'!$K$21)-P3241*'inputs and tables'!$K$22,0)*('inputs and tables'!$K$15+'inputs and tables'!$K$16)))*(IF(AND(K3241=0,'inputs and tables'!$K$16=1),data!C3241/data!C3242,1)*IF(AND(K3241=1,'inputs and tables'!$K$15=1),data!C3242/data!C3241,1))</f>
        <v>181168.89011430871</v>
      </c>
      <c r="R3242" s="36">
        <f ca="1">1-O3242/MAX($O$202:O3242)</f>
        <v>7.6193240137900853E-2</v>
      </c>
      <c r="S3242" s="36">
        <f>1-N3242/MAX($N$202:N3242)</f>
        <v>0.45776823688724633</v>
      </c>
    </row>
    <row r="3243" spans="1:19" x14ac:dyDescent="0.4">
      <c r="A3243" s="17">
        <f t="shared" si="154"/>
        <v>3241</v>
      </c>
      <c r="B3243">
        <v>1700265600</v>
      </c>
      <c r="C3243">
        <v>36594.89</v>
      </c>
      <c r="D3243" s="14">
        <f t="shared" si="152"/>
        <v>45248</v>
      </c>
      <c r="F3243">
        <f ca="1">IF(A3243&lt;$F$2,"",AVERAGE(INDIRECT("C"&amp;A3243-$F$2+3):C3243))</f>
        <v>32573.521136363641</v>
      </c>
      <c r="G3243" s="2">
        <f ca="1">IF(A3243&lt;$G$2,"",IF(A3243=$G$2,AVERAGE(INDIRECT("C"&amp;A3243-$G$2+3):C3243),G3242+(2/($G$2+3))*(C3243-G3242)))</f>
        <v>33248.564196814237</v>
      </c>
      <c r="J3243">
        <f ca="1">IF(F3243="","",IF(C3243&lt;(F3243*(1-'inputs and tables'!$K$14)),0,IF(C3243&gt;(F3243*(1+'inputs and tables'!$K$14)),1,J3242)))</f>
        <v>1</v>
      </c>
      <c r="K3243">
        <f ca="1">IF(G3243="","",IF(C3243&lt;(G3243*(1-'inputs and tables'!$K$14)),0,IF(C3243&gt;(G3243*(1+'inputs and tables'!$K$14)),1,K3242)))</f>
        <v>1</v>
      </c>
      <c r="N3243" s="13">
        <f t="shared" si="153"/>
        <v>131688.40188563833</v>
      </c>
      <c r="O3243" s="10">
        <f ca="1">(O3242+(IF(J3242&lt;&gt;J3241,(-O3242*'inputs and tables'!$K$22-'inputs and tables'!$K$21)-O3242*'inputs and tables'!$K$22,0)*('inputs and tables'!$K$15+'inputs and tables'!$K$16)))*(IF(AND(J3242=0,'inputs and tables'!$K$16=1),(data!C3242/data!C3243-1)*'inputs and tables'!$K$18+1,1)*IF(AND(J3242=1,'inputs and tables'!$K$15=1),(data!C3243/data!C3242-1)*'inputs and tables'!$K$17+1,1))</f>
        <v>87413829.519308403</v>
      </c>
      <c r="P3243" s="10">
        <f ca="1">(P3242+(IF(K3242&lt;&gt;K3241,(-P3242*'inputs and tables'!$K$22-'inputs and tables'!$K$21)-P3242*'inputs and tables'!$K$22,0)*('inputs and tables'!$K$15+'inputs and tables'!$K$16)))*(IF(AND(K3242=0,'inputs and tables'!$K$16=1),data!C3242/data!C3243,1)*IF(AND(K3242=1,'inputs and tables'!$K$15=1),data!C3243/data!C3242,1))</f>
        <v>180993.36138896769</v>
      </c>
      <c r="R3243" s="36">
        <f ca="1">1-O3243/MAX($O$202:O3243)</f>
        <v>7.8207095284691164E-2</v>
      </c>
      <c r="S3243" s="36">
        <f>1-N3243/MAX($N$202:N3243)</f>
        <v>0.45829358784655583</v>
      </c>
    </row>
    <row r="3244" spans="1:19" x14ac:dyDescent="0.4">
      <c r="A3244" s="17">
        <f t="shared" si="154"/>
        <v>3242</v>
      </c>
      <c r="B3244">
        <v>1700352000</v>
      </c>
      <c r="C3244">
        <v>37391.19</v>
      </c>
      <c r="D3244" s="14">
        <f t="shared" si="152"/>
        <v>45249</v>
      </c>
      <c r="F3244">
        <f ca="1">IF(A3244&lt;$F$2,"",AVERAGE(INDIRECT("C"&amp;A3244-$F$2+3):C3244))</f>
        <v>32788.203409090915</v>
      </c>
      <c r="G3244" s="2">
        <f ca="1">IF(A3244&lt;$G$2,"",IF(A3244=$G$2,AVERAGE(INDIRECT("C"&amp;A3244-$G$2+3):C3244),G3243+(2/($G$2+3))*(C3244-G3243)))</f>
        <v>33424.846145885975</v>
      </c>
      <c r="J3244">
        <f ca="1">IF(F3244="","",IF(C3244&lt;(F3244*(1-'inputs and tables'!$K$14)),0,IF(C3244&gt;(F3244*(1+'inputs and tables'!$K$14)),1,J3243)))</f>
        <v>1</v>
      </c>
      <c r="K3244">
        <f ca="1">IF(G3244="","",IF(C3244&lt;(G3244*(1-'inputs and tables'!$K$14)),0,IF(C3244&gt;(G3244*(1+'inputs and tables'!$K$14)),1,K3243)))</f>
        <v>1</v>
      </c>
      <c r="N3244" s="13">
        <f t="shared" si="153"/>
        <v>134553.92421461744</v>
      </c>
      <c r="O3244" s="10">
        <f ca="1">(O3243+(IF(J3243&lt;&gt;J3242,(-O3243*'inputs and tables'!$K$22-'inputs and tables'!$K$21)-O3243*'inputs and tables'!$K$22,0)*('inputs and tables'!$K$15+'inputs and tables'!$K$16)))*(IF(AND(J3243=0,'inputs and tables'!$K$16=1),(data!C3243/data!C3244-1)*'inputs and tables'!$K$18+1,1)*IF(AND(J3243=1,'inputs and tables'!$K$15=1),(data!C3244/data!C3243-1)*'inputs and tables'!$K$17+1,1))</f>
        <v>91693584.780330002</v>
      </c>
      <c r="P3244" s="10">
        <f ca="1">(P3243+(IF(K3243&lt;&gt;K3242,(-P3243*'inputs and tables'!$K$22-'inputs and tables'!$K$21)-P3243*'inputs and tables'!$K$22,0)*('inputs and tables'!$K$15+'inputs and tables'!$K$16)))*(IF(AND(K3243=0,'inputs and tables'!$K$16=1),data!C3243/data!C3244,1)*IF(AND(K3243=1,'inputs and tables'!$K$15=1),data!C3244/data!C3243,1))</f>
        <v>184931.75316098929</v>
      </c>
      <c r="R3244" s="36">
        <f ca="1">1-O3244/MAX($O$202:O3244)</f>
        <v>3.3076387074998492E-2</v>
      </c>
      <c r="S3244" s="36">
        <f>1-N3244/MAX($N$202:N3244)</f>
        <v>0.44650612746621887</v>
      </c>
    </row>
    <row r="3245" spans="1:19" x14ac:dyDescent="0.4">
      <c r="A3245" s="17">
        <f t="shared" si="154"/>
        <v>3243</v>
      </c>
      <c r="B3245">
        <v>1700438400</v>
      </c>
      <c r="C3245">
        <v>37475.64</v>
      </c>
      <c r="D3245" s="14">
        <f t="shared" si="152"/>
        <v>45250</v>
      </c>
      <c r="F3245">
        <f ca="1">IF(A3245&lt;$F$2,"",AVERAGE(INDIRECT("C"&amp;A3245-$F$2+3):C3245))</f>
        <v>33004.094545454544</v>
      </c>
      <c r="G3245" s="2">
        <f ca="1">IF(A3245&lt;$G$2,"",IF(A3245=$G$2,AVERAGE(INDIRECT("C"&amp;A3245-$G$2+3):C3245),G3244+(2/($G$2+3))*(C3245-G3244)))</f>
        <v>33597.220352444019</v>
      </c>
      <c r="J3245">
        <f ca="1">IF(F3245="","",IF(C3245&lt;(F3245*(1-'inputs and tables'!$K$14)),0,IF(C3245&gt;(F3245*(1+'inputs and tables'!$K$14)),1,J3244)))</f>
        <v>1</v>
      </c>
      <c r="K3245">
        <f ca="1">IF(G3245="","",IF(C3245&lt;(G3245*(1-'inputs and tables'!$K$14)),0,IF(C3245&gt;(G3245*(1+'inputs and tables'!$K$14)),1,K3244)))</f>
        <v>1</v>
      </c>
      <c r="N3245" s="13">
        <f t="shared" si="153"/>
        <v>134857.8214401383</v>
      </c>
      <c r="O3245" s="10">
        <f ca="1">(O3244+(IF(J3244&lt;&gt;J3243,(-O3244*'inputs and tables'!$K$22-'inputs and tables'!$K$21)-O3244*'inputs and tables'!$K$22,0)*('inputs and tables'!$K$15+'inputs and tables'!$K$16)))*(IF(AND(J3244=0,'inputs and tables'!$K$16=1),(data!C3244/data!C3245-1)*'inputs and tables'!$K$18+1,1)*IF(AND(J3244=1,'inputs and tables'!$K$15=1),(data!C3245/data!C3244-1)*'inputs and tables'!$K$17+1,1))</f>
        <v>92159548.213910788</v>
      </c>
      <c r="P3245" s="10">
        <f ca="1">(P3244+(IF(K3244&lt;&gt;K3243,(-P3244*'inputs and tables'!$K$22-'inputs and tables'!$K$21)-P3244*'inputs and tables'!$K$22,0)*('inputs and tables'!$K$15+'inputs and tables'!$K$16)))*(IF(AND(K3244=0,'inputs and tables'!$K$16=1),data!C3244/data!C3245,1)*IF(AND(K3244=1,'inputs and tables'!$K$15=1),data!C3245/data!C3244,1))</f>
        <v>185349.43140429861</v>
      </c>
      <c r="R3245" s="36">
        <f ca="1">1-O3245/MAX($O$202:O3245)</f>
        <v>2.8162727654132191E-2</v>
      </c>
      <c r="S3245" s="36">
        <f>1-N3245/MAX($N$202:N3245)</f>
        <v>0.44525603198823394</v>
      </c>
    </row>
    <row r="3246" spans="1:19" x14ac:dyDescent="0.4">
      <c r="A3246" s="17">
        <f t="shared" si="154"/>
        <v>3244</v>
      </c>
      <c r="B3246">
        <v>1700524800</v>
      </c>
      <c r="C3246">
        <v>35751.89</v>
      </c>
      <c r="D3246" s="14">
        <f t="shared" si="152"/>
        <v>45251</v>
      </c>
      <c r="F3246">
        <f ca="1">IF(A3246&lt;$F$2,"",AVERAGE(INDIRECT("C"&amp;A3246-$F$2+3):C3246))</f>
        <v>33181.784090909088</v>
      </c>
      <c r="G3246" s="2">
        <f ca="1">IF(A3246&lt;$G$2,"",IF(A3246=$G$2,AVERAGE(INDIRECT("C"&amp;A3246-$G$2+3):C3246),G3245+(2/($G$2+3))*(C3246-G3245)))</f>
        <v>33688.908422552784</v>
      </c>
      <c r="J3246">
        <f ca="1">IF(F3246="","",IF(C3246&lt;(F3246*(1-'inputs and tables'!$K$14)),0,IF(C3246&gt;(F3246*(1+'inputs and tables'!$K$14)),1,J3245)))</f>
        <v>1</v>
      </c>
      <c r="K3246">
        <f ca="1">IF(G3246="","",IF(C3246&lt;(G3246*(1-'inputs and tables'!$K$14)),0,IF(C3246&gt;(G3246*(1+'inputs and tables'!$K$14)),1,K3245)))</f>
        <v>1</v>
      </c>
      <c r="N3246" s="13">
        <f t="shared" si="153"/>
        <v>128654.82744971043</v>
      </c>
      <c r="O3246" s="10">
        <f ca="1">(O3245+(IF(J3245&lt;&gt;J3244,(-O3245*'inputs and tables'!$K$22-'inputs and tables'!$K$21)-O3245*'inputs and tables'!$K$22,0)*('inputs and tables'!$K$15+'inputs and tables'!$K$16)))*(IF(AND(J3245=0,'inputs and tables'!$K$16=1),(data!C3245/data!C3246-1)*'inputs and tables'!$K$18+1,1)*IF(AND(J3245=1,'inputs and tables'!$K$15=1),(data!C3246/data!C3245-1)*'inputs and tables'!$K$17+1,1))</f>
        <v>82621751.186938331</v>
      </c>
      <c r="P3246" s="10">
        <f ca="1">(P3245+(IF(K3245&lt;&gt;K3244,(-P3245*'inputs and tables'!$K$22-'inputs and tables'!$K$21)-P3245*'inputs and tables'!$K$22,0)*('inputs and tables'!$K$15+'inputs and tables'!$K$16)))*(IF(AND(K3245=0,'inputs and tables'!$K$16=1),data!C3245/data!C3246,1)*IF(AND(K3245=1,'inputs and tables'!$K$15=1),data!C3246/data!C3245,1))</f>
        <v>176823.99775238073</v>
      </c>
      <c r="R3246" s="36">
        <f ca="1">1-O3246/MAX($O$202:O3246)</f>
        <v>0.12874033275877972</v>
      </c>
      <c r="S3246" s="36">
        <f>1-N3246/MAX($N$202:N3246)</f>
        <v>0.47077233844384836</v>
      </c>
    </row>
    <row r="3247" spans="1:19" x14ac:dyDescent="0.4">
      <c r="A3247" s="17">
        <f t="shared" si="154"/>
        <v>3245</v>
      </c>
      <c r="B3247">
        <v>1700611200</v>
      </c>
      <c r="C3247">
        <v>37424.31</v>
      </c>
      <c r="D3247" s="14">
        <f t="shared" si="152"/>
        <v>45252</v>
      </c>
      <c r="F3247">
        <f ca="1">IF(A3247&lt;$F$2,"",AVERAGE(INDIRECT("C"&amp;A3247-$F$2+3):C3247))</f>
        <v>33405.139545454542</v>
      </c>
      <c r="G3247" s="2">
        <f ca="1">IF(A3247&lt;$G$2,"",IF(A3247=$G$2,AVERAGE(INDIRECT("C"&amp;A3247-$G$2+3):C3247),G3246+(2/($G$2+3))*(C3247-G3246)))</f>
        <v>33847.86168116756</v>
      </c>
      <c r="J3247">
        <f ca="1">IF(F3247="","",IF(C3247&lt;(F3247*(1-'inputs and tables'!$K$14)),0,IF(C3247&gt;(F3247*(1+'inputs and tables'!$K$14)),1,J3246)))</f>
        <v>1</v>
      </c>
      <c r="K3247">
        <f ca="1">IF(G3247="","",IF(C3247&lt;(G3247*(1-'inputs and tables'!$K$14)),0,IF(C3247&gt;(G3247*(1+'inputs and tables'!$K$14)),1,K3246)))</f>
        <v>1</v>
      </c>
      <c r="N3247" s="13">
        <f t="shared" si="153"/>
        <v>134673.10806434212</v>
      </c>
      <c r="O3247" s="10">
        <f ca="1">(O3246+(IF(J3246&lt;&gt;J3245,(-O3246*'inputs and tables'!$K$22-'inputs and tables'!$K$21)-O3246*'inputs and tables'!$K$22,0)*('inputs and tables'!$K$15+'inputs and tables'!$K$16)))*(IF(AND(J3246=0,'inputs and tables'!$K$16=1),(data!C3246/data!C3247-1)*'inputs and tables'!$K$18+1,1)*IF(AND(J3246=1,'inputs and tables'!$K$15=1),(data!C3247/data!C3246-1)*'inputs and tables'!$K$17+1,1))</f>
        <v>91317825.870546177</v>
      </c>
      <c r="P3247" s="10">
        <f ca="1">(P3246+(IF(K3246&lt;&gt;K3245,(-P3246*'inputs and tables'!$K$22-'inputs and tables'!$K$21)-P3246*'inputs and tables'!$K$22,0)*('inputs and tables'!$K$15+'inputs and tables'!$K$16)))*(IF(AND(K3246=0,'inputs and tables'!$K$16=1),data!C3246/data!C3247,1)*IF(AND(K3246=1,'inputs and tables'!$K$15=1),data!C3247/data!C3246,1))</f>
        <v>185095.56018785018</v>
      </c>
      <c r="R3247" s="36">
        <f ca="1">1-O3247/MAX($O$202:O3247)</f>
        <v>3.7038825270727882E-2</v>
      </c>
      <c r="S3247" s="36">
        <f>1-N3247/MAX($N$202:N3247)</f>
        <v>0.44601585911535024</v>
      </c>
    </row>
    <row r="3248" spans="1:19" x14ac:dyDescent="0.4">
      <c r="A3248" s="17">
        <f t="shared" si="154"/>
        <v>3246</v>
      </c>
      <c r="B3248">
        <v>1700697600</v>
      </c>
      <c r="C3248">
        <v>37304.050000000003</v>
      </c>
      <c r="D3248" s="14">
        <f t="shared" si="152"/>
        <v>45253</v>
      </c>
      <c r="F3248">
        <f ca="1">IF(A3248&lt;$F$2,"",AVERAGE(INDIRECT("C"&amp;A3248-$F$2+3):C3248))</f>
        <v>33630.384090909087</v>
      </c>
      <c r="G3248" s="2">
        <f ca="1">IF(A3248&lt;$G$2,"",IF(A3248=$G$2,AVERAGE(INDIRECT("C"&amp;A3248-$G$2+3):C3248),G3247+(2/($G$2+3))*(C3248-G3247)))</f>
        <v>33994.93352452213</v>
      </c>
      <c r="J3248">
        <f ca="1">IF(F3248="","",IF(C3248&lt;(F3248*(1-'inputs and tables'!$K$14)),0,IF(C3248&gt;(F3248*(1+'inputs and tables'!$K$14)),1,J3247)))</f>
        <v>1</v>
      </c>
      <c r="K3248">
        <f ca="1">IF(G3248="","",IF(C3248&lt;(G3248*(1-'inputs and tables'!$K$14)),0,IF(C3248&gt;(G3248*(1+'inputs and tables'!$K$14)),1,K3247)))</f>
        <v>1</v>
      </c>
      <c r="N3248" s="13">
        <f t="shared" si="153"/>
        <v>134240.34689985259</v>
      </c>
      <c r="O3248" s="10">
        <f ca="1">(O3247+(IF(J3247&lt;&gt;J3246,(-O3247*'inputs and tables'!$K$22-'inputs and tables'!$K$21)-O3247*'inputs and tables'!$K$22,0)*('inputs and tables'!$K$15+'inputs and tables'!$K$16)))*(IF(AND(J3247=0,'inputs and tables'!$K$16=1),(data!C3247/data!C3248-1)*'inputs and tables'!$K$18+1,1)*IF(AND(J3247=1,'inputs and tables'!$K$15=1),(data!C3248/data!C3247-1)*'inputs and tables'!$K$17+1,1))</f>
        <v>90657580.326588765</v>
      </c>
      <c r="P3248" s="10">
        <f ca="1">(P3247+(IF(K3247&lt;&gt;K3246,(-P3247*'inputs and tables'!$K$22-'inputs and tables'!$K$21)-P3247*'inputs and tables'!$K$22,0)*('inputs and tables'!$K$15+'inputs and tables'!$K$16)))*(IF(AND(K3247=0,'inputs and tables'!$K$16=1),data!C3247/data!C3248,1)*IF(AND(K3247=1,'inputs and tables'!$K$15=1),data!C3248/data!C3247,1))</f>
        <v>184500.77054261183</v>
      </c>
      <c r="R3248" s="36">
        <f ca="1">1-O3248/MAX($O$202:O3248)</f>
        <v>4.4001220822285525E-2</v>
      </c>
      <c r="S3248" s="36">
        <f>1-N3248/MAX($N$202:N3248)</f>
        <v>0.44779604244492355</v>
      </c>
    </row>
    <row r="3249" spans="1:19" x14ac:dyDescent="0.4">
      <c r="A3249" s="17">
        <f t="shared" si="154"/>
        <v>3247</v>
      </c>
      <c r="B3249">
        <v>1700784000</v>
      </c>
      <c r="C3249">
        <v>37745.839999999997</v>
      </c>
      <c r="D3249" s="14">
        <f t="shared" si="152"/>
        <v>45254</v>
      </c>
      <c r="F3249">
        <f ca="1">IF(A3249&lt;$F$2,"",AVERAGE(INDIRECT("C"&amp;A3249-$F$2+3):C3249))</f>
        <v>33877.580681818181</v>
      </c>
      <c r="G3249" s="2">
        <f ca="1">IF(A3249&lt;$G$2,"",IF(A3249=$G$2,AVERAGE(INDIRECT("C"&amp;A3249-$G$2+3):C3249),G3248+(2/($G$2+3))*(C3249-G3248)))</f>
        <v>34154.54656603183</v>
      </c>
      <c r="J3249">
        <f ca="1">IF(F3249="","",IF(C3249&lt;(F3249*(1-'inputs and tables'!$K$14)),0,IF(C3249&gt;(F3249*(1+'inputs and tables'!$K$14)),1,J3248)))</f>
        <v>1</v>
      </c>
      <c r="K3249">
        <f ca="1">IF(G3249="","",IF(C3249&lt;(G3249*(1-'inputs and tables'!$K$14)),0,IF(C3249&gt;(G3249*(1+'inputs and tables'!$K$14)),1,K3248)))</f>
        <v>1</v>
      </c>
      <c r="N3249" s="13">
        <f t="shared" si="153"/>
        <v>135830.14861995765</v>
      </c>
      <c r="O3249" s="10">
        <f ca="1">(O3248+(IF(J3248&lt;&gt;J3247,(-O3248*'inputs and tables'!$K$22-'inputs and tables'!$K$21)-O3248*'inputs and tables'!$K$22,0)*('inputs and tables'!$K$15+'inputs and tables'!$K$16)))*(IF(AND(J3248=0,'inputs and tables'!$K$16=1),(data!C3248/data!C3249-1)*'inputs and tables'!$K$18+1,1)*IF(AND(J3248=1,'inputs and tables'!$K$15=1),(data!C3249/data!C3248-1)*'inputs and tables'!$K$17+1,1))</f>
        <v>93073300.011933595</v>
      </c>
      <c r="P3249" s="10">
        <f ca="1">(P3248+(IF(K3248&lt;&gt;K3247,(-P3248*'inputs and tables'!$K$22-'inputs and tables'!$K$21)-P3248*'inputs and tables'!$K$22,0)*('inputs and tables'!$K$15+'inputs and tables'!$K$16)))*(IF(AND(K3248=0,'inputs and tables'!$K$16=1),data!C3248/data!C3249,1)*IF(AND(K3248=1,'inputs and tables'!$K$15=1),data!C3249/data!C3248,1))</f>
        <v>186685.80394831498</v>
      </c>
      <c r="R3249" s="36">
        <f ca="1">1-O3249/MAX($O$202:O3249)</f>
        <v>1.8527067842405986E-2</v>
      </c>
      <c r="S3249" s="36">
        <f>1-N3249/MAX($N$202:N3249)</f>
        <v>0.44125631857021685</v>
      </c>
    </row>
    <row r="3250" spans="1:19" x14ac:dyDescent="0.4">
      <c r="A3250" s="17">
        <f t="shared" si="154"/>
        <v>3248</v>
      </c>
      <c r="B3250">
        <v>1700870400</v>
      </c>
      <c r="C3250">
        <v>37805.99</v>
      </c>
      <c r="D3250" s="14">
        <f t="shared" si="152"/>
        <v>45255</v>
      </c>
      <c r="F3250">
        <f ca="1">IF(A3250&lt;$F$2,"",AVERAGE(INDIRECT("C"&amp;A3250-$F$2+3):C3250))</f>
        <v>34128.841590909084</v>
      </c>
      <c r="G3250" s="2">
        <f ca="1">IF(A3250&lt;$G$2,"",IF(A3250=$G$2,AVERAGE(INDIRECT("C"&amp;A3250-$G$2+3):C3250),G3249+(2/($G$2+3))*(C3250-G3249)))</f>
        <v>34309.927137690051</v>
      </c>
      <c r="J3250">
        <f ca="1">IF(F3250="","",IF(C3250&lt;(F3250*(1-'inputs and tables'!$K$14)),0,IF(C3250&gt;(F3250*(1+'inputs and tables'!$K$14)),1,J3249)))</f>
        <v>1</v>
      </c>
      <c r="K3250">
        <f ca="1">IF(G3250="","",IF(C3250&lt;(G3250*(1-'inputs and tables'!$K$14)),0,IF(C3250&gt;(G3250*(1+'inputs and tables'!$K$14)),1,K3249)))</f>
        <v>1</v>
      </c>
      <c r="N3250" s="13">
        <f t="shared" si="153"/>
        <v>136046.60117312617</v>
      </c>
      <c r="O3250" s="10">
        <f ca="1">(O3249+(IF(J3249&lt;&gt;J3248,(-O3249*'inputs and tables'!$K$22-'inputs and tables'!$K$21)-O3249*'inputs and tables'!$K$22,0)*('inputs and tables'!$K$15+'inputs and tables'!$K$16)))*(IF(AND(J3249=0,'inputs and tables'!$K$16=1),(data!C3249/data!C3250-1)*'inputs and tables'!$K$18+1,1)*IF(AND(J3249=1,'inputs and tables'!$K$15=1),(data!C3250/data!C3249-1)*'inputs and tables'!$K$17+1,1))</f>
        <v>93407013.812987313</v>
      </c>
      <c r="P3250" s="10">
        <f ca="1">(P3249+(IF(K3249&lt;&gt;K3248,(-P3249*'inputs and tables'!$K$22-'inputs and tables'!$K$21)-P3249*'inputs and tables'!$K$22,0)*('inputs and tables'!$K$15+'inputs and tables'!$K$16)))*(IF(AND(K3249=0,'inputs and tables'!$K$16=1),data!C3249/data!C3250,1)*IF(AND(K3249=1,'inputs and tables'!$K$15=1),data!C3250/data!C3249,1))</f>
        <v>186983.29768822092</v>
      </c>
      <c r="R3250" s="36">
        <f ca="1">1-O3250/MAX($O$202:O3250)</f>
        <v>1.5008002086924543E-2</v>
      </c>
      <c r="S3250" s="36">
        <f>1-N3250/MAX($N$202:N3250)</f>
        <v>0.44036593084966269</v>
      </c>
    </row>
    <row r="3251" spans="1:19" x14ac:dyDescent="0.4">
      <c r="A3251" s="17">
        <f t="shared" si="154"/>
        <v>3249</v>
      </c>
      <c r="B3251">
        <v>1700956800</v>
      </c>
      <c r="C3251">
        <v>37462.79</v>
      </c>
      <c r="D3251" s="14">
        <f t="shared" si="152"/>
        <v>45256</v>
      </c>
      <c r="F3251">
        <f ca="1">IF(A3251&lt;$F$2,"",AVERAGE(INDIRECT("C"&amp;A3251-$F$2+3):C3251))</f>
        <v>34369.733863636357</v>
      </c>
      <c r="G3251" s="2">
        <f ca="1">IF(A3251&lt;$G$2,"",IF(A3251=$G$2,AVERAGE(INDIRECT("C"&amp;A3251-$G$2+3):C3251),G3250+(2/($G$2+3))*(C3251-G3250)))</f>
        <v>34444.091514809625</v>
      </c>
      <c r="J3251">
        <f ca="1">IF(F3251="","",IF(C3251&lt;(F3251*(1-'inputs and tables'!$K$14)),0,IF(C3251&gt;(F3251*(1+'inputs and tables'!$K$14)),1,J3250)))</f>
        <v>1</v>
      </c>
      <c r="K3251">
        <f ca="1">IF(G3251="","",IF(C3251&lt;(G3251*(1-'inputs and tables'!$K$14)),0,IF(C3251&gt;(G3251*(1+'inputs and tables'!$K$14)),1,K3250)))</f>
        <v>1</v>
      </c>
      <c r="N3251" s="13">
        <f t="shared" si="153"/>
        <v>134811.58012163098</v>
      </c>
      <c r="O3251" s="10">
        <f ca="1">(O3250+(IF(J3250&lt;&gt;J3249,(-O3250*'inputs and tables'!$K$22-'inputs and tables'!$K$21)-O3250*'inputs and tables'!$K$22,0)*('inputs and tables'!$K$15+'inputs and tables'!$K$16)))*(IF(AND(J3250=0,'inputs and tables'!$K$16=1),(data!C3250/data!C3251-1)*'inputs and tables'!$K$18+1,1)*IF(AND(J3250=1,'inputs and tables'!$K$15=1),(data!C3251/data!C3250-1)*'inputs and tables'!$K$17+1,1))</f>
        <v>91499144.291083813</v>
      </c>
      <c r="P3251" s="10">
        <f ca="1">(P3250+(IF(K3250&lt;&gt;K3249,(-P3250*'inputs and tables'!$K$22-'inputs and tables'!$K$21)-P3250*'inputs and tables'!$K$22,0)*('inputs and tables'!$K$15+'inputs and tables'!$K$16)))*(IF(AND(K3250=0,'inputs and tables'!$K$16=1),data!C3250/data!C3251,1)*IF(AND(K3250=1,'inputs and tables'!$K$15=1),data!C3251/data!C3250,1))</f>
        <v>185285.87704756061</v>
      </c>
      <c r="R3251" s="36">
        <f ca="1">1-O3251/MAX($O$202:O3251)</f>
        <v>3.5126793336366147E-2</v>
      </c>
      <c r="S3251" s="36">
        <f>1-N3251/MAX($N$202:N3251)</f>
        <v>0.44544624781880948</v>
      </c>
    </row>
    <row r="3252" spans="1:19" x14ac:dyDescent="0.4">
      <c r="A3252" s="17">
        <f t="shared" si="154"/>
        <v>3250</v>
      </c>
      <c r="B3252">
        <v>1701043200</v>
      </c>
      <c r="C3252">
        <v>37241.629999999997</v>
      </c>
      <c r="D3252" s="14">
        <f t="shared" si="152"/>
        <v>45257</v>
      </c>
      <c r="F3252">
        <f ca="1">IF(A3252&lt;$F$2,"",AVERAGE(INDIRECT("C"&amp;A3252-$F$2+3):C3252))</f>
        <v>34605.868409090901</v>
      </c>
      <c r="G3252" s="2">
        <f ca="1">IF(A3252&lt;$G$2,"",IF(A3252=$G$2,AVERAGE(INDIRECT("C"&amp;A3252-$G$2+3):C3252),G3251+(2/($G$2+3))*(C3252-G3251)))</f>
        <v>34563.135705668792</v>
      </c>
      <c r="J3252">
        <f ca="1">IF(F3252="","",IF(C3252&lt;(F3252*(1-'inputs and tables'!$K$14)),0,IF(C3252&gt;(F3252*(1+'inputs and tables'!$K$14)),1,J3251)))</f>
        <v>1</v>
      </c>
      <c r="K3252">
        <f ca="1">IF(G3252="","",IF(C3252&lt;(G3252*(1-'inputs and tables'!$K$14)),0,IF(C3252&gt;(G3252*(1+'inputs and tables'!$K$14)),1,K3251)))</f>
        <v>1</v>
      </c>
      <c r="N3252" s="13">
        <f t="shared" si="153"/>
        <v>134015.72564683878</v>
      </c>
      <c r="O3252" s="10">
        <f ca="1">(O3251+(IF(J3251&lt;&gt;J3250,(-O3251*'inputs and tables'!$K$22-'inputs and tables'!$K$21)-O3251*'inputs and tables'!$K$22,0)*('inputs and tables'!$K$15+'inputs and tables'!$K$16)))*(IF(AND(J3251=0,'inputs and tables'!$K$16=1),(data!C3251/data!C3252-1)*'inputs and tables'!$K$18+1,1)*IF(AND(J3251=1,'inputs and tables'!$K$15=1),(data!C3252/data!C3251-1)*'inputs and tables'!$K$17+1,1))</f>
        <v>90283781.281796813</v>
      </c>
      <c r="P3252" s="10">
        <f ca="1">(P3251+(IF(K3251&lt;&gt;K3250,(-P3251*'inputs and tables'!$K$22-'inputs and tables'!$K$21)-P3251*'inputs and tables'!$K$22,0)*('inputs and tables'!$K$15+'inputs and tables'!$K$16)))*(IF(AND(K3251=0,'inputs and tables'!$K$16=1),data!C3251/data!C3252,1)*IF(AND(K3251=1,'inputs and tables'!$K$15=1),data!C3252/data!C3251,1))</f>
        <v>184192.04969065957</v>
      </c>
      <c r="R3252" s="36">
        <f ca="1">1-O3252/MAX($O$202:O3252)</f>
        <v>4.7942991926164136E-2</v>
      </c>
      <c r="S3252" s="36">
        <f>1-N3252/MAX($N$202:N3252)</f>
        <v>0.44872003249508152</v>
      </c>
    </row>
    <row r="3253" spans="1:19" x14ac:dyDescent="0.4">
      <c r="A3253" s="17">
        <f t="shared" si="154"/>
        <v>3251</v>
      </c>
      <c r="B3253">
        <v>1701129600</v>
      </c>
      <c r="C3253">
        <v>37838.26</v>
      </c>
      <c r="D3253" s="14">
        <f t="shared" si="152"/>
        <v>45258</v>
      </c>
      <c r="F3253">
        <f ca="1">IF(A3253&lt;$F$2,"",AVERAGE(INDIRECT("C"&amp;A3253-$F$2+3):C3253))</f>
        <v>34847.962272727265</v>
      </c>
      <c r="G3253" s="2">
        <f ca="1">IF(A3253&lt;$G$2,"",IF(A3253=$G$2,AVERAGE(INDIRECT("C"&amp;A3253-$G$2+3):C3253),G3252+(2/($G$2+3))*(C3253-G3252)))</f>
        <v>34702.502696916927</v>
      </c>
      <c r="J3253">
        <f ca="1">IF(F3253="","",IF(C3253&lt;(F3253*(1-'inputs and tables'!$K$14)),0,IF(C3253&gt;(F3253*(1+'inputs and tables'!$K$14)),1,J3252)))</f>
        <v>1</v>
      </c>
      <c r="K3253">
        <f ca="1">IF(G3253="","",IF(C3253&lt;(G3253*(1-'inputs and tables'!$K$14)),0,IF(C3253&gt;(G3253*(1+'inputs and tables'!$K$14)),1,K3252)))</f>
        <v>1</v>
      </c>
      <c r="N3253" s="13">
        <f t="shared" si="153"/>
        <v>136162.72625859163</v>
      </c>
      <c r="O3253" s="10">
        <f ca="1">(O3252+(IF(J3252&lt;&gt;J3251,(-O3252*'inputs and tables'!$K$22-'inputs and tables'!$K$21)-O3252*'inputs and tables'!$K$22,0)*('inputs and tables'!$K$15+'inputs and tables'!$K$16)))*(IF(AND(J3252=0,'inputs and tables'!$K$16=1),(data!C3252/data!C3253-1)*'inputs and tables'!$K$18+1,1)*IF(AND(J3252=1,'inputs and tables'!$K$15=1),(data!C3253/data!C3252-1)*'inputs and tables'!$K$17+1,1))</f>
        <v>93538164.292391598</v>
      </c>
      <c r="P3253" s="10">
        <f ca="1">(P3252+(IF(K3252&lt;&gt;K3251,(-P3252*'inputs and tables'!$K$22-'inputs and tables'!$K$21)-P3252*'inputs and tables'!$K$22,0)*('inputs and tables'!$K$15+'inputs and tables'!$K$16)))*(IF(AND(K3252=0,'inputs and tables'!$K$16=1),data!C3252/data!C3253,1)*IF(AND(K3252=1,'inputs and tables'!$K$15=1),data!C3253/data!C3252,1))</f>
        <v>187142.9007303949</v>
      </c>
      <c r="R3253" s="36">
        <f ca="1">1-O3253/MAX($O$202:O3253)</f>
        <v>1.3624999168168173E-2</v>
      </c>
      <c r="S3253" s="36">
        <f>1-N3253/MAX($N$202:N3253)</f>
        <v>0.43988824486890987</v>
      </c>
    </row>
    <row r="3254" spans="1:19" x14ac:dyDescent="0.4">
      <c r="A3254" s="17">
        <f t="shared" si="154"/>
        <v>3252</v>
      </c>
      <c r="B3254">
        <v>1701216000</v>
      </c>
      <c r="C3254">
        <v>37863.839999999997</v>
      </c>
      <c r="D3254" s="14">
        <f t="shared" si="152"/>
        <v>45259</v>
      </c>
      <c r="F3254">
        <f ca="1">IF(A3254&lt;$F$2,"",AVERAGE(INDIRECT("C"&amp;A3254-$F$2+3):C3254))</f>
        <v>35060.316818181811</v>
      </c>
      <c r="G3254" s="2">
        <f ca="1">IF(A3254&lt;$G$2,"",IF(A3254=$G$2,AVERAGE(INDIRECT("C"&amp;A3254-$G$2+3):C3254),G3253+(2/($G$2+3))*(C3254-G3253)))</f>
        <v>34837.027688537484</v>
      </c>
      <c r="J3254">
        <f ca="1">IF(F3254="","",IF(C3254&lt;(F3254*(1-'inputs and tables'!$K$14)),0,IF(C3254&gt;(F3254*(1+'inputs and tables'!$K$14)),1,J3253)))</f>
        <v>1</v>
      </c>
      <c r="K3254">
        <f ca="1">IF(G3254="","",IF(C3254&lt;(G3254*(1-'inputs and tables'!$K$14)),0,IF(C3254&gt;(G3254*(1+'inputs and tables'!$K$14)),1,K3253)))</f>
        <v>1</v>
      </c>
      <c r="N3254" s="13">
        <f t="shared" si="153"/>
        <v>136254.77707006378</v>
      </c>
      <c r="O3254" s="10">
        <f ca="1">(O3253+(IF(J3253&lt;&gt;J3252,(-O3253*'inputs and tables'!$K$22-'inputs and tables'!$K$21)-O3253*'inputs and tables'!$K$22,0)*('inputs and tables'!$K$15+'inputs and tables'!$K$16)))*(IF(AND(J3253=0,'inputs and tables'!$K$16=1),(data!C3253/data!C3254-1)*'inputs and tables'!$K$18+1,1)*IF(AND(J3253=1,'inputs and tables'!$K$15=1),(data!C3254/data!C3253-1)*'inputs and tables'!$K$17+1,1))</f>
        <v>93680443.272604927</v>
      </c>
      <c r="P3254" s="10">
        <f ca="1">(P3253+(IF(K3253&lt;&gt;K3252,(-P3253*'inputs and tables'!$K$22-'inputs and tables'!$K$21)-P3253*'inputs and tables'!$K$22,0)*('inputs and tables'!$K$15+'inputs and tables'!$K$16)))*(IF(AND(K3253=0,'inputs and tables'!$K$16=1),data!C3253/data!C3254,1)*IF(AND(K3253=1,'inputs and tables'!$K$15=1),data!C3254/data!C3253,1))</f>
        <v>187269.41594015039</v>
      </c>
      <c r="R3254" s="36">
        <f ca="1">1-O3254/MAX($O$202:O3254)</f>
        <v>1.2124644416843466E-2</v>
      </c>
      <c r="S3254" s="36">
        <f>1-N3254/MAX($N$202:N3254)</f>
        <v>0.43950958954236341</v>
      </c>
    </row>
    <row r="3255" spans="1:19" x14ac:dyDescent="0.4">
      <c r="A3255" s="17">
        <f t="shared" si="154"/>
        <v>3253</v>
      </c>
      <c r="B3255">
        <v>1701302400</v>
      </c>
      <c r="C3255">
        <v>37732.269999999997</v>
      </c>
      <c r="D3255" s="14">
        <f t="shared" si="152"/>
        <v>45260</v>
      </c>
      <c r="F3255">
        <f ca="1">IF(A3255&lt;$F$2,"",AVERAGE(INDIRECT("C"&amp;A3255-$F$2+3):C3255))</f>
        <v>35272.213181818181</v>
      </c>
      <c r="G3255" s="2">
        <f ca="1">IF(A3255&lt;$G$2,"",IF(A3255=$G$2,AVERAGE(INDIRECT("C"&amp;A3255-$G$2+3):C3255),G3254+(2/($G$2+3))*(C3255-G3254)))</f>
        <v>34960.229489025252</v>
      </c>
      <c r="J3255">
        <f ca="1">IF(F3255="","",IF(C3255&lt;(F3255*(1-'inputs and tables'!$K$14)),0,IF(C3255&gt;(F3255*(1+'inputs and tables'!$K$14)),1,J3254)))</f>
        <v>1</v>
      </c>
      <c r="K3255">
        <f ca="1">IF(G3255="","",IF(C3255&lt;(G3255*(1-'inputs and tables'!$K$14)),0,IF(C3255&gt;(G3255*(1+'inputs and tables'!$K$14)),1,K3254)))</f>
        <v>1</v>
      </c>
      <c r="N3255" s="13">
        <f t="shared" si="153"/>
        <v>135781.3163481954</v>
      </c>
      <c r="O3255" s="10">
        <f ca="1">(O3254+(IF(J3254&lt;&gt;J3253,(-O3254*'inputs and tables'!$K$22-'inputs and tables'!$K$21)-O3254*'inputs and tables'!$K$22,0)*('inputs and tables'!$K$15+'inputs and tables'!$K$16)))*(IF(AND(J3254=0,'inputs and tables'!$K$16=1),(data!C3254/data!C3255-1)*'inputs and tables'!$K$18+1,1)*IF(AND(J3254=1,'inputs and tables'!$K$15=1),(data!C3255/data!C3254-1)*'inputs and tables'!$K$17+1,1))</f>
        <v>92948017.406049982</v>
      </c>
      <c r="P3255" s="10">
        <f ca="1">(P3254+(IF(K3254&lt;&gt;K3253,(-P3254*'inputs and tables'!$K$22-'inputs and tables'!$K$21)-P3254*'inputs and tables'!$K$22,0)*('inputs and tables'!$K$15+'inputs and tables'!$K$16)))*(IF(AND(K3254=0,'inputs and tables'!$K$16=1),data!C3254/data!C3255,1)*IF(AND(K3254=1,'inputs and tables'!$K$15=1),data!C3255/data!C3254,1))</f>
        <v>186618.68856925389</v>
      </c>
      <c r="R3255" s="36">
        <f ca="1">1-O3255/MAX($O$202:O3255)</f>
        <v>1.9848193090239441E-2</v>
      </c>
      <c r="S3255" s="36">
        <f>1-N3255/MAX($N$202:N3255)</f>
        <v>0.44145719240842018</v>
      </c>
    </row>
    <row r="3256" spans="1:19" x14ac:dyDescent="0.4">
      <c r="A3256" s="17">
        <f t="shared" si="154"/>
        <v>3254</v>
      </c>
      <c r="B3256">
        <v>1701388800</v>
      </c>
      <c r="C3256">
        <v>38703.54</v>
      </c>
      <c r="D3256" s="14">
        <f t="shared" ref="D3256:D3319" si="155">(B3256/86400)+DATE(1970,1,1)</f>
        <v>45261</v>
      </c>
      <c r="F3256">
        <f ca="1">IF(A3256&lt;$F$2,"",AVERAGE(INDIRECT("C"&amp;A3256-$F$2+3):C3256))</f>
        <v>35508.054772727271</v>
      </c>
      <c r="G3256" s="2">
        <f ca="1">IF(A3256&lt;$G$2,"",IF(A3256=$G$2,AVERAGE(INDIRECT("C"&amp;A3256-$G$2+3):C3256),G3255+(2/($G$2+3))*(C3256-G3255)))</f>
        <v>35119.519298002902</v>
      </c>
      <c r="J3256">
        <f ca="1">IF(F3256="","",IF(C3256&lt;(F3256*(1-'inputs and tables'!$K$14)),0,IF(C3256&gt;(F3256*(1+'inputs and tables'!$K$14)),1,J3255)))</f>
        <v>1</v>
      </c>
      <c r="K3256">
        <f ca="1">IF(G3256="","",IF(C3256&lt;(G3256*(1-'inputs and tables'!$K$14)),0,IF(C3256&gt;(G3256*(1+'inputs and tables'!$K$14)),1,K3255)))</f>
        <v>1</v>
      </c>
      <c r="N3256" s="13">
        <f t="shared" ref="N3256:N3319" si="156">(C3256/C3255)*N3255</f>
        <v>139276.47630357344</v>
      </c>
      <c r="O3256" s="10">
        <f ca="1">(O3255+(IF(J3255&lt;&gt;J3254,(-O3255*'inputs and tables'!$K$22-'inputs and tables'!$K$21)-O3255*'inputs and tables'!$K$22,0)*('inputs and tables'!$K$15+'inputs and tables'!$K$16)))*(IF(AND(J3255=0,'inputs and tables'!$K$16=1),(data!C3255/data!C3256-1)*'inputs and tables'!$K$18+1,1)*IF(AND(J3255=1,'inputs and tables'!$K$15=1),(data!C3256/data!C3255-1)*'inputs and tables'!$K$17+1,1))</f>
        <v>98331331.130573913</v>
      </c>
      <c r="P3256" s="10">
        <f ca="1">(P3255+(IF(K3255&lt;&gt;K3254,(-P3255*'inputs and tables'!$K$22-'inputs and tables'!$K$21)-P3255*'inputs and tables'!$K$22,0)*('inputs and tables'!$K$15+'inputs and tables'!$K$16)))*(IF(AND(K3255=0,'inputs and tables'!$K$16=1),data!C3255/data!C3256,1)*IF(AND(K3255=1,'inputs and tables'!$K$15=1),data!C3256/data!C3255,1))</f>
        <v>191422.45822442332</v>
      </c>
      <c r="R3256" s="36">
        <f ca="1">1-O3256/MAX($O$202:O3256)</f>
        <v>0</v>
      </c>
      <c r="S3256" s="36">
        <f>1-N3256/MAX($N$202:N3256)</f>
        <v>0.42707968814669739</v>
      </c>
    </row>
    <row r="3257" spans="1:19" x14ac:dyDescent="0.4">
      <c r="A3257" s="17">
        <f t="shared" si="154"/>
        <v>3255</v>
      </c>
      <c r="B3257">
        <v>1701475200</v>
      </c>
      <c r="C3257">
        <v>39478.949999999997</v>
      </c>
      <c r="D3257" s="14">
        <f t="shared" si="155"/>
        <v>45262</v>
      </c>
      <c r="F3257">
        <f ca="1">IF(A3257&lt;$F$2,"",AVERAGE(INDIRECT("C"&amp;A3257-$F$2+3):C3257))</f>
        <v>35752.22772727273</v>
      </c>
      <c r="G3257" s="2">
        <f ca="1">IF(A3257&lt;$G$2,"",IF(A3257=$G$2,AVERAGE(INDIRECT("C"&amp;A3257-$G$2+3):C3257),G3256+(2/($G$2+3))*(C3257-G3256)))</f>
        <v>35305.026987449586</v>
      </c>
      <c r="J3257">
        <f ca="1">IF(F3257="","",IF(C3257&lt;(F3257*(1-'inputs and tables'!$K$14)),0,IF(C3257&gt;(F3257*(1+'inputs and tables'!$K$14)),1,J3256)))</f>
        <v>1</v>
      </c>
      <c r="K3257">
        <f ca="1">IF(G3257="","",IF(C3257&lt;(G3257*(1-'inputs and tables'!$K$14)),0,IF(C3257&gt;(G3257*(1+'inputs and tables'!$K$14)),1,K3256)))</f>
        <v>1</v>
      </c>
      <c r="N3257" s="13">
        <f t="shared" si="156"/>
        <v>142066.82500269898</v>
      </c>
      <c r="O3257" s="10">
        <f ca="1">(O3256+(IF(J3256&lt;&gt;J3255,(-O3256*'inputs and tables'!$K$22-'inputs and tables'!$K$21)-O3256*'inputs and tables'!$K$22,0)*('inputs and tables'!$K$15+'inputs and tables'!$K$16)))*(IF(AND(J3256=0,'inputs and tables'!$K$16=1),(data!C3256/data!C3257-1)*'inputs and tables'!$K$18+1,1)*IF(AND(J3256=1,'inputs and tables'!$K$15=1),(data!C3257/data!C3256-1)*'inputs and tables'!$K$17+1,1))</f>
        <v>102763896.45436355</v>
      </c>
      <c r="P3257" s="10">
        <f ca="1">(P3256+(IF(K3256&lt;&gt;K3255,(-P3256*'inputs and tables'!$K$22-'inputs and tables'!$K$21)-P3256*'inputs and tables'!$K$22,0)*('inputs and tables'!$K$15+'inputs and tables'!$K$16)))*(IF(AND(K3256=0,'inputs and tables'!$K$16=1),data!C3256/data!C3257,1)*IF(AND(K3256=1,'inputs and tables'!$K$15=1),data!C3257/data!C3256,1))</f>
        <v>195257.53089043265</v>
      </c>
      <c r="R3257" s="36">
        <f ca="1">1-O3257/MAX($O$202:O3257)</f>
        <v>0</v>
      </c>
      <c r="S3257" s="36">
        <f>1-N3257/MAX($N$202:N3257)</f>
        <v>0.41560145801544401</v>
      </c>
    </row>
    <row r="3258" spans="1:19" x14ac:dyDescent="0.4">
      <c r="A3258" s="17">
        <f t="shared" si="154"/>
        <v>3256</v>
      </c>
      <c r="B3258">
        <v>1701561600</v>
      </c>
      <c r="C3258">
        <v>39984.81</v>
      </c>
      <c r="D3258" s="14">
        <f t="shared" si="155"/>
        <v>45263</v>
      </c>
      <c r="F3258">
        <f ca="1">IF(A3258&lt;$F$2,"",AVERAGE(INDIRECT("C"&amp;A3258-$F$2+3):C3258))</f>
        <v>35986.320454545457</v>
      </c>
      <c r="G3258" s="2">
        <f ca="1">IF(A3258&lt;$G$2,"",IF(A3258=$G$2,AVERAGE(INDIRECT("C"&amp;A3258-$G$2+3):C3258),G3257+(2/($G$2+3))*(C3258-G3257)))</f>
        <v>35504.166690111306</v>
      </c>
      <c r="J3258">
        <f ca="1">IF(F3258="","",IF(C3258&lt;(F3258*(1-'inputs and tables'!$K$14)),0,IF(C3258&gt;(F3258*(1+'inputs and tables'!$K$14)),1,J3257)))</f>
        <v>1</v>
      </c>
      <c r="K3258">
        <f ca="1">IF(G3258="","",IF(C3258&lt;(G3258*(1-'inputs and tables'!$K$14)),0,IF(C3258&gt;(G3258*(1+'inputs and tables'!$K$14)),1,K3257)))</f>
        <v>1</v>
      </c>
      <c r="N3258" s="13">
        <f t="shared" si="156"/>
        <v>143887.18557702695</v>
      </c>
      <c r="O3258" s="10">
        <f ca="1">(O3257+(IF(J3257&lt;&gt;J3256,(-O3257*'inputs and tables'!$K$22-'inputs and tables'!$K$21)-O3257*'inputs and tables'!$K$22,0)*('inputs and tables'!$K$15+'inputs and tables'!$K$16)))*(IF(AND(J3257=0,'inputs and tables'!$K$16=1),(data!C3257/data!C3258-1)*'inputs and tables'!$K$18+1,1)*IF(AND(J3257=1,'inputs and tables'!$K$15=1),(data!C3258/data!C3257-1)*'inputs and tables'!$K$17+1,1))</f>
        <v>105726597.47569036</v>
      </c>
      <c r="P3258" s="10">
        <f ca="1">(P3257+(IF(K3257&lt;&gt;K3256,(-P3257*'inputs and tables'!$K$22-'inputs and tables'!$K$21)-P3257*'inputs and tables'!$K$22,0)*('inputs and tables'!$K$15+'inputs and tables'!$K$16)))*(IF(AND(K3257=0,'inputs and tables'!$K$16=1),data!C3257/data!C3258,1)*IF(AND(K3257=1,'inputs and tables'!$K$15=1),data!C3258/data!C3257,1))</f>
        <v>197759.44582424508</v>
      </c>
      <c r="R3258" s="36">
        <f ca="1">1-O3258/MAX($O$202:O3258)</f>
        <v>0</v>
      </c>
      <c r="S3258" s="36">
        <f>1-N3258/MAX($N$202:N3258)</f>
        <v>0.40811331948976626</v>
      </c>
    </row>
    <row r="3259" spans="1:19" x14ac:dyDescent="0.4">
      <c r="A3259" s="17">
        <f t="shared" si="154"/>
        <v>3257</v>
      </c>
      <c r="B3259">
        <v>1701648000</v>
      </c>
      <c r="C3259">
        <v>41987.24</v>
      </c>
      <c r="D3259" s="14">
        <f t="shared" si="155"/>
        <v>45264</v>
      </c>
      <c r="F3259">
        <f ca="1">IF(A3259&lt;$F$2,"",AVERAGE(INDIRECT("C"&amp;A3259-$F$2+3):C3259))</f>
        <v>36260.465909090912</v>
      </c>
      <c r="G3259" s="2">
        <f ca="1">IF(A3259&lt;$G$2,"",IF(A3259=$G$2,AVERAGE(INDIRECT("C"&amp;A3259-$G$2+3):C3259),G3258+(2/($G$2+3))*(C3259-G3258)))</f>
        <v>35780.042150106572</v>
      </c>
      <c r="J3259">
        <f ca="1">IF(F3259="","",IF(C3259&lt;(F3259*(1-'inputs and tables'!$K$14)),0,IF(C3259&gt;(F3259*(1+'inputs and tables'!$K$14)),1,J3258)))</f>
        <v>1</v>
      </c>
      <c r="K3259">
        <f ca="1">IF(G3259="","",IF(C3259&lt;(G3259*(1-'inputs and tables'!$K$14)),0,IF(C3259&gt;(G3259*(1+'inputs and tables'!$K$14)),1,K3258)))</f>
        <v>1</v>
      </c>
      <c r="N3259" s="13">
        <f t="shared" si="156"/>
        <v>151093.02241894283</v>
      </c>
      <c r="O3259" s="10">
        <f ca="1">(O3258+(IF(J3258&lt;&gt;J3257,(-O3258*'inputs and tables'!$K$22-'inputs and tables'!$K$21)-O3258*'inputs and tables'!$K$22,0)*('inputs and tables'!$K$15+'inputs and tables'!$K$16)))*(IF(AND(J3258=0,'inputs and tables'!$K$16=1),(data!C3258/data!C3259-1)*'inputs and tables'!$K$18+1,1)*IF(AND(J3258=1,'inputs and tables'!$K$15=1),(data!C3259/data!C3258-1)*'inputs and tables'!$K$17+1,1))</f>
        <v>117639815.24044417</v>
      </c>
      <c r="P3259" s="10">
        <f ca="1">(P3258+(IF(K3258&lt;&gt;K3257,(-P3258*'inputs and tables'!$K$22-'inputs and tables'!$K$21)-P3258*'inputs and tables'!$K$22,0)*('inputs and tables'!$K$15+'inputs and tables'!$K$16)))*(IF(AND(K3258=0,'inputs and tables'!$K$16=1),data!C3258/data!C3259,1)*IF(AND(K3258=1,'inputs and tables'!$K$15=1),data!C3259/data!C3258,1))</f>
        <v>207663.19294976207</v>
      </c>
      <c r="R3259" s="36">
        <f ca="1">1-O3259/MAX($O$202:O3259)</f>
        <v>0</v>
      </c>
      <c r="S3259" s="36">
        <f>1-N3259/MAX($N$202:N3259)</f>
        <v>0.37847177197074322</v>
      </c>
    </row>
    <row r="3260" spans="1:19" x14ac:dyDescent="0.4">
      <c r="A3260" s="17">
        <f t="shared" si="154"/>
        <v>3258</v>
      </c>
      <c r="B3260">
        <v>1701734400</v>
      </c>
      <c r="C3260">
        <v>44084.39</v>
      </c>
      <c r="D3260" s="14">
        <f t="shared" si="155"/>
        <v>45265</v>
      </c>
      <c r="F3260">
        <f ca="1">IF(A3260&lt;$F$2,"",AVERAGE(INDIRECT("C"&amp;A3260-$F$2+3):C3260))</f>
        <v>36580.471363636367</v>
      </c>
      <c r="G3260" s="2">
        <f ca="1">IF(A3260&lt;$G$2,"",IF(A3260=$G$2,AVERAGE(INDIRECT("C"&amp;A3260-$G$2+3):C3260),G3259+(2/($G$2+3))*(C3260-G3259)))</f>
        <v>36133.41865435736</v>
      </c>
      <c r="J3260">
        <f ca="1">IF(F3260="","",IF(C3260&lt;(F3260*(1-'inputs and tables'!$K$14)),0,IF(C3260&gt;(F3260*(1+'inputs and tables'!$K$14)),1,J3259)))</f>
        <v>1</v>
      </c>
      <c r="K3260">
        <f ca="1">IF(G3260="","",IF(C3260&lt;(G3260*(1-'inputs and tables'!$K$14)),0,IF(C3260&gt;(G3260*(1+'inputs and tables'!$K$14)),1,K3259)))</f>
        <v>1</v>
      </c>
      <c r="N3260" s="13">
        <f t="shared" si="156"/>
        <v>158639.71355572357</v>
      </c>
      <c r="O3260" s="10">
        <f ca="1">(O3259+(IF(J3259&lt;&gt;J3258,(-O3259*'inputs and tables'!$K$22-'inputs and tables'!$K$21)-O3259*'inputs and tables'!$K$22,0)*('inputs and tables'!$K$15+'inputs and tables'!$K$16)))*(IF(AND(J3259=0,'inputs and tables'!$K$16=1),(data!C3259/data!C3260-1)*'inputs and tables'!$K$18+1,1)*IF(AND(J3259=1,'inputs and tables'!$K$15=1),(data!C3260/data!C3259-1)*'inputs and tables'!$K$17+1,1))</f>
        <v>130860349.90039964</v>
      </c>
      <c r="P3260" s="10">
        <f ca="1">(P3259+(IF(K3259&lt;&gt;K3258,(-P3259*'inputs and tables'!$K$22-'inputs and tables'!$K$21)-P3259*'inputs and tables'!$K$22,0)*('inputs and tables'!$K$15+'inputs and tables'!$K$16)))*(IF(AND(K3259=0,'inputs and tables'!$K$16=1),data!C3259/data!C3260,1)*IF(AND(K3259=1,'inputs and tables'!$K$15=1),data!C3260/data!C3259,1))</f>
        <v>218035.41234533541</v>
      </c>
      <c r="R3260" s="36">
        <f ca="1">1-O3260/MAX($O$202:O3260)</f>
        <v>0</v>
      </c>
      <c r="S3260" s="36">
        <f>1-N3260/MAX($N$202:N3260)</f>
        <v>0.34742810433715843</v>
      </c>
    </row>
    <row r="3261" spans="1:19" x14ac:dyDescent="0.4">
      <c r="A3261" s="17">
        <f t="shared" si="154"/>
        <v>3259</v>
      </c>
      <c r="B3261">
        <v>1701820800</v>
      </c>
      <c r="C3261">
        <v>43764.05</v>
      </c>
      <c r="D3261" s="14">
        <f t="shared" si="155"/>
        <v>45266</v>
      </c>
      <c r="F3261">
        <f ca="1">IF(A3261&lt;$F$2,"",AVERAGE(INDIRECT("C"&amp;A3261-$F$2+3):C3261))</f>
        <v>36823.118409090916</v>
      </c>
      <c r="G3261" s="2">
        <f ca="1">IF(A3261&lt;$G$2,"",IF(A3261=$G$2,AVERAGE(INDIRECT("C"&amp;A3261-$G$2+3):C3261),G3260+(2/($G$2+3))*(C3261-G3260)))</f>
        <v>36458.126371193219</v>
      </c>
      <c r="J3261">
        <f ca="1">IF(F3261="","",IF(C3261&lt;(F3261*(1-'inputs and tables'!$K$14)),0,IF(C3261&gt;(F3261*(1+'inputs and tables'!$K$14)),1,J3260)))</f>
        <v>1</v>
      </c>
      <c r="K3261">
        <f ca="1">IF(G3261="","",IF(C3261&lt;(G3261*(1-'inputs and tables'!$K$14)),0,IF(C3261&gt;(G3261*(1+'inputs and tables'!$K$14)),1,K3260)))</f>
        <v>1</v>
      </c>
      <c r="N3261" s="13">
        <f t="shared" si="156"/>
        <v>157486.95527007099</v>
      </c>
      <c r="O3261" s="10">
        <f ca="1">(O3260+(IF(J3260&lt;&gt;J3259,(-O3260*'inputs and tables'!$K$22-'inputs and tables'!$K$21)-O3260*'inputs and tables'!$K$22,0)*('inputs and tables'!$K$15+'inputs and tables'!$K$16)))*(IF(AND(J3260=0,'inputs and tables'!$K$16=1),(data!C3260/data!C3261-1)*'inputs and tables'!$K$18+1,1)*IF(AND(J3260=1,'inputs and tables'!$K$15=1),(data!C3261/data!C3260-1)*'inputs and tables'!$K$17+1,1))</f>
        <v>128720827.04217339</v>
      </c>
      <c r="P3261" s="10">
        <f ca="1">(P3260+(IF(K3260&lt;&gt;K3259,(-P3260*'inputs and tables'!$K$22-'inputs and tables'!$K$21)-P3260*'inputs and tables'!$K$22,0)*('inputs and tables'!$K$15+'inputs and tables'!$K$16)))*(IF(AND(K3260=0,'inputs and tables'!$K$16=1),data!C3260/data!C3261,1)*IF(AND(K3260=1,'inputs and tables'!$K$15=1),data!C3261/data!C3260,1))</f>
        <v>216451.05416343236</v>
      </c>
      <c r="R3261" s="36">
        <f ca="1">1-O3261/MAX($O$202:O3261)</f>
        <v>1.6349664813327225E-2</v>
      </c>
      <c r="S3261" s="36">
        <f>1-N3261/MAX($N$202:N3261)</f>
        <v>0.35217002956412957</v>
      </c>
    </row>
    <row r="3262" spans="1:19" x14ac:dyDescent="0.4">
      <c r="A3262" s="17">
        <f t="shared" si="154"/>
        <v>3260</v>
      </c>
      <c r="B3262">
        <v>1701907200</v>
      </c>
      <c r="C3262">
        <v>43280.95</v>
      </c>
      <c r="D3262" s="14">
        <f t="shared" si="155"/>
        <v>45267</v>
      </c>
      <c r="F3262">
        <f ca="1">IF(A3262&lt;$F$2,"",AVERAGE(INDIRECT("C"&amp;A3262-$F$2+3):C3262))</f>
        <v>37035.810000000005</v>
      </c>
      <c r="G3262" s="2">
        <f ca="1">IF(A3262&lt;$G$2,"",IF(A3262=$G$2,AVERAGE(INDIRECT("C"&amp;A3262-$G$2+3):C3262),G3261+(2/($G$2+3))*(C3262-G3261)))</f>
        <v>36748.459291567975</v>
      </c>
      <c r="J3262">
        <f ca="1">IF(F3262="","",IF(C3262&lt;(F3262*(1-'inputs and tables'!$K$14)),0,IF(C3262&gt;(F3262*(1+'inputs and tables'!$K$14)),1,J3261)))</f>
        <v>1</v>
      </c>
      <c r="K3262">
        <f ca="1">IF(G3262="","",IF(C3262&lt;(G3262*(1-'inputs and tables'!$K$14)),0,IF(C3262&gt;(G3262*(1+'inputs and tables'!$K$14)),1,K3261)))</f>
        <v>1</v>
      </c>
      <c r="N3262" s="13">
        <f t="shared" si="156"/>
        <v>155748.49760696688</v>
      </c>
      <c r="O3262" s="10">
        <f ca="1">(O3261+(IF(J3261&lt;&gt;J3260,(-O3261*'inputs and tables'!$K$22-'inputs and tables'!$K$21)-O3261*'inputs and tables'!$K$22,0)*('inputs and tables'!$K$15+'inputs and tables'!$K$16)))*(IF(AND(J3261=0,'inputs and tables'!$K$16=1),(data!C3261/data!C3262-1)*'inputs and tables'!$K$18+1,1)*IF(AND(J3261=1,'inputs and tables'!$K$15=1),(data!C3262/data!C3261-1)*'inputs and tables'!$K$17+1,1))</f>
        <v>125523766.41880403</v>
      </c>
      <c r="P3262" s="10">
        <f ca="1">(P3261+(IF(K3261&lt;&gt;K3260,(-P3261*'inputs and tables'!$K$22-'inputs and tables'!$K$21)-P3261*'inputs and tables'!$K$22,0)*('inputs and tables'!$K$15+'inputs and tables'!$K$16)))*(IF(AND(K3261=0,'inputs and tables'!$K$16=1),data!C3261/data!C3262,1)*IF(AND(K3261=1,'inputs and tables'!$K$15=1),data!C3262/data!C3261,1))</f>
        <v>214061.70710194344</v>
      </c>
      <c r="R3262" s="36">
        <f ca="1">1-O3262/MAX($O$202:O3262)</f>
        <v>4.0780752043360624E-2</v>
      </c>
      <c r="S3262" s="36">
        <f>1-N3262/MAX($N$202:N3262)</f>
        <v>0.35932125662646885</v>
      </c>
    </row>
    <row r="3263" spans="1:19" x14ac:dyDescent="0.4">
      <c r="A3263" s="17">
        <f t="shared" si="154"/>
        <v>3261</v>
      </c>
      <c r="B3263">
        <v>1701993600</v>
      </c>
      <c r="C3263">
        <v>44192.87</v>
      </c>
      <c r="D3263" s="14">
        <f t="shared" si="155"/>
        <v>45268</v>
      </c>
      <c r="F3263">
        <f ca="1">IF(A3263&lt;$F$2,"",AVERAGE(INDIRECT("C"&amp;A3263-$F$2+3):C3263))</f>
        <v>37255.95818181819</v>
      </c>
      <c r="G3263" s="2">
        <f ca="1">IF(A3263&lt;$G$2,"",IF(A3263=$G$2,AVERAGE(INDIRECT("C"&amp;A3263-$G$2+3):C3263),G3262+(2/($G$2+3))*(C3263-G3262)))</f>
        <v>37065.242725969336</v>
      </c>
      <c r="J3263">
        <f ca="1">IF(F3263="","",IF(C3263&lt;(F3263*(1-'inputs and tables'!$K$14)),0,IF(C3263&gt;(F3263*(1+'inputs and tables'!$K$14)),1,J3262)))</f>
        <v>1</v>
      </c>
      <c r="K3263">
        <f ca="1">IF(G3263="","",IF(C3263&lt;(G3263*(1-'inputs and tables'!$K$14)),0,IF(C3263&gt;(G3263*(1+'inputs and tables'!$K$14)),1,K3262)))</f>
        <v>1</v>
      </c>
      <c r="N3263" s="13">
        <f t="shared" si="156"/>
        <v>159030.08384612628</v>
      </c>
      <c r="O3263" s="10">
        <f ca="1">(O3262+(IF(J3262&lt;&gt;J3261,(-O3262*'inputs and tables'!$K$22-'inputs and tables'!$K$21)-O3262*'inputs and tables'!$K$22,0)*('inputs and tables'!$K$15+'inputs and tables'!$K$16)))*(IF(AND(J3262=0,'inputs and tables'!$K$16=1),(data!C3262/data!C3263-1)*'inputs and tables'!$K$18+1,1)*IF(AND(J3262=1,'inputs and tables'!$K$15=1),(data!C3263/data!C3262-1)*'inputs and tables'!$K$17+1,1))</f>
        <v>131474471.623136</v>
      </c>
      <c r="P3263" s="10">
        <f ca="1">(P3262+(IF(K3262&lt;&gt;K3261,(-P3262*'inputs and tables'!$K$22-'inputs and tables'!$K$21)-P3262*'inputs and tables'!$K$22,0)*('inputs and tables'!$K$15+'inputs and tables'!$K$16)))*(IF(AND(K3262=0,'inputs and tables'!$K$16=1),data!C3262/data!C3263,1)*IF(AND(K3262=1,'inputs and tables'!$K$15=1),data!C3263/data!C3262,1))</f>
        <v>218571.939708677</v>
      </c>
      <c r="R3263" s="36">
        <f ca="1">1-O3263/MAX($O$202:O3263)</f>
        <v>0</v>
      </c>
      <c r="S3263" s="36">
        <f>1-N3263/MAX($N$202:N3263)</f>
        <v>0.34582229785460283</v>
      </c>
    </row>
    <row r="3264" spans="1:19" x14ac:dyDescent="0.4">
      <c r="A3264" s="17">
        <f t="shared" si="154"/>
        <v>3262</v>
      </c>
      <c r="B3264">
        <v>1702080000</v>
      </c>
      <c r="C3264">
        <v>43723.25</v>
      </c>
      <c r="D3264" s="14">
        <f t="shared" si="155"/>
        <v>45269</v>
      </c>
      <c r="F3264">
        <f ca="1">IF(A3264&lt;$F$2,"",AVERAGE(INDIRECT("C"&amp;A3264-$F$2+3):C3264))</f>
        <v>37473.425000000003</v>
      </c>
      <c r="G3264" s="2">
        <f ca="1">IF(A3264&lt;$G$2,"",IF(A3264=$G$2,AVERAGE(INDIRECT("C"&amp;A3264-$G$2+3):C3264),G3263+(2/($G$2+3))*(C3264-G3263)))</f>
        <v>37348.562184438728</v>
      </c>
      <c r="J3264">
        <f ca="1">IF(F3264="","",IF(C3264&lt;(F3264*(1-'inputs and tables'!$K$14)),0,IF(C3264&gt;(F3264*(1+'inputs and tables'!$K$14)),1,J3263)))</f>
        <v>1</v>
      </c>
      <c r="K3264">
        <f ca="1">IF(G3264="","",IF(C3264&lt;(G3264*(1-'inputs and tables'!$K$14)),0,IF(C3264&gt;(G3264*(1+'inputs and tables'!$K$14)),1,K3263)))</f>
        <v>1</v>
      </c>
      <c r="N3264" s="13">
        <f t="shared" si="156"/>
        <v>157340.1345856275</v>
      </c>
      <c r="O3264" s="10">
        <f ca="1">(O3263+(IF(J3263&lt;&gt;J3262,(-O3263*'inputs and tables'!$K$22-'inputs and tables'!$K$21)-O3263*'inputs and tables'!$K$22,0)*('inputs and tables'!$K$15+'inputs and tables'!$K$16)))*(IF(AND(J3263=0,'inputs and tables'!$K$16=1),(data!C3263/data!C3264-1)*'inputs and tables'!$K$18+1,1)*IF(AND(J3263=1,'inputs and tables'!$K$15=1),(data!C3264/data!C3263-1)*'inputs and tables'!$K$17+1,1))</f>
        <v>128330936.40878515</v>
      </c>
      <c r="P3264" s="10">
        <f ca="1">(P3263+(IF(K3263&lt;&gt;K3262,(-P3263*'inputs and tables'!$K$22-'inputs and tables'!$K$21)-P3263*'inputs and tables'!$K$22,0)*('inputs and tables'!$K$15+'inputs and tables'!$K$16)))*(IF(AND(K3263=0,'inputs and tables'!$K$16=1),data!C3263/data!C3264,1)*IF(AND(K3263=1,'inputs and tables'!$K$15=1),data!C3264/data!C3263,1))</f>
        <v>216249.26289845878</v>
      </c>
      <c r="R3264" s="36">
        <f ca="1">1-O3264/MAX($O$202:O3264)</f>
        <v>2.3909852426420963E-2</v>
      </c>
      <c r="S3264" s="36">
        <f>1-N3264/MAX($N$202:N3264)</f>
        <v>0.35277398332969245</v>
      </c>
    </row>
    <row r="3265" spans="1:19" x14ac:dyDescent="0.4">
      <c r="A3265" s="17">
        <f t="shared" si="154"/>
        <v>3263</v>
      </c>
      <c r="B3265">
        <v>1702166400</v>
      </c>
      <c r="C3265">
        <v>43793.68</v>
      </c>
      <c r="D3265" s="14">
        <f t="shared" si="155"/>
        <v>45270</v>
      </c>
      <c r="F3265">
        <f ca="1">IF(A3265&lt;$F$2,"",AVERAGE(INDIRECT("C"&amp;A3265-$F$2+3):C3265))</f>
        <v>37698.142954545452</v>
      </c>
      <c r="G3265" s="2">
        <f ca="1">IF(A3265&lt;$G$2,"",IF(A3265=$G$2,AVERAGE(INDIRECT("C"&amp;A3265-$G$2+3):C3265),G3264+(2/($G$2+3))*(C3265-G3264)))</f>
        <v>37622.822517015804</v>
      </c>
      <c r="J3265">
        <f ca="1">IF(F3265="","",IF(C3265&lt;(F3265*(1-'inputs and tables'!$K$14)),0,IF(C3265&gt;(F3265*(1+'inputs and tables'!$K$14)),1,J3264)))</f>
        <v>1</v>
      </c>
      <c r="K3265">
        <f ca="1">IF(G3265="","",IF(C3265&lt;(G3265*(1-'inputs and tables'!$K$14)),0,IF(C3265&gt;(G3265*(1+'inputs and tables'!$K$14)),1,K3264)))</f>
        <v>1</v>
      </c>
      <c r="N3265" s="13">
        <f t="shared" si="156"/>
        <v>157593.58019360187</v>
      </c>
      <c r="O3265" s="10">
        <f ca="1">(O3264+(IF(J3264&lt;&gt;J3263,(-O3264*'inputs and tables'!$K$22-'inputs and tables'!$K$21)-O3264*'inputs and tables'!$K$22,0)*('inputs and tables'!$K$15+'inputs and tables'!$K$16)))*(IF(AND(J3264=0,'inputs and tables'!$K$16=1),(data!C3264/data!C3265-1)*'inputs and tables'!$K$18+1,1)*IF(AND(J3264=1,'inputs and tables'!$K$15=1),(data!C3265/data!C3264-1)*'inputs and tables'!$K$17+1,1))</f>
        <v>128796050.11065678</v>
      </c>
      <c r="P3265" s="10">
        <f ca="1">(P3264+(IF(K3264&lt;&gt;K3263,(-P3264*'inputs and tables'!$K$22-'inputs and tables'!$K$21)-P3264*'inputs and tables'!$K$22,0)*('inputs and tables'!$K$15+'inputs and tables'!$K$16)))*(IF(AND(K3264=0,'inputs and tables'!$K$16=1),data!C3264/data!C3265,1)*IF(AND(K3264=1,'inputs and tables'!$K$15=1),data!C3265/data!C3264,1))</f>
        <v>216597.60012375514</v>
      </c>
      <c r="R3265" s="36">
        <f ca="1">1-O3265/MAX($O$202:O3265)</f>
        <v>2.0372179324338768E-2</v>
      </c>
      <c r="S3265" s="36">
        <f>1-N3265/MAX($N$202:N3265)</f>
        <v>0.35173142294467785</v>
      </c>
    </row>
    <row r="3266" spans="1:19" x14ac:dyDescent="0.4">
      <c r="A3266" s="17">
        <f t="shared" si="154"/>
        <v>3264</v>
      </c>
      <c r="B3266">
        <v>1702252800</v>
      </c>
      <c r="C3266">
        <v>41229.61</v>
      </c>
      <c r="D3266" s="14">
        <f t="shared" si="155"/>
        <v>45271</v>
      </c>
      <c r="F3266">
        <f ca="1">IF(A3266&lt;$F$2,"",AVERAGE(INDIRECT("C"&amp;A3266-$F$2+3):C3266))</f>
        <v>37860.510909090917</v>
      </c>
      <c r="G3266" s="2">
        <f ca="1">IF(A3266&lt;$G$2,"",IF(A3266=$G$2,AVERAGE(INDIRECT("C"&amp;A3266-$G$2+3):C3266),G3265+(2/($G$2+3))*(C3266-G3265)))</f>
        <v>37776.302835440663</v>
      </c>
      <c r="J3266">
        <f ca="1">IF(F3266="","",IF(C3266&lt;(F3266*(1-'inputs and tables'!$K$14)),0,IF(C3266&gt;(F3266*(1+'inputs and tables'!$K$14)),1,J3265)))</f>
        <v>1</v>
      </c>
      <c r="K3266">
        <f ca="1">IF(G3266="","",IF(C3266&lt;(G3266*(1-'inputs and tables'!$K$14)),0,IF(C3266&gt;(G3266*(1+'inputs and tables'!$K$14)),1,K3265)))</f>
        <v>1</v>
      </c>
      <c r="N3266" s="13">
        <f t="shared" si="156"/>
        <v>148366.6558710282</v>
      </c>
      <c r="O3266" s="10">
        <f ca="1">(O3265+(IF(J3265&lt;&gt;J3264,(-O3265*'inputs and tables'!$K$22-'inputs and tables'!$K$21)-O3265*'inputs and tables'!$K$22,0)*('inputs and tables'!$K$15+'inputs and tables'!$K$16)))*(IF(AND(J3265=0,'inputs and tables'!$K$16=1),(data!C3265/data!C3266-1)*'inputs and tables'!$K$18+1,1)*IF(AND(J3265=1,'inputs and tables'!$K$15=1),(data!C3266/data!C3265-1)*'inputs and tables'!$K$17+1,1))</f>
        <v>111829111.08049831</v>
      </c>
      <c r="P3266" s="10">
        <f ca="1">(P3265+(IF(K3265&lt;&gt;K3264,(-P3265*'inputs and tables'!$K$22-'inputs and tables'!$K$21)-P3265*'inputs and tables'!$K$22,0)*('inputs and tables'!$K$15+'inputs and tables'!$K$16)))*(IF(AND(K3265=0,'inputs and tables'!$K$16=1),data!C3265/data!C3266,1)*IF(AND(K3265=1,'inputs and tables'!$K$15=1),data!C3266/data!C3265,1))</f>
        <v>203916.05775167505</v>
      </c>
      <c r="R3266" s="36">
        <f ca="1">1-O3266/MAX($O$202:O3266)</f>
        <v>0.14942338463203708</v>
      </c>
      <c r="S3266" s="36">
        <f>1-N3266/MAX($N$202:N3266)</f>
        <v>0.3896868085247488</v>
      </c>
    </row>
    <row r="3267" spans="1:19" x14ac:dyDescent="0.4">
      <c r="A3267" s="17">
        <f t="shared" si="154"/>
        <v>3265</v>
      </c>
      <c r="B3267">
        <v>1702339200</v>
      </c>
      <c r="C3267">
        <v>41477.39</v>
      </c>
      <c r="D3267" s="14">
        <f t="shared" si="155"/>
        <v>45272</v>
      </c>
      <c r="F3267">
        <f ca="1">IF(A3267&lt;$F$2,"",AVERAGE(INDIRECT("C"&amp;A3267-$F$2+3):C3267))</f>
        <v>38018.304318181821</v>
      </c>
      <c r="G3267" s="2">
        <f ca="1">IF(A3267&lt;$G$2,"",IF(A3267=$G$2,AVERAGE(INDIRECT("C"&amp;A3267-$G$2+3):C3267),G3266+(2/($G$2+3))*(C3267-G3266)))</f>
        <v>37933.795906272979</v>
      </c>
      <c r="J3267">
        <f ca="1">IF(F3267="","",IF(C3267&lt;(F3267*(1-'inputs and tables'!$K$14)),0,IF(C3267&gt;(F3267*(1+'inputs and tables'!$K$14)),1,J3266)))</f>
        <v>1</v>
      </c>
      <c r="K3267">
        <f ca="1">IF(G3267="","",IF(C3267&lt;(G3267*(1-'inputs and tables'!$K$14)),0,IF(C3267&gt;(G3267*(1+'inputs and tables'!$K$14)),1,K3266)))</f>
        <v>1</v>
      </c>
      <c r="N3267" s="13">
        <f t="shared" si="156"/>
        <v>149258.30364532737</v>
      </c>
      <c r="O3267" s="10">
        <f ca="1">(O3266+(IF(J3266&lt;&gt;J3265,(-O3266*'inputs and tables'!$K$22-'inputs and tables'!$K$21)-O3266*'inputs and tables'!$K$22,0)*('inputs and tables'!$K$15+'inputs and tables'!$K$16)))*(IF(AND(J3266=0,'inputs and tables'!$K$16=1),(data!C3266/data!C3267-1)*'inputs and tables'!$K$18+1,1)*IF(AND(J3266=1,'inputs and tables'!$K$15=1),(data!C3267/data!C3266-1)*'inputs and tables'!$K$17+1,1))</f>
        <v>113341259.47513346</v>
      </c>
      <c r="P3267" s="10">
        <f ca="1">(P3266+(IF(K3266&lt;&gt;K3265,(-P3266*'inputs and tables'!$K$22-'inputs and tables'!$K$21)-P3266*'inputs and tables'!$K$22,0)*('inputs and tables'!$K$15+'inputs and tables'!$K$16)))*(IF(AND(K3266=0,'inputs and tables'!$K$16=1),data!C3266/data!C3267,1)*IF(AND(K3266=1,'inputs and tables'!$K$15=1),data!C3267/data!C3266,1))</f>
        <v>205141.54401724268</v>
      </c>
      <c r="R3267" s="36">
        <f ca="1">1-O3267/MAX($O$202:O3267)</f>
        <v>0.13792192449329888</v>
      </c>
      <c r="S3267" s="36">
        <f>1-N3267/MAX($N$202:N3267)</f>
        <v>0.38601897362202386</v>
      </c>
    </row>
    <row r="3268" spans="1:19" x14ac:dyDescent="0.4">
      <c r="A3268" s="17">
        <f t="shared" si="154"/>
        <v>3266</v>
      </c>
      <c r="B3268">
        <v>1702425600</v>
      </c>
      <c r="C3268">
        <v>42885.54</v>
      </c>
      <c r="D3268" s="14">
        <f t="shared" si="155"/>
        <v>45273</v>
      </c>
      <c r="F3268">
        <f ca="1">IF(A3268&lt;$F$2,"",AVERAGE(INDIRECT("C"&amp;A3268-$F$2+3):C3268))</f>
        <v>38209.025909090917</v>
      </c>
      <c r="G3268" s="2">
        <f ca="1">IF(A3268&lt;$G$2,"",IF(A3268=$G$2,AVERAGE(INDIRECT("C"&amp;A3268-$G$2+3):C3268),G3267+(2/($G$2+3))*(C3268-G3267)))</f>
        <v>38144.508420899663</v>
      </c>
      <c r="J3268">
        <f ca="1">IF(F3268="","",IF(C3268&lt;(F3268*(1-'inputs and tables'!$K$14)),0,IF(C3268&gt;(F3268*(1+'inputs and tables'!$K$14)),1,J3267)))</f>
        <v>1</v>
      </c>
      <c r="K3268">
        <f ca="1">IF(G3268="","",IF(C3268&lt;(G3268*(1-'inputs and tables'!$K$14)),0,IF(C3268&gt;(G3268*(1+'inputs and tables'!$K$14)),1,K3267)))</f>
        <v>1</v>
      </c>
      <c r="N3268" s="13">
        <f t="shared" si="156"/>
        <v>154325.59645903064</v>
      </c>
      <c r="O3268" s="10">
        <f ca="1">(O3267+(IF(J3267&lt;&gt;J3266,(-O3267*'inputs and tables'!$K$22-'inputs and tables'!$K$21)-O3267*'inputs and tables'!$K$22,0)*('inputs and tables'!$K$15+'inputs and tables'!$K$16)))*(IF(AND(J3267=0,'inputs and tables'!$K$16=1),(data!C3267/data!C3268-1)*'inputs and tables'!$K$18+1,1)*IF(AND(J3267=1,'inputs and tables'!$K$15=1),(data!C3268/data!C3267-1)*'inputs and tables'!$K$17+1,1))</f>
        <v>121999069.49385202</v>
      </c>
      <c r="P3268" s="10">
        <f ca="1">(P3267+(IF(K3267&lt;&gt;K3266,(-P3267*'inputs and tables'!$K$22-'inputs and tables'!$K$21)-P3267*'inputs and tables'!$K$22,0)*('inputs and tables'!$K$15+'inputs and tables'!$K$16)))*(IF(AND(K3267=0,'inputs and tables'!$K$16=1),data!C3267/data!C3268,1)*IF(AND(K3267=1,'inputs and tables'!$K$15=1),data!C3268/data!C3267,1))</f>
        <v>212106.06288421771</v>
      </c>
      <c r="R3268" s="36">
        <f ca="1">1-O3268/MAX($O$202:O3268)</f>
        <v>7.2070281114684165E-2</v>
      </c>
      <c r="S3268" s="36">
        <f>1-N3268/MAX($N$202:N3268)</f>
        <v>0.36517442717649906</v>
      </c>
    </row>
    <row r="3269" spans="1:19" x14ac:dyDescent="0.4">
      <c r="A3269" s="17">
        <f t="shared" ref="A3269:A3332" si="157">A3268+1</f>
        <v>3267</v>
      </c>
      <c r="B3269">
        <v>1702512000</v>
      </c>
      <c r="C3269">
        <v>43027.77</v>
      </c>
      <c r="D3269" s="14">
        <f t="shared" si="155"/>
        <v>45274</v>
      </c>
      <c r="F3269">
        <f ca="1">IF(A3269&lt;$F$2,"",AVERAGE(INDIRECT("C"&amp;A3269-$F$2+3):C3269))</f>
        <v>38399.284318181824</v>
      </c>
      <c r="G3269" s="2">
        <f ca="1">IF(A3269&lt;$G$2,"",IF(A3269=$G$2,AVERAGE(INDIRECT("C"&amp;A3269-$G$2+3):C3269),G3268+(2/($G$2+3))*(C3269-G3268)))</f>
        <v>38352.306785967761</v>
      </c>
      <c r="J3269">
        <f ca="1">IF(F3269="","",IF(C3269&lt;(F3269*(1-'inputs and tables'!$K$14)),0,IF(C3269&gt;(F3269*(1+'inputs and tables'!$K$14)),1,J3268)))</f>
        <v>1</v>
      </c>
      <c r="K3269">
        <f ca="1">IF(G3269="","",IF(C3269&lt;(G3269*(1-'inputs and tables'!$K$14)),0,IF(C3269&gt;(G3269*(1+'inputs and tables'!$K$14)),1,K3268)))</f>
        <v>1</v>
      </c>
      <c r="N3269" s="13">
        <f t="shared" si="156"/>
        <v>154837.41768325606</v>
      </c>
      <c r="O3269" s="10">
        <f ca="1">(O3268+(IF(J3268&lt;&gt;J3267,(-O3268*'inputs and tables'!$K$22-'inputs and tables'!$K$21)-O3268*'inputs and tables'!$K$22,0)*('inputs and tables'!$K$15+'inputs and tables'!$K$16)))*(IF(AND(J3268=0,'inputs and tables'!$K$16=1),(data!C3268/data!C3269-1)*'inputs and tables'!$K$18+1,1)*IF(AND(J3268=1,'inputs and tables'!$K$15=1),(data!C3269/data!C3268-1)*'inputs and tables'!$K$17+1,1))</f>
        <v>122909442.4825505</v>
      </c>
      <c r="P3269" s="10">
        <f ca="1">(P3268+(IF(K3268&lt;&gt;K3267,(-P3268*'inputs and tables'!$K$22-'inputs and tables'!$K$21)-P3268*'inputs and tables'!$K$22,0)*('inputs and tables'!$K$15+'inputs and tables'!$K$16)))*(IF(AND(K3268=0,'inputs and tables'!$K$16=1),data!C3268/data!C3269,1)*IF(AND(K3268=1,'inputs and tables'!$K$15=1),data!C3269/data!C3268,1))</f>
        <v>212809.51316895289</v>
      </c>
      <c r="R3269" s="36">
        <f ca="1">1-O3269/MAX($O$202:O3269)</f>
        <v>6.5145948371914009E-2</v>
      </c>
      <c r="S3269" s="36">
        <f>1-N3269/MAX($N$202:N3269)</f>
        <v>0.36306902658640061</v>
      </c>
    </row>
    <row r="3270" spans="1:19" x14ac:dyDescent="0.4">
      <c r="A3270" s="17">
        <f t="shared" si="157"/>
        <v>3268</v>
      </c>
      <c r="B3270">
        <v>1702598400</v>
      </c>
      <c r="C3270">
        <v>41933.89</v>
      </c>
      <c r="D3270" s="14">
        <f t="shared" si="155"/>
        <v>45275</v>
      </c>
      <c r="F3270">
        <f ca="1">IF(A3270&lt;$F$2,"",AVERAGE(INDIRECT("C"&amp;A3270-$F$2+3):C3270))</f>
        <v>38546.870454545453</v>
      </c>
      <c r="G3270" s="2">
        <f ca="1">IF(A3270&lt;$G$2,"",IF(A3270=$G$2,AVERAGE(INDIRECT("C"&amp;A3270-$G$2+3):C3270),G3269+(2/($G$2+3))*(C3270-G3269)))</f>
        <v>38504.714582309556</v>
      </c>
      <c r="J3270">
        <f ca="1">IF(F3270="","",IF(C3270&lt;(F3270*(1-'inputs and tables'!$K$14)),0,IF(C3270&gt;(F3270*(1+'inputs and tables'!$K$14)),1,J3269)))</f>
        <v>1</v>
      </c>
      <c r="K3270">
        <f ca="1">IF(G3270="","",IF(C3270&lt;(G3270*(1-'inputs and tables'!$K$14)),0,IF(C3270&gt;(G3270*(1+'inputs and tables'!$K$14)),1,K3269)))</f>
        <v>1</v>
      </c>
      <c r="N3270" s="13">
        <f t="shared" si="156"/>
        <v>150901.03997984825</v>
      </c>
      <c r="O3270" s="10">
        <f ca="1">(O3269+(IF(J3269&lt;&gt;J3268,(-O3269*'inputs and tables'!$K$22-'inputs and tables'!$K$21)-O3269*'inputs and tables'!$K$22,0)*('inputs and tables'!$K$15+'inputs and tables'!$K$16)))*(IF(AND(J3269=0,'inputs and tables'!$K$16=1),(data!C3269/data!C3270-1)*'inputs and tables'!$K$18+1,1)*IF(AND(J3269=1,'inputs and tables'!$K$15=1),(data!C3270/data!C3269-1)*'inputs and tables'!$K$17+1,1))</f>
        <v>115878903.66723828</v>
      </c>
      <c r="P3270" s="10">
        <f ca="1">(P3269+(IF(K3269&lt;&gt;K3268,(-P3269*'inputs and tables'!$K$22-'inputs and tables'!$K$21)-P3269*'inputs and tables'!$K$22,0)*('inputs and tables'!$K$15+'inputs and tables'!$K$16)))*(IF(AND(K3269=0,'inputs and tables'!$K$16=1),data!C3269/data!C3270,1)*IF(AND(K3269=1,'inputs and tables'!$K$15=1),data!C3270/data!C3269,1))</f>
        <v>207399.33108735181</v>
      </c>
      <c r="R3270" s="36">
        <f ca="1">1-O3270/MAX($O$202:O3270)</f>
        <v>0.11862050300229776</v>
      </c>
      <c r="S3270" s="36">
        <f>1-N3270/MAX($N$202:N3270)</f>
        <v>0.37926150073037013</v>
      </c>
    </row>
    <row r="3271" spans="1:19" x14ac:dyDescent="0.4">
      <c r="A3271" s="17">
        <f t="shared" si="157"/>
        <v>3269</v>
      </c>
      <c r="B3271">
        <v>1702684800</v>
      </c>
      <c r="C3271">
        <v>42237.29</v>
      </c>
      <c r="D3271" s="14">
        <f t="shared" si="155"/>
        <v>45276</v>
      </c>
      <c r="F3271">
        <f ca="1">IF(A3271&lt;$F$2,"",AVERAGE(INDIRECT("C"&amp;A3271-$F$2+3):C3271))</f>
        <v>38712.490681818184</v>
      </c>
      <c r="G3271" s="2">
        <f ca="1">IF(A3271&lt;$G$2,"",IF(A3271=$G$2,AVERAGE(INDIRECT("C"&amp;A3271-$G$2+3):C3271),G3270+(2/($G$2+3))*(C3271-G3270)))</f>
        <v>38663.547578807025</v>
      </c>
      <c r="J3271">
        <f ca="1">IF(F3271="","",IF(C3271&lt;(F3271*(1-'inputs and tables'!$K$14)),0,IF(C3271&gt;(F3271*(1+'inputs and tables'!$K$14)),1,J3270)))</f>
        <v>1</v>
      </c>
      <c r="K3271">
        <f ca="1">IF(G3271="","",IF(C3271&lt;(G3271*(1-'inputs and tables'!$K$14)),0,IF(C3271&gt;(G3271*(1+'inputs and tables'!$K$14)),1,K3270)))</f>
        <v>1</v>
      </c>
      <c r="N3271" s="13">
        <f t="shared" si="156"/>
        <v>151992.83889308729</v>
      </c>
      <c r="O3271" s="10">
        <f ca="1">(O3270+(IF(J3270&lt;&gt;J3269,(-O3270*'inputs and tables'!$K$22-'inputs and tables'!$K$21)-O3270*'inputs and tables'!$K$22,0)*('inputs and tables'!$K$15+'inputs and tables'!$K$16)))*(IF(AND(J3270=0,'inputs and tables'!$K$16=1),(data!C3270/data!C3271-1)*'inputs and tables'!$K$18+1,1)*IF(AND(J3270=1,'inputs and tables'!$K$15=1),(data!C3271/data!C3270-1)*'inputs and tables'!$K$17+1,1))</f>
        <v>117765319.01264124</v>
      </c>
      <c r="P3271" s="10">
        <f ca="1">(P3270+(IF(K3270&lt;&gt;K3269,(-P3270*'inputs and tables'!$K$22-'inputs and tables'!$K$21)-P3270*'inputs and tables'!$K$22,0)*('inputs and tables'!$K$15+'inputs and tables'!$K$16)))*(IF(AND(K3270=0,'inputs and tables'!$K$16=1),data!C3270/data!C3271,1)*IF(AND(K3270=1,'inputs and tables'!$K$15=1),data!C3271/data!C3270,1))</f>
        <v>208899.90632737611</v>
      </c>
      <c r="R3271" s="36">
        <f ca="1">1-O3271/MAX($O$202:O3271)</f>
        <v>0.10427235372195498</v>
      </c>
      <c r="S3271" s="36">
        <f>1-N3271/MAX($N$202:N3271)</f>
        <v>0.37477033473841459</v>
      </c>
    </row>
    <row r="3272" spans="1:19" x14ac:dyDescent="0.4">
      <c r="A3272" s="17">
        <f t="shared" si="157"/>
        <v>3270</v>
      </c>
      <c r="B3272">
        <v>1702771200</v>
      </c>
      <c r="C3272">
        <v>41349.589999999997</v>
      </c>
      <c r="D3272" s="14">
        <f t="shared" si="155"/>
        <v>45277</v>
      </c>
      <c r="F3272">
        <f ca="1">IF(A3272&lt;$F$2,"",AVERAGE(INDIRECT("C"&amp;A3272-$F$2+3):C3272))</f>
        <v>38862.907045454551</v>
      </c>
      <c r="G3272" s="2">
        <f ca="1">IF(A3272&lt;$G$2,"",IF(A3272=$G$2,AVERAGE(INDIRECT("C"&amp;A3272-$G$2+3):C3272),G3271+(2/($G$2+3))*(C3272-G3271)))</f>
        <v>38777.847256304602</v>
      </c>
      <c r="J3272">
        <f ca="1">IF(F3272="","",IF(C3272&lt;(F3272*(1-'inputs and tables'!$K$14)),0,IF(C3272&gt;(F3272*(1+'inputs and tables'!$K$14)),1,J3271)))</f>
        <v>1</v>
      </c>
      <c r="K3272">
        <f ca="1">IF(G3272="","",IF(C3272&lt;(G3272*(1-'inputs and tables'!$K$14)),0,IF(C3272&gt;(G3272*(1+'inputs and tables'!$K$14)),1,K3271)))</f>
        <v>1</v>
      </c>
      <c r="N3272" s="13">
        <f t="shared" si="156"/>
        <v>148798.40944258528</v>
      </c>
      <c r="O3272" s="10">
        <f ca="1">(O3271+(IF(J3271&lt;&gt;J3270,(-O3271*'inputs and tables'!$K$22-'inputs and tables'!$K$21)-O3271*'inputs and tables'!$K$22,0)*('inputs and tables'!$K$15+'inputs and tables'!$K$16)))*(IF(AND(J3271=0,'inputs and tables'!$K$16=1),(data!C3271/data!C3272-1)*'inputs and tables'!$K$18+1,1)*IF(AND(J3271=1,'inputs and tables'!$K$15=1),(data!C3272/data!C3271-1)*'inputs and tables'!$K$17+1,1))</f>
        <v>112196410.21671887</v>
      </c>
      <c r="P3272" s="10">
        <f ca="1">(P3271+(IF(K3271&lt;&gt;K3270,(-P3271*'inputs and tables'!$K$22-'inputs and tables'!$K$21)-P3271*'inputs and tables'!$K$22,0)*('inputs and tables'!$K$15+'inputs and tables'!$K$16)))*(IF(AND(K3271=0,'inputs and tables'!$K$16=1),data!C3271/data!C3272,1)*IF(AND(K3271=1,'inputs and tables'!$K$15=1),data!C3272/data!C3271,1))</f>
        <v>204509.46255489893</v>
      </c>
      <c r="R3272" s="36">
        <f ca="1">1-O3272/MAX($O$202:O3272)</f>
        <v>0.14662969296181383</v>
      </c>
      <c r="S3272" s="36">
        <f>1-N3272/MAX($N$202:N3272)</f>
        <v>0.38791076997591944</v>
      </c>
    </row>
    <row r="3273" spans="1:19" x14ac:dyDescent="0.4">
      <c r="A3273" s="17">
        <f t="shared" si="157"/>
        <v>3271</v>
      </c>
      <c r="B3273">
        <v>1702857600</v>
      </c>
      <c r="C3273">
        <v>42650.01</v>
      </c>
      <c r="D3273" s="14">
        <f t="shared" si="155"/>
        <v>45278</v>
      </c>
      <c r="F3273">
        <f ca="1">IF(A3273&lt;$F$2,"",AVERAGE(INDIRECT("C"&amp;A3273-$F$2+3):C3273))</f>
        <v>39034.793409090911</v>
      </c>
      <c r="G3273" s="2">
        <f ca="1">IF(A3273&lt;$G$2,"",IF(A3273=$G$2,AVERAGE(INDIRECT("C"&amp;A3273-$G$2+3):C3273),G3272+(2/($G$2+3))*(C3273-G3272)))</f>
        <v>38942.620139015045</v>
      </c>
      <c r="J3273">
        <f ca="1">IF(F3273="","",IF(C3273&lt;(F3273*(1-'inputs and tables'!$K$14)),0,IF(C3273&gt;(F3273*(1+'inputs and tables'!$K$14)),1,J3272)))</f>
        <v>1</v>
      </c>
      <c r="K3273">
        <f ca="1">IF(G3273="","",IF(C3273&lt;(G3273*(1-'inputs and tables'!$K$14)),0,IF(C3273&gt;(G3273*(1+'inputs and tables'!$K$14)),1,K3272)))</f>
        <v>1</v>
      </c>
      <c r="N3273" s="13">
        <f t="shared" si="156"/>
        <v>153478.0308755264</v>
      </c>
      <c r="O3273" s="10">
        <f ca="1">(O3272+(IF(J3272&lt;&gt;J3271,(-O3272*'inputs and tables'!$K$22-'inputs and tables'!$K$21)-O3272*'inputs and tables'!$K$22,0)*('inputs and tables'!$K$15+'inputs and tables'!$K$16)))*(IF(AND(J3272=0,'inputs and tables'!$K$16=1),(data!C3272/data!C3273-1)*'inputs and tables'!$K$18+1,1)*IF(AND(J3272=1,'inputs and tables'!$K$15=1),(data!C3273/data!C3272-1)*'inputs and tables'!$K$17+1,1))</f>
        <v>120135558.47650956</v>
      </c>
      <c r="P3273" s="10">
        <f ca="1">(P3272+(IF(K3272&lt;&gt;K3271,(-P3272*'inputs and tables'!$K$22-'inputs and tables'!$K$21)-P3272*'inputs and tables'!$K$22,0)*('inputs and tables'!$K$15+'inputs and tables'!$K$16)))*(IF(AND(K3272=0,'inputs and tables'!$K$16=1),data!C3272/data!C3273,1)*IF(AND(K3272=1,'inputs and tables'!$K$15=1),data!C3273/data!C3272,1))</f>
        <v>210941.16345678555</v>
      </c>
      <c r="R3273" s="36">
        <f ca="1">1-O3273/MAX($O$202:O3273)</f>
        <v>8.6244219175329984E-2</v>
      </c>
      <c r="S3273" s="36">
        <f>1-N3273/MAX($N$202:N3273)</f>
        <v>0.36866092792167127</v>
      </c>
    </row>
    <row r="3274" spans="1:19" x14ac:dyDescent="0.4">
      <c r="A3274" s="17">
        <f t="shared" si="157"/>
        <v>3272</v>
      </c>
      <c r="B3274">
        <v>1702944000</v>
      </c>
      <c r="C3274">
        <v>42266.22</v>
      </c>
      <c r="D3274" s="14">
        <f t="shared" si="155"/>
        <v>45279</v>
      </c>
      <c r="F3274">
        <f ca="1">IF(A3274&lt;$F$2,"",AVERAGE(INDIRECT("C"&amp;A3274-$F$2+3):C3274))</f>
        <v>39199.129772727269</v>
      </c>
      <c r="G3274" s="2">
        <f ca="1">IF(A3274&lt;$G$2,"",IF(A3274=$G$2,AVERAGE(INDIRECT("C"&amp;A3274-$G$2+3):C3274),G3273+(2/($G$2+3))*(C3274-G3273)))</f>
        <v>39084.049920333557</v>
      </c>
      <c r="J3274">
        <f ca="1">IF(F3274="","",IF(C3274&lt;(F3274*(1-'inputs and tables'!$K$14)),0,IF(C3274&gt;(F3274*(1+'inputs and tables'!$K$14)),1,J3273)))</f>
        <v>1</v>
      </c>
      <c r="K3274">
        <f ca="1">IF(G3274="","",IF(C3274&lt;(G3274*(1-'inputs and tables'!$K$14)),0,IF(C3274&gt;(G3274*(1+'inputs and tables'!$K$14)),1,K3273)))</f>
        <v>1</v>
      </c>
      <c r="N3274" s="13">
        <f t="shared" si="156"/>
        <v>152096.94483428705</v>
      </c>
      <c r="O3274" s="10">
        <f ca="1">(O3273+(IF(J3273&lt;&gt;J3272,(-O3273*'inputs and tables'!$K$22-'inputs and tables'!$K$21)-O3273*'inputs and tables'!$K$22,0)*('inputs and tables'!$K$15+'inputs and tables'!$K$16)))*(IF(AND(J3273=0,'inputs and tables'!$K$16=1),(data!C3273/data!C3274-1)*'inputs and tables'!$K$18+1,1)*IF(AND(J3273=1,'inputs and tables'!$K$15=1),(data!C3274/data!C3273-1)*'inputs and tables'!$K$17+1,1))</f>
        <v>117703194.25262487</v>
      </c>
      <c r="P3274" s="10">
        <f ca="1">(P3273+(IF(K3273&lt;&gt;K3272,(-P3273*'inputs and tables'!$K$22-'inputs and tables'!$K$21)-P3273*'inputs and tables'!$K$22,0)*('inputs and tables'!$K$15+'inputs and tables'!$K$16)))*(IF(AND(K3273=0,'inputs and tables'!$K$16=1),data!C3273/data!C3274,1)*IF(AND(K3273=1,'inputs and tables'!$K$15=1),data!C3274/data!C3273,1))</f>
        <v>209042.99018266253</v>
      </c>
      <c r="R3274" s="36">
        <f ca="1">1-O3274/MAX($O$202:O3274)</f>
        <v>0.10474487708903446</v>
      </c>
      <c r="S3274" s="36">
        <f>1-N3274/MAX($N$202:N3274)</f>
        <v>0.37434209007082309</v>
      </c>
    </row>
    <row r="3275" spans="1:19" x14ac:dyDescent="0.4">
      <c r="A3275" s="17">
        <f t="shared" si="157"/>
        <v>3273</v>
      </c>
      <c r="B3275">
        <v>1703030400</v>
      </c>
      <c r="C3275">
        <v>43674.77</v>
      </c>
      <c r="D3275" s="14">
        <f t="shared" si="155"/>
        <v>45280</v>
      </c>
      <c r="F3275">
        <f ca="1">IF(A3275&lt;$F$2,"",AVERAGE(INDIRECT("C"&amp;A3275-$F$2+3):C3275))</f>
        <v>39394.932272727274</v>
      </c>
      <c r="G3275" s="2">
        <f ca="1">IF(A3275&lt;$G$2,"",IF(A3275=$G$2,AVERAGE(INDIRECT("C"&amp;A3275-$G$2+3):C3275),G3274+(2/($G$2+3))*(C3275-G3274)))</f>
        <v>39279.399710957659</v>
      </c>
      <c r="J3275">
        <f ca="1">IF(F3275="","",IF(C3275&lt;(F3275*(1-'inputs and tables'!$K$14)),0,IF(C3275&gt;(F3275*(1+'inputs and tables'!$K$14)),1,J3274)))</f>
        <v>1</v>
      </c>
      <c r="K3275">
        <f ca="1">IF(G3275="","",IF(C3275&lt;(G3275*(1-'inputs and tables'!$K$14)),0,IF(C3275&gt;(G3275*(1+'inputs and tables'!$K$14)),1,K3274)))</f>
        <v>1</v>
      </c>
      <c r="N3275" s="13">
        <f t="shared" si="156"/>
        <v>157165.67706646523</v>
      </c>
      <c r="O3275" s="10">
        <f ca="1">(O3274+(IF(J3274&lt;&gt;J3273,(-O3274*'inputs and tables'!$K$22-'inputs and tables'!$K$21)-O3274*'inputs and tables'!$K$22,0)*('inputs and tables'!$K$15+'inputs and tables'!$K$16)))*(IF(AND(J3274=0,'inputs and tables'!$K$16=1),(data!C3274/data!C3275-1)*'inputs and tables'!$K$18+1,1)*IF(AND(J3274=1,'inputs and tables'!$K$15=1),(data!C3275/data!C3274-1)*'inputs and tables'!$K$17+1,1))</f>
        <v>126528903.69849446</v>
      </c>
      <c r="P3275" s="10">
        <f ca="1">(P3274+(IF(K3274&lt;&gt;K3273,(-P3274*'inputs and tables'!$K$22-'inputs and tables'!$K$21)-P3274*'inputs and tables'!$K$22,0)*('inputs and tables'!$K$15+'inputs and tables'!$K$16)))*(IF(AND(K3274=0,'inputs and tables'!$K$16=1),data!C3274/data!C3275,1)*IF(AND(K3274=1,'inputs and tables'!$K$15=1),data!C3275/data!C3274,1))</f>
        <v>216009.48739537256</v>
      </c>
      <c r="R3275" s="36">
        <f ca="1">1-O3275/MAX($O$202:O3275)</f>
        <v>3.7616184066650793E-2</v>
      </c>
      <c r="S3275" s="36">
        <f>1-N3275/MAX($N$202:N3275)</f>
        <v>0.35349162250994959</v>
      </c>
    </row>
    <row r="3276" spans="1:19" x14ac:dyDescent="0.4">
      <c r="A3276" s="17">
        <f t="shared" si="157"/>
        <v>3274</v>
      </c>
      <c r="B3276">
        <v>1703116800</v>
      </c>
      <c r="C3276">
        <v>43875.32</v>
      </c>
      <c r="D3276" s="14">
        <f t="shared" si="155"/>
        <v>45281</v>
      </c>
      <c r="F3276">
        <f ca="1">IF(A3276&lt;$F$2,"",AVERAGE(INDIRECT("C"&amp;A3276-$F$2+3):C3276))</f>
        <v>39587.183181818182</v>
      </c>
      <c r="G3276" s="2">
        <f ca="1">IF(A3276&lt;$G$2,"",IF(A3276=$G$2,AVERAGE(INDIRECT("C"&amp;A3276-$G$2+3):C3276),G3275+(2/($G$2+3))*(C3276-G3275)))</f>
        <v>39474.970787087121</v>
      </c>
      <c r="J3276">
        <f ca="1">IF(F3276="","",IF(C3276&lt;(F3276*(1-'inputs and tables'!$K$14)),0,IF(C3276&gt;(F3276*(1+'inputs and tables'!$K$14)),1,J3275)))</f>
        <v>1</v>
      </c>
      <c r="K3276">
        <f ca="1">IF(G3276="","",IF(C3276&lt;(G3276*(1-'inputs and tables'!$K$14)),0,IF(C3276&gt;(G3276*(1+'inputs and tables'!$K$14)),1,K3275)))</f>
        <v>1</v>
      </c>
      <c r="N3276" s="13">
        <f t="shared" si="156"/>
        <v>157887.36550433634</v>
      </c>
      <c r="O3276" s="10">
        <f ca="1">(O3275+(IF(J3275&lt;&gt;J3274,(-O3275*'inputs and tables'!$K$22-'inputs and tables'!$K$21)-O3275*'inputs and tables'!$K$22,0)*('inputs and tables'!$K$15+'inputs and tables'!$K$16)))*(IF(AND(J3275=0,'inputs and tables'!$K$16=1),(data!C3275/data!C3276-1)*'inputs and tables'!$K$18+1,1)*IF(AND(J3275=1,'inputs and tables'!$K$15=1),(data!C3276/data!C3275-1)*'inputs and tables'!$K$17+1,1))</f>
        <v>127836170.71289772</v>
      </c>
      <c r="P3276" s="10">
        <f ca="1">(P3275+(IF(K3275&lt;&gt;K3274,(-P3275*'inputs and tables'!$K$22-'inputs and tables'!$K$21)-P3275*'inputs and tables'!$K$22,0)*('inputs and tables'!$K$15+'inputs and tables'!$K$16)))*(IF(AND(K3275=0,'inputs and tables'!$K$16=1),data!C3275/data!C3276,1)*IF(AND(K3275=1,'inputs and tables'!$K$15=1),data!C3276/data!C3275,1))</f>
        <v>217001.3804882759</v>
      </c>
      <c r="R3276" s="36">
        <f ca="1">1-O3276/MAX($O$202:O3276)</f>
        <v>2.7673059760736418E-2</v>
      </c>
      <c r="S3276" s="36">
        <f>1-N3276/MAX($N$202:N3276)</f>
        <v>0.35052292330201718</v>
      </c>
    </row>
    <row r="3277" spans="1:19" x14ac:dyDescent="0.4">
      <c r="A3277" s="17">
        <f t="shared" si="157"/>
        <v>3275</v>
      </c>
      <c r="B3277">
        <v>1703203200</v>
      </c>
      <c r="C3277">
        <v>44013.73</v>
      </c>
      <c r="D3277" s="14">
        <f t="shared" si="155"/>
        <v>45282</v>
      </c>
      <c r="F3277">
        <f ca="1">IF(A3277&lt;$F$2,"",AVERAGE(INDIRECT("C"&amp;A3277-$F$2+3):C3277))</f>
        <v>39777.515000000007</v>
      </c>
      <c r="G3277" s="2">
        <f ca="1">IF(A3277&lt;$G$2,"",IF(A3277=$G$2,AVERAGE(INDIRECT("C"&amp;A3277-$G$2+3):C3277),G3276+(2/($G$2+3))*(C3277-G3276)))</f>
        <v>39668.10947699831</v>
      </c>
      <c r="J3277">
        <f ca="1">IF(F3277="","",IF(C3277&lt;(F3277*(1-'inputs and tables'!$K$14)),0,IF(C3277&gt;(F3277*(1+'inputs and tables'!$K$14)),1,J3276)))</f>
        <v>1</v>
      </c>
      <c r="K3277">
        <f ca="1">IF(G3277="","",IF(C3277&lt;(G3277*(1-'inputs and tables'!$K$14)),0,IF(C3277&gt;(G3277*(1+'inputs and tables'!$K$14)),1,K3276)))</f>
        <v>1</v>
      </c>
      <c r="N3277" s="13">
        <f t="shared" si="156"/>
        <v>158385.44028212613</v>
      </c>
      <c r="O3277" s="10">
        <f ca="1">(O3276+(IF(J3276&lt;&gt;J3275,(-O3276*'inputs and tables'!$K$22-'inputs and tables'!$K$21)-O3276*'inputs and tables'!$K$22,0)*('inputs and tables'!$K$15+'inputs and tables'!$K$16)))*(IF(AND(J3276=0,'inputs and tables'!$K$16=1),(data!C3276/data!C3277-1)*'inputs and tables'!$K$18+1,1)*IF(AND(J3276=1,'inputs and tables'!$K$15=1),(data!C3277/data!C3276-1)*'inputs and tables'!$K$17+1,1))</f>
        <v>128743538.6790764</v>
      </c>
      <c r="P3277" s="10">
        <f ca="1">(P3276+(IF(K3276&lt;&gt;K3275,(-P3276*'inputs and tables'!$K$22-'inputs and tables'!$K$21)-P3276*'inputs and tables'!$K$22,0)*('inputs and tables'!$K$15+'inputs and tables'!$K$16)))*(IF(AND(K3276=0,'inputs and tables'!$K$16=1),data!C3276/data!C3277,1)*IF(AND(K3276=1,'inputs and tables'!$K$15=1),data!C3277/data!C3276,1))</f>
        <v>217685.93757124152</v>
      </c>
      <c r="R3277" s="36">
        <f ca="1">1-O3277/MAX($O$202:O3277)</f>
        <v>2.0771583337392374E-2</v>
      </c>
      <c r="S3277" s="36">
        <f>1-N3277/MAX($N$202:N3277)</f>
        <v>0.34847406936349845</v>
      </c>
    </row>
    <row r="3278" spans="1:19" x14ac:dyDescent="0.4">
      <c r="A3278" s="17">
        <f t="shared" si="157"/>
        <v>3276</v>
      </c>
      <c r="B3278">
        <v>1703289600</v>
      </c>
      <c r="C3278">
        <v>43726.35</v>
      </c>
      <c r="D3278" s="14">
        <f t="shared" si="155"/>
        <v>45283</v>
      </c>
      <c r="F3278">
        <f ca="1">IF(A3278&lt;$F$2,"",AVERAGE(INDIRECT("C"&amp;A3278-$F$2+3):C3278))</f>
        <v>39937.055000000008</v>
      </c>
      <c r="G3278" s="2">
        <f ca="1">IF(A3278&lt;$G$2,"",IF(A3278=$G$2,AVERAGE(INDIRECT("C"&amp;A3278-$G$2+3):C3278),G3277+(2/($G$2+3))*(C3278-G3277)))</f>
        <v>39840.800563083489</v>
      </c>
      <c r="J3278">
        <f ca="1">IF(F3278="","",IF(C3278&lt;(F3278*(1-'inputs and tables'!$K$14)),0,IF(C3278&gt;(F3278*(1+'inputs and tables'!$K$14)),1,J3277)))</f>
        <v>1</v>
      </c>
      <c r="K3278">
        <f ca="1">IF(G3278="","",IF(C3278&lt;(G3278*(1-'inputs and tables'!$K$14)),0,IF(C3278&gt;(G3278*(1+'inputs and tables'!$K$14)),1,K3277)))</f>
        <v>1</v>
      </c>
      <c r="N3278" s="13">
        <f t="shared" si="156"/>
        <v>157351.29007880826</v>
      </c>
      <c r="O3278" s="10">
        <f ca="1">(O3277+(IF(J3277&lt;&gt;J3276,(-O3277*'inputs and tables'!$K$22-'inputs and tables'!$K$21)-O3277*'inputs and tables'!$K$22,0)*('inputs and tables'!$K$15+'inputs and tables'!$K$16)))*(IF(AND(J3277=0,'inputs and tables'!$K$16=1),(data!C3277/data!C3278-1)*'inputs and tables'!$K$18+1,1)*IF(AND(J3277=1,'inputs and tables'!$K$15=1),(data!C3278/data!C3277-1)*'inputs and tables'!$K$17+1,1))</f>
        <v>126852169.42162912</v>
      </c>
      <c r="P3278" s="10">
        <f ca="1">(P3277+(IF(K3277&lt;&gt;K3276,(-P3277*'inputs and tables'!$K$22-'inputs and tables'!$K$21)-P3277*'inputs and tables'!$K$22,0)*('inputs and tables'!$K$15+'inputs and tables'!$K$16)))*(IF(AND(K3277=0,'inputs and tables'!$K$16=1),data!C3277/data!C3278,1)*IF(AND(K3277=1,'inputs and tables'!$K$15=1),data!C3278/data!C3277,1))</f>
        <v>216264.59507790537</v>
      </c>
      <c r="R3278" s="36">
        <f ca="1">1-O3278/MAX($O$202:O3278)</f>
        <v>3.515741226750424E-2</v>
      </c>
      <c r="S3278" s="36">
        <f>1-N3278/MAX($N$202:N3278)</f>
        <v>0.3527280946857404</v>
      </c>
    </row>
    <row r="3279" spans="1:19" x14ac:dyDescent="0.4">
      <c r="A3279" s="17">
        <f t="shared" si="157"/>
        <v>3277</v>
      </c>
      <c r="B3279">
        <v>1703376000</v>
      </c>
      <c r="C3279">
        <v>43025.03</v>
      </c>
      <c r="D3279" s="14">
        <f t="shared" si="155"/>
        <v>45284</v>
      </c>
      <c r="F3279">
        <f ca="1">IF(A3279&lt;$F$2,"",AVERAGE(INDIRECT("C"&amp;A3279-$F$2+3):C3279))</f>
        <v>40066.605000000003</v>
      </c>
      <c r="G3279" s="2">
        <f ca="1">IF(A3279&lt;$G$2,"",IF(A3279=$G$2,AVERAGE(INDIRECT("C"&amp;A3279-$G$2+3):C3279),G3278+(2/($G$2+3))*(C3279-G3278)))</f>
        <v>39976.299688058658</v>
      </c>
      <c r="J3279">
        <f ca="1">IF(F3279="","",IF(C3279&lt;(F3279*(1-'inputs and tables'!$K$14)),0,IF(C3279&gt;(F3279*(1+'inputs and tables'!$K$14)),1,J3278)))</f>
        <v>1</v>
      </c>
      <c r="K3279">
        <f ca="1">IF(G3279="","",IF(C3279&lt;(G3279*(1-'inputs and tables'!$K$14)),0,IF(C3279&gt;(G3279*(1+'inputs and tables'!$K$14)),1,K3278)))</f>
        <v>1</v>
      </c>
      <c r="N3279" s="13">
        <f t="shared" si="156"/>
        <v>154827.55766670275</v>
      </c>
      <c r="O3279" s="10">
        <f ca="1">(O3278+(IF(J3278&lt;&gt;J3277,(-O3278*'inputs and tables'!$K$22-'inputs and tables'!$K$21)-O3278*'inputs and tables'!$K$22,0)*('inputs and tables'!$K$15+'inputs and tables'!$K$16)))*(IF(AND(J3278=0,'inputs and tables'!$K$16=1),(data!C3278/data!C3279-1)*'inputs and tables'!$K$18+1,1)*IF(AND(J3278=1,'inputs and tables'!$K$15=1),(data!C3279/data!C3278-1)*'inputs and tables'!$K$17+1,1))</f>
        <v>122274405.26381016</v>
      </c>
      <c r="P3279" s="10">
        <f ca="1">(P3278+(IF(K3278&lt;&gt;K3277,(-P3278*'inputs and tables'!$K$22-'inputs and tables'!$K$21)-P3278*'inputs and tables'!$K$22,0)*('inputs and tables'!$K$15+'inputs and tables'!$K$16)))*(IF(AND(K3278=0,'inputs and tables'!$K$16=1),data!C3278/data!C3279,1)*IF(AND(K3278=1,'inputs and tables'!$K$15=1),data!C3279/data!C3278,1))</f>
        <v>212795.96150066794</v>
      </c>
      <c r="R3279" s="36">
        <f ca="1">1-O3279/MAX($O$202:O3279)</f>
        <v>6.9976066423733552E-2</v>
      </c>
      <c r="S3279" s="36">
        <f>1-N3279/MAX($N$202:N3279)</f>
        <v>0.36310958622653888</v>
      </c>
    </row>
    <row r="3280" spans="1:19" x14ac:dyDescent="0.4">
      <c r="A3280" s="17">
        <f t="shared" si="157"/>
        <v>3278</v>
      </c>
      <c r="B3280">
        <v>1703462400</v>
      </c>
      <c r="C3280">
        <v>43589.67</v>
      </c>
      <c r="D3280" s="14">
        <f t="shared" si="155"/>
        <v>45285</v>
      </c>
      <c r="F3280">
        <f ca="1">IF(A3280&lt;$F$2,"",AVERAGE(INDIRECT("C"&amp;A3280-$F$2+3):C3280))</f>
        <v>40213.208409090912</v>
      </c>
      <c r="G3280" s="2">
        <f ca="1">IF(A3280&lt;$G$2,"",IF(A3280=$G$2,AVERAGE(INDIRECT("C"&amp;A3280-$G$2+3):C3280),G3279+(2/($G$2+3))*(C3280-G3279)))</f>
        <v>40130.060126864671</v>
      </c>
      <c r="J3280">
        <f ca="1">IF(F3280="","",IF(C3280&lt;(F3280*(1-'inputs and tables'!$K$14)),0,IF(C3280&gt;(F3280*(1+'inputs and tables'!$K$14)),1,J3279)))</f>
        <v>1</v>
      </c>
      <c r="K3280">
        <f ca="1">IF(G3280="","",IF(C3280&lt;(G3280*(1-'inputs and tables'!$K$14)),0,IF(C3280&gt;(G3280*(1+'inputs and tables'!$K$14)),1,K3279)))</f>
        <v>1</v>
      </c>
      <c r="N3280" s="13">
        <f t="shared" si="156"/>
        <v>156859.4407859226</v>
      </c>
      <c r="O3280" s="10">
        <f ca="1">(O3279+(IF(J3279&lt;&gt;J3278,(-O3279*'inputs and tables'!$K$22-'inputs and tables'!$K$21)-O3279*'inputs and tables'!$K$22,0)*('inputs and tables'!$K$15+'inputs and tables'!$K$16)))*(IF(AND(J3279=0,'inputs and tables'!$K$16=1),(data!C3279/data!C3280-1)*'inputs and tables'!$K$18+1,1)*IF(AND(J3279=1,'inputs and tables'!$K$15=1),(data!C3280/data!C3279-1)*'inputs and tables'!$K$17+1,1))</f>
        <v>125884915.13267848</v>
      </c>
      <c r="P3280" s="10">
        <f ca="1">(P3279+(IF(K3279&lt;&gt;K3278,(-P3279*'inputs and tables'!$K$22-'inputs and tables'!$K$21)-P3279*'inputs and tables'!$K$22,0)*('inputs and tables'!$K$15+'inputs and tables'!$K$16)))*(IF(AND(K3279=0,'inputs and tables'!$K$16=1),data!C3279/data!C3280,1)*IF(AND(K3279=1,'inputs and tables'!$K$15=1),data!C3280/data!C3279,1))</f>
        <v>215588.59434024384</v>
      </c>
      <c r="R3280" s="36">
        <f ca="1">1-O3280/MAX($O$202:O3280)</f>
        <v>4.2514386416244054E-2</v>
      </c>
      <c r="S3280" s="36">
        <f>1-N3280/MAX($N$202:N3280)</f>
        <v>0.35475133980037599</v>
      </c>
    </row>
    <row r="3281" spans="1:19" x14ac:dyDescent="0.4">
      <c r="A3281" s="17">
        <f t="shared" si="157"/>
        <v>3279</v>
      </c>
      <c r="B3281">
        <v>1703548800</v>
      </c>
      <c r="C3281">
        <v>42515.53</v>
      </c>
      <c r="D3281" s="14">
        <f t="shared" si="155"/>
        <v>45286</v>
      </c>
      <c r="F3281">
        <f ca="1">IF(A3281&lt;$F$2,"",AVERAGE(INDIRECT("C"&amp;A3281-$F$2+3):C3281))</f>
        <v>40336.606136363633</v>
      </c>
      <c r="G3281" s="2">
        <f ca="1">IF(A3281&lt;$G$2,"",IF(A3281=$G$2,AVERAGE(INDIRECT("C"&amp;A3281-$G$2+3):C3281),G3280+(2/($G$2+3))*(C3281-G3280)))</f>
        <v>40231.569483168299</v>
      </c>
      <c r="J3281">
        <f ca="1">IF(F3281="","",IF(C3281&lt;(F3281*(1-'inputs and tables'!$K$14)),0,IF(C3281&gt;(F3281*(1+'inputs and tables'!$K$14)),1,J3280)))</f>
        <v>1</v>
      </c>
      <c r="K3281">
        <f ca="1">IF(G3281="","",IF(C3281&lt;(G3281*(1-'inputs and tables'!$K$14)),0,IF(C3281&gt;(G3281*(1+'inputs and tables'!$K$14)),1,K3280)))</f>
        <v>1</v>
      </c>
      <c r="N3281" s="13">
        <f t="shared" si="156"/>
        <v>152994.09838425287</v>
      </c>
      <c r="O3281" s="10">
        <f ca="1">(O3280+(IF(J3280&lt;&gt;J3279,(-O3280*'inputs and tables'!$K$22-'inputs and tables'!$K$21)-O3280*'inputs and tables'!$K$22,0)*('inputs and tables'!$K$15+'inputs and tables'!$K$16)))*(IF(AND(J3280=0,'inputs and tables'!$K$16=1),(data!C3280/data!C3281-1)*'inputs and tables'!$K$18+1,1)*IF(AND(J3280=1,'inputs and tables'!$K$15=1),(data!C3281/data!C3280-1)*'inputs and tables'!$K$17+1,1))</f>
        <v>118905267.17557341</v>
      </c>
      <c r="P3281" s="10">
        <f ca="1">(P3280+(IF(K3280&lt;&gt;K3279,(-P3280*'inputs and tables'!$K$22-'inputs and tables'!$K$21)-P3280*'inputs and tables'!$K$22,0)*('inputs and tables'!$K$15+'inputs and tables'!$K$16)))*(IF(AND(K3280=0,'inputs and tables'!$K$16=1),data!C3280/data!C3281,1)*IF(AND(K3280=1,'inputs and tables'!$K$15=1),data!C3281/data!C3280,1))</f>
        <v>210276.04362066672</v>
      </c>
      <c r="R3281" s="36">
        <f ca="1">1-O3281/MAX($O$202:O3281)</f>
        <v>9.5601863178362834E-2</v>
      </c>
      <c r="S3281" s="36">
        <f>1-N3281/MAX($N$202:N3281)</f>
        <v>0.37065160690188947</v>
      </c>
    </row>
    <row r="3282" spans="1:19" x14ac:dyDescent="0.4">
      <c r="A3282" s="17">
        <f t="shared" si="157"/>
        <v>3280</v>
      </c>
      <c r="B3282">
        <v>1703635200</v>
      </c>
      <c r="C3282">
        <v>43474.400000000001</v>
      </c>
      <c r="D3282" s="14">
        <f t="shared" si="155"/>
        <v>45287</v>
      </c>
      <c r="F3282">
        <f ca="1">IF(A3282&lt;$F$2,"",AVERAGE(INDIRECT("C"&amp;A3282-$F$2+3):C3282))</f>
        <v>40495.668181818182</v>
      </c>
      <c r="G3282" s="2">
        <f ca="1">IF(A3282&lt;$G$2,"",IF(A3282=$G$2,AVERAGE(INDIRECT("C"&amp;A3282-$G$2+3):C3282),G3281+(2/($G$2+3))*(C3282-G3281)))</f>
        <v>40369.562271118586</v>
      </c>
      <c r="J3282">
        <f ca="1">IF(F3282="","",IF(C3282&lt;(F3282*(1-'inputs and tables'!$K$14)),0,IF(C3282&gt;(F3282*(1+'inputs and tables'!$K$14)),1,J3281)))</f>
        <v>1</v>
      </c>
      <c r="K3282">
        <f ca="1">IF(G3282="","",IF(C3282&lt;(G3282*(1-'inputs and tables'!$K$14)),0,IF(C3282&gt;(G3282*(1+'inputs and tables'!$K$14)),1,K3281)))</f>
        <v>1</v>
      </c>
      <c r="N3282" s="13">
        <f t="shared" si="156"/>
        <v>156444.63636690789</v>
      </c>
      <c r="O3282" s="10">
        <f ca="1">(O3281+(IF(J3281&lt;&gt;J3280,(-O3281*'inputs and tables'!$K$22-'inputs and tables'!$K$21)-O3281*'inputs and tables'!$K$22,0)*('inputs and tables'!$K$15+'inputs and tables'!$K$16)))*(IF(AND(J3281=0,'inputs and tables'!$K$16=1),(data!C3281/data!C3282-1)*'inputs and tables'!$K$18+1,1)*IF(AND(J3281=1,'inputs and tables'!$K$15=1),(data!C3282/data!C3281-1)*'inputs and tables'!$K$17+1,1))</f>
        <v>124939134.34028818</v>
      </c>
      <c r="P3282" s="10">
        <f ca="1">(P3281+(IF(K3281&lt;&gt;K3280,(-P3281*'inputs and tables'!$K$22-'inputs and tables'!$K$21)-P3281*'inputs and tables'!$K$22,0)*('inputs and tables'!$K$15+'inputs and tables'!$K$16)))*(IF(AND(K3281=0,'inputs and tables'!$K$16=1),data!C3281/data!C3282,1)*IF(AND(K3281=1,'inputs and tables'!$K$15=1),data!C3282/data!C3281,1))</f>
        <v>215018.48455805006</v>
      </c>
      <c r="R3282" s="36">
        <f ca="1">1-O3282/MAX($O$202:O3282)</f>
        <v>4.9708032305929239E-2</v>
      </c>
      <c r="S3282" s="36">
        <f>1-N3282/MAX($N$202:N3282)</f>
        <v>0.356457657215975</v>
      </c>
    </row>
    <row r="3283" spans="1:19" x14ac:dyDescent="0.4">
      <c r="A3283" s="17">
        <f t="shared" si="157"/>
        <v>3281</v>
      </c>
      <c r="B3283">
        <v>1703721600</v>
      </c>
      <c r="C3283">
        <v>42581.23</v>
      </c>
      <c r="D3283" s="14">
        <f t="shared" si="155"/>
        <v>45288</v>
      </c>
      <c r="F3283">
        <f ca="1">IF(A3283&lt;$F$2,"",AVERAGE(INDIRECT("C"&amp;A3283-$F$2+3):C3283))</f>
        <v>40655.375909090908</v>
      </c>
      <c r="G3283" s="2">
        <f ca="1">IF(A3283&lt;$G$2,"",IF(A3283=$G$2,AVERAGE(INDIRECT("C"&amp;A3283-$G$2+3):C3283),G3282+(2/($G$2+3))*(C3283-G3282)))</f>
        <v>40463.67579149652</v>
      </c>
      <c r="J3283">
        <f ca="1">IF(F3283="","",IF(C3283&lt;(F3283*(1-'inputs and tables'!$K$14)),0,IF(C3283&gt;(F3283*(1+'inputs and tables'!$K$14)),1,J3282)))</f>
        <v>1</v>
      </c>
      <c r="K3283">
        <f ca="1">IF(G3283="","",IF(C3283&lt;(G3283*(1-'inputs and tables'!$K$14)),0,IF(C3283&gt;(G3283*(1+'inputs and tables'!$K$14)),1,K3282)))</f>
        <v>1</v>
      </c>
      <c r="N3283" s="13">
        <f t="shared" si="156"/>
        <v>153230.52286876115</v>
      </c>
      <c r="O3283" s="10">
        <f ca="1">(O3282+(IF(J3282&lt;&gt;J3281,(-O3282*'inputs and tables'!$K$22-'inputs and tables'!$K$21)-O3282*'inputs and tables'!$K$22,0)*('inputs and tables'!$K$15+'inputs and tables'!$K$16)))*(IF(AND(J3282=0,'inputs and tables'!$K$16=1),(data!C3282/data!C3283-1)*'inputs and tables'!$K$18+1,1)*IF(AND(J3282=1,'inputs and tables'!$K$15=1),(data!C3283/data!C3282-1)*'inputs and tables'!$K$17+1,1))</f>
        <v>119163741.35287239</v>
      </c>
      <c r="P3283" s="10">
        <f ca="1">(P3282+(IF(K3282&lt;&gt;K3281,(-P3282*'inputs and tables'!$K$22-'inputs and tables'!$K$21)-P3282*'inputs and tables'!$K$22,0)*('inputs and tables'!$K$15+'inputs and tables'!$K$16)))*(IF(AND(K3282=0,'inputs and tables'!$K$16=1),data!C3282/data!C3283,1)*IF(AND(K3282=1,'inputs and tables'!$K$15=1),data!C3283/data!C3282,1))</f>
        <v>210600.98690764629</v>
      </c>
      <c r="R3283" s="36">
        <f ca="1">1-O3283/MAX($O$202:O3283)</f>
        <v>9.3635898424080488E-2</v>
      </c>
      <c r="S3283" s="36">
        <f>1-N3283/MAX($N$202:N3283)</f>
        <v>0.36967906370587256</v>
      </c>
    </row>
    <row r="3284" spans="1:19" x14ac:dyDescent="0.4">
      <c r="A3284" s="17">
        <f t="shared" si="157"/>
        <v>3282</v>
      </c>
      <c r="B3284">
        <v>1703808000</v>
      </c>
      <c r="C3284">
        <v>42063.45</v>
      </c>
      <c r="D3284" s="14">
        <f t="shared" si="155"/>
        <v>45289</v>
      </c>
      <c r="F3284">
        <f ca="1">IF(A3284&lt;$F$2,"",AVERAGE(INDIRECT("C"&amp;A3284-$F$2+3):C3284))</f>
        <v>40750.332727272726</v>
      </c>
      <c r="G3284" s="2">
        <f ca="1">IF(A3284&lt;$G$2,"",IF(A3284=$G$2,AVERAGE(INDIRECT("C"&amp;A3284-$G$2+3):C3284),G3283+(2/($G$2+3))*(C3284-G3283)))</f>
        <v>40531.75128973071</v>
      </c>
      <c r="J3284">
        <f ca="1">IF(F3284="","",IF(C3284&lt;(F3284*(1-'inputs and tables'!$K$14)),0,IF(C3284&gt;(F3284*(1+'inputs and tables'!$K$14)),1,J3283)))</f>
        <v>1</v>
      </c>
      <c r="K3284">
        <f ca="1">IF(G3284="","",IF(C3284&lt;(G3284*(1-'inputs and tables'!$K$14)),0,IF(C3284&gt;(G3284*(1+'inputs and tables'!$K$14)),1,K3283)))</f>
        <v>1</v>
      </c>
      <c r="N3284" s="13">
        <f t="shared" si="156"/>
        <v>151367.26762388006</v>
      </c>
      <c r="O3284" s="10">
        <f ca="1">(O3283+(IF(J3283&lt;&gt;J3282,(-O3283*'inputs and tables'!$K$22-'inputs and tables'!$K$21)-O3283*'inputs and tables'!$K$22,0)*('inputs and tables'!$K$15+'inputs and tables'!$K$16)))*(IF(AND(J3283=0,'inputs and tables'!$K$16=1),(data!C3283/data!C3284-1)*'inputs and tables'!$K$18+1,1)*IF(AND(J3283=1,'inputs and tables'!$K$15=1),(data!C3284/data!C3283-1)*'inputs and tables'!$K$17+1,1))</f>
        <v>115903470.23118789</v>
      </c>
      <c r="P3284" s="10">
        <f ca="1">(P3283+(IF(K3283&lt;&gt;K3282,(-P3283*'inputs and tables'!$K$22-'inputs and tables'!$K$21)-P3283*'inputs and tables'!$K$22,0)*('inputs and tables'!$K$15+'inputs and tables'!$K$16)))*(IF(AND(K3283=0,'inputs and tables'!$K$16=1),data!C3283/data!C3284,1)*IF(AND(K3283=1,'inputs and tables'!$K$15=1),data!C3284/data!C3283,1))</f>
        <v>208040.11727092977</v>
      </c>
      <c r="R3284" s="36">
        <f ca="1">1-O3284/MAX($O$202:O3284)</f>
        <v>0.11843364875107831</v>
      </c>
      <c r="S3284" s="36">
        <f>1-N3284/MAX($N$202:N3284)</f>
        <v>0.37734365146894044</v>
      </c>
    </row>
    <row r="3285" spans="1:19" x14ac:dyDescent="0.4">
      <c r="A3285" s="17">
        <f t="shared" si="157"/>
        <v>3283</v>
      </c>
      <c r="B3285">
        <v>1703894400</v>
      </c>
      <c r="C3285">
        <v>42141.03</v>
      </c>
      <c r="D3285" s="14">
        <f t="shared" si="155"/>
        <v>45290</v>
      </c>
      <c r="F3285">
        <f ca="1">IF(A3285&lt;$F$2,"",AVERAGE(INDIRECT("C"&amp;A3285-$F$2+3):C3285))</f>
        <v>40886.23909090909</v>
      </c>
      <c r="G3285" s="2">
        <f ca="1">IF(A3285&lt;$G$2,"",IF(A3285=$G$2,AVERAGE(INDIRECT("C"&amp;A3285-$G$2+3):C3285),G3284+(2/($G$2+3))*(C3285-G3284)))</f>
        <v>40600.23123484855</v>
      </c>
      <c r="J3285">
        <f ca="1">IF(F3285="","",IF(C3285&lt;(F3285*(1-'inputs and tables'!$K$14)),0,IF(C3285&gt;(F3285*(1+'inputs and tables'!$K$14)),1,J3284)))</f>
        <v>1</v>
      </c>
      <c r="K3285">
        <f ca="1">IF(G3285="","",IF(C3285&lt;(G3285*(1-'inputs and tables'!$K$14)),0,IF(C3285&gt;(G3285*(1+'inputs and tables'!$K$14)),1,K3284)))</f>
        <v>1</v>
      </c>
      <c r="N3285" s="13">
        <f t="shared" si="156"/>
        <v>151646.44283709393</v>
      </c>
      <c r="O3285" s="10">
        <f ca="1">(O3284+(IF(J3284&lt;&gt;J3283,(-O3284*'inputs and tables'!$K$22-'inputs and tables'!$K$21)-O3284*'inputs and tables'!$K$22,0)*('inputs and tables'!$K$15+'inputs and tables'!$K$16)))*(IF(AND(J3284=0,'inputs and tables'!$K$16=1),(data!C3284/data!C3285-1)*'inputs and tables'!$K$18+1,1)*IF(AND(J3284=1,'inputs and tables'!$K$15=1),(data!C3285/data!C3284-1)*'inputs and tables'!$K$17+1,1))</f>
        <v>116384446.71424399</v>
      </c>
      <c r="P3285" s="10">
        <f ca="1">(P3284+(IF(K3284&lt;&gt;K3283,(-P3284*'inputs and tables'!$K$22-'inputs and tables'!$K$21)-P3284*'inputs and tables'!$K$22,0)*('inputs and tables'!$K$15+'inputs and tables'!$K$16)))*(IF(AND(K3284=0,'inputs and tables'!$K$16=1),data!C3284/data!C3285,1)*IF(AND(K3284=1,'inputs and tables'!$K$15=1),data!C3285/data!C3284,1))</f>
        <v>208423.81742623987</v>
      </c>
      <c r="R3285" s="36">
        <f ca="1">1-O3285/MAX($O$202:O3285)</f>
        <v>0.11477532271167201</v>
      </c>
      <c r="S3285" s="36">
        <f>1-N3285/MAX($N$202:N3285)</f>
        <v>0.37619525114706853</v>
      </c>
    </row>
    <row r="3286" spans="1:19" x14ac:dyDescent="0.4">
      <c r="A3286" s="17">
        <f t="shared" si="157"/>
        <v>3284</v>
      </c>
      <c r="B3286">
        <v>1703980800</v>
      </c>
      <c r="C3286">
        <v>42288.06</v>
      </c>
      <c r="D3286" s="14">
        <f t="shared" si="155"/>
        <v>45291</v>
      </c>
      <c r="F3286">
        <f ca="1">IF(A3286&lt;$F$2,"",AVERAGE(INDIRECT("C"&amp;A3286-$F$2+3):C3286))</f>
        <v>41014.822727272724</v>
      </c>
      <c r="G3286" s="2">
        <f ca="1">IF(A3286&lt;$G$2,"",IF(A3286=$G$2,AVERAGE(INDIRECT("C"&amp;A3286-$G$2+3):C3286),G3285+(2/($G$2+3))*(C3286-G3285)))</f>
        <v>40672.053735493289</v>
      </c>
      <c r="J3286">
        <f ca="1">IF(F3286="","",IF(C3286&lt;(F3286*(1-'inputs and tables'!$K$14)),0,IF(C3286&gt;(F3286*(1+'inputs and tables'!$K$14)),1,J3285)))</f>
        <v>1</v>
      </c>
      <c r="K3286">
        <f ca="1">IF(G3286="","",IF(C3286&lt;(G3286*(1-'inputs and tables'!$K$14)),0,IF(C3286&gt;(G3286*(1+'inputs and tables'!$K$14)),1,K3285)))</f>
        <v>1</v>
      </c>
      <c r="N3286" s="13">
        <f t="shared" si="156"/>
        <v>152175.53708301857</v>
      </c>
      <c r="O3286" s="10">
        <f ca="1">(O3285+(IF(J3285&lt;&gt;J3284,(-O3285*'inputs and tables'!$K$22-'inputs and tables'!$K$21)-O3285*'inputs and tables'!$K$22,0)*('inputs and tables'!$K$15+'inputs and tables'!$K$16)))*(IF(AND(J3285=0,'inputs and tables'!$K$16=1),(data!C3285/data!C3286-1)*'inputs and tables'!$K$18+1,1)*IF(AND(J3285=1,'inputs and tables'!$K$15=1),(data!C3286/data!C3285-1)*'inputs and tables'!$K$17+1,1))</f>
        <v>117298093.38355628</v>
      </c>
      <c r="P3286" s="10">
        <f ca="1">(P3285+(IF(K3285&lt;&gt;K3284,(-P3285*'inputs and tables'!$K$22-'inputs and tables'!$K$21)-P3285*'inputs and tables'!$K$22,0)*('inputs and tables'!$K$15+'inputs and tables'!$K$16)))*(IF(AND(K3285=0,'inputs and tables'!$K$16=1),data!C3285/data!C3286,1)*IF(AND(K3285=1,'inputs and tables'!$K$15=1),data!C3286/data!C3285,1))</f>
        <v>209151.00785979547</v>
      </c>
      <c r="R3286" s="36">
        <f ca="1">1-O3286/MAX($O$202:O3286)</f>
        <v>0.10782609022545075</v>
      </c>
      <c r="S3286" s="36">
        <f>1-N3286/MAX($N$202:N3286)</f>
        <v>0.37401879717278641</v>
      </c>
    </row>
    <row r="3287" spans="1:19" x14ac:dyDescent="0.4">
      <c r="A3287" s="17">
        <f t="shared" si="157"/>
        <v>3285</v>
      </c>
      <c r="B3287">
        <v>1704067200</v>
      </c>
      <c r="C3287">
        <v>44220.78</v>
      </c>
      <c r="D3287" s="14">
        <f t="shared" si="155"/>
        <v>45292</v>
      </c>
      <c r="F3287">
        <f ca="1">IF(A3287&lt;$F$2,"",AVERAGE(INDIRECT("C"&amp;A3287-$F$2+3):C3287))</f>
        <v>41188.13840909092</v>
      </c>
      <c r="G3287" s="2">
        <f ca="1">IF(A3287&lt;$G$2,"",IF(A3287=$G$2,AVERAGE(INDIRECT("C"&amp;A3287-$G$2+3):C3287),G3286+(2/($G$2+3))*(C3287-G3286)))</f>
        <v>40823.063363770169</v>
      </c>
      <c r="J3287">
        <f ca="1">IF(F3287="","",IF(C3287&lt;(F3287*(1-'inputs and tables'!$K$14)),0,IF(C3287&gt;(F3287*(1+'inputs and tables'!$K$14)),1,J3286)))</f>
        <v>1</v>
      </c>
      <c r="K3287">
        <f ca="1">IF(G3287="","",IF(C3287&lt;(G3287*(1-'inputs and tables'!$K$14)),0,IF(C3287&gt;(G3287*(1+'inputs and tables'!$K$14)),1,K3286)))</f>
        <v>1</v>
      </c>
      <c r="N3287" s="13">
        <f t="shared" si="156"/>
        <v>159130.51927021495</v>
      </c>
      <c r="O3287" s="10">
        <f ca="1">(O3286+(IF(J3286&lt;&gt;J3285,(-O3286*'inputs and tables'!$K$22-'inputs and tables'!$K$21)-O3286*'inputs and tables'!$K$22,0)*('inputs and tables'!$K$15+'inputs and tables'!$K$16)))*(IF(AND(J3286=0,'inputs and tables'!$K$16=1),(data!C3286/data!C3287-1)*'inputs and tables'!$K$18+1,1)*IF(AND(J3286=1,'inputs and tables'!$K$15=1),(data!C3287/data!C3286-1)*'inputs and tables'!$K$17+1,1))</f>
        <v>129360241.30071308</v>
      </c>
      <c r="P3287" s="10">
        <f ca="1">(P3286+(IF(K3286&lt;&gt;K3285,(-P3286*'inputs and tables'!$K$22-'inputs and tables'!$K$21)-P3286*'inputs and tables'!$K$22,0)*('inputs and tables'!$K$15+'inputs and tables'!$K$16)))*(IF(AND(K3286=0,'inputs and tables'!$K$16=1),data!C3286/data!C3287,1)*IF(AND(K3286=1,'inputs and tables'!$K$15=1),data!C3287/data!C3286,1))</f>
        <v>218709.9787823392</v>
      </c>
      <c r="R3287" s="36">
        <f ca="1">1-O3287/MAX($O$202:O3287)</f>
        <v>1.6080918951956291E-2</v>
      </c>
      <c r="S3287" s="36">
        <f>1-N3287/MAX($N$202:N3287)</f>
        <v>0.3454091520311503</v>
      </c>
    </row>
    <row r="3288" spans="1:19" x14ac:dyDescent="0.4">
      <c r="A3288" s="17">
        <f t="shared" si="157"/>
        <v>3286</v>
      </c>
      <c r="B3288">
        <v>1704153600</v>
      </c>
      <c r="C3288">
        <v>44972.800000000003</v>
      </c>
      <c r="D3288" s="14">
        <f t="shared" si="155"/>
        <v>45293</v>
      </c>
      <c r="F3288">
        <f ca="1">IF(A3288&lt;$F$2,"",AVERAGE(INDIRECT("C"&amp;A3288-$F$2+3):C3288))</f>
        <v>41360.447727272738</v>
      </c>
      <c r="G3288" s="2">
        <f ca="1">IF(A3288&lt;$G$2,"",IF(A3288=$G$2,AVERAGE(INDIRECT("C"&amp;A3288-$G$2+3):C3288),G3287+(2/($G$2+3))*(C3288-G3287)))</f>
        <v>40999.64790148208</v>
      </c>
      <c r="J3288">
        <f ca="1">IF(F3288="","",IF(C3288&lt;(F3288*(1-'inputs and tables'!$K$14)),0,IF(C3288&gt;(F3288*(1+'inputs and tables'!$K$14)),1,J3287)))</f>
        <v>1</v>
      </c>
      <c r="K3288">
        <f ca="1">IF(G3288="","",IF(C3288&lt;(G3288*(1-'inputs and tables'!$K$14)),0,IF(C3288&gt;(G3288*(1+'inputs and tables'!$K$14)),1,K3287)))</f>
        <v>1</v>
      </c>
      <c r="N3288" s="13">
        <f t="shared" si="156"/>
        <v>161836.69797401861</v>
      </c>
      <c r="O3288" s="10">
        <f ca="1">(O3287+(IF(J3287&lt;&gt;J3286,(-O3287*'inputs and tables'!$K$22-'inputs and tables'!$K$21)-O3287*'inputs and tables'!$K$22,0)*('inputs and tables'!$K$15+'inputs and tables'!$K$16)))*(IF(AND(J3287=0,'inputs and tables'!$K$16=1),(data!C3287/data!C3288-1)*'inputs and tables'!$K$18+1,1)*IF(AND(J3287=1,'inputs and tables'!$K$15=1),(data!C3288/data!C3287-1)*'inputs and tables'!$K$17+1,1))</f>
        <v>134310026.20933896</v>
      </c>
      <c r="P3288" s="10">
        <f ca="1">(P3287+(IF(K3287&lt;&gt;K3286,(-P3287*'inputs and tables'!$K$22-'inputs and tables'!$K$21)-P3287*'inputs and tables'!$K$22,0)*('inputs and tables'!$K$15+'inputs and tables'!$K$16)))*(IF(AND(K3287=0,'inputs and tables'!$K$16=1),data!C3287/data!C3288,1)*IF(AND(K3287=1,'inputs and tables'!$K$15=1),data!C3288/data!C3287,1))</f>
        <v>222429.36768149238</v>
      </c>
      <c r="R3288" s="36">
        <f ca="1">1-O3288/MAX($O$202:O3288)</f>
        <v>0</v>
      </c>
      <c r="S3288" s="36">
        <f>1-N3288/MAX($N$202:N3288)</f>
        <v>0.33427715911990963</v>
      </c>
    </row>
    <row r="3289" spans="1:19" x14ac:dyDescent="0.4">
      <c r="A3289" s="17">
        <f t="shared" si="157"/>
        <v>3287</v>
      </c>
      <c r="B3289">
        <v>1704240000</v>
      </c>
      <c r="C3289">
        <v>42862.44</v>
      </c>
      <c r="D3289" s="14">
        <f t="shared" si="155"/>
        <v>45294</v>
      </c>
      <c r="F3289">
        <f ca="1">IF(A3289&lt;$F$2,"",AVERAGE(INDIRECT("C"&amp;A3289-$F$2+3):C3289))</f>
        <v>41482.875000000007</v>
      </c>
      <c r="G3289" s="2">
        <f ca="1">IF(A3289&lt;$G$2,"",IF(A3289=$G$2,AVERAGE(INDIRECT("C"&amp;A3289-$G$2+3):C3289),G3288+(2/($G$2+3))*(C3289-G3288)))</f>
        <v>41078.915650355186</v>
      </c>
      <c r="J3289">
        <f ca="1">IF(F3289="","",IF(C3289&lt;(F3289*(1-'inputs and tables'!$K$14)),0,IF(C3289&gt;(F3289*(1+'inputs and tables'!$K$14)),1,J3288)))</f>
        <v>1</v>
      </c>
      <c r="K3289">
        <f ca="1">IF(G3289="","",IF(C3289&lt;(G3289*(1-'inputs and tables'!$K$14)),0,IF(C3289&gt;(G3289*(1+'inputs and tables'!$K$14)),1,K3288)))</f>
        <v>1</v>
      </c>
      <c r="N3289" s="13">
        <f t="shared" si="156"/>
        <v>154242.47004210309</v>
      </c>
      <c r="O3289" s="10">
        <f ca="1">(O3288+(IF(J3288&lt;&gt;J3287,(-O3288*'inputs and tables'!$K$22-'inputs and tables'!$K$21)-O3288*'inputs and tables'!$K$22,0)*('inputs and tables'!$K$15+'inputs and tables'!$K$16)))*(IF(AND(J3288=0,'inputs and tables'!$K$16=1),(data!C3288/data!C3289-1)*'inputs and tables'!$K$18+1,1)*IF(AND(J3288=1,'inputs and tables'!$K$15=1),(data!C3289/data!C3288-1)*'inputs and tables'!$K$17+1,1))</f>
        <v>120129329.42038949</v>
      </c>
      <c r="P3289" s="10">
        <f ca="1">(P3288+(IF(K3288&lt;&gt;K3287,(-P3288*'inputs and tables'!$K$22-'inputs and tables'!$K$21)-P3288*'inputs and tables'!$K$22,0)*('inputs and tables'!$K$15+'inputs and tables'!$K$16)))*(IF(AND(K3288=0,'inputs and tables'!$K$16=1),data!C3288/data!C3289,1)*IF(AND(K3288=1,'inputs and tables'!$K$15=1),data!C3289/data!C3288,1))</f>
        <v>211991.81341801948</v>
      </c>
      <c r="R3289" s="36">
        <f ca="1">1-O3289/MAX($O$202:O3289)</f>
        <v>0.1055818183435322</v>
      </c>
      <c r="S3289" s="36">
        <f>1-N3289/MAX($N$202:N3289)</f>
        <v>0.36551637158788386</v>
      </c>
    </row>
    <row r="3290" spans="1:19" x14ac:dyDescent="0.4">
      <c r="A3290" s="17">
        <f t="shared" si="157"/>
        <v>3288</v>
      </c>
      <c r="B3290">
        <v>1704326400</v>
      </c>
      <c r="C3290">
        <v>44193.29</v>
      </c>
      <c r="D3290" s="14">
        <f t="shared" si="155"/>
        <v>45295</v>
      </c>
      <c r="F3290">
        <f ca="1">IF(A3290&lt;$F$2,"",AVERAGE(INDIRECT("C"&amp;A3290-$F$2+3):C3290))</f>
        <v>41674.725000000006</v>
      </c>
      <c r="G3290" s="2">
        <f ca="1">IF(A3290&lt;$G$2,"",IF(A3290=$G$2,AVERAGE(INDIRECT("C"&amp;A3290-$G$2+3):C3290),G3289+(2/($G$2+3))*(C3290-G3289)))</f>
        <v>41211.442218425174</v>
      </c>
      <c r="J3290">
        <f ca="1">IF(F3290="","",IF(C3290&lt;(F3290*(1-'inputs and tables'!$K$14)),0,IF(C3290&gt;(F3290*(1+'inputs and tables'!$K$14)),1,J3289)))</f>
        <v>1</v>
      </c>
      <c r="K3290">
        <f ca="1">IF(G3290="","",IF(C3290&lt;(G3290*(1-'inputs and tables'!$K$14)),0,IF(C3290&gt;(G3290*(1+'inputs and tables'!$K$14)),1,K3289)))</f>
        <v>1</v>
      </c>
      <c r="N3290" s="13">
        <f t="shared" si="156"/>
        <v>159031.59523552493</v>
      </c>
      <c r="O3290" s="10">
        <f ca="1">(O3289+(IF(J3289&lt;&gt;J3288,(-O3289*'inputs and tables'!$K$22-'inputs and tables'!$K$21)-O3289*'inputs and tables'!$K$22,0)*('inputs and tables'!$K$15+'inputs and tables'!$K$16)))*(IF(AND(J3289=0,'inputs and tables'!$K$16=1),(data!C3289/data!C3290-1)*'inputs and tables'!$K$18+1,1)*IF(AND(J3289=1,'inputs and tables'!$K$15=1),(data!C3290/data!C3289-1)*'inputs and tables'!$K$17+1,1))</f>
        <v>128521683.32355109</v>
      </c>
      <c r="P3290" s="10">
        <f ca="1">(P3289+(IF(K3289&lt;&gt;K3288,(-P3289*'inputs and tables'!$K$22-'inputs and tables'!$K$21)-P3289*'inputs and tables'!$K$22,0)*('inputs and tables'!$K$15+'inputs and tables'!$K$16)))*(IF(AND(K3289=0,'inputs and tables'!$K$16=1),data!C3289/data!C3290,1)*IF(AND(K3289=1,'inputs and tables'!$K$15=1),data!C3290/data!C3289,1))</f>
        <v>218574.01697169887</v>
      </c>
      <c r="R3290" s="36">
        <f ca="1">1-O3290/MAX($O$202:O3290)</f>
        <v>4.3096878536573402E-2</v>
      </c>
      <c r="S3290" s="36">
        <f>1-N3290/MAX($N$202:N3290)</f>
        <v>0.3458160806834869</v>
      </c>
    </row>
    <row r="3291" spans="1:19" x14ac:dyDescent="0.4">
      <c r="A3291" s="17">
        <f t="shared" si="157"/>
        <v>3289</v>
      </c>
      <c r="B3291">
        <v>1704412800</v>
      </c>
      <c r="C3291">
        <v>44186.59</v>
      </c>
      <c r="D3291" s="14">
        <f t="shared" si="155"/>
        <v>45296</v>
      </c>
      <c r="F3291">
        <f ca="1">IF(A3291&lt;$F$2,"",AVERAGE(INDIRECT("C"&amp;A3291-$F$2+3):C3291))</f>
        <v>41828.413181818185</v>
      </c>
      <c r="G3291" s="2">
        <f ca="1">IF(A3291&lt;$G$2,"",IF(A3291=$G$2,AVERAGE(INDIRECT("C"&amp;A3291-$G$2+3):C3291),G3290+(2/($G$2+3))*(C3291-G3290)))</f>
        <v>41338.044251683677</v>
      </c>
      <c r="J3291">
        <f ca="1">IF(F3291="","",IF(C3291&lt;(F3291*(1-'inputs and tables'!$K$14)),0,IF(C3291&gt;(F3291*(1+'inputs and tables'!$K$14)),1,J3290)))</f>
        <v>1</v>
      </c>
      <c r="K3291">
        <f ca="1">IF(G3291="","",IF(C3291&lt;(G3291*(1-'inputs and tables'!$K$14)),0,IF(C3291&gt;(G3291*(1+'inputs and tables'!$K$14)),1,K3290)))</f>
        <v>1</v>
      </c>
      <c r="N3291" s="13">
        <f t="shared" si="156"/>
        <v>159007.48497606974</v>
      </c>
      <c r="O3291" s="10">
        <f ca="1">(O3290+(IF(J3290&lt;&gt;J3289,(-O3290*'inputs and tables'!$K$22-'inputs and tables'!$K$21)-O3290*'inputs and tables'!$K$22,0)*('inputs and tables'!$K$15+'inputs and tables'!$K$16)))*(IF(AND(J3290=0,'inputs and tables'!$K$16=1),(data!C3290/data!C3291-1)*'inputs and tables'!$K$18+1,1)*IF(AND(J3290=1,'inputs and tables'!$K$15=1),(data!C3291/data!C3290-1)*'inputs and tables'!$K$17+1,1))</f>
        <v>128477842.63243932</v>
      </c>
      <c r="P3291" s="10">
        <f ca="1">(P3290+(IF(K3290&lt;&gt;K3289,(-P3290*'inputs and tables'!$K$22-'inputs and tables'!$K$21)-P3290*'inputs and tables'!$K$22,0)*('inputs and tables'!$K$15+'inputs and tables'!$K$16)))*(IF(AND(K3290=0,'inputs and tables'!$K$16=1),data!C3290/data!C3291,1)*IF(AND(K3290=1,'inputs and tables'!$K$15=1),data!C3291/data!C3290,1))</f>
        <v>218540.87968063701</v>
      </c>
      <c r="R3291" s="36">
        <f ca="1">1-O3291/MAX($O$202:O3291)</f>
        <v>4.3423292672205016E-2</v>
      </c>
      <c r="S3291" s="36">
        <f>1-N3291/MAX($N$202:N3291)</f>
        <v>0.34591525936557688</v>
      </c>
    </row>
    <row r="3292" spans="1:19" x14ac:dyDescent="0.4">
      <c r="A3292" s="17">
        <f t="shared" si="157"/>
        <v>3290</v>
      </c>
      <c r="B3292">
        <v>1704499200</v>
      </c>
      <c r="C3292">
        <v>43992.44</v>
      </c>
      <c r="D3292" s="14">
        <f t="shared" si="155"/>
        <v>45297</v>
      </c>
      <c r="F3292">
        <f ca="1">IF(A3292&lt;$F$2,"",AVERAGE(INDIRECT("C"&amp;A3292-$F$2+3):C3292))</f>
        <v>41980.42204545455</v>
      </c>
      <c r="G3292" s="2">
        <f ca="1">IF(A3292&lt;$G$2,"",IF(A3292=$G$2,AVERAGE(INDIRECT("C"&amp;A3292-$G$2+3):C3292),G3291+(2/($G$2+3))*(C3292-G3291)))</f>
        <v>41450.997262250326</v>
      </c>
      <c r="J3292">
        <f ca="1">IF(F3292="","",IF(C3292&lt;(F3292*(1-'inputs and tables'!$K$14)),0,IF(C3292&gt;(F3292*(1+'inputs and tables'!$K$14)),1,J3291)))</f>
        <v>1</v>
      </c>
      <c r="K3292">
        <f ca="1">IF(G3292="","",IF(C3292&lt;(G3292*(1-'inputs and tables'!$K$14)),0,IF(C3292&gt;(G3292*(1+'inputs and tables'!$K$14)),1,K3291)))</f>
        <v>1</v>
      </c>
      <c r="N3292" s="13">
        <f t="shared" si="156"/>
        <v>158308.82723379764</v>
      </c>
      <c r="O3292" s="10">
        <f ca="1">(O3291+(IF(J3291&lt;&gt;J3290,(-O3291*'inputs and tables'!$K$22-'inputs and tables'!$K$21)-O3291*'inputs and tables'!$K$22,0)*('inputs and tables'!$K$15+'inputs and tables'!$K$16)))*(IF(AND(J3291=0,'inputs and tables'!$K$16=1),(data!C3291/data!C3292-1)*'inputs and tables'!$K$18+1,1)*IF(AND(J3291=1,'inputs and tables'!$K$15=1),(data!C3292/data!C3291-1)*'inputs and tables'!$K$17+1,1))</f>
        <v>127207684.88591607</v>
      </c>
      <c r="P3292" s="10">
        <f ca="1">(P3291+(IF(K3291&lt;&gt;K3290,(-P3291*'inputs and tables'!$K$22-'inputs and tables'!$K$21)-P3291*'inputs and tables'!$K$22,0)*('inputs and tables'!$K$15+'inputs and tables'!$K$16)))*(IF(AND(K3291=0,'inputs and tables'!$K$16=1),data!C3291/data!C3292,1)*IF(AND(K3291=1,'inputs and tables'!$K$15=1),data!C3292/data!C3291,1))</f>
        <v>217580.64011949426</v>
      </c>
      <c r="R3292" s="36">
        <f ca="1">1-O3292/MAX($O$202:O3292)</f>
        <v>5.2880202050984648E-2</v>
      </c>
      <c r="S3292" s="36">
        <f>1-N3292/MAX($N$202:N3292)</f>
        <v>0.34878922072793073</v>
      </c>
    </row>
    <row r="3293" spans="1:19" x14ac:dyDescent="0.4">
      <c r="A3293" s="17">
        <f t="shared" si="157"/>
        <v>3291</v>
      </c>
      <c r="B3293">
        <v>1704585600</v>
      </c>
      <c r="C3293">
        <v>43950.28</v>
      </c>
      <c r="D3293" s="14">
        <f t="shared" si="155"/>
        <v>45298</v>
      </c>
      <c r="F3293">
        <f ca="1">IF(A3293&lt;$F$2,"",AVERAGE(INDIRECT("C"&amp;A3293-$F$2+3):C3293))</f>
        <v>42121.432045454552</v>
      </c>
      <c r="G3293" s="2">
        <f ca="1">IF(A3293&lt;$G$2,"",IF(A3293=$G$2,AVERAGE(INDIRECT("C"&amp;A3293-$G$2+3):C3293),G3292+(2/($G$2+3))*(C3293-G3292)))</f>
        <v>41557.349719175843</v>
      </c>
      <c r="J3293">
        <f ca="1">IF(F3293="","",IF(C3293&lt;(F3293*(1-'inputs and tables'!$K$14)),0,IF(C3293&gt;(F3293*(1+'inputs and tables'!$K$14)),1,J3292)))</f>
        <v>1</v>
      </c>
      <c r="K3293">
        <f ca="1">IF(G3293="","",IF(C3293&lt;(G3293*(1-'inputs and tables'!$K$14)),0,IF(C3293&gt;(G3293*(1+'inputs and tables'!$K$14)),1,K3292)))</f>
        <v>1</v>
      </c>
      <c r="N3293" s="13">
        <f t="shared" si="156"/>
        <v>158157.11252653936</v>
      </c>
      <c r="O3293" s="10">
        <f ca="1">(O3292+(IF(J3292&lt;&gt;J3291,(-O3292*'inputs and tables'!$K$22-'inputs and tables'!$K$21)-O3292*'inputs and tables'!$K$22,0)*('inputs and tables'!$K$15+'inputs and tables'!$K$16)))*(IF(AND(J3292=0,'inputs and tables'!$K$16=1),(data!C3292/data!C3293-1)*'inputs and tables'!$K$18+1,1)*IF(AND(J3292=1,'inputs and tables'!$K$15=1),(data!C3293/data!C3292-1)*'inputs and tables'!$K$17+1,1))</f>
        <v>126933389.55271158</v>
      </c>
      <c r="P3293" s="10">
        <f ca="1">(P3292+(IF(K3292&lt;&gt;K3291,(-P3292*'inputs and tables'!$K$22-'inputs and tables'!$K$21)-P3292*'inputs and tables'!$K$22,0)*('inputs and tables'!$K$15+'inputs and tables'!$K$16)))*(IF(AND(K3292=0,'inputs and tables'!$K$16=1),data!C3292/data!C3293,1)*IF(AND(K3292=1,'inputs and tables'!$K$15=1),data!C3293/data!C3292,1))</f>
        <v>217372.12247902152</v>
      </c>
      <c r="R3293" s="36">
        <f ca="1">1-O3293/MAX($O$202:O3293)</f>
        <v>5.4922457130117563E-2</v>
      </c>
      <c r="S3293" s="36">
        <f>1-N3293/MAX($N$202:N3293)</f>
        <v>0.34941330628567913</v>
      </c>
    </row>
    <row r="3294" spans="1:19" x14ac:dyDescent="0.4">
      <c r="A3294" s="17">
        <f t="shared" si="157"/>
        <v>3292</v>
      </c>
      <c r="B3294">
        <v>1704672000</v>
      </c>
      <c r="C3294">
        <v>46995.1</v>
      </c>
      <c r="D3294" s="14">
        <f t="shared" si="155"/>
        <v>45299</v>
      </c>
      <c r="F3294">
        <f ca="1">IF(A3294&lt;$F$2,"",AVERAGE(INDIRECT("C"&amp;A3294-$F$2+3):C3294))</f>
        <v>42330.275454545459</v>
      </c>
      <c r="G3294" s="2">
        <f ca="1">IF(A3294&lt;$G$2,"",IF(A3294=$G$2,AVERAGE(INDIRECT("C"&amp;A3294-$G$2+3):C3294),G3293+(2/($G$2+3))*(C3294-G3293)))</f>
        <v>41788.743348147087</v>
      </c>
      <c r="J3294">
        <f ca="1">IF(F3294="","",IF(C3294&lt;(F3294*(1-'inputs and tables'!$K$14)),0,IF(C3294&gt;(F3294*(1+'inputs and tables'!$K$14)),1,J3293)))</f>
        <v>1</v>
      </c>
      <c r="K3294">
        <f ca="1">IF(G3294="","",IF(C3294&lt;(G3294*(1-'inputs and tables'!$K$14)),0,IF(C3294&gt;(G3294*(1+'inputs and tables'!$K$14)),1,K3293)))</f>
        <v>1</v>
      </c>
      <c r="N3294" s="13">
        <f t="shared" si="156"/>
        <v>169114.0379286769</v>
      </c>
      <c r="O3294" s="10">
        <f ca="1">(O3293+(IF(J3293&lt;&gt;J3292,(-O3293*'inputs and tables'!$K$22-'inputs and tables'!$K$21)-O3293*'inputs and tables'!$K$22,0)*('inputs and tables'!$K$15+'inputs and tables'!$K$16)))*(IF(AND(J3293=0,'inputs and tables'!$K$16=1),(data!C3293/data!C3294-1)*'inputs and tables'!$K$18+1,1)*IF(AND(J3293=1,'inputs and tables'!$K$15=1),(data!C3294/data!C3293-1)*'inputs and tables'!$K$17+1,1))</f>
        <v>146719406.32325882</v>
      </c>
      <c r="P3294" s="10">
        <f ca="1">(P3293+(IF(K3293&lt;&gt;K3292,(-P3293*'inputs and tables'!$K$22-'inputs and tables'!$K$21)-P3293*'inputs and tables'!$K$22,0)*('inputs and tables'!$K$15+'inputs and tables'!$K$16)))*(IF(AND(K3293=0,'inputs and tables'!$K$16=1),data!C3293/data!C3294,1)*IF(AND(K3293=1,'inputs and tables'!$K$15=1),data!C3294/data!C3293,1))</f>
        <v>232431.38913139721</v>
      </c>
      <c r="R3294" s="36">
        <f ca="1">1-O3294/MAX($O$202:O3294)</f>
        <v>0</v>
      </c>
      <c r="S3294" s="36">
        <f>1-N3294/MAX($N$202:N3294)</f>
        <v>0.30434148019594232</v>
      </c>
    </row>
    <row r="3295" spans="1:19" x14ac:dyDescent="0.4">
      <c r="A3295" s="17">
        <f t="shared" si="157"/>
        <v>3293</v>
      </c>
      <c r="B3295">
        <v>1704758400</v>
      </c>
      <c r="C3295">
        <v>46124.08</v>
      </c>
      <c r="D3295" s="14">
        <f t="shared" si="155"/>
        <v>45300</v>
      </c>
      <c r="F3295">
        <f ca="1">IF(A3295&lt;$F$2,"",AVERAGE(INDIRECT("C"&amp;A3295-$F$2+3):C3295))</f>
        <v>42527.122954545463</v>
      </c>
      <c r="G3295" s="2">
        <f ca="1">IF(A3295&lt;$G$2,"",IF(A3295=$G$2,AVERAGE(INDIRECT("C"&amp;A3295-$G$2+3):C3295),G3294+(2/($G$2+3))*(C3295-G3294)))</f>
        <v>41973.225758864231</v>
      </c>
      <c r="J3295">
        <f ca="1">IF(F3295="","",IF(C3295&lt;(F3295*(1-'inputs and tables'!$K$14)),0,IF(C3295&gt;(F3295*(1+'inputs and tables'!$K$14)),1,J3294)))</f>
        <v>1</v>
      </c>
      <c r="K3295">
        <f ca="1">IF(G3295="","",IF(C3295&lt;(G3295*(1-'inputs and tables'!$K$14)),0,IF(C3295&gt;(G3295*(1+'inputs and tables'!$K$14)),1,K3294)))</f>
        <v>1</v>
      </c>
      <c r="N3295" s="13">
        <f t="shared" si="156"/>
        <v>165979.63222857975</v>
      </c>
      <c r="O3295" s="10">
        <f ca="1">(O3294+(IF(J3294&lt;&gt;J3293,(-O3294*'inputs and tables'!$K$22-'inputs and tables'!$K$21)-O3294*'inputs and tables'!$K$22,0)*('inputs and tables'!$K$15+'inputs and tables'!$K$16)))*(IF(AND(J3294=0,'inputs and tables'!$K$16=1),(data!C3294/data!C3295-1)*'inputs and tables'!$K$18+1,1)*IF(AND(J3294=1,'inputs and tables'!$K$15=1),(data!C3295/data!C3294-1)*'inputs and tables'!$K$17+1,1))</f>
        <v>140600896.96983069</v>
      </c>
      <c r="P3295" s="10">
        <f ca="1">(P3294+(IF(K3294&lt;&gt;K3293,(-P3294*'inputs and tables'!$K$22-'inputs and tables'!$K$21)-P3294*'inputs and tables'!$K$22,0)*('inputs and tables'!$K$15+'inputs and tables'!$K$16)))*(IF(AND(K3294=0,'inputs and tables'!$K$16=1),data!C3294/data!C3295,1)*IF(AND(K3294=1,'inputs and tables'!$K$15=1),data!C3295/data!C3294,1))</f>
        <v>228123.44237607103</v>
      </c>
      <c r="R3295" s="36">
        <f ca="1">1-O3295/MAX($O$202:O3295)</f>
        <v>4.1702113624611847E-2</v>
      </c>
      <c r="S3295" s="36">
        <f>1-N3295/MAX($N$202:N3295)</f>
        <v>0.31723500492340806</v>
      </c>
    </row>
    <row r="3296" spans="1:19" x14ac:dyDescent="0.4">
      <c r="A3296" s="17">
        <f t="shared" si="157"/>
        <v>3294</v>
      </c>
      <c r="B3296">
        <v>1704844800</v>
      </c>
      <c r="C3296">
        <v>46666.11</v>
      </c>
      <c r="D3296" s="14">
        <f t="shared" si="155"/>
        <v>45301</v>
      </c>
      <c r="F3296">
        <f ca="1">IF(A3296&lt;$F$2,"",AVERAGE(INDIRECT("C"&amp;A3296-$F$2+3):C3296))</f>
        <v>42741.315681818189</v>
      </c>
      <c r="G3296" s="2">
        <f ca="1">IF(A3296&lt;$G$2,"",IF(A3296=$G$2,AVERAGE(INDIRECT("C"&amp;A3296-$G$2+3):C3296),G3295+(2/($G$2+3))*(C3296-G3295)))</f>
        <v>42172.922960614691</v>
      </c>
      <c r="J3296">
        <f ca="1">IF(F3296="","",IF(C3296&lt;(F3296*(1-'inputs and tables'!$K$14)),0,IF(C3296&gt;(F3296*(1+'inputs and tables'!$K$14)),1,J3295)))</f>
        <v>1</v>
      </c>
      <c r="K3296">
        <f ca="1">IF(G3296="","",IF(C3296&lt;(G3296*(1-'inputs and tables'!$K$14)),0,IF(C3296&gt;(G3296*(1+'inputs and tables'!$K$14)),1,K3295)))</f>
        <v>1</v>
      </c>
      <c r="N3296" s="13">
        <f t="shared" si="156"/>
        <v>167930.15221850379</v>
      </c>
      <c r="O3296" s="10">
        <f ca="1">(O3295+(IF(J3295&lt;&gt;J3294,(-O3295*'inputs and tables'!$K$22-'inputs and tables'!$K$21)-O3295*'inputs and tables'!$K$22,0)*('inputs and tables'!$K$15+'inputs and tables'!$K$16)))*(IF(AND(J3295=0,'inputs and tables'!$K$16=1),(data!C3295/data!C3296-1)*'inputs and tables'!$K$18+1,1)*IF(AND(J3295=1,'inputs and tables'!$K$15=1),(data!C3296/data!C3295-1)*'inputs and tables'!$K$17+1,1))</f>
        <v>144318527.42262784</v>
      </c>
      <c r="P3296" s="10">
        <f ca="1">(P3295+(IF(K3295&lt;&gt;K3294,(-P3295*'inputs and tables'!$K$22-'inputs and tables'!$K$21)-P3295*'inputs and tables'!$K$22,0)*('inputs and tables'!$K$15+'inputs and tables'!$K$16)))*(IF(AND(K3295=0,'inputs and tables'!$K$16=1),data!C3295/data!C3296,1)*IF(AND(K3295=1,'inputs and tables'!$K$15=1),data!C3296/data!C3295,1))</f>
        <v>230804.249222974</v>
      </c>
      <c r="R3296" s="36">
        <f ca="1">1-O3296/MAX($O$202:O3296)</f>
        <v>1.6363744652437173E-2</v>
      </c>
      <c r="S3296" s="36">
        <f>1-N3296/MAX($N$202:N3296)</f>
        <v>0.30921144954232815</v>
      </c>
    </row>
    <row r="3297" spans="1:19" x14ac:dyDescent="0.4">
      <c r="A3297" s="17">
        <f t="shared" si="157"/>
        <v>3295</v>
      </c>
      <c r="B3297">
        <v>1704931200</v>
      </c>
      <c r="C3297">
        <v>46342.66</v>
      </c>
      <c r="D3297" s="14">
        <f t="shared" si="155"/>
        <v>45302</v>
      </c>
      <c r="F3297">
        <f ca="1">IF(A3297&lt;$F$2,"",AVERAGE(INDIRECT("C"&amp;A3297-$F$2+3):C3297))</f>
        <v>42934.597500000003</v>
      </c>
      <c r="G3297" s="2">
        <f ca="1">IF(A3297&lt;$G$2,"",IF(A3297=$G$2,AVERAGE(INDIRECT("C"&amp;A3297-$G$2+3):C3297),G3296+(2/($G$2+3))*(C3297-G3296)))</f>
        <v>42350.358579311942</v>
      </c>
      <c r="J3297">
        <f ca="1">IF(F3297="","",IF(C3297&lt;(F3297*(1-'inputs and tables'!$K$14)),0,IF(C3297&gt;(F3297*(1+'inputs and tables'!$K$14)),1,J3296)))</f>
        <v>1</v>
      </c>
      <c r="K3297">
        <f ca="1">IF(G3297="","",IF(C3297&lt;(G3297*(1-'inputs and tables'!$K$14)),0,IF(C3297&gt;(G3297*(1+'inputs and tables'!$K$14)),1,K3296)))</f>
        <v>1</v>
      </c>
      <c r="N3297" s="13">
        <f t="shared" si="156"/>
        <v>166766.20245420857</v>
      </c>
      <c r="O3297" s="10">
        <f ca="1">(O3296+(IF(J3296&lt;&gt;J3295,(-O3296*'inputs and tables'!$K$22-'inputs and tables'!$K$21)-O3296*'inputs and tables'!$K$22,0)*('inputs and tables'!$K$15+'inputs and tables'!$K$16)))*(IF(AND(J3296=0,'inputs and tables'!$K$16=1),(data!C3296/data!C3297-1)*'inputs and tables'!$K$18+1,1)*IF(AND(J3296=1,'inputs and tables'!$K$15=1),(data!C3297/data!C3296-1)*'inputs and tables'!$K$17+1,1))</f>
        <v>142067866.02587953</v>
      </c>
      <c r="P3297" s="10">
        <f ca="1">(P3296+(IF(K3296&lt;&gt;K3295,(-P3296*'inputs and tables'!$K$22-'inputs and tables'!$K$21)-P3296*'inputs and tables'!$K$22,0)*('inputs and tables'!$K$15+'inputs and tables'!$K$16)))*(IF(AND(K3296=0,'inputs and tables'!$K$16=1),data!C3296/data!C3297,1)*IF(AND(K3296=1,'inputs and tables'!$K$15=1),data!C3297/data!C3296,1))</f>
        <v>229204.50940298106</v>
      </c>
      <c r="R3297" s="36">
        <f ca="1">1-O3297/MAX($O$202:O3297)</f>
        <v>3.1703647213040087E-2</v>
      </c>
      <c r="S3297" s="36">
        <f>1-N3297/MAX($N$202:N3297)</f>
        <v>0.31399941144113508</v>
      </c>
    </row>
    <row r="3298" spans="1:19" x14ac:dyDescent="0.4">
      <c r="A3298" s="17">
        <f t="shared" si="157"/>
        <v>3296</v>
      </c>
      <c r="B3298">
        <v>1705017600</v>
      </c>
      <c r="C3298">
        <v>42773.03</v>
      </c>
      <c r="D3298" s="14">
        <f t="shared" si="155"/>
        <v>45303</v>
      </c>
      <c r="F3298">
        <f ca="1">IF(A3298&lt;$F$2,"",AVERAGE(INDIRECT("C"&amp;A3298-$F$2+3):C3298))</f>
        <v>43046.170000000006</v>
      </c>
      <c r="G3298" s="2">
        <f ca="1">IF(A3298&lt;$G$2,"",IF(A3298=$G$2,AVERAGE(INDIRECT("C"&amp;A3298-$G$2+3):C3298),G3297+(2/($G$2+3))*(C3298-G3297)))</f>
        <v>42368.34459721356</v>
      </c>
      <c r="J3298">
        <f ca="1">IF(F3298="","",IF(C3298&lt;(F3298*(1-'inputs and tables'!$K$14)),0,IF(C3298&gt;(F3298*(1+'inputs and tables'!$K$14)),1,J3297)))</f>
        <v>0</v>
      </c>
      <c r="K3298">
        <f ca="1">IF(G3298="","",IF(C3298&lt;(G3298*(1-'inputs and tables'!$K$14)),0,IF(C3298&gt;(G3298*(1+'inputs and tables'!$K$14)),1,K3297)))</f>
        <v>1</v>
      </c>
      <c r="N3298" s="13">
        <f t="shared" si="156"/>
        <v>153920.72402749295</v>
      </c>
      <c r="O3298" s="10">
        <f ca="1">(O3297+(IF(J3297&lt;&gt;J3296,(-O3297*'inputs and tables'!$K$22-'inputs and tables'!$K$21)-O3297*'inputs and tables'!$K$22,0)*('inputs and tables'!$K$15+'inputs and tables'!$K$16)))*(IF(AND(J3297=0,'inputs and tables'!$K$16=1),(data!C3297/data!C3298-1)*'inputs and tables'!$K$18+1,1)*IF(AND(J3297=1,'inputs and tables'!$K$15=1),(data!C3298/data!C3297-1)*'inputs and tables'!$K$17+1,1))</f>
        <v>117446019.49496371</v>
      </c>
      <c r="P3298" s="10">
        <f ca="1">(P3297+(IF(K3297&lt;&gt;K3296,(-P3297*'inputs and tables'!$K$22-'inputs and tables'!$K$21)-P3297*'inputs and tables'!$K$22,0)*('inputs and tables'!$K$15+'inputs and tables'!$K$16)))*(IF(AND(K3297=0,'inputs and tables'!$K$16=1),data!C3297/data!C3298,1)*IF(AND(K3297=1,'inputs and tables'!$K$15=1),data!C3298/data!C3297,1))</f>
        <v>211549.60368759561</v>
      </c>
      <c r="R3298" s="36">
        <f ca="1">1-O3298/MAX($O$202:O3298)</f>
        <v>0.19951952888766922</v>
      </c>
      <c r="S3298" s="36">
        <f>1-N3298/MAX($N$202:N3298)</f>
        <v>0.36683988889619235</v>
      </c>
    </row>
    <row r="3299" spans="1:19" x14ac:dyDescent="0.4">
      <c r="A3299" s="17">
        <f t="shared" si="157"/>
        <v>3297</v>
      </c>
      <c r="B3299">
        <v>1705104000</v>
      </c>
      <c r="C3299">
        <v>42839.33</v>
      </c>
      <c r="D3299" s="14">
        <f t="shared" si="155"/>
        <v>45304</v>
      </c>
      <c r="F3299">
        <f ca="1">IF(A3299&lt;$F$2,"",AVERAGE(INDIRECT("C"&amp;A3299-$F$2+3):C3299))</f>
        <v>43162.239545454555</v>
      </c>
      <c r="G3299" s="2">
        <f ca="1">IF(A3299&lt;$G$2,"",IF(A3299=$G$2,AVERAGE(INDIRECT("C"&amp;A3299-$G$2+3):C3299),G3298+(2/($G$2+3))*(C3299-G3298)))</f>
        <v>42388.386529247022</v>
      </c>
      <c r="J3299">
        <f ca="1">IF(F3299="","",IF(C3299&lt;(F3299*(1-'inputs and tables'!$K$14)),0,IF(C3299&gt;(F3299*(1+'inputs and tables'!$K$14)),1,J3298)))</f>
        <v>0</v>
      </c>
      <c r="K3299">
        <f ca="1">IF(G3299="","",IF(C3299&lt;(G3299*(1-'inputs and tables'!$K$14)),0,IF(C3299&gt;(G3299*(1+'inputs and tables'!$K$14)),1,K3298)))</f>
        <v>1</v>
      </c>
      <c r="N3299" s="13">
        <f t="shared" si="156"/>
        <v>154159.30763971363</v>
      </c>
      <c r="O3299" s="10">
        <f ca="1">(O3298+(IF(J3298&lt;&gt;J3297,(-O3298*'inputs and tables'!$K$22-'inputs and tables'!$K$21)-O3298*'inputs and tables'!$K$22,0)*('inputs and tables'!$K$15+'inputs and tables'!$K$16)))*(IF(AND(J3298=0,'inputs and tables'!$K$16=1),(data!C3298/data!C3299-1)*'inputs and tables'!$K$18+1,1)*IF(AND(J3298=1,'inputs and tables'!$K$15=1),(data!C3299/data!C3298-1)*'inputs and tables'!$K$17+1,1))</f>
        <v>117029726.44549271</v>
      </c>
      <c r="P3299" s="10">
        <f ca="1">(P3298+(IF(K3298&lt;&gt;K3297,(-P3298*'inputs and tables'!$K$22-'inputs and tables'!$K$21)-P3298*'inputs and tables'!$K$22,0)*('inputs and tables'!$K$15+'inputs and tables'!$K$16)))*(IF(AND(K3298=0,'inputs and tables'!$K$16=1),data!C3298/data!C3299,1)*IF(AND(K3298=1,'inputs and tables'!$K$15=1),data!C3299/data!C3298,1))</f>
        <v>211877.51449317773</v>
      </c>
      <c r="R3299" s="36">
        <f ca="1">1-O3299/MAX($O$202:O3299)</f>
        <v>0.20235687031306859</v>
      </c>
      <c r="S3299" s="36">
        <f>1-N3299/MAX($N$202:N3299)</f>
        <v>0.3658584640271525</v>
      </c>
    </row>
    <row r="3300" spans="1:19" x14ac:dyDescent="0.4">
      <c r="A3300" s="17">
        <f t="shared" si="157"/>
        <v>3298</v>
      </c>
      <c r="B3300">
        <v>1705190400</v>
      </c>
      <c r="C3300">
        <v>41697.33</v>
      </c>
      <c r="D3300" s="14">
        <f t="shared" si="155"/>
        <v>45305</v>
      </c>
      <c r="F3300">
        <f ca="1">IF(A3300&lt;$F$2,"",AVERAGE(INDIRECT("C"&amp;A3300-$F$2+3):C3300))</f>
        <v>43230.280227272735</v>
      </c>
      <c r="G3300" s="2">
        <f ca="1">IF(A3300&lt;$G$2,"",IF(A3300=$G$2,AVERAGE(INDIRECT("C"&amp;A3300-$G$2+3):C3300),G3299+(2/($G$2+3))*(C3300-G3299)))</f>
        <v>42358.979868428003</v>
      </c>
      <c r="J3300">
        <f ca="1">IF(F3300="","",IF(C3300&lt;(F3300*(1-'inputs and tables'!$K$14)),0,IF(C3300&gt;(F3300*(1+'inputs and tables'!$K$14)),1,J3299)))</f>
        <v>0</v>
      </c>
      <c r="K3300">
        <f ca="1">IF(G3300="","",IF(C3300&lt;(G3300*(1-'inputs and tables'!$K$14)),0,IF(C3300&gt;(G3300*(1+'inputs and tables'!$K$14)),1,K3299)))</f>
        <v>0</v>
      </c>
      <c r="N3300" s="13">
        <f t="shared" si="156"/>
        <v>150049.767893771</v>
      </c>
      <c r="O3300" s="10">
        <f ca="1">(O3299+(IF(J3299&lt;&gt;J3298,(-O3299*'inputs and tables'!$K$22-'inputs and tables'!$K$21)-O3299*'inputs and tables'!$K$22,0)*('inputs and tables'!$K$15+'inputs and tables'!$K$16)))*(IF(AND(J3299=0,'inputs and tables'!$K$16=1),(data!C3299/data!C3300-1)*'inputs and tables'!$K$18+1,1)*IF(AND(J3299=1,'inputs and tables'!$K$15=1),(data!C3300/data!C3299-1)*'inputs and tables'!$K$17+1,1))</f>
        <v>120234918.42303066</v>
      </c>
      <c r="P3300" s="10">
        <f ca="1">(P3299+(IF(K3299&lt;&gt;K3298,(-P3299*'inputs and tables'!$K$22-'inputs and tables'!$K$21)-P3299*'inputs and tables'!$K$22,0)*('inputs and tables'!$K$15+'inputs and tables'!$K$16)))*(IF(AND(K3299=0,'inputs and tables'!$K$16=1),data!C3299/data!C3300,1)*IF(AND(K3299=1,'inputs and tables'!$K$15=1),data!C3300/data!C3299,1))</f>
        <v>206229.33741965186</v>
      </c>
      <c r="R3300" s="36">
        <f ca="1">1-O3300/MAX($O$202:O3300)</f>
        <v>0.18051114412142821</v>
      </c>
      <c r="S3300" s="36">
        <f>1-N3300/MAX($N$202:N3300)</f>
        <v>0.38276324834756537</v>
      </c>
    </row>
    <row r="3301" spans="1:19" x14ac:dyDescent="0.4">
      <c r="A3301" s="17">
        <f t="shared" si="157"/>
        <v>3299</v>
      </c>
      <c r="B3301">
        <v>1705276800</v>
      </c>
      <c r="C3301">
        <v>42490.16</v>
      </c>
      <c r="D3301" s="14">
        <f t="shared" si="155"/>
        <v>45306</v>
      </c>
      <c r="F3301">
        <f ca="1">IF(A3301&lt;$F$2,"",AVERAGE(INDIRECT("C"&amp;A3301-$F$2+3):C3301))</f>
        <v>43298.716818181827</v>
      </c>
      <c r="G3301" s="2">
        <f ca="1">IF(A3301&lt;$G$2,"",IF(A3301=$G$2,AVERAGE(INDIRECT("C"&amp;A3301-$G$2+3):C3301),G3300+(2/($G$2+3))*(C3301-G3300)))</f>
        <v>42364.562001686383</v>
      </c>
      <c r="J3301">
        <f ca="1">IF(F3301="","",IF(C3301&lt;(F3301*(1-'inputs and tables'!$K$14)),0,IF(C3301&gt;(F3301*(1+'inputs and tables'!$K$14)),1,J3300)))</f>
        <v>0</v>
      </c>
      <c r="K3301">
        <f ca="1">IF(G3301="","",IF(C3301&lt;(G3301*(1-'inputs and tables'!$K$14)),0,IF(C3301&gt;(G3301*(1+'inputs and tables'!$K$14)),1,K3300)))</f>
        <v>1</v>
      </c>
      <c r="N3301" s="13">
        <f t="shared" si="156"/>
        <v>152902.80326748005</v>
      </c>
      <c r="O3301" s="10">
        <f ca="1">(O3300+(IF(J3300&lt;&gt;J3299,(-O3300*'inputs and tables'!$K$22-'inputs and tables'!$K$21)-O3300*'inputs and tables'!$K$22,0)*('inputs and tables'!$K$15+'inputs and tables'!$K$16)))*(IF(AND(J3300=0,'inputs and tables'!$K$16=1),(data!C3300/data!C3301-1)*'inputs and tables'!$K$18+1,1)*IF(AND(J3300=1,'inputs and tables'!$K$15=1),(data!C3301/data!C3300-1)*'inputs and tables'!$K$17+1,1))</f>
        <v>117991437.80602823</v>
      </c>
      <c r="P3301" s="10">
        <f ca="1">(P3300+(IF(K3300&lt;&gt;K3299,(-P3300*'inputs and tables'!$K$22-'inputs and tables'!$K$21)-P3300*'inputs and tables'!$K$22,0)*('inputs and tables'!$K$15+'inputs and tables'!$K$16)))*(IF(AND(K3300=0,'inputs and tables'!$K$16=1),data!C3300/data!C3301,1)*IF(AND(K3300=1,'inputs and tables'!$K$15=1),data!C3301/data!C3300,1))</f>
        <v>201976.51203460834</v>
      </c>
      <c r="R3301" s="36">
        <f ca="1">1-O3301/MAX($O$202:O3301)</f>
        <v>0.19580210441920565</v>
      </c>
      <c r="S3301" s="36">
        <f>1-N3301/MAX($N$202:N3301)</f>
        <v>0.37102715364287797</v>
      </c>
    </row>
    <row r="3302" spans="1:19" x14ac:dyDescent="0.4">
      <c r="A3302" s="17">
        <f t="shared" si="157"/>
        <v>3300</v>
      </c>
      <c r="B3302">
        <v>1705363200</v>
      </c>
      <c r="C3302">
        <v>43130.45</v>
      </c>
      <c r="D3302" s="14">
        <f t="shared" si="155"/>
        <v>45307</v>
      </c>
      <c r="F3302">
        <f ca="1">IF(A3302&lt;$F$2,"",AVERAGE(INDIRECT("C"&amp;A3302-$F$2+3):C3302))</f>
        <v>43370.208636363648</v>
      </c>
      <c r="G3302" s="2">
        <f ca="1">IF(A3302&lt;$G$2,"",IF(A3302=$G$2,AVERAGE(INDIRECT("C"&amp;A3302-$G$2+3):C3302),G3301+(2/($G$2+3))*(C3302-G3301)))</f>
        <v>42397.152980338025</v>
      </c>
      <c r="J3302">
        <f ca="1">IF(F3302="","",IF(C3302&lt;(F3302*(1-'inputs and tables'!$K$14)),0,IF(C3302&gt;(F3302*(1+'inputs and tables'!$K$14)),1,J3301)))</f>
        <v>0</v>
      </c>
      <c r="K3302">
        <f ca="1">IF(G3302="","",IF(C3302&lt;(G3302*(1-'inputs and tables'!$K$14)),0,IF(C3302&gt;(G3302*(1+'inputs and tables'!$K$14)),1,K3301)))</f>
        <v>1</v>
      </c>
      <c r="N3302" s="13">
        <f t="shared" si="156"/>
        <v>155206.91640577218</v>
      </c>
      <c r="O3302" s="10">
        <f ca="1">(O3301+(IF(J3301&lt;&gt;J3300,(-O3301*'inputs and tables'!$K$22-'inputs and tables'!$K$21)-O3301*'inputs and tables'!$K$22,0)*('inputs and tables'!$K$15+'inputs and tables'!$K$16)))*(IF(AND(J3301=0,'inputs and tables'!$K$16=1),(data!C3301/data!C3302-1)*'inputs and tables'!$K$18+1,1)*IF(AND(J3301=1,'inputs and tables'!$K$15=1),(data!C3302/data!C3301-1)*'inputs and tables'!$K$17+1,1))</f>
        <v>116239804.38433146</v>
      </c>
      <c r="P3302" s="10">
        <f ca="1">(P3301+(IF(K3301&lt;&gt;K3300,(-P3301*'inputs and tables'!$K$22-'inputs and tables'!$K$21)-P3301*'inputs and tables'!$K$22,0)*('inputs and tables'!$K$15+'inputs and tables'!$K$16)))*(IF(AND(K3301=0,'inputs and tables'!$K$16=1),data!C3301/data!C3302,1)*IF(AND(K3301=1,'inputs and tables'!$K$15=1),data!C3302/data!C3301,1))</f>
        <v>204610.08331755179</v>
      </c>
      <c r="R3302" s="36">
        <f ca="1">1-O3302/MAX($O$202:O3302)</f>
        <v>0.20774076656071871</v>
      </c>
      <c r="S3302" s="36">
        <f>1-N3302/MAX($N$202:N3302)</f>
        <v>0.36154907627640054</v>
      </c>
    </row>
    <row r="3303" spans="1:19" x14ac:dyDescent="0.4">
      <c r="A3303" s="17">
        <f t="shared" si="157"/>
        <v>3301</v>
      </c>
      <c r="B3303">
        <v>1705449600</v>
      </c>
      <c r="C3303">
        <v>42739.49</v>
      </c>
      <c r="D3303" s="14">
        <f t="shared" si="155"/>
        <v>45308</v>
      </c>
      <c r="F3303">
        <f ca="1">IF(A3303&lt;$F$2,"",AVERAGE(INDIRECT("C"&amp;A3303-$F$2+3):C3303))</f>
        <v>43387.305227272736</v>
      </c>
      <c r="G3303" s="2">
        <f ca="1">IF(A3303&lt;$G$2,"",IF(A3303=$G$2,AVERAGE(INDIRECT("C"&amp;A3303-$G$2+3):C3303),G3302+(2/($G$2+3))*(C3303-G3302)))</f>
        <v>42411.720513089596</v>
      </c>
      <c r="J3303">
        <f ca="1">IF(F3303="","",IF(C3303&lt;(F3303*(1-'inputs and tables'!$K$14)),0,IF(C3303&gt;(F3303*(1+'inputs and tables'!$K$14)),1,J3302)))</f>
        <v>0</v>
      </c>
      <c r="K3303">
        <f ca="1">IF(G3303="","",IF(C3303&lt;(G3303*(1-'inputs and tables'!$K$14)),0,IF(C3303&gt;(G3303*(1+'inputs and tables'!$K$14)),1,K3302)))</f>
        <v>1</v>
      </c>
      <c r="N3303" s="13">
        <f t="shared" si="156"/>
        <v>153800.02878836961</v>
      </c>
      <c r="O3303" s="10">
        <f ca="1">(O3302+(IF(J3302&lt;&gt;J3301,(-O3302*'inputs and tables'!$K$22-'inputs and tables'!$K$21)-O3302*'inputs and tables'!$K$22,0)*('inputs and tables'!$K$15+'inputs and tables'!$K$16)))*(IF(AND(J3302=0,'inputs and tables'!$K$16=1),(data!C3302/data!C3303-1)*'inputs and tables'!$K$18+1,1)*IF(AND(J3302=1,'inputs and tables'!$K$15=1),(data!C3303/data!C3302-1)*'inputs and tables'!$K$17+1,1))</f>
        <v>117303109.3962092</v>
      </c>
      <c r="P3303" s="10">
        <f ca="1">(P3302+(IF(K3302&lt;&gt;K3301,(-P3302*'inputs and tables'!$K$22-'inputs and tables'!$K$21)-P3302*'inputs and tables'!$K$22,0)*('inputs and tables'!$K$15+'inputs and tables'!$K$16)))*(IF(AND(K3302=0,'inputs and tables'!$K$16=1),data!C3302/data!C3303,1)*IF(AND(K3302=1,'inputs and tables'!$K$15=1),data!C3303/data!C3302,1))</f>
        <v>202755.37607072663</v>
      </c>
      <c r="R3303" s="36">
        <f ca="1">1-O3303/MAX($O$202:O3303)</f>
        <v>0.20049356567213961</v>
      </c>
      <c r="S3303" s="36">
        <f>1-N3303/MAX($N$202:N3303)</f>
        <v>0.3673363744181769</v>
      </c>
    </row>
    <row r="3304" spans="1:19" x14ac:dyDescent="0.4">
      <c r="A3304" s="17">
        <f t="shared" si="157"/>
        <v>3302</v>
      </c>
      <c r="B3304">
        <v>1705536000</v>
      </c>
      <c r="C3304">
        <v>41293.5</v>
      </c>
      <c r="D3304" s="14">
        <f t="shared" si="155"/>
        <v>45309</v>
      </c>
      <c r="F3304">
        <f ca="1">IF(A3304&lt;$F$2,"",AVERAGE(INDIRECT("C"&amp;A3304-$F$2+3):C3304))</f>
        <v>43323.875909090915</v>
      </c>
      <c r="G3304" s="2">
        <f ca="1">IF(A3304&lt;$G$2,"",IF(A3304=$G$2,AVERAGE(INDIRECT("C"&amp;A3304-$G$2+3):C3304),G3303+(2/($G$2+3))*(C3304-G3303)))</f>
        <v>42364.136661468765</v>
      </c>
      <c r="J3304">
        <f ca="1">IF(F3304="","",IF(C3304&lt;(F3304*(1-'inputs and tables'!$K$14)),0,IF(C3304&gt;(F3304*(1+'inputs and tables'!$K$14)),1,J3303)))</f>
        <v>0</v>
      </c>
      <c r="K3304">
        <f ca="1">IF(G3304="","",IF(C3304&lt;(G3304*(1-'inputs and tables'!$K$14)),0,IF(C3304&gt;(G3304*(1+'inputs and tables'!$K$14)),1,K3303)))</f>
        <v>0</v>
      </c>
      <c r="N3304" s="13">
        <f t="shared" si="156"/>
        <v>148596.5669869374</v>
      </c>
      <c r="O3304" s="10">
        <f ca="1">(O3303+(IF(J3303&lt;&gt;J3302,(-O3303*'inputs and tables'!$K$22-'inputs and tables'!$K$21)-O3303*'inputs and tables'!$K$22,0)*('inputs and tables'!$K$15+'inputs and tables'!$K$16)))*(IF(AND(J3303=0,'inputs and tables'!$K$16=1),(data!C3303/data!C3304-1)*'inputs and tables'!$K$18+1,1)*IF(AND(J3303=1,'inputs and tables'!$K$15=1),(data!C3304/data!C3303-1)*'inputs and tables'!$K$17+1,1))</f>
        <v>121410756.43886299</v>
      </c>
      <c r="P3304" s="10">
        <f ca="1">(P3303+(IF(K3303&lt;&gt;K3302,(-P3303*'inputs and tables'!$K$22-'inputs and tables'!$K$21)-P3303*'inputs and tables'!$K$22,0)*('inputs and tables'!$K$15+'inputs and tables'!$K$16)))*(IF(AND(K3303=0,'inputs and tables'!$K$16=1),data!C3303/data!C3304,1)*IF(AND(K3303=1,'inputs and tables'!$K$15=1),data!C3304/data!C3303,1))</f>
        <v>195895.62537542096</v>
      </c>
      <c r="R3304" s="36">
        <f ca="1">1-O3304/MAX($O$202:O3304)</f>
        <v>0.17249694855385844</v>
      </c>
      <c r="S3304" s="36">
        <f>1-N3304/MAX($N$202:N3304)</f>
        <v>0.38874105837568462</v>
      </c>
    </row>
    <row r="3305" spans="1:19" x14ac:dyDescent="0.4">
      <c r="A3305" s="17">
        <f t="shared" si="157"/>
        <v>3303</v>
      </c>
      <c r="B3305">
        <v>1705622400</v>
      </c>
      <c r="C3305">
        <v>41624.07</v>
      </c>
      <c r="D3305" s="14">
        <f t="shared" si="155"/>
        <v>45310</v>
      </c>
      <c r="F3305">
        <f ca="1">IF(A3305&lt;$F$2,"",AVERAGE(INDIRECT("C"&amp;A3305-$F$2+3):C3305))</f>
        <v>43275.240000000005</v>
      </c>
      <c r="G3305" s="2">
        <f ca="1">IF(A3305&lt;$G$2,"",IF(A3305=$G$2,AVERAGE(INDIRECT("C"&amp;A3305-$G$2+3):C3305),G3304+(2/($G$2+3))*(C3305-G3304)))</f>
        <v>42332.644463108394</v>
      </c>
      <c r="J3305">
        <f ca="1">IF(F3305="","",IF(C3305&lt;(F3305*(1-'inputs and tables'!$K$14)),0,IF(C3305&gt;(F3305*(1+'inputs and tables'!$K$14)),1,J3304)))</f>
        <v>0</v>
      </c>
      <c r="K3305">
        <f ca="1">IF(G3305="","",IF(C3305&lt;(G3305*(1-'inputs and tables'!$K$14)),0,IF(C3305&gt;(G3305*(1+'inputs and tables'!$K$14)),1,K3304)))</f>
        <v>0</v>
      </c>
      <c r="N3305" s="13">
        <f t="shared" si="156"/>
        <v>149786.13840008649</v>
      </c>
      <c r="O3305" s="10">
        <f ca="1">(O3304+(IF(J3304&lt;&gt;J3303,(-O3304*'inputs and tables'!$K$22-'inputs and tables'!$K$21)-O3304*'inputs and tables'!$K$22,0)*('inputs and tables'!$K$15+'inputs and tables'!$K$16)))*(IF(AND(J3304=0,'inputs and tables'!$K$16=1),(data!C3304/data!C3305-1)*'inputs and tables'!$K$18+1,1)*IF(AND(J3304=1,'inputs and tables'!$K$15=1),(data!C3305/data!C3304-1)*'inputs and tables'!$K$17+1,1))</f>
        <v>120446536.60750112</v>
      </c>
      <c r="P3305" s="10">
        <f ca="1">(P3304+(IF(K3304&lt;&gt;K3303,(-P3304*'inputs and tables'!$K$22-'inputs and tables'!$K$21)-P3304*'inputs and tables'!$K$22,0)*('inputs and tables'!$K$15+'inputs and tables'!$K$16)))*(IF(AND(K3304=0,'inputs and tables'!$K$16=1),data!C3304/data!C3305,1)*IF(AND(K3304=1,'inputs and tables'!$K$15=1),data!C3305/data!C3304,1))</f>
        <v>193951.1819585895</v>
      </c>
      <c r="R3305" s="36">
        <f ca="1">1-O3305/MAX($O$202:O3305)</f>
        <v>0.17906881150999288</v>
      </c>
      <c r="S3305" s="36">
        <f>1-N3305/MAX($N$202:N3305)</f>
        <v>0.38384770062367146</v>
      </c>
    </row>
    <row r="3306" spans="1:19" x14ac:dyDescent="0.4">
      <c r="A3306" s="17">
        <f t="shared" si="157"/>
        <v>3304</v>
      </c>
      <c r="B3306">
        <v>1705708800</v>
      </c>
      <c r="C3306">
        <v>41666.67</v>
      </c>
      <c r="D3306" s="14">
        <f t="shared" si="155"/>
        <v>45311</v>
      </c>
      <c r="F3306">
        <f ca="1">IF(A3306&lt;$F$2,"",AVERAGE(INDIRECT("C"&amp;A3306-$F$2+3):C3306))</f>
        <v>43238.551818181826</v>
      </c>
      <c r="G3306" s="2">
        <f ca="1">IF(A3306&lt;$G$2,"",IF(A3306=$G$2,AVERAGE(INDIRECT("C"&amp;A3306-$G$2+3):C3306),G3305+(2/($G$2+3))*(C3306-G3305)))</f>
        <v>42304.305124252714</v>
      </c>
      <c r="J3306">
        <f ca="1">IF(F3306="","",IF(C3306&lt;(F3306*(1-'inputs and tables'!$K$14)),0,IF(C3306&gt;(F3306*(1+'inputs and tables'!$K$14)),1,J3305)))</f>
        <v>0</v>
      </c>
      <c r="K3306">
        <f ca="1">IF(G3306="","",IF(C3306&lt;(G3306*(1-'inputs and tables'!$K$14)),0,IF(C3306&gt;(G3306*(1+'inputs and tables'!$K$14)),1,K3305)))</f>
        <v>0</v>
      </c>
      <c r="N3306" s="13">
        <f t="shared" si="156"/>
        <v>149939.4364676672</v>
      </c>
      <c r="O3306" s="10">
        <f ca="1">(O3305+(IF(J3305&lt;&gt;J3304,(-O3305*'inputs and tables'!$K$22-'inputs and tables'!$K$21)-O3305*'inputs and tables'!$K$22,0)*('inputs and tables'!$K$15+'inputs and tables'!$K$16)))*(IF(AND(J3305=0,'inputs and tables'!$K$16=1),(data!C3305/data!C3306-1)*'inputs and tables'!$K$18+1,1)*IF(AND(J3305=1,'inputs and tables'!$K$15=1),(data!C3306/data!C3305-1)*'inputs and tables'!$K$17+1,1))</f>
        <v>120323392.07832518</v>
      </c>
      <c r="P3306" s="10">
        <f ca="1">(P3305+(IF(K3305&lt;&gt;K3304,(-P3305*'inputs and tables'!$K$22-'inputs and tables'!$K$21)-P3305*'inputs and tables'!$K$22,0)*('inputs and tables'!$K$15+'inputs and tables'!$K$16)))*(IF(AND(K3305=0,'inputs and tables'!$K$16=1),data!C3305/data!C3306,1)*IF(AND(K3305=1,'inputs and tables'!$K$15=1),data!C3306/data!C3305,1))</f>
        <v>193752.88628601871</v>
      </c>
      <c r="R3306" s="36">
        <f ca="1">1-O3306/MAX($O$202:O3306)</f>
        <v>0.17990813148995943</v>
      </c>
      <c r="S3306" s="36">
        <f>1-N3306/MAX($N$202:N3306)</f>
        <v>0.38321710183903956</v>
      </c>
    </row>
    <row r="3307" spans="1:19" x14ac:dyDescent="0.4">
      <c r="A3307" s="17">
        <f t="shared" si="157"/>
        <v>3305</v>
      </c>
      <c r="B3307">
        <v>1705795200</v>
      </c>
      <c r="C3307">
        <v>41554.050000000003</v>
      </c>
      <c r="D3307" s="14">
        <f t="shared" si="155"/>
        <v>45312</v>
      </c>
      <c r="F3307">
        <f ca="1">IF(A3307&lt;$F$2,"",AVERAGE(INDIRECT("C"&amp;A3307-$F$2+3):C3307))</f>
        <v>43178.578636363643</v>
      </c>
      <c r="G3307" s="2">
        <f ca="1">IF(A3307&lt;$G$2,"",IF(A3307=$G$2,AVERAGE(INDIRECT("C"&amp;A3307-$G$2+3):C3307),G3306+(2/($G$2+3))*(C3307-G3306)))</f>
        <v>42272.379374284516</v>
      </c>
      <c r="J3307">
        <f ca="1">IF(F3307="","",IF(C3307&lt;(F3307*(1-'inputs and tables'!$K$14)),0,IF(C3307&gt;(F3307*(1+'inputs and tables'!$K$14)),1,J3306)))</f>
        <v>0</v>
      </c>
      <c r="K3307">
        <f ca="1">IF(G3307="","",IF(C3307&lt;(G3307*(1-'inputs and tables'!$K$14)),0,IF(C3307&gt;(G3307*(1+'inputs and tables'!$K$14)),1,K3306)))</f>
        <v>0</v>
      </c>
      <c r="N3307" s="13">
        <f t="shared" si="156"/>
        <v>149534.16819604894</v>
      </c>
      <c r="O3307" s="10">
        <f ca="1">(O3306+(IF(J3306&lt;&gt;J3305,(-O3306*'inputs and tables'!$K$22-'inputs and tables'!$K$21)-O3306*'inputs and tables'!$K$22,0)*('inputs and tables'!$K$15+'inputs and tables'!$K$16)))*(IF(AND(J3306=0,'inputs and tables'!$K$16=1),(data!C3306/data!C3307-1)*'inputs and tables'!$K$18+1,1)*IF(AND(J3306=1,'inputs and tables'!$K$15=1),(data!C3307/data!C3306-1)*'inputs and tables'!$K$17+1,1))</f>
        <v>120649493.15429397</v>
      </c>
      <c r="P3307" s="10">
        <f ca="1">(P3306+(IF(K3306&lt;&gt;K3305,(-P3306*'inputs and tables'!$K$22-'inputs and tables'!$K$21)-P3306*'inputs and tables'!$K$22,0)*('inputs and tables'!$K$15+'inputs and tables'!$K$16)))*(IF(AND(K3306=0,'inputs and tables'!$K$16=1),data!C3306/data!C3307,1)*IF(AND(K3306=1,'inputs and tables'!$K$15=1),data!C3307/data!C3306,1))</f>
        <v>194277.99635479736</v>
      </c>
      <c r="R3307" s="36">
        <f ca="1">1-O3307/MAX($O$202:O3307)</f>
        <v>0.17768551429063473</v>
      </c>
      <c r="S3307" s="36">
        <f>1-N3307/MAX($N$202:N3307)</f>
        <v>0.38488419186545364</v>
      </c>
    </row>
    <row r="3308" spans="1:19" x14ac:dyDescent="0.4">
      <c r="A3308" s="17">
        <f t="shared" si="157"/>
        <v>3306</v>
      </c>
      <c r="B3308">
        <v>1705881600</v>
      </c>
      <c r="C3308">
        <v>39524.269999999997</v>
      </c>
      <c r="D3308" s="14">
        <f t="shared" si="155"/>
        <v>45313</v>
      </c>
      <c r="F3308">
        <f ca="1">IF(A3308&lt;$F$2,"",AVERAGE(INDIRECT("C"&amp;A3308-$F$2+3):C3308))</f>
        <v>43083.147272727285</v>
      </c>
      <c r="G3308" s="2">
        <f ca="1">IF(A3308&lt;$G$2,"",IF(A3308=$G$2,AVERAGE(INDIRECT("C"&amp;A3308-$G$2+3):C3308),G3307+(2/($G$2+3))*(C3308-G3307)))</f>
        <v>42155.438549846876</v>
      </c>
      <c r="J3308">
        <f ca="1">IF(F3308="","",IF(C3308&lt;(F3308*(1-'inputs and tables'!$K$14)),0,IF(C3308&gt;(F3308*(1+'inputs and tables'!$K$14)),1,J3307)))</f>
        <v>0</v>
      </c>
      <c r="K3308">
        <f ca="1">IF(G3308="","",IF(C3308&lt;(G3308*(1-'inputs and tables'!$K$14)),0,IF(C3308&gt;(G3308*(1+'inputs and tables'!$K$14)),1,K3307)))</f>
        <v>0</v>
      </c>
      <c r="N3308" s="13">
        <f t="shared" si="156"/>
        <v>142229.91111590929</v>
      </c>
      <c r="O3308" s="10">
        <f ca="1">(O3307+(IF(J3307&lt;&gt;J3306,(-O3307*'inputs and tables'!$K$22-'inputs and tables'!$K$21)-O3307*'inputs and tables'!$K$22,0)*('inputs and tables'!$K$15+'inputs and tables'!$K$16)))*(IF(AND(J3307=0,'inputs and tables'!$K$16=1),(data!C3307/data!C3308-1)*'inputs and tables'!$K$18+1,1)*IF(AND(J3307=1,'inputs and tables'!$K$15=1),(data!C3308/data!C3307-1)*'inputs and tables'!$K$17+1,1))</f>
        <v>126845481.80164212</v>
      </c>
      <c r="P3308" s="10">
        <f ca="1">(P3307+(IF(K3307&lt;&gt;K3306,(-P3307*'inputs and tables'!$K$22-'inputs and tables'!$K$21)-P3307*'inputs and tables'!$K$22,0)*('inputs and tables'!$K$15+'inputs and tables'!$K$16)))*(IF(AND(K3307=0,'inputs and tables'!$K$16=1),data!C3307/data!C3308,1)*IF(AND(K3307=1,'inputs and tables'!$K$15=1),data!C3308/data!C3307,1))</f>
        <v>204255.19748820327</v>
      </c>
      <c r="R3308" s="36">
        <f ca="1">1-O3308/MAX($O$202:O3308)</f>
        <v>0.13545532264375149</v>
      </c>
      <c r="S3308" s="36">
        <f>1-N3308/MAX($N$202:N3308)</f>
        <v>0.41493059564644119</v>
      </c>
    </row>
    <row r="3309" spans="1:19" x14ac:dyDescent="0.4">
      <c r="A3309" s="17">
        <f t="shared" si="157"/>
        <v>3307</v>
      </c>
      <c r="B3309">
        <v>1705968000</v>
      </c>
      <c r="C3309">
        <v>39878.300000000003</v>
      </c>
      <c r="D3309" s="14">
        <f t="shared" si="155"/>
        <v>45314</v>
      </c>
      <c r="F3309">
        <f ca="1">IF(A3309&lt;$F$2,"",AVERAGE(INDIRECT("C"&amp;A3309-$F$2+3):C3309))</f>
        <v>42994.161363636376</v>
      </c>
      <c r="G3309" s="2">
        <f ca="1">IF(A3309&lt;$G$2,"",IF(A3309=$G$2,AVERAGE(INDIRECT("C"&amp;A3309-$G$2+3):C3309),G3308+(2/($G$2+3))*(C3309-G3308)))</f>
        <v>42058.539037087437</v>
      </c>
      <c r="J3309">
        <f ca="1">IF(F3309="","",IF(C3309&lt;(F3309*(1-'inputs and tables'!$K$14)),0,IF(C3309&gt;(F3309*(1+'inputs and tables'!$K$14)),1,J3308)))</f>
        <v>0</v>
      </c>
      <c r="K3309">
        <f ca="1">IF(G3309="","",IF(C3309&lt;(G3309*(1-'inputs and tables'!$K$14)),0,IF(C3309&gt;(G3309*(1+'inputs and tables'!$K$14)),1,K3308)))</f>
        <v>0</v>
      </c>
      <c r="N3309" s="13">
        <f t="shared" si="156"/>
        <v>143503.90442261341</v>
      </c>
      <c r="O3309" s="10">
        <f ca="1">(O3308+(IF(J3308&lt;&gt;J3307,(-O3308*'inputs and tables'!$K$22-'inputs and tables'!$K$21)-O3308*'inputs and tables'!$K$22,0)*('inputs and tables'!$K$15+'inputs and tables'!$K$16)))*(IF(AND(J3308=0,'inputs and tables'!$K$16=1),(data!C3308/data!C3309-1)*'inputs and tables'!$K$18+1,1)*IF(AND(J3308=1,'inputs and tables'!$K$15=1),(data!C3309/data!C3308-1)*'inputs and tables'!$K$17+1,1))</f>
        <v>125719377.98271714</v>
      </c>
      <c r="P3309" s="10">
        <f ca="1">(P3308+(IF(K3308&lt;&gt;K3307,(-P3308*'inputs and tables'!$K$22-'inputs and tables'!$K$21)-P3308*'inputs and tables'!$K$22,0)*('inputs and tables'!$K$15+'inputs and tables'!$K$16)))*(IF(AND(K3308=0,'inputs and tables'!$K$16=1),data!C3308/data!C3309,1)*IF(AND(K3308=1,'inputs and tables'!$K$15=1),data!C3309/data!C3308,1))</f>
        <v>202441.86874633739</v>
      </c>
      <c r="R3309" s="36">
        <f ca="1">1-O3309/MAX($O$202:O3309)</f>
        <v>0.1431305433057265</v>
      </c>
      <c r="S3309" s="36">
        <f>1-N3309/MAX($N$202:N3309)</f>
        <v>0.40968996447922934</v>
      </c>
    </row>
    <row r="3310" spans="1:19" x14ac:dyDescent="0.4">
      <c r="A3310" s="17">
        <f t="shared" si="157"/>
        <v>3308</v>
      </c>
      <c r="B3310">
        <v>1706054400</v>
      </c>
      <c r="C3310">
        <v>40077.78</v>
      </c>
      <c r="D3310" s="14">
        <f t="shared" si="155"/>
        <v>45315</v>
      </c>
      <c r="F3310">
        <f ca="1">IF(A3310&lt;$F$2,"",AVERAGE(INDIRECT("C"&amp;A3310-$F$2+3):C3310))</f>
        <v>42967.983409090921</v>
      </c>
      <c r="G3310" s="2">
        <f ca="1">IF(A3310&lt;$G$2,"",IF(A3310=$G$2,AVERAGE(INDIRECT("C"&amp;A3310-$G$2+3):C3310),G3309+(2/($G$2+3))*(C3310-G3309)))</f>
        <v>41974.251418487969</v>
      </c>
      <c r="J3310">
        <f ca="1">IF(F3310="","",IF(C3310&lt;(F3310*(1-'inputs and tables'!$K$14)),0,IF(C3310&gt;(F3310*(1+'inputs and tables'!$K$14)),1,J3309)))</f>
        <v>0</v>
      </c>
      <c r="K3310">
        <f ca="1">IF(G3310="","",IF(C3310&lt;(G3310*(1-'inputs and tables'!$K$14)),0,IF(C3310&gt;(G3310*(1+'inputs and tables'!$K$14)),1,K3309)))</f>
        <v>0</v>
      </c>
      <c r="N3310" s="13">
        <f t="shared" si="156"/>
        <v>144221.74241606402</v>
      </c>
      <c r="O3310" s="10">
        <f ca="1">(O3309+(IF(J3309&lt;&gt;J3308,(-O3309*'inputs and tables'!$K$22-'inputs and tables'!$K$21)-O3309*'inputs and tables'!$K$22,0)*('inputs and tables'!$K$15+'inputs and tables'!$K$16)))*(IF(AND(J3309=0,'inputs and tables'!$K$16=1),(data!C3309/data!C3310-1)*'inputs and tables'!$K$18+1,1)*IF(AND(J3309=1,'inputs and tables'!$K$15=1),(data!C3310/data!C3309-1)*'inputs and tables'!$K$17+1,1))</f>
        <v>125093632.20737748</v>
      </c>
      <c r="P3310" s="10">
        <f ca="1">(P3309+(IF(K3309&lt;&gt;K3308,(-P3309*'inputs and tables'!$K$22-'inputs and tables'!$K$21)-P3309*'inputs and tables'!$K$22,0)*('inputs and tables'!$K$15+'inputs and tables'!$K$16)))*(IF(AND(K3309=0,'inputs and tables'!$K$16=1),data!C3309/data!C3310,1)*IF(AND(K3309=1,'inputs and tables'!$K$15=1),data!C3310/data!C3309,1))</f>
        <v>201434.25046065592</v>
      </c>
      <c r="R3310" s="36">
        <f ca="1">1-O3310/MAX($O$202:O3310)</f>
        <v>0.14739545815932797</v>
      </c>
      <c r="S3310" s="36">
        <f>1-N3310/MAX($N$202:N3310)</f>
        <v>0.40673710425485476</v>
      </c>
    </row>
    <row r="3311" spans="1:19" x14ac:dyDescent="0.4">
      <c r="A3311" s="17">
        <f t="shared" si="157"/>
        <v>3309</v>
      </c>
      <c r="B3311">
        <v>1706140800</v>
      </c>
      <c r="C3311">
        <v>39941.660000000003</v>
      </c>
      <c r="D3311" s="14">
        <f t="shared" si="155"/>
        <v>45316</v>
      </c>
      <c r="F3311">
        <f ca="1">IF(A3311&lt;$F$2,"",AVERAGE(INDIRECT("C"&amp;A3311-$F$2+3):C3311))</f>
        <v>42933.080454545467</v>
      </c>
      <c r="G3311" s="2">
        <f ca="1">IF(A3311&lt;$G$2,"",IF(A3311=$G$2,AVERAGE(INDIRECT("C"&amp;A3311-$G$2+3):C3311),G3310+(2/($G$2+3))*(C3311-G3310)))</f>
        <v>41887.758166637417</v>
      </c>
      <c r="J3311">
        <f ca="1">IF(F3311="","",IF(C3311&lt;(F3311*(1-'inputs and tables'!$K$14)),0,IF(C3311&gt;(F3311*(1+'inputs and tables'!$K$14)),1,J3310)))</f>
        <v>0</v>
      </c>
      <c r="K3311">
        <f ca="1">IF(G3311="","",IF(C3311&lt;(G3311*(1-'inputs and tables'!$K$14)),0,IF(C3311&gt;(G3311*(1+'inputs and tables'!$K$14)),1,K3310)))</f>
        <v>0</v>
      </c>
      <c r="N3311" s="13">
        <f t="shared" si="156"/>
        <v>143731.90830904327</v>
      </c>
      <c r="O3311" s="10">
        <f ca="1">(O3310+(IF(J3310&lt;&gt;J3309,(-O3310*'inputs and tables'!$K$22-'inputs and tables'!$K$21)-O3310*'inputs and tables'!$K$22,0)*('inputs and tables'!$K$15+'inputs and tables'!$K$16)))*(IF(AND(J3310=0,'inputs and tables'!$K$16=1),(data!C3310/data!C3311-1)*'inputs and tables'!$K$18+1,1)*IF(AND(J3310=1,'inputs and tables'!$K$15=1),(data!C3311/data!C3310-1)*'inputs and tables'!$K$17+1,1))</f>
        <v>125519947.61880673</v>
      </c>
      <c r="P3311" s="10">
        <f ca="1">(P3310+(IF(K3310&lt;&gt;K3309,(-P3310*'inputs and tables'!$K$22-'inputs and tables'!$K$21)-P3310*'inputs and tables'!$K$22,0)*('inputs and tables'!$K$15+'inputs and tables'!$K$16)))*(IF(AND(K3310=0,'inputs and tables'!$K$16=1),data!C3310/data!C3311,1)*IF(AND(K3310=1,'inputs and tables'!$K$15=1),data!C3311/data!C3310,1))</f>
        <v>202120.73244895344</v>
      </c>
      <c r="R3311" s="36">
        <f ca="1">1-O3311/MAX($O$202:O3311)</f>
        <v>0.14448980701124481</v>
      </c>
      <c r="S3311" s="36">
        <f>1-N3311/MAX($N$202:N3311)</f>
        <v>0.40875205980800233</v>
      </c>
    </row>
    <row r="3312" spans="1:19" x14ac:dyDescent="0.4">
      <c r="A3312" s="17">
        <f t="shared" si="157"/>
        <v>3310</v>
      </c>
      <c r="B3312">
        <v>1706227200</v>
      </c>
      <c r="C3312">
        <v>41814.800000000003</v>
      </c>
      <c r="D3312" s="14">
        <f t="shared" si="155"/>
        <v>45317</v>
      </c>
      <c r="F3312">
        <f ca="1">IF(A3312&lt;$F$2,"",AVERAGE(INDIRECT("C"&amp;A3312-$F$2+3):C3312))</f>
        <v>42908.74545454546</v>
      </c>
      <c r="G3312" s="2">
        <f ca="1">IF(A3312&lt;$G$2,"",IF(A3312=$G$2,AVERAGE(INDIRECT("C"&amp;A3312-$G$2+3):C3312),G3311+(2/($G$2+3))*(C3312-G3311)))</f>
        <v>41884.653563801781</v>
      </c>
      <c r="J3312">
        <f ca="1">IF(F3312="","",IF(C3312&lt;(F3312*(1-'inputs and tables'!$K$14)),0,IF(C3312&gt;(F3312*(1+'inputs and tables'!$K$14)),1,J3311)))</f>
        <v>0</v>
      </c>
      <c r="K3312">
        <f ca="1">IF(G3312="","",IF(C3312&lt;(G3312*(1-'inputs and tables'!$K$14)),0,IF(C3312&gt;(G3312*(1+'inputs and tables'!$K$14)),1,K3311)))</f>
        <v>0</v>
      </c>
      <c r="N3312" s="13">
        <f t="shared" si="156"/>
        <v>150472.4891143979</v>
      </c>
      <c r="O3312" s="10">
        <f ca="1">(O3311+(IF(J3311&lt;&gt;J3310,(-O3311*'inputs and tables'!$K$22-'inputs and tables'!$K$21)-O3311*'inputs and tables'!$K$22,0)*('inputs and tables'!$K$15+'inputs and tables'!$K$16)))*(IF(AND(J3311=0,'inputs and tables'!$K$16=1),(data!C3311/data!C3312-1)*'inputs and tables'!$K$18+1,1)*IF(AND(J3311=1,'inputs and tables'!$K$15=1),(data!C3312/data!C3311-1)*'inputs and tables'!$K$17+1,1))</f>
        <v>119897143.38005175</v>
      </c>
      <c r="P3312" s="10">
        <f ca="1">(P3311+(IF(K3311&lt;&gt;K3310,(-P3311*'inputs and tables'!$K$22-'inputs and tables'!$K$21)-P3311*'inputs and tables'!$K$22,0)*('inputs and tables'!$K$15+'inputs and tables'!$K$16)))*(IF(AND(K3311=0,'inputs and tables'!$K$16=1),data!C3311/data!C3312,1)*IF(AND(K3311=1,'inputs and tables'!$K$15=1),data!C3312/data!C3311,1))</f>
        <v>193066.51172376922</v>
      </c>
      <c r="R3312" s="36">
        <f ca="1">1-O3312/MAX($O$202:O3312)</f>
        <v>0.18281332793912108</v>
      </c>
      <c r="S3312" s="36">
        <f>1-N3312/MAX($N$202:N3312)</f>
        <v>0.38102436479754864</v>
      </c>
    </row>
    <row r="3313" spans="1:19" x14ac:dyDescent="0.4">
      <c r="A3313" s="17">
        <f t="shared" si="157"/>
        <v>3311</v>
      </c>
      <c r="B3313">
        <v>1706313600</v>
      </c>
      <c r="C3313">
        <v>42126.55</v>
      </c>
      <c r="D3313" s="14">
        <f t="shared" si="155"/>
        <v>45318</v>
      </c>
      <c r="F3313">
        <f ca="1">IF(A3313&lt;$F$2,"",AVERAGE(INDIRECT("C"&amp;A3313-$F$2+3):C3313))</f>
        <v>42888.263181818191</v>
      </c>
      <c r="G3313" s="2">
        <f ca="1">IF(A3313&lt;$G$2,"",IF(A3313=$G$2,AVERAGE(INDIRECT("C"&amp;A3313-$G$2+3):C3313),G3312+(2/($G$2+3))*(C3313-G3312)))</f>
        <v>41894.947029171919</v>
      </c>
      <c r="J3313">
        <f ca="1">IF(F3313="","",IF(C3313&lt;(F3313*(1-'inputs and tables'!$K$14)),0,IF(C3313&gt;(F3313*(1+'inputs and tables'!$K$14)),1,J3312)))</f>
        <v>0</v>
      </c>
      <c r="K3313">
        <f ca="1">IF(G3313="","",IF(C3313&lt;(G3313*(1-'inputs and tables'!$K$14)),0,IF(C3313&gt;(G3313*(1+'inputs and tables'!$K$14)),1,K3312)))</f>
        <v>1</v>
      </c>
      <c r="N3313" s="13">
        <f t="shared" si="156"/>
        <v>151594.33588830126</v>
      </c>
      <c r="O3313" s="10">
        <f ca="1">(O3312+(IF(J3312&lt;&gt;J3311,(-O3312*'inputs and tables'!$K$22-'inputs and tables'!$K$21)-O3312*'inputs and tables'!$K$22,0)*('inputs and tables'!$K$15+'inputs and tables'!$K$16)))*(IF(AND(J3312=0,'inputs and tables'!$K$16=1),(data!C3312/data!C3313-1)*'inputs and tables'!$K$18+1,1)*IF(AND(J3312=1,'inputs and tables'!$K$15=1),(data!C3313/data!C3312-1)*'inputs and tables'!$K$17+1,1))</f>
        <v>119009866.01105924</v>
      </c>
      <c r="P3313" s="10">
        <f ca="1">(P3312+(IF(K3312&lt;&gt;K3311,(-P3312*'inputs and tables'!$K$22-'inputs and tables'!$K$21)-P3312*'inputs and tables'!$K$22,0)*('inputs and tables'!$K$15+'inputs and tables'!$K$16)))*(IF(AND(K3312=0,'inputs and tables'!$K$16=1),data!C3312/data!C3313,1)*IF(AND(K3312=1,'inputs and tables'!$K$15=1),data!C3313/data!C3312,1))</f>
        <v>191637.75752885212</v>
      </c>
      <c r="R3313" s="36">
        <f ca="1">1-O3313/MAX($O$202:O3313)</f>
        <v>0.1888607717724039</v>
      </c>
      <c r="S3313" s="36">
        <f>1-N3313/MAX($N$202:N3313)</f>
        <v>0.37640959552268982</v>
      </c>
    </row>
    <row r="3314" spans="1:19" x14ac:dyDescent="0.4">
      <c r="A3314" s="17">
        <f t="shared" si="157"/>
        <v>3312</v>
      </c>
      <c r="B3314">
        <v>1706400000</v>
      </c>
      <c r="C3314">
        <v>42034.59</v>
      </c>
      <c r="D3314" s="14">
        <f t="shared" si="155"/>
        <v>45319</v>
      </c>
      <c r="F3314">
        <f ca="1">IF(A3314&lt;$F$2,"",AVERAGE(INDIRECT("C"&amp;A3314-$F$2+3):C3314))</f>
        <v>42890.551818181826</v>
      </c>
      <c r="G3314" s="2">
        <f ca="1">IF(A3314&lt;$G$2,"",IF(A3314=$G$2,AVERAGE(INDIRECT("C"&amp;A3314-$G$2+3):C3314),G3313+(2/($G$2+3))*(C3314-G3313)))</f>
        <v>41900.889283249708</v>
      </c>
      <c r="J3314">
        <f ca="1">IF(F3314="","",IF(C3314&lt;(F3314*(1-'inputs and tables'!$K$14)),0,IF(C3314&gt;(F3314*(1+'inputs and tables'!$K$14)),1,J3313)))</f>
        <v>0</v>
      </c>
      <c r="K3314">
        <f ca="1">IF(G3314="","",IF(C3314&lt;(G3314*(1-'inputs and tables'!$K$14)),0,IF(C3314&gt;(G3314*(1+'inputs and tables'!$K$14)),1,K3313)))</f>
        <v>1</v>
      </c>
      <c r="N3314" s="13">
        <f t="shared" si="156"/>
        <v>151263.41358091342</v>
      </c>
      <c r="O3314" s="10">
        <f ca="1">(O3313+(IF(J3313&lt;&gt;J3312,(-O3313*'inputs and tables'!$K$22-'inputs and tables'!$K$21)-O3313*'inputs and tables'!$K$22,0)*('inputs and tables'!$K$15+'inputs and tables'!$K$16)))*(IF(AND(J3313=0,'inputs and tables'!$K$16=1),(data!C3313/data!C3314-1)*'inputs and tables'!$K$18+1,1)*IF(AND(J3313=1,'inputs and tables'!$K$15=1),(data!C3314/data!C3313-1)*'inputs and tables'!$K$17+1,1))</f>
        <v>119270226.52078177</v>
      </c>
      <c r="P3314" s="10">
        <f ca="1">(P3313+(IF(K3313&lt;&gt;K3312,(-P3313*'inputs and tables'!$K$22-'inputs and tables'!$K$21)-P3313*'inputs and tables'!$K$22,0)*('inputs and tables'!$K$15+'inputs and tables'!$K$16)))*(IF(AND(K3313=0,'inputs and tables'!$K$16=1),data!C3313/data!C3314,1)*IF(AND(K3313=1,'inputs and tables'!$K$15=1),data!C3314/data!C3313,1))</f>
        <v>190836.98373382632</v>
      </c>
      <c r="R3314" s="36">
        <f ca="1">1-O3314/MAX($O$202:O3314)</f>
        <v>0.18708622458572233</v>
      </c>
      <c r="S3314" s="36">
        <f>1-N3314/MAX($N$202:N3314)</f>
        <v>0.37777085994134596</v>
      </c>
    </row>
    <row r="3315" spans="1:19" x14ac:dyDescent="0.4">
      <c r="A3315" s="17">
        <f t="shared" si="157"/>
        <v>3313</v>
      </c>
      <c r="B3315">
        <v>1706486400</v>
      </c>
      <c r="C3315">
        <v>43306.18</v>
      </c>
      <c r="D3315" s="14">
        <f t="shared" si="155"/>
        <v>45320</v>
      </c>
      <c r="F3315">
        <f ca="1">IF(A3315&lt;$F$2,"",AVERAGE(INDIRECT("C"&amp;A3315-$F$2+3):C3315))</f>
        <v>42914.84477272728</v>
      </c>
      <c r="G3315" s="2">
        <f ca="1">IF(A3315&lt;$G$2,"",IF(A3315=$G$2,AVERAGE(INDIRECT("C"&amp;A3315-$G$2+3):C3315),G3314+(2/($G$2+3))*(C3315-G3314)))</f>
        <v>41960.688888217803</v>
      </c>
      <c r="J3315">
        <f ca="1">IF(F3315="","",IF(C3315&lt;(F3315*(1-'inputs and tables'!$K$14)),0,IF(C3315&gt;(F3315*(1+'inputs and tables'!$K$14)),1,J3314)))</f>
        <v>1</v>
      </c>
      <c r="K3315">
        <f ca="1">IF(G3315="","",IF(C3315&lt;(G3315*(1-'inputs and tables'!$K$14)),0,IF(C3315&gt;(G3315*(1+'inputs and tables'!$K$14)),1,K3314)))</f>
        <v>1</v>
      </c>
      <c r="N3315" s="13">
        <f t="shared" si="156"/>
        <v>155839.2889272735</v>
      </c>
      <c r="O3315" s="10">
        <f ca="1">(O3314+(IF(J3314&lt;&gt;J3313,(-O3314*'inputs and tables'!$K$22-'inputs and tables'!$K$21)-O3314*'inputs and tables'!$K$22,0)*('inputs and tables'!$K$15+'inputs and tables'!$K$16)))*(IF(AND(J3314=0,'inputs and tables'!$K$16=1),(data!C3314/data!C3315-1)*'inputs and tables'!$K$18+1,1)*IF(AND(J3314=1,'inputs and tables'!$K$15=1),(data!C3315/data!C3314-1)*'inputs and tables'!$K$17+1,1))</f>
        <v>115768120.64717294</v>
      </c>
      <c r="P3315" s="10">
        <f ca="1">(P3314+(IF(K3314&lt;&gt;K3313,(-P3314*'inputs and tables'!$K$22-'inputs and tables'!$K$21)-P3314*'inputs and tables'!$K$22,0)*('inputs and tables'!$K$15+'inputs and tables'!$K$16)))*(IF(AND(K3314=0,'inputs and tables'!$K$16=1),data!C3314/data!C3315,1)*IF(AND(K3314=1,'inputs and tables'!$K$15=1),data!C3315/data!C3314,1))</f>
        <v>196610.00067406759</v>
      </c>
      <c r="R3315" s="36">
        <f ca="1">1-O3315/MAX($O$202:O3315)</f>
        <v>0.21095563601104417</v>
      </c>
      <c r="S3315" s="36">
        <f>1-N3315/MAX($N$202:N3315)</f>
        <v>0.35894778227585222</v>
      </c>
    </row>
    <row r="3316" spans="1:19" x14ac:dyDescent="0.4">
      <c r="A3316" s="17">
        <f t="shared" si="157"/>
        <v>3314</v>
      </c>
      <c r="B3316">
        <v>1706572800</v>
      </c>
      <c r="C3316">
        <v>42942.78</v>
      </c>
      <c r="D3316" s="14">
        <f t="shared" si="155"/>
        <v>45321</v>
      </c>
      <c r="F3316">
        <f ca="1">IF(A3316&lt;$F$2,"",AVERAGE(INDIRECT("C"&amp;A3316-$F$2+3):C3316))</f>
        <v>42951.053636363642</v>
      </c>
      <c r="G3316" s="2">
        <f ca="1">IF(A3316&lt;$G$2,"",IF(A3316=$G$2,AVERAGE(INDIRECT("C"&amp;A3316-$G$2+3):C3316),G3315+(2/($G$2+3))*(C3316-G3315)))</f>
        <v>42002.479999357471</v>
      </c>
      <c r="J3316">
        <f ca="1">IF(F3316="","",IF(C3316&lt;(F3316*(1-'inputs and tables'!$K$14)),0,IF(C3316&gt;(F3316*(1+'inputs and tables'!$K$14)),1,J3315)))</f>
        <v>0</v>
      </c>
      <c r="K3316">
        <f ca="1">IF(G3316="","",IF(C3316&lt;(G3316*(1-'inputs and tables'!$K$14)),0,IF(C3316&gt;(G3316*(1+'inputs and tables'!$K$14)),1,K3315)))</f>
        <v>1</v>
      </c>
      <c r="N3316" s="13">
        <f t="shared" si="156"/>
        <v>154531.57724279404</v>
      </c>
      <c r="O3316" s="10">
        <f ca="1">(O3315+(IF(J3315&lt;&gt;J3314,(-O3315*'inputs and tables'!$K$22-'inputs and tables'!$K$21)-O3315*'inputs and tables'!$K$22,0)*('inputs and tables'!$K$15+'inputs and tables'!$K$16)))*(IF(AND(J3315=0,'inputs and tables'!$K$16=1),(data!C3315/data!C3316-1)*'inputs and tables'!$K$18+1,1)*IF(AND(J3315=1,'inputs and tables'!$K$15=1),(data!C3316/data!C3315-1)*'inputs and tables'!$K$17+1,1))</f>
        <v>113355175.46518083</v>
      </c>
      <c r="P3316" s="10">
        <f ca="1">(P3315+(IF(K3315&lt;&gt;K3314,(-P3315*'inputs and tables'!$K$22-'inputs and tables'!$K$21)-P3315*'inputs and tables'!$K$22,0)*('inputs and tables'!$K$15+'inputs and tables'!$K$16)))*(IF(AND(K3315=0,'inputs and tables'!$K$16=1),data!C3315/data!C3316,1)*IF(AND(K3315=1,'inputs and tables'!$K$15=1),data!C3316/data!C3315,1))</f>
        <v>194960.16514839997</v>
      </c>
      <c r="R3316" s="36">
        <f ca="1">1-O3316/MAX($O$202:O3316)</f>
        <v>0.22740162119091734</v>
      </c>
      <c r="S3316" s="36">
        <f>1-N3316/MAX($N$202:N3316)</f>
        <v>0.36432711557010622</v>
      </c>
    </row>
    <row r="3317" spans="1:19" x14ac:dyDescent="0.4">
      <c r="A3317" s="17">
        <f t="shared" si="157"/>
        <v>3315</v>
      </c>
      <c r="B3317">
        <v>1706659200</v>
      </c>
      <c r="C3317">
        <v>42548.08</v>
      </c>
      <c r="D3317" s="14">
        <f t="shared" si="155"/>
        <v>45322</v>
      </c>
      <c r="F3317">
        <f ca="1">IF(A3317&lt;$F$2,"",AVERAGE(INDIRECT("C"&amp;A3317-$F$2+3):C3317))</f>
        <v>42948.737045454553</v>
      </c>
      <c r="G3317" s="2">
        <f ca="1">IF(A3317&lt;$G$2,"",IF(A3317=$G$2,AVERAGE(INDIRECT("C"&amp;A3317-$G$2+3):C3317),G3316+(2/($G$2+3))*(C3317-G3316)))</f>
        <v>42025.697020661406</v>
      </c>
      <c r="J3317">
        <f ca="1">IF(F3317="","",IF(C3317&lt;(F3317*(1-'inputs and tables'!$K$14)),0,IF(C3317&gt;(F3317*(1+'inputs and tables'!$K$14)),1,J3316)))</f>
        <v>0</v>
      </c>
      <c r="K3317">
        <f ca="1">IF(G3317="","",IF(C3317&lt;(G3317*(1-'inputs and tables'!$K$14)),0,IF(C3317&gt;(G3317*(1+'inputs and tables'!$K$14)),1,K3316)))</f>
        <v>1</v>
      </c>
      <c r="N3317" s="13">
        <f t="shared" si="156"/>
        <v>153111.23106265083</v>
      </c>
      <c r="O3317" s="10">
        <f ca="1">(O3316+(IF(J3316&lt;&gt;J3315,(-O3316*'inputs and tables'!$K$22-'inputs and tables'!$K$21)-O3316*'inputs and tables'!$K$22,0)*('inputs and tables'!$K$15+'inputs and tables'!$K$16)))*(IF(AND(J3316=0,'inputs and tables'!$K$16=1),(data!C3316/data!C3317-1)*'inputs and tables'!$K$18+1,1)*IF(AND(J3316=1,'inputs and tables'!$K$15=1),(data!C3317/data!C3316-1)*'inputs and tables'!$K$17+1,1))</f>
        <v>114177908.59514537</v>
      </c>
      <c r="P3317" s="10">
        <f ca="1">(P3316+(IF(K3316&lt;&gt;K3315,(-P3316*'inputs and tables'!$K$22-'inputs and tables'!$K$21)-P3316*'inputs and tables'!$K$22,0)*('inputs and tables'!$K$15+'inputs and tables'!$K$16)))*(IF(AND(K3316=0,'inputs and tables'!$K$16=1),data!C3316/data!C3317,1)*IF(AND(K3316=1,'inputs and tables'!$K$15=1),data!C3317/data!C3316,1))</f>
        <v>193168.22766358708</v>
      </c>
      <c r="R3317" s="36">
        <f ca="1">1-O3317/MAX($O$202:O3317)</f>
        <v>0.22179409352581858</v>
      </c>
      <c r="S3317" s="36">
        <f>1-N3317/MAX($N$202:N3317)</f>
        <v>0.37016977614039248</v>
      </c>
    </row>
    <row r="3318" spans="1:19" x14ac:dyDescent="0.4">
      <c r="A3318" s="17">
        <f t="shared" si="157"/>
        <v>3316</v>
      </c>
      <c r="B3318">
        <v>1706745600</v>
      </c>
      <c r="C3318">
        <v>43078.81</v>
      </c>
      <c r="D3318" s="14">
        <f t="shared" si="155"/>
        <v>45323</v>
      </c>
      <c r="F3318">
        <f ca="1">IF(A3318&lt;$F$2,"",AVERAGE(INDIRECT("C"&amp;A3318-$F$2+3):C3318))</f>
        <v>42967.205000000009</v>
      </c>
      <c r="G3318" s="2">
        <f ca="1">IF(A3318&lt;$G$2,"",IF(A3318=$G$2,AVERAGE(INDIRECT("C"&amp;A3318-$G$2+3):C3318),G3317+(2/($G$2+3))*(C3318-G3317)))</f>
        <v>42070.510338931133</v>
      </c>
      <c r="J3318">
        <f ca="1">IF(F3318="","",IF(C3318&lt;(F3318*(1-'inputs and tables'!$K$14)),0,IF(C3318&gt;(F3318*(1+'inputs and tables'!$K$14)),1,J3317)))</f>
        <v>1</v>
      </c>
      <c r="K3318">
        <f ca="1">IF(G3318="","",IF(C3318&lt;(G3318*(1-'inputs and tables'!$K$14)),0,IF(C3318&gt;(G3318*(1+'inputs and tables'!$K$14)),1,K3317)))</f>
        <v>1</v>
      </c>
      <c r="N3318" s="13">
        <f t="shared" si="156"/>
        <v>155021.08748065794</v>
      </c>
      <c r="O3318" s="10">
        <f ca="1">(O3317+(IF(J3317&lt;&gt;J3316,(-O3317*'inputs and tables'!$K$22-'inputs and tables'!$K$21)-O3317*'inputs and tables'!$K$22,0)*('inputs and tables'!$K$15+'inputs and tables'!$K$16)))*(IF(AND(J3317=0,'inputs and tables'!$K$16=1),(data!C3317/data!C3318-1)*'inputs and tables'!$K$18+1,1)*IF(AND(J3317=1,'inputs and tables'!$K$15=1),(data!C3318/data!C3317-1)*'inputs and tables'!$K$17+1,1))</f>
        <v>112771239.25054879</v>
      </c>
      <c r="P3318" s="10">
        <f ca="1">(P3317+(IF(K3317&lt;&gt;K3316,(-P3317*'inputs and tables'!$K$22-'inputs and tables'!$K$21)-P3317*'inputs and tables'!$K$22,0)*('inputs and tables'!$K$15+'inputs and tables'!$K$16)))*(IF(AND(K3317=0,'inputs and tables'!$K$16=1),data!C3317/data!C3318,1)*IF(AND(K3317=1,'inputs and tables'!$K$15=1),data!C3318/data!C3317,1))</f>
        <v>195577.74117084511</v>
      </c>
      <c r="R3318" s="36">
        <f ca="1">1-O3318/MAX($O$202:O3318)</f>
        <v>0.23138157332721132</v>
      </c>
      <c r="S3318" s="36">
        <f>1-N3318/MAX($N$202:N3318)</f>
        <v>0.36231349226791199</v>
      </c>
    </row>
    <row r="3319" spans="1:19" x14ac:dyDescent="0.4">
      <c r="A3319" s="17">
        <f t="shared" si="157"/>
        <v>3317</v>
      </c>
      <c r="B3319">
        <v>1706832000</v>
      </c>
      <c r="C3319">
        <v>43181.66</v>
      </c>
      <c r="D3319" s="14">
        <f t="shared" si="155"/>
        <v>45324</v>
      </c>
      <c r="F3319">
        <f ca="1">IF(A3319&lt;$F$2,"",AVERAGE(INDIRECT("C"&amp;A3319-$F$2+3):C3319))</f>
        <v>42955.997954545463</v>
      </c>
      <c r="G3319" s="2">
        <f ca="1">IF(A3319&lt;$G$2,"",IF(A3319=$G$2,AVERAGE(INDIRECT("C"&amp;A3319-$G$2+3):C3319),G3318+(2/($G$2+3))*(C3319-G3318)))</f>
        <v>42117.793303231934</v>
      </c>
      <c r="J3319">
        <f ca="1">IF(F3319="","",IF(C3319&lt;(F3319*(1-'inputs and tables'!$K$14)),0,IF(C3319&gt;(F3319*(1+'inputs and tables'!$K$14)),1,J3318)))</f>
        <v>1</v>
      </c>
      <c r="K3319">
        <f ca="1">IF(G3319="","",IF(C3319&lt;(G3319*(1-'inputs and tables'!$K$14)),0,IF(C3319&gt;(G3319*(1+'inputs and tables'!$K$14)),1,K3318)))</f>
        <v>1</v>
      </c>
      <c r="N3319" s="13">
        <f t="shared" si="156"/>
        <v>155391.19795602589</v>
      </c>
      <c r="O3319" s="10">
        <f ca="1">(O3318+(IF(J3318&lt;&gt;J3317,(-O3318*'inputs and tables'!$K$22-'inputs and tables'!$K$21)-O3318*'inputs and tables'!$K$22,0)*('inputs and tables'!$K$15+'inputs and tables'!$K$16)))*(IF(AND(J3318=0,'inputs and tables'!$K$16=1),(data!C3318/data!C3319-1)*'inputs and tables'!$K$18+1,1)*IF(AND(J3318=1,'inputs and tables'!$K$15=1),(data!C3319/data!C3318-1)*'inputs and tables'!$K$17+1,1))</f>
        <v>113150274.31386611</v>
      </c>
      <c r="P3319" s="10">
        <f ca="1">(P3318+(IF(K3318&lt;&gt;K3317,(-P3318*'inputs and tables'!$K$22-'inputs and tables'!$K$21)-P3318*'inputs and tables'!$K$22,0)*('inputs and tables'!$K$15+'inputs and tables'!$K$16)))*(IF(AND(K3318=0,'inputs and tables'!$K$16=1),data!C3318/data!C3319,1)*IF(AND(K3318=1,'inputs and tables'!$K$15=1),data!C3319/data!C3318,1))</f>
        <v>196044.68003659887</v>
      </c>
      <c r="R3319" s="36">
        <f ca="1">1-O3319/MAX($O$202:O3319)</f>
        <v>0.22879817231151878</v>
      </c>
      <c r="S3319" s="36">
        <f>1-N3319/MAX($N$202:N3319)</f>
        <v>0.36079102548388886</v>
      </c>
    </row>
    <row r="3320" spans="1:19" x14ac:dyDescent="0.4">
      <c r="A3320" s="17">
        <f t="shared" si="157"/>
        <v>3318</v>
      </c>
      <c r="B3320">
        <v>1706918400</v>
      </c>
      <c r="C3320">
        <v>43010.67</v>
      </c>
      <c r="D3320" s="14">
        <f t="shared" ref="D3320:D3383" si="158">(B3320/86400)+DATE(1970,1,1)</f>
        <v>45325</v>
      </c>
      <c r="F3320">
        <f ca="1">IF(A3320&lt;$F$2,"",AVERAGE(INDIRECT("C"&amp;A3320-$F$2+3):C3320))</f>
        <v>42936.346818181817</v>
      </c>
      <c r="G3320" s="2">
        <f ca="1">IF(A3320&lt;$G$2,"",IF(A3320=$G$2,AVERAGE(INDIRECT("C"&amp;A3320-$G$2+3):C3320),G3319+(2/($G$2+3))*(C3320-G3319)))</f>
        <v>42155.788056285892</v>
      </c>
      <c r="J3320">
        <f ca="1">IF(F3320="","",IF(C3320&lt;(F3320*(1-'inputs and tables'!$K$14)),0,IF(C3320&gt;(F3320*(1+'inputs and tables'!$K$14)),1,J3319)))</f>
        <v>1</v>
      </c>
      <c r="K3320">
        <f ca="1">IF(G3320="","",IF(C3320&lt;(G3320*(1-'inputs and tables'!$K$14)),0,IF(C3320&gt;(G3320*(1+'inputs and tables'!$K$14)),1,K3319)))</f>
        <v>1</v>
      </c>
      <c r="N3320" s="13">
        <f t="shared" ref="N3320:N3383" si="159">(C3320/C3319)*N3319</f>
        <v>154775.88254345255</v>
      </c>
      <c r="O3320" s="10">
        <f ca="1">(O3319+(IF(J3319&lt;&gt;J3318,(-O3319*'inputs and tables'!$K$22-'inputs and tables'!$K$21)-O3319*'inputs and tables'!$K$22,0)*('inputs and tables'!$K$15+'inputs and tables'!$K$16)))*(IF(AND(J3319=0,'inputs and tables'!$K$16=1),(data!C3319/data!C3320-1)*'inputs and tables'!$K$18+1,1)*IF(AND(J3319=1,'inputs and tables'!$K$15=1),(data!C3320/data!C3319-1)*'inputs and tables'!$K$17+1,1))</f>
        <v>112142160.63409816</v>
      </c>
      <c r="P3320" s="10">
        <f ca="1">(P3319+(IF(K3319&lt;&gt;K3318,(-P3319*'inputs and tables'!$K$22-'inputs and tables'!$K$21)-P3319*'inputs and tables'!$K$22,0)*('inputs and tables'!$K$15+'inputs and tables'!$K$16)))*(IF(AND(K3319=0,'inputs and tables'!$K$16=1),data!C3319/data!C3320,1)*IF(AND(K3319=1,'inputs and tables'!$K$15=1),data!C3320/data!C3319,1))</f>
        <v>195268.38565978571</v>
      </c>
      <c r="R3320" s="36">
        <f ca="1">1-O3320/MAX($O$202:O3320)</f>
        <v>0.23566920392915514</v>
      </c>
      <c r="S3320" s="36">
        <f>1-N3320/MAX($N$202:N3320)</f>
        <v>0.36332215426755565</v>
      </c>
    </row>
    <row r="3321" spans="1:19" x14ac:dyDescent="0.4">
      <c r="A3321" s="17">
        <f t="shared" si="157"/>
        <v>3319</v>
      </c>
      <c r="B3321">
        <v>1707004800</v>
      </c>
      <c r="C3321">
        <v>42568.55</v>
      </c>
      <c r="D3321" s="14">
        <f t="shared" si="158"/>
        <v>45326</v>
      </c>
      <c r="F3321">
        <f ca="1">IF(A3321&lt;$F$2,"",AVERAGE(INDIRECT("C"&amp;A3321-$F$2+3):C3321))</f>
        <v>42903.501818181823</v>
      </c>
      <c r="G3321" s="2">
        <f ca="1">IF(A3321&lt;$G$2,"",IF(A3321=$G$2,AVERAGE(INDIRECT("C"&amp;A3321-$G$2+3):C3321),G3320+(2/($G$2+3))*(C3321-G3320)))</f>
        <v>42173.35239431628</v>
      </c>
      <c r="J3321">
        <f ca="1">IF(F3321="","",IF(C3321&lt;(F3321*(1-'inputs and tables'!$K$14)),0,IF(C3321&gt;(F3321*(1+'inputs and tables'!$K$14)),1,J3320)))</f>
        <v>0</v>
      </c>
      <c r="K3321">
        <f ca="1">IF(G3321="","",IF(C3321&lt;(G3321*(1-'inputs and tables'!$K$14)),0,IF(C3321&gt;(G3321*(1+'inputs and tables'!$K$14)),1,K3320)))</f>
        <v>1</v>
      </c>
      <c r="N3321" s="13">
        <f t="shared" si="159"/>
        <v>153184.89330310567</v>
      </c>
      <c r="O3321" s="10">
        <f ca="1">(O3320+(IF(J3320&lt;&gt;J3319,(-O3320*'inputs and tables'!$K$22-'inputs and tables'!$K$21)-O3320*'inputs and tables'!$K$22,0)*('inputs and tables'!$K$15+'inputs and tables'!$K$16)))*(IF(AND(J3320=0,'inputs and tables'!$K$16=1),(data!C3320/data!C3321-1)*'inputs and tables'!$K$18+1,1)*IF(AND(J3320=1,'inputs and tables'!$K$15=1),(data!C3321/data!C3320-1)*'inputs and tables'!$K$17+1,1))</f>
        <v>109548486.61939481</v>
      </c>
      <c r="P3321" s="10">
        <f ca="1">(P3320+(IF(K3320&lt;&gt;K3319,(-P3320*'inputs and tables'!$K$22-'inputs and tables'!$K$21)-P3320*'inputs and tables'!$K$22,0)*('inputs and tables'!$K$15+'inputs and tables'!$K$16)))*(IF(AND(K3320=0,'inputs and tables'!$K$16=1),data!C3320/data!C3321,1)*IF(AND(K3320=1,'inputs and tables'!$K$15=1),data!C3321/data!C3320,1))</f>
        <v>193261.16143686839</v>
      </c>
      <c r="R3321" s="36">
        <f ca="1">1-O3321/MAX($O$202:O3321)</f>
        <v>0.25334698820936719</v>
      </c>
      <c r="S3321" s="36">
        <f>1-N3321/MAX($N$202:N3321)</f>
        <v>0.36986676306242505</v>
      </c>
    </row>
    <row r="3322" spans="1:19" x14ac:dyDescent="0.4">
      <c r="A3322" s="17">
        <f t="shared" si="157"/>
        <v>3320</v>
      </c>
      <c r="B3322">
        <v>1707091200</v>
      </c>
      <c r="C3322">
        <v>42657.67</v>
      </c>
      <c r="D3322" s="14">
        <f t="shared" si="158"/>
        <v>45327</v>
      </c>
      <c r="F3322">
        <f ca="1">IF(A3322&lt;$F$2,"",AVERAGE(INDIRECT("C"&amp;A3322-$F$2+3):C3322))</f>
        <v>42879.213636363638</v>
      </c>
      <c r="G3322" s="2">
        <f ca="1">IF(A3322&lt;$G$2,"",IF(A3322=$G$2,AVERAGE(INDIRECT("C"&amp;A3322-$G$2+3):C3322),G3321+(2/($G$2+3))*(C3322-G3321)))</f>
        <v>42193.96165413261</v>
      </c>
      <c r="J3322">
        <f ca="1">IF(F3322="","",IF(C3322&lt;(F3322*(1-'inputs and tables'!$K$14)),0,IF(C3322&gt;(F3322*(1+'inputs and tables'!$K$14)),1,J3321)))</f>
        <v>0</v>
      </c>
      <c r="K3322">
        <f ca="1">IF(G3322="","",IF(C3322&lt;(G3322*(1-'inputs and tables'!$K$14)),0,IF(C3322&gt;(G3322*(1+'inputs and tables'!$K$14)),1,K3321)))</f>
        <v>1</v>
      </c>
      <c r="N3322" s="13">
        <f t="shared" si="159"/>
        <v>153505.59573932143</v>
      </c>
      <c r="O3322" s="10">
        <f ca="1">(O3321+(IF(J3321&lt;&gt;J3320,(-O3321*'inputs and tables'!$K$22-'inputs and tables'!$K$21)-O3321*'inputs and tables'!$K$22,0)*('inputs and tables'!$K$15+'inputs and tables'!$K$16)))*(IF(AND(J3321=0,'inputs and tables'!$K$16=1),(data!C3321/data!C3322-1)*'inputs and tables'!$K$18+1,1)*IF(AND(J3321=1,'inputs and tables'!$K$15=1),(data!C3322/data!C3321-1)*'inputs and tables'!$K$17+1,1))</f>
        <v>109100979.72115859</v>
      </c>
      <c r="P3322" s="10">
        <f ca="1">(P3321+(IF(K3321&lt;&gt;K3320,(-P3321*'inputs and tables'!$K$22-'inputs and tables'!$K$21)-P3321*'inputs and tables'!$K$22,0)*('inputs and tables'!$K$15+'inputs and tables'!$K$16)))*(IF(AND(K3321=0,'inputs and tables'!$K$16=1),data!C3321/data!C3322,1)*IF(AND(K3321=1,'inputs and tables'!$K$15=1),data!C3322/data!C3321,1))</f>
        <v>193665.76612054338</v>
      </c>
      <c r="R3322" s="36">
        <f ca="1">1-O3322/MAX($O$202:O3322)</f>
        <v>0.25639707483015306</v>
      </c>
      <c r="S3322" s="36">
        <f>1-N3322/MAX($N$202:N3322)</f>
        <v>0.36854753856274447</v>
      </c>
    </row>
    <row r="3323" spans="1:19" x14ac:dyDescent="0.4">
      <c r="A3323" s="17">
        <f t="shared" si="157"/>
        <v>3321</v>
      </c>
      <c r="B3323">
        <v>1707177600</v>
      </c>
      <c r="C3323">
        <v>43095.79</v>
      </c>
      <c r="D3323" s="14">
        <f t="shared" si="158"/>
        <v>45328</v>
      </c>
      <c r="F3323">
        <f ca="1">IF(A3323&lt;$F$2,"",AVERAGE(INDIRECT("C"&amp;A3323-$F$2+3):C3323))</f>
        <v>42880.821818181823</v>
      </c>
      <c r="G3323" s="2">
        <f ca="1">IF(A3323&lt;$G$2,"",IF(A3323=$G$2,AVERAGE(INDIRECT("C"&amp;A3323-$G$2+3):C3323),G3322+(2/($G$2+3))*(C3323-G3322)))</f>
        <v>42232.337328424837</v>
      </c>
      <c r="J3323">
        <f ca="1">IF(F3323="","",IF(C3323&lt;(F3323*(1-'inputs and tables'!$K$14)),0,IF(C3323&gt;(F3323*(1+'inputs and tables'!$K$14)),1,J3322)))</f>
        <v>1</v>
      </c>
      <c r="K3323">
        <f ca="1">IF(G3323="","",IF(C3323&lt;(G3323*(1-'inputs and tables'!$K$14)),0,IF(C3323&gt;(G3323*(1+'inputs and tables'!$K$14)),1,K3322)))</f>
        <v>1</v>
      </c>
      <c r="N3323" s="13">
        <f t="shared" si="159"/>
        <v>155082.19079491898</v>
      </c>
      <c r="O3323" s="10">
        <f ca="1">(O3322+(IF(J3322&lt;&gt;J3321,(-O3322*'inputs and tables'!$K$22-'inputs and tables'!$K$21)-O3322*'inputs and tables'!$K$22,0)*('inputs and tables'!$K$15+'inputs and tables'!$K$16)))*(IF(AND(J3322=0,'inputs and tables'!$K$16=1),(data!C3322/data!C3323-1)*'inputs and tables'!$K$18+1,1)*IF(AND(J3322=1,'inputs and tables'!$K$15=1),(data!C3323/data!C3322-1)*'inputs and tables'!$K$17+1,1))</f>
        <v>107991838.40514062</v>
      </c>
      <c r="P3323" s="10">
        <f ca="1">(P3322+(IF(K3322&lt;&gt;K3321,(-P3322*'inputs and tables'!$K$22-'inputs and tables'!$K$21)-P3322*'inputs and tables'!$K$22,0)*('inputs and tables'!$K$15+'inputs and tables'!$K$16)))*(IF(AND(K3322=0,'inputs and tables'!$K$16=1),data!C3322/data!C3323,1)*IF(AND(K3322=1,'inputs and tables'!$K$15=1),data!C3323/data!C3322,1))</f>
        <v>195654.8303486818</v>
      </c>
      <c r="R3323" s="36">
        <f ca="1">1-O3323/MAX($O$202:O3323)</f>
        <v>0.2639566836359184</v>
      </c>
      <c r="S3323" s="36">
        <f>1-N3323/MAX($N$202:N3323)</f>
        <v>0.36206214092136157</v>
      </c>
    </row>
    <row r="3324" spans="1:19" x14ac:dyDescent="0.4">
      <c r="A3324" s="17">
        <f t="shared" si="157"/>
        <v>3322</v>
      </c>
      <c r="B3324">
        <v>1707264000</v>
      </c>
      <c r="C3324">
        <v>44343.61</v>
      </c>
      <c r="D3324" s="14">
        <f t="shared" si="158"/>
        <v>45329</v>
      </c>
      <c r="F3324">
        <f ca="1">IF(A3324&lt;$F$2,"",AVERAGE(INDIRECT("C"&amp;A3324-$F$2+3):C3324))</f>
        <v>42897.956818181818</v>
      </c>
      <c r="G3324" s="2">
        <f ca="1">IF(A3324&lt;$G$2,"",IF(A3324=$G$2,AVERAGE(INDIRECT("C"&amp;A3324-$G$2+3):C3324),G3323+(2/($G$2+3))*(C3324-G3323)))</f>
        <v>42322.178718704628</v>
      </c>
      <c r="J3324">
        <f ca="1">IF(F3324="","",IF(C3324&lt;(F3324*(1-'inputs and tables'!$K$14)),0,IF(C3324&gt;(F3324*(1+'inputs and tables'!$K$14)),1,J3323)))</f>
        <v>1</v>
      </c>
      <c r="K3324">
        <f ca="1">IF(G3324="","",IF(C3324&lt;(G3324*(1-'inputs and tables'!$K$14)),0,IF(C3324&gt;(G3324*(1+'inputs and tables'!$K$14)),1,K3323)))</f>
        <v>1</v>
      </c>
      <c r="N3324" s="13">
        <f t="shared" si="159"/>
        <v>159572.52869840598</v>
      </c>
      <c r="O3324" s="10">
        <f ca="1">(O3323+(IF(J3323&lt;&gt;J3322,(-O3323*'inputs and tables'!$K$22-'inputs and tables'!$K$21)-O3323*'inputs and tables'!$K$22,0)*('inputs and tables'!$K$15+'inputs and tables'!$K$16)))*(IF(AND(J3323=0,'inputs and tables'!$K$16=1),(data!C3323/data!C3324-1)*'inputs and tables'!$K$18+1,1)*IF(AND(J3323=1,'inputs and tables'!$K$15=1),(data!C3324/data!C3323-1)*'inputs and tables'!$K$17+1,1))</f>
        <v>114797212.28682937</v>
      </c>
      <c r="P3324" s="10">
        <f ca="1">(P3323+(IF(K3323&lt;&gt;K3322,(-P3323*'inputs and tables'!$K$22-'inputs and tables'!$K$21)-P3323*'inputs and tables'!$K$22,0)*('inputs and tables'!$K$15+'inputs and tables'!$K$16)))*(IF(AND(K3323=0,'inputs and tables'!$K$16=1),data!C3323/data!C3324,1)*IF(AND(K3323=1,'inputs and tables'!$K$15=1),data!C3324/data!C3323,1))</f>
        <v>201319.93151994917</v>
      </c>
      <c r="R3324" s="36">
        <f ca="1">1-O3324/MAX($O$202:O3324)</f>
        <v>0.21757308618123106</v>
      </c>
      <c r="S3324" s="36">
        <f>1-N3324/MAX($N$202:N3324)</f>
        <v>0.34359092553546178</v>
      </c>
    </row>
    <row r="3325" spans="1:19" x14ac:dyDescent="0.4">
      <c r="A3325" s="17">
        <f t="shared" si="157"/>
        <v>3323</v>
      </c>
      <c r="B3325">
        <v>1707350400</v>
      </c>
      <c r="C3325">
        <v>45305.2</v>
      </c>
      <c r="D3325" s="14">
        <f t="shared" si="158"/>
        <v>45330</v>
      </c>
      <c r="F3325">
        <f ca="1">IF(A3325&lt;$F$2,"",AVERAGE(INDIRECT("C"&amp;A3325-$F$2+3):C3325))</f>
        <v>42961.358409090906</v>
      </c>
      <c r="G3325" s="2">
        <f ca="1">IF(A3325&lt;$G$2,"",IF(A3325=$G$2,AVERAGE(INDIRECT("C"&amp;A3325-$G$2+3):C3325),G3324+(2/($G$2+3))*(C3325-G3324)))</f>
        <v>42449.115794504432</v>
      </c>
      <c r="J3325">
        <f ca="1">IF(F3325="","",IF(C3325&lt;(F3325*(1-'inputs and tables'!$K$14)),0,IF(C3325&gt;(F3325*(1+'inputs and tables'!$K$14)),1,J3324)))</f>
        <v>1</v>
      </c>
      <c r="K3325">
        <f ca="1">IF(G3325="","",IF(C3325&lt;(G3325*(1-'inputs and tables'!$K$14)),0,IF(C3325&gt;(G3325*(1+'inputs and tables'!$K$14)),1,K3324)))</f>
        <v>1</v>
      </c>
      <c r="N3325" s="13">
        <f t="shared" si="159"/>
        <v>163032.85472669054</v>
      </c>
      <c r="O3325" s="10">
        <f ca="1">(O3324+(IF(J3324&lt;&gt;J3323,(-O3324*'inputs and tables'!$K$22-'inputs and tables'!$K$21)-O3324*'inputs and tables'!$K$22,0)*('inputs and tables'!$K$15+'inputs and tables'!$K$16)))*(IF(AND(J3324=0,'inputs and tables'!$K$16=1),(data!C3324/data!C3325-1)*'inputs and tables'!$K$18+1,1)*IF(AND(J3324=1,'inputs and tables'!$K$15=1),(data!C3325/data!C3324-1)*'inputs and tables'!$K$17+1,1))</f>
        <v>120398304.88092592</v>
      </c>
      <c r="P3325" s="10">
        <f ca="1">(P3324+(IF(K3324&lt;&gt;K3323,(-P3324*'inputs and tables'!$K$22-'inputs and tables'!$K$21)-P3324*'inputs and tables'!$K$22,0)*('inputs and tables'!$K$15+'inputs and tables'!$K$16)))*(IF(AND(K3324=0,'inputs and tables'!$K$16=1),data!C3324/data!C3325,1)*IF(AND(K3324=1,'inputs and tables'!$K$15=1),data!C3325/data!C3324,1))</f>
        <v>205685.54886482179</v>
      </c>
      <c r="R3325" s="36">
        <f ca="1">1-O3325/MAX($O$202:O3325)</f>
        <v>0.1793975459820295</v>
      </c>
      <c r="S3325" s="36">
        <f>1-N3325/MAX($N$202:N3325)</f>
        <v>0.32935671226517649</v>
      </c>
    </row>
    <row r="3326" spans="1:19" x14ac:dyDescent="0.4">
      <c r="A3326" s="17">
        <f t="shared" si="157"/>
        <v>3324</v>
      </c>
      <c r="B3326">
        <v>1707436800</v>
      </c>
      <c r="C3326">
        <v>47160.41</v>
      </c>
      <c r="D3326" s="14">
        <f t="shared" si="158"/>
        <v>45331</v>
      </c>
      <c r="F3326">
        <f ca="1">IF(A3326&lt;$F$2,"",AVERAGE(INDIRECT("C"&amp;A3326-$F$2+3):C3326))</f>
        <v>43045.131363636356</v>
      </c>
      <c r="G3326" s="2">
        <f ca="1">IF(A3326&lt;$G$2,"",IF(A3326=$G$2,AVERAGE(INDIRECT("C"&amp;A3326-$G$2+3):C3326),G3325+(2/($G$2+3))*(C3326-G3325)))</f>
        <v>42649.596398993606</v>
      </c>
      <c r="J3326">
        <f ca="1">IF(F3326="","",IF(C3326&lt;(F3326*(1-'inputs and tables'!$K$14)),0,IF(C3326&gt;(F3326*(1+'inputs and tables'!$K$14)),1,J3325)))</f>
        <v>1</v>
      </c>
      <c r="K3326">
        <f ca="1">IF(G3326="","",IF(C3326&lt;(G3326*(1-'inputs and tables'!$K$14)),0,IF(C3326&gt;(G3326*(1+'inputs and tables'!$K$14)),1,K3325)))</f>
        <v>1</v>
      </c>
      <c r="N3326" s="13">
        <f t="shared" si="159"/>
        <v>169708.91359890622</v>
      </c>
      <c r="O3326" s="10">
        <f ca="1">(O3325+(IF(J3325&lt;&gt;J3324,(-O3325*'inputs and tables'!$K$22-'inputs and tables'!$K$21)-O3325*'inputs and tables'!$K$22,0)*('inputs and tables'!$K$15+'inputs and tables'!$K$16)))*(IF(AND(J3325=0,'inputs and tables'!$K$16=1),(data!C3325/data!C3326-1)*'inputs and tables'!$K$18+1,1)*IF(AND(J3325=1,'inputs and tables'!$K$15=1),(data!C3326/data!C3325-1)*'inputs and tables'!$K$17+1,1))</f>
        <v>131491276.83990248</v>
      </c>
      <c r="P3326" s="10">
        <f ca="1">(P3325+(IF(K3325&lt;&gt;K3324,(-P3325*'inputs and tables'!$K$22-'inputs and tables'!$K$21)-P3325*'inputs and tables'!$K$22,0)*('inputs and tables'!$K$15+'inputs and tables'!$K$16)))*(IF(AND(K3325=0,'inputs and tables'!$K$16=1),data!C3325/data!C3326,1)*IF(AND(K3325=1,'inputs and tables'!$K$15=1),data!C3326/data!C3325,1))</f>
        <v>214108.19984328581</v>
      </c>
      <c r="R3326" s="36">
        <f ca="1">1-O3326/MAX($O$202:O3326)</f>
        <v>0.10379083357115715</v>
      </c>
      <c r="S3326" s="36">
        <f>1-N3326/MAX($N$202:N3326)</f>
        <v>0.30189443125022608</v>
      </c>
    </row>
    <row r="3327" spans="1:19" x14ac:dyDescent="0.4">
      <c r="A3327" s="17">
        <f t="shared" si="157"/>
        <v>3325</v>
      </c>
      <c r="B3327">
        <v>1707523200</v>
      </c>
      <c r="C3327">
        <v>47767.06</v>
      </c>
      <c r="D3327" s="14">
        <f t="shared" si="158"/>
        <v>45332</v>
      </c>
      <c r="F3327">
        <f ca="1">IF(A3327&lt;$F$2,"",AVERAGE(INDIRECT("C"&amp;A3327-$F$2+3):C3327))</f>
        <v>43162.991136363635</v>
      </c>
      <c r="G3327" s="2">
        <f ca="1">IF(A3327&lt;$G$2,"",IF(A3327=$G$2,AVERAGE(INDIRECT("C"&amp;A3327-$G$2+3):C3327),G3326+(2/($G$2+3))*(C3327-G3326)))</f>
        <v>42867.360807547069</v>
      </c>
      <c r="J3327">
        <f ca="1">IF(F3327="","",IF(C3327&lt;(F3327*(1-'inputs and tables'!$K$14)),0,IF(C3327&gt;(F3327*(1+'inputs and tables'!$K$14)),1,J3326)))</f>
        <v>1</v>
      </c>
      <c r="K3327">
        <f ca="1">IF(G3327="","",IF(C3327&lt;(G3327*(1-'inputs and tables'!$K$14)),0,IF(C3327&gt;(G3327*(1+'inputs and tables'!$K$14)),1,K3326)))</f>
        <v>1</v>
      </c>
      <c r="N3327" s="13">
        <f t="shared" si="159"/>
        <v>171891.9716434562</v>
      </c>
      <c r="O3327" s="10">
        <f ca="1">(O3326+(IF(J3326&lt;&gt;J3325,(-O3326*'inputs and tables'!$K$22-'inputs and tables'!$K$21)-O3326*'inputs and tables'!$K$22,0)*('inputs and tables'!$K$15+'inputs and tables'!$K$16)))*(IF(AND(J3326=0,'inputs and tables'!$K$16=1),(data!C3326/data!C3327-1)*'inputs and tables'!$K$18+1,1)*IF(AND(J3326=1,'inputs and tables'!$K$15=1),(data!C3327/data!C3326-1)*'inputs and tables'!$K$17+1,1))</f>
        <v>135297025.38966238</v>
      </c>
      <c r="P3327" s="10">
        <f ca="1">(P3326+(IF(K3326&lt;&gt;K3325,(-P3326*'inputs and tables'!$K$22-'inputs and tables'!$K$21)-P3326*'inputs and tables'!$K$22,0)*('inputs and tables'!$K$15+'inputs and tables'!$K$16)))*(IF(AND(K3326=0,'inputs and tables'!$K$16=1),data!C3326/data!C3327,1)*IF(AND(K3326=1,'inputs and tables'!$K$15=1),data!C3327/data!C3326,1))</f>
        <v>216862.39005144828</v>
      </c>
      <c r="R3327" s="36">
        <f ca="1">1-O3327/MAX($O$202:O3327)</f>
        <v>7.7851875357443312E-2</v>
      </c>
      <c r="S3327" s="36">
        <f>1-N3327/MAX($N$202:N3327)</f>
        <v>0.29291431968457082</v>
      </c>
    </row>
    <row r="3328" spans="1:19" x14ac:dyDescent="0.4">
      <c r="A3328" s="17">
        <f t="shared" si="157"/>
        <v>3326</v>
      </c>
      <c r="B3328">
        <v>1707609600</v>
      </c>
      <c r="C3328">
        <v>48316.3</v>
      </c>
      <c r="D3328" s="14">
        <f t="shared" si="158"/>
        <v>45333</v>
      </c>
      <c r="F3328">
        <f ca="1">IF(A3328&lt;$F$2,"",AVERAGE(INDIRECT("C"&amp;A3328-$F$2+3):C3328))</f>
        <v>43305.101363636371</v>
      </c>
      <c r="G3328" s="2">
        <f ca="1">IF(A3328&lt;$G$2,"",IF(A3328=$G$2,AVERAGE(INDIRECT("C"&amp;A3328-$G$2+3):C3328),G3327+(2/($G$2+3))*(C3328-G3327)))</f>
        <v>43099.230560417403</v>
      </c>
      <c r="J3328">
        <f ca="1">IF(F3328="","",IF(C3328&lt;(F3328*(1-'inputs and tables'!$K$14)),0,IF(C3328&gt;(F3328*(1+'inputs and tables'!$K$14)),1,J3327)))</f>
        <v>1</v>
      </c>
      <c r="K3328">
        <f ca="1">IF(G3328="","",IF(C3328&lt;(G3328*(1-'inputs and tables'!$K$14)),0,IF(C3328&gt;(G3328*(1+'inputs and tables'!$K$14)),1,K3327)))</f>
        <v>1</v>
      </c>
      <c r="N3328" s="13">
        <f t="shared" si="159"/>
        <v>173868.43715139103</v>
      </c>
      <c r="O3328" s="10">
        <f ca="1">(O3327+(IF(J3327&lt;&gt;J3326,(-O3327*'inputs and tables'!$K$22-'inputs and tables'!$K$21)-O3327*'inputs and tables'!$K$22,0)*('inputs and tables'!$K$15+'inputs and tables'!$K$16)))*(IF(AND(J3327=0,'inputs and tables'!$K$16=1),(data!C3327/data!C3328-1)*'inputs and tables'!$K$18+1,1)*IF(AND(J3327=1,'inputs and tables'!$K$15=1),(data!C3328/data!C3327-1)*'inputs and tables'!$K$17+1,1))</f>
        <v>138797318.49973226</v>
      </c>
      <c r="P3328" s="10">
        <f ca="1">(P3327+(IF(K3327&lt;&gt;K3326,(-P3327*'inputs and tables'!$K$22-'inputs and tables'!$K$21)-P3327*'inputs and tables'!$K$22,0)*('inputs and tables'!$K$15+'inputs and tables'!$K$16)))*(IF(AND(K3327=0,'inputs and tables'!$K$16=1),data!C3327/data!C3328,1)*IF(AND(K3327=1,'inputs and tables'!$K$15=1),data!C3328/data!C3327,1))</f>
        <v>219355.93893454593</v>
      </c>
      <c r="R3328" s="36">
        <f ca="1">1-O3328/MAX($O$202:O3328)</f>
        <v>5.3994819240695824E-2</v>
      </c>
      <c r="S3328" s="36">
        <f>1-N3328/MAX($N$202:N3328)</f>
        <v>0.28478403619933113</v>
      </c>
    </row>
    <row r="3329" spans="1:19" x14ac:dyDescent="0.4">
      <c r="A3329" s="17">
        <f t="shared" si="157"/>
        <v>3327</v>
      </c>
      <c r="B3329">
        <v>1707696000</v>
      </c>
      <c r="C3329">
        <v>49941.81</v>
      </c>
      <c r="D3329" s="14">
        <f t="shared" si="158"/>
        <v>45334</v>
      </c>
      <c r="F3329">
        <f ca="1">IF(A3329&lt;$F$2,"",AVERAGE(INDIRECT("C"&amp;A3329-$F$2+3):C3329))</f>
        <v>43482.391818181823</v>
      </c>
      <c r="G3329" s="2">
        <f ca="1">IF(A3329&lt;$G$2,"",IF(A3329=$G$2,AVERAGE(INDIRECT("C"&amp;A3329-$G$2+3):C3329),G3328+(2/($G$2+3))*(C3329-G3328)))</f>
        <v>43390.404153591131</v>
      </c>
      <c r="J3329">
        <f ca="1">IF(F3329="","",IF(C3329&lt;(F3329*(1-'inputs and tables'!$K$14)),0,IF(C3329&gt;(F3329*(1+'inputs and tables'!$K$14)),1,J3328)))</f>
        <v>1</v>
      </c>
      <c r="K3329">
        <f ca="1">IF(G3329="","",IF(C3329&lt;(G3329*(1-'inputs and tables'!$K$14)),0,IF(C3329&gt;(G3329*(1+'inputs and tables'!$K$14)),1,K3328)))</f>
        <v>1</v>
      </c>
      <c r="N3329" s="13">
        <f t="shared" si="159"/>
        <v>179717.90996437459</v>
      </c>
      <c r="O3329" s="10">
        <f ca="1">(O3328+(IF(J3328&lt;&gt;J3327,(-O3328*'inputs and tables'!$K$22-'inputs and tables'!$K$21)-O3328*'inputs and tables'!$K$22,0)*('inputs and tables'!$K$15+'inputs and tables'!$K$16)))*(IF(AND(J3328=0,'inputs and tables'!$K$16=1),(data!C3328/data!C3329-1)*'inputs and tables'!$K$18+1,1)*IF(AND(J3328=1,'inputs and tables'!$K$15=1),(data!C3329/data!C3328-1)*'inputs and tables'!$K$17+1,1))</f>
        <v>149303854.92093223</v>
      </c>
      <c r="P3329" s="10">
        <f ca="1">(P3328+(IF(K3328&lt;&gt;K3327,(-P3328*'inputs and tables'!$K$22-'inputs and tables'!$K$21)-P3328*'inputs and tables'!$K$22,0)*('inputs and tables'!$K$15+'inputs and tables'!$K$16)))*(IF(AND(K3328=0,'inputs and tables'!$K$16=1),data!C3328/data!C3329,1)*IF(AND(K3328=1,'inputs and tables'!$K$15=1),data!C3329/data!C3328,1))</f>
        <v>226735.75221282869</v>
      </c>
      <c r="R3329" s="36">
        <f ca="1">1-O3329/MAX($O$202:O3329)</f>
        <v>0</v>
      </c>
      <c r="S3329" s="36">
        <f>1-N3329/MAX($N$202:N3329)</f>
        <v>0.26072195567334666</v>
      </c>
    </row>
    <row r="3330" spans="1:19" x14ac:dyDescent="0.4">
      <c r="A3330" s="17">
        <f t="shared" si="157"/>
        <v>3328</v>
      </c>
      <c r="B3330">
        <v>1707782400</v>
      </c>
      <c r="C3330">
        <v>49725.36</v>
      </c>
      <c r="D3330" s="14">
        <f t="shared" si="158"/>
        <v>45335</v>
      </c>
      <c r="F3330">
        <f ca="1">IF(A3330&lt;$F$2,"",AVERAGE(INDIRECT("C"&amp;A3330-$F$2+3):C3330))</f>
        <v>43651.421363636371</v>
      </c>
      <c r="G3330" s="2">
        <f ca="1">IF(A3330&lt;$G$2,"",IF(A3330=$G$2,AVERAGE(INDIRECT("C"&amp;A3330-$G$2+3):C3330),G3329+(2/($G$2+3))*(C3330-G3329)))</f>
        <v>43659.97674280002</v>
      </c>
      <c r="J3330">
        <f ca="1">IF(F3330="","",IF(C3330&lt;(F3330*(1-'inputs and tables'!$K$14)),0,IF(C3330&gt;(F3330*(1+'inputs and tables'!$K$14)),1,J3329)))</f>
        <v>1</v>
      </c>
      <c r="K3330">
        <f ca="1">IF(G3330="","",IF(C3330&lt;(G3330*(1-'inputs and tables'!$K$14)),0,IF(C3330&gt;(G3330*(1+'inputs and tables'!$K$14)),1,K3329)))</f>
        <v>1</v>
      </c>
      <c r="N3330" s="13">
        <f t="shared" si="159"/>
        <v>178939.00464212478</v>
      </c>
      <c r="O3330" s="10">
        <f ca="1">(O3329+(IF(J3329&lt;&gt;J3328,(-O3329*'inputs and tables'!$K$22-'inputs and tables'!$K$21)-O3329*'inputs and tables'!$K$22,0)*('inputs and tables'!$K$15+'inputs and tables'!$K$16)))*(IF(AND(J3329=0,'inputs and tables'!$K$16=1),(data!C3329/data!C3330-1)*'inputs and tables'!$K$18+1,1)*IF(AND(J3329=1,'inputs and tables'!$K$15=1),(data!C3330/data!C3329-1)*'inputs and tables'!$K$17+1,1))</f>
        <v>147847903.61190522</v>
      </c>
      <c r="P3330" s="10">
        <f ca="1">(P3329+(IF(K3329&lt;&gt;K3328,(-P3329*'inputs and tables'!$K$22-'inputs and tables'!$K$21)-P3329*'inputs and tables'!$K$22,0)*('inputs and tables'!$K$15+'inputs and tables'!$K$16)))*(IF(AND(K3329=0,'inputs and tables'!$K$16=1),data!C3329/data!C3330,1)*IF(AND(K3329=1,'inputs and tables'!$K$15=1),data!C3330/data!C3329,1))</f>
        <v>225753.06949535277</v>
      </c>
      <c r="R3330" s="36">
        <f ca="1">1-O3330/MAX($O$202:O3330)</f>
        <v>9.7515989108121204E-3</v>
      </c>
      <c r="S3330" s="36">
        <f>1-N3330/MAX($N$202:N3330)</f>
        <v>0.26392601921638803</v>
      </c>
    </row>
    <row r="3331" spans="1:19" x14ac:dyDescent="0.4">
      <c r="A3331" s="17">
        <f t="shared" si="157"/>
        <v>3329</v>
      </c>
      <c r="B3331">
        <v>1707868800</v>
      </c>
      <c r="C3331">
        <v>51858.59</v>
      </c>
      <c r="D3331" s="14">
        <f t="shared" si="158"/>
        <v>45336</v>
      </c>
      <c r="F3331">
        <f ca="1">IF(A3331&lt;$F$2,"",AVERAGE(INDIRECT("C"&amp;A3331-$F$2+3):C3331))</f>
        <v>43825.007954545465</v>
      </c>
      <c r="G3331" s="2">
        <f ca="1">IF(A3331&lt;$G$2,"",IF(A3331=$G$2,AVERAGE(INDIRECT("C"&amp;A3331-$G$2+3):C3331),G3330+(2/($G$2+3))*(C3331-G3330)))</f>
        <v>44008.853902680872</v>
      </c>
      <c r="J3331">
        <f ca="1">IF(F3331="","",IF(C3331&lt;(F3331*(1-'inputs and tables'!$K$14)),0,IF(C3331&gt;(F3331*(1+'inputs and tables'!$K$14)),1,J3330)))</f>
        <v>1</v>
      </c>
      <c r="K3331">
        <f ca="1">IF(G3331="","",IF(C3331&lt;(G3331*(1-'inputs and tables'!$K$14)),0,IF(C3331&gt;(G3331*(1+'inputs and tables'!$K$14)),1,K3330)))</f>
        <v>1</v>
      </c>
      <c r="N3331" s="13">
        <f t="shared" si="159"/>
        <v>186615.53132534475</v>
      </c>
      <c r="O3331" s="10">
        <f ca="1">(O3330+(IF(J3330&lt;&gt;J3329,(-O3330*'inputs and tables'!$K$22-'inputs and tables'!$K$21)-O3330*'inputs and tables'!$K$22,0)*('inputs and tables'!$K$15+'inputs and tables'!$K$16)))*(IF(AND(J3330=0,'inputs and tables'!$K$16=1),(data!C3330/data!C3331-1)*'inputs and tables'!$K$18+1,1)*IF(AND(J3330=1,'inputs and tables'!$K$15=1),(data!C3331/data!C3330-1)*'inputs and tables'!$K$17+1,1))</f>
        <v>162119003.16150233</v>
      </c>
      <c r="P3331" s="10">
        <f ca="1">(P3330+(IF(K3330&lt;&gt;K3329,(-P3330*'inputs and tables'!$K$22-'inputs and tables'!$K$21)-P3330*'inputs and tables'!$K$22,0)*('inputs and tables'!$K$15+'inputs and tables'!$K$16)))*(IF(AND(K3330=0,'inputs and tables'!$K$16=1),data!C3330/data!C3331,1)*IF(AND(K3330=1,'inputs and tables'!$K$15=1),data!C3331/data!C3330,1))</f>
        <v>235437.93091092765</v>
      </c>
      <c r="R3331" s="36">
        <f ca="1">1-O3331/MAX($O$202:O3331)</f>
        <v>0</v>
      </c>
      <c r="S3331" s="36">
        <f>1-N3331/MAX($N$202:N3331)</f>
        <v>0.23234826697835453</v>
      </c>
    </row>
    <row r="3332" spans="1:19" x14ac:dyDescent="0.4">
      <c r="A3332" s="17">
        <f t="shared" si="157"/>
        <v>3330</v>
      </c>
      <c r="B3332">
        <v>1707955200</v>
      </c>
      <c r="C3332">
        <v>51934.29</v>
      </c>
      <c r="D3332" s="14">
        <f t="shared" si="158"/>
        <v>45337</v>
      </c>
      <c r="F3332">
        <f ca="1">IF(A3332&lt;$F$2,"",AVERAGE(INDIRECT("C"&amp;A3332-$F$2+3):C3332))</f>
        <v>43983.223636363648</v>
      </c>
      <c r="G3332" s="2">
        <f ca="1">IF(A3332&lt;$G$2,"",IF(A3332=$G$2,AVERAGE(INDIRECT("C"&amp;A3332-$G$2+3):C3332),G3331+(2/($G$2+3))*(C3332-G3331)))</f>
        <v>44346.106502566792</v>
      </c>
      <c r="J3332">
        <f ca="1">IF(F3332="","",IF(C3332&lt;(F3332*(1-'inputs and tables'!$K$14)),0,IF(C3332&gt;(F3332*(1+'inputs and tables'!$K$14)),1,J3331)))</f>
        <v>1</v>
      </c>
      <c r="K3332">
        <f ca="1">IF(G3332="","",IF(C3332&lt;(G3332*(1-'inputs and tables'!$K$14)),0,IF(C3332&gt;(G3332*(1+'inputs and tables'!$K$14)),1,K3331)))</f>
        <v>1</v>
      </c>
      <c r="N3332" s="13">
        <f t="shared" si="159"/>
        <v>186887.94127172645</v>
      </c>
      <c r="O3332" s="10">
        <f ca="1">(O3331+(IF(J3331&lt;&gt;J3330,(-O3331*'inputs and tables'!$K$22-'inputs and tables'!$K$21)-O3331*'inputs and tables'!$K$22,0)*('inputs and tables'!$K$15+'inputs and tables'!$K$16)))*(IF(AND(J3331=0,'inputs and tables'!$K$16=1),(data!C3331/data!C3332-1)*'inputs and tables'!$K$18+1,1)*IF(AND(J3331=1,'inputs and tables'!$K$15=1),(data!C3332/data!C3331-1)*'inputs and tables'!$K$17+1,1))</f>
        <v>162651468.83813345</v>
      </c>
      <c r="P3332" s="10">
        <f ca="1">(P3331+(IF(K3331&lt;&gt;K3330,(-P3331*'inputs and tables'!$K$22-'inputs and tables'!$K$21)-P3331*'inputs and tables'!$K$22,0)*('inputs and tables'!$K$15+'inputs and tables'!$K$16)))*(IF(AND(K3331=0,'inputs and tables'!$K$16=1),data!C3331/data!C3332,1)*IF(AND(K3331=1,'inputs and tables'!$K$15=1),data!C3332/data!C3331,1))</f>
        <v>235781.60881211932</v>
      </c>
      <c r="R3332" s="36">
        <f ca="1">1-O3332/MAX($O$202:O3332)</f>
        <v>0</v>
      </c>
      <c r="S3332" s="36">
        <f>1-N3332/MAX($N$202:N3332)</f>
        <v>0.23122769589862124</v>
      </c>
    </row>
    <row r="3333" spans="1:19" x14ac:dyDescent="0.4">
      <c r="A3333" s="17">
        <f t="shared" ref="A3333:A3396" si="160">A3332+1</f>
        <v>3331</v>
      </c>
      <c r="B3333">
        <v>1708041600</v>
      </c>
      <c r="C3333">
        <v>52162.64</v>
      </c>
      <c r="D3333" s="14">
        <f t="shared" si="158"/>
        <v>45338</v>
      </c>
      <c r="F3333">
        <f ca="1">IF(A3333&lt;$F$2,"",AVERAGE(INDIRECT("C"&amp;A3333-$F$2+3):C3333))</f>
        <v>44194.591818181827</v>
      </c>
      <c r="G3333" s="2">
        <f ca="1">IF(A3333&lt;$G$2,"",IF(A3333=$G$2,AVERAGE(INDIRECT("C"&amp;A3333-$G$2+3):C3333),G3332+(2/($G$2+3))*(C3333-G3332)))</f>
        <v>44678.724949266078</v>
      </c>
      <c r="J3333">
        <f ca="1">IF(F3333="","",IF(C3333&lt;(F3333*(1-'inputs and tables'!$K$14)),0,IF(C3333&gt;(F3333*(1+'inputs and tables'!$K$14)),1,J3332)))</f>
        <v>1</v>
      </c>
      <c r="K3333">
        <f ca="1">IF(G3333="","",IF(C3333&lt;(G3333*(1-'inputs and tables'!$K$14)),0,IF(C3333&gt;(G3333*(1+'inputs and tables'!$K$14)),1,K3332)))</f>
        <v>1</v>
      </c>
      <c r="N3333" s="13">
        <f t="shared" si="159"/>
        <v>187709.66929360564</v>
      </c>
      <c r="O3333" s="10">
        <f ca="1">(O3332+(IF(J3332&lt;&gt;J3331,(-O3332*'inputs and tables'!$K$22-'inputs and tables'!$K$21)-O3332*'inputs and tables'!$K$22,0)*('inputs and tables'!$K$15+'inputs and tables'!$K$16)))*(IF(AND(J3332=0,'inputs and tables'!$K$16=1),(data!C3332/data!C3333-1)*'inputs and tables'!$K$18+1,1)*IF(AND(J3332=1,'inputs and tables'!$K$15=1),(data!C3333/data!C3332-1)*'inputs and tables'!$K$17+1,1))</f>
        <v>164260584.73334783</v>
      </c>
      <c r="P3333" s="10">
        <f ca="1">(P3332+(IF(K3332&lt;&gt;K3331,(-P3332*'inputs and tables'!$K$22-'inputs and tables'!$K$21)-P3332*'inputs and tables'!$K$22,0)*('inputs and tables'!$K$15+'inputs and tables'!$K$16)))*(IF(AND(K3332=0,'inputs and tables'!$K$16=1),data!C3332/data!C3333,1)*IF(AND(K3332=1,'inputs and tables'!$K$15=1),data!C3333/data!C3332,1))</f>
        <v>236818.31751406266</v>
      </c>
      <c r="R3333" s="36">
        <f ca="1">1-O3333/MAX($O$202:O3333)</f>
        <v>0</v>
      </c>
      <c r="S3333" s="36">
        <f>1-N3333/MAX($N$202:N3333)</f>
        <v>0.2278474791739572</v>
      </c>
    </row>
    <row r="3334" spans="1:19" x14ac:dyDescent="0.4">
      <c r="A3334" s="17">
        <f t="shared" si="160"/>
        <v>3332</v>
      </c>
      <c r="B3334">
        <v>1708128000</v>
      </c>
      <c r="C3334">
        <v>51666.22</v>
      </c>
      <c r="D3334" s="14">
        <f t="shared" si="158"/>
        <v>45339</v>
      </c>
      <c r="F3334">
        <f ca="1">IF(A3334&lt;$F$2,"",AVERAGE(INDIRECT("C"&amp;A3334-$F$2+3):C3334))</f>
        <v>44364.431136363644</v>
      </c>
      <c r="G3334" s="2">
        <f ca="1">IF(A3334&lt;$G$2,"",IF(A3334=$G$2,AVERAGE(INDIRECT("C"&amp;A3334-$G$2+3):C3334),G3333+(2/($G$2+3))*(C3334-G3333)))</f>
        <v>44976.065164190928</v>
      </c>
      <c r="J3334">
        <f ca="1">IF(F3334="","",IF(C3334&lt;(F3334*(1-'inputs and tables'!$K$14)),0,IF(C3334&gt;(F3334*(1+'inputs and tables'!$K$14)),1,J3333)))</f>
        <v>1</v>
      </c>
      <c r="K3334">
        <f ca="1">IF(G3334="","",IF(C3334&lt;(G3334*(1-'inputs and tables'!$K$14)),0,IF(C3334&gt;(G3334*(1+'inputs and tables'!$K$14)),1,K3333)))</f>
        <v>1</v>
      </c>
      <c r="N3334" s="13">
        <f t="shared" si="159"/>
        <v>185923.27899528618</v>
      </c>
      <c r="O3334" s="10">
        <f ca="1">(O3333+(IF(J3333&lt;&gt;J3332,(-O3333*'inputs and tables'!$K$22-'inputs and tables'!$K$21)-O3333*'inputs and tables'!$K$22,0)*('inputs and tables'!$K$15+'inputs and tables'!$K$16)))*(IF(AND(J3333=0,'inputs and tables'!$K$16=1),(data!C3333/data!C3334-1)*'inputs and tables'!$K$18+1,1)*IF(AND(J3333=1,'inputs and tables'!$K$15=1),(data!C3334/data!C3333-1)*'inputs and tables'!$K$17+1,1))</f>
        <v>160743315.6914629</v>
      </c>
      <c r="P3334" s="10">
        <f ca="1">(P3333+(IF(K3333&lt;&gt;K3332,(-P3333*'inputs and tables'!$K$22-'inputs and tables'!$K$21)-P3333*'inputs and tables'!$K$22,0)*('inputs and tables'!$K$15+'inputs and tables'!$K$16)))*(IF(AND(K3333=0,'inputs and tables'!$K$16=1),data!C3333/data!C3334,1)*IF(AND(K3333=1,'inputs and tables'!$K$15=1),data!C3334/data!C3333,1))</f>
        <v>234564.57136202109</v>
      </c>
      <c r="R3334" s="36">
        <f ca="1">1-O3334/MAX($O$202:O3334)</f>
        <v>2.1412739079156973E-2</v>
      </c>
      <c r="S3334" s="36">
        <f>1-N3334/MAX($N$202:N3334)</f>
        <v>0.2351958793774066</v>
      </c>
    </row>
    <row r="3335" spans="1:19" x14ac:dyDescent="0.4">
      <c r="A3335" s="17">
        <f t="shared" si="160"/>
        <v>3333</v>
      </c>
      <c r="B3335">
        <v>1708214400</v>
      </c>
      <c r="C3335">
        <v>52153.63</v>
      </c>
      <c r="D3335" s="14">
        <f t="shared" si="158"/>
        <v>45340</v>
      </c>
      <c r="F3335">
        <f ca="1">IF(A3335&lt;$F$2,"",AVERAGE(INDIRECT("C"&amp;A3335-$F$2+3):C3335))</f>
        <v>44545.500227272736</v>
      </c>
      <c r="G3335" s="2">
        <f ca="1">IF(A3335&lt;$G$2,"",IF(A3335=$G$2,AVERAGE(INDIRECT("C"&amp;A3335-$G$2+3):C3335),G3334+(2/($G$2+3))*(C3335-G3334)))</f>
        <v>45281.493455076423</v>
      </c>
      <c r="J3335">
        <f ca="1">IF(F3335="","",IF(C3335&lt;(F3335*(1-'inputs and tables'!$K$14)),0,IF(C3335&gt;(F3335*(1+'inputs and tables'!$K$14)),1,J3334)))</f>
        <v>1</v>
      </c>
      <c r="K3335">
        <f ca="1">IF(G3335="","",IF(C3335&lt;(G3335*(1-'inputs and tables'!$K$14)),0,IF(C3335&gt;(G3335*(1+'inputs and tables'!$K$14)),1,K3334)))</f>
        <v>1</v>
      </c>
      <c r="N3335" s="13">
        <f t="shared" si="159"/>
        <v>187677.24639245769</v>
      </c>
      <c r="O3335" s="10">
        <f ca="1">(O3334+(IF(J3334&lt;&gt;J3333,(-O3334*'inputs and tables'!$K$22-'inputs and tables'!$K$21)-O3334*'inputs and tables'!$K$22,0)*('inputs and tables'!$K$15+'inputs and tables'!$K$16)))*(IF(AND(J3334=0,'inputs and tables'!$K$16=1),(data!C3334/data!C3335-1)*'inputs and tables'!$K$18+1,1)*IF(AND(J3334=1,'inputs and tables'!$K$15=1),(data!C3335/data!C3334-1)*'inputs and tables'!$K$17+1,1))</f>
        <v>164155269.84405321</v>
      </c>
      <c r="P3335" s="10">
        <f ca="1">(P3334+(IF(K3334&lt;&gt;K3333,(-P3334*'inputs and tables'!$K$22-'inputs and tables'!$K$21)-P3334*'inputs and tables'!$K$22,0)*('inputs and tables'!$K$15+'inputs and tables'!$K$16)))*(IF(AND(K3334=0,'inputs and tables'!$K$16=1),data!C3334/data!C3335,1)*IF(AND(K3334=1,'inputs and tables'!$K$15=1),data!C3335/data!C3334,1))</f>
        <v>236777.41212582306</v>
      </c>
      <c r="R3335" s="36">
        <f ca="1">1-O3335/MAX($O$202:O3335)</f>
        <v>6.4114522339964175E-4</v>
      </c>
      <c r="S3335" s="36">
        <f>1-N3335/MAX($N$202:N3335)</f>
        <v>0.22798085229718568</v>
      </c>
    </row>
    <row r="3336" spans="1:19" x14ac:dyDescent="0.4">
      <c r="A3336" s="17">
        <f t="shared" si="160"/>
        <v>3334</v>
      </c>
      <c r="B3336">
        <v>1708300800</v>
      </c>
      <c r="C3336">
        <v>51787.05</v>
      </c>
      <c r="D3336" s="14">
        <f t="shared" si="158"/>
        <v>45341</v>
      </c>
      <c r="F3336">
        <f ca="1">IF(A3336&lt;$F$2,"",AVERAGE(INDIRECT("C"&amp;A3336-$F$2+3):C3336))</f>
        <v>44722.650454545459</v>
      </c>
      <c r="G3336" s="2">
        <f ca="1">IF(A3336&lt;$G$2,"",IF(A3336=$G$2,AVERAGE(INDIRECT("C"&amp;A3336-$G$2+3):C3336),G3335+(2/($G$2+3))*(C3336-G3335)))</f>
        <v>45558.325648477425</v>
      </c>
      <c r="J3336">
        <f ca="1">IF(F3336="","",IF(C3336&lt;(F3336*(1-'inputs and tables'!$K$14)),0,IF(C3336&gt;(F3336*(1+'inputs and tables'!$K$14)),1,J3335)))</f>
        <v>1</v>
      </c>
      <c r="K3336">
        <f ca="1">IF(G3336="","",IF(C3336&lt;(G3336*(1-'inputs and tables'!$K$14)),0,IF(C3336&gt;(G3336*(1+'inputs and tables'!$K$14)),1,K3335)))</f>
        <v>1</v>
      </c>
      <c r="N3336" s="13">
        <f t="shared" si="159"/>
        <v>186358.09133110251</v>
      </c>
      <c r="O3336" s="10">
        <f ca="1">(O3335+(IF(J3335&lt;&gt;J3334,(-O3335*'inputs and tables'!$K$22-'inputs and tables'!$K$21)-O3335*'inputs and tables'!$K$22,0)*('inputs and tables'!$K$15+'inputs and tables'!$K$16)))*(IF(AND(J3335=0,'inputs and tables'!$K$16=1),(data!C3335/data!C3336-1)*'inputs and tables'!$K$18+1,1)*IF(AND(J3335=1,'inputs and tables'!$K$15=1),(data!C3336/data!C3335-1)*'inputs and tables'!$K$17+1,1))</f>
        <v>161559168.91409451</v>
      </c>
      <c r="P3336" s="10">
        <f ca="1">(P3335+(IF(K3335&lt;&gt;K3334,(-P3335*'inputs and tables'!$K$22-'inputs and tables'!$K$21)-P3335*'inputs and tables'!$K$22,0)*('inputs and tables'!$K$15+'inputs and tables'!$K$16)))*(IF(AND(K3335=0,'inputs and tables'!$K$16=1),data!C3335/data!C3336,1)*IF(AND(K3335=1,'inputs and tables'!$K$15=1),data!C3336/data!C3335,1))</f>
        <v>235113.13940430622</v>
      </c>
      <c r="R3336" s="36">
        <f ca="1">1-O3336/MAX($O$202:O3336)</f>
        <v>1.6445916247276648E-2</v>
      </c>
      <c r="S3336" s="36">
        <f>1-N3336/MAX($N$202:N3336)</f>
        <v>0.23340725845846133</v>
      </c>
    </row>
    <row r="3337" spans="1:19" x14ac:dyDescent="0.4">
      <c r="A3337" s="17">
        <f t="shared" si="160"/>
        <v>3335</v>
      </c>
      <c r="B3337">
        <v>1708387200</v>
      </c>
      <c r="C3337">
        <v>52277.52</v>
      </c>
      <c r="D3337" s="14">
        <f t="shared" si="158"/>
        <v>45342</v>
      </c>
      <c r="F3337">
        <f ca="1">IF(A3337&lt;$F$2,"",AVERAGE(INDIRECT("C"&amp;A3337-$F$2+3):C3337))</f>
        <v>44911.905909090914</v>
      </c>
      <c r="G3337" s="2">
        <f ca="1">IF(A3337&lt;$G$2,"",IF(A3337=$G$2,AVERAGE(INDIRECT("C"&amp;A3337-$G$2+3):C3337),G3336+(2/($G$2+3))*(C3337-G3336)))</f>
        <v>45844.248812372003</v>
      </c>
      <c r="J3337">
        <f ca="1">IF(F3337="","",IF(C3337&lt;(F3337*(1-'inputs and tables'!$K$14)),0,IF(C3337&gt;(F3337*(1+'inputs and tables'!$K$14)),1,J3336)))</f>
        <v>1</v>
      </c>
      <c r="K3337">
        <f ca="1">IF(G3337="","",IF(C3337&lt;(G3337*(1-'inputs and tables'!$K$14)),0,IF(C3337&gt;(G3337*(1+'inputs and tables'!$K$14)),1,K3336)))</f>
        <v>1</v>
      </c>
      <c r="N3337" s="13">
        <f t="shared" si="159"/>
        <v>188123.07027960729</v>
      </c>
      <c r="O3337" s="10">
        <f ca="1">(O3336+(IF(J3336&lt;&gt;J3335,(-O3336*'inputs and tables'!$K$22-'inputs and tables'!$K$21)-O3336*'inputs and tables'!$K$22,0)*('inputs and tables'!$K$15+'inputs and tables'!$K$16)))*(IF(AND(J3336=0,'inputs and tables'!$K$16=1),(data!C3336/data!C3337-1)*'inputs and tables'!$K$18+1,1)*IF(AND(J3336=1,'inputs and tables'!$K$15=1),(data!C3337/data!C3336-1)*'inputs and tables'!$K$17+1,1))</f>
        <v>165001918.26067659</v>
      </c>
      <c r="P3337" s="10">
        <f ca="1">(P3336+(IF(K3336&lt;&gt;K3335,(-P3336*'inputs and tables'!$K$22-'inputs and tables'!$K$21)-P3336*'inputs and tables'!$K$22,0)*('inputs and tables'!$K$15+'inputs and tables'!$K$16)))*(IF(AND(K3336=0,'inputs and tables'!$K$16=1),data!C3336/data!C3337,1)*IF(AND(K3336=1,'inputs and tables'!$K$15=1),data!C3337/data!C3336,1))</f>
        <v>237339.87256411411</v>
      </c>
      <c r="R3337" s="36">
        <f ca="1">1-O3337/MAX($O$202:O3337)</f>
        <v>0</v>
      </c>
      <c r="S3337" s="36">
        <f>1-N3337/MAX($N$202:N3337)</f>
        <v>0.22614693484582327</v>
      </c>
    </row>
    <row r="3338" spans="1:19" x14ac:dyDescent="0.4">
      <c r="A3338" s="17">
        <f t="shared" si="160"/>
        <v>3336</v>
      </c>
      <c r="B3338">
        <v>1708473600</v>
      </c>
      <c r="C3338">
        <v>51851.67</v>
      </c>
      <c r="D3338" s="14">
        <f t="shared" si="158"/>
        <v>45343</v>
      </c>
      <c r="F3338">
        <f ca="1">IF(A3338&lt;$F$2,"",AVERAGE(INDIRECT("C"&amp;A3338-$F$2+3):C3338))</f>
        <v>45022.282500000001</v>
      </c>
      <c r="G3338" s="2">
        <f ca="1">IF(A3338&lt;$G$2,"",IF(A3338=$G$2,AVERAGE(INDIRECT("C"&amp;A3338-$G$2+3):C3338),G3337+(2/($G$2+3))*(C3338-G3337)))</f>
        <v>46099.883756526389</v>
      </c>
      <c r="J3338">
        <f ca="1">IF(F3338="","",IF(C3338&lt;(F3338*(1-'inputs and tables'!$K$14)),0,IF(C3338&gt;(F3338*(1+'inputs and tables'!$K$14)),1,J3337)))</f>
        <v>1</v>
      </c>
      <c r="K3338">
        <f ca="1">IF(G3338="","",IF(C3338&lt;(G3338*(1-'inputs and tables'!$K$14)),0,IF(C3338&gt;(G3338*(1+'inputs and tables'!$K$14)),1,K3337)))</f>
        <v>1</v>
      </c>
      <c r="N3338" s="13">
        <f t="shared" si="159"/>
        <v>186590.62938572842</v>
      </c>
      <c r="O3338" s="10">
        <f ca="1">(O3337+(IF(J3337&lt;&gt;J3336,(-O3337*'inputs and tables'!$K$22-'inputs and tables'!$K$21)-O3337*'inputs and tables'!$K$22,0)*('inputs and tables'!$K$15+'inputs and tables'!$K$16)))*(IF(AND(J3337=0,'inputs and tables'!$K$16=1),(data!C3337/data!C3338-1)*'inputs and tables'!$K$18+1,1)*IF(AND(J3337=1,'inputs and tables'!$K$15=1),(data!C3338/data!C3337-1)*'inputs and tables'!$K$17+1,1))</f>
        <v>161977699.61936682</v>
      </c>
      <c r="P3338" s="10">
        <f ca="1">(P3337+(IF(K3337&lt;&gt;K3336,(-P3337*'inputs and tables'!$K$22-'inputs and tables'!$K$21)-P3337*'inputs and tables'!$K$22,0)*('inputs and tables'!$K$15+'inputs and tables'!$K$16)))*(IF(AND(K3337=0,'inputs and tables'!$K$16=1),data!C3337/data!C3338,1)*IF(AND(K3337=1,'inputs and tables'!$K$15=1),data!C3338/data!C3337,1))</f>
        <v>235406.51411996016</v>
      </c>
      <c r="R3338" s="36">
        <f ca="1">1-O3338/MAX($O$202:O3338)</f>
        <v>1.8328384743576009E-2</v>
      </c>
      <c r="S3338" s="36">
        <f>1-N3338/MAX($N$202:N3338)</f>
        <v>0.23245070227388609</v>
      </c>
    </row>
    <row r="3339" spans="1:19" x14ac:dyDescent="0.4">
      <c r="A3339" s="17">
        <f t="shared" si="160"/>
        <v>3337</v>
      </c>
      <c r="B3339">
        <v>1708560000</v>
      </c>
      <c r="C3339">
        <v>51258.7</v>
      </c>
      <c r="D3339" s="14">
        <f t="shared" si="158"/>
        <v>45344</v>
      </c>
      <c r="F3339">
        <f ca="1">IF(A3339&lt;$F$2,"",AVERAGE(INDIRECT("C"&amp;A3339-$F$2+3):C3339))</f>
        <v>45138.978409090916</v>
      </c>
      <c r="G3339" s="2">
        <f ca="1">IF(A3339&lt;$G$2,"",IF(A3339=$G$2,AVERAGE(INDIRECT("C"&amp;A3339-$G$2+3):C3339),G3338+(2/($G$2+3))*(C3339-G3338)))</f>
        <v>46319.407851993354</v>
      </c>
      <c r="J3339">
        <f ca="1">IF(F3339="","",IF(C3339&lt;(F3339*(1-'inputs and tables'!$K$14)),0,IF(C3339&gt;(F3339*(1+'inputs and tables'!$K$14)),1,J3338)))</f>
        <v>1</v>
      </c>
      <c r="K3339">
        <f ca="1">IF(G3339="","",IF(C3339&lt;(G3339*(1-'inputs and tables'!$K$14)),0,IF(C3339&gt;(G3339*(1+'inputs and tables'!$K$14)),1,K3338)))</f>
        <v>1</v>
      </c>
      <c r="N3339" s="13">
        <f t="shared" si="159"/>
        <v>184456.79945302123</v>
      </c>
      <c r="O3339" s="10">
        <f ca="1">(O3338+(IF(J3338&lt;&gt;J3337,(-O3338*'inputs and tables'!$K$22-'inputs and tables'!$K$21)-O3338*'inputs and tables'!$K$22,0)*('inputs and tables'!$K$15+'inputs and tables'!$K$16)))*(IF(AND(J3338=0,'inputs and tables'!$K$16=1),(data!C3338/data!C3339-1)*'inputs and tables'!$K$18+1,1)*IF(AND(J3338=1,'inputs and tables'!$K$15=1),(data!C3339/data!C3338-1)*'inputs and tables'!$K$17+1,1))</f>
        <v>157809891.48083597</v>
      </c>
      <c r="P3339" s="10">
        <f ca="1">(P3338+(IF(K3338&lt;&gt;K3337,(-P3338*'inputs and tables'!$K$22-'inputs and tables'!$K$21)-P3338*'inputs and tables'!$K$22,0)*('inputs and tables'!$K$15+'inputs and tables'!$K$16)))*(IF(AND(K3338=0,'inputs and tables'!$K$16=1),data!C3338/data!C3339,1)*IF(AND(K3338=1,'inputs and tables'!$K$15=1),data!C3339/data!C3338,1))</f>
        <v>232714.43109394168</v>
      </c>
      <c r="R3339" s="36">
        <f ca="1">1-O3339/MAX($O$202:O3339)</f>
        <v>4.3587534349015078E-2</v>
      </c>
      <c r="S3339" s="36">
        <f>1-N3339/MAX($N$202:N3339)</f>
        <v>0.24122831169461745</v>
      </c>
    </row>
    <row r="3340" spans="1:19" x14ac:dyDescent="0.4">
      <c r="A3340" s="17">
        <f t="shared" si="160"/>
        <v>3338</v>
      </c>
      <c r="B3340">
        <v>1708646400</v>
      </c>
      <c r="C3340">
        <v>50747.05</v>
      </c>
      <c r="D3340" s="14">
        <f t="shared" si="158"/>
        <v>45345</v>
      </c>
      <c r="F3340">
        <f ca="1">IF(A3340&lt;$F$2,"",AVERAGE(INDIRECT("C"&amp;A3340-$F$2+3):C3340))</f>
        <v>45231.727045454558</v>
      </c>
      <c r="G3340" s="2">
        <f ca="1">IF(A3340&lt;$G$2,"",IF(A3340=$G$2,AVERAGE(INDIRECT("C"&amp;A3340-$G$2+3):C3340),G3339+(2/($G$2+3))*(C3340-G3339)))</f>
        <v>46507.818156163848</v>
      </c>
      <c r="J3340">
        <f ca="1">IF(F3340="","",IF(C3340&lt;(F3340*(1-'inputs and tables'!$K$14)),0,IF(C3340&gt;(F3340*(1+'inputs and tables'!$K$14)),1,J3339)))</f>
        <v>1</v>
      </c>
      <c r="K3340">
        <f ca="1">IF(G3340="","",IF(C3340&lt;(G3340*(1-'inputs and tables'!$K$14)),0,IF(C3340&gt;(G3340*(1+'inputs and tables'!$K$14)),1,K3339)))</f>
        <v>1</v>
      </c>
      <c r="N3340" s="13">
        <f t="shared" si="159"/>
        <v>182615.60329626859</v>
      </c>
      <c r="O3340" s="10">
        <f ca="1">(O3339+(IF(J3339&lt;&gt;J3338,(-O3339*'inputs and tables'!$K$22-'inputs and tables'!$K$21)-O3339*'inputs and tables'!$K$22,0)*('inputs and tables'!$K$15+'inputs and tables'!$K$16)))*(IF(AND(J3339=0,'inputs and tables'!$K$16=1),(data!C3339/data!C3340-1)*'inputs and tables'!$K$18+1,1)*IF(AND(J3339=1,'inputs and tables'!$K$15=1),(data!C3340/data!C3339-1)*'inputs and tables'!$K$17+1,1))</f>
        <v>154265659.58076087</v>
      </c>
      <c r="P3340" s="10">
        <f ca="1">(P3339+(IF(K3339&lt;&gt;K3338,(-P3339*'inputs and tables'!$K$22-'inputs and tables'!$K$21)-P3339*'inputs and tables'!$K$22,0)*('inputs and tables'!$K$15+'inputs and tables'!$K$16)))*(IF(AND(K3339=0,'inputs and tables'!$K$16=1),data!C3339/data!C3340,1)*IF(AND(K3339=1,'inputs and tables'!$K$15=1),data!C3340/data!C3339,1))</f>
        <v>230391.54076177924</v>
      </c>
      <c r="R3340" s="36">
        <f ca="1">1-O3340/MAX($O$202:O3340)</f>
        <v>6.5067477960796594E-2</v>
      </c>
      <c r="S3340" s="36">
        <f>1-N3340/MAX($N$202:N3340)</f>
        <v>0.24880215836496689</v>
      </c>
    </row>
    <row r="3341" spans="1:19" x14ac:dyDescent="0.4">
      <c r="A3341" s="17">
        <f t="shared" si="160"/>
        <v>3339</v>
      </c>
      <c r="B3341">
        <v>1708732800</v>
      </c>
      <c r="C3341">
        <v>51570.65</v>
      </c>
      <c r="D3341" s="14">
        <f t="shared" si="158"/>
        <v>45346</v>
      </c>
      <c r="F3341">
        <f ca="1">IF(A3341&lt;$F$2,"",AVERAGE(INDIRECT("C"&amp;A3341-$F$2+3):C3341))</f>
        <v>45350.545000000006</v>
      </c>
      <c r="G3341" s="2">
        <f ca="1">IF(A3341&lt;$G$2,"",IF(A3341=$G$2,AVERAGE(INDIRECT("C"&amp;A3341-$G$2+3):C3341),G3340+(2/($G$2+3))*(C3341-G3340)))</f>
        <v>46723.257809093047</v>
      </c>
      <c r="J3341">
        <f ca="1">IF(F3341="","",IF(C3341&lt;(F3341*(1-'inputs and tables'!$K$14)),0,IF(C3341&gt;(F3341*(1+'inputs and tables'!$K$14)),1,J3340)))</f>
        <v>1</v>
      </c>
      <c r="K3341">
        <f ca="1">IF(G3341="","",IF(C3341&lt;(G3341*(1-'inputs and tables'!$K$14)),0,IF(C3341&gt;(G3341*(1+'inputs and tables'!$K$14)),1,K3340)))</f>
        <v>1</v>
      </c>
      <c r="N3341" s="13">
        <f t="shared" si="159"/>
        <v>185579.3659361621</v>
      </c>
      <c r="O3341" s="10">
        <f ca="1">(O3340+(IF(J3340&lt;&gt;J3339,(-O3340*'inputs and tables'!$K$22-'inputs and tables'!$K$21)-O3340*'inputs and tables'!$K$22,0)*('inputs and tables'!$K$15+'inputs and tables'!$K$16)))*(IF(AND(J3340=0,'inputs and tables'!$K$16=1),(data!C3340/data!C3341-1)*'inputs and tables'!$K$18+1,1)*IF(AND(J3340=1,'inputs and tables'!$K$15=1),(data!C3341/data!C3340-1)*'inputs and tables'!$K$17+1,1))</f>
        <v>159898887.39930615</v>
      </c>
      <c r="P3341" s="10">
        <f ca="1">(P3340+(IF(K3340&lt;&gt;K3339,(-P3340*'inputs and tables'!$K$22-'inputs and tables'!$K$21)-P3340*'inputs and tables'!$K$22,0)*('inputs and tables'!$K$15+'inputs and tables'!$K$16)))*(IF(AND(K3340=0,'inputs and tables'!$K$16=1),data!C3340/data!C3341,1)*IF(AND(K3340=1,'inputs and tables'!$K$15=1),data!C3341/data!C3340,1))</f>
        <v>234130.68368676506</v>
      </c>
      <c r="R3341" s="36">
        <f ca="1">1-O3341/MAX($O$202:O3341)</f>
        <v>3.0927100212910674E-2</v>
      </c>
      <c r="S3341" s="36">
        <f>1-N3341/MAX($N$202:N3341)</f>
        <v>0.23661058186208417</v>
      </c>
    </row>
    <row r="3342" spans="1:19" x14ac:dyDescent="0.4">
      <c r="A3342" s="17">
        <f t="shared" si="160"/>
        <v>3340</v>
      </c>
      <c r="B3342">
        <v>1708819200</v>
      </c>
      <c r="C3342">
        <v>51731</v>
      </c>
      <c r="D3342" s="14">
        <f t="shared" si="158"/>
        <v>45347</v>
      </c>
      <c r="F3342">
        <f ca="1">IF(A3342&lt;$F$2,"",AVERAGE(INDIRECT("C"&amp;A3342-$F$2+3):C3342))</f>
        <v>45554.135227272731</v>
      </c>
      <c r="G3342" s="2">
        <f ca="1">IF(A3342&lt;$G$2,"",IF(A3342=$G$2,AVERAGE(INDIRECT("C"&amp;A3342-$G$2+3):C3342),G3341+(2/($G$2+3))*(C3342-G3341)))</f>
        <v>46936.353221472069</v>
      </c>
      <c r="J3342">
        <f ca="1">IF(F3342="","",IF(C3342&lt;(F3342*(1-'inputs and tables'!$K$14)),0,IF(C3342&gt;(F3342*(1+'inputs and tables'!$K$14)),1,J3341)))</f>
        <v>1</v>
      </c>
      <c r="K3342">
        <f ca="1">IF(G3342="","",IF(C3342&lt;(G3342*(1-'inputs and tables'!$K$14)),0,IF(C3342&gt;(G3342*(1+'inputs and tables'!$K$14)),1,K3341)))</f>
        <v>1</v>
      </c>
      <c r="N3342" s="13">
        <f t="shared" si="159"/>
        <v>186156.39281730211</v>
      </c>
      <c r="O3342" s="10">
        <f ca="1">(O3341+(IF(J3341&lt;&gt;J3340,(-O3341*'inputs and tables'!$K$22-'inputs and tables'!$K$21)-O3341*'inputs and tables'!$K$22,0)*('inputs and tables'!$K$15+'inputs and tables'!$K$16)))*(IF(AND(J3341=0,'inputs and tables'!$K$16=1),(data!C3341/data!C3342-1)*'inputs and tables'!$K$18+1,1)*IF(AND(J3341=1,'inputs and tables'!$K$15=1),(data!C3342/data!C3341-1)*'inputs and tables'!$K$17+1,1))</f>
        <v>161017537.63616714</v>
      </c>
      <c r="P3342" s="10">
        <f ca="1">(P3341+(IF(K3341&lt;&gt;K3340,(-P3341*'inputs and tables'!$K$22-'inputs and tables'!$K$21)-P3341*'inputs and tables'!$K$22,0)*('inputs and tables'!$K$15+'inputs and tables'!$K$16)))*(IF(AND(K3341=0,'inputs and tables'!$K$16=1),data!C3341/data!C3342,1)*IF(AND(K3341=1,'inputs and tables'!$K$15=1),data!C3342/data!C3341,1))</f>
        <v>234858.6724774662</v>
      </c>
      <c r="R3342" s="36">
        <f ca="1">1-O3342/MAX($O$202:O3342)</f>
        <v>2.4147480626344975E-2</v>
      </c>
      <c r="S3342" s="36">
        <f>1-N3342/MAX($N$202:N3342)</f>
        <v>0.23423695474669171</v>
      </c>
    </row>
    <row r="3343" spans="1:19" x14ac:dyDescent="0.4">
      <c r="A3343" s="17">
        <f t="shared" si="160"/>
        <v>3341</v>
      </c>
      <c r="B3343">
        <v>1708905600</v>
      </c>
      <c r="C3343">
        <v>54533.48</v>
      </c>
      <c r="D3343" s="14">
        <f t="shared" si="158"/>
        <v>45348</v>
      </c>
      <c r="F3343">
        <f ca="1">IF(A3343&lt;$F$2,"",AVERAGE(INDIRECT("C"&amp;A3343-$F$2+3):C3343))</f>
        <v>45819.911363636369</v>
      </c>
      <c r="G3343" s="2">
        <f ca="1">IF(A3343&lt;$G$2,"",IF(A3343=$G$2,AVERAGE(INDIRECT("C"&amp;A3343-$G$2+3):C3343),G3342+(2/($G$2+3))*(C3343-G3342)))</f>
        <v>47259.635212047724</v>
      </c>
      <c r="J3343">
        <f ca="1">IF(F3343="","",IF(C3343&lt;(F3343*(1-'inputs and tables'!$K$14)),0,IF(C3343&gt;(F3343*(1+'inputs and tables'!$K$14)),1,J3342)))</f>
        <v>1</v>
      </c>
      <c r="K3343">
        <f ca="1">IF(G3343="","",IF(C3343&lt;(G3343*(1-'inputs and tables'!$K$14)),0,IF(C3343&gt;(G3343*(1+'inputs and tables'!$K$14)),1,K3342)))</f>
        <v>1</v>
      </c>
      <c r="N3343" s="13">
        <f t="shared" si="159"/>
        <v>196241.24653639965</v>
      </c>
      <c r="O3343" s="10">
        <f ca="1">(O3342+(IF(J3342&lt;&gt;J3341,(-O3342*'inputs and tables'!$K$22-'inputs and tables'!$K$21)-O3342*'inputs and tables'!$K$22,0)*('inputs and tables'!$K$15+'inputs and tables'!$K$16)))*(IF(AND(J3342=0,'inputs and tables'!$K$16=1),(data!C3342/data!C3343-1)*'inputs and tables'!$K$18+1,1)*IF(AND(J3342=1,'inputs and tables'!$K$15=1),(data!C3343/data!C3342-1)*'inputs and tables'!$K$17+1,1))</f>
        <v>180644240.48296818</v>
      </c>
      <c r="P3343" s="10">
        <f ca="1">(P3342+(IF(K3342&lt;&gt;K3341,(-P3342*'inputs and tables'!$K$22-'inputs and tables'!$K$21)-P3342*'inputs and tables'!$K$22,0)*('inputs and tables'!$K$15+'inputs and tables'!$K$16)))*(IF(AND(K3342=0,'inputs and tables'!$K$16=1),data!C3342/data!C3343,1)*IF(AND(K3342=1,'inputs and tables'!$K$15=1),data!C3343/data!C3342,1))</f>
        <v>247581.92801949423</v>
      </c>
      <c r="R3343" s="36">
        <f ca="1">1-O3343/MAX($O$202:O3343)</f>
        <v>0</v>
      </c>
      <c r="S3343" s="36">
        <f>1-N3343/MAX($N$202:N3343)</f>
        <v>0.19275243639093786</v>
      </c>
    </row>
    <row r="3344" spans="1:19" x14ac:dyDescent="0.4">
      <c r="A3344" s="17">
        <f t="shared" si="160"/>
        <v>3342</v>
      </c>
      <c r="B3344">
        <v>1708992000</v>
      </c>
      <c r="C3344">
        <v>57077.07</v>
      </c>
      <c r="D3344" s="14">
        <f t="shared" si="158"/>
        <v>45349</v>
      </c>
      <c r="F3344">
        <f ca="1">IF(A3344&lt;$F$2,"",AVERAGE(INDIRECT("C"&amp;A3344-$F$2+3):C3344))</f>
        <v>46169.450909090912</v>
      </c>
      <c r="G3344" s="2">
        <f ca="1">IF(A3344&lt;$G$2,"",IF(A3344=$G$2,AVERAGE(INDIRECT("C"&amp;A3344-$G$2+3):C3344),G3343+(2/($G$2+3))*(C3344-G3343)))</f>
        <v>47677.398394513781</v>
      </c>
      <c r="J3344">
        <f ca="1">IF(F3344="","",IF(C3344&lt;(F3344*(1-'inputs and tables'!$K$14)),0,IF(C3344&gt;(F3344*(1+'inputs and tables'!$K$14)),1,J3343)))</f>
        <v>1</v>
      </c>
      <c r="K3344">
        <f ca="1">IF(G3344="","",IF(C3344&lt;(G3344*(1-'inputs and tables'!$K$14)),0,IF(C3344&gt;(G3344*(1+'inputs and tables'!$K$14)),1,K3343)))</f>
        <v>1</v>
      </c>
      <c r="N3344" s="13">
        <f t="shared" si="159"/>
        <v>205394.4726330566</v>
      </c>
      <c r="O3344" s="10">
        <f ca="1">(O3343+(IF(J3343&lt;&gt;J3342,(-O3343*'inputs and tables'!$K$22-'inputs and tables'!$K$21)-O3343*'inputs and tables'!$K$22,0)*('inputs and tables'!$K$15+'inputs and tables'!$K$16)))*(IF(AND(J3343=0,'inputs and tables'!$K$16=1),(data!C3343/data!C3344-1)*'inputs and tables'!$K$18+1,1)*IF(AND(J3343=1,'inputs and tables'!$K$15=1),(data!C3344/data!C3343-1)*'inputs and tables'!$K$17+1,1))</f>
        <v>199602153.82744324</v>
      </c>
      <c r="P3344" s="10">
        <f ca="1">(P3343+(IF(K3343&lt;&gt;K3342,(-P3343*'inputs and tables'!$K$22-'inputs and tables'!$K$21)-P3343*'inputs and tables'!$K$22,0)*('inputs and tables'!$K$15+'inputs and tables'!$K$16)))*(IF(AND(K3343=0,'inputs and tables'!$K$16=1),data!C3343/data!C3344,1)*IF(AND(K3343=1,'inputs and tables'!$K$15=1),data!C3344/data!C3343,1))</f>
        <v>259129.8232994416</v>
      </c>
      <c r="R3344" s="36">
        <f ca="1">1-O3344/MAX($O$202:O3344)</f>
        <v>0</v>
      </c>
      <c r="S3344" s="36">
        <f>1-N3344/MAX($N$202:N3344)</f>
        <v>0.15510021191671819</v>
      </c>
    </row>
    <row r="3345" spans="1:19" x14ac:dyDescent="0.4">
      <c r="A3345" s="17">
        <f t="shared" si="160"/>
        <v>3343</v>
      </c>
      <c r="B3345">
        <v>1709078400</v>
      </c>
      <c r="C3345">
        <v>62518.9</v>
      </c>
      <c r="D3345" s="14">
        <f t="shared" si="158"/>
        <v>45350</v>
      </c>
      <c r="F3345">
        <f ca="1">IF(A3345&lt;$F$2,"",AVERAGE(INDIRECT("C"&amp;A3345-$F$2+3):C3345))</f>
        <v>46624.649545454544</v>
      </c>
      <c r="G3345" s="2">
        <f ca="1">IF(A3345&lt;$G$2,"",IF(A3345=$G$2,AVERAGE(INDIRECT("C"&amp;A3345-$G$2+3):C3345),G3344+(2/($G$2+3))*(C3345-G3344)))</f>
        <v>48308.951654321703</v>
      </c>
      <c r="J3345">
        <f ca="1">IF(F3345="","",IF(C3345&lt;(F3345*(1-'inputs and tables'!$K$14)),0,IF(C3345&gt;(F3345*(1+'inputs and tables'!$K$14)),1,J3344)))</f>
        <v>1</v>
      </c>
      <c r="K3345">
        <f ca="1">IF(G3345="","",IF(C3345&lt;(G3345*(1-'inputs and tables'!$K$14)),0,IF(C3345&gt;(G3345*(1+'inputs and tables'!$K$14)),1,K3344)))</f>
        <v>1</v>
      </c>
      <c r="N3345" s="13">
        <f t="shared" si="159"/>
        <v>224977.14923171079</v>
      </c>
      <c r="O3345" s="10">
        <f ca="1">(O3344+(IF(J3344&lt;&gt;J3343,(-O3344*'inputs and tables'!$K$22-'inputs and tables'!$K$21)-O3344*'inputs and tables'!$K$22,0)*('inputs and tables'!$K$15+'inputs and tables'!$K$16)))*(IF(AND(J3344=0,'inputs and tables'!$K$16=1),(data!C3344/data!C3345-1)*'inputs and tables'!$K$18+1,1)*IF(AND(J3344=1,'inputs and tables'!$K$15=1),(data!C3345/data!C3344-1)*'inputs and tables'!$K$17+1,1))</f>
        <v>242420613.58223256</v>
      </c>
      <c r="P3345" s="10">
        <f ca="1">(P3344+(IF(K3344&lt;&gt;K3343,(-P3344*'inputs and tables'!$K$22-'inputs and tables'!$K$21)-P3344*'inputs and tables'!$K$22,0)*('inputs and tables'!$K$15+'inputs and tables'!$K$16)))*(IF(AND(K3344=0,'inputs and tables'!$K$16=1),data!C3344/data!C3345,1)*IF(AND(K3344=1,'inputs and tables'!$K$15=1),data!C3345/data!C3344,1))</f>
        <v>283835.72439642507</v>
      </c>
      <c r="R3345" s="36">
        <f ca="1">1-O3345/MAX($O$202:O3345)</f>
        <v>0</v>
      </c>
      <c r="S3345" s="36">
        <f>1-N3345/MAX($N$202:N3345)</f>
        <v>7.4545954072276488E-2</v>
      </c>
    </row>
    <row r="3346" spans="1:19" x14ac:dyDescent="0.4">
      <c r="A3346" s="17">
        <f t="shared" si="160"/>
        <v>3344</v>
      </c>
      <c r="B3346">
        <v>1709164800</v>
      </c>
      <c r="C3346">
        <v>61179.03</v>
      </c>
      <c r="D3346" s="14">
        <f t="shared" si="158"/>
        <v>45351</v>
      </c>
      <c r="F3346">
        <f ca="1">IF(A3346&lt;$F$2,"",AVERAGE(INDIRECT("C"&amp;A3346-$F$2+3):C3346))</f>
        <v>47034.844545454551</v>
      </c>
      <c r="G3346" s="2">
        <f ca="1">IF(A3346&lt;$G$2,"",IF(A3346=$G$2,AVERAGE(INDIRECT("C"&amp;A3346-$G$2+3):C3346),G3345+(2/($G$2+3))*(C3346-G3345)))</f>
        <v>48856.614562648436</v>
      </c>
      <c r="J3346">
        <f ca="1">IF(F3346="","",IF(C3346&lt;(F3346*(1-'inputs and tables'!$K$14)),0,IF(C3346&gt;(F3346*(1+'inputs and tables'!$K$14)),1,J3345)))</f>
        <v>1</v>
      </c>
      <c r="K3346">
        <f ca="1">IF(G3346="","",IF(C3346&lt;(G3346*(1-'inputs and tables'!$K$14)),0,IF(C3346&gt;(G3346*(1+'inputs and tables'!$K$14)),1,K3345)))</f>
        <v>1</v>
      </c>
      <c r="N3346" s="13">
        <f t="shared" si="159"/>
        <v>220155.5651516791</v>
      </c>
      <c r="O3346" s="10">
        <f ca="1">(O3345+(IF(J3345&lt;&gt;J3344,(-O3345*'inputs and tables'!$K$22-'inputs and tables'!$K$21)-O3345*'inputs and tables'!$K$22,0)*('inputs and tables'!$K$15+'inputs and tables'!$K$16)))*(IF(AND(J3345=0,'inputs and tables'!$K$16=1),(data!C3345/data!C3346-1)*'inputs and tables'!$K$18+1,1)*IF(AND(J3345=1,'inputs and tables'!$K$15=1),(data!C3346/data!C3345-1)*'inputs and tables'!$K$17+1,1))</f>
        <v>230730912.67705092</v>
      </c>
      <c r="P3346" s="10">
        <f ca="1">(P3345+(IF(K3345&lt;&gt;K3344,(-P3345*'inputs and tables'!$K$22-'inputs and tables'!$K$21)-P3345*'inputs and tables'!$K$22,0)*('inputs and tables'!$K$15+'inputs and tables'!$K$16)))*(IF(AND(K3345=0,'inputs and tables'!$K$16=1),data!C3345/data!C3346,1)*IF(AND(K3345=1,'inputs and tables'!$K$15=1),data!C3346/data!C3345,1))</f>
        <v>277752.71634530707</v>
      </c>
      <c r="R3346" s="36">
        <f ca="1">1-O3346/MAX($O$202:O3346)</f>
        <v>4.8220738048814216E-2</v>
      </c>
      <c r="S3346" s="36">
        <f>1-N3346/MAX($N$202:N3346)</f>
        <v>9.4379766127785869E-2</v>
      </c>
    </row>
    <row r="3347" spans="1:19" x14ac:dyDescent="0.4">
      <c r="A3347" s="17">
        <f t="shared" si="160"/>
        <v>3345</v>
      </c>
      <c r="B3347">
        <v>1709251200</v>
      </c>
      <c r="C3347">
        <v>62436.72</v>
      </c>
      <c r="D3347" s="14">
        <f t="shared" si="158"/>
        <v>45352</v>
      </c>
      <c r="F3347">
        <f ca="1">IF(A3347&lt;$F$2,"",AVERAGE(INDIRECT("C"&amp;A3347-$F$2+3):C3347))</f>
        <v>47482.508863636358</v>
      </c>
      <c r="G3347" s="2">
        <f ca="1">IF(A3347&lt;$G$2,"",IF(A3347=$G$2,AVERAGE(INDIRECT("C"&amp;A3347-$G$2+3):C3347),G3346+(2/($G$2+3))*(C3347-G3346)))</f>
        <v>49434.491389769777</v>
      </c>
      <c r="J3347">
        <f ca="1">IF(F3347="","",IF(C3347&lt;(F3347*(1-'inputs and tables'!$K$14)),0,IF(C3347&gt;(F3347*(1+'inputs and tables'!$K$14)),1,J3346)))</f>
        <v>1</v>
      </c>
      <c r="K3347">
        <f ca="1">IF(G3347="","",IF(C3347&lt;(G3347*(1-'inputs and tables'!$K$14)),0,IF(C3347&gt;(G3347*(1+'inputs and tables'!$K$14)),1,K3346)))</f>
        <v>1</v>
      </c>
      <c r="N3347" s="13">
        <f t="shared" si="159"/>
        <v>224681.42070603516</v>
      </c>
      <c r="O3347" s="10">
        <f ca="1">(O3346+(IF(J3346&lt;&gt;J3345,(-O3346*'inputs and tables'!$K$22-'inputs and tables'!$K$21)-O3346*'inputs and tables'!$K$22,0)*('inputs and tables'!$K$15+'inputs and tables'!$K$16)))*(IF(AND(J3346=0,'inputs and tables'!$K$16=1),(data!C3346/data!C3347-1)*'inputs and tables'!$K$18+1,1)*IF(AND(J3346=1,'inputs and tables'!$K$15=1),(data!C3347/data!C3346-1)*'inputs and tables'!$K$17+1,1))</f>
        <v>241403244.57771695</v>
      </c>
      <c r="P3347" s="10">
        <f ca="1">(P3346+(IF(K3346&lt;&gt;K3345,(-P3346*'inputs and tables'!$K$22-'inputs and tables'!$K$21)-P3346*'inputs and tables'!$K$22,0)*('inputs and tables'!$K$15+'inputs and tables'!$K$16)))*(IF(AND(K3346=0,'inputs and tables'!$K$16=1),data!C3346/data!C3347,1)*IF(AND(K3346=1,'inputs and tables'!$K$15=1),data!C3347/data!C3346,1))</f>
        <v>283462.62730369152</v>
      </c>
      <c r="R3347" s="36">
        <f ca="1">1-O3347/MAX($O$202:O3347)</f>
        <v>4.1967099640662919E-3</v>
      </c>
      <c r="S3347" s="36">
        <f>1-N3347/MAX($N$202:N3347)</f>
        <v>7.5762447220657836E-2</v>
      </c>
    </row>
    <row r="3348" spans="1:19" x14ac:dyDescent="0.4">
      <c r="A3348" s="17">
        <f t="shared" si="160"/>
        <v>3346</v>
      </c>
      <c r="B3348">
        <v>1709337600</v>
      </c>
      <c r="C3348">
        <v>62045.78</v>
      </c>
      <c r="D3348" s="14">
        <f t="shared" si="158"/>
        <v>45353</v>
      </c>
      <c r="F3348">
        <f ca="1">IF(A3348&lt;$F$2,"",AVERAGE(INDIRECT("C"&amp;A3348-$F$2+3):C3348))</f>
        <v>47954.151590909089</v>
      </c>
      <c r="G3348" s="2">
        <f ca="1">IF(A3348&lt;$G$2,"",IF(A3348=$G$2,AVERAGE(INDIRECT("C"&amp;A3348-$G$2+3):C3348),G3347+(2/($G$2+3))*(C3348-G3347)))</f>
        <v>49971.14196892851</v>
      </c>
      <c r="J3348">
        <f ca="1">IF(F3348="","",IF(C3348&lt;(F3348*(1-'inputs and tables'!$K$14)),0,IF(C3348&gt;(F3348*(1+'inputs and tables'!$K$14)),1,J3347)))</f>
        <v>1</v>
      </c>
      <c r="K3348">
        <f ca="1">IF(G3348="","",IF(C3348&lt;(G3348*(1-'inputs and tables'!$K$14)),0,IF(C3348&gt;(G3348*(1+'inputs and tables'!$K$14)),1,K3347)))</f>
        <v>1</v>
      </c>
      <c r="N3348" s="13">
        <f t="shared" si="159"/>
        <v>223274.60505955631</v>
      </c>
      <c r="O3348" s="10">
        <f ca="1">(O3347+(IF(J3347&lt;&gt;J3346,(-O3347*'inputs and tables'!$K$22-'inputs and tables'!$K$21)-O3347*'inputs and tables'!$K$22,0)*('inputs and tables'!$K$15+'inputs and tables'!$K$16)))*(IF(AND(J3347=0,'inputs and tables'!$K$16=1),(data!C3347/data!C3348-1)*'inputs and tables'!$K$18+1,1)*IF(AND(J3347=1,'inputs and tables'!$K$15=1),(data!C3348/data!C3347-1)*'inputs and tables'!$K$17+1,1))</f>
        <v>238002330.5806455</v>
      </c>
      <c r="P3348" s="10">
        <f ca="1">(P3347+(IF(K3347&lt;&gt;K3346,(-P3347*'inputs and tables'!$K$22-'inputs and tables'!$K$21)-P3347*'inputs and tables'!$K$22,0)*('inputs and tables'!$K$15+'inputs and tables'!$K$16)))*(IF(AND(K3347=0,'inputs and tables'!$K$16=1),data!C3347/data!C3348,1)*IF(AND(K3347=1,'inputs and tables'!$K$15=1),data!C3348/data!C3347,1))</f>
        <v>281687.76021397079</v>
      </c>
      <c r="R3348" s="36">
        <f ca="1">1-O3348/MAX($O$202:O3348)</f>
        <v>1.8225690201416511E-2</v>
      </c>
      <c r="S3348" s="36">
        <f>1-N3348/MAX($N$202:N3348)</f>
        <v>8.1549449306666855E-2</v>
      </c>
    </row>
    <row r="3349" spans="1:19" x14ac:dyDescent="0.4">
      <c r="A3349" s="17">
        <f t="shared" si="160"/>
        <v>3347</v>
      </c>
      <c r="B3349">
        <v>1709424000</v>
      </c>
      <c r="C3349">
        <v>63154.49</v>
      </c>
      <c r="D3349" s="14">
        <f t="shared" si="158"/>
        <v>45354</v>
      </c>
      <c r="F3349">
        <f ca="1">IF(A3349&lt;$F$2,"",AVERAGE(INDIRECT("C"&amp;A3349-$F$2+3):C3349))</f>
        <v>48443.479318181824</v>
      </c>
      <c r="G3349" s="2">
        <f ca="1">IF(A3349&lt;$G$2,"",IF(A3349=$G$2,AVERAGE(INDIRECT("C"&amp;A3349-$G$2+3):C3349),G3348+(2/($G$2+3))*(C3349-G3348)))</f>
        <v>50532.135502165598</v>
      </c>
      <c r="J3349">
        <f ca="1">IF(F3349="","",IF(C3349&lt;(F3349*(1-'inputs and tables'!$K$14)),0,IF(C3349&gt;(F3349*(1+'inputs and tables'!$K$14)),1,J3348)))</f>
        <v>1</v>
      </c>
      <c r="K3349">
        <f ca="1">IF(G3349="","",IF(C3349&lt;(G3349*(1-'inputs and tables'!$K$14)),0,IF(C3349&gt;(G3349*(1+'inputs and tables'!$K$14)),1,K3348)))</f>
        <v>1</v>
      </c>
      <c r="N3349" s="13">
        <f t="shared" si="159"/>
        <v>227264.3492029224</v>
      </c>
      <c r="O3349" s="10">
        <f ca="1">(O3348+(IF(J3348&lt;&gt;J3347,(-O3348*'inputs and tables'!$K$22-'inputs and tables'!$K$21)-O3348*'inputs and tables'!$K$22,0)*('inputs and tables'!$K$15+'inputs and tables'!$K$16)))*(IF(AND(J3348=0,'inputs and tables'!$K$16=1),(data!C3348/data!C3349-1)*'inputs and tables'!$K$18+1,1)*IF(AND(J3348=1,'inputs and tables'!$K$15=1),(data!C3349/data!C3348-1)*'inputs and tables'!$K$17+1,1))</f>
        <v>247571394.24397042</v>
      </c>
      <c r="P3349" s="10">
        <f ca="1">(P3348+(IF(K3348&lt;&gt;K3347,(-P3348*'inputs and tables'!$K$22-'inputs and tables'!$K$21)-P3348*'inputs and tables'!$K$22,0)*('inputs and tables'!$K$15+'inputs and tables'!$K$16)))*(IF(AND(K3348=0,'inputs and tables'!$K$16=1),data!C3348/data!C3349,1)*IF(AND(K3348=1,'inputs and tables'!$K$15=1),data!C3349/data!C3348,1))</f>
        <v>286721.30216681323</v>
      </c>
      <c r="R3349" s="36">
        <f ca="1">1-O3349/MAX($O$202:O3349)</f>
        <v>0</v>
      </c>
      <c r="S3349" s="36">
        <f>1-N3349/MAX($N$202:N3349)</f>
        <v>6.5137449811145887E-2</v>
      </c>
    </row>
    <row r="3350" spans="1:19" x14ac:dyDescent="0.4">
      <c r="A3350" s="17">
        <f t="shared" si="160"/>
        <v>3348</v>
      </c>
      <c r="B3350">
        <v>1709510400</v>
      </c>
      <c r="C3350">
        <v>68360.14</v>
      </c>
      <c r="D3350" s="14">
        <f t="shared" si="158"/>
        <v>45355</v>
      </c>
      <c r="F3350">
        <f ca="1">IF(A3350&lt;$F$2,"",AVERAGE(INDIRECT("C"&amp;A3350-$F$2+3):C3350))</f>
        <v>49050.149090909094</v>
      </c>
      <c r="G3350" s="2">
        <f ca="1">IF(A3350&lt;$G$2,"",IF(A3350=$G$2,AVERAGE(INDIRECT("C"&amp;A3350-$G$2+3):C3350),G3349+(2/($G$2+3))*(C3350-G3349)))</f>
        <v>51290.773991435148</v>
      </c>
      <c r="J3350">
        <f ca="1">IF(F3350="","",IF(C3350&lt;(F3350*(1-'inputs and tables'!$K$14)),0,IF(C3350&gt;(F3350*(1+'inputs and tables'!$K$14)),1,J3349)))</f>
        <v>1</v>
      </c>
      <c r="K3350">
        <f ca="1">IF(G3350="","",IF(C3350&lt;(G3350*(1-'inputs and tables'!$K$14)),0,IF(C3350&gt;(G3350*(1+'inputs and tables'!$K$14)),1,K3349)))</f>
        <v>1</v>
      </c>
      <c r="N3350" s="13">
        <f t="shared" si="159"/>
        <v>245997.12116305053</v>
      </c>
      <c r="O3350" s="10">
        <f ca="1">(O3349+(IF(J3349&lt;&gt;J3348,(-O3349*'inputs and tables'!$K$22-'inputs and tables'!$K$21)-O3349*'inputs and tables'!$K$22,0)*('inputs and tables'!$K$15+'inputs and tables'!$K$16)))*(IF(AND(J3349=0,'inputs and tables'!$K$16=1),(data!C3349/data!C3350-1)*'inputs and tables'!$K$18+1,1)*IF(AND(J3349=1,'inputs and tables'!$K$15=1),(data!C3350/data!C3349-1)*'inputs and tables'!$K$17+1,1))</f>
        <v>293486301.70349985</v>
      </c>
      <c r="P3350" s="10">
        <f ca="1">(P3349+(IF(K3349&lt;&gt;K3348,(-P3349*'inputs and tables'!$K$22-'inputs and tables'!$K$21)-P3349*'inputs and tables'!$K$22,0)*('inputs and tables'!$K$15+'inputs and tables'!$K$16)))*(IF(AND(K3349=0,'inputs and tables'!$K$16=1),data!C3349/data!C3350,1)*IF(AND(K3349=1,'inputs and tables'!$K$15=1),data!C3350/data!C3349,1))</f>
        <v>310354.94637207355</v>
      </c>
      <c r="R3350" s="36">
        <f ca="1">1-O3350/MAX($O$202:O3350)</f>
        <v>0</v>
      </c>
      <c r="S3350" s="36">
        <f>1-N3350/MAX($N$202:N3350)</f>
        <v>0</v>
      </c>
    </row>
    <row r="3351" spans="1:19" x14ac:dyDescent="0.4">
      <c r="A3351" s="17">
        <f t="shared" si="160"/>
        <v>3349</v>
      </c>
      <c r="B3351">
        <v>1709596800</v>
      </c>
      <c r="C3351">
        <v>63800.78</v>
      </c>
      <c r="D3351" s="14">
        <f t="shared" si="158"/>
        <v>45356</v>
      </c>
      <c r="F3351">
        <f ca="1">IF(A3351&lt;$F$2,"",AVERAGE(INDIRECT("C"&amp;A3351-$F$2+3):C3351))</f>
        <v>49555.756590909084</v>
      </c>
      <c r="G3351" s="2">
        <f ca="1">IF(A3351&lt;$G$2,"",IF(A3351=$G$2,AVERAGE(INDIRECT("C"&amp;A3351-$G$2+3):C3351),G3350+(2/($G$2+3))*(C3351-G3350)))</f>
        <v>51823.11467265067</v>
      </c>
      <c r="J3351">
        <f ca="1">IF(F3351="","",IF(C3351&lt;(F3351*(1-'inputs and tables'!$K$14)),0,IF(C3351&gt;(F3351*(1+'inputs and tables'!$K$14)),1,J3350)))</f>
        <v>1</v>
      </c>
      <c r="K3351">
        <f ca="1">IF(G3351="","",IF(C3351&lt;(G3351*(1-'inputs and tables'!$K$14)),0,IF(C3351&gt;(G3351*(1+'inputs and tables'!$K$14)),1,K3350)))</f>
        <v>1</v>
      </c>
      <c r="N3351" s="13">
        <f t="shared" si="159"/>
        <v>229590.05361833854</v>
      </c>
      <c r="O3351" s="10">
        <f ca="1">(O3350+(IF(J3350&lt;&gt;J3349,(-O3350*'inputs and tables'!$K$22-'inputs and tables'!$K$21)-O3350*'inputs and tables'!$K$22,0)*('inputs and tables'!$K$15+'inputs and tables'!$K$16)))*(IF(AND(J3350=0,'inputs and tables'!$K$16=1),(data!C3350/data!C3351-1)*'inputs and tables'!$K$18+1,1)*IF(AND(J3350=1,'inputs and tables'!$K$15=1),(data!C3351/data!C3350-1)*'inputs and tables'!$K$17+1,1))</f>
        <v>249443869.44394836</v>
      </c>
      <c r="P3351" s="10">
        <f ca="1">(P3350+(IF(K3350&lt;&gt;K3349,(-P3350*'inputs and tables'!$K$22-'inputs and tables'!$K$21)-P3350*'inputs and tables'!$K$22,0)*('inputs and tables'!$K$15+'inputs and tables'!$K$16)))*(IF(AND(K3350=0,'inputs and tables'!$K$16=1),data!C3350/data!C3351,1)*IF(AND(K3350=1,'inputs and tables'!$K$15=1),data!C3351/data!C3350,1))</f>
        <v>289655.45792323514</v>
      </c>
      <c r="R3351" s="36">
        <f ca="1">1-O3351/MAX($O$202:O3351)</f>
        <v>0.15006639834266</v>
      </c>
      <c r="S3351" s="36">
        <f>1-N3351/MAX($N$202:N3351)</f>
        <v>6.6696177041182247E-2</v>
      </c>
    </row>
    <row r="3352" spans="1:19" x14ac:dyDescent="0.4">
      <c r="A3352" s="17">
        <f t="shared" si="160"/>
        <v>3350</v>
      </c>
      <c r="B3352">
        <v>1709683200</v>
      </c>
      <c r="C3352">
        <v>66122.28</v>
      </c>
      <c r="D3352" s="14">
        <f t="shared" si="158"/>
        <v>45357</v>
      </c>
      <c r="F3352">
        <f ca="1">IF(A3352&lt;$F$2,"",AVERAGE(INDIRECT("C"&amp;A3352-$F$2+3):C3352))</f>
        <v>50160.256818181806</v>
      </c>
      <c r="G3352" s="2">
        <f ca="1">IF(A3352&lt;$G$2,"",IF(A3352=$G$2,AVERAGE(INDIRECT("C"&amp;A3352-$G$2+3):C3352),G3351+(2/($G$2+3))*(C3352-G3351)))</f>
        <v>52431.589792963408</v>
      </c>
      <c r="J3352">
        <f ca="1">IF(F3352="","",IF(C3352&lt;(F3352*(1-'inputs and tables'!$K$14)),0,IF(C3352&gt;(F3352*(1+'inputs and tables'!$K$14)),1,J3351)))</f>
        <v>1</v>
      </c>
      <c r="K3352">
        <f ca="1">IF(G3352="","",IF(C3352&lt;(G3352*(1-'inputs and tables'!$K$14)),0,IF(C3352&gt;(G3352*(1+'inputs and tables'!$K$14)),1,K3351)))</f>
        <v>1</v>
      </c>
      <c r="N3352" s="13">
        <f t="shared" si="159"/>
        <v>237944.0785922491</v>
      </c>
      <c r="O3352" s="10">
        <f ca="1">(O3351+(IF(J3351&lt;&gt;J3350,(-O3351*'inputs and tables'!$K$22-'inputs and tables'!$K$21)-O3351*'inputs and tables'!$K$22,0)*('inputs and tables'!$K$15+'inputs and tables'!$K$16)))*(IF(AND(J3351=0,'inputs and tables'!$K$16=1),(data!C3351/data!C3352-1)*'inputs and tables'!$K$18+1,1)*IF(AND(J3351=1,'inputs and tables'!$K$15=1),(data!C3352/data!C3351-1)*'inputs and tables'!$K$17+1,1))</f>
        <v>269865859.13681394</v>
      </c>
      <c r="P3352" s="10">
        <f ca="1">(P3351+(IF(K3351&lt;&gt;K3350,(-P3351*'inputs and tables'!$K$22-'inputs and tables'!$K$21)-P3351*'inputs and tables'!$K$22,0)*('inputs and tables'!$K$15+'inputs and tables'!$K$16)))*(IF(AND(K3351=0,'inputs and tables'!$K$16=1),data!C3351/data!C3352,1)*IF(AND(K3351=1,'inputs and tables'!$K$15=1),data!C3352/data!C3351,1))</f>
        <v>300195.06489306828</v>
      </c>
      <c r="R3352" s="36">
        <f ca="1">1-O3352/MAX($O$202:O3352)</f>
        <v>8.0482265882885762E-2</v>
      </c>
      <c r="S3352" s="36">
        <f>1-N3352/MAX($N$202:N3352)</f>
        <v>3.2736328509567203E-2</v>
      </c>
    </row>
    <row r="3353" spans="1:19" x14ac:dyDescent="0.4">
      <c r="A3353" s="17">
        <f t="shared" si="160"/>
        <v>3351</v>
      </c>
      <c r="B3353">
        <v>1709769600</v>
      </c>
      <c r="C3353">
        <v>66938.210000000006</v>
      </c>
      <c r="D3353" s="14">
        <f t="shared" si="158"/>
        <v>45358</v>
      </c>
      <c r="F3353">
        <f ca="1">IF(A3353&lt;$F$2,"",AVERAGE(INDIRECT("C"&amp;A3353-$F$2+3):C3353))</f>
        <v>50775.254772727261</v>
      </c>
      <c r="G3353" s="2">
        <f ca="1">IF(A3353&lt;$G$2,"",IF(A3353=$G$2,AVERAGE(INDIRECT("C"&amp;A3353-$G$2+3):C3353),G3352+(2/($G$2+3))*(C3353-G3352)))</f>
        <v>53048.892780496877</v>
      </c>
      <c r="J3353">
        <f ca="1">IF(F3353="","",IF(C3353&lt;(F3353*(1-'inputs and tables'!$K$14)),0,IF(C3353&gt;(F3353*(1+'inputs and tables'!$K$14)),1,J3352)))</f>
        <v>1</v>
      </c>
      <c r="K3353">
        <f ca="1">IF(G3353="","",IF(C3353&lt;(G3353*(1-'inputs and tables'!$K$14)),0,IF(C3353&gt;(G3353*(1+'inputs and tables'!$K$14)),1,K3352)))</f>
        <v>1</v>
      </c>
      <c r="N3353" s="13">
        <f t="shared" si="159"/>
        <v>240880.24038288571</v>
      </c>
      <c r="O3353" s="10">
        <f ca="1">(O3352+(IF(J3352&lt;&gt;J3351,(-O3352*'inputs and tables'!$K$22-'inputs and tables'!$K$21)-O3352*'inputs and tables'!$K$22,0)*('inputs and tables'!$K$15+'inputs and tables'!$K$16)))*(IF(AND(J3352=0,'inputs and tables'!$K$16=1),(data!C3352/data!C3353-1)*'inputs and tables'!$K$18+1,1)*IF(AND(J3352=1,'inputs and tables'!$K$15=1),(data!C3353/data!C3352-1)*'inputs and tables'!$K$17+1,1))</f>
        <v>277358510.83458328</v>
      </c>
      <c r="P3353" s="10">
        <f ca="1">(P3352+(IF(K3352&lt;&gt;K3351,(-P3352*'inputs and tables'!$K$22-'inputs and tables'!$K$21)-P3352*'inputs and tables'!$K$22,0)*('inputs and tables'!$K$15+'inputs and tables'!$K$16)))*(IF(AND(K3352=0,'inputs and tables'!$K$16=1),data!C3352/data!C3353,1)*IF(AND(K3352=1,'inputs and tables'!$K$15=1),data!C3353/data!C3352,1))</f>
        <v>303899.38602806546</v>
      </c>
      <c r="R3353" s="36">
        <f ca="1">1-O3353/MAX($O$202:O3353)</f>
        <v>5.4952448462858738E-2</v>
      </c>
      <c r="S3353" s="36">
        <f>1-N3353/MAX($N$202:N3353)</f>
        <v>2.0800571795201117E-2</v>
      </c>
    </row>
    <row r="3354" spans="1:19" x14ac:dyDescent="0.4">
      <c r="A3354" s="17">
        <f t="shared" si="160"/>
        <v>3352</v>
      </c>
      <c r="B3354">
        <v>1709856000</v>
      </c>
      <c r="C3354">
        <v>68289.16</v>
      </c>
      <c r="D3354" s="14">
        <f t="shared" si="158"/>
        <v>45359</v>
      </c>
      <c r="F3354">
        <f ca="1">IF(A3354&lt;$F$2,"",AVERAGE(INDIRECT("C"&amp;A3354-$F$2+3):C3354))</f>
        <v>51416.422499999993</v>
      </c>
      <c r="G3354" s="2">
        <f ca="1">IF(A3354&lt;$G$2,"",IF(A3354=$G$2,AVERAGE(INDIRECT("C"&amp;A3354-$G$2+3):C3354),G3353+(2/($G$2+3))*(C3354-G3353)))</f>
        <v>53697.414789837436</v>
      </c>
      <c r="J3354">
        <f ca="1">IF(F3354="","",IF(C3354&lt;(F3354*(1-'inputs and tables'!$K$14)),0,IF(C3354&gt;(F3354*(1+'inputs and tables'!$K$14)),1,J3353)))</f>
        <v>1</v>
      </c>
      <c r="K3354">
        <f ca="1">IF(G3354="","",IF(C3354&lt;(G3354*(1-'inputs and tables'!$K$14)),0,IF(C3354&gt;(G3354*(1+'inputs and tables'!$K$14)),1,K3353)))</f>
        <v>1</v>
      </c>
      <c r="N3354" s="13">
        <f t="shared" si="159"/>
        <v>245741.69635467313</v>
      </c>
      <c r="O3354" s="10">
        <f ca="1">(O3353+(IF(J3353&lt;&gt;J3352,(-O3353*'inputs and tables'!$K$22-'inputs and tables'!$K$21)-O3353*'inputs and tables'!$K$22,0)*('inputs and tables'!$K$15+'inputs and tables'!$K$16)))*(IF(AND(J3353=0,'inputs and tables'!$K$16=1),(data!C3353/data!C3354-1)*'inputs and tables'!$K$18+1,1)*IF(AND(J3353=1,'inputs and tables'!$K$15=1),(data!C3354/data!C3353-1)*'inputs and tables'!$K$17+1,1))</f>
        <v>289953250.52775639</v>
      </c>
      <c r="P3354" s="10">
        <f ca="1">(P3353+(IF(K3353&lt;&gt;K3352,(-P3353*'inputs and tables'!$K$22-'inputs and tables'!$K$21)-P3353*'inputs and tables'!$K$22,0)*('inputs and tables'!$K$15+'inputs and tables'!$K$16)))*(IF(AND(K3353=0,'inputs and tables'!$K$16=1),data!C3353/data!C3354,1)*IF(AND(K3353=1,'inputs and tables'!$K$15=1),data!C3354/data!C3353,1))</f>
        <v>310032.69726472109</v>
      </c>
      <c r="R3354" s="36">
        <f ca="1">1-O3354/MAX($O$202:O3354)</f>
        <v>1.2038214919184886E-2</v>
      </c>
      <c r="S3354" s="36">
        <f>1-N3354/MAX($N$202:N3354)</f>
        <v>1.0383243802600806E-3</v>
      </c>
    </row>
    <row r="3355" spans="1:19" x14ac:dyDescent="0.4">
      <c r="A3355" s="17">
        <f t="shared" si="160"/>
        <v>3353</v>
      </c>
      <c r="B3355">
        <v>1709942400</v>
      </c>
      <c r="C3355">
        <v>68480</v>
      </c>
      <c r="D3355" s="14">
        <f t="shared" si="158"/>
        <v>45360</v>
      </c>
      <c r="F3355">
        <f ca="1">IF(A3355&lt;$F$2,"",AVERAGE(INDIRECT("C"&amp;A3355-$F$2+3):C3355))</f>
        <v>52065.021136363641</v>
      </c>
      <c r="G3355" s="2">
        <f ca="1">IF(A3355&lt;$G$2,"",IF(A3355=$G$2,AVERAGE(INDIRECT("C"&amp;A3355-$G$2+3):C3355),G3354+(2/($G$2+3))*(C3355-G3354)))</f>
        <v>54326.460968993291</v>
      </c>
      <c r="J3355">
        <f ca="1">IF(F3355="","",IF(C3355&lt;(F3355*(1-'inputs and tables'!$K$14)),0,IF(C3355&gt;(F3355*(1+'inputs and tables'!$K$14)),1,J3354)))</f>
        <v>1</v>
      </c>
      <c r="K3355">
        <f ca="1">IF(G3355="","",IF(C3355&lt;(G3355*(1-'inputs and tables'!$K$14)),0,IF(C3355&gt;(G3355*(1+'inputs and tables'!$K$14)),1,K3354)))</f>
        <v>1</v>
      </c>
      <c r="N3355" s="13">
        <f t="shared" si="159"/>
        <v>246428.44290906514</v>
      </c>
      <c r="O3355" s="10">
        <f ca="1">(O3354+(IF(J3354&lt;&gt;J3353,(-O3354*'inputs and tables'!$K$22-'inputs and tables'!$K$21)-O3354*'inputs and tables'!$K$22,0)*('inputs and tables'!$K$15+'inputs and tables'!$K$16)))*(IF(AND(J3354=0,'inputs and tables'!$K$16=1),(data!C3354/data!C3355-1)*'inputs and tables'!$K$18+1,1)*IF(AND(J3354=1,'inputs and tables'!$K$15=1),(data!C3355/data!C3354-1)*'inputs and tables'!$K$17+1,1))</f>
        <v>291776424.60463935</v>
      </c>
      <c r="P3355" s="10">
        <f ca="1">(P3354+(IF(K3354&lt;&gt;K3353,(-P3354*'inputs and tables'!$K$22-'inputs and tables'!$K$21)-P3354*'inputs and tables'!$K$22,0)*('inputs and tables'!$K$15+'inputs and tables'!$K$16)))*(IF(AND(K3354=0,'inputs and tables'!$K$16=1),data!C3354/data!C3355,1)*IF(AND(K3354=1,'inputs and tables'!$K$15=1),data!C3355/data!C3354,1))</f>
        <v>310899.11061562476</v>
      </c>
      <c r="R3355" s="36">
        <f ca="1">1-O3355/MAX($O$202:O3355)</f>
        <v>5.8260882669336489E-3</v>
      </c>
      <c r="S3355" s="36">
        <f>1-N3355/MAX($N$202:N3355)</f>
        <v>0</v>
      </c>
    </row>
    <row r="3356" spans="1:19" x14ac:dyDescent="0.4">
      <c r="A3356" s="17">
        <f t="shared" si="160"/>
        <v>3354</v>
      </c>
      <c r="B3356">
        <v>1710028800</v>
      </c>
      <c r="C3356">
        <v>69032.12</v>
      </c>
      <c r="D3356" s="14">
        <f t="shared" si="158"/>
        <v>45361</v>
      </c>
      <c r="F3356">
        <f ca="1">IF(A3356&lt;$F$2,"",AVERAGE(INDIRECT("C"&amp;A3356-$F$2+3):C3356))</f>
        <v>52683.596590909088</v>
      </c>
      <c r="G3356" s="2">
        <f ca="1">IF(A3356&lt;$G$2,"",IF(A3356=$G$2,AVERAGE(INDIRECT("C"&amp;A3356-$G$2+3):C3356),G3355+(2/($G$2+3))*(C3356-G3355)))</f>
        <v>54952.233693716982</v>
      </c>
      <c r="J3356">
        <f ca="1">IF(F3356="","",IF(C3356&lt;(F3356*(1-'inputs and tables'!$K$14)),0,IF(C3356&gt;(F3356*(1+'inputs and tables'!$K$14)),1,J3355)))</f>
        <v>1</v>
      </c>
      <c r="K3356">
        <f ca="1">IF(G3356="","",IF(C3356&lt;(G3356*(1-'inputs and tables'!$K$14)),0,IF(C3356&gt;(G3356*(1+'inputs and tables'!$K$14)),1,K3355)))</f>
        <v>1</v>
      </c>
      <c r="N3356" s="13">
        <f t="shared" si="159"/>
        <v>248415.27223001944</v>
      </c>
      <c r="O3356" s="10">
        <f ca="1">(O3355+(IF(J3355&lt;&gt;J3354,(-O3355*'inputs and tables'!$K$22-'inputs and tables'!$K$21)-O3355*'inputs and tables'!$K$22,0)*('inputs and tables'!$K$15+'inputs and tables'!$K$16)))*(IF(AND(J3355=0,'inputs and tables'!$K$16=1),(data!C3355/data!C3356-1)*'inputs and tables'!$K$18+1,1)*IF(AND(J3355=1,'inputs and tables'!$K$15=1),(data!C3356/data!C3355-1)*'inputs and tables'!$K$17+1,1))</f>
        <v>297069431.30723274</v>
      </c>
      <c r="P3356" s="10">
        <f ca="1">(P3355+(IF(K3355&lt;&gt;K3354,(-P3355*'inputs and tables'!$K$22-'inputs and tables'!$K$21)-P3355*'inputs and tables'!$K$22,0)*('inputs and tables'!$K$15+'inputs and tables'!$K$16)))*(IF(AND(K3355=0,'inputs and tables'!$K$16=1),data!C3355/data!C3356,1)*IF(AND(K3355=1,'inputs and tables'!$K$15=1),data!C3356/data!C3355,1))</f>
        <v>313405.7346949632</v>
      </c>
      <c r="R3356" s="36">
        <f ca="1">1-O3356/MAX($O$202:O3356)</f>
        <v>0</v>
      </c>
      <c r="S3356" s="36">
        <f>1-N3356/MAX($N$202:N3356)</f>
        <v>0</v>
      </c>
    </row>
    <row r="3357" spans="1:19" x14ac:dyDescent="0.4">
      <c r="A3357" s="17">
        <f t="shared" si="160"/>
        <v>3355</v>
      </c>
      <c r="B3357">
        <v>1710115200</v>
      </c>
      <c r="C3357">
        <v>72110.98</v>
      </c>
      <c r="D3357" s="14">
        <f t="shared" si="158"/>
        <v>45362</v>
      </c>
      <c r="F3357">
        <f ca="1">IF(A3357&lt;$F$2,"",AVERAGE(INDIRECT("C"&amp;A3357-$F$2+3):C3357))</f>
        <v>53365.060909090913</v>
      </c>
      <c r="G3357" s="2">
        <f ca="1">IF(A3357&lt;$G$2,"",IF(A3357=$G$2,AVERAGE(INDIRECT("C"&amp;A3357-$G$2+3):C3357),G3356+(2/($G$2+3))*(C3357-G3356)))</f>
        <v>55682.393111005622</v>
      </c>
      <c r="J3357">
        <f ca="1">IF(F3357="","",IF(C3357&lt;(F3357*(1-'inputs and tables'!$K$14)),0,IF(C3357&gt;(F3357*(1+'inputs and tables'!$K$14)),1,J3356)))</f>
        <v>1</v>
      </c>
      <c r="K3357">
        <f ca="1">IF(G3357="","",IF(C3357&lt;(G3357*(1-'inputs and tables'!$K$14)),0,IF(C3357&gt;(G3357*(1+'inputs and tables'!$K$14)),1,K3356)))</f>
        <v>1</v>
      </c>
      <c r="N3357" s="13">
        <f t="shared" si="159"/>
        <v>259494.69214437407</v>
      </c>
      <c r="O3357" s="10">
        <f ca="1">(O3356+(IF(J3356&lt;&gt;J3355,(-O3356*'inputs and tables'!$K$22-'inputs and tables'!$K$21)-O3356*'inputs and tables'!$K$22,0)*('inputs and tables'!$K$15+'inputs and tables'!$K$16)))*(IF(AND(J3356=0,'inputs and tables'!$K$16=1),(data!C3356/data!C3357-1)*'inputs and tables'!$K$18+1,1)*IF(AND(J3356=1,'inputs and tables'!$K$15=1),(data!C3357/data!C3356-1)*'inputs and tables'!$K$17+1,1))</f>
        <v>326880614.50525445</v>
      </c>
      <c r="P3357" s="10">
        <f ca="1">(P3356+(IF(K3356&lt;&gt;K3355,(-P3356*'inputs and tables'!$K$22-'inputs and tables'!$K$21)-P3356*'inputs and tables'!$K$22,0)*('inputs and tables'!$K$15+'inputs and tables'!$K$16)))*(IF(AND(K3356=0,'inputs and tables'!$K$16=1),data!C3356/data!C3357,1)*IF(AND(K3356=1,'inputs and tables'!$K$15=1),data!C3357/data!C3356,1))</f>
        <v>327383.75507624273</v>
      </c>
      <c r="R3357" s="36">
        <f ca="1">1-O3357/MAX($O$202:O3357)</f>
        <v>0</v>
      </c>
      <c r="S3357" s="36">
        <f>1-N3357/MAX($N$202:N3357)</f>
        <v>0</v>
      </c>
    </row>
    <row r="3358" spans="1:19" x14ac:dyDescent="0.4">
      <c r="A3358" s="17">
        <f t="shared" si="160"/>
        <v>3356</v>
      </c>
      <c r="B3358">
        <v>1710201600</v>
      </c>
      <c r="C3358">
        <v>71475.929999999993</v>
      </c>
      <c r="D3358" s="14">
        <f t="shared" si="158"/>
        <v>45363</v>
      </c>
      <c r="F3358">
        <f ca="1">IF(A3358&lt;$F$2,"",AVERAGE(INDIRECT("C"&amp;A3358-$F$2+3):C3358))</f>
        <v>54034.182272727274</v>
      </c>
      <c r="G3358" s="2">
        <f ca="1">IF(A3358&lt;$G$2,"",IF(A3358=$G$2,AVERAGE(INDIRECT("C"&amp;A3358-$G$2+3):C3358),G3357+(2/($G$2+3))*(C3358-G3357)))</f>
        <v>56354.458510537297</v>
      </c>
      <c r="J3358">
        <f ca="1">IF(F3358="","",IF(C3358&lt;(F3358*(1-'inputs and tables'!$K$14)),0,IF(C3358&gt;(F3358*(1+'inputs and tables'!$K$14)),1,J3357)))</f>
        <v>1</v>
      </c>
      <c r="K3358">
        <f ca="1">IF(G3358="","",IF(C3358&lt;(G3358*(1-'inputs and tables'!$K$14)),0,IF(C3358&gt;(G3358*(1+'inputs and tables'!$K$14)),1,K3357)))</f>
        <v>1</v>
      </c>
      <c r="N3358" s="13">
        <f t="shared" si="159"/>
        <v>257209.43538810359</v>
      </c>
      <c r="O3358" s="10">
        <f ca="1">(O3357+(IF(J3357&lt;&gt;J3356,(-O3357*'inputs and tables'!$K$22-'inputs and tables'!$K$21)-O3357*'inputs and tables'!$K$22,0)*('inputs and tables'!$K$15+'inputs and tables'!$K$16)))*(IF(AND(J3357=0,'inputs and tables'!$K$16=1),(data!C3357/data!C3358-1)*'inputs and tables'!$K$18+1,1)*IF(AND(J3357=1,'inputs and tables'!$K$15=1),(data!C3358/data!C3357-1)*'inputs and tables'!$K$17+1,1))</f>
        <v>320403550.23510426</v>
      </c>
      <c r="P3358" s="10">
        <f ca="1">(P3357+(IF(K3357&lt;&gt;K3356,(-P3357*'inputs and tables'!$K$22-'inputs and tables'!$K$21)-P3357*'inputs and tables'!$K$22,0)*('inputs and tables'!$K$15+'inputs and tables'!$K$16)))*(IF(AND(K3357=0,'inputs and tables'!$K$16=1),data!C3357/data!C3358,1)*IF(AND(K3357=1,'inputs and tables'!$K$15=1),data!C3358/data!C3357,1))</f>
        <v>324500.62890514964</v>
      </c>
      <c r="R3358" s="36">
        <f ca="1">1-O3358/MAX($O$202:O3358)</f>
        <v>1.9814770233326451E-2</v>
      </c>
      <c r="S3358" s="36">
        <f>1-N3358/MAX($N$202:N3358)</f>
        <v>8.8065645481451016E-3</v>
      </c>
    </row>
    <row r="3359" spans="1:19" x14ac:dyDescent="0.4">
      <c r="A3359" s="17">
        <f t="shared" si="160"/>
        <v>3357</v>
      </c>
      <c r="B3359">
        <v>1710288000</v>
      </c>
      <c r="C3359">
        <v>73135.039999999994</v>
      </c>
      <c r="D3359" s="14">
        <f t="shared" si="158"/>
        <v>45364</v>
      </c>
      <c r="F3359">
        <f ca="1">IF(A3359&lt;$F$2,"",AVERAGE(INDIRECT("C"&amp;A3359-$F$2+3):C3359))</f>
        <v>54712.110909090909</v>
      </c>
      <c r="G3359" s="2">
        <f ca="1">IF(A3359&lt;$G$2,"",IF(A3359=$G$2,AVERAGE(INDIRECT("C"&amp;A3359-$G$2+3):C3359),G3358+(2/($G$2+3))*(C3359-G3358)))</f>
        <v>57068.525807961239</v>
      </c>
      <c r="J3359">
        <f ca="1">IF(F3359="","",IF(C3359&lt;(F3359*(1-'inputs and tables'!$K$14)),0,IF(C3359&gt;(F3359*(1+'inputs and tables'!$K$14)),1,J3358)))</f>
        <v>1</v>
      </c>
      <c r="K3359">
        <f ca="1">IF(G3359="","",IF(C3359&lt;(G3359*(1-'inputs and tables'!$K$14)),0,IF(C3359&gt;(G3359*(1+'inputs and tables'!$K$14)),1,K3358)))</f>
        <v>1</v>
      </c>
      <c r="N3359" s="13">
        <f t="shared" si="159"/>
        <v>263179.81935298181</v>
      </c>
      <c r="O3359" s="10">
        <f ca="1">(O3358+(IF(J3358&lt;&gt;J3357,(-O3358*'inputs and tables'!$K$22-'inputs and tables'!$K$21)-O3358*'inputs and tables'!$K$22,0)*('inputs and tables'!$K$15+'inputs and tables'!$K$16)))*(IF(AND(J3358=0,'inputs and tables'!$K$16=1),(data!C3358/data!C3359-1)*'inputs and tables'!$K$18+1,1)*IF(AND(J3358=1,'inputs and tables'!$K$15=1),(data!C3359/data!C3358-1)*'inputs and tables'!$K$17+1,1))</f>
        <v>337137374.50320083</v>
      </c>
      <c r="P3359" s="10">
        <f ca="1">(P3358+(IF(K3358&lt;&gt;K3357,(-P3358*'inputs and tables'!$K$22-'inputs and tables'!$K$21)-P3358*'inputs and tables'!$K$22,0)*('inputs and tables'!$K$15+'inputs and tables'!$K$16)))*(IF(AND(K3358=0,'inputs and tables'!$K$16=1),data!C3358/data!C3359,1)*IF(AND(K3358=1,'inputs and tables'!$K$15=1),data!C3359/data!C3358,1))</f>
        <v>332032.9861395756</v>
      </c>
      <c r="R3359" s="36">
        <f ca="1">1-O3359/MAX($O$202:O3359)</f>
        <v>0</v>
      </c>
      <c r="S3359" s="36">
        <f>1-N3359/MAX($N$202:N3359)</f>
        <v>0</v>
      </c>
    </row>
    <row r="3360" spans="1:19" x14ac:dyDescent="0.4">
      <c r="A3360" s="17">
        <f t="shared" si="160"/>
        <v>3358</v>
      </c>
      <c r="B3360">
        <v>1710374400</v>
      </c>
      <c r="C3360">
        <v>71364.58</v>
      </c>
      <c r="D3360" s="14">
        <f t="shared" si="158"/>
        <v>45365</v>
      </c>
      <c r="F3360">
        <f ca="1">IF(A3360&lt;$F$2,"",AVERAGE(INDIRECT("C"&amp;A3360-$F$2+3):C3360))</f>
        <v>55358.060909090913</v>
      </c>
      <c r="G3360" s="2">
        <f ca="1">IF(A3360&lt;$G$2,"",IF(A3360=$G$2,AVERAGE(INDIRECT("C"&amp;A3360-$G$2+3):C3360),G3359+(2/($G$2+3))*(C3360-G3359)))</f>
        <v>57676.868539537354</v>
      </c>
      <c r="J3360">
        <f ca="1">IF(F3360="","",IF(C3360&lt;(F3360*(1-'inputs and tables'!$K$14)),0,IF(C3360&gt;(F3360*(1+'inputs and tables'!$K$14)),1,J3359)))</f>
        <v>1</v>
      </c>
      <c r="K3360">
        <f ca="1">IF(G3360="","",IF(C3360&lt;(G3360*(1-'inputs and tables'!$K$14)),0,IF(C3360&gt;(G3360*(1+'inputs and tables'!$K$14)),1,K3359)))</f>
        <v>1</v>
      </c>
      <c r="N3360" s="13">
        <f t="shared" si="159"/>
        <v>256808.73727014329</v>
      </c>
      <c r="O3360" s="10">
        <f ca="1">(O3359+(IF(J3359&lt;&gt;J3358,(-O3359*'inputs and tables'!$K$22-'inputs and tables'!$K$21)-O3359*'inputs and tables'!$K$22,0)*('inputs and tables'!$K$15+'inputs and tables'!$K$16)))*(IF(AND(J3359=0,'inputs and tables'!$K$16=1),(data!C3359/data!C3360-1)*'inputs and tables'!$K$18+1,1)*IF(AND(J3359=1,'inputs and tables'!$K$15=1),(data!C3360/data!C3359-1)*'inputs and tables'!$K$17+1,1))</f>
        <v>318774103.88570195</v>
      </c>
      <c r="P3360" s="10">
        <f ca="1">(P3359+(IF(K3359&lt;&gt;K3358,(-P3359*'inputs and tables'!$K$22-'inputs and tables'!$K$21)-P3359*'inputs and tables'!$K$22,0)*('inputs and tables'!$K$15+'inputs and tables'!$K$16)))*(IF(AND(K3359=0,'inputs and tables'!$K$16=1),data!C3359/data!C3360,1)*IF(AND(K3359=1,'inputs and tables'!$K$15=1),data!C3360/data!C3359,1))</f>
        <v>323995.10005049064</v>
      </c>
      <c r="R3360" s="36">
        <f ca="1">1-O3360/MAX($O$202:O3360)</f>
        <v>5.4468213868482107E-2</v>
      </c>
      <c r="S3360" s="36">
        <f>1-N3360/MAX($N$202:N3360)</f>
        <v>2.420809505265864E-2</v>
      </c>
    </row>
    <row r="3361" spans="1:19" x14ac:dyDescent="0.4">
      <c r="A3361" s="17">
        <f t="shared" si="160"/>
        <v>3359</v>
      </c>
      <c r="B3361">
        <v>1710460800</v>
      </c>
      <c r="C3361">
        <v>69506.880000000005</v>
      </c>
      <c r="D3361" s="14">
        <f t="shared" si="158"/>
        <v>45366</v>
      </c>
      <c r="F3361">
        <f ca="1">IF(A3361&lt;$F$2,"",AVERAGE(INDIRECT("C"&amp;A3361-$F$2+3):C3361))</f>
        <v>55970.76090909091</v>
      </c>
      <c r="G3361" s="2">
        <f ca="1">IF(A3361&lt;$G$2,"",IF(A3361=$G$2,AVERAGE(INDIRECT("C"&amp;A3361-$G$2+3):C3361),G3360+(2/($G$2+3))*(C3361-G3360)))</f>
        <v>58180.273282535767</v>
      </c>
      <c r="J3361">
        <f ca="1">IF(F3361="","",IF(C3361&lt;(F3361*(1-'inputs and tables'!$K$14)),0,IF(C3361&gt;(F3361*(1+'inputs and tables'!$K$14)),1,J3360)))</f>
        <v>1</v>
      </c>
      <c r="K3361">
        <f ca="1">IF(G3361="","",IF(C3361&lt;(G3361*(1-'inputs and tables'!$K$14)),0,IF(C3361&gt;(G3361*(1+'inputs and tables'!$K$14)),1,K3360)))</f>
        <v>1</v>
      </c>
      <c r="N3361" s="13">
        <f t="shared" si="159"/>
        <v>250123.71801792117</v>
      </c>
      <c r="O3361" s="10">
        <f ca="1">(O3360+(IF(J3360&lt;&gt;J3359,(-O3360*'inputs and tables'!$K$22-'inputs and tables'!$K$21)-O3360*'inputs and tables'!$K$22,0)*('inputs and tables'!$K$15+'inputs and tables'!$K$16)))*(IF(AND(J3360=0,'inputs and tables'!$K$16=1),(data!C3360/data!C3361-1)*'inputs and tables'!$K$18+1,1)*IF(AND(J3360=1,'inputs and tables'!$K$15=1),(data!C3361/data!C3360-1)*'inputs and tables'!$K$17+1,1))</f>
        <v>300103497.70019573</v>
      </c>
      <c r="P3361" s="10">
        <f ca="1">(P3360+(IF(K3360&lt;&gt;K3359,(-P3360*'inputs and tables'!$K$22-'inputs and tables'!$K$21)-P3360*'inputs and tables'!$K$22,0)*('inputs and tables'!$K$15+'inputs and tables'!$K$16)))*(IF(AND(K3360=0,'inputs and tables'!$K$16=1),data!C3360/data!C3361,1)*IF(AND(K3360=1,'inputs and tables'!$K$15=1),data!C3361/data!C3360,1))</f>
        <v>315561.14447527676</v>
      </c>
      <c r="R3361" s="36">
        <f ca="1">1-O3361/MAX($O$202:O3361)</f>
        <v>0.10984803111069341</v>
      </c>
      <c r="S3361" s="36">
        <f>1-N3361/MAX($N$202:N3361)</f>
        <v>4.960905196742893E-2</v>
      </c>
    </row>
    <row r="3362" spans="1:19" x14ac:dyDescent="0.4">
      <c r="A3362" s="17">
        <f t="shared" si="160"/>
        <v>3360</v>
      </c>
      <c r="B3362">
        <v>1710547200</v>
      </c>
      <c r="C3362">
        <v>65254.22</v>
      </c>
      <c r="D3362" s="14">
        <f t="shared" si="158"/>
        <v>45367</v>
      </c>
      <c r="F3362">
        <f ca="1">IF(A3362&lt;$F$2,"",AVERAGE(INDIRECT("C"&amp;A3362-$F$2+3):C3362))</f>
        <v>56474.747500000005</v>
      </c>
      <c r="G3362" s="2">
        <f ca="1">IF(A3362&lt;$G$2,"",IF(A3362=$G$2,AVERAGE(INDIRECT("C"&amp;A3362-$G$2+3):C3362),G3361+(2/($G$2+3))*(C3362-G3361)))</f>
        <v>58481.292291789563</v>
      </c>
      <c r="J3362">
        <f ca="1">IF(F3362="","",IF(C3362&lt;(F3362*(1-'inputs and tables'!$K$14)),0,IF(C3362&gt;(F3362*(1+'inputs and tables'!$K$14)),1,J3361)))</f>
        <v>1</v>
      </c>
      <c r="K3362">
        <f ca="1">IF(G3362="","",IF(C3362&lt;(G3362*(1-'inputs and tables'!$K$14)),0,IF(C3362&gt;(G3362*(1+'inputs and tables'!$K$14)),1,K3361)))</f>
        <v>1</v>
      </c>
      <c r="N3362" s="13">
        <f t="shared" si="159"/>
        <v>234820.32458886647</v>
      </c>
      <c r="O3362" s="10">
        <f ca="1">(O3361+(IF(J3361&lt;&gt;J3360,(-O3361*'inputs and tables'!$K$22-'inputs and tables'!$K$21)-O3361*'inputs and tables'!$K$22,0)*('inputs and tables'!$K$15+'inputs and tables'!$K$16)))*(IF(AND(J3361=0,'inputs and tables'!$K$16=1),(data!C3361/data!C3362-1)*'inputs and tables'!$K$18+1,1)*IF(AND(J3361=1,'inputs and tables'!$K$15=1),(data!C3362/data!C3361-1)*'inputs and tables'!$K$17+1,1))</f>
        <v>258790525.28376931</v>
      </c>
      <c r="P3362" s="10">
        <f ca="1">(P3361+(IF(K3361&lt;&gt;K3360,(-P3361*'inputs and tables'!$K$22-'inputs and tables'!$K$21)-P3361*'inputs and tables'!$K$22,0)*('inputs and tables'!$K$15+'inputs and tables'!$K$16)))*(IF(AND(K3361=0,'inputs and tables'!$K$16=1),data!C3361/data!C3362,1)*IF(AND(K3361=1,'inputs and tables'!$K$15=1),data!C3362/data!C3361,1))</f>
        <v>296254.07362611435</v>
      </c>
      <c r="R3362" s="36">
        <f ca="1">1-O3362/MAX($O$202:O3362)</f>
        <v>0.23238850137835332</v>
      </c>
      <c r="S3362" s="36">
        <f>1-N3362/MAX($N$202:N3362)</f>
        <v>0.10775710247782733</v>
      </c>
    </row>
    <row r="3363" spans="1:19" x14ac:dyDescent="0.4">
      <c r="A3363" s="17">
        <f t="shared" si="160"/>
        <v>3361</v>
      </c>
      <c r="B3363">
        <v>1710633600</v>
      </c>
      <c r="C3363">
        <v>68343.64</v>
      </c>
      <c r="D3363" s="14">
        <f t="shared" si="158"/>
        <v>45368</v>
      </c>
      <c r="F3363">
        <f ca="1">IF(A3363&lt;$F$2,"",AVERAGE(INDIRECT("C"&amp;A3363-$F$2+3):C3363))</f>
        <v>57046.610681818194</v>
      </c>
      <c r="G3363" s="2">
        <f ca="1">IF(A3363&lt;$G$2,"",IF(A3363=$G$2,AVERAGE(INDIRECT("C"&amp;A3363-$G$2+3):C3363),G3362+(2/($G$2+3))*(C3363-G3362)))</f>
        <v>58900.966662351711</v>
      </c>
      <c r="J3363">
        <f ca="1">IF(F3363="","",IF(C3363&lt;(F3363*(1-'inputs and tables'!$K$14)),0,IF(C3363&gt;(F3363*(1+'inputs and tables'!$K$14)),1,J3362)))</f>
        <v>1</v>
      </c>
      <c r="K3363">
        <f ca="1">IF(G3363="","",IF(C3363&lt;(G3363*(1-'inputs and tables'!$K$14)),0,IF(C3363&gt;(G3363*(1+'inputs and tables'!$K$14)),1,K3362)))</f>
        <v>1</v>
      </c>
      <c r="N3363" s="13">
        <f t="shared" si="159"/>
        <v>245937.74515095938</v>
      </c>
      <c r="O3363" s="10">
        <f ca="1">(O3362+(IF(J3362&lt;&gt;J3361,(-O3362*'inputs and tables'!$K$22-'inputs and tables'!$K$21)-O3362*'inputs and tables'!$K$22,0)*('inputs and tables'!$K$15+'inputs and tables'!$K$16)))*(IF(AND(J3362=0,'inputs and tables'!$K$16=1),(data!C3362/data!C3363-1)*'inputs and tables'!$K$18+1,1)*IF(AND(J3362=1,'inputs and tables'!$K$15=1),(data!C3363/data!C3362-1)*'inputs and tables'!$K$17+1,1))</f>
        <v>286358143.21560431</v>
      </c>
      <c r="P3363" s="10">
        <f ca="1">(P3362+(IF(K3362&lt;&gt;K3361,(-P3362*'inputs and tables'!$K$22-'inputs and tables'!$K$21)-P3362*'inputs and tables'!$K$22,0)*('inputs and tables'!$K$15+'inputs and tables'!$K$16)))*(IF(AND(K3362=0,'inputs and tables'!$K$16=1),data!C3362/data!C3363,1)*IF(AND(K3362=1,'inputs and tables'!$K$15=1),data!C3363/data!C3362,1))</f>
        <v>310280.03639361029</v>
      </c>
      <c r="R3363" s="36">
        <f ca="1">1-O3363/MAX($O$202:O3363)</f>
        <v>0.15061881336183458</v>
      </c>
      <c r="S3363" s="36">
        <f>1-N3363/MAX($N$202:N3363)</f>
        <v>6.5514423729036153E-2</v>
      </c>
    </row>
    <row r="3364" spans="1:19" x14ac:dyDescent="0.4">
      <c r="A3364" s="17">
        <f t="shared" si="160"/>
        <v>3362</v>
      </c>
      <c r="B3364">
        <v>1710720000</v>
      </c>
      <c r="C3364">
        <v>67613.039999999994</v>
      </c>
      <c r="D3364" s="14">
        <f t="shared" si="158"/>
        <v>45369</v>
      </c>
      <c r="F3364">
        <f ca="1">IF(A3364&lt;$F$2,"",AVERAGE(INDIRECT("C"&amp;A3364-$F$2+3):C3364))</f>
        <v>57605.755454545462</v>
      </c>
      <c r="G3364" s="2">
        <f ca="1">IF(A3364&lt;$G$2,"",IF(A3364=$G$2,AVERAGE(INDIRECT("C"&amp;A3364-$G$2+3):C3364),G3363+(2/($G$2+3))*(C3364-G3363)))</f>
        <v>59271.693187358018</v>
      </c>
      <c r="J3364">
        <f ca="1">IF(F3364="","",IF(C3364&lt;(F3364*(1-'inputs and tables'!$K$14)),0,IF(C3364&gt;(F3364*(1+'inputs and tables'!$K$14)),1,J3363)))</f>
        <v>1</v>
      </c>
      <c r="K3364">
        <f ca="1">IF(G3364="","",IF(C3364&lt;(G3364*(1-'inputs and tables'!$K$14)),0,IF(C3364&gt;(G3364*(1+'inputs and tables'!$K$14)),1,K3363)))</f>
        <v>1</v>
      </c>
      <c r="N3364" s="13">
        <f t="shared" si="159"/>
        <v>243308.64730648854</v>
      </c>
      <c r="O3364" s="10">
        <f ca="1">(O3363+(IF(J3363&lt;&gt;J3362,(-O3363*'inputs and tables'!$K$22-'inputs and tables'!$K$21)-O3363*'inputs and tables'!$K$22,0)*('inputs and tables'!$K$15+'inputs and tables'!$K$16)))*(IF(AND(J3363=0,'inputs and tables'!$K$16=1),(data!C3363/data!C3364-1)*'inputs and tables'!$K$18+1,1)*IF(AND(J3363=1,'inputs and tables'!$K$15=1),(data!C3364/data!C3363-1)*'inputs and tables'!$K$17+1,1))</f>
        <v>279470452.80688488</v>
      </c>
      <c r="P3364" s="10">
        <f ca="1">(P3363+(IF(K3363&lt;&gt;K3362,(-P3363*'inputs and tables'!$K$22-'inputs and tables'!$K$21)-P3363*'inputs and tables'!$K$22,0)*('inputs and tables'!$K$15+'inputs and tables'!$K$16)))*(IF(AND(K3363=0,'inputs and tables'!$K$16=1),data!C3363/data!C3364,1)*IF(AND(K3363=1,'inputs and tables'!$K$15=1),data!C3364/data!C3363,1))</f>
        <v>306963.11334723508</v>
      </c>
      <c r="R3364" s="36">
        <f ca="1">1-O3364/MAX($O$202:O3364)</f>
        <v>0.1710487357899515</v>
      </c>
      <c r="S3364" s="36">
        <f>1-N3364/MAX($N$202:N3364)</f>
        <v>7.5504163257448242E-2</v>
      </c>
    </row>
    <row r="3365" spans="1:19" x14ac:dyDescent="0.4">
      <c r="A3365" s="17">
        <f t="shared" si="160"/>
        <v>3363</v>
      </c>
      <c r="B3365">
        <v>1710806400</v>
      </c>
      <c r="C3365">
        <v>61906.27</v>
      </c>
      <c r="D3365" s="14">
        <f t="shared" si="158"/>
        <v>45370</v>
      </c>
      <c r="F3365">
        <f ca="1">IF(A3365&lt;$F$2,"",AVERAGE(INDIRECT("C"&amp;A3365-$F$2+3):C3365))</f>
        <v>58045.249090909092</v>
      </c>
      <c r="G3365" s="2">
        <f ca="1">IF(A3365&lt;$G$2,"",IF(A3365=$G$2,AVERAGE(INDIRECT("C"&amp;A3365-$G$2+3):C3365),G3364+(2/($G$2+3))*(C3365-G3364)))</f>
        <v>59383.802838959804</v>
      </c>
      <c r="J3365">
        <f ca="1">IF(F3365="","",IF(C3365&lt;(F3365*(1-'inputs and tables'!$K$14)),0,IF(C3365&gt;(F3365*(1+'inputs and tables'!$K$14)),1,J3364)))</f>
        <v>1</v>
      </c>
      <c r="K3365">
        <f ca="1">IF(G3365="","",IF(C3365&lt;(G3365*(1-'inputs and tables'!$K$14)),0,IF(C3365&gt;(G3365*(1+'inputs and tables'!$K$14)),1,K3364)))</f>
        <v>1</v>
      </c>
      <c r="N3365" s="13">
        <f t="shared" si="159"/>
        <v>222772.57188096043</v>
      </c>
      <c r="O3365" s="10">
        <f ca="1">(O3364+(IF(J3364&lt;&gt;J3363,(-O3364*'inputs and tables'!$K$22-'inputs and tables'!$K$21)-O3364*'inputs and tables'!$K$22,0)*('inputs and tables'!$K$15+'inputs and tables'!$K$16)))*(IF(AND(J3364=0,'inputs and tables'!$K$16=1),(data!C3364/data!C3365-1)*'inputs and tables'!$K$18+1,1)*IF(AND(J3364=1,'inputs and tables'!$K$15=1),(data!C3365/data!C3364-1)*'inputs and tables'!$K$17+1,1))</f>
        <v>226396880.15106764</v>
      </c>
      <c r="P3365" s="10">
        <f ca="1">(P3364+(IF(K3364&lt;&gt;K3363,(-P3364*'inputs and tables'!$K$22-'inputs and tables'!$K$21)-P3364*'inputs and tables'!$K$22,0)*('inputs and tables'!$K$15+'inputs and tables'!$K$16)))*(IF(AND(K3364=0,'inputs and tables'!$K$16=1),data!C3364/data!C3365,1)*IF(AND(K3364=1,'inputs and tables'!$K$15=1),data!C3365/data!C3364,1))</f>
        <v>281054.38499606791</v>
      </c>
      <c r="R3365" s="36">
        <f ca="1">1-O3365/MAX($O$202:O3365)</f>
        <v>0.32847290964200648</v>
      </c>
      <c r="S3365" s="36">
        <f>1-N3365/MAX($N$202:N3365)</f>
        <v>0.15353474887003549</v>
      </c>
    </row>
    <row r="3366" spans="1:19" x14ac:dyDescent="0.4">
      <c r="A3366" s="17">
        <f t="shared" si="160"/>
        <v>3364</v>
      </c>
      <c r="B3366">
        <v>1710892800</v>
      </c>
      <c r="C3366">
        <v>67858.8</v>
      </c>
      <c r="D3366" s="14">
        <f t="shared" si="158"/>
        <v>45371</v>
      </c>
      <c r="F3366">
        <f ca="1">IF(A3366&lt;$F$2,"",AVERAGE(INDIRECT("C"&amp;A3366-$F$2+3):C3366))</f>
        <v>58618.002045454545</v>
      </c>
      <c r="G3366" s="2">
        <f ca="1">IF(A3366&lt;$G$2,"",IF(A3366=$G$2,AVERAGE(INDIRECT("C"&amp;A3366-$G$2+3):C3366),G3365+(2/($G$2+3))*(C3366-G3365)))</f>
        <v>59744.441016025346</v>
      </c>
      <c r="J3366">
        <f ca="1">IF(F3366="","",IF(C3366&lt;(F3366*(1-'inputs and tables'!$K$14)),0,IF(C3366&gt;(F3366*(1+'inputs and tables'!$K$14)),1,J3365)))</f>
        <v>1</v>
      </c>
      <c r="K3366">
        <f ca="1">IF(G3366="","",IF(C3366&lt;(G3366*(1-'inputs and tables'!$K$14)),0,IF(C3366&gt;(G3366*(1+'inputs and tables'!$K$14)),1,K3365)))</f>
        <v>1</v>
      </c>
      <c r="N3366" s="13">
        <f t="shared" si="159"/>
        <v>244193.02601748932</v>
      </c>
      <c r="O3366" s="10">
        <f ca="1">(O3365+(IF(J3365&lt;&gt;J3364,(-O3365*'inputs and tables'!$K$22-'inputs and tables'!$K$21)-O3365*'inputs and tables'!$K$22,0)*('inputs and tables'!$K$15+'inputs and tables'!$K$16)))*(IF(AND(J3365=0,'inputs and tables'!$K$16=1),(data!C3365/data!C3366-1)*'inputs and tables'!$K$18+1,1)*IF(AND(J3365=1,'inputs and tables'!$K$15=1),(data!C3366/data!C3365-1)*'inputs and tables'!$K$17+1,1))</f>
        <v>275377007.64482033</v>
      </c>
      <c r="P3366" s="10">
        <f ca="1">(P3365+(IF(K3365&lt;&gt;K3364,(-P3365*'inputs and tables'!$K$22-'inputs and tables'!$K$21)-P3365*'inputs and tables'!$K$22,0)*('inputs and tables'!$K$15+'inputs and tables'!$K$16)))*(IF(AND(K3365=0,'inputs and tables'!$K$16=1),data!C3365/data!C3366,1)*IF(AND(K3365=1,'inputs and tables'!$K$15=1),data!C3366/data!C3365,1))</f>
        <v>308078.86342645378</v>
      </c>
      <c r="R3366" s="36">
        <f ca="1">1-O3366/MAX($O$202:O3366)</f>
        <v>0.18319050787350233</v>
      </c>
      <c r="S3366" s="36">
        <f>1-N3366/MAX($N$202:N3366)</f>
        <v>7.214380411906518E-2</v>
      </c>
    </row>
    <row r="3367" spans="1:19" x14ac:dyDescent="0.4">
      <c r="A3367" s="17">
        <f t="shared" si="160"/>
        <v>3365</v>
      </c>
      <c r="B3367">
        <v>1710979200</v>
      </c>
      <c r="C3367">
        <v>65484.7</v>
      </c>
      <c r="D3367" s="14">
        <f t="shared" si="158"/>
        <v>45372</v>
      </c>
      <c r="F3367">
        <f ca="1">IF(A3367&lt;$F$2,"",AVERAGE(INDIRECT("C"&amp;A3367-$F$2+3):C3367))</f>
        <v>59126.840909090912</v>
      </c>
      <c r="G3367" s="2">
        <f ca="1">IF(A3367&lt;$G$2,"",IF(A3367=$G$2,AVERAGE(INDIRECT("C"&amp;A3367-$G$2+3):C3367),G3366+(2/($G$2+3))*(C3367-G3366)))</f>
        <v>59988.707355768951</v>
      </c>
      <c r="J3367">
        <f ca="1">IF(F3367="","",IF(C3367&lt;(F3367*(1-'inputs and tables'!$K$14)),0,IF(C3367&gt;(F3367*(1+'inputs and tables'!$K$14)),1,J3366)))</f>
        <v>1</v>
      </c>
      <c r="K3367">
        <f ca="1">IF(G3367="","",IF(C3367&lt;(G3367*(1-'inputs and tables'!$K$14)),0,IF(C3367&gt;(G3367*(1+'inputs and tables'!$K$14)),1,K3366)))</f>
        <v>1</v>
      </c>
      <c r="N3367" s="13">
        <f t="shared" si="159"/>
        <v>235649.71751412464</v>
      </c>
      <c r="O3367" s="10">
        <f ca="1">(O3366+(IF(J3366&lt;&gt;J3365,(-O3366*'inputs and tables'!$K$22-'inputs and tables'!$K$21)-O3366*'inputs and tables'!$K$22,0)*('inputs and tables'!$K$15+'inputs and tables'!$K$16)))*(IF(AND(J3366=0,'inputs and tables'!$K$16=1),(data!C3366/data!C3367-1)*'inputs and tables'!$K$18+1,1)*IF(AND(J3366=1,'inputs and tables'!$K$15=1),(data!C3367/data!C3366-1)*'inputs and tables'!$K$17+1,1))</f>
        <v>253699815.50229013</v>
      </c>
      <c r="P3367" s="10">
        <f ca="1">(P3366+(IF(K3366&lt;&gt;K3365,(-P3366*'inputs and tables'!$K$22-'inputs and tables'!$K$21)-P3366*'inputs and tables'!$K$22,0)*('inputs and tables'!$K$15+'inputs and tables'!$K$16)))*(IF(AND(K3366=0,'inputs and tables'!$K$16=1),data!C3366/data!C3367,1)*IF(AND(K3366=1,'inputs and tables'!$K$15=1),data!C3367/data!C3366,1))</f>
        <v>297300.45252527745</v>
      </c>
      <c r="R3367" s="36">
        <f ca="1">1-O3367/MAX($O$202:O3367)</f>
        <v>0.24748830984361403</v>
      </c>
      <c r="S3367" s="36">
        <f>1-N3367/MAX($N$202:N3367)</f>
        <v>0.10460567191868642</v>
      </c>
    </row>
    <row r="3368" spans="1:19" x14ac:dyDescent="0.4">
      <c r="A3368" s="17">
        <f t="shared" si="160"/>
        <v>3366</v>
      </c>
      <c r="B3368">
        <v>1711065600</v>
      </c>
      <c r="C3368">
        <v>63814.559999999998</v>
      </c>
      <c r="D3368" s="14">
        <f t="shared" si="158"/>
        <v>45373</v>
      </c>
      <c r="F3368">
        <f ca="1">IF(A3368&lt;$F$2,"",AVERAGE(INDIRECT("C"&amp;A3368-$F$2+3):C3368))</f>
        <v>59569.362500000017</v>
      </c>
      <c r="G3368" s="2">
        <f ca="1">IF(A3368&lt;$G$2,"",IF(A3368=$G$2,AVERAGE(INDIRECT("C"&amp;A3368-$G$2+3):C3368),G3367+(2/($G$2+3))*(C3368-G3367)))</f>
        <v>60151.509595948999</v>
      </c>
      <c r="J3368">
        <f ca="1">IF(F3368="","",IF(C3368&lt;(F3368*(1-'inputs and tables'!$K$14)),0,IF(C3368&gt;(F3368*(1+'inputs and tables'!$K$14)),1,J3367)))</f>
        <v>1</v>
      </c>
      <c r="K3368">
        <f ca="1">IF(G3368="","",IF(C3368&lt;(G3368*(1-'inputs and tables'!$K$14)),0,IF(C3368&gt;(G3368*(1+'inputs and tables'!$K$14)),1,K3367)))</f>
        <v>1</v>
      </c>
      <c r="N3368" s="13">
        <f t="shared" si="159"/>
        <v>229639.64158480009</v>
      </c>
      <c r="O3368" s="10">
        <f ca="1">(O3367+(IF(J3367&lt;&gt;J3366,(-O3367*'inputs and tables'!$K$22-'inputs and tables'!$K$21)-O3367*'inputs and tables'!$K$22,0)*('inputs and tables'!$K$15+'inputs and tables'!$K$16)))*(IF(AND(J3367=0,'inputs and tables'!$K$16=1),(data!C3367/data!C3368-1)*'inputs and tables'!$K$18+1,1)*IF(AND(J3367=1,'inputs and tables'!$K$15=1),(data!C3368/data!C3367-1)*'inputs and tables'!$K$17+1,1))</f>
        <v>239141346.54401839</v>
      </c>
      <c r="P3368" s="10">
        <f ca="1">(P3367+(IF(K3367&lt;&gt;K3366,(-P3367*'inputs and tables'!$K$22-'inputs and tables'!$K$21)-P3367*'inputs and tables'!$K$22,0)*('inputs and tables'!$K$15+'inputs and tables'!$K$16)))*(IF(AND(K3367=0,'inputs and tables'!$K$16=1),data!C3367/data!C3368,1)*IF(AND(K3367=1,'inputs and tables'!$K$15=1),data!C3368/data!C3367,1))</f>
        <v>289718.01910524856</v>
      </c>
      <c r="R3368" s="36">
        <f ca="1">1-O3368/MAX($O$202:O3368)</f>
        <v>0.29067091153446722</v>
      </c>
      <c r="S3368" s="36">
        <f>1-N3368/MAX($N$202:N3368)</f>
        <v>0.1274420578699349</v>
      </c>
    </row>
    <row r="3369" spans="1:19" x14ac:dyDescent="0.4">
      <c r="A3369" s="17">
        <f t="shared" si="160"/>
        <v>3367</v>
      </c>
      <c r="B3369">
        <v>1711152000</v>
      </c>
      <c r="C3369">
        <v>63998.86</v>
      </c>
      <c r="D3369" s="14">
        <f t="shared" si="158"/>
        <v>45374</v>
      </c>
      <c r="F3369">
        <f ca="1">IF(A3369&lt;$F$2,"",AVERAGE(INDIRECT("C"&amp;A3369-$F$2+3):C3369))</f>
        <v>59994.218409090914</v>
      </c>
      <c r="G3369" s="2">
        <f ca="1">IF(A3369&lt;$G$2,"",IF(A3369=$G$2,AVERAGE(INDIRECT("C"&amp;A3369-$G$2+3):C3369),G3368+(2/($G$2+3))*(C3369-G3368)))</f>
        <v>60315.226634419254</v>
      </c>
      <c r="J3369">
        <f ca="1">IF(F3369="","",IF(C3369&lt;(F3369*(1-'inputs and tables'!$K$14)),0,IF(C3369&gt;(F3369*(1+'inputs and tables'!$K$14)),1,J3368)))</f>
        <v>1</v>
      </c>
      <c r="K3369">
        <f ca="1">IF(G3369="","",IF(C3369&lt;(G3369*(1-'inputs and tables'!$K$14)),0,IF(C3369&gt;(G3369*(1+'inputs and tables'!$K$14)),1,K3368)))</f>
        <v>1</v>
      </c>
      <c r="N3369" s="13">
        <f t="shared" si="159"/>
        <v>230302.85364712693</v>
      </c>
      <c r="O3369" s="10">
        <f ca="1">(O3368+(IF(J3368&lt;&gt;J3367,(-O3368*'inputs and tables'!$K$22-'inputs and tables'!$K$21)-O3368*'inputs and tables'!$K$22,0)*('inputs and tables'!$K$15+'inputs and tables'!$K$16)))*(IF(AND(J3368=0,'inputs and tables'!$K$16=1),(data!C3368/data!C3369-1)*'inputs and tables'!$K$18+1,1)*IF(AND(J3368=1,'inputs and tables'!$K$15=1),(data!C3369/data!C3368-1)*'inputs and tables'!$K$17+1,1))</f>
        <v>240695316.95262328</v>
      </c>
      <c r="P3369" s="10">
        <f ca="1">(P3368+(IF(K3368&lt;&gt;K3367,(-P3368*'inputs and tables'!$K$22-'inputs and tables'!$K$21)-P3368*'inputs and tables'!$K$22,0)*('inputs and tables'!$K$15+'inputs and tables'!$K$16)))*(IF(AND(K3368=0,'inputs and tables'!$K$16=1),data!C3368/data!C3369,1)*IF(AND(K3368=1,'inputs and tables'!$K$15=1),data!C3369/data!C3368,1))</f>
        <v>290554.74086468871</v>
      </c>
      <c r="R3369" s="36">
        <f ca="1">1-O3369/MAX($O$202:O3369)</f>
        <v>0.28606160231476185</v>
      </c>
      <c r="S3369" s="36">
        <f>1-N3369/MAX($N$202:N3369)</f>
        <v>0.12492206198287437</v>
      </c>
    </row>
    <row r="3370" spans="1:19" x14ac:dyDescent="0.4">
      <c r="A3370" s="17">
        <f t="shared" si="160"/>
        <v>3368</v>
      </c>
      <c r="B3370">
        <v>1711238400</v>
      </c>
      <c r="C3370">
        <v>67204.929999999993</v>
      </c>
      <c r="D3370" s="14">
        <f t="shared" si="158"/>
        <v>45375</v>
      </c>
      <c r="F3370">
        <f ca="1">IF(A3370&lt;$F$2,"",AVERAGE(INDIRECT("C"&amp;A3370-$F$2+3):C3370))</f>
        <v>60449.775681818188</v>
      </c>
      <c r="G3370" s="2">
        <f ca="1">IF(A3370&lt;$G$2,"",IF(A3370=$G$2,AVERAGE(INDIRECT("C"&amp;A3370-$G$2+3):C3370),G3369+(2/($G$2+3))*(C3370-G3369)))</f>
        <v>60608.405501039713</v>
      </c>
      <c r="J3370">
        <f ca="1">IF(F3370="","",IF(C3370&lt;(F3370*(1-'inputs and tables'!$K$14)),0,IF(C3370&gt;(F3370*(1+'inputs and tables'!$K$14)),1,J3369)))</f>
        <v>1</v>
      </c>
      <c r="K3370">
        <f ca="1">IF(G3370="","",IF(C3370&lt;(G3370*(1-'inputs and tables'!$K$14)),0,IF(C3370&gt;(G3370*(1+'inputs and tables'!$K$14)),1,K3369)))</f>
        <v>1</v>
      </c>
      <c r="N3370" s="13">
        <f t="shared" si="159"/>
        <v>241840.04462197307</v>
      </c>
      <c r="O3370" s="10">
        <f ca="1">(O3369+(IF(J3369&lt;&gt;J3368,(-O3369*'inputs and tables'!$K$22-'inputs and tables'!$K$21)-O3369*'inputs and tables'!$K$22,0)*('inputs and tables'!$K$15+'inputs and tables'!$K$16)))*(IF(AND(J3369=0,'inputs and tables'!$K$16=1),(data!C3369/data!C3370-1)*'inputs and tables'!$K$18+1,1)*IF(AND(J3369=1,'inputs and tables'!$K$15=1),(data!C3370/data!C3369-1)*'inputs and tables'!$K$17+1,1))</f>
        <v>267825387.36872381</v>
      </c>
      <c r="P3370" s="10">
        <f ca="1">(P3369+(IF(K3369&lt;&gt;K3368,(-P3369*'inputs and tables'!$K$22-'inputs and tables'!$K$21)-P3369*'inputs and tables'!$K$22,0)*('inputs and tables'!$K$15+'inputs and tables'!$K$16)))*(IF(AND(K3369=0,'inputs and tables'!$K$16=1),data!C3369/data!C3370,1)*IF(AND(K3369=1,'inputs and tables'!$K$15=1),data!C3370/data!C3369,1))</f>
        <v>305110.29447992571</v>
      </c>
      <c r="R3370" s="36">
        <f ca="1">1-O3370/MAX($O$202:O3370)</f>
        <v>0.20558974583169198</v>
      </c>
      <c r="S3370" s="36">
        <f>1-N3370/MAX($N$202:N3370)</f>
        <v>8.1084388550276443E-2</v>
      </c>
    </row>
    <row r="3371" spans="1:19" x14ac:dyDescent="0.4">
      <c r="A3371" s="17">
        <f t="shared" si="160"/>
        <v>3369</v>
      </c>
      <c r="B3371">
        <v>1711324800</v>
      </c>
      <c r="C3371">
        <v>69890.28</v>
      </c>
      <c r="D3371" s="14">
        <f t="shared" si="158"/>
        <v>45376</v>
      </c>
      <c r="F3371">
        <f ca="1">IF(A3371&lt;$F$2,"",AVERAGE(INDIRECT("C"&amp;A3371-$F$2+3):C3371))</f>
        <v>60952.576136363627</v>
      </c>
      <c r="G3371" s="2">
        <f ca="1">IF(A3371&lt;$G$2,"",IF(A3371=$G$2,AVERAGE(INDIRECT("C"&amp;A3371-$G$2+3):C3371),G3370+(2/($G$2+3))*(C3371-G3370)))</f>
        <v>61003.37888397419</v>
      </c>
      <c r="J3371">
        <f ca="1">IF(F3371="","",IF(C3371&lt;(F3371*(1-'inputs and tables'!$K$14)),0,IF(C3371&gt;(F3371*(1+'inputs and tables'!$K$14)),1,J3370)))</f>
        <v>1</v>
      </c>
      <c r="K3371">
        <f ca="1">IF(G3371="","",IF(C3371&lt;(G3371*(1-'inputs and tables'!$K$14)),0,IF(C3371&gt;(G3371*(1+'inputs and tables'!$K$14)),1,K3370)))</f>
        <v>1</v>
      </c>
      <c r="N3371" s="13">
        <f t="shared" si="159"/>
        <v>251503.4006261474</v>
      </c>
      <c r="O3371" s="10">
        <f ca="1">(O3370+(IF(J3370&lt;&gt;J3369,(-O3370*'inputs and tables'!$K$22-'inputs and tables'!$K$21)-O3370*'inputs and tables'!$K$22,0)*('inputs and tables'!$K$15+'inputs and tables'!$K$16)))*(IF(AND(J3370=0,'inputs and tables'!$K$16=1),(data!C3370/data!C3371-1)*'inputs and tables'!$K$18+1,1)*IF(AND(J3370=1,'inputs and tables'!$K$15=1),(data!C3371/data!C3370-1)*'inputs and tables'!$K$17+1,1))</f>
        <v>291904142.21504027</v>
      </c>
      <c r="P3371" s="10">
        <f ca="1">(P3370+(IF(K3370&lt;&gt;K3369,(-P3370*'inputs and tables'!$K$22-'inputs and tables'!$K$21)-P3370*'inputs and tables'!$K$22,0)*('inputs and tables'!$K$15+'inputs and tables'!$K$16)))*(IF(AND(K3370=0,'inputs and tables'!$K$16=1),data!C3370/data!C3371,1)*IF(AND(K3370=1,'inputs and tables'!$K$15=1),data!C3371/data!C3370,1))</f>
        <v>317301.77997483913</v>
      </c>
      <c r="R3371" s="36">
        <f ca="1">1-O3371/MAX($O$202:O3371)</f>
        <v>0.13416854881430862</v>
      </c>
      <c r="S3371" s="36">
        <f>1-N3371/MAX($N$202:N3371)</f>
        <v>4.4366694815508478E-2</v>
      </c>
    </row>
    <row r="3372" spans="1:19" x14ac:dyDescent="0.4">
      <c r="A3372" s="17">
        <f t="shared" si="160"/>
        <v>3370</v>
      </c>
      <c r="B3372">
        <v>1711411200</v>
      </c>
      <c r="C3372">
        <v>69992.399999999994</v>
      </c>
      <c r="D3372" s="14">
        <f t="shared" si="158"/>
        <v>45377</v>
      </c>
      <c r="F3372">
        <f ca="1">IF(A3372&lt;$F$2,"",AVERAGE(INDIRECT("C"&amp;A3372-$F$2+3):C3372))</f>
        <v>61445.214772727268</v>
      </c>
      <c r="G3372" s="2">
        <f ca="1">IF(A3372&lt;$G$2,"",IF(A3372=$G$2,AVERAGE(INDIRECT("C"&amp;A3372-$G$2+3):C3372),G3371+(2/($G$2+3))*(C3372-G3371)))</f>
        <v>61385.890420826348</v>
      </c>
      <c r="J3372">
        <f ca="1">IF(F3372="","",IF(C3372&lt;(F3372*(1-'inputs and tables'!$K$14)),0,IF(C3372&gt;(F3372*(1+'inputs and tables'!$K$14)),1,J3371)))</f>
        <v>1</v>
      </c>
      <c r="K3372">
        <f ca="1">IF(G3372="","",IF(C3372&lt;(G3372*(1-'inputs and tables'!$K$14)),0,IF(C3372&gt;(G3372*(1+'inputs and tables'!$K$14)),1,K3371)))</f>
        <v>1</v>
      </c>
      <c r="N3372" s="13">
        <f t="shared" si="159"/>
        <v>251870.88416279855</v>
      </c>
      <c r="O3372" s="10">
        <f ca="1">(O3371+(IF(J3371&lt;&gt;J3370,(-O3371*'inputs and tables'!$K$22-'inputs and tables'!$K$21)-O3371*'inputs and tables'!$K$22,0)*('inputs and tables'!$K$15+'inputs and tables'!$K$16)))*(IF(AND(J3371=0,'inputs and tables'!$K$16=1),(data!C3371/data!C3372-1)*'inputs and tables'!$K$18+1,1)*IF(AND(J3371=1,'inputs and tables'!$K$15=1),(data!C3372/data!C3371-1)*'inputs and tables'!$K$17+1,1))</f>
        <v>292863800.90801942</v>
      </c>
      <c r="P3372" s="10">
        <f ca="1">(P3371+(IF(K3371&lt;&gt;K3370,(-P3371*'inputs and tables'!$K$22-'inputs and tables'!$K$21)-P3371*'inputs and tables'!$K$22,0)*('inputs and tables'!$K$15+'inputs and tables'!$K$16)))*(IF(AND(K3371=0,'inputs and tables'!$K$16=1),data!C3371/data!C3372,1)*IF(AND(K3371=1,'inputs and tables'!$K$15=1),data!C3372/data!C3371,1))</f>
        <v>317765.40464154567</v>
      </c>
      <c r="R3372" s="36">
        <f ca="1">1-O3372/MAX($O$202:O3372)</f>
        <v>0.13132205724868706</v>
      </c>
      <c r="S3372" s="36">
        <f>1-N3372/MAX($N$202:N3372)</f>
        <v>4.297037370869039E-2</v>
      </c>
    </row>
    <row r="3373" spans="1:19" x14ac:dyDescent="0.4">
      <c r="A3373" s="17">
        <f t="shared" si="160"/>
        <v>3371</v>
      </c>
      <c r="B3373">
        <v>1711497600</v>
      </c>
      <c r="C3373">
        <v>69435.960000000006</v>
      </c>
      <c r="D3373" s="14">
        <f t="shared" si="158"/>
        <v>45378</v>
      </c>
      <c r="F3373">
        <f ca="1">IF(A3373&lt;$F$2,"",AVERAGE(INDIRECT("C"&amp;A3373-$F$2+3):C3373))</f>
        <v>61888.263636363627</v>
      </c>
      <c r="G3373" s="2">
        <f ca="1">IF(A3373&lt;$G$2,"",IF(A3373=$G$2,AVERAGE(INDIRECT("C"&amp;A3373-$G$2+3):C3373),G3372+(2/($G$2+3))*(C3373-G3372)))</f>
        <v>61728.446573131609</v>
      </c>
      <c r="J3373">
        <f ca="1">IF(F3373="","",IF(C3373&lt;(F3373*(1-'inputs and tables'!$K$14)),0,IF(C3373&gt;(F3373*(1+'inputs and tables'!$K$14)),1,J3372)))</f>
        <v>1</v>
      </c>
      <c r="K3373">
        <f ca="1">IF(G3373="","",IF(C3373&lt;(G3373*(1-'inputs and tables'!$K$14)),0,IF(C3373&gt;(G3373*(1+'inputs and tables'!$K$14)),1,K3372)))</f>
        <v>1</v>
      </c>
      <c r="N3373" s="13">
        <f t="shared" si="159"/>
        <v>249868.50912231495</v>
      </c>
      <c r="O3373" s="10">
        <f ca="1">(O3372+(IF(J3372&lt;&gt;J3371,(-O3372*'inputs and tables'!$K$22-'inputs and tables'!$K$21)-O3372*'inputs and tables'!$K$22,0)*('inputs and tables'!$K$15+'inputs and tables'!$K$16)))*(IF(AND(J3372=0,'inputs and tables'!$K$16=1),(data!C3372/data!C3373-1)*'inputs and tables'!$K$18+1,1)*IF(AND(J3372=1,'inputs and tables'!$K$15=1),(data!C3373/data!C3372-1)*'inputs and tables'!$K$17+1,1))</f>
        <v>287625195.71518672</v>
      </c>
      <c r="P3373" s="10">
        <f ca="1">(P3372+(IF(K3372&lt;&gt;K3371,(-P3372*'inputs and tables'!$K$22-'inputs and tables'!$K$21)-P3372*'inputs and tables'!$K$22,0)*('inputs and tables'!$K$15+'inputs and tables'!$K$16)))*(IF(AND(K3372=0,'inputs and tables'!$K$16=1),data!C3372/data!C3373,1)*IF(AND(K3372=1,'inputs and tables'!$K$15=1),data!C3373/data!C3372,1))</f>
        <v>315239.16776784597</v>
      </c>
      <c r="R3373" s="36">
        <f ca="1">1-O3373/MAX($O$202:O3373)</f>
        <v>0.14686054567807649</v>
      </c>
      <c r="S3373" s="36">
        <f>1-N3373/MAX($N$202:N3373)</f>
        <v>5.0578764980507396E-2</v>
      </c>
    </row>
    <row r="3374" spans="1:19" x14ac:dyDescent="0.4">
      <c r="A3374" s="17">
        <f t="shared" si="160"/>
        <v>3372</v>
      </c>
      <c r="B3374">
        <v>1711584000</v>
      </c>
      <c r="C3374">
        <v>70801.179999999993</v>
      </c>
      <c r="D3374" s="14">
        <f t="shared" si="158"/>
        <v>45379</v>
      </c>
      <c r="F3374">
        <f ca="1">IF(A3374&lt;$F$2,"",AVERAGE(INDIRECT("C"&amp;A3374-$F$2+3):C3374))</f>
        <v>62367.259545454544</v>
      </c>
      <c r="G3374" s="2">
        <f ca="1">IF(A3374&lt;$G$2,"",IF(A3374=$G$2,AVERAGE(INDIRECT("C"&amp;A3374-$G$2+3):C3374),G3373+(2/($G$2+3))*(C3374-G3373)))</f>
        <v>62114.520335977075</v>
      </c>
      <c r="J3374">
        <f ca="1">IF(F3374="","",IF(C3374&lt;(F3374*(1-'inputs and tables'!$K$14)),0,IF(C3374&gt;(F3374*(1+'inputs and tables'!$K$14)),1,J3373)))</f>
        <v>1</v>
      </c>
      <c r="K3374">
        <f ca="1">IF(G3374="","",IF(C3374&lt;(G3374*(1-'inputs and tables'!$K$14)),0,IF(C3374&gt;(G3374*(1+'inputs and tables'!$K$14)),1,K3373)))</f>
        <v>1</v>
      </c>
      <c r="N3374" s="13">
        <f t="shared" si="159"/>
        <v>254781.31634819563</v>
      </c>
      <c r="O3374" s="10">
        <f ca="1">(O3373+(IF(J3373&lt;&gt;J3372,(-O3373*'inputs and tables'!$K$22-'inputs and tables'!$K$21)-O3373*'inputs and tables'!$K$22,0)*('inputs and tables'!$K$15+'inputs and tables'!$K$16)))*(IF(AND(J3373=0,'inputs and tables'!$K$16=1),(data!C3373/data!C3374-1)*'inputs and tables'!$K$18+1,1)*IF(AND(J3373=1,'inputs and tables'!$K$15=1),(data!C3374/data!C3373-1)*'inputs and tables'!$K$17+1,1))</f>
        <v>300349312.39496094</v>
      </c>
      <c r="P3374" s="10">
        <f ca="1">(P3373+(IF(K3373&lt;&gt;K3372,(-P3373*'inputs and tables'!$K$22-'inputs and tables'!$K$21)-P3373*'inputs and tables'!$K$22,0)*('inputs and tables'!$K$15+'inputs and tables'!$K$16)))*(IF(AND(K3373=0,'inputs and tables'!$K$16=1),data!C3373/data!C3374,1)*IF(AND(K3373=1,'inputs and tables'!$K$15=1),data!C3374/data!C3373,1))</f>
        <v>321437.26478587545</v>
      </c>
      <c r="R3374" s="36">
        <f ca="1">1-O3374/MAX($O$202:O3374)</f>
        <v>0.10911890787086442</v>
      </c>
      <c r="S3374" s="36">
        <f>1-N3374/MAX($N$202:N3374)</f>
        <v>3.1911652745387542E-2</v>
      </c>
    </row>
    <row r="3375" spans="1:19" x14ac:dyDescent="0.4">
      <c r="A3375" s="17">
        <f t="shared" si="160"/>
        <v>3373</v>
      </c>
      <c r="B3375">
        <v>1711670400</v>
      </c>
      <c r="C3375">
        <v>69903.75</v>
      </c>
      <c r="D3375" s="14">
        <f t="shared" si="158"/>
        <v>45380</v>
      </c>
      <c r="F3375">
        <f ca="1">IF(A3375&lt;$F$2,"",AVERAGE(INDIRECT("C"&amp;A3375-$F$2+3):C3375))</f>
        <v>62777.376818181823</v>
      </c>
      <c r="G3375" s="2">
        <f ca="1">IF(A3375&lt;$G$2,"",IF(A3375=$G$2,AVERAGE(INDIRECT("C"&amp;A3375-$G$2+3):C3375),G3374+(2/($G$2+3))*(C3375-G3374)))</f>
        <v>62445.976917424858</v>
      </c>
      <c r="J3375">
        <f ca="1">IF(F3375="","",IF(C3375&lt;(F3375*(1-'inputs and tables'!$K$14)),0,IF(C3375&gt;(F3375*(1+'inputs and tables'!$K$14)),1,J3374)))</f>
        <v>1</v>
      </c>
      <c r="K3375">
        <f ca="1">IF(G3375="","",IF(C3375&lt;(G3375*(1-'inputs and tables'!$K$14)),0,IF(C3375&gt;(G3375*(1+'inputs and tables'!$K$14)),1,K3374)))</f>
        <v>1</v>
      </c>
      <c r="N3375" s="13">
        <f t="shared" si="159"/>
        <v>251551.87304329083</v>
      </c>
      <c r="O3375" s="10">
        <f ca="1">(O3374+(IF(J3374&lt;&gt;J3373,(-O3374*'inputs and tables'!$K$22-'inputs and tables'!$K$21)-O3374*'inputs and tables'!$K$22,0)*('inputs and tables'!$K$15+'inputs and tables'!$K$16)))*(IF(AND(J3374=0,'inputs and tables'!$K$16=1),(data!C3374/data!C3375-1)*'inputs and tables'!$K$18+1,1)*IF(AND(J3374=1,'inputs and tables'!$K$15=1),(data!C3375/data!C3374-1)*'inputs and tables'!$K$17+1,1))</f>
        <v>291783486.40589035</v>
      </c>
      <c r="P3375" s="10">
        <f ca="1">(P3374+(IF(K3374&lt;&gt;K3373,(-P3374*'inputs and tables'!$K$22-'inputs and tables'!$K$21)-P3374*'inputs and tables'!$K$22,0)*('inputs and tables'!$K$15+'inputs and tables'!$K$16)))*(IF(AND(K3374=0,'inputs and tables'!$K$16=1),data!C3374/data!C3375,1)*IF(AND(K3374=1,'inputs and tables'!$K$15=1),data!C3375/data!C3374,1))</f>
        <v>317362.93375725718</v>
      </c>
      <c r="R3375" s="36">
        <f ca="1">1-O3375/MAX($O$202:O3375)</f>
        <v>0.13452643203425041</v>
      </c>
      <c r="S3375" s="36">
        <f>1-N3375/MAX($N$202:N3375)</f>
        <v>4.4182514975038223E-2</v>
      </c>
    </row>
    <row r="3376" spans="1:19" x14ac:dyDescent="0.4">
      <c r="A3376" s="17">
        <f t="shared" si="160"/>
        <v>3374</v>
      </c>
      <c r="B3376">
        <v>1711756800</v>
      </c>
      <c r="C3376">
        <v>69626.87</v>
      </c>
      <c r="D3376" s="14">
        <f t="shared" si="158"/>
        <v>45381</v>
      </c>
      <c r="F3376">
        <f ca="1">IF(A3376&lt;$F$2,"",AVERAGE(INDIRECT("C"&amp;A3376-$F$2+3):C3376))</f>
        <v>63179.480909090911</v>
      </c>
      <c r="G3376" s="2">
        <f ca="1">IF(A3376&lt;$G$2,"",IF(A3376=$G$2,AVERAGE(INDIRECT("C"&amp;A3376-$G$2+3):C3376),G3375+(2/($G$2+3))*(C3376-G3375)))</f>
        <v>62751.546835832312</v>
      </c>
      <c r="J3376">
        <f ca="1">IF(F3376="","",IF(C3376&lt;(F3376*(1-'inputs and tables'!$K$14)),0,IF(C3376&gt;(F3376*(1+'inputs and tables'!$K$14)),1,J3375)))</f>
        <v>1</v>
      </c>
      <c r="K3376">
        <f ca="1">IF(G3376="","",IF(C3376&lt;(G3376*(1-'inputs and tables'!$K$14)),0,IF(C3376&gt;(G3376*(1+'inputs and tables'!$K$14)),1,K3375)))</f>
        <v>1</v>
      </c>
      <c r="N3376" s="13">
        <f t="shared" si="159"/>
        <v>250555.50757494004</v>
      </c>
      <c r="O3376" s="10">
        <f ca="1">(O3375+(IF(J3375&lt;&gt;J3374,(-O3375*'inputs and tables'!$K$22-'inputs and tables'!$K$21)-O3375*'inputs and tables'!$K$22,0)*('inputs and tables'!$K$15+'inputs and tables'!$K$16)))*(IF(AND(J3375=0,'inputs and tables'!$K$16=1),(data!C3375/data!C3376-1)*'inputs and tables'!$K$18+1,1)*IF(AND(J3375=1,'inputs and tables'!$K$15=1),(data!C3376/data!C3375-1)*'inputs and tables'!$K$17+1,1))</f>
        <v>289183121.24148721</v>
      </c>
      <c r="P3376" s="10">
        <f ca="1">(P3375+(IF(K3375&lt;&gt;K3374,(-P3375*'inputs and tables'!$K$22-'inputs and tables'!$K$21)-P3375*'inputs and tables'!$K$22,0)*('inputs and tables'!$K$15+'inputs and tables'!$K$16)))*(IF(AND(K3375=0,'inputs and tables'!$K$16=1),data!C3375/data!C3376,1)*IF(AND(K3375=1,'inputs and tables'!$K$15=1),data!C3376/data!C3375,1))</f>
        <v>316105.89891865826</v>
      </c>
      <c r="R3376" s="36">
        <f ca="1">1-O3376/MAX($O$202:O3376)</f>
        <v>0.14223950498629256</v>
      </c>
      <c r="S3376" s="36">
        <f>1-N3376/MAX($N$202:N3376)</f>
        <v>4.7968388340254187E-2</v>
      </c>
    </row>
    <row r="3377" spans="1:19" x14ac:dyDescent="0.4">
      <c r="A3377" s="17">
        <f t="shared" si="160"/>
        <v>3375</v>
      </c>
      <c r="B3377">
        <v>1711843200</v>
      </c>
      <c r="C3377">
        <v>71288.899999999994</v>
      </c>
      <c r="D3377" s="14">
        <f t="shared" si="158"/>
        <v>45382</v>
      </c>
      <c r="F3377">
        <f ca="1">IF(A3377&lt;$F$2,"",AVERAGE(INDIRECT("C"&amp;A3377-$F$2+3):C3377))</f>
        <v>63614.168636363633</v>
      </c>
      <c r="G3377" s="2">
        <f ca="1">IF(A3377&lt;$G$2,"",IF(A3377=$G$2,AVERAGE(INDIRECT("C"&amp;A3377-$G$2+3):C3377),G3376+(2/($G$2+3))*(C3377-G3376)))</f>
        <v>63114.838459839448</v>
      </c>
      <c r="J3377">
        <f ca="1">IF(F3377="","",IF(C3377&lt;(F3377*(1-'inputs and tables'!$K$14)),0,IF(C3377&gt;(F3377*(1+'inputs and tables'!$K$14)),1,J3376)))</f>
        <v>1</v>
      </c>
      <c r="K3377">
        <f ca="1">IF(G3377="","",IF(C3377&lt;(G3377*(1-'inputs and tables'!$K$14)),0,IF(C3377&gt;(G3377*(1+'inputs and tables'!$K$14)),1,K3376)))</f>
        <v>1</v>
      </c>
      <c r="N3377" s="13">
        <f t="shared" si="159"/>
        <v>256536.39929468528</v>
      </c>
      <c r="O3377" s="10">
        <f ca="1">(O3376+(IF(J3376&lt;&gt;J3375,(-O3376*'inputs and tables'!$K$22-'inputs and tables'!$K$21)-O3376*'inputs and tables'!$K$22,0)*('inputs and tables'!$K$15+'inputs and tables'!$K$16)))*(IF(AND(J3376=0,'inputs and tables'!$K$16=1),(data!C3376/data!C3377-1)*'inputs and tables'!$K$18+1,1)*IF(AND(J3376=1,'inputs and tables'!$K$15=1),(data!C3377/data!C3376-1)*'inputs and tables'!$K$17+1,1))</f>
        <v>304714765.87441742</v>
      </c>
      <c r="P3377" s="10">
        <f ca="1">(P3376+(IF(K3376&lt;&gt;K3375,(-P3376*'inputs and tables'!$K$22-'inputs and tables'!$K$21)-P3376*'inputs and tables'!$K$22,0)*('inputs and tables'!$K$15+'inputs and tables'!$K$16)))*(IF(AND(K3376=0,'inputs and tables'!$K$16=1),data!C3376/data!C3377,1)*IF(AND(K3376=1,'inputs and tables'!$K$15=1),data!C3377/data!C3376,1))</f>
        <v>323651.51294927287</v>
      </c>
      <c r="R3377" s="36">
        <f ca="1">1-O3377/MAX($O$202:O3377)</f>
        <v>9.6170318335547123E-2</v>
      </c>
      <c r="S3377" s="36">
        <f>1-N3377/MAX($N$202:N3377)</f>
        <v>2.5242893146705359E-2</v>
      </c>
    </row>
    <row r="3378" spans="1:19" x14ac:dyDescent="0.4">
      <c r="A3378" s="17">
        <f t="shared" si="160"/>
        <v>3376</v>
      </c>
      <c r="B3378">
        <v>1711929600</v>
      </c>
      <c r="C3378">
        <v>69681.820000000007</v>
      </c>
      <c r="D3378" s="14">
        <f t="shared" si="158"/>
        <v>45383</v>
      </c>
      <c r="F3378">
        <f ca="1">IF(A3378&lt;$F$2,"",AVERAGE(INDIRECT("C"&amp;A3378-$F$2+3):C3378))</f>
        <v>64023.61409090909</v>
      </c>
      <c r="G3378" s="2">
        <f ca="1">IF(A3378&lt;$G$2,"",IF(A3378=$G$2,AVERAGE(INDIRECT("C"&amp;A3378-$G$2+3):C3378),G3377+(2/($G$2+3))*(C3378-G3377)))</f>
        <v>63394.284482825002</v>
      </c>
      <c r="J3378">
        <f ca="1">IF(F3378="","",IF(C3378&lt;(F3378*(1-'inputs and tables'!$K$14)),0,IF(C3378&gt;(F3378*(1+'inputs and tables'!$K$14)),1,J3377)))</f>
        <v>1</v>
      </c>
      <c r="K3378">
        <f ca="1">IF(G3378="","",IF(C3378&lt;(G3378*(1-'inputs and tables'!$K$14)),0,IF(C3378&gt;(G3378*(1+'inputs and tables'!$K$14)),1,K3377)))</f>
        <v>1</v>
      </c>
      <c r="N3378" s="13">
        <f t="shared" si="159"/>
        <v>250753.24768793446</v>
      </c>
      <c r="O3378" s="10">
        <f ca="1">(O3377+(IF(J3377&lt;&gt;J3376,(-O3377*'inputs and tables'!$K$22-'inputs and tables'!$K$21)-O3377*'inputs and tables'!$K$22,0)*('inputs and tables'!$K$15+'inputs and tables'!$K$16)))*(IF(AND(J3377=0,'inputs and tables'!$K$16=1),(data!C3377/data!C3378-1)*'inputs and tables'!$K$18+1,1)*IF(AND(J3377=1,'inputs and tables'!$K$15=1),(data!C3378/data!C3377-1)*'inputs and tables'!$K$17+1,1))</f>
        <v>289258961.90818608</v>
      </c>
      <c r="P3378" s="10">
        <f ca="1">(P3377+(IF(K3377&lt;&gt;K3376,(-P3377*'inputs and tables'!$K$22-'inputs and tables'!$K$21)-P3377*'inputs and tables'!$K$22,0)*('inputs and tables'!$K$15+'inputs and tables'!$K$16)))*(IF(AND(K3377=0,'inputs and tables'!$K$16=1),data!C3377/data!C3378,1)*IF(AND(K3377=1,'inputs and tables'!$K$15=1),data!C3378/data!C3377,1))</f>
        <v>316355.3718469342</v>
      </c>
      <c r="R3378" s="36">
        <f ca="1">1-O3378/MAX($O$202:O3378)</f>
        <v>0.14201455019802378</v>
      </c>
      <c r="S3378" s="36">
        <f>1-N3378/MAX($N$202:N3378)</f>
        <v>4.7217038508490572E-2</v>
      </c>
    </row>
    <row r="3379" spans="1:19" x14ac:dyDescent="0.4">
      <c r="A3379" s="17">
        <f t="shared" si="160"/>
        <v>3377</v>
      </c>
      <c r="B3379">
        <v>1712016000</v>
      </c>
      <c r="C3379">
        <v>65464.14</v>
      </c>
      <c r="D3379" s="14">
        <f t="shared" si="158"/>
        <v>45384</v>
      </c>
      <c r="F3379">
        <f ca="1">IF(A3379&lt;$F$2,"",AVERAGE(INDIRECT("C"&amp;A3379-$F$2+3):C3379))</f>
        <v>64326.125681818179</v>
      </c>
      <c r="G3379" s="2">
        <f ca="1">IF(A3379&lt;$G$2,"",IF(A3379=$G$2,AVERAGE(INDIRECT("C"&amp;A3379-$G$2+3):C3379),G3378+(2/($G$2+3))*(C3379-G3378)))</f>
        <v>63482.363441002664</v>
      </c>
      <c r="J3379">
        <f ca="1">IF(F3379="","",IF(C3379&lt;(F3379*(1-'inputs and tables'!$K$14)),0,IF(C3379&gt;(F3379*(1+'inputs and tables'!$K$14)),1,J3378)))</f>
        <v>1</v>
      </c>
      <c r="K3379">
        <f ca="1">IF(G3379="","",IF(C3379&lt;(G3379*(1-'inputs and tables'!$K$14)),0,IF(C3379&gt;(G3379*(1+'inputs and tables'!$K$14)),1,K3378)))</f>
        <v>1</v>
      </c>
      <c r="N3379" s="13">
        <f t="shared" si="159"/>
        <v>235575.73140451289</v>
      </c>
      <c r="O3379" s="10">
        <f ca="1">(O3378+(IF(J3378&lt;&gt;J3377,(-O3378*'inputs and tables'!$K$22-'inputs and tables'!$K$21)-O3378*'inputs and tables'!$K$22,0)*('inputs and tables'!$K$15+'inputs and tables'!$K$16)))*(IF(AND(J3378=0,'inputs and tables'!$K$16=1),(data!C3378/data!C3379-1)*'inputs and tables'!$K$18+1,1)*IF(AND(J3378=1,'inputs and tables'!$K$15=1),(data!C3379/data!C3378-1)*'inputs and tables'!$K$17+1,1))</f>
        <v>249865560.42215899</v>
      </c>
      <c r="P3379" s="10">
        <f ca="1">(P3378+(IF(K3378&lt;&gt;K3377,(-P3378*'inputs and tables'!$K$22-'inputs and tables'!$K$21)-P3378*'inputs and tables'!$K$22,0)*('inputs and tables'!$K$15+'inputs and tables'!$K$16)))*(IF(AND(K3378=0,'inputs and tables'!$K$16=1),data!C3378/data!C3379,1)*IF(AND(K3378=1,'inputs and tables'!$K$15=1),data!C3379/data!C3378,1))</f>
        <v>297207.11015211366</v>
      </c>
      <c r="R3379" s="36">
        <f ca="1">1-O3379/MAX($O$202:O3379)</f>
        <v>0.25886128528361452</v>
      </c>
      <c r="S3379" s="36">
        <f>1-N3379/MAX($N$202:N3379)</f>
        <v>0.10488679571379211</v>
      </c>
    </row>
    <row r="3380" spans="1:19" x14ac:dyDescent="0.4">
      <c r="A3380" s="17">
        <f t="shared" si="160"/>
        <v>3378</v>
      </c>
      <c r="B3380">
        <v>1712102400</v>
      </c>
      <c r="C3380">
        <v>65987.92</v>
      </c>
      <c r="D3380" s="14">
        <f t="shared" si="158"/>
        <v>45385</v>
      </c>
      <c r="F3380">
        <f ca="1">IF(A3380&lt;$F$2,"",AVERAGE(INDIRECT("C"&amp;A3380-$F$2+3):C3380))</f>
        <v>64648.872727272726</v>
      </c>
      <c r="G3380" s="2">
        <f ca="1">IF(A3380&lt;$G$2,"",IF(A3380=$G$2,AVERAGE(INDIRECT("C"&amp;A3380-$G$2+3):C3380),G3379+(2/($G$2+3))*(C3380-G3379)))</f>
        <v>63588.982869045103</v>
      </c>
      <c r="J3380">
        <f ca="1">IF(F3380="","",IF(C3380&lt;(F3380*(1-'inputs and tables'!$K$14)),0,IF(C3380&gt;(F3380*(1+'inputs and tables'!$K$14)),1,J3379)))</f>
        <v>1</v>
      </c>
      <c r="K3380">
        <f ca="1">IF(G3380="","",IF(C3380&lt;(G3380*(1-'inputs and tables'!$K$14)),0,IF(C3380&gt;(G3380*(1+'inputs and tables'!$K$14)),1,K3379)))</f>
        <v>1</v>
      </c>
      <c r="N3380" s="13">
        <f t="shared" si="159"/>
        <v>237460.57792651802</v>
      </c>
      <c r="O3380" s="10">
        <f ca="1">(O3379+(IF(J3379&lt;&gt;J3378,(-O3379*'inputs and tables'!$K$22-'inputs and tables'!$K$21)-O3379*'inputs and tables'!$K$22,0)*('inputs and tables'!$K$15+'inputs and tables'!$K$16)))*(IF(AND(J3379=0,'inputs and tables'!$K$16=1),(data!C3379/data!C3380-1)*'inputs and tables'!$K$18+1,1)*IF(AND(J3379=1,'inputs and tables'!$K$15=1),(data!C3380/data!C3379-1)*'inputs and tables'!$K$17+1,1))</f>
        <v>254363714.86649016</v>
      </c>
      <c r="P3380" s="10">
        <f ca="1">(P3379+(IF(K3379&lt;&gt;K3378,(-P3379*'inputs and tables'!$K$22-'inputs and tables'!$K$21)-P3379*'inputs and tables'!$K$22,0)*('inputs and tables'!$K$15+'inputs and tables'!$K$16)))*(IF(AND(K3379=0,'inputs and tables'!$K$16=1),data!C3379/data!C3380,1)*IF(AND(K3379=1,'inputs and tables'!$K$15=1),data!C3380/data!C3379,1))</f>
        <v>299585.07066844328</v>
      </c>
      <c r="R3380" s="36">
        <f ca="1">1-O3380/MAX($O$202:O3380)</f>
        <v>0.24551908479053786</v>
      </c>
      <c r="S3380" s="36">
        <f>1-N3380/MAX($N$202:N3380)</f>
        <v>9.7724975606768183E-2</v>
      </c>
    </row>
    <row r="3381" spans="1:19" x14ac:dyDescent="0.4">
      <c r="A3381" s="17">
        <f t="shared" si="160"/>
        <v>3379</v>
      </c>
      <c r="B3381">
        <v>1712188800</v>
      </c>
      <c r="C3381">
        <v>68525.23</v>
      </c>
      <c r="D3381" s="14">
        <f t="shared" si="158"/>
        <v>45386</v>
      </c>
      <c r="F3381">
        <f ca="1">IF(A3381&lt;$F$2,"",AVERAGE(INDIRECT("C"&amp;A3381-$F$2+3):C3381))</f>
        <v>65018.138863636363</v>
      </c>
      <c r="G3381" s="2">
        <f ca="1">IF(A3381&lt;$G$2,"",IF(A3381=$G$2,AVERAGE(INDIRECT("C"&amp;A3381-$G$2+3):C3381),G3380+(2/($G$2+3))*(C3381-G3380)))</f>
        <v>63799.035938447436</v>
      </c>
      <c r="J3381">
        <f ca="1">IF(F3381="","",IF(C3381&lt;(F3381*(1-'inputs and tables'!$K$14)),0,IF(C3381&gt;(F3381*(1+'inputs and tables'!$K$14)),1,J3380)))</f>
        <v>1</v>
      </c>
      <c r="K3381">
        <f ca="1">IF(G3381="","",IF(C3381&lt;(G3381*(1-'inputs and tables'!$K$14)),0,IF(C3381&gt;(G3381*(1+'inputs and tables'!$K$14)),1,K3380)))</f>
        <v>1</v>
      </c>
      <c r="N3381" s="13">
        <f t="shared" si="159"/>
        <v>246591.20515311847</v>
      </c>
      <c r="O3381" s="10">
        <f ca="1">(O3380+(IF(J3380&lt;&gt;J3379,(-O3380*'inputs and tables'!$K$22-'inputs and tables'!$K$21)-O3380*'inputs and tables'!$K$22,0)*('inputs and tables'!$K$15+'inputs and tables'!$K$16)))*(IF(AND(J3380=0,'inputs and tables'!$K$16=1),(data!C3380/data!C3381-1)*'inputs and tables'!$K$18+1,1)*IF(AND(J3380=1,'inputs and tables'!$K$15=1),(data!C3381/data!C3380-1)*'inputs and tables'!$K$17+1,1))</f>
        <v>276370001.68501335</v>
      </c>
      <c r="P3381" s="10">
        <f ca="1">(P3380+(IF(K3380&lt;&gt;K3379,(-P3380*'inputs and tables'!$K$22-'inputs and tables'!$K$21)-P3380*'inputs and tables'!$K$22,0)*('inputs and tables'!$K$15+'inputs and tables'!$K$16)))*(IF(AND(K3380=0,'inputs and tables'!$K$16=1),data!C3380/data!C3381,1)*IF(AND(K3380=1,'inputs and tables'!$K$15=1),data!C3381/data!C3380,1))</f>
        <v>311104.45475658769</v>
      </c>
      <c r="R3381" s="36">
        <f ca="1">1-O3381/MAX($O$202:O3381)</f>
        <v>0.18024513867005432</v>
      </c>
      <c r="S3381" s="36">
        <f>1-N3381/MAX($N$202:N3381)</f>
        <v>6.303148258345137E-2</v>
      </c>
    </row>
    <row r="3382" spans="1:19" x14ac:dyDescent="0.4">
      <c r="A3382" s="17">
        <f t="shared" si="160"/>
        <v>3380</v>
      </c>
      <c r="B3382">
        <v>1712275200</v>
      </c>
      <c r="C3382">
        <v>67856.509999999995</v>
      </c>
      <c r="D3382" s="14">
        <f t="shared" si="158"/>
        <v>45387</v>
      </c>
      <c r="F3382">
        <f ca="1">IF(A3382&lt;$F$2,"",AVERAGE(INDIRECT("C"&amp;A3382-$F$2+3):C3382))</f>
        <v>65381.885227272724</v>
      </c>
      <c r="G3382" s="2">
        <f ca="1">IF(A3382&lt;$G$2,"",IF(A3382=$G$2,AVERAGE(INDIRECT("C"&amp;A3382-$G$2+3):C3382),G3381+(2/($G$2+3))*(C3382-G3381)))</f>
        <v>63971.694409151802</v>
      </c>
      <c r="J3382">
        <f ca="1">IF(F3382="","",IF(C3382&lt;(F3382*(1-'inputs and tables'!$K$14)),0,IF(C3382&gt;(F3382*(1+'inputs and tables'!$K$14)),1,J3381)))</f>
        <v>1</v>
      </c>
      <c r="K3382">
        <f ca="1">IF(G3382="","",IF(C3382&lt;(G3382*(1-'inputs and tables'!$K$14)),0,IF(C3382&gt;(G3382*(1+'inputs and tables'!$K$14)),1,K3381)))</f>
        <v>1</v>
      </c>
      <c r="N3382" s="13">
        <f t="shared" si="159"/>
        <v>244184.78534672022</v>
      </c>
      <c r="O3382" s="10">
        <f ca="1">(O3381+(IF(J3381&lt;&gt;J3380,(-O3381*'inputs and tables'!$K$22-'inputs and tables'!$K$21)-O3381*'inputs and tables'!$K$22,0)*('inputs and tables'!$K$15+'inputs and tables'!$K$16)))*(IF(AND(J3381=0,'inputs and tables'!$K$16=1),(data!C3381/data!C3382-1)*'inputs and tables'!$K$18+1,1)*IF(AND(J3381=1,'inputs and tables'!$K$15=1),(data!C3382/data!C3381-1)*'inputs and tables'!$K$17+1,1))</f>
        <v>270301699.0768308</v>
      </c>
      <c r="P3382" s="10">
        <f ca="1">(P3381+(IF(K3381&lt;&gt;K3380,(-P3381*'inputs and tables'!$K$22-'inputs and tables'!$K$21)-P3381*'inputs and tables'!$K$22,0)*('inputs and tables'!$K$15+'inputs and tables'!$K$16)))*(IF(AND(K3381=0,'inputs and tables'!$K$16=1),data!C3381/data!C3382,1)*IF(AND(K3381=1,'inputs and tables'!$K$15=1),data!C3382/data!C3381,1))</f>
        <v>308068.46682944277</v>
      </c>
      <c r="R3382" s="36">
        <f ca="1">1-O3382/MAX($O$202:O3382)</f>
        <v>0.19824463403043879</v>
      </c>
      <c r="S3382" s="36">
        <f>1-N3382/MAX($N$202:N3382)</f>
        <v>7.2175116059279176E-2</v>
      </c>
    </row>
    <row r="3383" spans="1:19" x14ac:dyDescent="0.4">
      <c r="A3383" s="17">
        <f t="shared" si="160"/>
        <v>3381</v>
      </c>
      <c r="B3383">
        <v>1712361600</v>
      </c>
      <c r="C3383">
        <v>68919.89</v>
      </c>
      <c r="D3383" s="14">
        <f t="shared" si="158"/>
        <v>45388</v>
      </c>
      <c r="F3383">
        <f ca="1">IF(A3383&lt;$F$2,"",AVERAGE(INDIRECT("C"&amp;A3383-$F$2+3):C3383))</f>
        <v>65783.275909090909</v>
      </c>
      <c r="G3383" s="2">
        <f ca="1">IF(A3383&lt;$G$2,"",IF(A3383=$G$2,AVERAGE(INDIRECT("C"&amp;A3383-$G$2+3):C3383),G3382+(2/($G$2+3))*(C3383-G3382)))</f>
        <v>64182.255923655983</v>
      </c>
      <c r="J3383">
        <f ca="1">IF(F3383="","",IF(C3383&lt;(F3383*(1-'inputs and tables'!$K$14)),0,IF(C3383&gt;(F3383*(1+'inputs and tables'!$K$14)),1,J3382)))</f>
        <v>1</v>
      </c>
      <c r="K3383">
        <f ca="1">IF(G3383="","",IF(C3383&lt;(G3383*(1-'inputs and tables'!$K$14)),0,IF(C3383&gt;(G3383*(1+'inputs and tables'!$K$14)),1,K3382)))</f>
        <v>1</v>
      </c>
      <c r="N3383" s="13">
        <f t="shared" si="159"/>
        <v>248011.40739141419</v>
      </c>
      <c r="O3383" s="10">
        <f ca="1">(O3382+(IF(J3382&lt;&gt;J3381,(-O3382*'inputs and tables'!$K$22-'inputs and tables'!$K$21)-O3382*'inputs and tables'!$K$22,0)*('inputs and tables'!$K$15+'inputs and tables'!$K$16)))*(IF(AND(J3382=0,'inputs and tables'!$K$16=1),(data!C3382/data!C3383-1)*'inputs and tables'!$K$18+1,1)*IF(AND(J3382=1,'inputs and tables'!$K$15=1),(data!C3383/data!C3382-1)*'inputs and tables'!$K$17+1,1))</f>
        <v>279832475.07341129</v>
      </c>
      <c r="P3383" s="10">
        <f ca="1">(P3382+(IF(K3382&lt;&gt;K3381,(-P3382*'inputs and tables'!$K$22-'inputs and tables'!$K$21)-P3382*'inputs and tables'!$K$22,0)*('inputs and tables'!$K$15+'inputs and tables'!$K$16)))*(IF(AND(K3382=0,'inputs and tables'!$K$16=1),data!C3382/data!C3383,1)*IF(AND(K3382=1,'inputs and tables'!$K$15=1),data!C3383/data!C3382,1))</f>
        <v>312896.21064145281</v>
      </c>
      <c r="R3383" s="36">
        <f ca="1">1-O3383/MAX($O$202:O3383)</f>
        <v>0.16997492346920284</v>
      </c>
      <c r="S3383" s="36">
        <f>1-N3383/MAX($N$202:N3383)</f>
        <v>5.7635163664366829E-2</v>
      </c>
    </row>
    <row r="3384" spans="1:19" x14ac:dyDescent="0.4">
      <c r="A3384" s="17">
        <f t="shared" si="160"/>
        <v>3382</v>
      </c>
      <c r="B3384">
        <v>1712448000</v>
      </c>
      <c r="C3384">
        <v>69350.34</v>
      </c>
      <c r="D3384" s="14">
        <f t="shared" ref="D3384:D3447" si="161">(B3384/86400)+DATE(1970,1,1)</f>
        <v>45389</v>
      </c>
      <c r="F3384">
        <f ca="1">IF(A3384&lt;$F$2,"",AVERAGE(INDIRECT("C"&amp;A3384-$F$2+3):C3384))</f>
        <v>66206.077954545457</v>
      </c>
      <c r="G3384" s="2">
        <f ca="1">IF(A3384&lt;$G$2,"",IF(A3384=$G$2,AVERAGE(INDIRECT("C"&amp;A3384-$G$2+3):C3384),G3383+(2/($G$2+3))*(C3384-G3383)))</f>
        <v>64402.174394989772</v>
      </c>
      <c r="J3384">
        <f ca="1">IF(F3384="","",IF(C3384&lt;(F3384*(1-'inputs and tables'!$K$14)),0,IF(C3384&gt;(F3384*(1+'inputs and tables'!$K$14)),1,J3383)))</f>
        <v>1</v>
      </c>
      <c r="K3384">
        <f ca="1">IF(G3384="","",IF(C3384&lt;(G3384*(1-'inputs and tables'!$K$14)),0,IF(C3384&gt;(G3384*(1+'inputs and tables'!$K$14)),1,K3383)))</f>
        <v>1</v>
      </c>
      <c r="N3384" s="13">
        <f t="shared" ref="N3384:N3447" si="162">(C3384/C3383)*N3383</f>
        <v>249560.40159775483</v>
      </c>
      <c r="O3384" s="10">
        <f ca="1">(O3383+(IF(J3383&lt;&gt;J3382,(-O3383*'inputs and tables'!$K$22-'inputs and tables'!$K$21)-O3383*'inputs and tables'!$K$22,0)*('inputs and tables'!$K$15+'inputs and tables'!$K$16)))*(IF(AND(J3383=0,'inputs and tables'!$K$16=1),(data!C3383/data!C3384-1)*'inputs and tables'!$K$18+1,1)*IF(AND(J3383=1,'inputs and tables'!$K$15=1),(data!C3384/data!C3383-1)*'inputs and tables'!$K$17+1,1))</f>
        <v>283764884.86127561</v>
      </c>
      <c r="P3384" s="10">
        <f ca="1">(P3383+(IF(K3383&lt;&gt;K3382,(-P3383*'inputs and tables'!$K$22-'inputs and tables'!$K$21)-P3383*'inputs and tables'!$K$22,0)*('inputs and tables'!$K$15+'inputs and tables'!$K$16)))*(IF(AND(K3383=0,'inputs and tables'!$K$16=1),data!C3383/data!C3384,1)*IF(AND(K3383=1,'inputs and tables'!$K$15=1),data!C3384/data!C3383,1))</f>
        <v>314850.45307960256</v>
      </c>
      <c r="R3384" s="36">
        <f ca="1">1-O3384/MAX($O$202:O3384)</f>
        <v>0.15831080644966722</v>
      </c>
      <c r="S3384" s="36">
        <f>1-N3384/MAX($N$202:N3384)</f>
        <v>5.1749476037751818E-2</v>
      </c>
    </row>
    <row r="3385" spans="1:19" x14ac:dyDescent="0.4">
      <c r="A3385" s="17">
        <f t="shared" si="160"/>
        <v>3383</v>
      </c>
      <c r="B3385">
        <v>1712534400</v>
      </c>
      <c r="C3385">
        <v>71622.53</v>
      </c>
      <c r="D3385" s="14">
        <f t="shared" si="161"/>
        <v>45390</v>
      </c>
      <c r="F3385">
        <f ca="1">IF(A3385&lt;$F$2,"",AVERAGE(INDIRECT("C"&amp;A3385-$F$2+3):C3385))</f>
        <v>66661.802500000005</v>
      </c>
      <c r="G3385" s="2">
        <f ca="1">IF(A3385&lt;$G$2,"",IF(A3385=$G$2,AVERAGE(INDIRECT("C"&amp;A3385-$G$2+3):C3385),G3384+(2/($G$2+3))*(C3385-G3384)))</f>
        <v>64709.42356967106</v>
      </c>
      <c r="J3385">
        <f ca="1">IF(F3385="","",IF(C3385&lt;(F3385*(1-'inputs and tables'!$K$14)),0,IF(C3385&gt;(F3385*(1+'inputs and tables'!$K$14)),1,J3384)))</f>
        <v>1</v>
      </c>
      <c r="K3385">
        <f ca="1">IF(G3385="","",IF(C3385&lt;(G3385*(1-'inputs and tables'!$K$14)),0,IF(C3385&gt;(G3385*(1+'inputs and tables'!$K$14)),1,K3384)))</f>
        <v>1</v>
      </c>
      <c r="N3385" s="13">
        <f t="shared" si="162"/>
        <v>257736.98225916762</v>
      </c>
      <c r="O3385" s="10">
        <f ca="1">(O3384+(IF(J3384&lt;&gt;J3383,(-O3384*'inputs and tables'!$K$22-'inputs and tables'!$K$21)-O3384*'inputs and tables'!$K$22,0)*('inputs and tables'!$K$15+'inputs and tables'!$K$16)))*(IF(AND(J3384=0,'inputs and tables'!$K$16=1),(data!C3384/data!C3385-1)*'inputs and tables'!$K$18+1,1)*IF(AND(J3384=1,'inputs and tables'!$K$15=1),(data!C3385/data!C3384-1)*'inputs and tables'!$K$17+1,1))</f>
        <v>304683706.61325431</v>
      </c>
      <c r="P3385" s="10">
        <f ca="1">(P3384+(IF(K3384&lt;&gt;K3383,(-P3384*'inputs and tables'!$K$22-'inputs and tables'!$K$21)-P3384*'inputs and tables'!$K$22,0)*('inputs and tables'!$K$15+'inputs and tables'!$K$16)))*(IF(AND(K3384=0,'inputs and tables'!$K$16=1),data!C3384/data!C3385,1)*IF(AND(K3384=1,'inputs and tables'!$K$15=1),data!C3385/data!C3384,1))</f>
        <v>325166.1927137982</v>
      </c>
      <c r="R3385" s="36">
        <f ca="1">1-O3385/MAX($O$202:O3385)</f>
        <v>9.6262444760891963E-2</v>
      </c>
      <c r="S3385" s="36">
        <f>1-N3385/MAX($N$202:N3385)</f>
        <v>2.0681057944318071E-2</v>
      </c>
    </row>
    <row r="3386" spans="1:19" x14ac:dyDescent="0.4">
      <c r="A3386" s="17">
        <f t="shared" si="160"/>
        <v>3384</v>
      </c>
      <c r="B3386">
        <v>1712620800</v>
      </c>
      <c r="C3386">
        <v>69117.009999999995</v>
      </c>
      <c r="D3386" s="14">
        <f t="shared" si="161"/>
        <v>45391</v>
      </c>
      <c r="F3386">
        <f ca="1">IF(A3386&lt;$F$2,"",AVERAGE(INDIRECT("C"&amp;A3386-$F$2+3):C3386))</f>
        <v>67056.939090909073</v>
      </c>
      <c r="G3386" s="2">
        <f ca="1">IF(A3386&lt;$G$2,"",IF(A3386=$G$2,AVERAGE(INDIRECT("C"&amp;A3386-$G$2+3):C3386),G3385+(2/($G$2+3))*(C3386-G3385)))</f>
        <v>64896.980439046762</v>
      </c>
      <c r="J3386">
        <f ca="1">IF(F3386="","",IF(C3386&lt;(F3386*(1-'inputs and tables'!$K$14)),0,IF(C3386&gt;(F3386*(1+'inputs and tables'!$K$14)),1,J3385)))</f>
        <v>1</v>
      </c>
      <c r="K3386">
        <f ca="1">IF(G3386="","",IF(C3386&lt;(G3386*(1-'inputs and tables'!$K$14)),0,IF(C3386&gt;(G3386*(1+'inputs and tables'!$K$14)),1,K3385)))</f>
        <v>1</v>
      </c>
      <c r="N3386" s="13">
        <f t="shared" si="162"/>
        <v>248720.75281586268</v>
      </c>
      <c r="O3386" s="10">
        <f ca="1">(O3385+(IF(J3385&lt;&gt;J3384,(-O3385*'inputs and tables'!$K$22-'inputs and tables'!$K$21)-O3385*'inputs and tables'!$K$22,0)*('inputs and tables'!$K$15+'inputs and tables'!$K$16)))*(IF(AND(J3385=0,'inputs and tables'!$K$16=1),(data!C3385/data!C3386-1)*'inputs and tables'!$K$18+1,1)*IF(AND(J3385=1,'inputs and tables'!$K$15=1),(data!C3386/data!C3385-1)*'inputs and tables'!$K$17+1,1))</f>
        <v>280702006.70212722</v>
      </c>
      <c r="P3386" s="10">
        <f ca="1">(P3385+(IF(K3385&lt;&gt;K3384,(-P3385*'inputs and tables'!$K$22-'inputs and tables'!$K$21)-P3385*'inputs and tables'!$K$22,0)*('inputs and tables'!$K$15+'inputs and tables'!$K$16)))*(IF(AND(K3385=0,'inputs and tables'!$K$16=1),data!C3385/data!C3386,1)*IF(AND(K3385=1,'inputs and tables'!$K$15=1),data!C3386/data!C3385,1))</f>
        <v>313791.13518415944</v>
      </c>
      <c r="R3386" s="36">
        <f ca="1">1-O3386/MAX($O$202:O3386)</f>
        <v>0.16739576228899478</v>
      </c>
      <c r="S3386" s="36">
        <f>1-N3386/MAX($N$202:N3386)</f>
        <v>5.4939875605455768E-2</v>
      </c>
    </row>
    <row r="3387" spans="1:19" x14ac:dyDescent="0.4">
      <c r="A3387" s="17">
        <f t="shared" si="160"/>
        <v>3385</v>
      </c>
      <c r="B3387">
        <v>1712707200</v>
      </c>
      <c r="C3387">
        <v>70634.039999999994</v>
      </c>
      <c r="D3387" s="14">
        <f t="shared" si="161"/>
        <v>45392</v>
      </c>
      <c r="F3387">
        <f ca="1">IF(A3387&lt;$F$2,"",AVERAGE(INDIRECT("C"&amp;A3387-$F$2+3):C3387))</f>
        <v>67422.860909090901</v>
      </c>
      <c r="G3387" s="2">
        <f ca="1">IF(A3387&lt;$G$2,"",IF(A3387=$G$2,AVERAGE(INDIRECT("C"&amp;A3387-$G$2+3):C3387),G3386+(2/($G$2+3))*(C3387-G3386)))</f>
        <v>65141.11063312988</v>
      </c>
      <c r="J3387">
        <f ca="1">IF(F3387="","",IF(C3387&lt;(F3387*(1-'inputs and tables'!$K$14)),0,IF(C3387&gt;(F3387*(1+'inputs and tables'!$K$14)),1,J3386)))</f>
        <v>1</v>
      </c>
      <c r="K3387">
        <f ca="1">IF(G3387="","",IF(C3387&lt;(G3387*(1-'inputs and tables'!$K$14)),0,IF(C3387&gt;(G3387*(1+'inputs and tables'!$K$14)),1,K3386)))</f>
        <v>1</v>
      </c>
      <c r="N3387" s="13">
        <f t="shared" si="162"/>
        <v>254179.85533844357</v>
      </c>
      <c r="O3387" s="10">
        <f ca="1">(O3386+(IF(J3386&lt;&gt;J3385,(-O3386*'inputs and tables'!$K$22-'inputs and tables'!$K$21)-O3386*'inputs and tables'!$K$22,0)*('inputs and tables'!$K$15+'inputs and tables'!$K$16)))*(IF(AND(J3386=0,'inputs and tables'!$K$16=1),(data!C3386/data!C3387-1)*'inputs and tables'!$K$18+1,1)*IF(AND(J3386=1,'inputs and tables'!$K$15=1),(data!C3387/data!C3386-1)*'inputs and tables'!$K$17+1,1))</f>
        <v>294564369.55262506</v>
      </c>
      <c r="P3387" s="10">
        <f ca="1">(P3386+(IF(K3386&lt;&gt;K3385,(-P3386*'inputs and tables'!$K$22-'inputs and tables'!$K$21)-P3386*'inputs and tables'!$K$22,0)*('inputs and tables'!$K$15+'inputs and tables'!$K$16)))*(IF(AND(K3386=0,'inputs and tables'!$K$16=1),data!C3386/data!C3387,1)*IF(AND(K3386=1,'inputs and tables'!$K$15=1),data!C3387/data!C3386,1))</f>
        <v>320678.44940403709</v>
      </c>
      <c r="R3387" s="36">
        <f ca="1">1-O3387/MAX($O$202:O3387)</f>
        <v>0.12627791568143565</v>
      </c>
      <c r="S3387" s="36">
        <f>1-N3387/MAX($N$202:N3387)</f>
        <v>3.4197014180890939E-2</v>
      </c>
    </row>
    <row r="3388" spans="1:19" x14ac:dyDescent="0.4">
      <c r="A3388" s="17">
        <f t="shared" si="160"/>
        <v>3386</v>
      </c>
      <c r="B3388">
        <v>1712793600</v>
      </c>
      <c r="C3388">
        <v>70020.73</v>
      </c>
      <c r="D3388" s="14">
        <f t="shared" si="161"/>
        <v>45393</v>
      </c>
      <c r="F3388">
        <f ca="1">IF(A3388&lt;$F$2,"",AVERAGE(INDIRECT("C"&amp;A3388-$F$2+3):C3388))</f>
        <v>67717.034999999974</v>
      </c>
      <c r="G3388" s="2">
        <f ca="1">IF(A3388&lt;$G$2,"",IF(A3388=$G$2,AVERAGE(INDIRECT("C"&amp;A3388-$G$2+3):C3388),G3387+(2/($G$2+3))*(C3388-G3387)))</f>
        <v>65348.754010443503</v>
      </c>
      <c r="J3388">
        <f ca="1">IF(F3388="","",IF(C3388&lt;(F3388*(1-'inputs and tables'!$K$14)),0,IF(C3388&gt;(F3388*(1+'inputs and tables'!$K$14)),1,J3387)))</f>
        <v>1</v>
      </c>
      <c r="K3388">
        <f ca="1">IF(G3388="","",IF(C3388&lt;(G3388*(1-'inputs and tables'!$K$14)),0,IF(C3388&gt;(G3388*(1+'inputs and tables'!$K$14)),1,K3387)))</f>
        <v>1</v>
      </c>
      <c r="N3388" s="13">
        <f t="shared" si="162"/>
        <v>251972.83097628588</v>
      </c>
      <c r="O3388" s="10">
        <f ca="1">(O3387+(IF(J3387&lt;&gt;J3386,(-O3387*'inputs and tables'!$K$22-'inputs and tables'!$K$21)-O3387*'inputs and tables'!$K$22,0)*('inputs and tables'!$K$15+'inputs and tables'!$K$16)))*(IF(AND(J3387=0,'inputs and tables'!$K$16=1),(data!C3387/data!C3388-1)*'inputs and tables'!$K$18+1,1)*IF(AND(J3387=1,'inputs and tables'!$K$15=1),(data!C3388/data!C3387-1)*'inputs and tables'!$K$17+1,1))</f>
        <v>288809589.48690581</v>
      </c>
      <c r="P3388" s="10">
        <f ca="1">(P3387+(IF(K3387&lt;&gt;K3386,(-P3387*'inputs and tables'!$K$22-'inputs and tables'!$K$21)-P3387*'inputs and tables'!$K$22,0)*('inputs and tables'!$K$15+'inputs and tables'!$K$16)))*(IF(AND(K3387=0,'inputs and tables'!$K$16=1),data!C3387/data!C3388,1)*IF(AND(K3387=1,'inputs and tables'!$K$15=1),data!C3388/data!C3387,1))</f>
        <v>317894.02280456765</v>
      </c>
      <c r="R3388" s="36">
        <f ca="1">1-O3388/MAX($O$202:O3388)</f>
        <v>0.14334745617423728</v>
      </c>
      <c r="S3388" s="36">
        <f>1-N3388/MAX($N$202:N3388)</f>
        <v>4.258300809023996E-2</v>
      </c>
    </row>
    <row r="3389" spans="1:19" x14ac:dyDescent="0.4">
      <c r="A3389" s="17">
        <f t="shared" si="160"/>
        <v>3387</v>
      </c>
      <c r="B3389">
        <v>1712880000</v>
      </c>
      <c r="C3389">
        <v>67148.61</v>
      </c>
      <c r="D3389" s="14">
        <f t="shared" si="161"/>
        <v>45394</v>
      </c>
      <c r="F3389">
        <f ca="1">IF(A3389&lt;$F$2,"",AVERAGE(INDIRECT("C"&amp;A3389-$F$2+3):C3389))</f>
        <v>67822.255681818147</v>
      </c>
      <c r="G3389" s="2">
        <f ca="1">IF(A3389&lt;$G$2,"",IF(A3389=$G$2,AVERAGE(INDIRECT("C"&amp;A3389-$G$2+3):C3389),G3388+(2/($G$2+3))*(C3389-G3388)))</f>
        <v>65425.343627020375</v>
      </c>
      <c r="J3389">
        <f ca="1">IF(F3389="","",IF(C3389&lt;(F3389*(1-'inputs and tables'!$K$14)),0,IF(C3389&gt;(F3389*(1+'inputs and tables'!$K$14)),1,J3388)))</f>
        <v>0</v>
      </c>
      <c r="K3389">
        <f ca="1">IF(G3389="","",IF(C3389&lt;(G3389*(1-'inputs and tables'!$K$14)),0,IF(C3389&gt;(G3389*(1+'inputs and tables'!$K$14)),1,K3388)))</f>
        <v>1</v>
      </c>
      <c r="N3389" s="13">
        <f t="shared" si="162"/>
        <v>241637.37450070202</v>
      </c>
      <c r="O3389" s="10">
        <f ca="1">(O3388+(IF(J3388&lt;&gt;J3387,(-O3388*'inputs and tables'!$K$22-'inputs and tables'!$K$21)-O3388*'inputs and tables'!$K$22,0)*('inputs and tables'!$K$15+'inputs and tables'!$K$16)))*(IF(AND(J3388=0,'inputs and tables'!$K$16=1),(data!C3388/data!C3389-1)*'inputs and tables'!$K$18+1,1)*IF(AND(J3388=1,'inputs and tables'!$K$15=1),(data!C3389/data!C3388-1)*'inputs and tables'!$K$17+1,1))</f>
        <v>262155118.07745966</v>
      </c>
      <c r="P3389" s="10">
        <f ca="1">(P3388+(IF(K3388&lt;&gt;K3387,(-P3388*'inputs and tables'!$K$22-'inputs and tables'!$K$21)-P3388*'inputs and tables'!$K$22,0)*('inputs and tables'!$K$15+'inputs and tables'!$K$16)))*(IF(AND(K3388=0,'inputs and tables'!$K$16=1),data!C3388/data!C3389,1)*IF(AND(K3388=1,'inputs and tables'!$K$15=1),data!C3389/data!C3388,1))</f>
        <v>304854.60175343812</v>
      </c>
      <c r="R3389" s="36">
        <f ca="1">1-O3389/MAX($O$202:O3389)</f>
        <v>0.22240861469670514</v>
      </c>
      <c r="S3389" s="36">
        <f>1-N3389/MAX($N$202:N3389)</f>
        <v>8.1854470852822714E-2</v>
      </c>
    </row>
    <row r="3390" spans="1:19" x14ac:dyDescent="0.4">
      <c r="A3390" s="17">
        <f t="shared" si="160"/>
        <v>3388</v>
      </c>
      <c r="B3390">
        <v>1712966400</v>
      </c>
      <c r="C3390">
        <v>64024.77</v>
      </c>
      <c r="D3390" s="14">
        <f t="shared" si="161"/>
        <v>45395</v>
      </c>
      <c r="F3390">
        <f ca="1">IF(A3390&lt;$F$2,"",AVERAGE(INDIRECT("C"&amp;A3390-$F$2+3):C3390))</f>
        <v>67886.931590909066</v>
      </c>
      <c r="G3390" s="2">
        <f ca="1">IF(A3390&lt;$G$2,"",IF(A3390=$G$2,AVERAGE(INDIRECT("C"&amp;A3390-$G$2+3):C3390),G3389+(2/($G$2+3))*(C3390-G3389)))</f>
        <v>65365.744749274825</v>
      </c>
      <c r="J3390">
        <f ca="1">IF(F3390="","",IF(C3390&lt;(F3390*(1-'inputs and tables'!$K$14)),0,IF(C3390&gt;(F3390*(1+'inputs and tables'!$K$14)),1,J3389)))</f>
        <v>0</v>
      </c>
      <c r="K3390">
        <f ca="1">IF(G3390="","",IF(C3390&lt;(G3390*(1-'inputs and tables'!$K$14)),0,IF(C3390&gt;(G3390*(1+'inputs and tables'!$K$14)),1,K3389)))</f>
        <v>0</v>
      </c>
      <c r="N3390" s="13">
        <f t="shared" si="162"/>
        <v>230396.09197884082</v>
      </c>
      <c r="O3390" s="10">
        <f ca="1">(O3389+(IF(J3389&lt;&gt;J3388,(-O3389*'inputs and tables'!$K$22-'inputs and tables'!$K$21)-O3389*'inputs and tables'!$K$22,0)*('inputs and tables'!$K$15+'inputs and tables'!$K$16)))*(IF(AND(J3389=0,'inputs and tables'!$K$16=1),(data!C3389/data!C3390-1)*'inputs and tables'!$K$18+1,1)*IF(AND(J3389=1,'inputs and tables'!$K$15=1),(data!C3390/data!C3389-1)*'inputs and tables'!$K$17+1,1))</f>
        <v>274396067.01782316</v>
      </c>
      <c r="P3390" s="10">
        <f ca="1">(P3389+(IF(K3389&lt;&gt;K3388,(-P3389*'inputs and tables'!$K$22-'inputs and tables'!$K$21)-P3389*'inputs and tables'!$K$22,0)*('inputs and tables'!$K$15+'inputs and tables'!$K$16)))*(IF(AND(K3389=0,'inputs and tables'!$K$16=1),data!C3389/data!C3390,1)*IF(AND(K3389=1,'inputs and tables'!$K$15=1),data!C3390/data!C3389,1))</f>
        <v>290672.37223086931</v>
      </c>
      <c r="R3390" s="36">
        <f ca="1">1-O3390/MAX($O$202:O3390)</f>
        <v>0.18610012484623528</v>
      </c>
      <c r="S3390" s="36">
        <f>1-N3390/MAX($N$202:N3390)</f>
        <v>0.12456778583836181</v>
      </c>
    </row>
    <row r="3391" spans="1:19" x14ac:dyDescent="0.4">
      <c r="A3391" s="17">
        <f t="shared" si="160"/>
        <v>3389</v>
      </c>
      <c r="B3391">
        <v>1713052800</v>
      </c>
      <c r="C3391">
        <v>65777.05</v>
      </c>
      <c r="D3391" s="14">
        <f t="shared" si="161"/>
        <v>45396</v>
      </c>
      <c r="F3391">
        <f ca="1">IF(A3391&lt;$F$2,"",AVERAGE(INDIRECT("C"&amp;A3391-$F$2+3):C3391))</f>
        <v>67962.848181818146</v>
      </c>
      <c r="G3391" s="2">
        <f ca="1">IF(A3391&lt;$G$2,"",IF(A3391=$G$2,AVERAGE(INDIRECT("C"&amp;A3391-$G$2+3):C3391),G3390+(2/($G$2+3))*(C3391-G3390)))</f>
        <v>65383.24710036951</v>
      </c>
      <c r="J3391">
        <f ca="1">IF(F3391="","",IF(C3391&lt;(F3391*(1-'inputs and tables'!$K$14)),0,IF(C3391&gt;(F3391*(1+'inputs and tables'!$K$14)),1,J3390)))</f>
        <v>0</v>
      </c>
      <c r="K3391">
        <f ca="1">IF(G3391="","",IF(C3391&lt;(G3391*(1-'inputs and tables'!$K$14)),0,IF(C3391&gt;(G3391*(1+'inputs and tables'!$K$14)),1,K3390)))</f>
        <v>1</v>
      </c>
      <c r="N3391" s="13">
        <f t="shared" si="162"/>
        <v>236701.75249199354</v>
      </c>
      <c r="O3391" s="10">
        <f ca="1">(O3390+(IF(J3390&lt;&gt;J3389,(-O3390*'inputs and tables'!$K$22-'inputs and tables'!$K$21)-O3390*'inputs and tables'!$K$22,0)*('inputs and tables'!$K$15+'inputs and tables'!$K$16)))*(IF(AND(J3390=0,'inputs and tables'!$K$16=1),(data!C3390/data!C3391-1)*'inputs and tables'!$K$18+1,1)*IF(AND(J3390=1,'inputs and tables'!$K$15=1),(data!C3391/data!C3390-1)*'inputs and tables'!$K$17+1,1))</f>
        <v>267086241.77765211</v>
      </c>
      <c r="P3391" s="10">
        <f ca="1">(P3390+(IF(K3390&lt;&gt;K3389,(-P3390*'inputs and tables'!$K$22-'inputs and tables'!$K$21)-P3390*'inputs and tables'!$K$22,0)*('inputs and tables'!$K$15+'inputs and tables'!$K$16)))*(IF(AND(K3390=0,'inputs and tables'!$K$16=1),data!C3390/data!C3391,1)*IF(AND(K3390=1,'inputs and tables'!$K$15=1),data!C3391/data!C3390,1))</f>
        <v>282363.09341755096</v>
      </c>
      <c r="R3391" s="36">
        <f ca="1">1-O3391/MAX($O$202:O3391)</f>
        <v>0.20778216247538472</v>
      </c>
      <c r="S3391" s="36">
        <f>1-N3391/MAX($N$202:N3391)</f>
        <v>0.10060827204032452</v>
      </c>
    </row>
    <row r="3392" spans="1:19" x14ac:dyDescent="0.4">
      <c r="A3392" s="17">
        <f t="shared" si="160"/>
        <v>3390</v>
      </c>
      <c r="B3392">
        <v>1713139200</v>
      </c>
      <c r="C3392">
        <v>63452.18</v>
      </c>
      <c r="D3392" s="14">
        <f t="shared" si="161"/>
        <v>45397</v>
      </c>
      <c r="F3392">
        <f ca="1">IF(A3392&lt;$F$2,"",AVERAGE(INDIRECT("C"&amp;A3392-$F$2+3):C3392))</f>
        <v>67994.811818181784</v>
      </c>
      <c r="G3392" s="2">
        <f ca="1">IF(A3392&lt;$G$2,"",IF(A3392=$G$2,AVERAGE(INDIRECT("C"&amp;A3392-$G$2+3):C3392),G3391+(2/($G$2+3))*(C3392-G3391)))</f>
        <v>65301.074032268683</v>
      </c>
      <c r="J3392">
        <f ca="1">IF(F3392="","",IF(C3392&lt;(F3392*(1-'inputs and tables'!$K$14)),0,IF(C3392&gt;(F3392*(1+'inputs and tables'!$K$14)),1,J3391)))</f>
        <v>0</v>
      </c>
      <c r="K3392">
        <f ca="1">IF(G3392="","",IF(C3392&lt;(G3392*(1-'inputs and tables'!$K$14)),0,IF(C3392&gt;(G3392*(1+'inputs and tables'!$K$14)),1,K3391)))</f>
        <v>0</v>
      </c>
      <c r="N3392" s="13">
        <f t="shared" si="162"/>
        <v>228335.60041743162</v>
      </c>
      <c r="O3392" s="10">
        <f ca="1">(O3391+(IF(J3391&lt;&gt;J3390,(-O3391*'inputs and tables'!$K$22-'inputs and tables'!$K$21)-O3391*'inputs and tables'!$K$22,0)*('inputs and tables'!$K$15+'inputs and tables'!$K$16)))*(IF(AND(J3391=0,'inputs and tables'!$K$16=1),(data!C3391/data!C3392-1)*'inputs and tables'!$K$18+1,1)*IF(AND(J3391=1,'inputs and tables'!$K$15=1),(data!C3392/data!C3391-1)*'inputs and tables'!$K$17+1,1))</f>
        <v>276872206.43515658</v>
      </c>
      <c r="P3392" s="10">
        <f ca="1">(P3391+(IF(K3391&lt;&gt;K3390,(-P3391*'inputs and tables'!$K$22-'inputs and tables'!$K$21)-P3391*'inputs and tables'!$K$22,0)*('inputs and tables'!$K$15+'inputs and tables'!$K$16)))*(IF(AND(K3391=0,'inputs and tables'!$K$16=1),data!C3391/data!C3392,1)*IF(AND(K3391=1,'inputs and tables'!$K$15=1),data!C3392/data!C3391,1))</f>
        <v>271838.28890516498</v>
      </c>
      <c r="R3392" s="36">
        <f ca="1">1-O3392/MAX($O$202:O3392)</f>
        <v>0.1787555240852482</v>
      </c>
      <c r="S3392" s="36">
        <f>1-N3392/MAX($N$202:N3392)</f>
        <v>0.13239700149203482</v>
      </c>
    </row>
    <row r="3393" spans="1:19" x14ac:dyDescent="0.4">
      <c r="A3393" s="17">
        <f t="shared" si="160"/>
        <v>3391</v>
      </c>
      <c r="B3393">
        <v>1713225600</v>
      </c>
      <c r="C3393">
        <v>63814.94</v>
      </c>
      <c r="D3393" s="14">
        <f t="shared" si="161"/>
        <v>45398</v>
      </c>
      <c r="F3393">
        <f ca="1">IF(A3393&lt;$F$2,"",AVERAGE(INDIRECT("C"&amp;A3393-$F$2+3):C3393))</f>
        <v>68009.822045454508</v>
      </c>
      <c r="G3393" s="2">
        <f ca="1">IF(A3393&lt;$G$2,"",IF(A3393=$G$2,AVERAGE(INDIRECT("C"&amp;A3393-$G$2+3):C3393),G3392+(2/($G$2+3))*(C3393-G3392)))</f>
        <v>65237.834286214696</v>
      </c>
      <c r="J3393">
        <f ca="1">IF(F3393="","",IF(C3393&lt;(F3393*(1-'inputs and tables'!$K$14)),0,IF(C3393&gt;(F3393*(1+'inputs and tables'!$K$14)),1,J3392)))</f>
        <v>0</v>
      </c>
      <c r="K3393">
        <f ca="1">IF(G3393="","",IF(C3393&lt;(G3393*(1-'inputs and tables'!$K$14)),0,IF(C3393&gt;(G3393*(1+'inputs and tables'!$K$14)),1,K3392)))</f>
        <v>0</v>
      </c>
      <c r="N3393" s="13">
        <f t="shared" si="162"/>
        <v>229641.0090323512</v>
      </c>
      <c r="O3393" s="10">
        <f ca="1">(O3392+(IF(J3392&lt;&gt;J3391,(-O3392*'inputs and tables'!$K$22-'inputs and tables'!$K$21)-O3392*'inputs and tables'!$K$22,0)*('inputs and tables'!$K$15+'inputs and tables'!$K$16)))*(IF(AND(J3392=0,'inputs and tables'!$K$16=1),(data!C3392/data!C3393-1)*'inputs and tables'!$K$18+1,1)*IF(AND(J3392=1,'inputs and tables'!$K$15=1),(data!C3393/data!C3392-1)*'inputs and tables'!$K$17+1,1))</f>
        <v>275298309.13765198</v>
      </c>
      <c r="P3393" s="10">
        <f ca="1">(P3392+(IF(K3392&lt;&gt;K3391,(-P3392*'inputs and tables'!$K$22-'inputs and tables'!$K$21)-P3392*'inputs and tables'!$K$22,0)*('inputs and tables'!$K$15+'inputs and tables'!$K$16)))*(IF(AND(K3392=0,'inputs and tables'!$K$16=1),data!C3392/data!C3393,1)*IF(AND(K3392=1,'inputs and tables'!$K$15=1),data!C3393/data!C3392,1))</f>
        <v>269752.42121085635</v>
      </c>
      <c r="R3393" s="36">
        <f ca="1">1-O3393/MAX($O$202:O3393)</f>
        <v>0.1834239394450814</v>
      </c>
      <c r="S3393" s="36">
        <f>1-N3393/MAX($N$202:N3393)</f>
        <v>0.12743686200212678</v>
      </c>
    </row>
    <row r="3394" spans="1:19" x14ac:dyDescent="0.4">
      <c r="A3394" s="17">
        <f t="shared" si="160"/>
        <v>3392</v>
      </c>
      <c r="B3394">
        <v>1713312000</v>
      </c>
      <c r="C3394">
        <v>61279.360000000001</v>
      </c>
      <c r="D3394" s="14">
        <f t="shared" si="161"/>
        <v>45399</v>
      </c>
      <c r="F3394">
        <f ca="1">IF(A3394&lt;$F$2,"",AVERAGE(INDIRECT("C"&amp;A3394-$F$2+3):C3394))</f>
        <v>67848.895227272704</v>
      </c>
      <c r="G3394" s="2">
        <f ca="1">IF(A3394&lt;$G$2,"",IF(A3394=$G$2,AVERAGE(INDIRECT("C"&amp;A3394-$G$2+3):C3394),G3393+(2/($G$2+3))*(C3394-G3393)))</f>
        <v>65069.388571907686</v>
      </c>
      <c r="J3394">
        <f ca="1">IF(F3394="","",IF(C3394&lt;(F3394*(1-'inputs and tables'!$K$14)),0,IF(C3394&gt;(F3394*(1+'inputs and tables'!$K$14)),1,J3393)))</f>
        <v>0</v>
      </c>
      <c r="K3394">
        <f ca="1">IF(G3394="","",IF(C3394&lt;(G3394*(1-'inputs and tables'!$K$14)),0,IF(C3394&gt;(G3394*(1+'inputs and tables'!$K$14)),1,K3393)))</f>
        <v>0</v>
      </c>
      <c r="N3394" s="13">
        <f t="shared" si="162"/>
        <v>220516.60729065482</v>
      </c>
      <c r="O3394" s="10">
        <f ca="1">(O3393+(IF(J3393&lt;&gt;J3392,(-O3393*'inputs and tables'!$K$22-'inputs and tables'!$K$21)-O3393*'inputs and tables'!$K$22,0)*('inputs and tables'!$K$15+'inputs and tables'!$K$16)))*(IF(AND(J3393=0,'inputs and tables'!$K$16=1),(data!C3393/data!C3394-1)*'inputs and tables'!$K$18+1,1)*IF(AND(J3393=1,'inputs and tables'!$K$15=1),(data!C3394/data!C3393-1)*'inputs and tables'!$K$17+1,1))</f>
        <v>286689434.74149722</v>
      </c>
      <c r="P3394" s="10">
        <f ca="1">(P3393+(IF(K3393&lt;&gt;K3392,(-P3393*'inputs and tables'!$K$22-'inputs and tables'!$K$21)-P3393*'inputs and tables'!$K$22,0)*('inputs and tables'!$K$15+'inputs and tables'!$K$16)))*(IF(AND(K3393=0,'inputs and tables'!$K$16=1),data!C3393/data!C3394,1)*IF(AND(K3393=1,'inputs and tables'!$K$15=1),data!C3394/data!C3393,1))</f>
        <v>280914.07244503743</v>
      </c>
      <c r="R3394" s="36">
        <f ca="1">1-O3394/MAX($O$202:O3394)</f>
        <v>0.14963615302528455</v>
      </c>
      <c r="S3394" s="36">
        <f>1-N3394/MAX($N$202:N3394)</f>
        <v>0.16210670015357931</v>
      </c>
    </row>
    <row r="3395" spans="1:19" x14ac:dyDescent="0.4">
      <c r="A3395" s="17">
        <f t="shared" si="160"/>
        <v>3393</v>
      </c>
      <c r="B3395">
        <v>1713398400</v>
      </c>
      <c r="C3395">
        <v>63513.85</v>
      </c>
      <c r="D3395" s="14">
        <f t="shared" si="161"/>
        <v>45400</v>
      </c>
      <c r="F3395">
        <f ca="1">IF(A3395&lt;$F$2,"",AVERAGE(INDIRECT("C"&amp;A3395-$F$2+3):C3395))</f>
        <v>67842.37409090907</v>
      </c>
      <c r="G3395" s="2">
        <f ca="1">IF(A3395&lt;$G$2,"",IF(A3395=$G$2,AVERAGE(INDIRECT("C"&amp;A3395-$G$2+3):C3395),G3394+(2/($G$2+3))*(C3395-G3394)))</f>
        <v>65003.195441188211</v>
      </c>
      <c r="J3395">
        <f ca="1">IF(F3395="","",IF(C3395&lt;(F3395*(1-'inputs and tables'!$K$14)),0,IF(C3395&gt;(F3395*(1+'inputs and tables'!$K$14)),1,J3394)))</f>
        <v>0</v>
      </c>
      <c r="K3395">
        <f ca="1">IF(G3395="","",IF(C3395&lt;(G3395*(1-'inputs and tables'!$K$14)),0,IF(C3395&gt;(G3395*(1+'inputs and tables'!$K$14)),1,K3394)))</f>
        <v>0</v>
      </c>
      <c r="N3395" s="13">
        <f t="shared" si="162"/>
        <v>228557.52276080492</v>
      </c>
      <c r="O3395" s="10">
        <f ca="1">(O3394+(IF(J3394&lt;&gt;J3393,(-O3394*'inputs and tables'!$K$22-'inputs and tables'!$K$21)-O3394*'inputs and tables'!$K$22,0)*('inputs and tables'!$K$15+'inputs and tables'!$K$16)))*(IF(AND(J3394=0,'inputs and tables'!$K$16=1),(data!C3394/data!C3395-1)*'inputs and tables'!$K$18+1,1)*IF(AND(J3394=1,'inputs and tables'!$K$15=1),(data!C3395/data!C3394-1)*'inputs and tables'!$K$17+1,1))</f>
        <v>276603372.01603609</v>
      </c>
      <c r="P3395" s="10">
        <f ca="1">(P3394+(IF(K3394&lt;&gt;K3393,(-P3394*'inputs and tables'!$K$22-'inputs and tables'!$K$21)-P3394*'inputs and tables'!$K$22,0)*('inputs and tables'!$K$15+'inputs and tables'!$K$16)))*(IF(AND(K3394=0,'inputs and tables'!$K$16=1),data!C3394/data!C3395,1)*IF(AND(K3394=1,'inputs and tables'!$K$15=1),data!C3395/data!C3394,1))</f>
        <v>271031.1935810147</v>
      </c>
      <c r="R3395" s="36">
        <f ca="1">1-O3395/MAX($O$202:O3395)</f>
        <v>0.17955292727887695</v>
      </c>
      <c r="S3395" s="36">
        <f>1-N3395/MAX($N$202:N3395)</f>
        <v>0.13155376684008135</v>
      </c>
    </row>
    <row r="3396" spans="1:19" x14ac:dyDescent="0.4">
      <c r="A3396" s="17">
        <f t="shared" si="160"/>
        <v>3394</v>
      </c>
      <c r="B3396">
        <v>1713484800</v>
      </c>
      <c r="C3396">
        <v>63848.37</v>
      </c>
      <c r="D3396" s="14">
        <f t="shared" si="161"/>
        <v>45401</v>
      </c>
      <c r="F3396">
        <f ca="1">IF(A3396&lt;$F$2,"",AVERAGE(INDIRECT("C"&amp;A3396-$F$2+3):C3396))</f>
        <v>67790.694318181791</v>
      </c>
      <c r="G3396" s="2">
        <f ca="1">IF(A3396&lt;$G$2,"",IF(A3396=$G$2,AVERAGE(INDIRECT("C"&amp;A3396-$G$2+3):C3396),G3395+(2/($G$2+3))*(C3396-G3395)))</f>
        <v>64954.053933052543</v>
      </c>
      <c r="J3396">
        <f ca="1">IF(F3396="","",IF(C3396&lt;(F3396*(1-'inputs and tables'!$K$14)),0,IF(C3396&gt;(F3396*(1+'inputs and tables'!$K$14)),1,J3395)))</f>
        <v>0</v>
      </c>
      <c r="K3396">
        <f ca="1">IF(G3396="","",IF(C3396&lt;(G3396*(1-'inputs and tables'!$K$14)),0,IF(C3396&gt;(G3396*(1+'inputs and tables'!$K$14)),1,K3395)))</f>
        <v>0</v>
      </c>
      <c r="N3396" s="13">
        <f t="shared" si="162"/>
        <v>229761.30843139399</v>
      </c>
      <c r="O3396" s="10">
        <f ca="1">(O3395+(IF(J3395&lt;&gt;J3394,(-O3395*'inputs and tables'!$K$22-'inputs and tables'!$K$21)-O3395*'inputs and tables'!$K$22,0)*('inputs and tables'!$K$15+'inputs and tables'!$K$16)))*(IF(AND(J3395=0,'inputs and tables'!$K$16=1),(data!C3395/data!C3396-1)*'inputs and tables'!$K$18+1,1)*IF(AND(J3395=1,'inputs and tables'!$K$15=1),(data!C3396/data!C3395-1)*'inputs and tables'!$K$17+1,1))</f>
        <v>275154167.28290343</v>
      </c>
      <c r="P3396" s="10">
        <f ca="1">(P3395+(IF(K3395&lt;&gt;K3394,(-P3395*'inputs and tables'!$K$22-'inputs and tables'!$K$21)-P3395*'inputs and tables'!$K$22,0)*('inputs and tables'!$K$15+'inputs and tables'!$K$16)))*(IF(AND(K3395=0,'inputs and tables'!$K$16=1),data!C3395/data!C3396,1)*IF(AND(K3395=1,'inputs and tables'!$K$15=1),data!C3396/data!C3395,1))</f>
        <v>269611.18309559865</v>
      </c>
      <c r="R3396" s="36">
        <f ca="1">1-O3396/MAX($O$202:O3396)</f>
        <v>0.18385148579754662</v>
      </c>
      <c r="S3396" s="36">
        <f>1-N3396/MAX($N$202:N3396)</f>
        <v>0.1269797623683534</v>
      </c>
    </row>
    <row r="3397" spans="1:19" x14ac:dyDescent="0.4">
      <c r="A3397" s="17">
        <f t="shared" ref="A3397:A3460" si="163">A3396+1</f>
        <v>3395</v>
      </c>
      <c r="B3397">
        <v>1713571200</v>
      </c>
      <c r="C3397">
        <v>64968.87</v>
      </c>
      <c r="D3397" s="14">
        <f t="shared" si="161"/>
        <v>45402</v>
      </c>
      <c r="F3397">
        <f ca="1">IF(A3397&lt;$F$2,"",AVERAGE(INDIRECT("C"&amp;A3397-$F$2+3):C3397))</f>
        <v>67745.93659090907</v>
      </c>
      <c r="G3397" s="2">
        <f ca="1">IF(A3397&lt;$G$2,"",IF(A3397=$G$2,AVERAGE(INDIRECT("C"&amp;A3397-$G$2+3):C3397),G3396+(2/($G$2+3))*(C3397-G3396)))</f>
        <v>64954.684403986474</v>
      </c>
      <c r="J3397">
        <f ca="1">IF(F3397="","",IF(C3397&lt;(F3397*(1-'inputs and tables'!$K$14)),0,IF(C3397&gt;(F3397*(1+'inputs and tables'!$K$14)),1,J3396)))</f>
        <v>0</v>
      </c>
      <c r="K3397">
        <f ca="1">IF(G3397="","",IF(C3397&lt;(G3397*(1-'inputs and tables'!$K$14)),0,IF(C3397&gt;(G3397*(1+'inputs and tables'!$K$14)),1,K3396)))</f>
        <v>1</v>
      </c>
      <c r="N3397" s="13">
        <f t="shared" si="162"/>
        <v>233793.47943430883</v>
      </c>
      <c r="O3397" s="10">
        <f ca="1">(O3396+(IF(J3396&lt;&gt;J3395,(-O3396*'inputs and tables'!$K$22-'inputs and tables'!$K$21)-O3396*'inputs and tables'!$K$22,0)*('inputs and tables'!$K$15+'inputs and tables'!$K$16)))*(IF(AND(J3396=0,'inputs and tables'!$K$16=1),(data!C3396/data!C3397-1)*'inputs and tables'!$K$18+1,1)*IF(AND(J3396=1,'inputs and tables'!$K$15=1),(data!C3397/data!C3396-1)*'inputs and tables'!$K$17+1,1))</f>
        <v>270408660.02010983</v>
      </c>
      <c r="P3397" s="10">
        <f ca="1">(P3396+(IF(K3396&lt;&gt;K3395,(-P3396*'inputs and tables'!$K$22-'inputs and tables'!$K$21)-P3396*'inputs and tables'!$K$22,0)*('inputs and tables'!$K$15+'inputs and tables'!$K$16)))*(IF(AND(K3396=0,'inputs and tables'!$K$16=1),data!C3396/data!C3397,1)*IF(AND(K3396=1,'inputs and tables'!$K$15=1),data!C3397/data!C3396,1))</f>
        <v>264961.2741367601</v>
      </c>
      <c r="R3397" s="36">
        <f ca="1">1-O3397/MAX($O$202:O3397)</f>
        <v>0.19792737183595011</v>
      </c>
      <c r="S3397" s="36">
        <f>1-N3397/MAX($N$202:N3397)</f>
        <v>0.11165878900182491</v>
      </c>
    </row>
    <row r="3398" spans="1:19" x14ac:dyDescent="0.4">
      <c r="A3398" s="17">
        <f t="shared" si="163"/>
        <v>3396</v>
      </c>
      <c r="B3398">
        <v>1713657600</v>
      </c>
      <c r="C3398">
        <v>64952.92</v>
      </c>
      <c r="D3398" s="14">
        <f t="shared" si="161"/>
        <v>45403</v>
      </c>
      <c r="F3398">
        <f ca="1">IF(A3398&lt;$F$2,"",AVERAGE(INDIRECT("C"&amp;A3398-$F$2+3):C3398))</f>
        <v>67670.112954545431</v>
      </c>
      <c r="G3398" s="2">
        <f ca="1">IF(A3398&lt;$G$2,"",IF(A3398=$G$2,AVERAGE(INDIRECT("C"&amp;A3398-$G$2+3):C3398),G3397+(2/($G$2+3))*(C3398-G3397)))</f>
        <v>64954.609322965771</v>
      </c>
      <c r="J3398">
        <f ca="1">IF(F3398="","",IF(C3398&lt;(F3398*(1-'inputs and tables'!$K$14)),0,IF(C3398&gt;(F3398*(1+'inputs and tables'!$K$14)),1,J3397)))</f>
        <v>0</v>
      </c>
      <c r="K3398">
        <f ca="1">IF(G3398="","",IF(C3398&lt;(G3398*(1-'inputs and tables'!$K$14)),0,IF(C3398&gt;(G3398*(1+'inputs and tables'!$K$14)),1,K3397)))</f>
        <v>0</v>
      </c>
      <c r="N3398" s="13">
        <f t="shared" si="162"/>
        <v>233736.08262262074</v>
      </c>
      <c r="O3398" s="10">
        <f ca="1">(O3397+(IF(J3397&lt;&gt;J3396,(-O3397*'inputs and tables'!$K$22-'inputs and tables'!$K$21)-O3397*'inputs and tables'!$K$22,0)*('inputs and tables'!$K$15+'inputs and tables'!$K$16)))*(IF(AND(J3397=0,'inputs and tables'!$K$16=1),(data!C3397/data!C3398-1)*'inputs and tables'!$K$18+1,1)*IF(AND(J3397=1,'inputs and tables'!$K$15=1),(data!C3398/data!C3397-1)*'inputs and tables'!$K$17+1,1))</f>
        <v>270475062.24078476</v>
      </c>
      <c r="P3398" s="10">
        <f ca="1">(P3397+(IF(K3397&lt;&gt;K3396,(-P3397*'inputs and tables'!$K$22-'inputs and tables'!$K$21)-P3397*'inputs and tables'!$K$22,0)*('inputs and tables'!$K$15+'inputs and tables'!$K$16)))*(IF(AND(K3397=0,'inputs and tables'!$K$16=1),data!C3397/data!C3398,1)*IF(AND(K3397=1,'inputs and tables'!$K$15=1),data!C3398/data!C3397,1))</f>
        <v>264366.43311202491</v>
      </c>
      <c r="R3398" s="36">
        <f ca="1">1-O3398/MAX($O$202:O3398)</f>
        <v>0.19773041289370064</v>
      </c>
      <c r="S3398" s="36">
        <f>1-N3398/MAX($N$202:N3398)</f>
        <v>0.11187687871641316</v>
      </c>
    </row>
    <row r="3399" spans="1:19" x14ac:dyDescent="0.4">
      <c r="A3399" s="17">
        <f t="shared" si="163"/>
        <v>3397</v>
      </c>
      <c r="B3399">
        <v>1713744000</v>
      </c>
      <c r="C3399">
        <v>66859.17</v>
      </c>
      <c r="D3399" s="14">
        <f t="shared" si="161"/>
        <v>45404</v>
      </c>
      <c r="F3399">
        <f ca="1">IF(A3399&lt;$F$2,"",AVERAGE(INDIRECT("C"&amp;A3399-$F$2+3):C3399))</f>
        <v>67633.275909090895</v>
      </c>
      <c r="G3399" s="2">
        <f ca="1">IF(A3399&lt;$G$2,"",IF(A3399=$G$2,AVERAGE(INDIRECT("C"&amp;A3399-$G$2+3):C3399),G3398+(2/($G$2+3))*(C3399-G3398)))</f>
        <v>65035.654458158715</v>
      </c>
      <c r="J3399">
        <f ca="1">IF(F3399="","",IF(C3399&lt;(F3399*(1-'inputs and tables'!$K$14)),0,IF(C3399&gt;(F3399*(1+'inputs and tables'!$K$14)),1,J3398)))</f>
        <v>0</v>
      </c>
      <c r="K3399">
        <f ca="1">IF(G3399="","",IF(C3399&lt;(G3399*(1-'inputs and tables'!$K$14)),0,IF(C3399&gt;(G3399*(1+'inputs and tables'!$K$14)),1,K3398)))</f>
        <v>1</v>
      </c>
      <c r="N3399" s="13">
        <f t="shared" si="162"/>
        <v>240595.81129223821</v>
      </c>
      <c r="O3399" s="10">
        <f ca="1">(O3398+(IF(J3398&lt;&gt;J3397,(-O3398*'inputs and tables'!$K$22-'inputs and tables'!$K$21)-O3398*'inputs and tables'!$K$22,0)*('inputs and tables'!$K$15+'inputs and tables'!$K$16)))*(IF(AND(J3398=0,'inputs and tables'!$K$16=1),(data!C3398/data!C3399-1)*'inputs and tables'!$K$18+1,1)*IF(AND(J3398=1,'inputs and tables'!$K$15=1),(data!C3399/data!C3398-1)*'inputs and tables'!$K$17+1,1))</f>
        <v>262763433.64299488</v>
      </c>
      <c r="P3399" s="10">
        <f ca="1">(P3398+(IF(K3398&lt;&gt;K3397,(-P3398*'inputs and tables'!$K$22-'inputs and tables'!$K$21)-P3398*'inputs and tables'!$K$22,0)*('inputs and tables'!$K$15+'inputs and tables'!$K$16)))*(IF(AND(K3398=0,'inputs and tables'!$K$16=1),data!C3398/data!C3399,1)*IF(AND(K3398=1,'inputs and tables'!$K$15=1),data!C3399/data!C3398,1))</f>
        <v>256315.31227578031</v>
      </c>
      <c r="R3399" s="36">
        <f ca="1">1-O3399/MAX($O$202:O3399)</f>
        <v>0.2206042595241835</v>
      </c>
      <c r="S3399" s="36">
        <f>1-N3399/MAX($N$202:N3399)</f>
        <v>8.5812081322441669E-2</v>
      </c>
    </row>
    <row r="3400" spans="1:19" x14ac:dyDescent="0.4">
      <c r="A3400" s="17">
        <f t="shared" si="163"/>
        <v>3398</v>
      </c>
      <c r="B3400">
        <v>1713830400</v>
      </c>
      <c r="C3400">
        <v>66414.16</v>
      </c>
      <c r="D3400" s="14">
        <f t="shared" si="161"/>
        <v>45405</v>
      </c>
      <c r="F3400">
        <f ca="1">IF(A3400&lt;$F$2,"",AVERAGE(INDIRECT("C"&amp;A3400-$F$2+3):C3400))</f>
        <v>67573.77681818181</v>
      </c>
      <c r="G3400" s="2">
        <f ca="1">IF(A3400&lt;$G$2,"",IF(A3400=$G$2,AVERAGE(INDIRECT("C"&amp;A3400-$G$2+3):C3400),G3399+(2/($G$2+3))*(C3400-G3399)))</f>
        <v>65094.314268449831</v>
      </c>
      <c r="J3400">
        <f ca="1">IF(F3400="","",IF(C3400&lt;(F3400*(1-'inputs and tables'!$K$14)),0,IF(C3400&gt;(F3400*(1+'inputs and tables'!$K$14)),1,J3399)))</f>
        <v>0</v>
      </c>
      <c r="K3400">
        <f ca="1">IF(G3400="","",IF(C3400&lt;(G3400*(1-'inputs and tables'!$K$14)),0,IF(C3400&gt;(G3400*(1+'inputs and tables'!$K$14)),1,K3399)))</f>
        <v>1</v>
      </c>
      <c r="N3400" s="13">
        <f t="shared" si="162"/>
        <v>238994.42225340992</v>
      </c>
      <c r="O3400" s="10">
        <f ca="1">(O3399+(IF(J3399&lt;&gt;J3398,(-O3399*'inputs and tables'!$K$22-'inputs and tables'!$K$21)-O3399*'inputs and tables'!$K$22,0)*('inputs and tables'!$K$15+'inputs and tables'!$K$16)))*(IF(AND(J3399=0,'inputs and tables'!$K$16=1),(data!C3399/data!C3400-1)*'inputs and tables'!$K$18+1,1)*IF(AND(J3399=1,'inputs and tables'!$K$15=1),(data!C3400/data!C3399-1)*'inputs and tables'!$K$17+1,1))</f>
        <v>264524087.63011852</v>
      </c>
      <c r="P3400" s="10">
        <f ca="1">(P3399+(IF(K3399&lt;&gt;K3398,(-P3399*'inputs and tables'!$K$22-'inputs and tables'!$K$21)-P3399*'inputs and tables'!$K$22,0)*('inputs and tables'!$K$15+'inputs and tables'!$K$16)))*(IF(AND(K3399=0,'inputs and tables'!$K$16=1),data!C3399/data!C3400,1)*IF(AND(K3399=1,'inputs and tables'!$K$15=1),data!C3400/data!C3399,1))</f>
        <v>254100.07673762288</v>
      </c>
      <c r="R3400" s="36">
        <f ca="1">1-O3400/MAX($O$202:O3400)</f>
        <v>0.21538189582238954</v>
      </c>
      <c r="S3400" s="36">
        <f>1-N3400/MAX($N$202:N3400)</f>
        <v>9.1896852726135347E-2</v>
      </c>
    </row>
    <row r="3401" spans="1:19" x14ac:dyDescent="0.4">
      <c r="A3401" s="17">
        <f t="shared" si="163"/>
        <v>3399</v>
      </c>
      <c r="B3401">
        <v>1713916800</v>
      </c>
      <c r="C3401">
        <v>64255.78</v>
      </c>
      <c r="D3401" s="14">
        <f t="shared" si="161"/>
        <v>45406</v>
      </c>
      <c r="F3401">
        <f ca="1">IF(A3401&lt;$F$2,"",AVERAGE(INDIRECT("C"&amp;A3401-$F$2+3):C3401))</f>
        <v>67395.249545454542</v>
      </c>
      <c r="G3401" s="2">
        <f ca="1">IF(A3401&lt;$G$2,"",IF(A3401=$G$2,AVERAGE(INDIRECT("C"&amp;A3401-$G$2+3):C3401),G3400+(2/($G$2+3))*(C3401-G3400)))</f>
        <v>65058.631959154096</v>
      </c>
      <c r="J3401">
        <f ca="1">IF(F3401="","",IF(C3401&lt;(F3401*(1-'inputs and tables'!$K$14)),0,IF(C3401&gt;(F3401*(1+'inputs and tables'!$K$14)),1,J3400)))</f>
        <v>0</v>
      </c>
      <c r="K3401">
        <f ca="1">IF(G3401="","",IF(C3401&lt;(G3401*(1-'inputs and tables'!$K$14)),0,IF(C3401&gt;(G3401*(1+'inputs and tables'!$K$14)),1,K3400)))</f>
        <v>0</v>
      </c>
      <c r="N3401" s="13">
        <f t="shared" si="162"/>
        <v>231227.39213357831</v>
      </c>
      <c r="O3401" s="10">
        <f ca="1">(O3400+(IF(J3400&lt;&gt;J3399,(-O3400*'inputs and tables'!$K$22-'inputs and tables'!$K$21)-O3400*'inputs and tables'!$K$22,0)*('inputs and tables'!$K$15+'inputs and tables'!$K$16)))*(IF(AND(J3400=0,'inputs and tables'!$K$16=1),(data!C3400/data!C3401-1)*'inputs and tables'!$K$18+1,1)*IF(AND(J3400=1,'inputs and tables'!$K$15=1),(data!C3401/data!C3400-1)*'inputs and tables'!$K$17+1,1))</f>
        <v>273409568.44225866</v>
      </c>
      <c r="P3401" s="10">
        <f ca="1">(P3400+(IF(K3400&lt;&gt;K3399,(-P3400*'inputs and tables'!$K$22-'inputs and tables'!$K$21)-P3400*'inputs and tables'!$K$22,0)*('inputs and tables'!$K$15+'inputs and tables'!$K$16)))*(IF(AND(K3400=0,'inputs and tables'!$K$16=1),data!C3400/data!C3401,1)*IF(AND(K3400=1,'inputs and tables'!$K$15=1),data!C3401/data!C3400,1))</f>
        <v>245842.13108824703</v>
      </c>
      <c r="R3401" s="36">
        <f ca="1">1-O3401/MAX($O$202:O3401)</f>
        <v>0.18902622752772591</v>
      </c>
      <c r="S3401" s="36">
        <f>1-N3401/MAX($N$202:N3401)</f>
        <v>0.12140910841096175</v>
      </c>
    </row>
    <row r="3402" spans="1:19" x14ac:dyDescent="0.4">
      <c r="A3402" s="17">
        <f t="shared" si="163"/>
        <v>3400</v>
      </c>
      <c r="B3402">
        <v>1714003200</v>
      </c>
      <c r="C3402">
        <v>64484.44</v>
      </c>
      <c r="D3402" s="14">
        <f t="shared" si="161"/>
        <v>45407</v>
      </c>
      <c r="F3402">
        <f ca="1">IF(A3402&lt;$F$2,"",AVERAGE(INDIRECT("C"&amp;A3402-$F$2+3):C3402))</f>
        <v>67236.352045454536</v>
      </c>
      <c r="G3402" s="2">
        <f ca="1">IF(A3402&lt;$G$2,"",IF(A3402=$G$2,AVERAGE(INDIRECT("C"&amp;A3402-$G$2+3):C3402),G3401+(2/($G$2+3))*(C3402-G3401)))</f>
        <v>65034.198258764562</v>
      </c>
      <c r="J3402">
        <f ca="1">IF(F3402="","",IF(C3402&lt;(F3402*(1-'inputs and tables'!$K$14)),0,IF(C3402&gt;(F3402*(1+'inputs and tables'!$K$14)),1,J3401)))</f>
        <v>0</v>
      </c>
      <c r="K3402">
        <f ca="1">IF(G3402="","",IF(C3402&lt;(G3402*(1-'inputs and tables'!$K$14)),0,IF(C3402&gt;(G3402*(1+'inputs and tables'!$K$14)),1,K3401)))</f>
        <v>0</v>
      </c>
      <c r="N3402" s="13">
        <f t="shared" si="162"/>
        <v>232050.23570477555</v>
      </c>
      <c r="O3402" s="10">
        <f ca="1">(O3401+(IF(J3401&lt;&gt;J3400,(-O3401*'inputs and tables'!$K$22-'inputs and tables'!$K$21)-O3401*'inputs and tables'!$K$22,0)*('inputs and tables'!$K$15+'inputs and tables'!$K$16)))*(IF(AND(J3401=0,'inputs and tables'!$K$16=1),(data!C3401/data!C3402-1)*'inputs and tables'!$K$18+1,1)*IF(AND(J3401=1,'inputs and tables'!$K$15=1),(data!C3402/data!C3401-1)*'inputs and tables'!$K$17+1,1))</f>
        <v>272440065.84721392</v>
      </c>
      <c r="P3402" s="10">
        <f ca="1">(P3401+(IF(K3401&lt;&gt;K3400,(-P3401*'inputs and tables'!$K$22-'inputs and tables'!$K$21)-P3401*'inputs and tables'!$K$22,0)*('inputs and tables'!$K$15+'inputs and tables'!$K$16)))*(IF(AND(K3401=0,'inputs and tables'!$K$16=1),data!C3401/data!C3402,1)*IF(AND(K3401=1,'inputs and tables'!$K$15=1),data!C3402/data!C3401,1))</f>
        <v>244480.44108249506</v>
      </c>
      <c r="R3402" s="36">
        <f ca="1">1-O3402/MAX($O$202:O3402)</f>
        <v>0.19190191758277653</v>
      </c>
      <c r="S3402" s="36">
        <f>1-N3402/MAX($N$202:N3402)</f>
        <v>0.11828256332395559</v>
      </c>
    </row>
    <row r="3403" spans="1:19" x14ac:dyDescent="0.4">
      <c r="A3403" s="17">
        <f t="shared" si="163"/>
        <v>3401</v>
      </c>
      <c r="B3403">
        <v>1714089600</v>
      </c>
      <c r="C3403">
        <v>63742.39</v>
      </c>
      <c r="D3403" s="14">
        <f t="shared" si="161"/>
        <v>45408</v>
      </c>
      <c r="F3403">
        <f ca="1">IF(A3403&lt;$F$2,"",AVERAGE(INDIRECT("C"&amp;A3403-$F$2+3):C3403))</f>
        <v>67022.882727272721</v>
      </c>
      <c r="G3403" s="2">
        <f ca="1">IF(A3403&lt;$G$2,"",IF(A3403=$G$2,AVERAGE(INDIRECT("C"&amp;A3403-$G$2+3):C3403),G3402+(2/($G$2+3))*(C3403-G3402)))</f>
        <v>64979.227694561814</v>
      </c>
      <c r="J3403">
        <f ca="1">IF(F3403="","",IF(C3403&lt;(F3403*(1-'inputs and tables'!$K$14)),0,IF(C3403&gt;(F3403*(1+'inputs and tables'!$K$14)),1,J3402)))</f>
        <v>0</v>
      </c>
      <c r="K3403">
        <f ca="1">IF(G3403="","",IF(C3403&lt;(G3403*(1-'inputs and tables'!$K$14)),0,IF(C3403&gt;(G3403*(1+'inputs and tables'!$K$14)),1,K3402)))</f>
        <v>0</v>
      </c>
      <c r="N3403" s="13">
        <f t="shared" si="162"/>
        <v>229379.93450645966</v>
      </c>
      <c r="O3403" s="10">
        <f ca="1">(O3402+(IF(J3402&lt;&gt;J3401,(-O3402*'inputs and tables'!$K$22-'inputs and tables'!$K$21)-O3402*'inputs and tables'!$K$22,0)*('inputs and tables'!$K$15+'inputs and tables'!$K$16)))*(IF(AND(J3402=0,'inputs and tables'!$K$16=1),(data!C3402/data!C3403-1)*'inputs and tables'!$K$18+1,1)*IF(AND(J3402=1,'inputs and tables'!$K$15=1),(data!C3403/data!C3402-1)*'inputs and tables'!$K$17+1,1))</f>
        <v>275611646.81337988</v>
      </c>
      <c r="P3403" s="10">
        <f ca="1">(P3402+(IF(K3402&lt;&gt;K3401,(-P3402*'inputs and tables'!$K$22-'inputs and tables'!$K$21)-P3402*'inputs and tables'!$K$22,0)*('inputs and tables'!$K$15+'inputs and tables'!$K$16)))*(IF(AND(K3402=0,'inputs and tables'!$K$16=1),data!C3402/data!C3403,1)*IF(AND(K3402=1,'inputs and tables'!$K$15=1),data!C3403/data!C3402,1))</f>
        <v>247326.53316196159</v>
      </c>
      <c r="R3403" s="36">
        <f ca="1">1-O3403/MAX($O$202:O3403)</f>
        <v>0.1824945329199531</v>
      </c>
      <c r="S3403" s="36">
        <f>1-N3403/MAX($N$202:N3403)</f>
        <v>0.12842886255343577</v>
      </c>
    </row>
    <row r="3404" spans="1:19" x14ac:dyDescent="0.4">
      <c r="A3404" s="17">
        <f t="shared" si="163"/>
        <v>3402</v>
      </c>
      <c r="B3404">
        <v>1714176000</v>
      </c>
      <c r="C3404">
        <v>63422</v>
      </c>
      <c r="D3404" s="14">
        <f t="shared" si="161"/>
        <v>45409</v>
      </c>
      <c r="F3404">
        <f ca="1">IF(A3404&lt;$F$2,"",AVERAGE(INDIRECT("C"&amp;A3404-$F$2+3):C3404))</f>
        <v>66842.369545454538</v>
      </c>
      <c r="G3404" s="2">
        <f ca="1">IF(A3404&lt;$G$2,"",IF(A3404=$G$2,AVERAGE(INDIRECT("C"&amp;A3404-$G$2+3):C3404),G3403+(2/($G$2+3))*(C3404-G3403)))</f>
        <v>64912.96268628259</v>
      </c>
      <c r="J3404">
        <f ca="1">IF(F3404="","",IF(C3404&lt;(F3404*(1-'inputs and tables'!$K$14)),0,IF(C3404&gt;(F3404*(1+'inputs and tables'!$K$14)),1,J3403)))</f>
        <v>0</v>
      </c>
      <c r="K3404">
        <f ca="1">IF(G3404="","",IF(C3404&lt;(G3404*(1-'inputs and tables'!$K$14)),0,IF(C3404&gt;(G3404*(1+'inputs and tables'!$K$14)),1,K3403)))</f>
        <v>0</v>
      </c>
      <c r="N3404" s="13">
        <f t="shared" si="162"/>
        <v>228226.99629349771</v>
      </c>
      <c r="O3404" s="10">
        <f ca="1">(O3403+(IF(J3403&lt;&gt;J3402,(-O3403*'inputs and tables'!$K$22-'inputs and tables'!$K$21)-O3403*'inputs and tables'!$K$22,0)*('inputs and tables'!$K$15+'inputs and tables'!$K$16)))*(IF(AND(J3403=0,'inputs and tables'!$K$16=1),(data!C3403/data!C3404-1)*'inputs and tables'!$K$18+1,1)*IF(AND(J3403=1,'inputs and tables'!$K$15=1),(data!C3404/data!C3403-1)*'inputs and tables'!$K$17+1,1))</f>
        <v>277003958.874219</v>
      </c>
      <c r="P3404" s="10">
        <f ca="1">(P3403+(IF(K3403&lt;&gt;K3402,(-P3403*'inputs and tables'!$K$22-'inputs and tables'!$K$21)-P3403*'inputs and tables'!$K$22,0)*('inputs and tables'!$K$15+'inputs and tables'!$K$16)))*(IF(AND(K3403=0,'inputs and tables'!$K$16=1),data!C3403/data!C3404,1)*IF(AND(K3403=1,'inputs and tables'!$K$15=1),data!C3404/data!C3403,1))</f>
        <v>248575.95683134699</v>
      </c>
      <c r="R3404" s="36">
        <f ca="1">1-O3404/MAX($O$202:O3404)</f>
        <v>0.1783647265972611</v>
      </c>
      <c r="S3404" s="36">
        <f>1-N3404/MAX($N$202:N3404)</f>
        <v>0.13280966278271022</v>
      </c>
    </row>
    <row r="3405" spans="1:19" x14ac:dyDescent="0.4">
      <c r="A3405" s="17">
        <f t="shared" si="163"/>
        <v>3403</v>
      </c>
      <c r="B3405">
        <v>1714262400</v>
      </c>
      <c r="C3405">
        <v>63108.94</v>
      </c>
      <c r="D3405" s="14">
        <f t="shared" si="161"/>
        <v>45410</v>
      </c>
      <c r="F3405">
        <f ca="1">IF(A3405&lt;$F$2,"",AVERAGE(INDIRECT("C"&amp;A3405-$F$2+3):C3405))</f>
        <v>66696.961818181822</v>
      </c>
      <c r="G3405" s="2">
        <f ca="1">IF(A3405&lt;$G$2,"",IF(A3405=$G$2,AVERAGE(INDIRECT("C"&amp;A3405-$G$2+3):C3405),G3404+(2/($G$2+3))*(C3405-G3404)))</f>
        <v>64836.195763462056</v>
      </c>
      <c r="J3405">
        <f ca="1">IF(F3405="","",IF(C3405&lt;(F3405*(1-'inputs and tables'!$K$14)),0,IF(C3405&gt;(F3405*(1+'inputs and tables'!$K$14)),1,J3404)))</f>
        <v>0</v>
      </c>
      <c r="K3405">
        <f ca="1">IF(G3405="","",IF(C3405&lt;(G3405*(1-'inputs and tables'!$K$14)),0,IF(C3405&gt;(G3405*(1+'inputs and tables'!$K$14)),1,K3404)))</f>
        <v>0</v>
      </c>
      <c r="N3405" s="13">
        <f t="shared" si="162"/>
        <v>227100.43542408897</v>
      </c>
      <c r="O3405" s="10">
        <f ca="1">(O3404+(IF(J3404&lt;&gt;J3403,(-O3404*'inputs and tables'!$K$22-'inputs and tables'!$K$21)-O3404*'inputs and tables'!$K$22,0)*('inputs and tables'!$K$15+'inputs and tables'!$K$16)))*(IF(AND(J3404=0,'inputs and tables'!$K$16=1),(data!C3404/data!C3405-1)*'inputs and tables'!$K$18+1,1)*IF(AND(J3404=1,'inputs and tables'!$K$15=1),(data!C3405/data!C3404-1)*'inputs and tables'!$K$17+1,1))</f>
        <v>278378072.57926875</v>
      </c>
      <c r="P3405" s="10">
        <f ca="1">(P3404+(IF(K3404&lt;&gt;K3403,(-P3404*'inputs and tables'!$K$22-'inputs and tables'!$K$21)-P3404*'inputs and tables'!$K$22,0)*('inputs and tables'!$K$15+'inputs and tables'!$K$16)))*(IF(AND(K3404=0,'inputs and tables'!$K$16=1),data!C3404/data!C3405,1)*IF(AND(K3404=1,'inputs and tables'!$K$15=1),data!C3405/data!C3404,1))</f>
        <v>249809.04978213372</v>
      </c>
      <c r="R3405" s="36">
        <f ca="1">1-O3405/MAX($O$202:O3405)</f>
        <v>0.1742888993263314</v>
      </c>
      <c r="S3405" s="36">
        <f>1-N3405/MAX($N$202:N3405)</f>
        <v>0.13709023745662841</v>
      </c>
    </row>
    <row r="3406" spans="1:19" x14ac:dyDescent="0.4">
      <c r="A3406" s="17">
        <f t="shared" si="163"/>
        <v>3404</v>
      </c>
      <c r="B3406">
        <v>1714348800</v>
      </c>
      <c r="C3406">
        <v>63844.85</v>
      </c>
      <c r="D3406" s="14">
        <f t="shared" si="161"/>
        <v>45411</v>
      </c>
      <c r="F3406">
        <f ca="1">IF(A3406&lt;$F$2,"",AVERAGE(INDIRECT("C"&amp;A3406-$F$2+3):C3406))</f>
        <v>66664.930681818179</v>
      </c>
      <c r="G3406" s="2">
        <f ca="1">IF(A3406&lt;$G$2,"",IF(A3406=$G$2,AVERAGE(INDIRECT("C"&amp;A3406-$G$2+3):C3406),G3405+(2/($G$2+3))*(C3406-G3405)))</f>
        <v>64794.010837357288</v>
      </c>
      <c r="J3406">
        <f ca="1">IF(F3406="","",IF(C3406&lt;(F3406*(1-'inputs and tables'!$K$14)),0,IF(C3406&gt;(F3406*(1+'inputs and tables'!$K$14)),1,J3405)))</f>
        <v>0</v>
      </c>
      <c r="K3406">
        <f ca="1">IF(G3406="","",IF(C3406&lt;(G3406*(1-'inputs and tables'!$K$14)),0,IF(C3406&gt;(G3406*(1+'inputs and tables'!$K$14)),1,K3405)))</f>
        <v>0</v>
      </c>
      <c r="N3406" s="13">
        <f t="shared" si="162"/>
        <v>229748.64154881457</v>
      </c>
      <c r="O3406" s="10">
        <f ca="1">(O3405+(IF(J3405&lt;&gt;J3404,(-O3405*'inputs and tables'!$K$22-'inputs and tables'!$K$21)-O3405*'inputs and tables'!$K$22,0)*('inputs and tables'!$K$15+'inputs and tables'!$K$16)))*(IF(AND(J3405=0,'inputs and tables'!$K$16=1),(data!C3405/data!C3406-1)*'inputs and tables'!$K$18+1,1)*IF(AND(J3405=1,'inputs and tables'!$K$15=1),(data!C3406/data!C3405-1)*'inputs and tables'!$K$17+1,1))</f>
        <v>275169337.53812122</v>
      </c>
      <c r="P3406" s="10">
        <f ca="1">(P3405+(IF(K3405&lt;&gt;K3404,(-P3405*'inputs and tables'!$K$22-'inputs and tables'!$K$21)-P3405*'inputs and tables'!$K$22,0)*('inputs and tables'!$K$15+'inputs and tables'!$K$16)))*(IF(AND(K3405=0,'inputs and tables'!$K$16=1),data!C3405/data!C3406,1)*IF(AND(K3405=1,'inputs and tables'!$K$15=1),data!C3406/data!C3405,1))</f>
        <v>246929.61662777327</v>
      </c>
      <c r="R3406" s="36">
        <f ca="1">1-O3406/MAX($O$202:O3406)</f>
        <v>0.18380648854608461</v>
      </c>
      <c r="S3406" s="36">
        <f>1-N3406/MAX($N$202:N3406)</f>
        <v>0.12702789251226254</v>
      </c>
    </row>
    <row r="3407" spans="1:19" x14ac:dyDescent="0.4">
      <c r="A3407" s="17">
        <f t="shared" si="163"/>
        <v>3405</v>
      </c>
      <c r="B3407">
        <v>1714435200</v>
      </c>
      <c r="C3407">
        <v>60622.1</v>
      </c>
      <c r="D3407" s="14">
        <f t="shared" si="161"/>
        <v>45412</v>
      </c>
      <c r="F3407">
        <f ca="1">IF(A3407&lt;$F$2,"",AVERAGE(INDIRECT("C"&amp;A3407-$F$2+3):C3407))</f>
        <v>66489.441136363646</v>
      </c>
      <c r="G3407" s="2">
        <f ca="1">IF(A3407&lt;$G$2,"",IF(A3407=$G$2,AVERAGE(INDIRECT("C"&amp;A3407-$G$2+3):C3407),G3406+(2/($G$2+3))*(C3407-G3406)))</f>
        <v>64616.482716618681</v>
      </c>
      <c r="J3407">
        <f ca="1">IF(F3407="","",IF(C3407&lt;(F3407*(1-'inputs and tables'!$K$14)),0,IF(C3407&gt;(F3407*(1+'inputs and tables'!$K$14)),1,J3406)))</f>
        <v>0</v>
      </c>
      <c r="K3407">
        <f ca="1">IF(G3407="","",IF(C3407&lt;(G3407*(1-'inputs and tables'!$K$14)),0,IF(C3407&gt;(G3407*(1+'inputs and tables'!$K$14)),1,K3406)))</f>
        <v>0</v>
      </c>
      <c r="N3407" s="13">
        <f t="shared" si="162"/>
        <v>218151.42682356355</v>
      </c>
      <c r="O3407" s="10">
        <f ca="1">(O3406+(IF(J3406&lt;&gt;J3405,(-O3406*'inputs and tables'!$K$22-'inputs and tables'!$K$21)-O3406*'inputs and tables'!$K$22,0)*('inputs and tables'!$K$15+'inputs and tables'!$K$16)))*(IF(AND(J3406=0,'inputs and tables'!$K$16=1),(data!C3406/data!C3407-1)*'inputs and tables'!$K$18+1,1)*IF(AND(J3406=1,'inputs and tables'!$K$15=1),(data!C3407/data!C3406-1)*'inputs and tables'!$K$17+1,1))</f>
        <v>289797698.85439008</v>
      </c>
      <c r="P3407" s="10">
        <f ca="1">(P3406+(IF(K3406&lt;&gt;K3405,(-P3406*'inputs and tables'!$K$22-'inputs and tables'!$K$21)-P3406*'inputs and tables'!$K$22,0)*('inputs and tables'!$K$15+'inputs and tables'!$K$16)))*(IF(AND(K3406=0,'inputs and tables'!$K$16=1),data!C3406/data!C3407,1)*IF(AND(K3406=1,'inputs and tables'!$K$15=1),data!C3407/data!C3406,1))</f>
        <v>260056.71750331466</v>
      </c>
      <c r="R3407" s="36">
        <f ca="1">1-O3407/MAX($O$202:O3407)</f>
        <v>0.14041657564240562</v>
      </c>
      <c r="S3407" s="36">
        <f>1-N3407/MAX($N$202:N3407)</f>
        <v>0.1710936371949755</v>
      </c>
    </row>
    <row r="3408" spans="1:19" x14ac:dyDescent="0.4">
      <c r="A3408" s="17">
        <f t="shared" si="163"/>
        <v>3406</v>
      </c>
      <c r="B3408">
        <v>1714521600</v>
      </c>
      <c r="C3408">
        <v>58265.59</v>
      </c>
      <c r="D3408" s="14">
        <f t="shared" si="161"/>
        <v>45413</v>
      </c>
      <c r="F3408">
        <f ca="1">IF(A3408&lt;$F$2,"",AVERAGE(INDIRECT("C"&amp;A3408-$F$2+3):C3408))</f>
        <v>66276.999090909099</v>
      </c>
      <c r="G3408" s="2">
        <f ca="1">IF(A3408&lt;$G$2,"",IF(A3408=$G$2,AVERAGE(INDIRECT("C"&amp;A3408-$G$2+3):C3408),G3407+(2/($G$2+3))*(C3408-G3407)))</f>
        <v>64346.231962720012</v>
      </c>
      <c r="J3408">
        <f ca="1">IF(F3408="","",IF(C3408&lt;(F3408*(1-'inputs and tables'!$K$14)),0,IF(C3408&gt;(F3408*(1+'inputs and tables'!$K$14)),1,J3407)))</f>
        <v>0</v>
      </c>
      <c r="K3408">
        <f ca="1">IF(G3408="","",IF(C3408&lt;(G3408*(1-'inputs and tables'!$K$14)),0,IF(C3408&gt;(G3408*(1+'inputs and tables'!$K$14)),1,K3407)))</f>
        <v>0</v>
      </c>
      <c r="N3408" s="13">
        <f t="shared" si="162"/>
        <v>209671.41674763421</v>
      </c>
      <c r="O3408" s="10">
        <f ca="1">(O3407+(IF(J3407&lt;&gt;J3406,(-O3407*'inputs and tables'!$K$22-'inputs and tables'!$K$21)-O3407*'inputs and tables'!$K$22,0)*('inputs and tables'!$K$15+'inputs and tables'!$K$16)))*(IF(AND(J3407=0,'inputs and tables'!$K$16=1),(data!C3407/data!C3408-1)*'inputs and tables'!$K$18+1,1)*IF(AND(J3407=1,'inputs and tables'!$K$15=1),(data!C3408/data!C3407-1)*'inputs and tables'!$K$17+1,1))</f>
        <v>301518358.94428807</v>
      </c>
      <c r="P3408" s="10">
        <f ca="1">(P3407+(IF(K3407&lt;&gt;K3406,(-P3407*'inputs and tables'!$K$22-'inputs and tables'!$K$21)-P3407*'inputs and tables'!$K$22,0)*('inputs and tables'!$K$15+'inputs and tables'!$K$16)))*(IF(AND(K3407=0,'inputs and tables'!$K$16=1),data!C3407/data!C3408,1)*IF(AND(K3407=1,'inputs and tables'!$K$15=1),data!C3408/data!C3407,1))</f>
        <v>270574.52493242914</v>
      </c>
      <c r="R3408" s="36">
        <f ca="1">1-O3408/MAX($O$202:O3408)</f>
        <v>0.10565134052965874</v>
      </c>
      <c r="S3408" s="36">
        <f>1-N3408/MAX($N$202:N3408)</f>
        <v>0.20331499100841433</v>
      </c>
    </row>
    <row r="3409" spans="1:19" x14ac:dyDescent="0.4">
      <c r="A3409" s="17">
        <f t="shared" si="163"/>
        <v>3407</v>
      </c>
      <c r="B3409">
        <v>1714608000</v>
      </c>
      <c r="C3409">
        <v>59071.89</v>
      </c>
      <c r="D3409" s="14">
        <f t="shared" si="161"/>
        <v>45414</v>
      </c>
      <c r="F3409">
        <f ca="1">IF(A3409&lt;$F$2,"",AVERAGE(INDIRECT("C"&amp;A3409-$F$2+3):C3409))</f>
        <v>66212.581363636375</v>
      </c>
      <c r="G3409" s="2">
        <f ca="1">IF(A3409&lt;$G$2,"",IF(A3409=$G$2,AVERAGE(INDIRECT("C"&amp;A3409-$G$2+3):C3409),G3408+(2/($G$2+3))*(C3409-G3408)))</f>
        <v>64121.791879200013</v>
      </c>
      <c r="J3409">
        <f ca="1">IF(F3409="","",IF(C3409&lt;(F3409*(1-'inputs and tables'!$K$14)),0,IF(C3409&gt;(F3409*(1+'inputs and tables'!$K$14)),1,J3408)))</f>
        <v>0</v>
      </c>
      <c r="K3409">
        <f ca="1">IF(G3409="","",IF(C3409&lt;(G3409*(1-'inputs and tables'!$K$14)),0,IF(C3409&gt;(G3409*(1+'inputs and tables'!$K$14)),1,K3408)))</f>
        <v>0</v>
      </c>
      <c r="N3409" s="13">
        <f t="shared" si="162"/>
        <v>212572.92453848672</v>
      </c>
      <c r="O3409" s="10">
        <f ca="1">(O3408+(IF(J3408&lt;&gt;J3407,(-O3408*'inputs and tables'!$K$22-'inputs and tables'!$K$21)-O3408*'inputs and tables'!$K$22,0)*('inputs and tables'!$K$15+'inputs and tables'!$K$16)))*(IF(AND(J3408=0,'inputs and tables'!$K$16=1),(data!C3408/data!C3409-1)*'inputs and tables'!$K$18+1,1)*IF(AND(J3408=1,'inputs and tables'!$K$15=1),(data!C3409/data!C3408-1)*'inputs and tables'!$K$17+1,1))</f>
        <v>297402793.10041916</v>
      </c>
      <c r="P3409" s="10">
        <f ca="1">(P3408+(IF(K3408&lt;&gt;K3407,(-P3408*'inputs and tables'!$K$22-'inputs and tables'!$K$21)-P3408*'inputs and tables'!$K$22,0)*('inputs and tables'!$K$15+'inputs and tables'!$K$16)))*(IF(AND(K3408=0,'inputs and tables'!$K$16=1),data!C3408/data!C3409,1)*IF(AND(K3408=1,'inputs and tables'!$K$15=1),data!C3409/data!C3408,1))</f>
        <v>266881.32602761977</v>
      </c>
      <c r="R3409" s="36">
        <f ca="1">1-O3409/MAX($O$202:O3409)</f>
        <v>0.1178587258720093</v>
      </c>
      <c r="S3409" s="36">
        <f>1-N3409/MAX($N$202:N3409)</f>
        <v>0.19229017991922914</v>
      </c>
    </row>
    <row r="3410" spans="1:19" x14ac:dyDescent="0.4">
      <c r="A3410" s="17">
        <f t="shared" si="163"/>
        <v>3408</v>
      </c>
      <c r="B3410">
        <v>1714694400</v>
      </c>
      <c r="C3410">
        <v>62913.03</v>
      </c>
      <c r="D3410" s="14">
        <f t="shared" si="161"/>
        <v>45415</v>
      </c>
      <c r="F3410">
        <f ca="1">IF(A3410&lt;$F$2,"",AVERAGE(INDIRECT("C"&amp;A3410-$F$2+3):C3410))</f>
        <v>66100.177500000005</v>
      </c>
      <c r="G3410" s="2">
        <f ca="1">IF(A3410&lt;$G$2,"",IF(A3410=$G$2,AVERAGE(INDIRECT("C"&amp;A3410-$G$2+3):C3410),G3409+(2/($G$2+3))*(C3410-G3409)))</f>
        <v>64070.355203489373</v>
      </c>
      <c r="J3410">
        <f ca="1">IF(F3410="","",IF(C3410&lt;(F3410*(1-'inputs and tables'!$K$14)),0,IF(C3410&gt;(F3410*(1+'inputs and tables'!$K$14)),1,J3409)))</f>
        <v>0</v>
      </c>
      <c r="K3410">
        <f ca="1">IF(G3410="","",IF(C3410&lt;(G3410*(1-'inputs and tables'!$K$14)),0,IF(C3410&gt;(G3410*(1+'inputs and tables'!$K$14)),1,K3409)))</f>
        <v>0</v>
      </c>
      <c r="N3410" s="13">
        <f t="shared" si="162"/>
        <v>226395.44424052711</v>
      </c>
      <c r="O3410" s="10">
        <f ca="1">(O3409+(IF(J3409&lt;&gt;J3408,(-O3409*'inputs and tables'!$K$22-'inputs and tables'!$K$21)-O3409*'inputs and tables'!$K$22,0)*('inputs and tables'!$K$15+'inputs and tables'!$K$16)))*(IF(AND(J3409=0,'inputs and tables'!$K$16=1),(data!C3409/data!C3410-1)*'inputs and tables'!$K$18+1,1)*IF(AND(J3409=1,'inputs and tables'!$K$15=1),(data!C3410/data!C3409-1)*'inputs and tables'!$K$17+1,1))</f>
        <v>279244936.69627297</v>
      </c>
      <c r="P3410" s="10">
        <f ca="1">(P3409+(IF(K3409&lt;&gt;K3408,(-P3409*'inputs and tables'!$K$22-'inputs and tables'!$K$21)-P3409*'inputs and tables'!$K$22,0)*('inputs and tables'!$K$15+'inputs and tables'!$K$16)))*(IF(AND(K3409=0,'inputs and tables'!$K$16=1),data!C3409/data!C3410,1)*IF(AND(K3409=1,'inputs and tables'!$K$15=1),data!C3410/data!C3409,1))</f>
        <v>250586.95049590987</v>
      </c>
      <c r="R3410" s="36">
        <f ca="1">1-O3410/MAX($O$202:O3410)</f>
        <v>0.17171765038580211</v>
      </c>
      <c r="S3410" s="36">
        <f>1-N3410/MAX($N$202:N3410)</f>
        <v>0.13976898077857103</v>
      </c>
    </row>
    <row r="3411" spans="1:19" x14ac:dyDescent="0.4">
      <c r="A3411" s="17">
        <f t="shared" si="163"/>
        <v>3409</v>
      </c>
      <c r="B3411">
        <v>1714780800</v>
      </c>
      <c r="C3411">
        <v>63902.879999999997</v>
      </c>
      <c r="D3411" s="14">
        <f t="shared" si="161"/>
        <v>45416</v>
      </c>
      <c r="F3411">
        <f ca="1">IF(A3411&lt;$F$2,"",AVERAGE(INDIRECT("C"&amp;A3411-$F$2+3):C3411))</f>
        <v>66064.227045454551</v>
      </c>
      <c r="G3411" s="2">
        <f ca="1">IF(A3411&lt;$G$2,"",IF(A3411=$G$2,AVERAGE(INDIRECT("C"&amp;A3411-$G$2+3):C3411),G3410+(2/($G$2+3))*(C3411-G3410)))</f>
        <v>64063.228599085567</v>
      </c>
      <c r="J3411">
        <f ca="1">IF(F3411="","",IF(C3411&lt;(F3411*(1-'inputs and tables'!$K$14)),0,IF(C3411&gt;(F3411*(1+'inputs and tables'!$K$14)),1,J3410)))</f>
        <v>0</v>
      </c>
      <c r="K3411">
        <f ca="1">IF(G3411="","",IF(C3411&lt;(G3411*(1-'inputs and tables'!$K$14)),0,IF(C3411&gt;(G3411*(1+'inputs and tables'!$K$14)),1,K3410)))</f>
        <v>0</v>
      </c>
      <c r="N3411" s="13">
        <f t="shared" si="162"/>
        <v>229957.46518406592</v>
      </c>
      <c r="O3411" s="10">
        <f ca="1">(O3410+(IF(J3410&lt;&gt;J3409,(-O3410*'inputs and tables'!$K$22-'inputs and tables'!$K$21)-O3410*'inputs and tables'!$K$22,0)*('inputs and tables'!$K$15+'inputs and tables'!$K$16)))*(IF(AND(J3410=0,'inputs and tables'!$K$16=1),(data!C3410/data!C3411-1)*'inputs and tables'!$K$18+1,1)*IF(AND(J3410=1,'inputs and tables'!$K$15=1),(data!C3411/data!C3410-1)*'inputs and tables'!$K$17+1,1))</f>
        <v>274919457.14685661</v>
      </c>
      <c r="P3411" s="10">
        <f ca="1">(P3410+(IF(K3410&lt;&gt;K3409,(-P3410*'inputs and tables'!$K$22-'inputs and tables'!$K$21)-P3410*'inputs and tables'!$K$22,0)*('inputs and tables'!$K$15+'inputs and tables'!$K$16)))*(IF(AND(K3410=0,'inputs and tables'!$K$16=1),data!C3410/data!C3411,1)*IF(AND(K3410=1,'inputs and tables'!$K$15=1),data!C3411/data!C3410,1))</f>
        <v>246705.38063632956</v>
      </c>
      <c r="R3411" s="36">
        <f ca="1">1-O3411/MAX($O$202:O3411)</f>
        <v>0.18454767125130322</v>
      </c>
      <c r="S3411" s="36">
        <f>1-N3411/MAX($N$202:N3411)</f>
        <v>0.1262344288045788</v>
      </c>
    </row>
    <row r="3412" spans="1:19" x14ac:dyDescent="0.4">
      <c r="A3412" s="17">
        <f t="shared" si="163"/>
        <v>3410</v>
      </c>
      <c r="B3412">
        <v>1714867200</v>
      </c>
      <c r="C3412">
        <v>64023.45</v>
      </c>
      <c r="D3412" s="14">
        <f t="shared" si="161"/>
        <v>45417</v>
      </c>
      <c r="F3412">
        <f ca="1">IF(A3412&lt;$F$2,"",AVERAGE(INDIRECT("C"&amp;A3412-$F$2+3):C3412))</f>
        <v>66068.974545454548</v>
      </c>
      <c r="G3412" s="2">
        <f ca="1">IF(A3412&lt;$G$2,"",IF(A3412=$G$2,AVERAGE(INDIRECT("C"&amp;A3412-$G$2+3):C3412),G3411+(2/($G$2+3))*(C3412-G3411)))</f>
        <v>64061.5358927415</v>
      </c>
      <c r="J3412">
        <f ca="1">IF(F3412="","",IF(C3412&lt;(F3412*(1-'inputs and tables'!$K$14)),0,IF(C3412&gt;(F3412*(1+'inputs and tables'!$K$14)),1,J3411)))</f>
        <v>0</v>
      </c>
      <c r="K3412">
        <f ca="1">IF(G3412="","",IF(C3412&lt;(G3412*(1-'inputs and tables'!$K$14)),0,IF(C3412&gt;(G3412*(1+'inputs and tables'!$K$14)),1,K3411)))</f>
        <v>0</v>
      </c>
      <c r="N3412" s="13">
        <f t="shared" si="162"/>
        <v>230391.34189787356</v>
      </c>
      <c r="O3412" s="10">
        <f ca="1">(O3411+(IF(J3411&lt;&gt;J3410,(-O3411*'inputs and tables'!$K$22-'inputs and tables'!$K$21)-O3411*'inputs and tables'!$K$22,0)*('inputs and tables'!$K$15+'inputs and tables'!$K$16)))*(IF(AND(J3411=0,'inputs and tables'!$K$16=1),(data!C3411/data!C3412-1)*'inputs and tables'!$K$18+1,1)*IF(AND(J3411=1,'inputs and tables'!$K$15=1),(data!C3412/data!C3411-1)*'inputs and tables'!$K$17+1,1))</f>
        <v>274401724.36381859</v>
      </c>
      <c r="P3412" s="10">
        <f ca="1">(P3411+(IF(K3411&lt;&gt;K3410,(-P3411*'inputs and tables'!$K$22-'inputs and tables'!$K$21)-P3411*'inputs and tables'!$K$22,0)*('inputs and tables'!$K$15+'inputs and tables'!$K$16)))*(IF(AND(K3411=0,'inputs and tables'!$K$16=1),data!C3411/data!C3412,1)*IF(AND(K3411=1,'inputs and tables'!$K$15=1),data!C3412/data!C3411,1))</f>
        <v>246240.78106002865</v>
      </c>
      <c r="R3412" s="36">
        <f ca="1">1-O3412/MAX($O$202:O3412)</f>
        <v>0.18608334430980333</v>
      </c>
      <c r="S3412" s="36">
        <f>1-N3412/MAX($N$202:N3412)</f>
        <v>0.12458583464232764</v>
      </c>
    </row>
    <row r="3413" spans="1:19" x14ac:dyDescent="0.4">
      <c r="A3413" s="17">
        <f t="shared" si="163"/>
        <v>3411</v>
      </c>
      <c r="B3413">
        <v>1714953600</v>
      </c>
      <c r="C3413">
        <v>63162.239999999998</v>
      </c>
      <c r="D3413" s="14">
        <f t="shared" si="161"/>
        <v>45418</v>
      </c>
      <c r="F3413">
        <f ca="1">IF(A3413&lt;$F$2,"",AVERAGE(INDIRECT("C"&amp;A3413-$F$2+3):C3413))</f>
        <v>66049.960454545464</v>
      </c>
      <c r="G3413" s="2">
        <f ca="1">IF(A3413&lt;$G$2,"",IF(A3413=$G$2,AVERAGE(INDIRECT("C"&amp;A3413-$G$2+3):C3413),G3412+(2/($G$2+3))*(C3413-G3412)))</f>
        <v>64023.267982412071</v>
      </c>
      <c r="J3413">
        <f ca="1">IF(F3413="","",IF(C3413&lt;(F3413*(1-'inputs and tables'!$K$14)),0,IF(C3413&gt;(F3413*(1+'inputs and tables'!$K$14)),1,J3412)))</f>
        <v>0</v>
      </c>
      <c r="K3413">
        <f ca="1">IF(G3413="","",IF(C3413&lt;(G3413*(1-'inputs and tables'!$K$14)),0,IF(C3413&gt;(G3413*(1+'inputs and tables'!$K$14)),1,K3412)))</f>
        <v>0</v>
      </c>
      <c r="N3413" s="13">
        <f t="shared" si="162"/>
        <v>227292.2379358742</v>
      </c>
      <c r="O3413" s="10">
        <f ca="1">(O3412+(IF(J3412&lt;&gt;J3411,(-O3412*'inputs and tables'!$K$22-'inputs and tables'!$K$21)-O3412*'inputs and tables'!$K$22,0)*('inputs and tables'!$K$15+'inputs and tables'!$K$16)))*(IF(AND(J3412=0,'inputs and tables'!$K$16=1),(data!C3412/data!C3413-1)*'inputs and tables'!$K$18+1,1)*IF(AND(J3412=1,'inputs and tables'!$K$15=1),(data!C3413/data!C3412-1)*'inputs and tables'!$K$17+1,1))</f>
        <v>278143160.84611189</v>
      </c>
      <c r="P3413" s="10">
        <f ca="1">(P3412+(IF(K3412&lt;&gt;K3411,(-P3412*'inputs and tables'!$K$22-'inputs and tables'!$K$21)-P3412*'inputs and tables'!$K$22,0)*('inputs and tables'!$K$15+'inputs and tables'!$K$16)))*(IF(AND(K3412=0,'inputs and tables'!$K$16=1),data!C3412/data!C3413,1)*IF(AND(K3412=1,'inputs and tables'!$K$15=1),data!C3413/data!C3412,1))</f>
        <v>249598.24626482045</v>
      </c>
      <c r="R3413" s="36">
        <f ca="1">1-O3413/MAX($O$202:O3413)</f>
        <v>0.17498568274734205</v>
      </c>
      <c r="S3413" s="36">
        <f>1-N3413/MAX($N$202:N3413)</f>
        <v>0.13636144862982258</v>
      </c>
    </row>
    <row r="3414" spans="1:19" x14ac:dyDescent="0.4">
      <c r="A3414" s="17">
        <f t="shared" si="163"/>
        <v>3412</v>
      </c>
      <c r="B3414">
        <v>1715040000</v>
      </c>
      <c r="C3414">
        <v>62315.76</v>
      </c>
      <c r="D3414" s="14">
        <f t="shared" si="161"/>
        <v>45419</v>
      </c>
      <c r="F3414">
        <f ca="1">IF(A3414&lt;$F$2,"",AVERAGE(INDIRECT("C"&amp;A3414-$F$2+3):C3414))</f>
        <v>65938.842954545456</v>
      </c>
      <c r="G3414" s="2">
        <f ca="1">IF(A3414&lt;$G$2,"",IF(A3414=$G$2,AVERAGE(INDIRECT("C"&amp;A3414-$G$2+3):C3414),G3413+(2/($G$2+3))*(C3414-G3413)))</f>
        <v>63950.608068266876</v>
      </c>
      <c r="J3414">
        <f ca="1">IF(F3414="","",IF(C3414&lt;(F3414*(1-'inputs and tables'!$K$14)),0,IF(C3414&gt;(F3414*(1+'inputs and tables'!$K$14)),1,J3413)))</f>
        <v>0</v>
      </c>
      <c r="K3414">
        <f ca="1">IF(G3414="","",IF(C3414&lt;(G3414*(1-'inputs and tables'!$K$14)),0,IF(C3414&gt;(G3414*(1+'inputs and tables'!$K$14)),1,K3413)))</f>
        <v>0</v>
      </c>
      <c r="N3414" s="13">
        <f t="shared" si="162"/>
        <v>224246.1405592144</v>
      </c>
      <c r="O3414" s="10">
        <f ca="1">(O3413+(IF(J3413&lt;&gt;J3412,(-O3413*'inputs and tables'!$K$22-'inputs and tables'!$K$21)-O3413*'inputs and tables'!$K$22,0)*('inputs and tables'!$K$15+'inputs and tables'!$K$16)))*(IF(AND(J3413=0,'inputs and tables'!$K$16=1),(data!C3413/data!C3414-1)*'inputs and tables'!$K$18+1,1)*IF(AND(J3413=1,'inputs and tables'!$K$15=1),(data!C3414/data!C3413-1)*'inputs and tables'!$K$17+1,1))</f>
        <v>281921380.39752257</v>
      </c>
      <c r="P3414" s="10">
        <f ca="1">(P3413+(IF(K3413&lt;&gt;K3412,(-P3413*'inputs and tables'!$K$22-'inputs and tables'!$K$21)-P3413*'inputs and tables'!$K$22,0)*('inputs and tables'!$K$15+'inputs and tables'!$K$16)))*(IF(AND(K3413=0,'inputs and tables'!$K$16=1),data!C3413/data!C3414,1)*IF(AND(K3413=1,'inputs and tables'!$K$15=1),data!C3414/data!C3413,1))</f>
        <v>252988.71961374927</v>
      </c>
      <c r="R3414" s="36">
        <f ca="1">1-O3414/MAX($O$202:O3414)</f>
        <v>0.16377891708696934</v>
      </c>
      <c r="S3414" s="36">
        <f>1-N3414/MAX($N$202:N3414)</f>
        <v>0.14793565437306122</v>
      </c>
    </row>
    <row r="3415" spans="1:19" x14ac:dyDescent="0.4">
      <c r="A3415" s="17">
        <f t="shared" si="163"/>
        <v>3413</v>
      </c>
      <c r="B3415">
        <v>1715126400</v>
      </c>
      <c r="C3415">
        <v>61169.53</v>
      </c>
      <c r="D3415" s="14">
        <f t="shared" si="161"/>
        <v>45420</v>
      </c>
      <c r="F3415">
        <f ca="1">IF(A3415&lt;$F$2,"",AVERAGE(INDIRECT("C"&amp;A3415-$F$2+3):C3415))</f>
        <v>65740.644090909089</v>
      </c>
      <c r="G3415" s="2">
        <f ca="1">IF(A3415&lt;$G$2,"",IF(A3415=$G$2,AVERAGE(INDIRECT("C"&amp;A3415-$G$2+3):C3415),G3414+(2/($G$2+3))*(C3415-G3414)))</f>
        <v>63832.264320681054</v>
      </c>
      <c r="J3415">
        <f ca="1">IF(F3415="","",IF(C3415&lt;(F3415*(1-'inputs and tables'!$K$14)),0,IF(C3415&gt;(F3415*(1+'inputs and tables'!$K$14)),1,J3414)))</f>
        <v>0</v>
      </c>
      <c r="K3415">
        <f ca="1">IF(G3415="","",IF(C3415&lt;(G3415*(1-'inputs and tables'!$K$14)),0,IF(C3415&gt;(G3415*(1+'inputs and tables'!$K$14)),1,K3414)))</f>
        <v>0</v>
      </c>
      <c r="N3415" s="13">
        <f t="shared" si="162"/>
        <v>220121.3789628993</v>
      </c>
      <c r="O3415" s="10">
        <f ca="1">(O3414+(IF(J3414&lt;&gt;J3413,(-O3414*'inputs and tables'!$K$22-'inputs and tables'!$K$21)-O3414*'inputs and tables'!$K$22,0)*('inputs and tables'!$K$15+'inputs and tables'!$K$16)))*(IF(AND(J3414=0,'inputs and tables'!$K$16=1),(data!C3414/data!C3415-1)*'inputs and tables'!$K$18+1,1)*IF(AND(J3414=1,'inputs and tables'!$K$15=1),(data!C3415/data!C3414-1)*'inputs and tables'!$K$17+1,1))</f>
        <v>287204186.13189805</v>
      </c>
      <c r="P3415" s="10">
        <f ca="1">(P3414+(IF(K3414&lt;&gt;K3413,(-P3414*'inputs and tables'!$K$22-'inputs and tables'!$K$21)-P3414*'inputs and tables'!$K$22,0)*('inputs and tables'!$K$15+'inputs and tables'!$K$16)))*(IF(AND(K3414=0,'inputs and tables'!$K$16=1),data!C3414/data!C3415,1)*IF(AND(K3414=1,'inputs and tables'!$K$15=1),data!C3415/data!C3414,1))</f>
        <v>257729.36843159809</v>
      </c>
      <c r="R3415" s="36">
        <f ca="1">1-O3415/MAX($O$202:O3415)</f>
        <v>0.14810932322434844</v>
      </c>
      <c r="S3415" s="36">
        <f>1-N3415/MAX($N$202:N3415)</f>
        <v>0.16360844268356201</v>
      </c>
    </row>
    <row r="3416" spans="1:19" x14ac:dyDescent="0.4">
      <c r="A3416" s="17">
        <f t="shared" si="163"/>
        <v>3414</v>
      </c>
      <c r="B3416">
        <v>1715212800</v>
      </c>
      <c r="C3416">
        <v>63073.57</v>
      </c>
      <c r="D3416" s="14">
        <f t="shared" si="161"/>
        <v>45421</v>
      </c>
      <c r="F3416">
        <f ca="1">IF(A3416&lt;$F$2,"",AVERAGE(INDIRECT("C"&amp;A3416-$F$2+3):C3416))</f>
        <v>65583.397954545449</v>
      </c>
      <c r="G3416" s="2">
        <f ca="1">IF(A3416&lt;$G$2,"",IF(A3416=$G$2,AVERAGE(INDIRECT("C"&amp;A3416-$G$2+3):C3416),G3415+(2/($G$2+3))*(C3416-G3415)))</f>
        <v>63799.979455971225</v>
      </c>
      <c r="J3416">
        <f ca="1">IF(F3416="","",IF(C3416&lt;(F3416*(1-'inputs and tables'!$K$14)),0,IF(C3416&gt;(F3416*(1+'inputs and tables'!$K$14)),1,J3415)))</f>
        <v>0</v>
      </c>
      <c r="K3416">
        <f ca="1">IF(G3416="","",IF(C3416&lt;(G3416*(1-'inputs and tables'!$K$14)),0,IF(C3416&gt;(G3416*(1+'inputs and tables'!$K$14)),1,K3415)))</f>
        <v>0</v>
      </c>
      <c r="N3416" s="13">
        <f t="shared" si="162"/>
        <v>226973.15484544274</v>
      </c>
      <c r="O3416" s="10">
        <f ca="1">(O3415+(IF(J3415&lt;&gt;J3414,(-O3415*'inputs and tables'!$K$22-'inputs and tables'!$K$21)-O3415*'inputs and tables'!$K$22,0)*('inputs and tables'!$K$15+'inputs and tables'!$K$16)))*(IF(AND(J3415=0,'inputs and tables'!$K$16=1),(data!C3415/data!C3416-1)*'inputs and tables'!$K$18+1,1)*IF(AND(J3415=1,'inputs and tables'!$K$15=1),(data!C3416/data!C3415-1)*'inputs and tables'!$K$17+1,1))</f>
        <v>278534179.68446565</v>
      </c>
      <c r="P3416" s="10">
        <f ca="1">(P3415+(IF(K3415&lt;&gt;K3414,(-P3415*'inputs and tables'!$K$22-'inputs and tables'!$K$21)-P3415*'inputs and tables'!$K$22,0)*('inputs and tables'!$K$15+'inputs and tables'!$K$16)))*(IF(AND(K3415=0,'inputs and tables'!$K$16=1),data!C3415/data!C3416,1)*IF(AND(K3415=1,'inputs and tables'!$K$15=1),data!C3416/data!C3415,1))</f>
        <v>249949.13613035844</v>
      </c>
      <c r="R3416" s="36">
        <f ca="1">1-O3416/MAX($O$202:O3416)</f>
        <v>0.17382586224707874</v>
      </c>
      <c r="S3416" s="36">
        <f>1-N3416/MAX($N$202:N3416)</f>
        <v>0.13757386336289712</v>
      </c>
    </row>
    <row r="3417" spans="1:19" x14ac:dyDescent="0.4">
      <c r="A3417" s="17">
        <f t="shared" si="163"/>
        <v>3415</v>
      </c>
      <c r="B3417">
        <v>1715299200</v>
      </c>
      <c r="C3417">
        <v>60787.47</v>
      </c>
      <c r="D3417" s="14">
        <f t="shared" si="161"/>
        <v>45422</v>
      </c>
      <c r="F3417">
        <f ca="1">IF(A3417&lt;$F$2,"",AVERAGE(INDIRECT("C"&amp;A3417-$F$2+3):C3417))</f>
        <v>65386.841363636362</v>
      </c>
      <c r="G3417" s="2">
        <f ca="1">IF(A3417&lt;$G$2,"",IF(A3417=$G$2,AVERAGE(INDIRECT("C"&amp;A3417-$G$2+3):C3417),G3416+(2/($G$2+3))*(C3417-G3416)))</f>
        <v>63671.787564227765</v>
      </c>
      <c r="J3417">
        <f ca="1">IF(F3417="","",IF(C3417&lt;(F3417*(1-'inputs and tables'!$K$14)),0,IF(C3417&gt;(F3417*(1+'inputs and tables'!$K$14)),1,J3416)))</f>
        <v>0</v>
      </c>
      <c r="K3417">
        <f ca="1">IF(G3417="","",IF(C3417&lt;(G3417*(1-'inputs and tables'!$K$14)),0,IF(C3417&gt;(G3417*(1+'inputs and tables'!$K$14)),1,K3416)))</f>
        <v>0</v>
      </c>
      <c r="N3417" s="13">
        <f t="shared" si="162"/>
        <v>218746.51840656405</v>
      </c>
      <c r="O3417" s="10">
        <f ca="1">(O3416+(IF(J3416&lt;&gt;J3415,(-O3416*'inputs and tables'!$K$22-'inputs and tables'!$K$21)-O3416*'inputs and tables'!$K$22,0)*('inputs and tables'!$K$15+'inputs and tables'!$K$16)))*(IF(AND(J3416=0,'inputs and tables'!$K$16=1),(data!C3416/data!C3417-1)*'inputs and tables'!$K$18+1,1)*IF(AND(J3416=1,'inputs and tables'!$K$15=1),(data!C3417/data!C3416-1)*'inputs and tables'!$K$17+1,1))</f>
        <v>289009315.23751062</v>
      </c>
      <c r="P3417" s="10">
        <f ca="1">(P3416+(IF(K3416&lt;&gt;K3415,(-P3416*'inputs and tables'!$K$22-'inputs and tables'!$K$21)-P3416*'inputs and tables'!$K$22,0)*('inputs and tables'!$K$15+'inputs and tables'!$K$16)))*(IF(AND(K3416=0,'inputs and tables'!$K$16=1),data!C3416/data!C3417,1)*IF(AND(K3416=1,'inputs and tables'!$K$15=1),data!C3417/data!C3416,1))</f>
        <v>259349.24309496168</v>
      </c>
      <c r="R3417" s="36">
        <f ca="1">1-O3417/MAX($O$202:O3417)</f>
        <v>0.14275503965293312</v>
      </c>
      <c r="S3417" s="36">
        <f>1-N3417/MAX($N$202:N3417)</f>
        <v>0.16883247756478992</v>
      </c>
    </row>
    <row r="3418" spans="1:19" x14ac:dyDescent="0.4">
      <c r="A3418" s="17">
        <f t="shared" si="163"/>
        <v>3416</v>
      </c>
      <c r="B3418">
        <v>1715385600</v>
      </c>
      <c r="C3418">
        <v>60814.63</v>
      </c>
      <c r="D3418" s="14">
        <f t="shared" si="161"/>
        <v>45423</v>
      </c>
      <c r="F3418">
        <f ca="1">IF(A3418&lt;$F$2,"",AVERAGE(INDIRECT("C"&amp;A3418-$F$2+3):C3418))</f>
        <v>65159.874318181799</v>
      </c>
      <c r="G3418" s="2">
        <f ca="1">IF(A3418&lt;$G$2,"",IF(A3418=$G$2,AVERAGE(INDIRECT("C"&amp;A3418-$G$2+3):C3418),G3417+(2/($G$2+3))*(C3418-G3417)))</f>
        <v>63550.206391281899</v>
      </c>
      <c r="J3418">
        <f ca="1">IF(F3418="","",IF(C3418&lt;(F3418*(1-'inputs and tables'!$K$14)),0,IF(C3418&gt;(F3418*(1+'inputs and tables'!$K$14)),1,J3417)))</f>
        <v>0</v>
      </c>
      <c r="K3418">
        <f ca="1">IF(G3418="","",IF(C3418&lt;(G3418*(1-'inputs and tables'!$K$14)),0,IF(C3418&gt;(G3418*(1+'inputs and tables'!$K$14)),1,K3417)))</f>
        <v>0</v>
      </c>
      <c r="N3418" s="13">
        <f t="shared" si="162"/>
        <v>218844.25492101221</v>
      </c>
      <c r="O3418" s="10">
        <f ca="1">(O3417+(IF(J3417&lt;&gt;J3416,(-O3417*'inputs and tables'!$K$22-'inputs and tables'!$K$21)-O3417*'inputs and tables'!$K$22,0)*('inputs and tables'!$K$15+'inputs and tables'!$K$16)))*(IF(AND(J3417=0,'inputs and tables'!$K$16=1),(data!C3417/data!C3418-1)*'inputs and tables'!$K$18+1,1)*IF(AND(J3417=1,'inputs and tables'!$K$15=1),(data!C3418/data!C3417-1)*'inputs and tables'!$K$17+1,1))</f>
        <v>288880242.79224789</v>
      </c>
      <c r="P3418" s="10">
        <f ca="1">(P3417+(IF(K3417&lt;&gt;K3416,(-P3417*'inputs and tables'!$K$22-'inputs and tables'!$K$21)-P3417*'inputs and tables'!$K$22,0)*('inputs and tables'!$K$15+'inputs and tables'!$K$16)))*(IF(AND(K3417=0,'inputs and tables'!$K$16=1),data!C3417/data!C3418,1)*IF(AND(K3417=1,'inputs and tables'!$K$15=1),data!C3418/data!C3417,1))</f>
        <v>259233.4169287504</v>
      </c>
      <c r="R3418" s="36">
        <f ca="1">1-O3418/MAX($O$202:O3418)</f>
        <v>0.14313788787749715</v>
      </c>
      <c r="S3418" s="36">
        <f>1-N3418/MAX($N$202:N3418)</f>
        <v>0.16846110974985473</v>
      </c>
    </row>
    <row r="3419" spans="1:19" x14ac:dyDescent="0.4">
      <c r="A3419" s="17">
        <f t="shared" si="163"/>
        <v>3417</v>
      </c>
      <c r="B3419">
        <v>1715472000</v>
      </c>
      <c r="C3419">
        <v>61453.02</v>
      </c>
      <c r="D3419" s="14">
        <f t="shared" si="161"/>
        <v>45424</v>
      </c>
      <c r="F3419">
        <f ca="1">IF(A3419&lt;$F$2,"",AVERAGE(INDIRECT("C"&amp;A3419-$F$2+3):C3419))</f>
        <v>64967.812272727257</v>
      </c>
      <c r="G3419" s="2">
        <f ca="1">IF(A3419&lt;$G$2,"",IF(A3419=$G$2,AVERAGE(INDIRECT("C"&amp;A3419-$G$2+3):C3419),G3418+(2/($G$2+3))*(C3419-G3418)))</f>
        <v>63460.964417184798</v>
      </c>
      <c r="J3419">
        <f ca="1">IF(F3419="","",IF(C3419&lt;(F3419*(1-'inputs and tables'!$K$14)),0,IF(C3419&gt;(F3419*(1+'inputs and tables'!$K$14)),1,J3418)))</f>
        <v>0</v>
      </c>
      <c r="K3419">
        <f ca="1">IF(G3419="","",IF(C3419&lt;(G3419*(1-'inputs and tables'!$K$14)),0,IF(C3419&gt;(G3419*(1+'inputs and tables'!$K$14)),1,K3418)))</f>
        <v>0</v>
      </c>
      <c r="N3419" s="13">
        <f t="shared" si="162"/>
        <v>221141.5308215484</v>
      </c>
      <c r="O3419" s="10">
        <f ca="1">(O3418+(IF(J3418&lt;&gt;J3417,(-O3418*'inputs and tables'!$K$22-'inputs and tables'!$K$21)-O3418*'inputs and tables'!$K$22,0)*('inputs and tables'!$K$15+'inputs and tables'!$K$16)))*(IF(AND(J3418=0,'inputs and tables'!$K$16=1),(data!C3418/data!C3419-1)*'inputs and tables'!$K$18+1,1)*IF(AND(J3418=1,'inputs and tables'!$K$15=1),(data!C3419/data!C3418-1)*'inputs and tables'!$K$17+1,1))</f>
        <v>285879279.48407942</v>
      </c>
      <c r="P3419" s="10">
        <f ca="1">(P3418+(IF(K3418&lt;&gt;K3417,(-P3418*'inputs and tables'!$K$22-'inputs and tables'!$K$21)-P3418*'inputs and tables'!$K$22,0)*('inputs and tables'!$K$15+'inputs and tables'!$K$16)))*(IF(AND(K3418=0,'inputs and tables'!$K$16=1),data!C3418/data!C3419,1)*IF(AND(K3418=1,'inputs and tables'!$K$15=1),data!C3419/data!C3418,1))</f>
        <v>256540.43258016763</v>
      </c>
      <c r="R3419" s="36">
        <f ca="1">1-O3419/MAX($O$202:O3419)</f>
        <v>0.15203919498588481</v>
      </c>
      <c r="S3419" s="36">
        <f>1-N3419/MAX($N$202:N3419)</f>
        <v>0.15973218856515303</v>
      </c>
    </row>
    <row r="3420" spans="1:19" x14ac:dyDescent="0.4">
      <c r="A3420" s="17">
        <f t="shared" si="163"/>
        <v>3418</v>
      </c>
      <c r="B3420">
        <v>1715558400</v>
      </c>
      <c r="C3420">
        <v>62932.37</v>
      </c>
      <c r="D3420" s="14">
        <f t="shared" si="161"/>
        <v>45425</v>
      </c>
      <c r="F3420">
        <f ca="1">IF(A3420&lt;$F$2,"",AVERAGE(INDIRECT("C"&amp;A3420-$F$2+3):C3420))</f>
        <v>64815.664545454551</v>
      </c>
      <c r="G3420" s="2">
        <f ca="1">IF(A3420&lt;$G$2,"",IF(A3420=$G$2,AVERAGE(INDIRECT("C"&amp;A3420-$G$2+3):C3420),G3419+(2/($G$2+3))*(C3420-G3419)))</f>
        <v>63438.471037730123</v>
      </c>
      <c r="J3420">
        <f ca="1">IF(F3420="","",IF(C3420&lt;(F3420*(1-'inputs and tables'!$K$14)),0,IF(C3420&gt;(F3420*(1+'inputs and tables'!$K$14)),1,J3419)))</f>
        <v>0</v>
      </c>
      <c r="K3420">
        <f ca="1">IF(G3420="","",IF(C3420&lt;(G3420*(1-'inputs and tables'!$K$14)),0,IF(C3420&gt;(G3420*(1+'inputs and tables'!$K$14)),1,K3419)))</f>
        <v>0</v>
      </c>
      <c r="N3420" s="13">
        <f t="shared" si="162"/>
        <v>226465.0401237903</v>
      </c>
      <c r="O3420" s="10">
        <f ca="1">(O3419+(IF(J3419&lt;&gt;J3418,(-O3419*'inputs and tables'!$K$22-'inputs and tables'!$K$21)-O3419*'inputs and tables'!$K$22,0)*('inputs and tables'!$K$15+'inputs and tables'!$K$16)))*(IF(AND(J3419=0,'inputs and tables'!$K$16=1),(data!C3419/data!C3420-1)*'inputs and tables'!$K$18+1,1)*IF(AND(J3419=1,'inputs and tables'!$K$15=1),(data!C3420/data!C3419-1)*'inputs and tables'!$K$17+1,1))</f>
        <v>279159120.81049418</v>
      </c>
      <c r="P3420" s="10">
        <f ca="1">(P3419+(IF(K3419&lt;&gt;K3418,(-P3419*'inputs and tables'!$K$22-'inputs and tables'!$K$21)-P3419*'inputs and tables'!$K$22,0)*('inputs and tables'!$K$15+'inputs and tables'!$K$16)))*(IF(AND(K3419=0,'inputs and tables'!$K$16=1),data!C3419/data!C3420,1)*IF(AND(K3419=1,'inputs and tables'!$K$15=1),data!C3420/data!C3419,1))</f>
        <v>250509.94161125174</v>
      </c>
      <c r="R3420" s="36">
        <f ca="1">1-O3420/MAX($O$202:O3420)</f>
        <v>0.17197219316945289</v>
      </c>
      <c r="S3420" s="36">
        <f>1-N3420/MAX($N$202:N3420)</f>
        <v>0.1395045384537974</v>
      </c>
    </row>
    <row r="3421" spans="1:19" x14ac:dyDescent="0.4">
      <c r="A3421" s="17">
        <f t="shared" si="163"/>
        <v>3419</v>
      </c>
      <c r="B3421">
        <v>1715644800</v>
      </c>
      <c r="C3421">
        <v>61539.839999999997</v>
      </c>
      <c r="D3421" s="14">
        <f t="shared" si="161"/>
        <v>45426</v>
      </c>
      <c r="F3421">
        <f ca="1">IF(A3421&lt;$F$2,"",AVERAGE(INDIRECT("C"&amp;A3421-$F$2+3):C3421))</f>
        <v>64594.095000000001</v>
      </c>
      <c r="G3421" s="2">
        <f ca="1">IF(A3421&lt;$G$2,"",IF(A3421=$G$2,AVERAGE(INDIRECT("C"&amp;A3421-$G$2+3):C3421),G3420+(2/($G$2+3))*(C3421-G3420)))</f>
        <v>63357.678227613949</v>
      </c>
      <c r="J3421">
        <f ca="1">IF(F3421="","",IF(C3421&lt;(F3421*(1-'inputs and tables'!$K$14)),0,IF(C3421&gt;(F3421*(1+'inputs and tables'!$K$14)),1,J3420)))</f>
        <v>0</v>
      </c>
      <c r="K3421">
        <f ca="1">IF(G3421="","",IF(C3421&lt;(G3421*(1-'inputs and tables'!$K$14)),0,IF(C3421&gt;(G3421*(1+'inputs and tables'!$K$14)),1,K3420)))</f>
        <v>0</v>
      </c>
      <c r="N3421" s="13">
        <f t="shared" si="162"/>
        <v>221453.95660153325</v>
      </c>
      <c r="O3421" s="10">
        <f ca="1">(O3420+(IF(J3420&lt;&gt;J3419,(-O3420*'inputs and tables'!$K$22-'inputs and tables'!$K$21)-O3420*'inputs and tables'!$K$22,0)*('inputs and tables'!$K$15+'inputs and tables'!$K$16)))*(IF(AND(J3420=0,'inputs and tables'!$K$16=1),(data!C3420/data!C3421-1)*'inputs and tables'!$K$18+1,1)*IF(AND(J3420=1,'inputs and tables'!$K$15=1),(data!C3421/data!C3420-1)*'inputs and tables'!$K$17+1,1))</f>
        <v>285475962.88389313</v>
      </c>
      <c r="P3421" s="10">
        <f ca="1">(P3420+(IF(K3420&lt;&gt;K3419,(-P3420*'inputs and tables'!$K$22-'inputs and tables'!$K$21)-P3420*'inputs and tables'!$K$22,0)*('inputs and tables'!$K$15+'inputs and tables'!$K$16)))*(IF(AND(K3420=0,'inputs and tables'!$K$16=1),data!C3420/data!C3421,1)*IF(AND(K3420=1,'inputs and tables'!$K$15=1),data!C3421/data!C3420,1))</f>
        <v>256178.507031505</v>
      </c>
      <c r="R3421" s="36">
        <f ca="1">1-O3421/MAX($O$202:O3421)</f>
        <v>0.15323549249155466</v>
      </c>
      <c r="S3421" s="36">
        <f>1-N3421/MAX($N$202:N3421)</f>
        <v>0.15854506950430358</v>
      </c>
    </row>
    <row r="3422" spans="1:19" x14ac:dyDescent="0.4">
      <c r="A3422" s="17">
        <f t="shared" si="163"/>
        <v>3420</v>
      </c>
      <c r="B3422">
        <v>1715731200</v>
      </c>
      <c r="C3422">
        <v>66244.69</v>
      </c>
      <c r="D3422" s="14">
        <f t="shared" si="161"/>
        <v>45427</v>
      </c>
      <c r="F3422">
        <f ca="1">IF(A3422&lt;$F$2,"",AVERAGE(INDIRECT("C"&amp;A3422-$F$2+3):C3422))</f>
        <v>64515.978409090916</v>
      </c>
      <c r="G3422" s="2">
        <f ca="1">IF(A3422&lt;$G$2,"",IF(A3422=$G$2,AVERAGE(INDIRECT("C"&amp;A3422-$G$2+3):C3422),G3421+(2/($G$2+3))*(C3422-G3421)))</f>
        <v>63480.529792396337</v>
      </c>
      <c r="J3422">
        <f ca="1">IF(F3422="","",IF(C3422&lt;(F3422*(1-'inputs and tables'!$K$14)),0,IF(C3422&gt;(F3422*(1+'inputs and tables'!$K$14)),1,J3421)))</f>
        <v>1</v>
      </c>
      <c r="K3422">
        <f ca="1">IF(G3422="","",IF(C3422&lt;(G3422*(1-'inputs and tables'!$K$14)),0,IF(C3422&gt;(G3422*(1+'inputs and tables'!$K$14)),1,K3421)))</f>
        <v>1</v>
      </c>
      <c r="N3422" s="13">
        <f t="shared" si="162"/>
        <v>238384.57663104139</v>
      </c>
      <c r="O3422" s="10">
        <f ca="1">(O3421+(IF(J3421&lt;&gt;J3420,(-O3421*'inputs and tables'!$K$22-'inputs and tables'!$K$21)-O3421*'inputs and tables'!$K$22,0)*('inputs and tables'!$K$15+'inputs and tables'!$K$16)))*(IF(AND(J3421=0,'inputs and tables'!$K$16=1),(data!C3421/data!C3422-1)*'inputs and tables'!$K$18+1,1)*IF(AND(J3421=1,'inputs and tables'!$K$15=1),(data!C3422/data!C3421-1)*'inputs and tables'!$K$17+1,1))</f>
        <v>265200804.46781048</v>
      </c>
      <c r="P3422" s="10">
        <f ca="1">(P3421+(IF(K3421&lt;&gt;K3420,(-P3421*'inputs and tables'!$K$22-'inputs and tables'!$K$21)-P3421*'inputs and tables'!$K$22,0)*('inputs and tables'!$K$15+'inputs and tables'!$K$16)))*(IF(AND(K3421=0,'inputs and tables'!$K$16=1),data!C3421/data!C3422,1)*IF(AND(K3421=1,'inputs and tables'!$K$15=1),data!C3422/data!C3421,1))</f>
        <v>237984.12120515155</v>
      </c>
      <c r="R3422" s="36">
        <f ca="1">1-O3422/MAX($O$202:O3422)</f>
        <v>0.21337465222120422</v>
      </c>
      <c r="S3422" s="36">
        <f>1-N3422/MAX($N$202:N3422)</f>
        <v>9.4214073035305823E-2</v>
      </c>
    </row>
    <row r="3423" spans="1:19" x14ac:dyDescent="0.4">
      <c r="A3423" s="17">
        <f t="shared" si="163"/>
        <v>3421</v>
      </c>
      <c r="B3423">
        <v>1715817600</v>
      </c>
      <c r="C3423">
        <v>65252.18</v>
      </c>
      <c r="D3423" s="14">
        <f t="shared" si="161"/>
        <v>45428</v>
      </c>
      <c r="F3423">
        <f ca="1">IF(A3423&lt;$F$2,"",AVERAGE(INDIRECT("C"&amp;A3423-$F$2+3):C3423))</f>
        <v>64511.161136363633</v>
      </c>
      <c r="G3423" s="2">
        <f ca="1">IF(A3423&lt;$G$2,"",IF(A3423=$G$2,AVERAGE(INDIRECT("C"&amp;A3423-$G$2+3):C3423),G3422+(2/($G$2+3))*(C3423-G3422)))</f>
        <v>63555.91916293266</v>
      </c>
      <c r="J3423">
        <f ca="1">IF(F3423="","",IF(C3423&lt;(F3423*(1-'inputs and tables'!$K$14)),0,IF(C3423&gt;(F3423*(1+'inputs and tables'!$K$14)),1,J3422)))</f>
        <v>1</v>
      </c>
      <c r="K3423">
        <f ca="1">IF(G3423="","",IF(C3423&lt;(G3423*(1-'inputs and tables'!$K$14)),0,IF(C3423&gt;(G3423*(1+'inputs and tables'!$K$14)),1,K3422)))</f>
        <v>1</v>
      </c>
      <c r="N3423" s="13">
        <f t="shared" si="162"/>
        <v>234812.98355464425</v>
      </c>
      <c r="O3423" s="10">
        <f ca="1">(O3422+(IF(J3422&lt;&gt;J3421,(-O3422*'inputs and tables'!$K$22-'inputs and tables'!$K$21)-O3422*'inputs and tables'!$K$22,0)*('inputs and tables'!$K$15+'inputs and tables'!$K$16)))*(IF(AND(J3422=0,'inputs and tables'!$K$16=1),(data!C3422/data!C3423-1)*'inputs and tables'!$K$18+1,1)*IF(AND(J3422=1,'inputs and tables'!$K$15=1),(data!C3423/data!C3422-1)*'inputs and tables'!$K$17+1,1))</f>
        <v>255748207.75964063</v>
      </c>
      <c r="P3423" s="10">
        <f ca="1">(P3422+(IF(K3422&lt;&gt;K3421,(-P3422*'inputs and tables'!$K$22-'inputs and tables'!$K$21)-P3422*'inputs and tables'!$K$22,0)*('inputs and tables'!$K$15+'inputs and tables'!$K$16)))*(IF(AND(K3422=0,'inputs and tables'!$K$16=1),data!C3422/data!C3423,1)*IF(AND(K3422=1,'inputs and tables'!$K$15=1),data!C3423/data!C3422,1))</f>
        <v>233949.69088982564</v>
      </c>
      <c r="R3423" s="36">
        <f ca="1">1-O3423/MAX($O$202:O3423)</f>
        <v>0.24141247129154308</v>
      </c>
      <c r="S3423" s="36">
        <f>1-N3423/MAX($N$202:N3423)</f>
        <v>0.10778499608395664</v>
      </c>
    </row>
    <row r="3424" spans="1:19" x14ac:dyDescent="0.4">
      <c r="A3424" s="17">
        <f t="shared" si="163"/>
        <v>3422</v>
      </c>
      <c r="B3424">
        <v>1715904000</v>
      </c>
      <c r="C3424">
        <v>67046.33</v>
      </c>
      <c r="D3424" s="14">
        <f t="shared" si="161"/>
        <v>45429</v>
      </c>
      <c r="F3424">
        <f ca="1">IF(A3424&lt;$F$2,"",AVERAGE(INDIRECT("C"&amp;A3424-$F$2+3):C3424))</f>
        <v>64535.215909090897</v>
      </c>
      <c r="G3424" s="2">
        <f ca="1">IF(A3424&lt;$G$2,"",IF(A3424=$G$2,AVERAGE(INDIRECT("C"&amp;A3424-$G$2+3):C3424),G3423+(2/($G$2+3))*(C3424-G3423)))</f>
        <v>63704.447283658927</v>
      </c>
      <c r="J3424">
        <f ca="1">IF(F3424="","",IF(C3424&lt;(F3424*(1-'inputs and tables'!$K$14)),0,IF(C3424&gt;(F3424*(1+'inputs and tables'!$K$14)),1,J3423)))</f>
        <v>1</v>
      </c>
      <c r="K3424">
        <f ca="1">IF(G3424="","",IF(C3424&lt;(G3424*(1-'inputs and tables'!$K$14)),0,IF(C3424&gt;(G3424*(1+'inputs and tables'!$K$14)),1,K3423)))</f>
        <v>1</v>
      </c>
      <c r="N3424" s="13">
        <f t="shared" si="162"/>
        <v>241269.31519666087</v>
      </c>
      <c r="O3424" s="10">
        <f ca="1">(O3423+(IF(J3423&lt;&gt;J3422,(-O3423*'inputs and tables'!$K$22-'inputs and tables'!$K$21)-O3423*'inputs and tables'!$K$22,0)*('inputs and tables'!$K$15+'inputs and tables'!$K$16)))*(IF(AND(J3423=0,'inputs and tables'!$K$16=1),(data!C3423/data!C3424-1)*'inputs and tables'!$K$18+1,1)*IF(AND(J3423=1,'inputs and tables'!$K$15=1),(data!C3424/data!C3423-1)*'inputs and tables'!$K$17+1,1))</f>
        <v>271570115.25210917</v>
      </c>
      <c r="P3424" s="10">
        <f ca="1">(P3423+(IF(K3423&lt;&gt;K3422,(-P3423*'inputs and tables'!$K$22-'inputs and tables'!$K$21)-P3423*'inputs and tables'!$K$22,0)*('inputs and tables'!$K$15+'inputs and tables'!$K$16)))*(IF(AND(K3423=0,'inputs and tables'!$K$16=1),data!C3423/data!C3424,1)*IF(AND(K3423=1,'inputs and tables'!$K$15=1),data!C3424/data!C3423,1))</f>
        <v>240382.28575347585</v>
      </c>
      <c r="R3424" s="36">
        <f ca="1">1-O3424/MAX($O$202:O3424)</f>
        <v>0.1944823214801098</v>
      </c>
      <c r="S3424" s="36">
        <f>1-N3424/MAX($N$202:N3424)</f>
        <v>8.3252979693454909E-2</v>
      </c>
    </row>
    <row r="3425" spans="1:19" x14ac:dyDescent="0.4">
      <c r="A3425" s="17">
        <f t="shared" si="163"/>
        <v>3423</v>
      </c>
      <c r="B3425">
        <v>1715990400</v>
      </c>
      <c r="C3425">
        <v>66923.87</v>
      </c>
      <c r="D3425" s="14">
        <f t="shared" si="161"/>
        <v>45430</v>
      </c>
      <c r="F3425">
        <f ca="1">IF(A3425&lt;$F$2,"",AVERAGE(INDIRECT("C"&amp;A3425-$F$2+3):C3425))</f>
        <v>64498.821363636358</v>
      </c>
      <c r="G3425" s="2">
        <f ca="1">IF(A3425&lt;$G$2,"",IF(A3425=$G$2,AVERAGE(INDIRECT("C"&amp;A3425-$G$2+3):C3425),G3424+(2/($G$2+3))*(C3425-G3424)))</f>
        <v>63841.443994992587</v>
      </c>
      <c r="J3425">
        <f ca="1">IF(F3425="","",IF(C3425&lt;(F3425*(1-'inputs and tables'!$K$14)),0,IF(C3425&gt;(F3425*(1+'inputs and tables'!$K$14)),1,J3424)))</f>
        <v>1</v>
      </c>
      <c r="K3425">
        <f ca="1">IF(G3425="","",IF(C3425&lt;(G3425*(1-'inputs and tables'!$K$14)),0,IF(C3425&gt;(G3425*(1+'inputs and tables'!$K$14)),1,K3424)))</f>
        <v>1</v>
      </c>
      <c r="N3425" s="13">
        <f t="shared" si="162"/>
        <v>240828.63723055916</v>
      </c>
      <c r="O3425" s="10">
        <f ca="1">(O3424+(IF(J3424&lt;&gt;J3423,(-O3424*'inputs and tables'!$K$22-'inputs and tables'!$K$21)-O3424*'inputs and tables'!$K$22,0)*('inputs and tables'!$K$15+'inputs and tables'!$K$16)))*(IF(AND(J3424=0,'inputs and tables'!$K$16=1),(data!C3424/data!C3425-1)*'inputs and tables'!$K$18+1,1)*IF(AND(J3424=1,'inputs and tables'!$K$15=1),(data!C3425/data!C3424-1)*'inputs and tables'!$K$17+1,1))</f>
        <v>270454065.02675021</v>
      </c>
      <c r="P3425" s="10">
        <f ca="1">(P3424+(IF(K3424&lt;&gt;K3423,(-P3424*'inputs and tables'!$K$22-'inputs and tables'!$K$21)-P3424*'inputs and tables'!$K$22,0)*('inputs and tables'!$K$15+'inputs and tables'!$K$16)))*(IF(AND(K3424=0,'inputs and tables'!$K$16=1),data!C3424/data!C3425,1)*IF(AND(K3424=1,'inputs and tables'!$K$15=1),data!C3425/data!C3424,1))</f>
        <v>239943.22794504144</v>
      </c>
      <c r="R3425" s="36">
        <f ca="1">1-O3425/MAX($O$202:O3425)</f>
        <v>0.19779269377865294</v>
      </c>
      <c r="S3425" s="36">
        <f>1-N3425/MAX($N$202:N3425)</f>
        <v>8.4927416461384575E-2</v>
      </c>
    </row>
    <row r="3426" spans="1:19" x14ac:dyDescent="0.4">
      <c r="A3426" s="17">
        <f t="shared" si="163"/>
        <v>3424</v>
      </c>
      <c r="B3426">
        <v>1716076800</v>
      </c>
      <c r="C3426">
        <v>66261.62</v>
      </c>
      <c r="D3426" s="14">
        <f t="shared" si="161"/>
        <v>45431</v>
      </c>
      <c r="F3426">
        <f ca="1">IF(A3426&lt;$F$2,"",AVERAGE(INDIRECT("C"&amp;A3426-$F$2+3):C3426))</f>
        <v>64462.57386363636</v>
      </c>
      <c r="G3426" s="2">
        <f ca="1">IF(A3426&lt;$G$2,"",IF(A3426=$G$2,AVERAGE(INDIRECT("C"&amp;A3426-$G$2+3):C3426),G3425+(2/($G$2+3))*(C3426-G3425)))</f>
        <v>63944.430207971629</v>
      </c>
      <c r="J3426">
        <f ca="1">IF(F3426="","",IF(C3426&lt;(F3426*(1-'inputs and tables'!$K$14)),0,IF(C3426&gt;(F3426*(1+'inputs and tables'!$K$14)),1,J3425)))</f>
        <v>1</v>
      </c>
      <c r="K3426">
        <f ca="1">IF(G3426="","",IF(C3426&lt;(G3426*(1-'inputs and tables'!$K$14)),0,IF(C3426&gt;(G3426*(1+'inputs and tables'!$K$14)),1,K3425)))</f>
        <v>1</v>
      </c>
      <c r="N3426" s="13">
        <f t="shared" si="162"/>
        <v>238445.50001799304</v>
      </c>
      <c r="O3426" s="10">
        <f ca="1">(O3425+(IF(J3425&lt;&gt;J3424,(-O3425*'inputs and tables'!$K$22-'inputs and tables'!$K$21)-O3425*'inputs and tables'!$K$22,0)*('inputs and tables'!$K$15+'inputs and tables'!$K$16)))*(IF(AND(J3425=0,'inputs and tables'!$K$16=1),(data!C3425/data!C3426-1)*'inputs and tables'!$K$18+1,1)*IF(AND(J3425=1,'inputs and tables'!$K$15=1),(data!C3426/data!C3425-1)*'inputs and tables'!$K$17+1,1))</f>
        <v>264432395.02666026</v>
      </c>
      <c r="P3426" s="10">
        <f ca="1">(P3425+(IF(K3425&lt;&gt;K3424,(-P3425*'inputs and tables'!$K$22-'inputs and tables'!$K$21)-P3425*'inputs and tables'!$K$22,0)*('inputs and tables'!$K$15+'inputs and tables'!$K$16)))*(IF(AND(K3425=0,'inputs and tables'!$K$16=1),data!C3425/data!C3426,1)*IF(AND(K3425=1,'inputs and tables'!$K$15=1),data!C3426/data!C3425,1))</f>
        <v>237568.85236415223</v>
      </c>
      <c r="R3426" s="36">
        <f ca="1">1-O3426/MAX($O$202:O3426)</f>
        <v>0.2156538698317777</v>
      </c>
      <c r="S3426" s="36">
        <f>1-N3426/MAX($N$202:N3426)</f>
        <v>9.3982583451106549E-2</v>
      </c>
    </row>
    <row r="3427" spans="1:19" x14ac:dyDescent="0.4">
      <c r="A3427" s="17">
        <f t="shared" si="163"/>
        <v>3425</v>
      </c>
      <c r="B3427">
        <v>1716163200</v>
      </c>
      <c r="C3427">
        <v>71432.17</v>
      </c>
      <c r="D3427" s="14">
        <f t="shared" si="161"/>
        <v>45432</v>
      </c>
      <c r="F3427">
        <f ca="1">IF(A3427&lt;$F$2,"",AVERAGE(INDIRECT("C"&amp;A3427-$F$2+3):C3427))</f>
        <v>64519.671136363642</v>
      </c>
      <c r="G3427" s="2">
        <f ca="1">IF(A3427&lt;$G$2,"",IF(A3427=$G$2,AVERAGE(INDIRECT("C"&amp;A3427-$G$2+3):C3427),G3426+(2/($G$2+3))*(C3427-G3426)))</f>
        <v>64263.057433164322</v>
      </c>
      <c r="J3427">
        <f ca="1">IF(F3427="","",IF(C3427&lt;(F3427*(1-'inputs and tables'!$K$14)),0,IF(C3427&gt;(F3427*(1+'inputs and tables'!$K$14)),1,J3426)))</f>
        <v>1</v>
      </c>
      <c r="K3427">
        <f ca="1">IF(G3427="","",IF(C3427&lt;(G3427*(1-'inputs and tables'!$K$14)),0,IF(C3427&gt;(G3427*(1+'inputs and tables'!$K$14)),1,K3426)))</f>
        <v>1</v>
      </c>
      <c r="N3427" s="13">
        <f t="shared" si="162"/>
        <v>257051.96300694553</v>
      </c>
      <c r="O3427" s="10">
        <f ca="1">(O3426+(IF(J3426&lt;&gt;J3425,(-O3426*'inputs and tables'!$K$22-'inputs and tables'!$K$21)-O3426*'inputs and tables'!$K$22,0)*('inputs and tables'!$K$15+'inputs and tables'!$K$16)))*(IF(AND(J3426=0,'inputs and tables'!$K$16=1),(data!C3426/data!C3427-1)*'inputs and tables'!$K$18+1,1)*IF(AND(J3426=1,'inputs and tables'!$K$15=1),(data!C3427/data!C3426-1)*'inputs and tables'!$K$17+1,1))</f>
        <v>310859528.41453201</v>
      </c>
      <c r="P3427" s="10">
        <f ca="1">(P3426+(IF(K3426&lt;&gt;K3425,(-P3426*'inputs and tables'!$K$22-'inputs and tables'!$K$21)-P3426*'inputs and tables'!$K$22,0)*('inputs and tables'!$K$15+'inputs and tables'!$K$16)))*(IF(AND(K3426=0,'inputs and tables'!$K$16=1),data!C3426/data!C3427,1)*IF(AND(K3426=1,'inputs and tables'!$K$15=1),data!C3427/data!C3426,1))</f>
        <v>256106.9084755402</v>
      </c>
      <c r="R3427" s="36">
        <f ca="1">1-O3427/MAX($O$202:O3427)</f>
        <v>7.7944031353365584E-2</v>
      </c>
      <c r="S3427" s="36">
        <f>1-N3427/MAX($N$202:N3427)</f>
        <v>2.3283914249585647E-2</v>
      </c>
    </row>
    <row r="3428" spans="1:19" x14ac:dyDescent="0.4">
      <c r="A3428" s="17">
        <f t="shared" si="163"/>
        <v>3426</v>
      </c>
      <c r="B3428">
        <v>1716249600</v>
      </c>
      <c r="C3428">
        <v>70142.84</v>
      </c>
      <c r="D3428" s="14">
        <f t="shared" si="161"/>
        <v>45433</v>
      </c>
      <c r="F3428">
        <f ca="1">IF(A3428&lt;$F$2,"",AVERAGE(INDIRECT("C"&amp;A3428-$F$2+3):C3428))</f>
        <v>64537.682499999995</v>
      </c>
      <c r="G3428" s="2">
        <f ca="1">IF(A3428&lt;$G$2,"",IF(A3428=$G$2,AVERAGE(INDIRECT("C"&amp;A3428-$G$2+3):C3428),G3427+(2/($G$2+3))*(C3428-G3427)))</f>
        <v>64513.260946646689</v>
      </c>
      <c r="J3428">
        <f ca="1">IF(F3428="","",IF(C3428&lt;(F3428*(1-'inputs and tables'!$K$14)),0,IF(C3428&gt;(F3428*(1+'inputs and tables'!$K$14)),1,J3427)))</f>
        <v>1</v>
      </c>
      <c r="K3428">
        <f ca="1">IF(G3428="","",IF(C3428&lt;(G3428*(1-'inputs and tables'!$K$14)),0,IF(C3428&gt;(G3428*(1+'inputs and tables'!$K$14)),1,K3427)))</f>
        <v>1</v>
      </c>
      <c r="N3428" s="13">
        <f t="shared" si="162"/>
        <v>252412.24945122204</v>
      </c>
      <c r="O3428" s="10">
        <f ca="1">(O3427+(IF(J3427&lt;&gt;J3426,(-O3427*'inputs and tables'!$K$22-'inputs and tables'!$K$21)-O3427*'inputs and tables'!$K$22,0)*('inputs and tables'!$K$15+'inputs and tables'!$K$16)))*(IF(AND(J3427=0,'inputs and tables'!$K$16=1),(data!C3427/data!C3428-1)*'inputs and tables'!$K$18+1,1)*IF(AND(J3427=1,'inputs and tables'!$K$15=1),(data!C3428/data!C3427-1)*'inputs and tables'!$K$17+1,1))</f>
        <v>298234948.19410622</v>
      </c>
      <c r="P3428" s="10">
        <f ca="1">(P3427+(IF(K3427&lt;&gt;K3426,(-P3427*'inputs and tables'!$K$22-'inputs and tables'!$K$21)-P3427*'inputs and tables'!$K$22,0)*('inputs and tables'!$K$15+'inputs and tables'!$K$16)))*(IF(AND(K3427=0,'inputs and tables'!$K$16=1),data!C3427/data!C3428,1)*IF(AND(K3427=1,'inputs and tables'!$K$15=1),data!C3428/data!C3427,1))</f>
        <v>251484.25288066233</v>
      </c>
      <c r="R3428" s="36">
        <f ca="1">1-O3428/MAX($O$202:O3428)</f>
        <v>0.11539042909858477</v>
      </c>
      <c r="S3428" s="36">
        <f>1-N3428/MAX($N$202:N3428)</f>
        <v>4.0913356990028515E-2</v>
      </c>
    </row>
    <row r="3429" spans="1:19" x14ac:dyDescent="0.4">
      <c r="A3429" s="17">
        <f t="shared" si="163"/>
        <v>3427</v>
      </c>
      <c r="B3429">
        <v>1716336000</v>
      </c>
      <c r="C3429">
        <v>69109.929999999993</v>
      </c>
      <c r="D3429" s="14">
        <f t="shared" si="161"/>
        <v>45434</v>
      </c>
      <c r="F3429">
        <f ca="1">IF(A3429&lt;$F$2,"",AVERAGE(INDIRECT("C"&amp;A3429-$F$2+3):C3429))</f>
        <v>64480.577954545457</v>
      </c>
      <c r="G3429" s="2">
        <f ca="1">IF(A3429&lt;$G$2,"",IF(A3429=$G$2,AVERAGE(INDIRECT("C"&amp;A3429-$G$2+3):C3429),G3428+(2/($G$2+3))*(C3429-G3428)))</f>
        <v>64708.863885087252</v>
      </c>
      <c r="J3429">
        <f ca="1">IF(F3429="","",IF(C3429&lt;(F3429*(1-'inputs and tables'!$K$14)),0,IF(C3429&gt;(F3429*(1+'inputs and tables'!$K$14)),1,J3428)))</f>
        <v>1</v>
      </c>
      <c r="K3429">
        <f ca="1">IF(G3429="","",IF(C3429&lt;(G3429*(1-'inputs and tables'!$K$14)),0,IF(C3429&gt;(G3429*(1+'inputs and tables'!$K$14)),1,K3428)))</f>
        <v>1</v>
      </c>
      <c r="N3429" s="13">
        <f t="shared" si="162"/>
        <v>248695.27510885632</v>
      </c>
      <c r="O3429" s="10">
        <f ca="1">(O3428+(IF(J3428&lt;&gt;J3427,(-O3428*'inputs and tables'!$K$22-'inputs and tables'!$K$21)-O3428*'inputs and tables'!$K$22,0)*('inputs and tables'!$K$15+'inputs and tables'!$K$16)))*(IF(AND(J3428=0,'inputs and tables'!$K$16=1),(data!C3428/data!C3429-1)*'inputs and tables'!$K$18+1,1)*IF(AND(J3428=1,'inputs and tables'!$K$15=1),(data!C3429/data!C3428-1)*'inputs and tables'!$K$17+1,1))</f>
        <v>288353509.32218218</v>
      </c>
      <c r="P3429" s="10">
        <f ca="1">(P3428+(IF(K3428&lt;&gt;K3427,(-P3428*'inputs and tables'!$K$22-'inputs and tables'!$K$21)-P3428*'inputs and tables'!$K$22,0)*('inputs and tables'!$K$15+'inputs and tables'!$K$16)))*(IF(AND(K3428=0,'inputs and tables'!$K$16=1),data!C3428/data!C3429,1)*IF(AND(K3428=1,'inputs and tables'!$K$15=1),data!C3429/data!C3428,1))</f>
        <v>247780.94403769323</v>
      </c>
      <c r="R3429" s="36">
        <f ca="1">1-O3429/MAX($O$202:O3429)</f>
        <v>0.14470025832320021</v>
      </c>
      <c r="S3429" s="36">
        <f>1-N3429/MAX($N$202:N3429)</f>
        <v>5.5036682826727468E-2</v>
      </c>
    </row>
    <row r="3430" spans="1:19" x14ac:dyDescent="0.4">
      <c r="A3430" s="17">
        <f t="shared" si="163"/>
        <v>3428</v>
      </c>
      <c r="B3430">
        <v>1716422400</v>
      </c>
      <c r="C3430">
        <v>67940.45</v>
      </c>
      <c r="D3430" s="14">
        <f t="shared" si="161"/>
        <v>45435</v>
      </c>
      <c r="F3430">
        <f ca="1">IF(A3430&lt;$F$2,"",AVERAGE(INDIRECT("C"&amp;A3430-$F$2+3):C3430))</f>
        <v>64453.837954545466</v>
      </c>
      <c r="G3430" s="2">
        <f ca="1">IF(A3430&lt;$G$2,"",IF(A3430=$G$2,AVERAGE(INDIRECT("C"&amp;A3430-$G$2+3):C3430),G3429+(2/($G$2+3))*(C3430-G3429)))</f>
        <v>64846.378187849499</v>
      </c>
      <c r="J3430">
        <f ca="1">IF(F3430="","",IF(C3430&lt;(F3430*(1-'inputs and tables'!$K$14)),0,IF(C3430&gt;(F3430*(1+'inputs and tables'!$K$14)),1,J3429)))</f>
        <v>1</v>
      </c>
      <c r="K3430">
        <f ca="1">IF(G3430="","",IF(C3430&lt;(G3430*(1-'inputs and tables'!$K$14)),0,IF(C3430&gt;(G3430*(1+'inputs and tables'!$K$14)),1,K3429)))</f>
        <v>1</v>
      </c>
      <c r="N3430" s="13">
        <f t="shared" si="162"/>
        <v>244486.84731368558</v>
      </c>
      <c r="O3430" s="10">
        <f ca="1">(O3429+(IF(J3429&lt;&gt;J3428,(-O3429*'inputs and tables'!$K$22-'inputs and tables'!$K$21)-O3429*'inputs and tables'!$K$22,0)*('inputs and tables'!$K$15+'inputs and tables'!$K$16)))*(IF(AND(J3429=0,'inputs and tables'!$K$16=1),(data!C3429/data!C3430-1)*'inputs and tables'!$K$18+1,1)*IF(AND(J3429=1,'inputs and tables'!$K$15=1),(data!C3430/data!C3429-1)*'inputs and tables'!$K$17+1,1))</f>
        <v>277374577.06621355</v>
      </c>
      <c r="P3430" s="10">
        <f ca="1">(P3429+(IF(K3429&lt;&gt;K3428,(-P3429*'inputs and tables'!$K$22-'inputs and tables'!$K$21)-P3429*'inputs and tables'!$K$22,0)*('inputs and tables'!$K$15+'inputs and tables'!$K$16)))*(IF(AND(K3429=0,'inputs and tables'!$K$16=1),data!C3429/data!C3430,1)*IF(AND(K3429=1,'inputs and tables'!$K$15=1),data!C3430/data!C3429,1))</f>
        <v>243587.98857625376</v>
      </c>
      <c r="R3430" s="36">
        <f ca="1">1-O3430/MAX($O$202:O3430)</f>
        <v>0.17726541747278124</v>
      </c>
      <c r="S3430" s="36">
        <f>1-N3430/MAX($N$202:N3430)</f>
        <v>7.1027376207082438E-2</v>
      </c>
    </row>
    <row r="3431" spans="1:19" x14ac:dyDescent="0.4">
      <c r="A3431" s="17">
        <f t="shared" si="163"/>
        <v>3429</v>
      </c>
      <c r="B3431">
        <v>1716508800</v>
      </c>
      <c r="C3431">
        <v>68547.8</v>
      </c>
      <c r="D3431" s="14">
        <f t="shared" si="161"/>
        <v>45436</v>
      </c>
      <c r="F3431">
        <f ca="1">IF(A3431&lt;$F$2,"",AVERAGE(INDIRECT("C"&amp;A3431-$F$2+3):C3431))</f>
        <v>64406.42340909093</v>
      </c>
      <c r="G3431" s="2">
        <f ca="1">IF(A3431&lt;$G$2,"",IF(A3431=$G$2,AVERAGE(INDIRECT("C"&amp;A3431-$G$2+3):C3431),G3430+(2/($G$2+3))*(C3431-G3430)))</f>
        <v>65003.885499004842</v>
      </c>
      <c r="J3431">
        <f ca="1">IF(F3431="","",IF(C3431&lt;(F3431*(1-'inputs and tables'!$K$14)),0,IF(C3431&gt;(F3431*(1+'inputs and tables'!$K$14)),1,J3430)))</f>
        <v>1</v>
      </c>
      <c r="K3431">
        <f ca="1">IF(G3431="","",IF(C3431&lt;(G3431*(1-'inputs and tables'!$K$14)),0,IF(C3431&gt;(G3431*(1+'inputs and tables'!$K$14)),1,K3430)))</f>
        <v>1</v>
      </c>
      <c r="N3431" s="13">
        <f t="shared" si="162"/>
        <v>246672.42434056674</v>
      </c>
      <c r="O3431" s="10">
        <f ca="1">(O3430+(IF(J3430&lt;&gt;J3429,(-O3430*'inputs and tables'!$K$22-'inputs and tables'!$K$21)-O3430*'inputs and tables'!$K$22,0)*('inputs and tables'!$K$15+'inputs and tables'!$K$16)))*(IF(AND(J3430=0,'inputs and tables'!$K$16=1),(data!C3430/data!C3431-1)*'inputs and tables'!$K$18+1,1)*IF(AND(J3430=1,'inputs and tables'!$K$15=1),(data!C3431/data!C3430-1)*'inputs and tables'!$K$17+1,1))</f>
        <v>282953621.08354974</v>
      </c>
      <c r="P3431" s="10">
        <f ca="1">(P3430+(IF(K3430&lt;&gt;K3429,(-P3430*'inputs and tables'!$K$22-'inputs and tables'!$K$21)-P3430*'inputs and tables'!$K$22,0)*('inputs and tables'!$K$15+'inputs and tables'!$K$16)))*(IF(AND(K3430=0,'inputs and tables'!$K$16=1),data!C3430/data!C3431,1)*IF(AND(K3430=1,'inputs and tables'!$K$15=1),data!C3431/data!C3430,1))</f>
        <v>245765.53030377821</v>
      </c>
      <c r="R3431" s="36">
        <f ca="1">1-O3431/MAX($O$202:O3431)</f>
        <v>0.16071713644770247</v>
      </c>
      <c r="S3431" s="36">
        <f>1-N3431/MAX($N$202:N3431)</f>
        <v>6.2722875382306698E-2</v>
      </c>
    </row>
    <row r="3432" spans="1:19" x14ac:dyDescent="0.4">
      <c r="A3432" s="17">
        <f t="shared" si="163"/>
        <v>3430</v>
      </c>
      <c r="B3432">
        <v>1716595200</v>
      </c>
      <c r="C3432">
        <v>69289.67</v>
      </c>
      <c r="D3432" s="14">
        <f t="shared" si="161"/>
        <v>45437</v>
      </c>
      <c r="F3432">
        <f ca="1">IF(A3432&lt;$F$2,"",AVERAGE(INDIRECT("C"&amp;A3432-$F$2+3):C3432))</f>
        <v>64389.808409090925</v>
      </c>
      <c r="G3432" s="2">
        <f ca="1">IF(A3432&lt;$G$2,"",IF(A3432=$G$2,AVERAGE(INDIRECT("C"&amp;A3432-$G$2+3):C3432),G3431+(2/($G$2+3))*(C3432-G3431)))</f>
        <v>65186.259307557826</v>
      </c>
      <c r="J3432">
        <f ca="1">IF(F3432="","",IF(C3432&lt;(F3432*(1-'inputs and tables'!$K$14)),0,IF(C3432&gt;(F3432*(1+'inputs and tables'!$K$14)),1,J3431)))</f>
        <v>1</v>
      </c>
      <c r="K3432">
        <f ca="1">IF(G3432="","",IF(C3432&lt;(G3432*(1-'inputs and tables'!$K$14)),0,IF(C3432&gt;(G3432*(1+'inputs and tables'!$K$14)),1,K3431)))</f>
        <v>1</v>
      </c>
      <c r="N3432" s="13">
        <f t="shared" si="162"/>
        <v>249342.07780056886</v>
      </c>
      <c r="O3432" s="10">
        <f ca="1">(O3431+(IF(J3431&lt;&gt;J3430,(-O3431*'inputs and tables'!$K$22-'inputs and tables'!$K$21)-O3431*'inputs and tables'!$K$22,0)*('inputs and tables'!$K$15+'inputs and tables'!$K$16)))*(IF(AND(J3431=0,'inputs and tables'!$K$16=1),(data!C3431/data!C3432-1)*'inputs and tables'!$K$18+1,1)*IF(AND(J3431=1,'inputs and tables'!$K$15=1),(data!C3432/data!C3431-1)*'inputs and tables'!$K$17+1,1))</f>
        <v>289843824.80219299</v>
      </c>
      <c r="P3432" s="10">
        <f ca="1">(P3431+(IF(K3431&lt;&gt;K3430,(-P3431*'inputs and tables'!$K$22-'inputs and tables'!$K$21)-P3431*'inputs and tables'!$K$22,0)*('inputs and tables'!$K$15+'inputs and tables'!$K$16)))*(IF(AND(K3431=0,'inputs and tables'!$K$16=1),data!C3431/data!C3432,1)*IF(AND(K3431=1,'inputs and tables'!$K$15=1),data!C3432/data!C3431,1))</f>
        <v>248425.36875178767</v>
      </c>
      <c r="R3432" s="36">
        <f ca="1">1-O3432/MAX($O$202:O3432)</f>
        <v>0.14027975916552926</v>
      </c>
      <c r="S3432" s="36">
        <f>1-N3432/MAX($N$202:N3432)</f>
        <v>5.2579037353367553E-2</v>
      </c>
    </row>
    <row r="3433" spans="1:19" x14ac:dyDescent="0.4">
      <c r="A3433" s="17">
        <f t="shared" si="163"/>
        <v>3431</v>
      </c>
      <c r="B3433">
        <v>1716681600</v>
      </c>
      <c r="C3433">
        <v>68473.72</v>
      </c>
      <c r="D3433" s="14">
        <f t="shared" si="161"/>
        <v>45438</v>
      </c>
      <c r="F3433">
        <f ca="1">IF(A3433&lt;$F$2,"",AVERAGE(INDIRECT("C"&amp;A3433-$F$2+3):C3433))</f>
        <v>64419.92454545456</v>
      </c>
      <c r="G3433" s="2">
        <f ca="1">IF(A3433&lt;$G$2,"",IF(A3433=$G$2,AVERAGE(INDIRECT("C"&amp;A3433-$G$2+3):C3433),G3432+(2/($G$2+3))*(C3433-G3432)))</f>
        <v>65326.151251917065</v>
      </c>
      <c r="J3433">
        <f ca="1">IF(F3433="","",IF(C3433&lt;(F3433*(1-'inputs and tables'!$K$14)),0,IF(C3433&gt;(F3433*(1+'inputs and tables'!$K$14)),1,J3432)))</f>
        <v>1</v>
      </c>
      <c r="K3433">
        <f ca="1">IF(G3433="","",IF(C3433&lt;(G3433*(1-'inputs and tables'!$K$14)),0,IF(C3433&gt;(G3433*(1+'inputs and tables'!$K$14)),1,K3432)))</f>
        <v>1</v>
      </c>
      <c r="N3433" s="13">
        <f t="shared" si="162"/>
        <v>246405.84403900855</v>
      </c>
      <c r="O3433" s="10">
        <f ca="1">(O3432+(IF(J3432&lt;&gt;J3431,(-O3432*'inputs and tables'!$K$22-'inputs and tables'!$K$21)-O3432*'inputs and tables'!$K$22,0)*('inputs and tables'!$K$15+'inputs and tables'!$K$16)))*(IF(AND(J3432=0,'inputs and tables'!$K$16=1),(data!C3432/data!C3433-1)*'inputs and tables'!$K$18+1,1)*IF(AND(J3432=1,'inputs and tables'!$K$15=1),(data!C3433/data!C3432-1)*'inputs and tables'!$K$17+1,1))</f>
        <v>282164171.32850009</v>
      </c>
      <c r="P3433" s="10">
        <f ca="1">(P3432+(IF(K3432&lt;&gt;K3431,(-P3432*'inputs and tables'!$K$22-'inputs and tables'!$K$21)-P3432*'inputs and tables'!$K$22,0)*('inputs and tables'!$K$15+'inputs and tables'!$K$16)))*(IF(AND(K3432=0,'inputs and tables'!$K$16=1),data!C3432/data!C3433,1)*IF(AND(K3432=1,'inputs and tables'!$K$15=1),data!C3433/data!C3432,1))</f>
        <v>245499.93008779894</v>
      </c>
      <c r="R3433" s="36">
        <f ca="1">1-O3433/MAX($O$202:O3433)</f>
        <v>0.16305876278388953</v>
      </c>
      <c r="S3433" s="36">
        <f>1-N3433/MAX($N$202:N3433)</f>
        <v>6.3735796138212564E-2</v>
      </c>
    </row>
    <row r="3434" spans="1:19" x14ac:dyDescent="0.4">
      <c r="A3434" s="17">
        <f t="shared" si="163"/>
        <v>3432</v>
      </c>
      <c r="B3434">
        <v>1716768000</v>
      </c>
      <c r="C3434">
        <v>69368.72</v>
      </c>
      <c r="D3434" s="14">
        <f t="shared" si="161"/>
        <v>45439</v>
      </c>
      <c r="F3434">
        <f ca="1">IF(A3434&lt;$F$2,"",AVERAGE(INDIRECT("C"&amp;A3434-$F$2+3):C3434))</f>
        <v>64541.37795454546</v>
      </c>
      <c r="G3434" s="2">
        <f ca="1">IF(A3434&lt;$G$2,"",IF(A3434=$G$2,AVERAGE(INDIRECT("C"&amp;A3434-$G$2+3):C3434),G3433+(2/($G$2+3))*(C3434-G3433)))</f>
        <v>65498.175453963144</v>
      </c>
      <c r="J3434">
        <f ca="1">IF(F3434="","",IF(C3434&lt;(F3434*(1-'inputs and tables'!$K$14)),0,IF(C3434&gt;(F3434*(1+'inputs and tables'!$K$14)),1,J3433)))</f>
        <v>1</v>
      </c>
      <c r="K3434">
        <f ca="1">IF(G3434="","",IF(C3434&lt;(G3434*(1-'inputs and tables'!$K$14)),0,IF(C3434&gt;(G3434*(1+'inputs and tables'!$K$14)),1,K3433)))</f>
        <v>1</v>
      </c>
      <c r="N3434" s="13">
        <f t="shared" si="162"/>
        <v>249626.54287667811</v>
      </c>
      <c r="O3434" s="10">
        <f ca="1">(O3433+(IF(J3433&lt;&gt;J3432,(-O3433*'inputs and tables'!$K$22-'inputs and tables'!$K$21)-O3433*'inputs and tables'!$K$22,0)*('inputs and tables'!$K$15+'inputs and tables'!$K$16)))*(IF(AND(J3433=0,'inputs and tables'!$K$16=1),(data!C3433/data!C3434-1)*'inputs and tables'!$K$18+1,1)*IF(AND(J3433=1,'inputs and tables'!$K$15=1),(data!C3434/data!C3433-1)*'inputs and tables'!$K$17+1,1))</f>
        <v>290462363.68628001</v>
      </c>
      <c r="P3434" s="10">
        <f ca="1">(P3433+(IF(K3433&lt;&gt;K3432,(-P3433*'inputs and tables'!$K$22-'inputs and tables'!$K$21)-P3433*'inputs and tables'!$K$22,0)*('inputs and tables'!$K$15+'inputs and tables'!$K$16)))*(IF(AND(K3433=0,'inputs and tables'!$K$16=1),data!C3433/data!C3434,1)*IF(AND(K3433=1,'inputs and tables'!$K$15=1),data!C3434/data!C3433,1))</f>
        <v>248708.78798873641</v>
      </c>
      <c r="R3434" s="36">
        <f ca="1">1-O3434/MAX($O$202:O3434)</f>
        <v>0.1384450800973942</v>
      </c>
      <c r="S3434" s="36">
        <f>1-N3434/MAX($N$202:N3434)</f>
        <v>5.1498160115862723E-2</v>
      </c>
    </row>
    <row r="3435" spans="1:19" x14ac:dyDescent="0.4">
      <c r="A3435" s="17">
        <f t="shared" si="163"/>
        <v>3433</v>
      </c>
      <c r="B3435">
        <v>1716854400</v>
      </c>
      <c r="C3435">
        <v>68321.98</v>
      </c>
      <c r="D3435" s="14">
        <f t="shared" si="161"/>
        <v>45440</v>
      </c>
      <c r="F3435">
        <f ca="1">IF(A3435&lt;$F$2,"",AVERAGE(INDIRECT("C"&amp;A3435-$F$2+3):C3435))</f>
        <v>64599.217272727285</v>
      </c>
      <c r="G3435" s="2">
        <f ca="1">IF(A3435&lt;$G$2,"",IF(A3435=$G$2,AVERAGE(INDIRECT("C"&amp;A3435-$G$2+3):C3435),G3434+(2/($G$2+3))*(C3435-G3434)))</f>
        <v>65618.337349539186</v>
      </c>
      <c r="J3435">
        <f ca="1">IF(F3435="","",IF(C3435&lt;(F3435*(1-'inputs and tables'!$K$14)),0,IF(C3435&gt;(F3435*(1+'inputs and tables'!$K$14)),1,J3434)))</f>
        <v>1</v>
      </c>
      <c r="K3435">
        <f ca="1">IF(G3435="","",IF(C3435&lt;(G3435*(1-'inputs and tables'!$K$14)),0,IF(C3435&gt;(G3435*(1+'inputs and tables'!$K$14)),1,K3434)))</f>
        <v>1</v>
      </c>
      <c r="N3435" s="13">
        <f t="shared" si="162"/>
        <v>245859.80064054148</v>
      </c>
      <c r="O3435" s="10">
        <f ca="1">(O3434+(IF(J3434&lt;&gt;J3433,(-O3434*'inputs and tables'!$K$22-'inputs and tables'!$K$21)-O3434*'inputs and tables'!$K$22,0)*('inputs and tables'!$K$15+'inputs and tables'!$K$16)))*(IF(AND(J3434=0,'inputs and tables'!$K$16=1),(data!C3434/data!C3435-1)*'inputs and tables'!$K$18+1,1)*IF(AND(J3434=1,'inputs and tables'!$K$15=1),(data!C3435/data!C3434-1)*'inputs and tables'!$K$17+1,1))</f>
        <v>280600760.46264833</v>
      </c>
      <c r="P3435" s="10">
        <f ca="1">(P3434+(IF(K3434&lt;&gt;K3433,(-P3434*'inputs and tables'!$K$22-'inputs and tables'!$K$21)-P3434*'inputs and tables'!$K$22,0)*('inputs and tables'!$K$15+'inputs and tables'!$K$16)))*(IF(AND(K3434=0,'inputs and tables'!$K$16=1),data!C3434/data!C3435,1)*IF(AND(K3434=1,'inputs and tables'!$K$15=1),data!C3435/data!C3434,1))</f>
        <v>244955.89422423663</v>
      </c>
      <c r="R3435" s="36">
        <f ca="1">1-O3435/MAX($O$202:O3435)</f>
        <v>0.16769607381520302</v>
      </c>
      <c r="S3435" s="36">
        <f>1-N3435/MAX($N$202:N3435)</f>
        <v>6.5810588194113784E-2</v>
      </c>
    </row>
    <row r="3436" spans="1:19" x14ac:dyDescent="0.4">
      <c r="A3436" s="17">
        <f t="shared" si="163"/>
        <v>3434</v>
      </c>
      <c r="B3436">
        <v>1716940800</v>
      </c>
      <c r="C3436">
        <v>67569.45</v>
      </c>
      <c r="D3436" s="14">
        <f t="shared" si="161"/>
        <v>45441</v>
      </c>
      <c r="F3436">
        <f ca="1">IF(A3436&lt;$F$2,"",AVERAGE(INDIRECT("C"&amp;A3436-$F$2+3):C3436))</f>
        <v>64692.791590909103</v>
      </c>
      <c r="G3436" s="2">
        <f ca="1">IF(A3436&lt;$G$2,"",IF(A3436=$G$2,AVERAGE(INDIRECT("C"&amp;A3436-$G$2+3):C3436),G3435+(2/($G$2+3))*(C3436-G3435)))</f>
        <v>65701.363419771558</v>
      </c>
      <c r="J3436">
        <f ca="1">IF(F3436="","",IF(C3436&lt;(F3436*(1-'inputs and tables'!$K$14)),0,IF(C3436&gt;(F3436*(1+'inputs and tables'!$K$14)),1,J3435)))</f>
        <v>1</v>
      </c>
      <c r="K3436">
        <f ca="1">IF(G3436="","",IF(C3436&lt;(G3436*(1-'inputs and tables'!$K$14)),0,IF(C3436&gt;(G3436*(1+'inputs and tables'!$K$14)),1,K3435)))</f>
        <v>1</v>
      </c>
      <c r="N3436" s="13">
        <f t="shared" si="162"/>
        <v>243151.78667818228</v>
      </c>
      <c r="O3436" s="10">
        <f ca="1">(O3435+(IF(J3435&lt;&gt;J3434,(-O3435*'inputs and tables'!$K$22-'inputs and tables'!$K$21)-O3435*'inputs and tables'!$K$22,0)*('inputs and tables'!$K$15+'inputs and tables'!$K$16)))*(IF(AND(J3435=0,'inputs and tables'!$K$16=1),(data!C3435/data!C3436-1)*'inputs and tables'!$K$18+1,1)*IF(AND(J3435=1,'inputs and tables'!$K$15=1),(data!C3436/data!C3435-1)*'inputs and tables'!$K$17+1,1))</f>
        <v>273646759.66949725</v>
      </c>
      <c r="P3436" s="10">
        <f ca="1">(P3435+(IF(K3435&lt;&gt;K3434,(-P3435*'inputs and tables'!$K$22-'inputs and tables'!$K$21)-P3435*'inputs and tables'!$K$22,0)*('inputs and tables'!$K$15+'inputs and tables'!$K$16)))*(IF(AND(K3435=0,'inputs and tables'!$K$16=1),data!C3435/data!C3436,1)*IF(AND(K3435=1,'inputs and tables'!$K$15=1),data!C3436/data!C3435,1))</f>
        <v>242257.83630670316</v>
      </c>
      <c r="R3436" s="36">
        <f ca="1">1-O3436/MAX($O$202:O3436)</f>
        <v>0.1883226827855029</v>
      </c>
      <c r="S3436" s="36">
        <f>1-N3436/MAX($N$202:N3436)</f>
        <v>7.6100183988414227E-2</v>
      </c>
    </row>
    <row r="3437" spans="1:19" x14ac:dyDescent="0.4">
      <c r="A3437" s="17">
        <f t="shared" si="163"/>
        <v>3435</v>
      </c>
      <c r="B3437">
        <v>1717027200</v>
      </c>
      <c r="C3437">
        <v>68338.58</v>
      </c>
      <c r="D3437" s="14">
        <f t="shared" si="161"/>
        <v>45442</v>
      </c>
      <c r="F3437">
        <f ca="1">IF(A3437&lt;$F$2,"",AVERAGE(INDIRECT("C"&amp;A3437-$F$2+3):C3437))</f>
        <v>64795.601590909107</v>
      </c>
      <c r="G3437" s="2">
        <f ca="1">IF(A3437&lt;$G$2,"",IF(A3437=$G$2,AVERAGE(INDIRECT("C"&amp;A3437-$G$2+3):C3437),G3436+(2/($G$2+3))*(C3437-G3436)))</f>
        <v>65813.585401908946</v>
      </c>
      <c r="J3437">
        <f ca="1">IF(F3437="","",IF(C3437&lt;(F3437*(1-'inputs and tables'!$K$14)),0,IF(C3437&gt;(F3437*(1+'inputs and tables'!$K$14)),1,J3436)))</f>
        <v>1</v>
      </c>
      <c r="K3437">
        <f ca="1">IF(G3437="","",IF(C3437&lt;(G3437*(1-'inputs and tables'!$K$14)),0,IF(C3437&gt;(G3437*(1+'inputs and tables'!$K$14)),1,K3436)))</f>
        <v>1</v>
      </c>
      <c r="N3437" s="13">
        <f t="shared" si="162"/>
        <v>245919.53650725138</v>
      </c>
      <c r="O3437" s="10">
        <f ca="1">(O3436+(IF(J3436&lt;&gt;J3435,(-O3436*'inputs and tables'!$K$22-'inputs and tables'!$K$21)-O3436*'inputs and tables'!$K$22,0)*('inputs and tables'!$K$15+'inputs and tables'!$K$16)))*(IF(AND(J3436=0,'inputs and tables'!$K$16=1),(data!C3436/data!C3437-1)*'inputs and tables'!$K$18+1,1)*IF(AND(J3436=1,'inputs and tables'!$K$15=1),(data!C3437/data!C3436-1)*'inputs and tables'!$K$17+1,1))</f>
        <v>280655213.15839434</v>
      </c>
      <c r="P3437" s="10">
        <f ca="1">(P3436+(IF(K3436&lt;&gt;K3435,(-P3436*'inputs and tables'!$K$22-'inputs and tables'!$K$21)-P3436*'inputs and tables'!$K$22,0)*('inputs and tables'!$K$15+'inputs and tables'!$K$16)))*(IF(AND(K3436=0,'inputs and tables'!$K$16=1),data!C3436/data!C3437,1)*IF(AND(K3436=1,'inputs and tables'!$K$15=1),data!C3437/data!C3436,1))</f>
        <v>245015.41047133788</v>
      </c>
      <c r="R3437" s="36">
        <f ca="1">1-O3437/MAX($O$202:O3437)</f>
        <v>0.16753455895549263</v>
      </c>
      <c r="S3437" s="36">
        <f>1-N3437/MAX($N$202:N3437)</f>
        <v>6.558361081090569E-2</v>
      </c>
    </row>
    <row r="3438" spans="1:19" x14ac:dyDescent="0.4">
      <c r="A3438" s="17">
        <f t="shared" si="163"/>
        <v>3436</v>
      </c>
      <c r="B3438">
        <v>1717113600</v>
      </c>
      <c r="C3438">
        <v>67472.41</v>
      </c>
      <c r="D3438" s="14">
        <f t="shared" si="161"/>
        <v>45443</v>
      </c>
      <c r="F3438">
        <f ca="1">IF(A3438&lt;$F$2,"",AVERAGE(INDIRECT("C"&amp;A3438-$F$2+3):C3438))</f>
        <v>64936.352727272737</v>
      </c>
      <c r="G3438" s="2">
        <f ca="1">IF(A3438&lt;$G$2,"",IF(A3438=$G$2,AVERAGE(INDIRECT("C"&amp;A3438-$G$2+3):C3438),G3437+(2/($G$2+3))*(C3438-G3437)))</f>
        <v>65884.173682678782</v>
      </c>
      <c r="J3438">
        <f ca="1">IF(F3438="","",IF(C3438&lt;(F3438*(1-'inputs and tables'!$K$14)),0,IF(C3438&gt;(F3438*(1+'inputs and tables'!$K$14)),1,J3437)))</f>
        <v>1</v>
      </c>
      <c r="K3438">
        <f ca="1">IF(G3438="","",IF(C3438&lt;(G3438*(1-'inputs and tables'!$K$14)),0,IF(C3438&gt;(G3438*(1+'inputs and tables'!$K$14)),1,K3437)))</f>
        <v>1</v>
      </c>
      <c r="N3438" s="13">
        <f t="shared" si="162"/>
        <v>242802.58375616281</v>
      </c>
      <c r="O3438" s="10">
        <f ca="1">(O3437+(IF(J3437&lt;&gt;J3436,(-O3437*'inputs and tables'!$K$22-'inputs and tables'!$K$21)-O3437*'inputs and tables'!$K$22,0)*('inputs and tables'!$K$15+'inputs and tables'!$K$16)))*(IF(AND(J3437=0,'inputs and tables'!$K$16=1),(data!C3437/data!C3438-1)*'inputs and tables'!$K$18+1,1)*IF(AND(J3437=1,'inputs and tables'!$K$15=1),(data!C3438/data!C3437-1)*'inputs and tables'!$K$17+1,1))</f>
        <v>272651475.98009527</v>
      </c>
      <c r="P3438" s="10">
        <f ca="1">(P3437+(IF(K3437&lt;&gt;K3436,(-P3437*'inputs and tables'!$K$22-'inputs and tables'!$K$21)-P3437*'inputs and tables'!$K$22,0)*('inputs and tables'!$K$15+'inputs and tables'!$K$16)))*(IF(AND(K3437=0,'inputs and tables'!$K$16=1),data!C3437/data!C3438,1)*IF(AND(K3437=1,'inputs and tables'!$K$15=1),data!C3438/data!C3437,1))</f>
        <v>241909.91723328759</v>
      </c>
      <c r="R3438" s="36">
        <f ca="1">1-O3438/MAX($O$202:O3438)</f>
        <v>0.19127484343179313</v>
      </c>
      <c r="S3438" s="36">
        <f>1-N3438/MAX($N$202:N3438)</f>
        <v>7.7427044546636181E-2</v>
      </c>
    </row>
    <row r="3439" spans="1:19" x14ac:dyDescent="0.4">
      <c r="A3439" s="17">
        <f t="shared" si="163"/>
        <v>3437</v>
      </c>
      <c r="B3439">
        <v>1717200000</v>
      </c>
      <c r="C3439">
        <v>67719.289999999994</v>
      </c>
      <c r="D3439" s="14">
        <f t="shared" si="161"/>
        <v>45444</v>
      </c>
      <c r="F3439">
        <f ca="1">IF(A3439&lt;$F$2,"",AVERAGE(INDIRECT("C"&amp;A3439-$F$2+3):C3439))</f>
        <v>65031.93090909093</v>
      </c>
      <c r="G3439" s="2">
        <f ca="1">IF(A3439&lt;$G$2,"",IF(A3439=$G$2,AVERAGE(INDIRECT("C"&amp;A3439-$G$2+3):C3439),G3438+(2/($G$2+3))*(C3439-G3438)))</f>
        <v>65962.263738734997</v>
      </c>
      <c r="J3439">
        <f ca="1">IF(F3439="","",IF(C3439&lt;(F3439*(1-'inputs and tables'!$K$14)),0,IF(C3439&gt;(F3439*(1+'inputs and tables'!$K$14)),1,J3438)))</f>
        <v>1</v>
      </c>
      <c r="K3439">
        <f ca="1">IF(G3439="","",IF(C3439&lt;(G3439*(1-'inputs and tables'!$K$14)),0,IF(C3439&gt;(G3439*(1+'inputs and tables'!$K$14)),1,K3438)))</f>
        <v>1</v>
      </c>
      <c r="N3439" s="13">
        <f t="shared" si="162"/>
        <v>243690.99283889332</v>
      </c>
      <c r="O3439" s="10">
        <f ca="1">(O3438+(IF(J3438&lt;&gt;J3437,(-O3438*'inputs and tables'!$K$22-'inputs and tables'!$K$21)-O3438*'inputs and tables'!$K$22,0)*('inputs and tables'!$K$15+'inputs and tables'!$K$16)))*(IF(AND(J3438=0,'inputs and tables'!$K$16=1),(data!C3438/data!C3439-1)*'inputs and tables'!$K$18+1,1)*IF(AND(J3438=1,'inputs and tables'!$K$15=1),(data!C3439/data!C3438-1)*'inputs and tables'!$K$17+1,1))</f>
        <v>274896133.34267372</v>
      </c>
      <c r="P3439" s="10">
        <f ca="1">(P3438+(IF(K3438&lt;&gt;K3437,(-P3438*'inputs and tables'!$K$22-'inputs and tables'!$K$21)-P3438*'inputs and tables'!$K$22,0)*('inputs and tables'!$K$15+'inputs and tables'!$K$16)))*(IF(AND(K3438=0,'inputs and tables'!$K$16=1),data!C3438/data!C3439,1)*IF(AND(K3438=1,'inputs and tables'!$K$15=1),data!C3439/data!C3438,1))</f>
        <v>242795.0600696936</v>
      </c>
      <c r="R3439" s="36">
        <f ca="1">1-O3439/MAX($O$202:O3439)</f>
        <v>0.1846168531514627</v>
      </c>
      <c r="S3439" s="36">
        <f>1-N3439/MAX($N$202:N3439)</f>
        <v>7.4051371271555255E-2</v>
      </c>
    </row>
    <row r="3440" spans="1:19" x14ac:dyDescent="0.4">
      <c r="A3440" s="17">
        <f t="shared" si="163"/>
        <v>3438</v>
      </c>
      <c r="B3440">
        <v>1717286400</v>
      </c>
      <c r="C3440">
        <v>67735.520000000004</v>
      </c>
      <c r="D3440" s="14">
        <f t="shared" si="161"/>
        <v>45445</v>
      </c>
      <c r="F3440">
        <f ca="1">IF(A3440&lt;$F$2,"",AVERAGE(INDIRECT("C"&amp;A3440-$F$2+3):C3440))</f>
        <v>65120.275227272745</v>
      </c>
      <c r="G3440" s="2">
        <f ca="1">IF(A3440&lt;$G$2,"",IF(A3440=$G$2,AVERAGE(INDIRECT("C"&amp;A3440-$G$2+3):C3440),G3439+(2/($G$2+3))*(C3440-G3439)))</f>
        <v>66037.721451980309</v>
      </c>
      <c r="J3440">
        <f ca="1">IF(F3440="","",IF(C3440&lt;(F3440*(1-'inputs and tables'!$K$14)),0,IF(C3440&gt;(F3440*(1+'inputs and tables'!$K$14)),1,J3439)))</f>
        <v>1</v>
      </c>
      <c r="K3440">
        <f ca="1">IF(G3440="","",IF(C3440&lt;(G3440*(1-'inputs and tables'!$K$14)),0,IF(C3440&gt;(G3440*(1+'inputs and tables'!$K$14)),1,K3439)))</f>
        <v>1</v>
      </c>
      <c r="N3440" s="13">
        <f t="shared" si="162"/>
        <v>243749.39724351393</v>
      </c>
      <c r="O3440" s="10">
        <f ca="1">(O3439+(IF(J3439&lt;&gt;J3438,(-O3439*'inputs and tables'!$K$22-'inputs and tables'!$K$21)-O3439*'inputs and tables'!$K$22,0)*('inputs and tables'!$K$15+'inputs and tables'!$K$16)))*(IF(AND(J3439=0,'inputs and tables'!$K$16=1),(data!C3439/data!C3440-1)*'inputs and tables'!$K$18+1,1)*IF(AND(J3439=1,'inputs and tables'!$K$15=1),(data!C3440/data!C3439-1)*'inputs and tables'!$K$17+1,1))</f>
        <v>275044370.56650394</v>
      </c>
      <c r="P3440" s="10">
        <f ca="1">(P3439+(IF(K3439&lt;&gt;K3438,(-P3439*'inputs and tables'!$K$22-'inputs and tables'!$K$21)-P3439*'inputs and tables'!$K$22,0)*('inputs and tables'!$K$15+'inputs and tables'!$K$16)))*(IF(AND(K3439=0,'inputs and tables'!$K$16=1),data!C3439/data!C3440,1)*IF(AND(K3439=1,'inputs and tables'!$K$15=1),data!C3440/data!C3439,1))</f>
        <v>242853.2497498414</v>
      </c>
      <c r="R3440" s="36">
        <f ca="1">1-O3440/MAX($O$202:O3440)</f>
        <v>0.18417715932027989</v>
      </c>
      <c r="S3440" s="36">
        <f>1-N3440/MAX($N$202:N3440)</f>
        <v>7.3829453022792091E-2</v>
      </c>
    </row>
    <row r="3441" spans="1:19" x14ac:dyDescent="0.4">
      <c r="A3441" s="17">
        <f t="shared" si="163"/>
        <v>3439</v>
      </c>
      <c r="B3441">
        <v>1717372800</v>
      </c>
      <c r="C3441">
        <v>68791</v>
      </c>
      <c r="D3441" s="14">
        <f t="shared" si="161"/>
        <v>45446</v>
      </c>
      <c r="F3441">
        <f ca="1">IF(A3441&lt;$F$2,"",AVERAGE(INDIRECT("C"&amp;A3441-$F$2+3):C3441))</f>
        <v>65207.141818181837</v>
      </c>
      <c r="G3441" s="2">
        <f ca="1">IF(A3441&lt;$G$2,"",IF(A3441=$G$2,AVERAGE(INDIRECT("C"&amp;A3441-$G$2+3):C3441),G3440+(2/($G$2+3))*(C3441-G3440)))</f>
        <v>66154.882241257743</v>
      </c>
      <c r="J3441">
        <f ca="1">IF(F3441="","",IF(C3441&lt;(F3441*(1-'inputs and tables'!$K$14)),0,IF(C3441&gt;(F3441*(1+'inputs and tables'!$K$14)),1,J3440)))</f>
        <v>1</v>
      </c>
      <c r="K3441">
        <f ca="1">IF(G3441="","",IF(C3441&lt;(G3441*(1-'inputs and tables'!$K$14)),0,IF(C3441&gt;(G3441*(1+'inputs and tables'!$K$14)),1,K3440)))</f>
        <v>1</v>
      </c>
      <c r="N3441" s="13">
        <f t="shared" si="162"/>
        <v>247547.59077332786</v>
      </c>
      <c r="O3441" s="10">
        <f ca="1">(O3440+(IF(J3440&lt;&gt;J3439,(-O3440*'inputs and tables'!$K$22-'inputs and tables'!$K$21)-O3440*'inputs and tables'!$K$22,0)*('inputs and tables'!$K$15+'inputs and tables'!$K$16)))*(IF(AND(J3440=0,'inputs and tables'!$K$16=1),(data!C3440/data!C3441-1)*'inputs and tables'!$K$18+1,1)*IF(AND(J3440=1,'inputs and tables'!$K$15=1),(data!C3441/data!C3440-1)*'inputs and tables'!$K$17+1,1))</f>
        <v>284687518.24666417</v>
      </c>
      <c r="P3441" s="10">
        <f ca="1">(P3440+(IF(K3440&lt;&gt;K3439,(-P3440*'inputs and tables'!$K$22-'inputs and tables'!$K$21)-P3440*'inputs and tables'!$K$22,0)*('inputs and tables'!$K$15+'inputs and tables'!$K$16)))*(IF(AND(K3440=0,'inputs and tables'!$K$16=1),data!C3440/data!C3441,1)*IF(AND(K3440=1,'inputs and tables'!$K$15=1),data!C3441/data!C3440,1))</f>
        <v>246637.47917697154</v>
      </c>
      <c r="R3441" s="36">
        <f ca="1">1-O3441/MAX($O$202:O3441)</f>
        <v>0.15557413749758764</v>
      </c>
      <c r="S3441" s="36">
        <f>1-N3441/MAX($N$202:N3441)</f>
        <v>5.9397519984948799E-2</v>
      </c>
    </row>
    <row r="3442" spans="1:19" x14ac:dyDescent="0.4">
      <c r="A3442" s="17">
        <f t="shared" si="163"/>
        <v>3440</v>
      </c>
      <c r="B3442">
        <v>1717459200</v>
      </c>
      <c r="C3442">
        <v>70542.320000000007</v>
      </c>
      <c r="D3442" s="14">
        <f t="shared" si="161"/>
        <v>45447</v>
      </c>
      <c r="F3442">
        <f ca="1">IF(A3442&lt;$F$2,"",AVERAGE(INDIRECT("C"&amp;A3442-$F$2+3):C3442))</f>
        <v>65334.173636363652</v>
      </c>
      <c r="G3442" s="2">
        <f ca="1">IF(A3442&lt;$G$2,"",IF(A3442=$G$2,AVERAGE(INDIRECT("C"&amp;A3442-$G$2+3):C3442),G3441+(2/($G$2+3))*(C3442-G3441)))</f>
        <v>66341.581720353162</v>
      </c>
      <c r="J3442">
        <f ca="1">IF(F3442="","",IF(C3442&lt;(F3442*(1-'inputs and tables'!$K$14)),0,IF(C3442&gt;(F3442*(1+'inputs and tables'!$K$14)),1,J3441)))</f>
        <v>1</v>
      </c>
      <c r="K3442">
        <f ca="1">IF(G3442="","",IF(C3442&lt;(G3442*(1-'inputs and tables'!$K$14)),0,IF(C3442&gt;(G3442*(1+'inputs and tables'!$K$14)),1,K3441)))</f>
        <v>1</v>
      </c>
      <c r="N3442" s="13">
        <f t="shared" si="162"/>
        <v>253849.79668214073</v>
      </c>
      <c r="O3442" s="10">
        <f ca="1">(O3441+(IF(J3441&lt;&gt;J3440,(-O3441*'inputs and tables'!$K$22-'inputs and tables'!$K$21)-O3441*'inputs and tables'!$K$22,0)*('inputs and tables'!$K$15+'inputs and tables'!$K$16)))*(IF(AND(J3441=0,'inputs and tables'!$K$16=1),(data!C3441/data!C3442-1)*'inputs and tables'!$K$18+1,1)*IF(AND(J3441=1,'inputs and tables'!$K$15=1),(data!C3442/data!C3441-1)*'inputs and tables'!$K$17+1,1))</f>
        <v>300994922.19522482</v>
      </c>
      <c r="P3442" s="10">
        <f ca="1">(P3441+(IF(K3441&lt;&gt;K3440,(-P3441*'inputs and tables'!$K$22-'inputs and tables'!$K$21)-P3441*'inputs and tables'!$K$22,0)*('inputs and tables'!$K$15+'inputs and tables'!$K$16)))*(IF(AND(K3441=0,'inputs and tables'!$K$16=1),data!C3441/data!C3442,1)*IF(AND(K3441=1,'inputs and tables'!$K$15=1),data!C3442/data!C3441,1))</f>
        <v>252916.51495246857</v>
      </c>
      <c r="R3442" s="36">
        <f ca="1">1-O3442/MAX($O$202:O3442)</f>
        <v>0.10720393240658899</v>
      </c>
      <c r="S3442" s="36">
        <f>1-N3442/MAX($N$202:N3442)</f>
        <v>3.545113258979582E-2</v>
      </c>
    </row>
    <row r="3443" spans="1:19" x14ac:dyDescent="0.4">
      <c r="A3443" s="17">
        <f t="shared" si="163"/>
        <v>3441</v>
      </c>
      <c r="B3443">
        <v>1717545600</v>
      </c>
      <c r="C3443">
        <v>71121.11</v>
      </c>
      <c r="D3443" s="14">
        <f t="shared" si="161"/>
        <v>45448</v>
      </c>
      <c r="F3443">
        <f ca="1">IF(A3443&lt;$F$2,"",AVERAGE(INDIRECT("C"&amp;A3443-$F$2+3):C3443))</f>
        <v>65431.035909090919</v>
      </c>
      <c r="G3443" s="2">
        <f ca="1">IF(A3443&lt;$G$2,"",IF(A3443=$G$2,AVERAGE(INDIRECT("C"&amp;A3443-$G$2+3):C3443),G3442+(2/($G$2+3))*(C3443-G3442)))</f>
        <v>66544.965902465789</v>
      </c>
      <c r="J3443">
        <f ca="1">IF(F3443="","",IF(C3443&lt;(F3443*(1-'inputs and tables'!$K$14)),0,IF(C3443&gt;(F3443*(1+'inputs and tables'!$K$14)),1,J3442)))</f>
        <v>1</v>
      </c>
      <c r="K3443">
        <f ca="1">IF(G3443="","",IF(C3443&lt;(G3443*(1-'inputs and tables'!$K$14)),0,IF(C3443&gt;(G3443*(1+'inputs and tables'!$K$14)),1,K3442)))</f>
        <v>1</v>
      </c>
      <c r="N3443" s="13">
        <f t="shared" si="162"/>
        <v>255932.59922991143</v>
      </c>
      <c r="O3443" s="10">
        <f ca="1">(O3442+(IF(J3442&lt;&gt;J3441,(-O3442*'inputs and tables'!$K$22-'inputs and tables'!$K$21)-O3442*'inputs and tables'!$K$22,0)*('inputs and tables'!$K$15+'inputs and tables'!$K$16)))*(IF(AND(J3442=0,'inputs and tables'!$K$16=1),(data!C3442/data!C3443-1)*'inputs and tables'!$K$18+1,1)*IF(AND(J3442=1,'inputs and tables'!$K$15=1),(data!C3443/data!C3442-1)*'inputs and tables'!$K$17+1,1))</f>
        <v>306551571.2363832</v>
      </c>
      <c r="P3443" s="10">
        <f ca="1">(P3442+(IF(K3442&lt;&gt;K3441,(-P3442*'inputs and tables'!$K$22-'inputs and tables'!$K$21)-P3442*'inputs and tables'!$K$22,0)*('inputs and tables'!$K$15+'inputs and tables'!$K$16)))*(IF(AND(K3442=0,'inputs and tables'!$K$16=1),data!C3442/data!C3443,1)*IF(AND(K3442=1,'inputs and tables'!$K$15=1),data!C3443/data!C3442,1))</f>
        <v>254991.66005245023</v>
      </c>
      <c r="R3443" s="36">
        <f ca="1">1-O3443/MAX($O$202:O3443)</f>
        <v>9.0722078238546722E-2</v>
      </c>
      <c r="S3443" s="36">
        <f>1-N3443/MAX($N$202:N3443)</f>
        <v>2.7537142250828373E-2</v>
      </c>
    </row>
    <row r="3444" spans="1:19" x14ac:dyDescent="0.4">
      <c r="A3444" s="17">
        <f t="shared" si="163"/>
        <v>3442</v>
      </c>
      <c r="B3444">
        <v>1717632000</v>
      </c>
      <c r="C3444">
        <v>70773.64</v>
      </c>
      <c r="D3444" s="14">
        <f t="shared" si="161"/>
        <v>45449</v>
      </c>
      <c r="F3444">
        <f ca="1">IF(A3444&lt;$F$2,"",AVERAGE(INDIRECT("C"&amp;A3444-$F$2+3):C3444))</f>
        <v>65530.115000000013</v>
      </c>
      <c r="G3444" s="2">
        <f ca="1">IF(A3444&lt;$G$2,"",IF(A3444=$G$2,AVERAGE(INDIRECT("C"&amp;A3444-$G$2+3):C3444),G3443+(2/($G$2+3))*(C3444-G3443)))</f>
        <v>66724.909481084265</v>
      </c>
      <c r="J3444">
        <f ca="1">IF(F3444="","",IF(C3444&lt;(F3444*(1-'inputs and tables'!$K$14)),0,IF(C3444&gt;(F3444*(1+'inputs and tables'!$K$14)),1,J3443)))</f>
        <v>1</v>
      </c>
      <c r="K3444">
        <f ca="1">IF(G3444="","",IF(C3444&lt;(G3444*(1-'inputs and tables'!$K$14)),0,IF(C3444&gt;(G3444*(1+'inputs and tables'!$K$14)),1,K3443)))</f>
        <v>1</v>
      </c>
      <c r="N3444" s="13">
        <f t="shared" si="162"/>
        <v>254682.2123861963</v>
      </c>
      <c r="O3444" s="10">
        <f ca="1">(O3443+(IF(J3443&lt;&gt;J3442,(-O3443*'inputs and tables'!$K$22-'inputs and tables'!$K$21)-O3443*'inputs and tables'!$K$22,0)*('inputs and tables'!$K$15+'inputs and tables'!$K$16)))*(IF(AND(J3443=0,'inputs and tables'!$K$16=1),(data!C3443/data!C3444-1)*'inputs and tables'!$K$18+1,1)*IF(AND(J3443=1,'inputs and tables'!$K$15=1),(data!C3444/data!C3443-1)*'inputs and tables'!$K$17+1,1))</f>
        <v>303181765.59739095</v>
      </c>
      <c r="P3444" s="10">
        <f ca="1">(P3443+(IF(K3443&lt;&gt;K3442,(-P3443*'inputs and tables'!$K$22-'inputs and tables'!$K$21)-P3443*'inputs and tables'!$K$22,0)*('inputs and tables'!$K$15+'inputs and tables'!$K$16)))*(IF(AND(K3443=0,'inputs and tables'!$K$16=1),data!C3443/data!C3444,1)*IF(AND(K3443=1,'inputs and tables'!$K$15=1),data!C3444/data!C3443,1))</f>
        <v>253745.8702705075</v>
      </c>
      <c r="R3444" s="36">
        <f ca="1">1-O3444/MAX($O$202:O3444)</f>
        <v>0.10071742700092567</v>
      </c>
      <c r="S3444" s="36">
        <f>1-N3444/MAX($N$202:N3444)</f>
        <v>3.2288216428131067E-2</v>
      </c>
    </row>
    <row r="3445" spans="1:19" x14ac:dyDescent="0.4">
      <c r="A3445" s="17">
        <f t="shared" si="163"/>
        <v>3443</v>
      </c>
      <c r="B3445">
        <v>1717718400</v>
      </c>
      <c r="C3445">
        <v>69324.53</v>
      </c>
      <c r="D3445" s="14">
        <f t="shared" si="161"/>
        <v>45450</v>
      </c>
      <c r="F3445">
        <f ca="1">IF(A3445&lt;$F$2,"",AVERAGE(INDIRECT("C"&amp;A3445-$F$2+3):C3445))</f>
        <v>65645.313863636358</v>
      </c>
      <c r="G3445" s="2">
        <f ca="1">IF(A3445&lt;$G$2,"",IF(A3445=$G$2,AVERAGE(INDIRECT("C"&amp;A3445-$G$2+3):C3445),G3444+(2/($G$2+3))*(C3445-G3444)))</f>
        <v>66835.531630825353</v>
      </c>
      <c r="J3445">
        <f ca="1">IF(F3445="","",IF(C3445&lt;(F3445*(1-'inputs and tables'!$K$14)),0,IF(C3445&gt;(F3445*(1+'inputs and tables'!$K$14)),1,J3444)))</f>
        <v>1</v>
      </c>
      <c r="K3445">
        <f ca="1">IF(G3445="","",IF(C3445&lt;(G3445*(1-'inputs and tables'!$K$14)),0,IF(C3445&gt;(G3445*(1+'inputs and tables'!$K$14)),1,K3444)))</f>
        <v>1</v>
      </c>
      <c r="N3445" s="13">
        <f t="shared" si="162"/>
        <v>249467.52312065958</v>
      </c>
      <c r="O3445" s="10">
        <f ca="1">(O3444+(IF(J3444&lt;&gt;J3443,(-O3444*'inputs and tables'!$K$22-'inputs and tables'!$K$21)-O3444*'inputs and tables'!$K$22,0)*('inputs and tables'!$K$15+'inputs and tables'!$K$16)))*(IF(AND(J3444=0,'inputs and tables'!$K$16=1),(data!C3444/data!C3445-1)*'inputs and tables'!$K$18+1,1)*IF(AND(J3444=1,'inputs and tables'!$K$15=1),(data!C3445/data!C3444-1)*'inputs and tables'!$K$17+1,1))</f>
        <v>289214370.55064929</v>
      </c>
      <c r="P3445" s="10">
        <f ca="1">(P3444+(IF(K3444&lt;&gt;K3443,(-P3444*'inputs and tables'!$K$22-'inputs and tables'!$K$21)-P3444*'inputs and tables'!$K$22,0)*('inputs and tables'!$K$15+'inputs and tables'!$K$16)))*(IF(AND(K3444=0,'inputs and tables'!$K$16=1),data!C3444/data!C3445,1)*IF(AND(K3444=1,'inputs and tables'!$K$15=1),data!C3445/data!C3444,1))</f>
        <v>248550.35287070024</v>
      </c>
      <c r="R3445" s="36">
        <f ca="1">1-O3445/MAX($O$202:O3445)</f>
        <v>0.14214681485008884</v>
      </c>
      <c r="S3445" s="36">
        <f>1-N3445/MAX($N$202:N3445)</f>
        <v>5.2102384848630945E-2</v>
      </c>
    </row>
    <row r="3446" spans="1:19" x14ac:dyDescent="0.4">
      <c r="A3446" s="17">
        <f t="shared" si="163"/>
        <v>3444</v>
      </c>
      <c r="B3446">
        <v>1717804800</v>
      </c>
      <c r="C3446">
        <v>69304.05</v>
      </c>
      <c r="D3446" s="14">
        <f t="shared" si="161"/>
        <v>45451</v>
      </c>
      <c r="F3446">
        <f ca="1">IF(A3446&lt;$F$2,"",AVERAGE(INDIRECT("C"&amp;A3446-$F$2+3):C3446))</f>
        <v>65754.850454545449</v>
      </c>
      <c r="G3446" s="2">
        <f ca="1">IF(A3446&lt;$G$2,"",IF(A3446=$G$2,AVERAGE(INDIRECT("C"&amp;A3446-$G$2+3):C3446),G3445+(2/($G$2+3))*(C3446-G3445)))</f>
        <v>66940.574965683845</v>
      </c>
      <c r="J3446">
        <f ca="1">IF(F3446="","",IF(C3446&lt;(F3446*(1-'inputs and tables'!$K$14)),0,IF(C3446&gt;(F3446*(1+'inputs and tables'!$K$14)),1,J3445)))</f>
        <v>1</v>
      </c>
      <c r="K3446">
        <f ca="1">IF(G3446="","",IF(C3446&lt;(G3446*(1-'inputs and tables'!$K$14)),0,IF(C3446&gt;(G3446*(1+'inputs and tables'!$K$14)),1,K3445)))</f>
        <v>1</v>
      </c>
      <c r="N3446" s="13">
        <f t="shared" si="162"/>
        <v>249393.82489474287</v>
      </c>
      <c r="O3446" s="10">
        <f ca="1">(O3445+(IF(J3445&lt;&gt;J3444,(-O3445*'inputs and tables'!$K$22-'inputs and tables'!$K$21)-O3445*'inputs and tables'!$K$22,0)*('inputs and tables'!$K$15+'inputs and tables'!$K$16)))*(IF(AND(J3445=0,'inputs and tables'!$K$16=1),(data!C3445/data!C3446-1)*'inputs and tables'!$K$18+1,1)*IF(AND(J3445=1,'inputs and tables'!$K$15=1),(data!C3446/data!C3445-1)*'inputs and tables'!$K$17+1,1))</f>
        <v>289022129.82150227</v>
      </c>
      <c r="P3446" s="10">
        <f ca="1">(P3445+(IF(K3445&lt;&gt;K3444,(-P3445*'inputs and tables'!$K$22-'inputs and tables'!$K$21)-P3445*'inputs and tables'!$K$22,0)*('inputs and tables'!$K$15+'inputs and tables'!$K$16)))*(IF(AND(K3445=0,'inputs and tables'!$K$16=1),data!C3445/data!C3446,1)*IF(AND(K3445=1,'inputs and tables'!$K$15=1),data!C3446/data!C3445,1))</f>
        <v>248476.92559716819</v>
      </c>
      <c r="R3446" s="36">
        <f ca="1">1-O3446/MAX($O$202:O3446)</f>
        <v>0.14271702967551514</v>
      </c>
      <c r="S3446" s="36">
        <f>1-N3446/MAX($N$202:N3446)</f>
        <v>5.2382414776829478E-2</v>
      </c>
    </row>
    <row r="3447" spans="1:19" x14ac:dyDescent="0.4">
      <c r="A3447" s="17">
        <f t="shared" si="163"/>
        <v>3445</v>
      </c>
      <c r="B3447">
        <v>1717891200</v>
      </c>
      <c r="C3447">
        <v>69637.87</v>
      </c>
      <c r="D3447" s="14">
        <f t="shared" si="161"/>
        <v>45452</v>
      </c>
      <c r="F3447">
        <f ca="1">IF(A3447&lt;$F$2,"",AVERAGE(INDIRECT("C"&amp;A3447-$F$2+3):C3447))</f>
        <v>65888.838636363638</v>
      </c>
      <c r="G3447" s="2">
        <f ca="1">IF(A3447&lt;$G$2,"",IF(A3447=$G$2,AVERAGE(INDIRECT("C"&amp;A3447-$G$2+3):C3447),G3446+(2/($G$2+3))*(C3447-G3446)))</f>
        <v>67055.35347778241</v>
      </c>
      <c r="J3447">
        <f ca="1">IF(F3447="","",IF(C3447&lt;(F3447*(1-'inputs and tables'!$K$14)),0,IF(C3447&gt;(F3447*(1+'inputs and tables'!$K$14)),1,J3446)))</f>
        <v>1</v>
      </c>
      <c r="K3447">
        <f ca="1">IF(G3447="","",IF(C3447&lt;(G3447*(1-'inputs and tables'!$K$14)),0,IF(C3447&gt;(G3447*(1+'inputs and tables'!$K$14)),1,K3446)))</f>
        <v>1</v>
      </c>
      <c r="N3447" s="13">
        <f t="shared" si="162"/>
        <v>250595.09158300079</v>
      </c>
      <c r="O3447" s="10">
        <f ca="1">(O3446+(IF(J3446&lt;&gt;J3445,(-O3446*'inputs and tables'!$K$22-'inputs and tables'!$K$21)-O3446*'inputs and tables'!$K$22,0)*('inputs and tables'!$K$15+'inputs and tables'!$K$16)))*(IF(AND(J3446=0,'inputs and tables'!$K$16=1),(data!C3446/data!C3447-1)*'inputs and tables'!$K$18+1,1)*IF(AND(J3446=1,'inputs and tables'!$K$15=1),(data!C3447/data!C3446-1)*'inputs and tables'!$K$17+1,1))</f>
        <v>292154458.69114667</v>
      </c>
      <c r="P3447" s="10">
        <f ca="1">(P3446+(IF(K3446&lt;&gt;K3445,(-P3446*'inputs and tables'!$K$22-'inputs and tables'!$K$21)-P3446*'inputs and tables'!$K$22,0)*('inputs and tables'!$K$15+'inputs and tables'!$K$16)))*(IF(AND(K3446=0,'inputs and tables'!$K$16=1),data!C3446/data!C3447,1)*IF(AND(K3446=1,'inputs and tables'!$K$15=1),data!C3447/data!C3446,1))</f>
        <v>249673.77581447648</v>
      </c>
      <c r="R3447" s="36">
        <f ca="1">1-O3447/MAX($O$202:O3447)</f>
        <v>0.13342607261606676</v>
      </c>
      <c r="S3447" s="36">
        <f>1-N3447/MAX($N$202:N3447)</f>
        <v>4.7817981640538076E-2</v>
      </c>
    </row>
    <row r="3448" spans="1:19" x14ac:dyDescent="0.4">
      <c r="A3448" s="17">
        <f t="shared" si="163"/>
        <v>3446</v>
      </c>
      <c r="B3448">
        <v>1717977600</v>
      </c>
      <c r="C3448">
        <v>69497.73</v>
      </c>
      <c r="D3448" s="14">
        <f t="shared" ref="D3448:D3511" si="164">(B3448/86400)+DATE(1970,1,1)</f>
        <v>45453</v>
      </c>
      <c r="F3448">
        <f ca="1">IF(A3448&lt;$F$2,"",AVERAGE(INDIRECT("C"&amp;A3448-$F$2+3):C3448))</f>
        <v>66026.923409090901</v>
      </c>
      <c r="G3448" s="2">
        <f ca="1">IF(A3448&lt;$G$2,"",IF(A3448=$G$2,AVERAGE(INDIRECT("C"&amp;A3448-$G$2+3):C3448),G3447+(2/($G$2+3))*(C3448-G3447)))</f>
        <v>67159.284393621463</v>
      </c>
      <c r="J3448">
        <f ca="1">IF(F3448="","",IF(C3448&lt;(F3448*(1-'inputs and tables'!$K$14)),0,IF(C3448&gt;(F3448*(1+'inputs and tables'!$K$14)),1,J3447)))</f>
        <v>1</v>
      </c>
      <c r="K3448">
        <f ca="1">IF(G3448="","",IF(C3448&lt;(G3448*(1-'inputs and tables'!$K$14)),0,IF(C3448&gt;(G3448*(1+'inputs and tables'!$K$14)),1,K3447)))</f>
        <v>1</v>
      </c>
      <c r="N3448" s="13">
        <f t="shared" ref="N3448:N3511" si="165">(C3448/C3447)*N3447</f>
        <v>250090.79132030692</v>
      </c>
      <c r="O3448" s="10">
        <f ca="1">(O3447+(IF(J3447&lt;&gt;J3446,(-O3447*'inputs and tables'!$K$22-'inputs and tables'!$K$21)-O3447*'inputs and tables'!$K$22,0)*('inputs and tables'!$K$15+'inputs and tables'!$K$16)))*(IF(AND(J3447=0,'inputs and tables'!$K$16=1),(data!C3447/data!C3448-1)*'inputs and tables'!$K$18+1,1)*IF(AND(J3447=1,'inputs and tables'!$K$15=1),(data!C3448/data!C3447-1)*'inputs and tables'!$K$17+1,1))</f>
        <v>290831605.43411571</v>
      </c>
      <c r="P3448" s="10">
        <f ca="1">(P3447+(IF(K3447&lt;&gt;K3446,(-P3447*'inputs and tables'!$K$22-'inputs and tables'!$K$21)-P3447*'inputs and tables'!$K$22,0)*('inputs and tables'!$K$15+'inputs and tables'!$K$16)))*(IF(AND(K3447=0,'inputs and tables'!$K$16=1),data!C3447/data!C3448,1)*IF(AND(K3447=1,'inputs and tables'!$K$15=1),data!C3448/data!C3447,1))</f>
        <v>249171.32961756323</v>
      </c>
      <c r="R3448" s="36">
        <f ca="1">1-O3448/MAX($O$202:O3448)</f>
        <v>0.13734985371266062</v>
      </c>
      <c r="S3448" s="36">
        <f>1-N3448/MAX($N$202:N3448)</f>
        <v>4.9734162994920394E-2</v>
      </c>
    </row>
    <row r="3449" spans="1:19" x14ac:dyDescent="0.4">
      <c r="A3449" s="17">
        <f t="shared" si="163"/>
        <v>3447</v>
      </c>
      <c r="B3449">
        <v>1718064000</v>
      </c>
      <c r="C3449">
        <v>67316.53</v>
      </c>
      <c r="D3449" s="14">
        <f t="shared" si="164"/>
        <v>45454</v>
      </c>
      <c r="F3449">
        <f ca="1">IF(A3449&lt;$F$2,"",AVERAGE(INDIRECT("C"&amp;A3449-$F$2+3):C3449))</f>
        <v>66122.550454545431</v>
      </c>
      <c r="G3449" s="2">
        <f ca="1">IF(A3449&lt;$G$2,"",IF(A3449=$G$2,AVERAGE(INDIRECT("C"&amp;A3449-$G$2+3):C3449),G3448+(2/($G$2+3))*(C3449-G3448)))</f>
        <v>67165.975696020556</v>
      </c>
      <c r="J3449">
        <f ca="1">IF(F3449="","",IF(C3449&lt;(F3449*(1-'inputs and tables'!$K$14)),0,IF(C3449&gt;(F3449*(1+'inputs and tables'!$K$14)),1,J3448)))</f>
        <v>1</v>
      </c>
      <c r="K3449">
        <f ca="1">IF(G3449="","",IF(C3449&lt;(G3449*(1-'inputs and tables'!$K$14)),0,IF(C3449&gt;(G3449*(1+'inputs and tables'!$K$14)),1,K3448)))</f>
        <v>1</v>
      </c>
      <c r="N3449" s="13">
        <f t="shared" si="165"/>
        <v>242241.64237648022</v>
      </c>
      <c r="O3449" s="10">
        <f ca="1">(O3448+(IF(J3448&lt;&gt;J3447,(-O3448*'inputs and tables'!$K$22-'inputs and tables'!$K$21)-O3448*'inputs and tables'!$K$22,0)*('inputs and tables'!$K$15+'inputs and tables'!$K$16)))*(IF(AND(J3448=0,'inputs and tables'!$K$16=1),(data!C3448/data!C3449-1)*'inputs and tables'!$K$18+1,1)*IF(AND(J3448=1,'inputs and tables'!$K$15=1),(data!C3449/data!C3448-1)*'inputs and tables'!$K$17+1,1))</f>
        <v>270294038.66770464</v>
      </c>
      <c r="P3449" s="10">
        <f ca="1">(P3448+(IF(K3448&lt;&gt;K3447,(-P3448*'inputs and tables'!$K$22-'inputs and tables'!$K$21)-P3448*'inputs and tables'!$K$22,0)*('inputs and tables'!$K$15+'inputs and tables'!$K$16)))*(IF(AND(K3448=0,'inputs and tables'!$K$16=1),data!C3448/data!C3449,1)*IF(AND(K3448=1,'inputs and tables'!$K$15=1),data!C3449/data!C3448,1))</f>
        <v>241351.03816111095</v>
      </c>
      <c r="R3449" s="36">
        <f ca="1">1-O3449/MAX($O$202:O3449)</f>
        <v>0.19826735595243705</v>
      </c>
      <c r="S3449" s="36">
        <f>1-N3449/MAX($N$202:N3449)</f>
        <v>7.955844421497571E-2</v>
      </c>
    </row>
    <row r="3450" spans="1:19" x14ac:dyDescent="0.4">
      <c r="A3450" s="17">
        <f t="shared" si="163"/>
        <v>3448</v>
      </c>
      <c r="B3450">
        <v>1718150400</v>
      </c>
      <c r="C3450">
        <v>68248.600000000006</v>
      </c>
      <c r="D3450" s="14">
        <f t="shared" si="164"/>
        <v>45455</v>
      </c>
      <c r="F3450">
        <f ca="1">IF(A3450&lt;$F$2,"",AVERAGE(INDIRECT("C"&amp;A3450-$F$2+3):C3450))</f>
        <v>66222.635681818167</v>
      </c>
      <c r="G3450" s="2">
        <f ca="1">IF(A3450&lt;$G$2,"",IF(A3450=$G$2,AVERAGE(INDIRECT("C"&amp;A3450-$G$2+3):C3450),G3449+(2/($G$2+3))*(C3450-G3449)))</f>
        <v>67212.044815338828</v>
      </c>
      <c r="J3450">
        <f ca="1">IF(F3450="","",IF(C3450&lt;(F3450*(1-'inputs and tables'!$K$14)),0,IF(C3450&gt;(F3450*(1+'inputs and tables'!$K$14)),1,J3449)))</f>
        <v>1</v>
      </c>
      <c r="K3450">
        <f ca="1">IF(G3450="","",IF(C3450&lt;(G3450*(1-'inputs and tables'!$K$14)),0,IF(C3450&gt;(G3450*(1+'inputs and tables'!$K$14)),1,K3449)))</f>
        <v>1</v>
      </c>
      <c r="N3450" s="13">
        <f t="shared" si="165"/>
        <v>245595.73932131453</v>
      </c>
      <c r="O3450" s="10">
        <f ca="1">(O3449+(IF(J3449&lt;&gt;J3448,(-O3449*'inputs and tables'!$K$22-'inputs and tables'!$K$21)-O3449*'inputs and tables'!$K$22,0)*('inputs and tables'!$K$15+'inputs and tables'!$K$16)))*(IF(AND(J3449=0,'inputs and tables'!$K$16=1),(data!C3449/data!C3450-1)*'inputs and tables'!$K$18+1,1)*IF(AND(J3449=1,'inputs and tables'!$K$15=1),(data!C3450/data!C3449-1)*'inputs and tables'!$K$17+1,1))</f>
        <v>278714692.1148932</v>
      </c>
      <c r="P3450" s="10">
        <f ca="1">(P3449+(IF(K3449&lt;&gt;K3448,(-P3449*'inputs and tables'!$K$22-'inputs and tables'!$K$21)-P3449*'inputs and tables'!$K$22,0)*('inputs and tables'!$K$15+'inputs and tables'!$K$16)))*(IF(AND(K3449=0,'inputs and tables'!$K$16=1),data!C3449/data!C3450,1)*IF(AND(K3449=1,'inputs and tables'!$K$15=1),data!C3450/data!C3449,1))</f>
        <v>244692.80372952079</v>
      </c>
      <c r="R3450" s="36">
        <f ca="1">1-O3450/MAX($O$202:O3450)</f>
        <v>0.17329043531408572</v>
      </c>
      <c r="S3450" s="36">
        <f>1-N3450/MAX($N$202:N3450)</f>
        <v>6.6813937614582763E-2</v>
      </c>
    </row>
    <row r="3451" spans="1:19" x14ac:dyDescent="0.4">
      <c r="A3451" s="17">
        <f t="shared" si="163"/>
        <v>3449</v>
      </c>
      <c r="B3451">
        <v>1718236800</v>
      </c>
      <c r="C3451">
        <v>66738.850000000006</v>
      </c>
      <c r="D3451" s="14">
        <f t="shared" si="164"/>
        <v>45456</v>
      </c>
      <c r="F3451">
        <f ca="1">IF(A3451&lt;$F$2,"",AVERAGE(INDIRECT("C"&amp;A3451-$F$2+3):C3451))</f>
        <v>66361.652727272711</v>
      </c>
      <c r="G3451" s="2">
        <f ca="1">IF(A3451&lt;$G$2,"",IF(A3451=$G$2,AVERAGE(INDIRECT("C"&amp;A3451-$G$2+3):C3451),G3450+(2/($G$2+3))*(C3451-G3450)))</f>
        <v>67191.908865749938</v>
      </c>
      <c r="J3451">
        <f ca="1">IF(F3451="","",IF(C3451&lt;(F3451*(1-'inputs and tables'!$K$14)),0,IF(C3451&gt;(F3451*(1+'inputs and tables'!$K$14)),1,J3450)))</f>
        <v>1</v>
      </c>
      <c r="K3451">
        <f ca="1">IF(G3451="","",IF(C3451&lt;(G3451*(1-'inputs and tables'!$K$14)),0,IF(C3451&gt;(G3451*(1+'inputs and tables'!$K$14)),1,K3450)))</f>
        <v>0</v>
      </c>
      <c r="N3451" s="13">
        <f t="shared" si="165"/>
        <v>240162.83421497745</v>
      </c>
      <c r="O3451" s="10">
        <f ca="1">(O3450+(IF(J3450&lt;&gt;J3449,(-O3450*'inputs and tables'!$K$22-'inputs and tables'!$K$21)-O3450*'inputs and tables'!$K$22,0)*('inputs and tables'!$K$15+'inputs and tables'!$K$16)))*(IF(AND(J3450=0,'inputs and tables'!$K$16=1),(data!C3450/data!C3451-1)*'inputs and tables'!$K$18+1,1)*IF(AND(J3450=1,'inputs and tables'!$K$15=1),(data!C3451/data!C3450-1)*'inputs and tables'!$K$17+1,1))</f>
        <v>264842226.02114126</v>
      </c>
      <c r="P3451" s="10">
        <f ca="1">(P3450+(IF(K3450&lt;&gt;K3449,(-P3450*'inputs and tables'!$K$22-'inputs and tables'!$K$21)-P3450*'inputs and tables'!$K$22,0)*('inputs and tables'!$K$15+'inputs and tables'!$K$16)))*(IF(AND(K3450=0,'inputs and tables'!$K$16=1),data!C3450/data!C3451,1)*IF(AND(K3450=1,'inputs and tables'!$K$15=1),data!C3451/data!C3450,1))</f>
        <v>239279.87276198965</v>
      </c>
      <c r="R3451" s="36">
        <f ca="1">1-O3451/MAX($O$202:O3451)</f>
        <v>0.2144382496559224</v>
      </c>
      <c r="S3451" s="36">
        <f>1-N3451/MAX($N$202:N3451)</f>
        <v>8.7457257150608259E-2</v>
      </c>
    </row>
    <row r="3452" spans="1:19" x14ac:dyDescent="0.4">
      <c r="A3452" s="17">
        <f t="shared" si="163"/>
        <v>3450</v>
      </c>
      <c r="B3452">
        <v>1718323200</v>
      </c>
      <c r="C3452">
        <v>66004.39</v>
      </c>
      <c r="D3452" s="14">
        <f t="shared" si="164"/>
        <v>45457</v>
      </c>
      <c r="F3452">
        <f ca="1">IF(A3452&lt;$F$2,"",AVERAGE(INDIRECT("C"&amp;A3452-$F$2+3):C3452))</f>
        <v>66537.534545454531</v>
      </c>
      <c r="G3452" s="2">
        <f ca="1">IF(A3452&lt;$G$2,"",IF(A3452=$G$2,AVERAGE(INDIRECT("C"&amp;A3452-$G$2+3):C3452),G3451+(2/($G$2+3))*(C3452-G3451)))</f>
        <v>67141.376148058451</v>
      </c>
      <c r="J3452">
        <f ca="1">IF(F3452="","",IF(C3452&lt;(F3452*(1-'inputs and tables'!$K$14)),0,IF(C3452&gt;(F3452*(1+'inputs and tables'!$K$14)),1,J3451)))</f>
        <v>0</v>
      </c>
      <c r="K3452">
        <f ca="1">IF(G3452="","",IF(C3452&lt;(G3452*(1-'inputs and tables'!$K$14)),0,IF(C3452&gt;(G3452*(1+'inputs and tables'!$K$14)),1,K3451)))</f>
        <v>0</v>
      </c>
      <c r="N3452" s="13">
        <f t="shared" si="165"/>
        <v>237519.84598222346</v>
      </c>
      <c r="O3452" s="10">
        <f ca="1">(O3451+(IF(J3451&lt;&gt;J3450,(-O3451*'inputs and tables'!$K$22-'inputs and tables'!$K$21)-O3451*'inputs and tables'!$K$22,0)*('inputs and tables'!$K$15+'inputs and tables'!$K$16)))*(IF(AND(J3451=0,'inputs and tables'!$K$16=1),(data!C3451/data!C3452-1)*'inputs and tables'!$K$18+1,1)*IF(AND(J3451=1,'inputs and tables'!$K$15=1),(data!C3452/data!C3451-1)*'inputs and tables'!$K$17+1,1))</f>
        <v>258284410.77593029</v>
      </c>
      <c r="P3452" s="10">
        <f ca="1">(P3451+(IF(K3451&lt;&gt;K3450,(-P3451*'inputs and tables'!$K$22-'inputs and tables'!$K$21)-P3451*'inputs and tables'!$K$22,0)*('inputs and tables'!$K$15+'inputs and tables'!$K$16)))*(IF(AND(K3451=0,'inputs and tables'!$K$16=1),data!C3451/data!C3452,1)*IF(AND(K3451=1,'inputs and tables'!$K$15=1),data!C3452/data!C3451,1))</f>
        <v>241458.56069890124</v>
      </c>
      <c r="R3452" s="36">
        <f ca="1">1-O3452/MAX($O$202:O3452)</f>
        <v>0.23388971289067773</v>
      </c>
      <c r="S3452" s="36">
        <f>1-N3452/MAX($N$202:N3452)</f>
        <v>9.7499775757284413E-2</v>
      </c>
    </row>
    <row r="3453" spans="1:19" x14ac:dyDescent="0.4">
      <c r="A3453" s="17">
        <f t="shared" si="163"/>
        <v>3451</v>
      </c>
      <c r="B3453">
        <v>1718409600</v>
      </c>
      <c r="C3453">
        <v>66192</v>
      </c>
      <c r="D3453" s="14">
        <f t="shared" si="164"/>
        <v>45458</v>
      </c>
      <c r="F3453">
        <f ca="1">IF(A3453&lt;$F$2,"",AVERAGE(INDIRECT("C"&amp;A3453-$F$2+3):C3453))</f>
        <v>66699.35522727271</v>
      </c>
      <c r="G3453" s="2">
        <f ca="1">IF(A3453&lt;$G$2,"",IF(A3453=$G$2,AVERAGE(INDIRECT("C"&amp;A3453-$G$2+3):C3453),G3452+(2/($G$2+3))*(C3453-G3452)))</f>
        <v>67100.97716303468</v>
      </c>
      <c r="J3453">
        <f ca="1">IF(F3453="","",IF(C3453&lt;(F3453*(1-'inputs and tables'!$K$14)),0,IF(C3453&gt;(F3453*(1+'inputs and tables'!$K$14)),1,J3452)))</f>
        <v>0</v>
      </c>
      <c r="K3453">
        <f ca="1">IF(G3453="","",IF(C3453&lt;(G3453*(1-'inputs and tables'!$K$14)),0,IF(C3453&gt;(G3453*(1+'inputs and tables'!$K$14)),1,K3452)))</f>
        <v>0</v>
      </c>
      <c r="N3453" s="13">
        <f t="shared" si="165"/>
        <v>238194.96923243039</v>
      </c>
      <c r="O3453" s="10">
        <f ca="1">(O3452+(IF(J3452&lt;&gt;J3451,(-O3452*'inputs and tables'!$K$22-'inputs and tables'!$K$21)-O3452*'inputs and tables'!$K$22,0)*('inputs and tables'!$K$15+'inputs and tables'!$K$16)))*(IF(AND(J3452=0,'inputs and tables'!$K$16=1),(data!C3452/data!C3453-1)*'inputs and tables'!$K$18+1,1)*IF(AND(J3452=1,'inputs and tables'!$K$15=1),(data!C3453/data!C3452-1)*'inputs and tables'!$K$17+1,1))</f>
        <v>257037242.7153607</v>
      </c>
      <c r="P3453" s="10">
        <f ca="1">(P3452+(IF(K3452&lt;&gt;K3451,(-P3452*'inputs and tables'!$K$22-'inputs and tables'!$K$21)-P3452*'inputs and tables'!$K$22,0)*('inputs and tables'!$K$15+'inputs and tables'!$K$16)))*(IF(AND(K3452=0,'inputs and tables'!$K$16=1),data!C3452/data!C3453,1)*IF(AND(K3452=1,'inputs and tables'!$K$15=1),data!C3453/data!C3452,1))</f>
        <v>240774.18735208109</v>
      </c>
      <c r="R3453" s="36">
        <f ca="1">1-O3453/MAX($O$202:O3453)</f>
        <v>0.237589000347037</v>
      </c>
      <c r="S3453" s="36">
        <f>1-N3453/MAX($N$202:N3453)</f>
        <v>9.4934521126945781E-2</v>
      </c>
    </row>
    <row r="3454" spans="1:19" x14ac:dyDescent="0.4">
      <c r="A3454" s="17">
        <f t="shared" si="163"/>
        <v>3452</v>
      </c>
      <c r="B3454">
        <v>1718496000</v>
      </c>
      <c r="C3454">
        <v>66628.75</v>
      </c>
      <c r="D3454" s="14">
        <f t="shared" si="164"/>
        <v>45459</v>
      </c>
      <c r="F3454">
        <f ca="1">IF(A3454&lt;$F$2,"",AVERAGE(INDIRECT("C"&amp;A3454-$F$2+3):C3454))</f>
        <v>66783.803409090906</v>
      </c>
      <c r="G3454" s="2">
        <f ca="1">IF(A3454&lt;$G$2,"",IF(A3454=$G$2,AVERAGE(INDIRECT("C"&amp;A3454-$G$2+3):C3454),G3453+(2/($G$2+3))*(C3454-G3453)))</f>
        <v>67080.882390139581</v>
      </c>
      <c r="J3454">
        <f ca="1">IF(F3454="","",IF(C3454&lt;(F3454*(1-'inputs and tables'!$K$14)),0,IF(C3454&gt;(F3454*(1+'inputs and tables'!$K$14)),1,J3453)))</f>
        <v>0</v>
      </c>
      <c r="K3454">
        <f ca="1">IF(G3454="","",IF(C3454&lt;(G3454*(1-'inputs and tables'!$K$14)),0,IF(C3454&gt;(G3454*(1+'inputs and tables'!$K$14)),1,K3453)))</f>
        <v>0</v>
      </c>
      <c r="N3454" s="13">
        <f t="shared" si="165"/>
        <v>239766.63427975131</v>
      </c>
      <c r="O3454" s="10">
        <f ca="1">(O3453+(IF(J3453&lt;&gt;J3452,(-O3453*'inputs and tables'!$K$22-'inputs and tables'!$K$21)-O3453*'inputs and tables'!$K$22,0)*('inputs and tables'!$K$15+'inputs and tables'!$K$16)))*(IF(AND(J3453=0,'inputs and tables'!$K$16=1),(data!C3453/data!C3454-1)*'inputs and tables'!$K$18+1,1)*IF(AND(J3453=1,'inputs and tables'!$K$15=1),(data!C3454/data!C3453-1)*'inputs and tables'!$K$17+1,1))</f>
        <v>255352369.20721394</v>
      </c>
      <c r="P3454" s="10">
        <f ca="1">(P3453+(IF(K3453&lt;&gt;K3452,(-P3453*'inputs and tables'!$K$22-'inputs and tables'!$K$21)-P3453*'inputs and tables'!$K$22,0)*('inputs and tables'!$K$15+'inputs and tables'!$K$16)))*(IF(AND(K3453=0,'inputs and tables'!$K$16=1),data!C3453/data!C3454,1)*IF(AND(K3453=1,'inputs and tables'!$K$15=1),data!C3454/data!C3453,1))</f>
        <v>239195.91781639235</v>
      </c>
      <c r="R3454" s="36">
        <f ca="1">1-O3454/MAX($O$202:O3454)</f>
        <v>0.24258658778636955</v>
      </c>
      <c r="S3454" s="36">
        <f>1-N3454/MAX($N$202:N3454)</f>
        <v>8.8962691481402234E-2</v>
      </c>
    </row>
    <row r="3455" spans="1:19" x14ac:dyDescent="0.4">
      <c r="A3455" s="17">
        <f t="shared" si="163"/>
        <v>3453</v>
      </c>
      <c r="B3455">
        <v>1718582400</v>
      </c>
      <c r="C3455">
        <v>66481.81</v>
      </c>
      <c r="D3455" s="14">
        <f t="shared" si="164"/>
        <v>45460</v>
      </c>
      <c r="F3455">
        <f ca="1">IF(A3455&lt;$F$2,"",AVERAGE(INDIRECT("C"&amp;A3455-$F$2+3):C3455))</f>
        <v>66842.415454545451</v>
      </c>
      <c r="G3455" s="2">
        <f ca="1">IF(A3455&lt;$G$2,"",IF(A3455=$G$2,AVERAGE(INDIRECT("C"&amp;A3455-$G$2+3):C3455),G3454+(2/($G$2+3))*(C3455-G3454)))</f>
        <v>67055.389948005977</v>
      </c>
      <c r="J3455">
        <f ca="1">IF(F3455="","",IF(C3455&lt;(F3455*(1-'inputs and tables'!$K$14)),0,IF(C3455&gt;(F3455*(1+'inputs and tables'!$K$14)),1,J3454)))</f>
        <v>0</v>
      </c>
      <c r="K3455">
        <f ca="1">IF(G3455="","",IF(C3455&lt;(G3455*(1-'inputs and tables'!$K$14)),0,IF(C3455&gt;(G3455*(1+'inputs and tables'!$K$14)),1,K3454)))</f>
        <v>0</v>
      </c>
      <c r="N3455" s="13">
        <f t="shared" si="165"/>
        <v>239237.86390298352</v>
      </c>
      <c r="O3455" s="10">
        <f ca="1">(O3454+(IF(J3454&lt;&gt;J3453,(-O3454*'inputs and tables'!$K$22-'inputs and tables'!$K$21)-O3454*'inputs and tables'!$K$22,0)*('inputs and tables'!$K$15+'inputs and tables'!$K$16)))*(IF(AND(J3454=0,'inputs and tables'!$K$16=1),(data!C3454/data!C3455-1)*'inputs and tables'!$K$18+1,1)*IF(AND(J3454=1,'inputs and tables'!$K$15=1),(data!C3455/data!C3454-1)*'inputs and tables'!$K$17+1,1))</f>
        <v>255916756.32500309</v>
      </c>
      <c r="P3455" s="10">
        <f ca="1">(P3454+(IF(K3454&lt;&gt;K3453,(-P3454*'inputs and tables'!$K$22-'inputs and tables'!$K$21)-P3454*'inputs and tables'!$K$22,0)*('inputs and tables'!$K$15+'inputs and tables'!$K$16)))*(IF(AND(K3454=0,'inputs and tables'!$K$16=1),data!C3454/data!C3455,1)*IF(AND(K3454=1,'inputs and tables'!$K$15=1),data!C3455/data!C3454,1))</f>
        <v>239724.59548271852</v>
      </c>
      <c r="R3455" s="36">
        <f ca="1">1-O3455/MAX($O$202:O3455)</f>
        <v>0.24091253097608323</v>
      </c>
      <c r="S3455" s="36">
        <f>1-N3455/MAX($N$202:N3455)</f>
        <v>9.0971851522881675E-2</v>
      </c>
    </row>
    <row r="3456" spans="1:19" x14ac:dyDescent="0.4">
      <c r="A3456" s="17">
        <f t="shared" si="163"/>
        <v>3454</v>
      </c>
      <c r="B3456">
        <v>1718668800</v>
      </c>
      <c r="C3456">
        <v>65152.800000000003</v>
      </c>
      <c r="D3456" s="14">
        <f t="shared" si="164"/>
        <v>45461</v>
      </c>
      <c r="F3456">
        <f ca="1">IF(A3456&lt;$F$2,"",AVERAGE(INDIRECT("C"&amp;A3456-$F$2+3):C3456))</f>
        <v>66868.082500000004</v>
      </c>
      <c r="G3456" s="2">
        <f ca="1">IF(A3456&lt;$G$2,"",IF(A3456=$G$2,AVERAGE(INDIRECT("C"&amp;A3456-$G$2+3):C3456),G3455+(2/($G$2+3))*(C3456-G3455)))</f>
        <v>66974.428673622751</v>
      </c>
      <c r="J3456">
        <f ca="1">IF(F3456="","",IF(C3456&lt;(F3456*(1-'inputs and tables'!$K$14)),0,IF(C3456&gt;(F3456*(1+'inputs and tables'!$K$14)),1,J3455)))</f>
        <v>0</v>
      </c>
      <c r="K3456">
        <f ca="1">IF(G3456="","",IF(C3456&lt;(G3456*(1-'inputs and tables'!$K$14)),0,IF(C3456&gt;(G3456*(1+'inputs and tables'!$K$14)),1,K3455)))</f>
        <v>0</v>
      </c>
      <c r="N3456" s="13">
        <f t="shared" si="165"/>
        <v>234455.36003454638</v>
      </c>
      <c r="O3456" s="10">
        <f ca="1">(O3455+(IF(J3455&lt;&gt;J3454,(-O3455*'inputs and tables'!$K$22-'inputs and tables'!$K$21)-O3455*'inputs and tables'!$K$22,0)*('inputs and tables'!$K$15+'inputs and tables'!$K$16)))*(IF(AND(J3455=0,'inputs and tables'!$K$16=1),(data!C3455/data!C3456-1)*'inputs and tables'!$K$18+1,1)*IF(AND(J3455=1,'inputs and tables'!$K$15=1),(data!C3456/data!C3455-1)*'inputs and tables'!$K$17+1,1))</f>
        <v>261137037.39233235</v>
      </c>
      <c r="P3456" s="10">
        <f ca="1">(P3455+(IF(K3455&lt;&gt;K3454,(-P3455*'inputs and tables'!$K$22-'inputs and tables'!$K$21)-P3455*'inputs and tables'!$K$22,0)*('inputs and tables'!$K$15+'inputs and tables'!$K$16)))*(IF(AND(K3455=0,'inputs and tables'!$K$16=1),data!C3455/data!C3456,1)*IF(AND(K3455=1,'inputs and tables'!$K$15=1),data!C3456/data!C3455,1))</f>
        <v>244614.58309096383</v>
      </c>
      <c r="R3456" s="36">
        <f ca="1">1-O3456/MAX($O$202:O3456)</f>
        <v>0.22542839465028497</v>
      </c>
      <c r="S3456" s="36">
        <f>1-N3456/MAX($N$202:N3456)</f>
        <v>0.10914385224920931</v>
      </c>
    </row>
    <row r="3457" spans="1:19" x14ac:dyDescent="0.4">
      <c r="A3457" s="17">
        <f t="shared" si="163"/>
        <v>3455</v>
      </c>
      <c r="B3457">
        <v>1718755200</v>
      </c>
      <c r="C3457">
        <v>64943.79</v>
      </c>
      <c r="D3457" s="14">
        <f t="shared" si="164"/>
        <v>45462</v>
      </c>
      <c r="F3457">
        <f ca="1">IF(A3457&lt;$F$2,"",AVERAGE(INDIRECT("C"&amp;A3457-$F$2+3):C3457))</f>
        <v>66908.572272727266</v>
      </c>
      <c r="G3457" s="2">
        <f ca="1">IF(A3457&lt;$G$2,"",IF(A3457=$G$2,AVERAGE(INDIRECT("C"&amp;A3457-$G$2+3):C3457),G3456+(2/($G$2+3))*(C3457-G3456)))</f>
        <v>66888.018517298377</v>
      </c>
      <c r="J3457">
        <f ca="1">IF(F3457="","",IF(C3457&lt;(F3457*(1-'inputs and tables'!$K$14)),0,IF(C3457&gt;(F3457*(1+'inputs and tables'!$K$14)),1,J3456)))</f>
        <v>0</v>
      </c>
      <c r="K3457">
        <f ca="1">IF(G3457="","",IF(C3457&lt;(G3457*(1-'inputs and tables'!$K$14)),0,IF(C3457&gt;(G3457*(1+'inputs and tables'!$K$14)),1,K3456)))</f>
        <v>0</v>
      </c>
      <c r="N3457" s="13">
        <f t="shared" si="165"/>
        <v>233703.22789593038</v>
      </c>
      <c r="O3457" s="10">
        <f ca="1">(O3456+(IF(J3456&lt;&gt;J3455,(-O3456*'inputs and tables'!$K$22-'inputs and tables'!$K$21)-O3456*'inputs and tables'!$K$22,0)*('inputs and tables'!$K$15+'inputs and tables'!$K$16)))*(IF(AND(J3456=0,'inputs and tables'!$K$16=1),(data!C3456/data!C3457-1)*'inputs and tables'!$K$18+1,1)*IF(AND(J3456=1,'inputs and tables'!$K$15=1),(data!C3457/data!C3456-1)*'inputs and tables'!$K$17+1,1))</f>
        <v>261977460.35171568</v>
      </c>
      <c r="P3457" s="10">
        <f ca="1">(P3456+(IF(K3456&lt;&gt;K3455,(-P3456*'inputs and tables'!$K$22-'inputs and tables'!$K$21)-P3456*'inputs and tables'!$K$22,0)*('inputs and tables'!$K$15+'inputs and tables'!$K$16)))*(IF(AND(K3456=0,'inputs and tables'!$K$16=1),data!C3456/data!C3457,1)*IF(AND(K3456=1,'inputs and tables'!$K$15=1),data!C3457/data!C3456,1))</f>
        <v>245401.83147932924</v>
      </c>
      <c r="R3457" s="36">
        <f ca="1">1-O3457/MAX($O$202:O3457)</f>
        <v>0.2229355741475989</v>
      </c>
      <c r="S3457" s="36">
        <f>1-N3457/MAX($N$202:N3457)</f>
        <v>0.11200171627717725</v>
      </c>
    </row>
    <row r="3458" spans="1:19" x14ac:dyDescent="0.4">
      <c r="A3458" s="17">
        <f t="shared" si="163"/>
        <v>3456</v>
      </c>
      <c r="B3458">
        <v>1718841600</v>
      </c>
      <c r="C3458">
        <v>64840.88</v>
      </c>
      <c r="D3458" s="14">
        <f t="shared" si="164"/>
        <v>45463</v>
      </c>
      <c r="F3458">
        <f ca="1">IF(A3458&lt;$F$2,"",AVERAGE(INDIRECT("C"&amp;A3458-$F$2+3):C3458))</f>
        <v>66965.961363636365</v>
      </c>
      <c r="G3458" s="2">
        <f ca="1">IF(A3458&lt;$G$2,"",IF(A3458=$G$2,AVERAGE(INDIRECT("C"&amp;A3458-$G$2+3):C3458),G3457+(2/($G$2+3))*(C3458-G3457)))</f>
        <v>66800.906239966527</v>
      </c>
      <c r="J3458">
        <f ca="1">IF(F3458="","",IF(C3458&lt;(F3458*(1-'inputs and tables'!$K$14)),0,IF(C3458&gt;(F3458*(1+'inputs and tables'!$K$14)),1,J3457)))</f>
        <v>0</v>
      </c>
      <c r="K3458">
        <f ca="1">IF(G3458="","",IF(C3458&lt;(G3458*(1-'inputs and tables'!$K$14)),0,IF(C3458&gt;(G3458*(1+'inputs and tables'!$K$14)),1,K3457)))</f>
        <v>0</v>
      </c>
      <c r="N3458" s="13">
        <f t="shared" si="165"/>
        <v>233332.90150779116</v>
      </c>
      <c r="O3458" s="10">
        <f ca="1">(O3457+(IF(J3457&lt;&gt;J3456,(-O3457*'inputs and tables'!$K$22-'inputs and tables'!$K$21)-O3457*'inputs and tables'!$K$22,0)*('inputs and tables'!$K$15+'inputs and tables'!$K$16)))*(IF(AND(J3457=0,'inputs and tables'!$K$16=1),(data!C3457/data!C3458-1)*'inputs and tables'!$K$18+1,1)*IF(AND(J3457=1,'inputs and tables'!$K$15=1),(data!C3458/data!C3457-1)*'inputs and tables'!$K$17+1,1))</f>
        <v>262393248.97834745</v>
      </c>
      <c r="P3458" s="10">
        <f ca="1">(P3457+(IF(K3457&lt;&gt;K3456,(-P3457*'inputs and tables'!$K$22-'inputs and tables'!$K$21)-P3457*'inputs and tables'!$K$22,0)*('inputs and tables'!$K$15+'inputs and tables'!$K$16)))*(IF(AND(K3457=0,'inputs and tables'!$K$16=1),data!C3457/data!C3458,1)*IF(AND(K3457=1,'inputs and tables'!$K$15=1),data!C3458/data!C3457,1))</f>
        <v>245791.31265968239</v>
      </c>
      <c r="R3458" s="36">
        <f ca="1">1-O3458/MAX($O$202:O3458)</f>
        <v>0.22170228274155268</v>
      </c>
      <c r="S3458" s="36">
        <f>1-N3458/MAX($N$202:N3458)</f>
        <v>0.11340883931970247</v>
      </c>
    </row>
    <row r="3459" spans="1:19" x14ac:dyDescent="0.4">
      <c r="A3459" s="17">
        <f t="shared" si="163"/>
        <v>3457</v>
      </c>
      <c r="B3459">
        <v>1718928000</v>
      </c>
      <c r="C3459">
        <v>64120.28</v>
      </c>
      <c r="D3459" s="14">
        <f t="shared" si="164"/>
        <v>45464</v>
      </c>
      <c r="F3459">
        <f ca="1">IF(A3459&lt;$F$2,"",AVERAGE(INDIRECT("C"&amp;A3459-$F$2+3):C3459))</f>
        <v>67033.023863636365</v>
      </c>
      <c r="G3459" s="2">
        <f ca="1">IF(A3459&lt;$G$2,"",IF(A3459=$G$2,AVERAGE(INDIRECT("C"&amp;A3459-$G$2+3):C3459),G3458+(2/($G$2+3))*(C3459-G3458)))</f>
        <v>66686.837038265818</v>
      </c>
      <c r="J3459">
        <f ca="1">IF(F3459="","",IF(C3459&lt;(F3459*(1-'inputs and tables'!$K$14)),0,IF(C3459&gt;(F3459*(1+'inputs and tables'!$K$14)),1,J3458)))</f>
        <v>0</v>
      </c>
      <c r="K3459">
        <f ca="1">IF(G3459="","",IF(C3459&lt;(G3459*(1-'inputs and tables'!$K$14)),0,IF(C3459&gt;(G3459*(1+'inputs and tables'!$K$14)),1,K3458)))</f>
        <v>0</v>
      </c>
      <c r="N3459" s="13">
        <f t="shared" si="165"/>
        <v>230739.78912519373</v>
      </c>
      <c r="O3459" s="10">
        <f ca="1">(O3458+(IF(J3458&lt;&gt;J3457,(-O3458*'inputs and tables'!$K$22-'inputs and tables'!$K$21)-O3458*'inputs and tables'!$K$22,0)*('inputs and tables'!$K$15+'inputs and tables'!$K$16)))*(IF(AND(J3458=0,'inputs and tables'!$K$16=1),(data!C3458/data!C3459-1)*'inputs and tables'!$K$18+1,1)*IF(AND(J3458=1,'inputs and tables'!$K$15=1),(data!C3459/data!C3458-1)*'inputs and tables'!$K$17+1,1))</f>
        <v>265342090.98611465</v>
      </c>
      <c r="P3459" s="10">
        <f ca="1">(P3458+(IF(K3458&lt;&gt;K3457,(-P3458*'inputs and tables'!$K$22-'inputs and tables'!$K$21)-P3458*'inputs and tables'!$K$22,0)*('inputs and tables'!$K$15+'inputs and tables'!$K$16)))*(IF(AND(K3458=0,'inputs and tables'!$K$16=1),data!C3458/data!C3459,1)*IF(AND(K3458=1,'inputs and tables'!$K$15=1),data!C3459/data!C3458,1))</f>
        <v>248553.57788844567</v>
      </c>
      <c r="R3459" s="36">
        <f ca="1">1-O3459/MAX($O$202:O3459)</f>
        <v>0.21295557522473541</v>
      </c>
      <c r="S3459" s="36">
        <f>1-N3459/MAX($N$202:N3459)</f>
        <v>0.1232618454847364</v>
      </c>
    </row>
    <row r="3460" spans="1:19" x14ac:dyDescent="0.4">
      <c r="A3460" s="17">
        <f t="shared" si="163"/>
        <v>3458</v>
      </c>
      <c r="B3460">
        <v>1719014400</v>
      </c>
      <c r="C3460">
        <v>64235.01</v>
      </c>
      <c r="D3460" s="14">
        <f t="shared" si="164"/>
        <v>45465</v>
      </c>
      <c r="F3460">
        <f ca="1">IF(A3460&lt;$F$2,"",AVERAGE(INDIRECT("C"&amp;A3460-$F$2+3):C3460))</f>
        <v>67059.420227272713</v>
      </c>
      <c r="G3460" s="2">
        <f ca="1">IF(A3460&lt;$G$2,"",IF(A3460=$G$2,AVERAGE(INDIRECT("C"&amp;A3460-$G$2+3):C3460),G3459+(2/($G$2+3))*(C3460-G3459)))</f>
        <v>66582.503972807695</v>
      </c>
      <c r="J3460">
        <f ca="1">IF(F3460="","",IF(C3460&lt;(F3460*(1-'inputs and tables'!$K$14)),0,IF(C3460&gt;(F3460*(1+'inputs and tables'!$K$14)),1,J3459)))</f>
        <v>0</v>
      </c>
      <c r="K3460">
        <f ca="1">IF(G3460="","",IF(C3460&lt;(G3460*(1-'inputs and tables'!$K$14)),0,IF(C3460&gt;(G3460*(1+'inputs and tables'!$K$14)),1,K3459)))</f>
        <v>0</v>
      </c>
      <c r="N3460" s="13">
        <f t="shared" si="165"/>
        <v>231152.65032926726</v>
      </c>
      <c r="O3460" s="10">
        <f ca="1">(O3459+(IF(J3459&lt;&gt;J3458,(-O3459*'inputs and tables'!$K$22-'inputs and tables'!$K$21)-O3459*'inputs and tables'!$K$22,0)*('inputs and tables'!$K$15+'inputs and tables'!$K$16)))*(IF(AND(J3459=0,'inputs and tables'!$K$16=1),(data!C3459/data!C3460-1)*'inputs and tables'!$K$18+1,1)*IF(AND(J3459=1,'inputs and tables'!$K$15=1),(data!C3460/data!C3459-1)*'inputs and tables'!$K$17+1,1))</f>
        <v>264868164.10264662</v>
      </c>
      <c r="P3460" s="10">
        <f ca="1">(P3459+(IF(K3459&lt;&gt;K3458,(-P3459*'inputs and tables'!$K$22-'inputs and tables'!$K$21)-P3459*'inputs and tables'!$K$22,0)*('inputs and tables'!$K$15+'inputs and tables'!$K$16)))*(IF(AND(K3459=0,'inputs and tables'!$K$16=1),data!C3459/data!C3460,1)*IF(AND(K3459=1,'inputs and tables'!$K$15=1),data!C3460/data!C3459,1))</f>
        <v>248109.63692866155</v>
      </c>
      <c r="R3460" s="36">
        <f ca="1">1-O3460/MAX($O$202:O3460)</f>
        <v>0.21436131341726417</v>
      </c>
      <c r="S3460" s="36">
        <f>1-N3460/MAX($N$202:N3460)</f>
        <v>0.12169310360669827</v>
      </c>
    </row>
    <row r="3461" spans="1:19" x14ac:dyDescent="0.4">
      <c r="A3461" s="17">
        <f t="shared" ref="A3461:A3524" si="166">A3460+1</f>
        <v>3459</v>
      </c>
      <c r="B3461">
        <v>1719100800</v>
      </c>
      <c r="C3461">
        <v>63171.43</v>
      </c>
      <c r="D3461" s="14">
        <f t="shared" si="164"/>
        <v>45466</v>
      </c>
      <c r="F3461">
        <f ca="1">IF(A3461&lt;$F$2,"",AVERAGE(INDIRECT("C"&amp;A3461-$F$2+3):C3461))</f>
        <v>67113.601136363635</v>
      </c>
      <c r="G3461" s="2">
        <f ca="1">IF(A3461&lt;$G$2,"",IF(A3461=$G$2,AVERAGE(INDIRECT("C"&amp;A3461-$G$2+3):C3461),G3460+(2/($G$2+3))*(C3461-G3460)))</f>
        <v>66437.351888858437</v>
      </c>
      <c r="J3461">
        <f ca="1">IF(F3461="","",IF(C3461&lt;(F3461*(1-'inputs and tables'!$K$14)),0,IF(C3461&gt;(F3461*(1+'inputs and tables'!$K$14)),1,J3460)))</f>
        <v>0</v>
      </c>
      <c r="K3461">
        <f ca="1">IF(G3461="","",IF(C3461&lt;(G3461*(1-'inputs and tables'!$K$14)),0,IF(C3461&gt;(G3461*(1+'inputs and tables'!$K$14)),1,K3460)))</f>
        <v>0</v>
      </c>
      <c r="N3461" s="13">
        <f t="shared" si="165"/>
        <v>227325.30857533583</v>
      </c>
      <c r="O3461" s="10">
        <f ca="1">(O3460+(IF(J3460&lt;&gt;J3459,(-O3460*'inputs and tables'!$K$22-'inputs and tables'!$K$21)-O3460*'inputs and tables'!$K$22,0)*('inputs and tables'!$K$15+'inputs and tables'!$K$16)))*(IF(AND(J3460=0,'inputs and tables'!$K$16=1),(data!C3460/data!C3461-1)*'inputs and tables'!$K$18+1,1)*IF(AND(J3460=1,'inputs and tables'!$K$15=1),(data!C3461/data!C3460-1)*'inputs and tables'!$K$17+1,1))</f>
        <v>269327592.7078926</v>
      </c>
      <c r="P3461" s="10">
        <f ca="1">(P3460+(IF(K3460&lt;&gt;K3459,(-P3460*'inputs and tables'!$K$22-'inputs and tables'!$K$21)-P3460*'inputs and tables'!$K$22,0)*('inputs and tables'!$K$15+'inputs and tables'!$K$16)))*(IF(AND(K3460=0,'inputs and tables'!$K$16=1),data!C3460/data!C3461,1)*IF(AND(K3460=1,'inputs and tables'!$K$15=1),data!C3461/data!C3460,1))</f>
        <v>252286.91212481566</v>
      </c>
      <c r="R3461" s="36">
        <f ca="1">1-O3461/MAX($O$202:O3461)</f>
        <v>0.20113397956910417</v>
      </c>
      <c r="S3461" s="36">
        <f>1-N3461/MAX($N$202:N3461)</f>
        <v>0.13623579066887803</v>
      </c>
    </row>
    <row r="3462" spans="1:19" x14ac:dyDescent="0.4">
      <c r="A3462" s="17">
        <f t="shared" si="166"/>
        <v>3460</v>
      </c>
      <c r="B3462">
        <v>1719187200</v>
      </c>
      <c r="C3462">
        <v>60263</v>
      </c>
      <c r="D3462" s="14">
        <f t="shared" si="164"/>
        <v>45467</v>
      </c>
      <c r="F3462">
        <f ca="1">IF(A3462&lt;$F$2,"",AVERAGE(INDIRECT("C"&amp;A3462-$F$2+3):C3462))</f>
        <v>67101.064090909087</v>
      </c>
      <c r="G3462" s="2">
        <f ca="1">IF(A3462&lt;$G$2,"",IF(A3462=$G$2,AVERAGE(INDIRECT("C"&amp;A3462-$G$2+3):C3462),G3461+(2/($G$2+3))*(C3462-G3461)))</f>
        <v>66174.613510609139</v>
      </c>
      <c r="J3462">
        <f ca="1">IF(F3462="","",IF(C3462&lt;(F3462*(1-'inputs and tables'!$K$14)),0,IF(C3462&gt;(F3462*(1+'inputs and tables'!$K$14)),1,J3461)))</f>
        <v>0</v>
      </c>
      <c r="K3462">
        <f ca="1">IF(G3462="","",IF(C3462&lt;(G3462*(1-'inputs and tables'!$K$14)),0,IF(C3462&gt;(G3462*(1+'inputs and tables'!$K$14)),1,K3461)))</f>
        <v>0</v>
      </c>
      <c r="N3462" s="13">
        <f t="shared" si="165"/>
        <v>216859.18888768961</v>
      </c>
      <c r="O3462" s="10">
        <f ca="1">(O3461+(IF(J3461&lt;&gt;J3460,(-O3461*'inputs and tables'!$K$22-'inputs and tables'!$K$21)-O3461*'inputs and tables'!$K$22,0)*('inputs and tables'!$K$15+'inputs and tables'!$K$16)))*(IF(AND(J3461=0,'inputs and tables'!$K$16=1),(data!C3461/data!C3462-1)*'inputs and tables'!$K$18+1,1)*IF(AND(J3461=1,'inputs and tables'!$K$15=1),(data!C3462/data!C3461-1)*'inputs and tables'!$K$17+1,1))</f>
        <v>282325957.38372052</v>
      </c>
      <c r="P3462" s="10">
        <f ca="1">(P3461+(IF(K3461&lt;&gt;K3460,(-P3461*'inputs and tables'!$K$22-'inputs and tables'!$K$21)-P3461*'inputs and tables'!$K$22,0)*('inputs and tables'!$K$15+'inputs and tables'!$K$16)))*(IF(AND(K3461=0,'inputs and tables'!$K$16=1),data!C3461/data!C3462,1)*IF(AND(K3461=1,'inputs and tables'!$K$15=1),data!C3462/data!C3461,1))</f>
        <v>264462.8546406409</v>
      </c>
      <c r="R3462" s="36">
        <f ca="1">1-O3462/MAX($O$202:O3462)</f>
        <v>0.16257888108741836</v>
      </c>
      <c r="S3462" s="36">
        <f>1-N3462/MAX($N$202:N3462)</f>
        <v>0.17600373227388721</v>
      </c>
    </row>
    <row r="3463" spans="1:19" x14ac:dyDescent="0.4">
      <c r="A3463" s="17">
        <f t="shared" si="166"/>
        <v>3461</v>
      </c>
      <c r="B3463">
        <v>1719273600</v>
      </c>
      <c r="C3463">
        <v>61789.71</v>
      </c>
      <c r="D3463" s="14">
        <f t="shared" si="164"/>
        <v>45468</v>
      </c>
      <c r="F3463">
        <f ca="1">IF(A3463&lt;$F$2,"",AVERAGE(INDIRECT("C"&amp;A3463-$F$2+3):C3463))</f>
        <v>67108.716136363626</v>
      </c>
      <c r="G3463" s="2">
        <f ca="1">IF(A3463&lt;$G$2,"",IF(A3463=$G$2,AVERAGE(INDIRECT("C"&amp;A3463-$G$2+3):C3463),G3462+(2/($G$2+3))*(C3463-G3462)))</f>
        <v>65988.021871859819</v>
      </c>
      <c r="J3463">
        <f ca="1">IF(F3463="","",IF(C3463&lt;(F3463*(1-'inputs and tables'!$K$14)),0,IF(C3463&gt;(F3463*(1+'inputs and tables'!$K$14)),1,J3462)))</f>
        <v>0</v>
      </c>
      <c r="K3463">
        <f ca="1">IF(G3463="","",IF(C3463&lt;(G3463*(1-'inputs and tables'!$K$14)),0,IF(C3463&gt;(G3463*(1+'inputs and tables'!$K$14)),1,K3462)))</f>
        <v>0</v>
      </c>
      <c r="N3463" s="13">
        <f t="shared" si="165"/>
        <v>222353.12533736395</v>
      </c>
      <c r="O3463" s="10">
        <f ca="1">(O3462+(IF(J3462&lt;&gt;J3461,(-O3462*'inputs and tables'!$K$22-'inputs and tables'!$K$21)-O3462*'inputs and tables'!$K$22,0)*('inputs and tables'!$K$15+'inputs and tables'!$K$16)))*(IF(AND(J3462=0,'inputs and tables'!$K$16=1),(data!C3462/data!C3463-1)*'inputs and tables'!$K$18+1,1)*IF(AND(J3462=1,'inputs and tables'!$K$15=1),(data!C3463/data!C3462-1)*'inputs and tables'!$K$17+1,1))</f>
        <v>275350202.64401871</v>
      </c>
      <c r="P3463" s="10">
        <f ca="1">(P3462+(IF(K3462&lt;&gt;K3461,(-P3462*'inputs and tables'!$K$22-'inputs and tables'!$K$21)-P3462*'inputs and tables'!$K$22,0)*('inputs and tables'!$K$15+'inputs and tables'!$K$16)))*(IF(AND(K3462=0,'inputs and tables'!$K$16=1),data!C3462/data!C3463,1)*IF(AND(K3462=1,'inputs and tables'!$K$15=1),data!C3463/data!C3462,1))</f>
        <v>257928.46428974892</v>
      </c>
      <c r="R3463" s="36">
        <f ca="1">1-O3463/MAX($O$202:O3463)</f>
        <v>0.18327001552477096</v>
      </c>
      <c r="S3463" s="36">
        <f>1-N3463/MAX($N$202:N3463)</f>
        <v>0.15512851295357233</v>
      </c>
    </row>
    <row r="3464" spans="1:19" x14ac:dyDescent="0.4">
      <c r="A3464" s="17">
        <f t="shared" si="166"/>
        <v>3462</v>
      </c>
      <c r="B3464">
        <v>1719360000</v>
      </c>
      <c r="C3464">
        <v>60816.68</v>
      </c>
      <c r="D3464" s="14">
        <f t="shared" si="164"/>
        <v>45469</v>
      </c>
      <c r="F3464">
        <f ca="1">IF(A3464&lt;$F$2,"",AVERAGE(INDIRECT("C"&amp;A3464-$F$2+3):C3464))</f>
        <v>67060.632272727264</v>
      </c>
      <c r="G3464" s="2">
        <f ca="1">IF(A3464&lt;$G$2,"",IF(A3464=$G$2,AVERAGE(INDIRECT("C"&amp;A3464-$G$2+3):C3464),G3463+(2/($G$2+3))*(C3464-G3463)))</f>
        <v>65767.964770929611</v>
      </c>
      <c r="J3464">
        <f ca="1">IF(F3464="","",IF(C3464&lt;(F3464*(1-'inputs and tables'!$K$14)),0,IF(C3464&gt;(F3464*(1+'inputs and tables'!$K$14)),1,J3463)))</f>
        <v>0</v>
      </c>
      <c r="K3464">
        <f ca="1">IF(G3464="","",IF(C3464&lt;(G3464*(1-'inputs and tables'!$K$14)),0,IF(C3464&gt;(G3464*(1+'inputs and tables'!$K$14)),1,K3463)))</f>
        <v>0</v>
      </c>
      <c r="N3464" s="13">
        <f t="shared" si="165"/>
        <v>218851.63194069621</v>
      </c>
      <c r="O3464" s="10">
        <f ca="1">(O3463+(IF(J3463&lt;&gt;J3462,(-O3463*'inputs and tables'!$K$22-'inputs and tables'!$K$21)-O3463*'inputs and tables'!$K$22,0)*('inputs and tables'!$K$15+'inputs and tables'!$K$16)))*(IF(AND(J3463=0,'inputs and tables'!$K$16=1),(data!C3463/data!C3464-1)*'inputs and tables'!$K$18+1,1)*IF(AND(J3463=1,'inputs and tables'!$K$15=1),(data!C3464/data!C3463-1)*'inputs and tables'!$K$17+1,1))</f>
        <v>279755638.91049546</v>
      </c>
      <c r="P3464" s="10">
        <f ca="1">(P3463+(IF(K3463&lt;&gt;K3462,(-P3463*'inputs and tables'!$K$22-'inputs and tables'!$K$21)-P3463*'inputs and tables'!$K$22,0)*('inputs and tables'!$K$15+'inputs and tables'!$K$16)))*(IF(AND(K3463=0,'inputs and tables'!$K$16=1),data!C3463/data!C3464,1)*IF(AND(K3463=1,'inputs and tables'!$K$15=1),data!C3464/data!C3463,1))</f>
        <v>262055.1633073187</v>
      </c>
      <c r="R3464" s="36">
        <f ca="1">1-O3464/MAX($O$202:O3464)</f>
        <v>0.17020283104850653</v>
      </c>
      <c r="S3464" s="36">
        <f>1-N3464/MAX($N$202:N3464)</f>
        <v>0.16843307941036234</v>
      </c>
    </row>
    <row r="3465" spans="1:19" x14ac:dyDescent="0.4">
      <c r="A3465" s="17">
        <f t="shared" si="166"/>
        <v>3463</v>
      </c>
      <c r="B3465">
        <v>1719446400</v>
      </c>
      <c r="C3465">
        <v>61615.39</v>
      </c>
      <c r="D3465" s="14">
        <f t="shared" si="164"/>
        <v>45470</v>
      </c>
      <c r="F3465">
        <f ca="1">IF(A3465&lt;$F$2,"",AVERAGE(INDIRECT("C"&amp;A3465-$F$2+3):C3465))</f>
        <v>67062.349318181805</v>
      </c>
      <c r="G3465" s="2">
        <f ca="1">IF(A3465&lt;$G$2,"",IF(A3465=$G$2,AVERAGE(INDIRECT("C"&amp;A3465-$G$2+3):C3465),G3464+(2/($G$2+3))*(C3465-G3464)))</f>
        <v>65591.259461528345</v>
      </c>
      <c r="J3465">
        <f ca="1">IF(F3465="","",IF(C3465&lt;(F3465*(1-'inputs and tables'!$K$14)),0,IF(C3465&gt;(F3465*(1+'inputs and tables'!$K$14)),1,J3464)))</f>
        <v>0</v>
      </c>
      <c r="K3465">
        <f ca="1">IF(G3465="","",IF(C3465&lt;(G3465*(1-'inputs and tables'!$K$14)),0,IF(C3465&gt;(G3465*(1+'inputs and tables'!$K$14)),1,K3464)))</f>
        <v>0</v>
      </c>
      <c r="N3465" s="13">
        <f t="shared" si="165"/>
        <v>221725.8267659868</v>
      </c>
      <c r="O3465" s="10">
        <f ca="1">(O3464+(IF(J3464&lt;&gt;J3463,(-O3464*'inputs and tables'!$K$22-'inputs and tables'!$K$21)-O3464*'inputs and tables'!$K$22,0)*('inputs and tables'!$K$15+'inputs and tables'!$K$16)))*(IF(AND(J3464=0,'inputs and tables'!$K$16=1),(data!C3464/data!C3465-1)*'inputs and tables'!$K$18+1,1)*IF(AND(J3464=1,'inputs and tables'!$K$15=1),(data!C3465/data!C3464-1)*'inputs and tables'!$K$17+1,1))</f>
        <v>276129213.33152562</v>
      </c>
      <c r="P3465" s="10">
        <f ca="1">(P3464+(IF(K3464&lt;&gt;K3463,(-P3464*'inputs and tables'!$K$22-'inputs and tables'!$K$21)-P3464*'inputs and tables'!$K$22,0)*('inputs and tables'!$K$15+'inputs and tables'!$K$16)))*(IF(AND(K3464=0,'inputs and tables'!$K$16=1),data!C3464/data!C3465,1)*IF(AND(K3464=1,'inputs and tables'!$K$15=1),data!C3465/data!C3464,1))</f>
        <v>258658.1860345109</v>
      </c>
      <c r="R3465" s="36">
        <f ca="1">1-O3465/MAX($O$202:O3465)</f>
        <v>0.18095935302805177</v>
      </c>
      <c r="S3465" s="36">
        <f>1-N3465/MAX($N$202:N3465)</f>
        <v>0.15751204894398119</v>
      </c>
    </row>
    <row r="3466" spans="1:19" x14ac:dyDescent="0.4">
      <c r="A3466" s="17">
        <f t="shared" si="166"/>
        <v>3464</v>
      </c>
      <c r="B3466">
        <v>1719532800</v>
      </c>
      <c r="C3466">
        <v>60313.35</v>
      </c>
      <c r="D3466" s="14">
        <f t="shared" si="164"/>
        <v>45471</v>
      </c>
      <c r="F3466">
        <f ca="1">IF(A3466&lt;$F$2,"",AVERAGE(INDIRECT("C"&amp;A3466-$F$2+3):C3466))</f>
        <v>66927.546136363642</v>
      </c>
      <c r="G3466" s="2">
        <f ca="1">IF(A3466&lt;$G$2,"",IF(A3466=$G$2,AVERAGE(INDIRECT("C"&amp;A3466-$G$2+3):C3466),G3465+(2/($G$2+3))*(C3466-G3465)))</f>
        <v>65366.667569548415</v>
      </c>
      <c r="J3466">
        <f ca="1">IF(F3466="","",IF(C3466&lt;(F3466*(1-'inputs and tables'!$K$14)),0,IF(C3466&gt;(F3466*(1+'inputs and tables'!$K$14)),1,J3465)))</f>
        <v>0</v>
      </c>
      <c r="K3466">
        <f ca="1">IF(G3466="","",IF(C3466&lt;(G3466*(1-'inputs and tables'!$K$14)),0,IF(C3466&gt;(G3466*(1+'inputs and tables'!$K$14)),1,K3465)))</f>
        <v>0</v>
      </c>
      <c r="N3466" s="13">
        <f t="shared" si="165"/>
        <v>217040.37568822221</v>
      </c>
      <c r="O3466" s="10">
        <f ca="1">(O3465+(IF(J3465&lt;&gt;J3464,(-O3465*'inputs and tables'!$K$22-'inputs and tables'!$K$21)-O3465*'inputs and tables'!$K$22,0)*('inputs and tables'!$K$15+'inputs and tables'!$K$16)))*(IF(AND(J3465=0,'inputs and tables'!$K$16=1),(data!C3465/data!C3466-1)*'inputs and tables'!$K$18+1,1)*IF(AND(J3465=1,'inputs and tables'!$K$15=1),(data!C3466/data!C3465-1)*'inputs and tables'!$K$17+1,1))</f>
        <v>282090269.72992128</v>
      </c>
      <c r="P3466" s="10">
        <f ca="1">(P3465+(IF(K3465&lt;&gt;K3464,(-P3465*'inputs and tables'!$K$22-'inputs and tables'!$K$21)-P3465*'inputs and tables'!$K$22,0)*('inputs and tables'!$K$15+'inputs and tables'!$K$16)))*(IF(AND(K3465=0,'inputs and tables'!$K$16=1),data!C3465/data!C3466,1)*IF(AND(K3465=1,'inputs and tables'!$K$15=1),data!C3466/data!C3465,1))</f>
        <v>264242.07922804722</v>
      </c>
      <c r="R3466" s="36">
        <f ca="1">1-O3466/MAX($O$202:O3466)</f>
        <v>0.16327796600538846</v>
      </c>
      <c r="S3466" s="36">
        <f>1-N3466/MAX($N$202:N3466)</f>
        <v>0.17531527978927786</v>
      </c>
    </row>
    <row r="3467" spans="1:19" x14ac:dyDescent="0.4">
      <c r="A3467" s="17">
        <f t="shared" si="166"/>
        <v>3465</v>
      </c>
      <c r="B3467">
        <v>1719619200</v>
      </c>
      <c r="C3467">
        <v>60885.67</v>
      </c>
      <c r="D3467" s="14">
        <f t="shared" si="164"/>
        <v>45472</v>
      </c>
      <c r="F3467">
        <f ca="1">IF(A3467&lt;$F$2,"",AVERAGE(INDIRECT("C"&amp;A3467-$F$2+3):C3467))</f>
        <v>66828.307272727267</v>
      </c>
      <c r="G3467" s="2">
        <f ca="1">IF(A3467&lt;$G$2,"",IF(A3467=$G$2,AVERAGE(INDIRECT("C"&amp;A3467-$G$2+3):C3467),G3466+(2/($G$2+3))*(C3467-G3466)))</f>
        <v>65175.98682190806</v>
      </c>
      <c r="J3467">
        <f ca="1">IF(F3467="","",IF(C3467&lt;(F3467*(1-'inputs and tables'!$K$14)),0,IF(C3467&gt;(F3467*(1+'inputs and tables'!$K$14)),1,J3466)))</f>
        <v>0</v>
      </c>
      <c r="K3467">
        <f ca="1">IF(G3467="","",IF(C3467&lt;(G3467*(1-'inputs and tables'!$K$14)),0,IF(C3467&gt;(G3467*(1+'inputs and tables'!$K$14)),1,K3466)))</f>
        <v>0</v>
      </c>
      <c r="N3467" s="13">
        <f t="shared" si="165"/>
        <v>219099.89564216082</v>
      </c>
      <c r="O3467" s="10">
        <f ca="1">(O3466+(IF(J3466&lt;&gt;J3465,(-O3466*'inputs and tables'!$K$22-'inputs and tables'!$K$21)-O3466*'inputs and tables'!$K$22,0)*('inputs and tables'!$K$15+'inputs and tables'!$K$16)))*(IF(AND(J3466=0,'inputs and tables'!$K$16=1),(data!C3466/data!C3467-1)*'inputs and tables'!$K$18+1,1)*IF(AND(J3466=1,'inputs and tables'!$K$15=1),(data!C3467/data!C3466-1)*'inputs and tables'!$K$17+1,1))</f>
        <v>279438645.74069971</v>
      </c>
      <c r="P3467" s="10">
        <f ca="1">(P3466+(IF(K3466&lt;&gt;K3465,(-P3466*'inputs and tables'!$K$22-'inputs and tables'!$K$21)-P3466*'inputs and tables'!$K$22,0)*('inputs and tables'!$K$15+'inputs and tables'!$K$16)))*(IF(AND(K3466=0,'inputs and tables'!$K$16=1),data!C3466/data!C3467,1)*IF(AND(K3466=1,'inputs and tables'!$K$15=1),data!C3467/data!C3466,1))</f>
        <v>261758.22667647319</v>
      </c>
      <c r="R3467" s="36">
        <f ca="1">1-O3467/MAX($O$202:O3467)</f>
        <v>0.17114308031711067</v>
      </c>
      <c r="S3467" s="36">
        <f>1-N3467/MAX($N$202:N3467)</f>
        <v>0.16748975593641602</v>
      </c>
    </row>
    <row r="3468" spans="1:19" x14ac:dyDescent="0.4">
      <c r="A3468" s="17">
        <f t="shared" si="166"/>
        <v>3466</v>
      </c>
      <c r="B3468">
        <v>1719705600</v>
      </c>
      <c r="C3468">
        <v>62668.26</v>
      </c>
      <c r="D3468" s="14">
        <f t="shared" si="164"/>
        <v>45473</v>
      </c>
      <c r="F3468">
        <f ca="1">IF(A3468&lt;$F$2,"",AVERAGE(INDIRECT("C"&amp;A3468-$F$2+3):C3468))</f>
        <v>66728.805681818179</v>
      </c>
      <c r="G3468" s="2">
        <f ca="1">IF(A3468&lt;$G$2,"",IF(A3468=$G$2,AVERAGE(INDIRECT("C"&amp;A3468-$G$2+3):C3468),G3467+(2/($G$2+3))*(C3468-G3467)))</f>
        <v>65069.275042252397</v>
      </c>
      <c r="J3468">
        <f ca="1">IF(F3468="","",IF(C3468&lt;(F3468*(1-'inputs and tables'!$K$14)),0,IF(C3468&gt;(F3468*(1+'inputs and tables'!$K$14)),1,J3467)))</f>
        <v>0</v>
      </c>
      <c r="K3468">
        <f ca="1">IF(G3468="","",IF(C3468&lt;(G3468*(1-'inputs and tables'!$K$14)),0,IF(C3468&gt;(G3468*(1+'inputs and tables'!$K$14)),1,K3467)))</f>
        <v>0</v>
      </c>
      <c r="N3468" s="13">
        <f t="shared" si="165"/>
        <v>225514.62809025179</v>
      </c>
      <c r="O3468" s="10">
        <f ca="1">(O3467+(IF(J3467&lt;&gt;J3466,(-O3467*'inputs and tables'!$K$22-'inputs and tables'!$K$21)-O3467*'inputs and tables'!$K$22,0)*('inputs and tables'!$K$15+'inputs and tables'!$K$16)))*(IF(AND(J3467=0,'inputs and tables'!$K$16=1),(data!C3467/data!C3468-1)*'inputs and tables'!$K$18+1,1)*IF(AND(J3467=1,'inputs and tables'!$K$15=1),(data!C3468/data!C3467-1)*'inputs and tables'!$K$17+1,1))</f>
        <v>271490052.0584926</v>
      </c>
      <c r="P3468" s="10">
        <f ca="1">(P3467+(IF(K3467&lt;&gt;K3466,(-P3467*'inputs and tables'!$K$22-'inputs and tables'!$K$21)-P3467*'inputs and tables'!$K$22,0)*('inputs and tables'!$K$15+'inputs and tables'!$K$16)))*(IF(AND(K3467=0,'inputs and tables'!$K$16=1),data!C3467/data!C3468,1)*IF(AND(K3467=1,'inputs and tables'!$K$15=1),data!C3468/data!C3467,1))</f>
        <v>254312.5500725398</v>
      </c>
      <c r="R3468" s="36">
        <f ca="1">1-O3468/MAX($O$202:O3468)</f>
        <v>0.19471980091630259</v>
      </c>
      <c r="S3468" s="36">
        <f>1-N3468/MAX($N$202:N3468)</f>
        <v>0.14311580331397955</v>
      </c>
    </row>
    <row r="3469" spans="1:19" x14ac:dyDescent="0.4">
      <c r="A3469" s="17">
        <f t="shared" si="166"/>
        <v>3467</v>
      </c>
      <c r="B3469">
        <v>1719792000</v>
      </c>
      <c r="C3469">
        <v>62830.13</v>
      </c>
      <c r="D3469" s="14">
        <f t="shared" si="164"/>
        <v>45474</v>
      </c>
      <c r="F3469">
        <f ca="1">IF(A3469&lt;$F$2,"",AVERAGE(INDIRECT("C"&amp;A3469-$F$2+3):C3469))</f>
        <v>66635.766136363629</v>
      </c>
      <c r="G3469" s="2">
        <f ca="1">IF(A3469&lt;$G$2,"",IF(A3469=$G$2,AVERAGE(INDIRECT("C"&amp;A3469-$G$2+3):C3469),G3468+(2/($G$2+3))*(C3469-G3468)))</f>
        <v>64973.992274496974</v>
      </c>
      <c r="J3469">
        <f ca="1">IF(F3469="","",IF(C3469&lt;(F3469*(1-'inputs and tables'!$K$14)),0,IF(C3469&gt;(F3469*(1+'inputs and tables'!$K$14)),1,J3468)))</f>
        <v>0</v>
      </c>
      <c r="K3469">
        <f ca="1">IF(G3469="","",IF(C3469&lt;(G3469*(1-'inputs and tables'!$K$14)),0,IF(C3469&gt;(G3469*(1+'inputs and tables'!$K$14)),1,K3468)))</f>
        <v>0</v>
      </c>
      <c r="N3469" s="13">
        <f t="shared" si="165"/>
        <v>226097.12476159658</v>
      </c>
      <c r="O3469" s="10">
        <f ca="1">(O3468+(IF(J3468&lt;&gt;J3467,(-O3468*'inputs and tables'!$K$22-'inputs and tables'!$K$21)-O3468*'inputs and tables'!$K$22,0)*('inputs and tables'!$K$15+'inputs and tables'!$K$16)))*(IF(AND(J3468=0,'inputs and tables'!$K$16=1),(data!C3468/data!C3469-1)*'inputs and tables'!$K$18+1,1)*IF(AND(J3468=1,'inputs and tables'!$K$15=1),(data!C3469/data!C3468-1)*'inputs and tables'!$K$17+1,1))</f>
        <v>270790609.0567559</v>
      </c>
      <c r="P3469" s="10">
        <f ca="1">(P3468+(IF(K3468&lt;&gt;K3467,(-P3468*'inputs and tables'!$K$22-'inputs and tables'!$K$21)-P3468*'inputs and tables'!$K$22,0)*('inputs and tables'!$K$15+'inputs and tables'!$K$16)))*(IF(AND(K3468=0,'inputs and tables'!$K$16=1),data!C3468/data!C3469,1)*IF(AND(K3468=1,'inputs and tables'!$K$15=1),data!C3469/data!C3468,1))</f>
        <v>253657.36167041108</v>
      </c>
      <c r="R3469" s="36">
        <f ca="1">1-O3469/MAX($O$202:O3469)</f>
        <v>0.19679445372739302</v>
      </c>
      <c r="S3469" s="36">
        <f>1-N3469/MAX($N$202:N3469)</f>
        <v>0.1409025003609764</v>
      </c>
    </row>
    <row r="3470" spans="1:19" x14ac:dyDescent="0.4">
      <c r="A3470" s="17">
        <f t="shared" si="166"/>
        <v>3468</v>
      </c>
      <c r="B3470">
        <v>1719878400</v>
      </c>
      <c r="C3470">
        <v>62040.22</v>
      </c>
      <c r="D3470" s="14">
        <f t="shared" si="164"/>
        <v>45475</v>
      </c>
      <c r="F3470">
        <f ca="1">IF(A3470&lt;$F$2,"",AVERAGE(INDIRECT("C"&amp;A3470-$F$2+3):C3470))</f>
        <v>66539.825227272711</v>
      </c>
      <c r="G3470" s="2">
        <f ca="1">IF(A3470&lt;$G$2,"",IF(A3470=$G$2,AVERAGE(INDIRECT("C"&amp;A3470-$G$2+3):C3470),G3469+(2/($G$2+3))*(C3470-G3469)))</f>
        <v>64849.150901114124</v>
      </c>
      <c r="J3470">
        <f ca="1">IF(F3470="","",IF(C3470&lt;(F3470*(1-'inputs and tables'!$K$14)),0,IF(C3470&gt;(F3470*(1+'inputs and tables'!$K$14)),1,J3469)))</f>
        <v>0</v>
      </c>
      <c r="K3470">
        <f ca="1">IF(G3470="","",IF(C3470&lt;(G3470*(1-'inputs and tables'!$K$14)),0,IF(C3470&gt;(G3470*(1+'inputs and tables'!$K$14)),1,K3469)))</f>
        <v>0</v>
      </c>
      <c r="N3470" s="13">
        <f t="shared" si="165"/>
        <v>223254.59714275459</v>
      </c>
      <c r="O3470" s="10">
        <f ca="1">(O3469+(IF(J3469&lt;&gt;J3468,(-O3469*'inputs and tables'!$K$22-'inputs and tables'!$K$21)-O3469*'inputs and tables'!$K$22,0)*('inputs and tables'!$K$15+'inputs and tables'!$K$16)))*(IF(AND(J3469=0,'inputs and tables'!$K$16=1),(data!C3469/data!C3470-1)*'inputs and tables'!$K$18+1,1)*IF(AND(J3469=1,'inputs and tables'!$K$15=1),(data!C3470/data!C3469-1)*'inputs and tables'!$K$17+1,1))</f>
        <v>274238375.84417254</v>
      </c>
      <c r="P3470" s="10">
        <f ca="1">(P3469+(IF(K3469&lt;&gt;K3468,(-P3469*'inputs and tables'!$K$22-'inputs and tables'!$K$21)-P3469*'inputs and tables'!$K$22,0)*('inputs and tables'!$K$15+'inputs and tables'!$K$16)))*(IF(AND(K3469=0,'inputs and tables'!$K$16=1),data!C3469/data!C3470,1)*IF(AND(K3469=1,'inputs and tables'!$K$15=1),data!C3470/data!C3469,1))</f>
        <v>256886.98410819538</v>
      </c>
      <c r="R3470" s="36">
        <f ca="1">1-O3470/MAX($O$202:O3470)</f>
        <v>0.18656786051002217</v>
      </c>
      <c r="S3470" s="36">
        <f>1-N3470/MAX($N$202:N3470)</f>
        <v>0.15170320546758465</v>
      </c>
    </row>
    <row r="3471" spans="1:19" x14ac:dyDescent="0.4">
      <c r="A3471" s="17">
        <f t="shared" si="166"/>
        <v>3469</v>
      </c>
      <c r="B3471">
        <v>1719964800</v>
      </c>
      <c r="C3471">
        <v>60145.01</v>
      </c>
      <c r="D3471" s="14">
        <f t="shared" si="164"/>
        <v>45476</v>
      </c>
      <c r="F3471">
        <f ca="1">IF(A3471&lt;$F$2,"",AVERAGE(INDIRECT("C"&amp;A3471-$F$2+3):C3471))</f>
        <v>66283.298863636359</v>
      </c>
      <c r="G3471" s="2">
        <f ca="1">IF(A3471&lt;$G$2,"",IF(A3471=$G$2,AVERAGE(INDIRECT("C"&amp;A3471-$G$2+3):C3471),G3470+(2/($G$2+3))*(C3471-G3470)))</f>
        <v>64648.974692556076</v>
      </c>
      <c r="J3471">
        <f ca="1">IF(F3471="","",IF(C3471&lt;(F3471*(1-'inputs and tables'!$K$14)),0,IF(C3471&gt;(F3471*(1+'inputs and tables'!$K$14)),1,J3470)))</f>
        <v>0</v>
      </c>
      <c r="K3471">
        <f ca="1">IF(G3471="","",IF(C3471&lt;(G3471*(1-'inputs and tables'!$K$14)),0,IF(C3471&gt;(G3471*(1+'inputs and tables'!$K$14)),1,K3470)))</f>
        <v>0</v>
      </c>
      <c r="N3471" s="13">
        <f t="shared" si="165"/>
        <v>216434.59642304535</v>
      </c>
      <c r="O3471" s="10">
        <f ca="1">(O3470+(IF(J3470&lt;&gt;J3469,(-O3470*'inputs and tables'!$K$22-'inputs and tables'!$K$21)-O3470*'inputs and tables'!$K$22,0)*('inputs and tables'!$K$15+'inputs and tables'!$K$16)))*(IF(AND(J3470=0,'inputs and tables'!$K$16=1),(data!C3470/data!C3471-1)*'inputs and tables'!$K$18+1,1)*IF(AND(J3470=1,'inputs and tables'!$K$15=1),(data!C3471/data!C3470-1)*'inputs and tables'!$K$17+1,1))</f>
        <v>282879812.80267727</v>
      </c>
      <c r="P3471" s="10">
        <f ca="1">(P3470+(IF(K3470&lt;&gt;K3469,(-P3470*'inputs and tables'!$K$22-'inputs and tables'!$K$21)-P3470*'inputs and tables'!$K$22,0)*('inputs and tables'!$K$15+'inputs and tables'!$K$16)))*(IF(AND(K3470=0,'inputs and tables'!$K$16=1),data!C3470/data!C3471,1)*IF(AND(K3470=1,'inputs and tables'!$K$15=1),data!C3471/data!C3470,1))</f>
        <v>264981.66696138127</v>
      </c>
      <c r="R3471" s="36">
        <f ca="1">1-O3471/MAX($O$202:O3471)</f>
        <v>0.16093606287489326</v>
      </c>
      <c r="S3471" s="36">
        <f>1-N3471/MAX($N$202:N3471)</f>
        <v>0.17761704922838661</v>
      </c>
    </row>
    <row r="3472" spans="1:19" x14ac:dyDescent="0.4">
      <c r="A3472" s="17">
        <f t="shared" si="166"/>
        <v>3470</v>
      </c>
      <c r="B3472">
        <v>1720051200</v>
      </c>
      <c r="C3472">
        <v>57042.14</v>
      </c>
      <c r="D3472" s="14">
        <f t="shared" si="164"/>
        <v>45477</v>
      </c>
      <c r="F3472">
        <f ca="1">IF(A3472&lt;$F$2,"",AVERAGE(INDIRECT("C"&amp;A3472-$F$2+3):C3472))</f>
        <v>65985.555681818179</v>
      </c>
      <c r="G3472" s="2">
        <f ca="1">IF(A3472&lt;$G$2,"",IF(A3472=$G$2,AVERAGE(INDIRECT("C"&amp;A3472-$G$2+3):C3472),G3471+(2/($G$2+3))*(C3472-G3471)))</f>
        <v>64325.279599255817</v>
      </c>
      <c r="J3472">
        <f ca="1">IF(F3472="","",IF(C3472&lt;(F3472*(1-'inputs and tables'!$K$14)),0,IF(C3472&gt;(F3472*(1+'inputs and tables'!$K$14)),1,J3471)))</f>
        <v>0</v>
      </c>
      <c r="K3472">
        <f ca="1">IF(G3472="","",IF(C3472&lt;(G3472*(1-'inputs and tables'!$K$14)),0,IF(C3472&gt;(G3472*(1+'inputs and tables'!$K$14)),1,K3471)))</f>
        <v>0</v>
      </c>
      <c r="N3472" s="13">
        <f t="shared" si="165"/>
        <v>205268.77541473269</v>
      </c>
      <c r="O3472" s="10">
        <f ca="1">(O3471+(IF(J3471&lt;&gt;J3470,(-O3471*'inputs and tables'!$K$22-'inputs and tables'!$K$21)-O3471*'inputs and tables'!$K$22,0)*('inputs and tables'!$K$15+'inputs and tables'!$K$16)))*(IF(AND(J3471=0,'inputs and tables'!$K$16=1),(data!C3471/data!C3472-1)*'inputs and tables'!$K$18+1,1)*IF(AND(J3471=1,'inputs and tables'!$K$15=1),(data!C3472/data!C3471-1)*'inputs and tables'!$K$17+1,1))</f>
        <v>298267371.62762743</v>
      </c>
      <c r="P3472" s="10">
        <f ca="1">(P3471+(IF(K3471&lt;&gt;K3470,(-P3471*'inputs and tables'!$K$22-'inputs and tables'!$K$21)-P3471*'inputs and tables'!$K$22,0)*('inputs and tables'!$K$15+'inputs and tables'!$K$16)))*(IF(AND(K3471=0,'inputs and tables'!$K$16=1),data!C3471/data!C3472,1)*IF(AND(K3471=1,'inputs and tables'!$K$15=1),data!C3472/data!C3471,1))</f>
        <v>279395.63644016418</v>
      </c>
      <c r="R3472" s="36">
        <f ca="1">1-O3472/MAX($O$202:O3472)</f>
        <v>0.11529425633349455</v>
      </c>
      <c r="S3472" s="36">
        <f>1-N3472/MAX($N$202:N3472)</f>
        <v>0.22004363435092156</v>
      </c>
    </row>
    <row r="3473" spans="1:19" x14ac:dyDescent="0.4">
      <c r="A3473" s="17">
        <f t="shared" si="166"/>
        <v>3471</v>
      </c>
      <c r="B3473">
        <v>1720137600</v>
      </c>
      <c r="C3473">
        <v>56639.43</v>
      </c>
      <c r="D3473" s="14">
        <f t="shared" si="164"/>
        <v>45478</v>
      </c>
      <c r="F3473">
        <f ca="1">IF(A3473&lt;$F$2,"",AVERAGE(INDIRECT("C"&amp;A3473-$F$2+3):C3473))</f>
        <v>65702.135227272738</v>
      </c>
      <c r="G3473" s="2">
        <f ca="1">IF(A3473&lt;$G$2,"",IF(A3473=$G$2,AVERAGE(INDIRECT("C"&amp;A3473-$G$2+3):C3473),G3472+(2/($G$2+3))*(C3473-G3472)))</f>
        <v>63998.222169500252</v>
      </c>
      <c r="J3473">
        <f ca="1">IF(F3473="","",IF(C3473&lt;(F3473*(1-'inputs and tables'!$K$14)),0,IF(C3473&gt;(F3473*(1+'inputs and tables'!$K$14)),1,J3472)))</f>
        <v>0</v>
      </c>
      <c r="K3473">
        <f ca="1">IF(G3473="","",IF(C3473&lt;(G3473*(1-'inputs and tables'!$K$14)),0,IF(C3473&gt;(G3473*(1+'inputs and tables'!$K$14)),1,K3472)))</f>
        <v>0</v>
      </c>
      <c r="N3473" s="13">
        <f t="shared" si="165"/>
        <v>203819.6048796289</v>
      </c>
      <c r="O3473" s="10">
        <f ca="1">(O3472+(IF(J3472&lt;&gt;J3471,(-O3472*'inputs and tables'!$K$22-'inputs and tables'!$K$21)-O3472*'inputs and tables'!$K$22,0)*('inputs and tables'!$K$15+'inputs and tables'!$K$16)))*(IF(AND(J3472=0,'inputs and tables'!$K$16=1),(data!C3472/data!C3473-1)*'inputs and tables'!$K$18+1,1)*IF(AND(J3472=1,'inputs and tables'!$K$15=1),(data!C3473/data!C3472-1)*'inputs and tables'!$K$17+1,1))</f>
        <v>300388071.87528461</v>
      </c>
      <c r="P3473" s="10">
        <f ca="1">(P3472+(IF(K3472&lt;&gt;K3471,(-P3472*'inputs and tables'!$K$22-'inputs and tables'!$K$21)-P3472*'inputs and tables'!$K$22,0)*('inputs and tables'!$K$15+'inputs and tables'!$K$16)))*(IF(AND(K3472=0,'inputs and tables'!$K$16=1),data!C3472/data!C3473,1)*IF(AND(K3472=1,'inputs and tables'!$K$15=1),data!C3473/data!C3472,1))</f>
        <v>281382.1574335926</v>
      </c>
      <c r="R3473" s="36">
        <f ca="1">1-O3473/MAX($O$202:O3473)</f>
        <v>0.10900394144099057</v>
      </c>
      <c r="S3473" s="36">
        <f>1-N3473/MAX($N$202:N3473)</f>
        <v>0.22555002362752541</v>
      </c>
    </row>
    <row r="3474" spans="1:19" x14ac:dyDescent="0.4">
      <c r="A3474" s="17">
        <f t="shared" si="166"/>
        <v>3472</v>
      </c>
      <c r="B3474">
        <v>1720224000</v>
      </c>
      <c r="C3474">
        <v>58244.75</v>
      </c>
      <c r="D3474" s="14">
        <f t="shared" si="164"/>
        <v>45479</v>
      </c>
      <c r="F3474">
        <f ca="1">IF(A3474&lt;$F$2,"",AVERAGE(INDIRECT("C"&amp;A3474-$F$2+3):C3474))</f>
        <v>65481.778409090919</v>
      </c>
      <c r="G3474" s="2">
        <f ca="1">IF(A3474&lt;$G$2,"",IF(A3474=$G$2,AVERAGE(INDIRECT("C"&amp;A3474-$G$2+3):C3474),G3473+(2/($G$2+3))*(C3474-G3473)))</f>
        <v>63753.393566542793</v>
      </c>
      <c r="J3474">
        <f ca="1">IF(F3474="","",IF(C3474&lt;(F3474*(1-'inputs and tables'!$K$14)),0,IF(C3474&gt;(F3474*(1+'inputs and tables'!$K$14)),1,J3473)))</f>
        <v>0</v>
      </c>
      <c r="K3474">
        <f ca="1">IF(G3474="","",IF(C3474&lt;(G3474*(1-'inputs and tables'!$K$14)),0,IF(C3474&gt;(G3474*(1+'inputs and tables'!$K$14)),1,K3473)))</f>
        <v>0</v>
      </c>
      <c r="N3474" s="13">
        <f t="shared" si="165"/>
        <v>209596.42304509005</v>
      </c>
      <c r="O3474" s="10">
        <f ca="1">(O3473+(IF(J3473&lt;&gt;J3472,(-O3473*'inputs and tables'!$K$22-'inputs and tables'!$K$21)-O3473*'inputs and tables'!$K$22,0)*('inputs and tables'!$K$15+'inputs and tables'!$K$16)))*(IF(AND(J3473=0,'inputs and tables'!$K$16=1),(data!C3473/data!C3474-1)*'inputs and tables'!$K$18+1,1)*IF(AND(J3473=1,'inputs and tables'!$K$15=1),(data!C3474/data!C3473-1)*'inputs and tables'!$K$17+1,1))</f>
        <v>292108888.26572615</v>
      </c>
      <c r="P3474" s="10">
        <f ca="1">(P3473+(IF(K3473&lt;&gt;K3472,(-P3473*'inputs and tables'!$K$22-'inputs and tables'!$K$21)-P3473*'inputs and tables'!$K$22,0)*('inputs and tables'!$K$15+'inputs and tables'!$K$16)))*(IF(AND(K3473=0,'inputs and tables'!$K$16=1),data!C3473/data!C3474,1)*IF(AND(K3473=1,'inputs and tables'!$K$15=1),data!C3474/data!C3473,1))</f>
        <v>273626.80772445496</v>
      </c>
      <c r="R3474" s="36">
        <f ca="1">1-O3474/MAX($O$202:O3474)</f>
        <v>0.13356124133026726</v>
      </c>
      <c r="S3474" s="36">
        <f>1-N3474/MAX($N$202:N3474)</f>
        <v>0.20359994333769449</v>
      </c>
    </row>
    <row r="3475" spans="1:19" x14ac:dyDescent="0.4">
      <c r="A3475" s="17">
        <f t="shared" si="166"/>
        <v>3473</v>
      </c>
      <c r="B3475">
        <v>1720310400</v>
      </c>
      <c r="C3475">
        <v>55854.09</v>
      </c>
      <c r="D3475" s="14">
        <f t="shared" si="164"/>
        <v>45480</v>
      </c>
      <c r="F3475">
        <f ca="1">IF(A3475&lt;$F$2,"",AVERAGE(INDIRECT("C"&amp;A3475-$F$2+3):C3475))</f>
        <v>65193.285000000011</v>
      </c>
      <c r="G3475" s="2">
        <f ca="1">IF(A3475&lt;$G$2,"",IF(A3475=$G$2,AVERAGE(INDIRECT("C"&amp;A3475-$G$2+3):C3475),G3474+(2/($G$2+3))*(C3475-G3474)))</f>
        <v>63417.252989243098</v>
      </c>
      <c r="J3475">
        <f ca="1">IF(F3475="","",IF(C3475&lt;(F3475*(1-'inputs and tables'!$K$14)),0,IF(C3475&gt;(F3475*(1+'inputs and tables'!$K$14)),1,J3474)))</f>
        <v>0</v>
      </c>
      <c r="K3475">
        <f ca="1">IF(G3475="","",IF(C3475&lt;(G3475*(1-'inputs and tables'!$K$14)),0,IF(C3475&gt;(G3475*(1+'inputs and tables'!$K$14)),1,K3474)))</f>
        <v>0</v>
      </c>
      <c r="N3475" s="13">
        <f t="shared" si="165"/>
        <v>200993.52261686302</v>
      </c>
      <c r="O3475" s="10">
        <f ca="1">(O3474+(IF(J3474&lt;&gt;J3473,(-O3474*'inputs and tables'!$K$22-'inputs and tables'!$K$21)-O3474*'inputs and tables'!$K$22,0)*('inputs and tables'!$K$15+'inputs and tables'!$K$16)))*(IF(AND(J3474=0,'inputs and tables'!$K$16=1),(data!C3474/data!C3475-1)*'inputs and tables'!$K$18+1,1)*IF(AND(J3474=1,'inputs and tables'!$K$15=1),(data!C3475/data!C3474-1)*'inputs and tables'!$K$17+1,1))</f>
        <v>304611697.54650295</v>
      </c>
      <c r="P3475" s="10">
        <f ca="1">(P3474+(IF(K3474&lt;&gt;K3473,(-P3474*'inputs and tables'!$K$22-'inputs and tables'!$K$21)-P3474*'inputs and tables'!$K$22,0)*('inputs and tables'!$K$15+'inputs and tables'!$K$16)))*(IF(AND(K3474=0,'inputs and tables'!$K$16=1),data!C3474/data!C3475,1)*IF(AND(K3474=1,'inputs and tables'!$K$15=1),data!C3475/data!C3474,1))</f>
        <v>285338.54923084326</v>
      </c>
      <c r="R3475" s="36">
        <f ca="1">1-O3475/MAX($O$202:O3475)</f>
        <v>9.6476034449242243E-2</v>
      </c>
      <c r="S3475" s="36">
        <f>1-N3475/MAX($N$202:N3475)</f>
        <v>0.23628824158706996</v>
      </c>
    </row>
    <row r="3476" spans="1:19" x14ac:dyDescent="0.4">
      <c r="A3476" s="17">
        <f t="shared" si="166"/>
        <v>3474</v>
      </c>
      <c r="B3476">
        <v>1720396800</v>
      </c>
      <c r="C3476">
        <v>56699.43</v>
      </c>
      <c r="D3476" s="14">
        <f t="shared" si="164"/>
        <v>45481</v>
      </c>
      <c r="F3476">
        <f ca="1">IF(A3476&lt;$F$2,"",AVERAGE(INDIRECT("C"&amp;A3476-$F$2+3):C3476))</f>
        <v>64907.143181818188</v>
      </c>
      <c r="G3476" s="2">
        <f ca="1">IF(A3476&lt;$G$2,"",IF(A3476=$G$2,AVERAGE(INDIRECT("C"&amp;A3476-$G$2+3):C3476),G3475+(2/($G$2+3))*(C3476-G3475)))</f>
        <v>63131.388181190203</v>
      </c>
      <c r="J3476">
        <f ca="1">IF(F3476="","",IF(C3476&lt;(F3476*(1-'inputs and tables'!$K$14)),0,IF(C3476&gt;(F3476*(1+'inputs and tables'!$K$14)),1,J3475)))</f>
        <v>0</v>
      </c>
      <c r="K3476">
        <f ca="1">IF(G3476="","",IF(C3476&lt;(G3476*(1-'inputs and tables'!$K$14)),0,IF(C3476&gt;(G3476*(1+'inputs and tables'!$K$14)),1,K3475)))</f>
        <v>0</v>
      </c>
      <c r="N3476" s="13">
        <f t="shared" si="165"/>
        <v>204035.5176508693</v>
      </c>
      <c r="O3476" s="10">
        <f ca="1">(O3475+(IF(J3475&lt;&gt;J3474,(-O3475*'inputs and tables'!$K$22-'inputs and tables'!$K$21)-O3475*'inputs and tables'!$K$22,0)*('inputs and tables'!$K$15+'inputs and tables'!$K$16)))*(IF(AND(J3475=0,'inputs and tables'!$K$16=1),(data!C3475/data!C3476-1)*'inputs and tables'!$K$18+1,1)*IF(AND(J3475=1,'inputs and tables'!$K$15=1),(data!C3476/data!C3475-1)*'inputs and tables'!$K$17+1,1))</f>
        <v>300070197.70419478</v>
      </c>
      <c r="P3476" s="10">
        <f ca="1">(P3475+(IF(K3475&lt;&gt;K3474,(-P3475*'inputs and tables'!$K$22-'inputs and tables'!$K$21)-P3475*'inputs and tables'!$K$22,0)*('inputs and tables'!$K$15+'inputs and tables'!$K$16)))*(IF(AND(K3475=0,'inputs and tables'!$K$16=1),data!C3475/data!C3476,1)*IF(AND(K3475=1,'inputs and tables'!$K$15=1),data!C3476/data!C3475,1))</f>
        <v>281084.39554346399</v>
      </c>
      <c r="R3476" s="36">
        <f ca="1">1-O3476/MAX($O$202:O3476)</f>
        <v>0.109946803891522</v>
      </c>
      <c r="S3476" s="36">
        <f>1-N3476/MAX($N$202:N3476)</f>
        <v>0.22472962344725622</v>
      </c>
    </row>
    <row r="3477" spans="1:19" x14ac:dyDescent="0.4">
      <c r="A3477" s="17">
        <f t="shared" si="166"/>
        <v>3475</v>
      </c>
      <c r="B3477">
        <v>1720483200</v>
      </c>
      <c r="C3477">
        <v>58047.86</v>
      </c>
      <c r="D3477" s="14">
        <f t="shared" si="164"/>
        <v>45482</v>
      </c>
      <c r="F3477">
        <f ca="1">IF(A3477&lt;$F$2,"",AVERAGE(INDIRECT("C"&amp;A3477-$F$2+3):C3477))</f>
        <v>64670.191818181818</v>
      </c>
      <c r="G3477" s="2">
        <f ca="1">IF(A3477&lt;$G$2,"",IF(A3477=$G$2,AVERAGE(INDIRECT("C"&amp;A3477-$G$2+3):C3477),G3476+(2/($G$2+3))*(C3477-G3476)))</f>
        <v>62915.067833054447</v>
      </c>
      <c r="J3477">
        <f ca="1">IF(F3477="","",IF(C3477&lt;(F3477*(1-'inputs and tables'!$K$14)),0,IF(C3477&gt;(F3477*(1+'inputs and tables'!$K$14)),1,J3476)))</f>
        <v>0</v>
      </c>
      <c r="K3477">
        <f ca="1">IF(G3477="","",IF(C3477&lt;(G3477*(1-'inputs and tables'!$K$14)),0,IF(C3477&gt;(G3477*(1+'inputs and tables'!$K$14)),1,K3476)))</f>
        <v>0</v>
      </c>
      <c r="N3477" s="13">
        <f t="shared" si="165"/>
        <v>208887.90528626463</v>
      </c>
      <c r="O3477" s="10">
        <f ca="1">(O3476+(IF(J3476&lt;&gt;J3475,(-O3476*'inputs and tables'!$K$22-'inputs and tables'!$K$21)-O3476*'inputs and tables'!$K$22,0)*('inputs and tables'!$K$15+'inputs and tables'!$K$16)))*(IF(AND(J3476=0,'inputs and tables'!$K$16=1),(data!C3476/data!C3477-1)*'inputs and tables'!$K$18+1,1)*IF(AND(J3476=1,'inputs and tables'!$K$15=1),(data!C3477/data!C3476-1)*'inputs and tables'!$K$17+1,1))</f>
        <v>293099679.64047515</v>
      </c>
      <c r="P3477" s="10">
        <f ca="1">(P3476+(IF(K3476&lt;&gt;K3475,(-P3476*'inputs and tables'!$K$22-'inputs and tables'!$K$21)-P3476*'inputs and tables'!$K$22,0)*('inputs and tables'!$K$15+'inputs and tables'!$K$16)))*(IF(AND(K3476=0,'inputs and tables'!$K$16=1),data!C3476/data!C3477,1)*IF(AND(K3476=1,'inputs and tables'!$K$15=1),data!C3477/data!C3476,1))</f>
        <v>274554.91053776914</v>
      </c>
      <c r="R3477" s="36">
        <f ca="1">1-O3477/MAX($O$202:O3477)</f>
        <v>0.13062240556277327</v>
      </c>
      <c r="S3477" s="36">
        <f>1-N3477/MAX($N$202:N3477)</f>
        <v>0.20629208652924802</v>
      </c>
    </row>
    <row r="3478" spans="1:19" x14ac:dyDescent="0.4">
      <c r="A3478" s="17">
        <f t="shared" si="166"/>
        <v>3476</v>
      </c>
      <c r="B3478">
        <v>1720569600</v>
      </c>
      <c r="C3478">
        <v>57712.59</v>
      </c>
      <c r="D3478" s="14">
        <f t="shared" si="164"/>
        <v>45483</v>
      </c>
      <c r="F3478">
        <f ca="1">IF(A3478&lt;$F$2,"",AVERAGE(INDIRECT("C"&amp;A3478-$F$2+3):C3478))</f>
        <v>64405.279772727263</v>
      </c>
      <c r="G3478" s="2">
        <f ca="1">IF(A3478&lt;$G$2,"",IF(A3478=$G$2,AVERAGE(INDIRECT("C"&amp;A3478-$G$2+3):C3478),G3477+(2/($G$2+3))*(C3478-G3477)))</f>
        <v>62693.685797605322</v>
      </c>
      <c r="J3478">
        <f ca="1">IF(F3478="","",IF(C3478&lt;(F3478*(1-'inputs and tables'!$K$14)),0,IF(C3478&gt;(F3478*(1+'inputs and tables'!$K$14)),1,J3477)))</f>
        <v>0</v>
      </c>
      <c r="K3478">
        <f ca="1">IF(G3478="","",IF(C3478&lt;(G3478*(1-'inputs and tables'!$K$14)),0,IF(C3478&gt;(G3478*(1+'inputs and tables'!$K$14)),1,K3477)))</f>
        <v>0</v>
      </c>
      <c r="N3478" s="13">
        <f t="shared" si="165"/>
        <v>207681.42070603502</v>
      </c>
      <c r="O3478" s="10">
        <f ca="1">(O3477+(IF(J3477&lt;&gt;J3476,(-O3477*'inputs and tables'!$K$22-'inputs and tables'!$K$21)-O3477*'inputs and tables'!$K$22,0)*('inputs and tables'!$K$15+'inputs and tables'!$K$16)))*(IF(AND(J3477=0,'inputs and tables'!$K$16=1),(data!C3477/data!C3478-1)*'inputs and tables'!$K$18+1,1)*IF(AND(J3477=1,'inputs and tables'!$K$15=1),(data!C3478/data!C3477-1)*'inputs and tables'!$K$17+1,1))</f>
        <v>294802384.88369966</v>
      </c>
      <c r="P3478" s="10">
        <f ca="1">(P3477+(IF(K3477&lt;&gt;K3476,(-P3477*'inputs and tables'!$K$22-'inputs and tables'!$K$21)-P3477*'inputs and tables'!$K$22,0)*('inputs and tables'!$K$15+'inputs and tables'!$K$16)))*(IF(AND(K3477=0,'inputs and tables'!$K$16=1),data!C3477/data!C3478,1)*IF(AND(K3477=1,'inputs and tables'!$K$15=1),data!C3478/data!C3477,1))</f>
        <v>276149.88357321947</v>
      </c>
      <c r="R3478" s="36">
        <f ca="1">1-O3478/MAX($O$202:O3478)</f>
        <v>0.12557192652367655</v>
      </c>
      <c r="S3478" s="36">
        <f>1-N3478/MAX($N$202:N3478)</f>
        <v>0.21087634600322935</v>
      </c>
    </row>
    <row r="3479" spans="1:19" x14ac:dyDescent="0.4">
      <c r="A3479" s="17">
        <f t="shared" si="166"/>
        <v>3477</v>
      </c>
      <c r="B3479">
        <v>1720656000</v>
      </c>
      <c r="C3479">
        <v>57340.77</v>
      </c>
      <c r="D3479" s="14">
        <f t="shared" si="164"/>
        <v>45484</v>
      </c>
      <c r="F3479">
        <f ca="1">IF(A3479&lt;$F$2,"",AVERAGE(INDIRECT("C"&amp;A3479-$F$2+3):C3479))</f>
        <v>64155.70681818181</v>
      </c>
      <c r="G3479" s="2">
        <f ca="1">IF(A3479&lt;$G$2,"",IF(A3479=$G$2,AVERAGE(INDIRECT("C"&amp;A3479-$G$2+3):C3479),G3478+(2/($G$2+3))*(C3479-G3478)))</f>
        <v>62465.902146643391</v>
      </c>
      <c r="J3479">
        <f ca="1">IF(F3479="","",IF(C3479&lt;(F3479*(1-'inputs and tables'!$K$14)),0,IF(C3479&gt;(F3479*(1+'inputs and tables'!$K$14)),1,J3478)))</f>
        <v>0</v>
      </c>
      <c r="K3479">
        <f ca="1">IF(G3479="","",IF(C3479&lt;(G3479*(1-'inputs and tables'!$K$14)),0,IF(C3479&gt;(G3479*(1+'inputs and tables'!$K$14)),1,K3478)))</f>
        <v>0</v>
      </c>
      <c r="N3479" s="13">
        <f t="shared" si="165"/>
        <v>206343.40926265813</v>
      </c>
      <c r="O3479" s="10">
        <f ca="1">(O3478+(IF(J3478&lt;&gt;J3477,(-O3478*'inputs and tables'!$K$22-'inputs and tables'!$K$21)-O3478*'inputs and tables'!$K$22,0)*('inputs and tables'!$K$15+'inputs and tables'!$K$16)))*(IF(AND(J3478=0,'inputs and tables'!$K$16=1),(data!C3478/data!C3479-1)*'inputs and tables'!$K$18+1,1)*IF(AND(J3478=1,'inputs and tables'!$K$15=1),(data!C3479/data!C3478-1)*'inputs and tables'!$K$17+1,1))</f>
        <v>296713998.95423722</v>
      </c>
      <c r="P3479" s="10">
        <f ca="1">(P3478+(IF(K3478&lt;&gt;K3477,(-P3478*'inputs and tables'!$K$22-'inputs and tables'!$K$21)-P3478*'inputs and tables'!$K$22,0)*('inputs and tables'!$K$15+'inputs and tables'!$K$16)))*(IF(AND(K3478=0,'inputs and tables'!$K$16=1),data!C3478/data!C3479,1)*IF(AND(K3478=1,'inputs and tables'!$K$15=1),data!C3479/data!C3478,1))</f>
        <v>277940.54752332327</v>
      </c>
      <c r="R3479" s="36">
        <f ca="1">1-O3479/MAX($O$202:O3479)</f>
        <v>0.11990179258093447</v>
      </c>
      <c r="S3479" s="36">
        <f>1-N3479/MAX($N$202:N3479)</f>
        <v>0.21596036592035806</v>
      </c>
    </row>
    <row r="3480" spans="1:19" x14ac:dyDescent="0.4">
      <c r="A3480" s="17">
        <f t="shared" si="166"/>
        <v>3478</v>
      </c>
      <c r="B3480">
        <v>1720742400</v>
      </c>
      <c r="C3480">
        <v>57909.03</v>
      </c>
      <c r="D3480" s="14">
        <f t="shared" si="164"/>
        <v>45485</v>
      </c>
      <c r="F3480">
        <f ca="1">IF(A3480&lt;$F$2,"",AVERAGE(INDIRECT("C"&amp;A3480-$F$2+3):C3480))</f>
        <v>63936.151818181803</v>
      </c>
      <c r="G3480" s="2">
        <f ca="1">IF(A3480&lt;$G$2,"",IF(A3480=$G$2,AVERAGE(INDIRECT("C"&amp;A3480-$G$2+3):C3480),G3479+(2/($G$2+3))*(C3480-G3479)))</f>
        <v>62271.992693594737</v>
      </c>
      <c r="J3480">
        <f ca="1">IF(F3480="","",IF(C3480&lt;(F3480*(1-'inputs and tables'!$K$14)),0,IF(C3480&gt;(F3480*(1+'inputs and tables'!$K$14)),1,J3479)))</f>
        <v>0</v>
      </c>
      <c r="K3480">
        <f ca="1">IF(G3480="","",IF(C3480&lt;(G3480*(1-'inputs and tables'!$K$14)),0,IF(C3480&gt;(G3480*(1+'inputs and tables'!$K$14)),1,K3479)))</f>
        <v>0</v>
      </c>
      <c r="N3480" s="13">
        <f t="shared" si="165"/>
        <v>208388.31911907613</v>
      </c>
      <c r="O3480" s="10">
        <f ca="1">(O3479+(IF(J3479&lt;&gt;J3478,(-O3479*'inputs and tables'!$K$22-'inputs and tables'!$K$21)-O3479*'inputs and tables'!$K$22,0)*('inputs and tables'!$K$15+'inputs and tables'!$K$16)))*(IF(AND(J3479=0,'inputs and tables'!$K$16=1),(data!C3479/data!C3480-1)*'inputs and tables'!$K$18+1,1)*IF(AND(J3479=1,'inputs and tables'!$K$15=1),(data!C3480/data!C3479-1)*'inputs and tables'!$K$17+1,1))</f>
        <v>293802351.20179284</v>
      </c>
      <c r="P3480" s="10">
        <f ca="1">(P3479+(IF(K3479&lt;&gt;K3478,(-P3479*'inputs and tables'!$K$22-'inputs and tables'!$K$21)-P3479*'inputs and tables'!$K$22,0)*('inputs and tables'!$K$15+'inputs and tables'!$K$16)))*(IF(AND(K3479=0,'inputs and tables'!$K$16=1),data!C3479/data!C3480,1)*IF(AND(K3479=1,'inputs and tables'!$K$15=1),data!C3480/data!C3479,1))</f>
        <v>275213.12322463264</v>
      </c>
      <c r="R3480" s="36">
        <f ca="1">1-O3480/MAX($O$202:O3480)</f>
        <v>0.12853817635990572</v>
      </c>
      <c r="S3480" s="36">
        <f>1-N3480/MAX($N$202:N3480)</f>
        <v>0.20819035581302792</v>
      </c>
    </row>
    <row r="3481" spans="1:19" x14ac:dyDescent="0.4">
      <c r="A3481" s="17">
        <f t="shared" si="166"/>
        <v>3479</v>
      </c>
      <c r="B3481">
        <v>1720828800</v>
      </c>
      <c r="C3481">
        <v>59224.58</v>
      </c>
      <c r="D3481" s="14">
        <f t="shared" si="164"/>
        <v>45486</v>
      </c>
      <c r="F3481">
        <f ca="1">IF(A3481&lt;$F$2,"",AVERAGE(INDIRECT("C"&amp;A3481-$F$2+3):C3481))</f>
        <v>63729.01545454545</v>
      </c>
      <c r="G3481" s="2">
        <f ca="1">IF(A3481&lt;$G$2,"",IF(A3481=$G$2,AVERAGE(INDIRECT("C"&amp;A3481-$G$2+3):C3481),G3480+(2/($G$2+3))*(C3481-G3480)))</f>
        <v>62142.315557697089</v>
      </c>
      <c r="J3481">
        <f ca="1">IF(F3481="","",IF(C3481&lt;(F3481*(1-'inputs and tables'!$K$14)),0,IF(C3481&gt;(F3481*(1+'inputs and tables'!$K$14)),1,J3480)))</f>
        <v>0</v>
      </c>
      <c r="K3481">
        <f ca="1">IF(G3481="","",IF(C3481&lt;(G3481*(1-'inputs and tables'!$K$14)),0,IF(C3481&gt;(G3481*(1+'inputs and tables'!$K$14)),1,K3480)))</f>
        <v>0</v>
      </c>
      <c r="N3481" s="13">
        <f t="shared" si="165"/>
        <v>213122.3865558317</v>
      </c>
      <c r="O3481" s="10">
        <f ca="1">(O3480+(IF(J3480&lt;&gt;J3479,(-O3480*'inputs and tables'!$K$22-'inputs and tables'!$K$21)-O3480*'inputs and tables'!$K$22,0)*('inputs and tables'!$K$15+'inputs and tables'!$K$16)))*(IF(AND(J3480=0,'inputs and tables'!$K$16=1),(data!C3480/data!C3481-1)*'inputs and tables'!$K$18+1,1)*IF(AND(J3480=1,'inputs and tables'!$K$15=1),(data!C3481/data!C3480-1)*'inputs and tables'!$K$17+1,1))</f>
        <v>287276147.33300185</v>
      </c>
      <c r="P3481" s="10">
        <f ca="1">(P3480+(IF(K3480&lt;&gt;K3479,(-P3480*'inputs and tables'!$K$22-'inputs and tables'!$K$21)-P3480*'inputs and tables'!$K$22,0)*('inputs and tables'!$K$15+'inputs and tables'!$K$16)))*(IF(AND(K3480=0,'inputs and tables'!$K$16=1),data!C3480/data!C3481,1)*IF(AND(K3480=1,'inputs and tables'!$K$15=1),data!C3481/data!C3480,1))</f>
        <v>269099.84012058756</v>
      </c>
      <c r="R3481" s="36">
        <f ca="1">1-O3481/MAX($O$202:O3481)</f>
        <v>0.14789587551268535</v>
      </c>
      <c r="S3481" s="36">
        <f>1-N3481/MAX($N$202:N3481)</f>
        <v>0.19020239819380724</v>
      </c>
    </row>
    <row r="3482" spans="1:19" x14ac:dyDescent="0.4">
      <c r="A3482" s="17">
        <f t="shared" si="166"/>
        <v>3480</v>
      </c>
      <c r="B3482">
        <v>1720915200</v>
      </c>
      <c r="C3482">
        <v>60808.42</v>
      </c>
      <c r="D3482" s="14">
        <f t="shared" si="164"/>
        <v>45487</v>
      </c>
      <c r="F3482">
        <f ca="1">IF(A3482&lt;$F$2,"",AVERAGE(INDIRECT("C"&amp;A3482-$F$2+3):C3482))</f>
        <v>63577.561136363627</v>
      </c>
      <c r="G3482" s="2">
        <f ca="1">IF(A3482&lt;$G$2,"",IF(A3482=$G$2,AVERAGE(INDIRECT("C"&amp;A3482-$G$2+3):C3482),G3481+(2/($G$2+3))*(C3482-G3481)))</f>
        <v>62085.554044603596</v>
      </c>
      <c r="J3482">
        <f ca="1">IF(F3482="","",IF(C3482&lt;(F3482*(1-'inputs and tables'!$K$14)),0,IF(C3482&gt;(F3482*(1+'inputs and tables'!$K$14)),1,J3481)))</f>
        <v>0</v>
      </c>
      <c r="K3482">
        <f ca="1">IF(G3482="","",IF(C3482&lt;(G3482*(1-'inputs and tables'!$K$14)),0,IF(C3482&gt;(G3482*(1+'inputs and tables'!$K$14)),1,K3481)))</f>
        <v>0</v>
      </c>
      <c r="N3482" s="13">
        <f t="shared" si="165"/>
        <v>218821.90794918878</v>
      </c>
      <c r="O3482" s="10">
        <f ca="1">(O3481+(IF(J3481&lt;&gt;J3480,(-O3481*'inputs and tables'!$K$22-'inputs and tables'!$K$21)-O3481*'inputs and tables'!$K$22,0)*('inputs and tables'!$K$15+'inputs and tables'!$K$16)))*(IF(AND(J3481=0,'inputs and tables'!$K$16=1),(data!C3481/data!C3482-1)*'inputs and tables'!$K$18+1,1)*IF(AND(J3481=1,'inputs and tables'!$K$15=1),(data!C3482/data!C3481-1)*'inputs and tables'!$K$17+1,1))</f>
        <v>279793639.92379928</v>
      </c>
      <c r="P3482" s="10">
        <f ca="1">(P3481+(IF(K3481&lt;&gt;K3480,(-P3481*'inputs and tables'!$K$22-'inputs and tables'!$K$21)-P3481*'inputs and tables'!$K$22,0)*('inputs and tables'!$K$15+'inputs and tables'!$K$16)))*(IF(AND(K3481=0,'inputs and tables'!$K$16=1),data!C3481/data!C3482,1)*IF(AND(K3481=1,'inputs and tables'!$K$15=1),data!C3482/data!C3481,1))</f>
        <v>262090.75995082504</v>
      </c>
      <c r="R3482" s="36">
        <f ca="1">1-O3482/MAX($O$202:O3482)</f>
        <v>0.17009011434553101</v>
      </c>
      <c r="S3482" s="36">
        <f>1-N3482/MAX($N$202:N3482)</f>
        <v>0.16854602116851269</v>
      </c>
    </row>
    <row r="3483" spans="1:19" x14ac:dyDescent="0.4">
      <c r="A3483" s="17">
        <f t="shared" si="166"/>
        <v>3481</v>
      </c>
      <c r="B3483">
        <v>1721001600</v>
      </c>
      <c r="C3483">
        <v>64757.16</v>
      </c>
      <c r="D3483" s="14">
        <f t="shared" si="164"/>
        <v>45488</v>
      </c>
      <c r="F3483">
        <f ca="1">IF(A3483&lt;$F$2,"",AVERAGE(INDIRECT("C"&amp;A3483-$F$2+3):C3483))</f>
        <v>63510.239999999991</v>
      </c>
      <c r="G3483" s="2">
        <f ca="1">IF(A3483&lt;$G$2,"",IF(A3483=$G$2,AVERAGE(INDIRECT("C"&amp;A3483-$G$2+3):C3483),G3482+(2/($G$2+3))*(C3483-G3482)))</f>
        <v>62199.239404407701</v>
      </c>
      <c r="J3483">
        <f ca="1">IF(F3483="","",IF(C3483&lt;(F3483*(1-'inputs and tables'!$K$14)),0,IF(C3483&gt;(F3483*(1+'inputs and tables'!$K$14)),1,J3482)))</f>
        <v>1</v>
      </c>
      <c r="K3483">
        <f ca="1">IF(G3483="","",IF(C3483&lt;(G3483*(1-'inputs and tables'!$K$14)),0,IF(C3483&gt;(G3483*(1+'inputs and tables'!$K$14)),1,K3482)))</f>
        <v>1</v>
      </c>
      <c r="N3483" s="13">
        <f t="shared" si="165"/>
        <v>233031.63122098704</v>
      </c>
      <c r="O3483" s="10">
        <f ca="1">(O3482+(IF(J3482&lt;&gt;J3481,(-O3482*'inputs and tables'!$K$22-'inputs and tables'!$K$21)-O3482*'inputs and tables'!$K$22,0)*('inputs and tables'!$K$15+'inputs and tables'!$K$16)))*(IF(AND(J3482=0,'inputs and tables'!$K$16=1),(data!C3482/data!C3483-1)*'inputs and tables'!$K$18+1,1)*IF(AND(J3482=1,'inputs and tables'!$K$15=1),(data!C3483/data!C3482-1)*'inputs and tables'!$K$17+1,1))</f>
        <v>262732478.84581649</v>
      </c>
      <c r="P3483" s="10">
        <f ca="1">(P3482+(IF(K3482&lt;&gt;K3481,(-P3482*'inputs and tables'!$K$22-'inputs and tables'!$K$21)-P3482*'inputs and tables'!$K$22,0)*('inputs and tables'!$K$15+'inputs and tables'!$K$16)))*(IF(AND(K3482=0,'inputs and tables'!$K$16=1),data!C3482/data!C3483,1)*IF(AND(K3482=1,'inputs and tables'!$K$15=1),data!C3483/data!C3482,1))</f>
        <v>246109.0790456059</v>
      </c>
      <c r="R3483" s="36">
        <f ca="1">1-O3483/MAX($O$202:O3483)</f>
        <v>0.22069607609368724</v>
      </c>
      <c r="S3483" s="36">
        <f>1-N3483/MAX($N$202:N3483)</f>
        <v>0.11455357103790487</v>
      </c>
    </row>
    <row r="3484" spans="1:19" x14ac:dyDescent="0.4">
      <c r="A3484" s="17">
        <f t="shared" si="166"/>
        <v>3482</v>
      </c>
      <c r="B3484">
        <v>1721088000</v>
      </c>
      <c r="C3484">
        <v>65088.99</v>
      </c>
      <c r="D3484" s="14">
        <f t="shared" si="164"/>
        <v>45489</v>
      </c>
      <c r="F3484">
        <f ca="1">IF(A3484&lt;$F$2,"",AVERAGE(INDIRECT("C"&amp;A3484-$F$2+3):C3484))</f>
        <v>63450.091590909076</v>
      </c>
      <c r="G3484" s="2">
        <f ca="1">IF(A3484&lt;$G$2,"",IF(A3484=$G$2,AVERAGE(INDIRECT("C"&amp;A3484-$G$2+3):C3484),G3483+(2/($G$2+3))*(C3484-G3483)))</f>
        <v>62322.207514858434</v>
      </c>
      <c r="J3484">
        <f ca="1">IF(F3484="","",IF(C3484&lt;(F3484*(1-'inputs and tables'!$K$14)),0,IF(C3484&gt;(F3484*(1+'inputs and tables'!$K$14)),1,J3483)))</f>
        <v>1</v>
      </c>
      <c r="K3484">
        <f ca="1">IF(G3484="","",IF(C3484&lt;(G3484*(1-'inputs and tables'!$K$14)),0,IF(C3484&gt;(G3484*(1+'inputs and tables'!$K$14)),1,K3483)))</f>
        <v>1</v>
      </c>
      <c r="N3484" s="13">
        <f t="shared" si="165"/>
        <v>234225.73680233216</v>
      </c>
      <c r="O3484" s="10">
        <f ca="1">(O3483+(IF(J3483&lt;&gt;J3482,(-O3483*'inputs and tables'!$K$22-'inputs and tables'!$K$21)-O3483*'inputs and tables'!$K$22,0)*('inputs and tables'!$K$15+'inputs and tables'!$K$16)))*(IF(AND(J3483=0,'inputs and tables'!$K$16=1),(data!C3483/data!C3484-1)*'inputs and tables'!$K$18+1,1)*IF(AND(J3483=1,'inputs and tables'!$K$15=1),(data!C3484/data!C3483-1)*'inputs and tables'!$K$17+1,1))</f>
        <v>265230128.94121885</v>
      </c>
      <c r="P3484" s="10">
        <f ca="1">(P3483+(IF(K3483&lt;&gt;K3482,(-P3483*'inputs and tables'!$K$22-'inputs and tables'!$K$21)-P3483*'inputs and tables'!$K$22,0)*('inputs and tables'!$K$15+'inputs and tables'!$K$16)))*(IF(AND(K3483=0,'inputs and tables'!$K$16=1),data!C3483/data!C3484,1)*IF(AND(K3483=1,'inputs and tables'!$K$15=1),data!C3484/data!C3483,1))</f>
        <v>246875.45596716771</v>
      </c>
      <c r="R3484" s="36">
        <f ca="1">1-O3484/MAX($O$202:O3484)</f>
        <v>0.21328767143643779</v>
      </c>
      <c r="S3484" s="36">
        <f>1-N3484/MAX($N$202:N3484)</f>
        <v>0.11001634784092573</v>
      </c>
    </row>
    <row r="3485" spans="1:19" x14ac:dyDescent="0.4">
      <c r="A3485" s="17">
        <f t="shared" si="166"/>
        <v>3483</v>
      </c>
      <c r="B3485">
        <v>1721174400</v>
      </c>
      <c r="C3485">
        <v>64085.81</v>
      </c>
      <c r="D3485" s="14">
        <f t="shared" si="164"/>
        <v>45490</v>
      </c>
      <c r="F3485">
        <f ca="1">IF(A3485&lt;$F$2,"",AVERAGE(INDIRECT("C"&amp;A3485-$F$2+3):C3485))</f>
        <v>63343.155454545442</v>
      </c>
      <c r="G3485" s="2">
        <f ca="1">IF(A3485&lt;$G$2,"",IF(A3485=$G$2,AVERAGE(INDIRECT("C"&amp;A3485-$G$2+3):C3485),G3484+(2/($G$2+3))*(C3485-G3484)))</f>
        <v>62397.254429119777</v>
      </c>
      <c r="J3485">
        <f ca="1">IF(F3485="","",IF(C3485&lt;(F3485*(1-'inputs and tables'!$K$14)),0,IF(C3485&gt;(F3485*(1+'inputs and tables'!$K$14)),1,J3484)))</f>
        <v>1</v>
      </c>
      <c r="K3485">
        <f ca="1">IF(G3485="","",IF(C3485&lt;(G3485*(1-'inputs and tables'!$K$14)),0,IF(C3485&gt;(G3485*(1+'inputs and tables'!$K$14)),1,K3484)))</f>
        <v>1</v>
      </c>
      <c r="N3485" s="13">
        <f t="shared" si="165"/>
        <v>230615.74723811611</v>
      </c>
      <c r="O3485" s="10">
        <f ca="1">(O3484+(IF(J3484&lt;&gt;J3483,(-O3484*'inputs and tables'!$K$22-'inputs and tables'!$K$21)-O3484*'inputs and tables'!$K$22,0)*('inputs and tables'!$K$15+'inputs and tables'!$K$16)))*(IF(AND(J3484=0,'inputs and tables'!$K$16=1),(data!C3484/data!C3485-1)*'inputs and tables'!$K$18+1,1)*IF(AND(J3484=1,'inputs and tables'!$K$15=1),(data!C3485/data!C3484-1)*'inputs and tables'!$K$17+1,1))</f>
        <v>256032482.58520204</v>
      </c>
      <c r="P3485" s="10">
        <f ca="1">(P3484+(IF(K3484&lt;&gt;K3483,(-P3484*'inputs and tables'!$K$22-'inputs and tables'!$K$21)-P3484*'inputs and tables'!$K$22,0)*('inputs and tables'!$K$15+'inputs and tables'!$K$16)))*(IF(AND(K3484=0,'inputs and tables'!$K$16=1),data!C3484/data!C3485,1)*IF(AND(K3484=1,'inputs and tables'!$K$15=1),data!C3485/data!C3484,1))</f>
        <v>243070.50339504849</v>
      </c>
      <c r="R3485" s="36">
        <f ca="1">1-O3485/MAX($O$202:O3485)</f>
        <v>0.24056926953742053</v>
      </c>
      <c r="S3485" s="36">
        <f>1-N3485/MAX($N$202:N3485)</f>
        <v>0.12373316538830115</v>
      </c>
    </row>
    <row r="3486" spans="1:19" x14ac:dyDescent="0.4">
      <c r="A3486" s="17">
        <f t="shared" si="166"/>
        <v>3484</v>
      </c>
      <c r="B3486">
        <v>1721260800</v>
      </c>
      <c r="C3486">
        <v>63982.86</v>
      </c>
      <c r="D3486" s="14">
        <f t="shared" si="164"/>
        <v>45491</v>
      </c>
      <c r="F3486">
        <f ca="1">IF(A3486&lt;$F$2,"",AVERAGE(INDIRECT("C"&amp;A3486-$F$2+3):C3486))</f>
        <v>63194.076818181806</v>
      </c>
      <c r="G3486" s="2">
        <f ca="1">IF(A3486&lt;$G$2,"",IF(A3486=$G$2,AVERAGE(INDIRECT("C"&amp;A3486-$G$2+3):C3486),G3485+(2/($G$2+3))*(C3486-G3485)))</f>
        <v>62464.727006604044</v>
      </c>
      <c r="J3486">
        <f ca="1">IF(F3486="","",IF(C3486&lt;(F3486*(1-'inputs and tables'!$K$14)),0,IF(C3486&gt;(F3486*(1+'inputs and tables'!$K$14)),1,J3485)))</f>
        <v>1</v>
      </c>
      <c r="K3486">
        <f ca="1">IF(G3486="","",IF(C3486&lt;(G3486*(1-'inputs and tables'!$K$14)),0,IF(C3486&gt;(G3486*(1+'inputs and tables'!$K$14)),1,K3485)))</f>
        <v>1</v>
      </c>
      <c r="N3486" s="13">
        <f t="shared" si="165"/>
        <v>230245.27690812942</v>
      </c>
      <c r="O3486" s="10">
        <f ca="1">(O3485+(IF(J3485&lt;&gt;J3484,(-O3485*'inputs and tables'!$K$22-'inputs and tables'!$K$21)-O3485*'inputs and tables'!$K$22,0)*('inputs and tables'!$K$15+'inputs and tables'!$K$16)))*(IF(AND(J3485=0,'inputs and tables'!$K$16=1),(data!C3485/data!C3486-1)*'inputs and tables'!$K$18+1,1)*IF(AND(J3485=1,'inputs and tables'!$K$15=1),(data!C3486/data!C3485-1)*'inputs and tables'!$K$17+1,1))</f>
        <v>255107055.81467625</v>
      </c>
      <c r="P3486" s="10">
        <f ca="1">(P3485+(IF(K3485&lt;&gt;K3484,(-P3485*'inputs and tables'!$K$22-'inputs and tables'!$K$21)-P3485*'inputs and tables'!$K$22,0)*('inputs and tables'!$K$15+'inputs and tables'!$K$16)))*(IF(AND(K3485=0,'inputs and tables'!$K$16=1),data!C3485/data!C3486,1)*IF(AND(K3485=1,'inputs and tables'!$K$15=1),data!C3486/data!C3485,1))</f>
        <v>242680.02524825564</v>
      </c>
      <c r="R3486" s="36">
        <f ca="1">1-O3486/MAX($O$202:O3486)</f>
        <v>0.24331422408863113</v>
      </c>
      <c r="S3486" s="36">
        <f>1-N3486/MAX($N$202:N3486)</f>
        <v>0.12514083536427978</v>
      </c>
    </row>
    <row r="3487" spans="1:19" x14ac:dyDescent="0.4">
      <c r="A3487" s="17">
        <f t="shared" si="166"/>
        <v>3485</v>
      </c>
      <c r="B3487">
        <v>1721347200</v>
      </c>
      <c r="C3487">
        <v>66707.61</v>
      </c>
      <c r="D3487" s="14">
        <f t="shared" si="164"/>
        <v>45492</v>
      </c>
      <c r="F3487">
        <f ca="1">IF(A3487&lt;$F$2,"",AVERAGE(INDIRECT("C"&amp;A3487-$F$2+3):C3487))</f>
        <v>63093.76999999999</v>
      </c>
      <c r="G3487" s="2">
        <f ca="1">IF(A3487&lt;$G$2,"",IF(A3487=$G$2,AVERAGE(INDIRECT("C"&amp;A3487-$G$2+3):C3487),G3486+(2/($G$2+3))*(C3487-G3486)))</f>
        <v>62645.275219088981</v>
      </c>
      <c r="J3487">
        <f ca="1">IF(F3487="","",IF(C3487&lt;(F3487*(1-'inputs and tables'!$K$14)),0,IF(C3487&gt;(F3487*(1+'inputs and tables'!$K$14)),1,J3486)))</f>
        <v>1</v>
      </c>
      <c r="K3487">
        <f ca="1">IF(G3487="","",IF(C3487&lt;(G3487*(1-'inputs and tables'!$K$14)),0,IF(C3487&gt;(G3487*(1+'inputs and tables'!$K$14)),1,K3486)))</f>
        <v>1</v>
      </c>
      <c r="N3487" s="13">
        <f t="shared" si="165"/>
        <v>240050.41563208497</v>
      </c>
      <c r="O3487" s="10">
        <f ca="1">(O3486+(IF(J3486&lt;&gt;J3485,(-O3486*'inputs and tables'!$K$22-'inputs and tables'!$K$21)-O3486*'inputs and tables'!$K$22,0)*('inputs and tables'!$K$15+'inputs and tables'!$K$16)))*(IF(AND(J3486=0,'inputs and tables'!$K$16=1),(data!C3486/data!C3487-1)*'inputs and tables'!$K$18+1,1)*IF(AND(J3486=1,'inputs and tables'!$K$15=1),(data!C3487/data!C3486-1)*'inputs and tables'!$K$17+1,1))</f>
        <v>279550815.25657737</v>
      </c>
      <c r="P3487" s="10">
        <f ca="1">(P3486+(IF(K3486&lt;&gt;K3485,(-P3486*'inputs and tables'!$K$22-'inputs and tables'!$K$21)-P3486*'inputs and tables'!$K$22,0)*('inputs and tables'!$K$15+'inputs and tables'!$K$16)))*(IF(AND(K3486=0,'inputs and tables'!$K$16=1),data!C3486/data!C3487,1)*IF(AND(K3486=1,'inputs and tables'!$K$15=1),data!C3487/data!C3486,1))</f>
        <v>253014.70548598157</v>
      </c>
      <c r="R3487" s="36">
        <f ca="1">1-O3487/MAX($O$202:O3487)</f>
        <v>0.17081036871536981</v>
      </c>
      <c r="S3487" s="36">
        <f>1-N3487/MAX($N$202:N3487)</f>
        <v>8.788441217780163E-2</v>
      </c>
    </row>
    <row r="3488" spans="1:19" x14ac:dyDescent="0.4">
      <c r="A3488" s="17">
        <f t="shared" si="166"/>
        <v>3486</v>
      </c>
      <c r="B3488">
        <v>1721433600</v>
      </c>
      <c r="C3488">
        <v>67163.83</v>
      </c>
      <c r="D3488" s="14">
        <f t="shared" si="164"/>
        <v>45493</v>
      </c>
      <c r="F3488">
        <f ca="1">IF(A3488&lt;$F$2,"",AVERAGE(INDIRECT("C"&amp;A3488-$F$2+3):C3488))</f>
        <v>63011.728863636352</v>
      </c>
      <c r="G3488" s="2">
        <f ca="1">IF(A3488&lt;$G$2,"",IF(A3488=$G$2,AVERAGE(INDIRECT("C"&amp;A3488-$G$2+3):C3488),G3487+(2/($G$2+3))*(C3488-G3487)))</f>
        <v>62837.554145936258</v>
      </c>
      <c r="J3488">
        <f ca="1">IF(F3488="","",IF(C3488&lt;(F3488*(1-'inputs and tables'!$K$14)),0,IF(C3488&gt;(F3488*(1+'inputs and tables'!$K$14)),1,J3487)))</f>
        <v>1</v>
      </c>
      <c r="K3488">
        <f ca="1">IF(G3488="","",IF(C3488&lt;(G3488*(1-'inputs and tables'!$K$14)),0,IF(C3488&gt;(G3488*(1+'inputs and tables'!$K$14)),1,K3487)))</f>
        <v>1</v>
      </c>
      <c r="N3488" s="13">
        <f t="shared" si="165"/>
        <v>241692.14437367336</v>
      </c>
      <c r="O3488" s="10">
        <f ca="1">(O3487+(IF(J3487&lt;&gt;J3486,(-O3487*'inputs and tables'!$K$22-'inputs and tables'!$K$21)-O3487*'inputs and tables'!$K$22,0)*('inputs and tables'!$K$15+'inputs and tables'!$K$16)))*(IF(AND(J3487=0,'inputs and tables'!$K$16=1),(data!C3487/data!C3488-1)*'inputs and tables'!$K$18+1,1)*IF(AND(J3487=1,'inputs and tables'!$K$15=1),(data!C3488/data!C3487-1)*'inputs and tables'!$K$17+1,1))</f>
        <v>283852536.06634408</v>
      </c>
      <c r="P3488" s="10">
        <f ca="1">(P3487+(IF(K3487&lt;&gt;K3486,(-P3487*'inputs and tables'!$K$22-'inputs and tables'!$K$21)-P3487*'inputs and tables'!$K$22,0)*('inputs and tables'!$K$15+'inputs and tables'!$K$16)))*(IF(AND(K3487=0,'inputs and tables'!$K$16=1),data!C3487/data!C3488,1)*IF(AND(K3487=1,'inputs and tables'!$K$15=1),data!C3488/data!C3487,1))</f>
        <v>254745.09829928749</v>
      </c>
      <c r="R3488" s="36">
        <f ca="1">1-O3488/MAX($O$202:O3488)</f>
        <v>0.15805081983383262</v>
      </c>
      <c r="S3488" s="36">
        <f>1-N3488/MAX($N$202:N3488)</f>
        <v>8.1646362673760908E-2</v>
      </c>
    </row>
    <row r="3489" spans="1:19" x14ac:dyDescent="0.4">
      <c r="A3489" s="17">
        <f t="shared" si="166"/>
        <v>3487</v>
      </c>
      <c r="B3489">
        <v>1721520000</v>
      </c>
      <c r="C3489">
        <v>68181.279999999999</v>
      </c>
      <c r="D3489" s="14">
        <f t="shared" si="164"/>
        <v>45494</v>
      </c>
      <c r="F3489">
        <f ca="1">IF(A3489&lt;$F$2,"",AVERAGE(INDIRECT("C"&amp;A3489-$F$2+3):C3489))</f>
        <v>62985.745909090896</v>
      </c>
      <c r="G3489" s="2">
        <f ca="1">IF(A3489&lt;$G$2,"",IF(A3489=$G$2,AVERAGE(INDIRECT("C"&amp;A3489-$G$2+3):C3489),G3488+(2/($G$2+3))*(C3489-G3488)))</f>
        <v>63064.946735470883</v>
      </c>
      <c r="J3489">
        <f ca="1">IF(F3489="","",IF(C3489&lt;(F3489*(1-'inputs and tables'!$K$14)),0,IF(C3489&gt;(F3489*(1+'inputs and tables'!$K$14)),1,J3488)))</f>
        <v>1</v>
      </c>
      <c r="K3489">
        <f ca="1">IF(G3489="","",IF(C3489&lt;(G3489*(1-'inputs and tables'!$K$14)),0,IF(C3489&gt;(G3489*(1+'inputs and tables'!$K$14)),1,K3488)))</f>
        <v>1</v>
      </c>
      <c r="N3489" s="13">
        <f t="shared" si="165"/>
        <v>245353.48519198279</v>
      </c>
      <c r="O3489" s="10">
        <f ca="1">(O3488+(IF(J3488&lt;&gt;J3487,(-O3488*'inputs and tables'!$K$22-'inputs and tables'!$K$21)-O3488*'inputs and tables'!$K$22,0)*('inputs and tables'!$K$15+'inputs and tables'!$K$16)))*(IF(AND(J3488=0,'inputs and tables'!$K$16=1),(data!C3488/data!C3489-1)*'inputs and tables'!$K$18+1,1)*IF(AND(J3488=1,'inputs and tables'!$K$15=1),(data!C3489/data!C3488-1)*'inputs and tables'!$K$17+1,1))</f>
        <v>293527579.40956289</v>
      </c>
      <c r="P3489" s="10">
        <f ca="1">(P3488+(IF(K3488&lt;&gt;K3487,(-P3488*'inputs and tables'!$K$22-'inputs and tables'!$K$21)-P3488*'inputs and tables'!$K$22,0)*('inputs and tables'!$K$15+'inputs and tables'!$K$16)))*(IF(AND(K3488=0,'inputs and tables'!$K$16=1),data!C3488/data!C3489,1)*IF(AND(K3488=1,'inputs and tables'!$K$15=1),data!C3489/data!C3488,1))</f>
        <v>258604.17542851926</v>
      </c>
      <c r="R3489" s="36">
        <f ca="1">1-O3489/MAX($O$202:O3489)</f>
        <v>0.12935319069237128</v>
      </c>
      <c r="S3489" s="36">
        <f>1-N3489/MAX($N$202:N3489)</f>
        <v>6.7734426616844812E-2</v>
      </c>
    </row>
    <row r="3490" spans="1:19" x14ac:dyDescent="0.4">
      <c r="A3490" s="17">
        <f t="shared" si="166"/>
        <v>3488</v>
      </c>
      <c r="B3490">
        <v>1721606400</v>
      </c>
      <c r="C3490">
        <v>67558.22</v>
      </c>
      <c r="D3490" s="14">
        <f t="shared" si="164"/>
        <v>45495</v>
      </c>
      <c r="F3490">
        <f ca="1">IF(A3490&lt;$F$2,"",AVERAGE(INDIRECT("C"&amp;A3490-$F$2+3):C3490))</f>
        <v>62946.067954545462</v>
      </c>
      <c r="G3490" s="2">
        <f ca="1">IF(A3490&lt;$G$2,"",IF(A3490=$G$2,AVERAGE(INDIRECT("C"&amp;A3490-$G$2+3):C3490),G3489+(2/($G$2+3))*(C3490-G3489)))</f>
        <v>63256.149853110423</v>
      </c>
      <c r="J3490">
        <f ca="1">IF(F3490="","",IF(C3490&lt;(F3490*(1-'inputs and tables'!$K$14)),0,IF(C3490&gt;(F3490*(1+'inputs and tables'!$K$14)),1,J3489)))</f>
        <v>1</v>
      </c>
      <c r="K3490">
        <f ca="1">IF(G3490="","",IF(C3490&lt;(G3490*(1-'inputs and tables'!$K$14)),0,IF(C3490&gt;(G3490*(1+'inputs and tables'!$K$14)),1,K3489)))</f>
        <v>1</v>
      </c>
      <c r="N3490" s="13">
        <f t="shared" si="165"/>
        <v>243111.37500449852</v>
      </c>
      <c r="O3490" s="10">
        <f ca="1">(O3489+(IF(J3489&lt;&gt;J3488,(-O3489*'inputs and tables'!$K$22-'inputs and tables'!$K$21)-O3489*'inputs and tables'!$K$22,0)*('inputs and tables'!$K$15+'inputs and tables'!$K$16)))*(IF(AND(J3489=0,'inputs and tables'!$K$16=1),(data!C3489/data!C3490-1)*'inputs and tables'!$K$18+1,1)*IF(AND(J3489=1,'inputs and tables'!$K$15=1),(data!C3490/data!C3489-1)*'inputs and tables'!$K$17+1,1))</f>
        <v>287492317.08153713</v>
      </c>
      <c r="P3490" s="10">
        <f ca="1">(P3489+(IF(K3489&lt;&gt;K3488,(-P3489*'inputs and tables'!$K$22-'inputs and tables'!$K$21)-P3489*'inputs and tables'!$K$22,0)*('inputs and tables'!$K$15+'inputs and tables'!$K$16)))*(IF(AND(K3489=0,'inputs and tables'!$K$16=1),data!C3489/data!C3490,1)*IF(AND(K3489=1,'inputs and tables'!$K$15=1),data!C3490/data!C3489,1))</f>
        <v>256240.97665104701</v>
      </c>
      <c r="R3490" s="36">
        <f ca="1">1-O3490/MAX($O$202:O3490)</f>
        <v>0.14725468362806027</v>
      </c>
      <c r="S3490" s="36">
        <f>1-N3490/MAX($N$202:N3490)</f>
        <v>7.6253735555487645E-2</v>
      </c>
    </row>
    <row r="3491" spans="1:19" x14ac:dyDescent="0.4">
      <c r="A3491" s="17">
        <f t="shared" si="166"/>
        <v>3489</v>
      </c>
      <c r="B3491">
        <v>1721692800</v>
      </c>
      <c r="C3491">
        <v>65939.240000000005</v>
      </c>
      <c r="D3491" s="14">
        <f t="shared" si="164"/>
        <v>45496</v>
      </c>
      <c r="F3491">
        <f ca="1">IF(A3491&lt;$F$2,"",AVERAGE(INDIRECT("C"&amp;A3491-$F$2+3):C3491))</f>
        <v>62862.008181818186</v>
      </c>
      <c r="G3491" s="2">
        <f ca="1">IF(A3491&lt;$G$2,"",IF(A3491=$G$2,AVERAGE(INDIRECT("C"&amp;A3491-$G$2+3):C3491),G3490+(2/($G$2+3))*(C3491-G3490)))</f>
        <v>63370.323901914235</v>
      </c>
      <c r="J3491">
        <f ca="1">IF(F3491="","",IF(C3491&lt;(F3491*(1-'inputs and tables'!$K$14)),0,IF(C3491&gt;(F3491*(1+'inputs and tables'!$K$14)),1,J3490)))</f>
        <v>1</v>
      </c>
      <c r="K3491">
        <f ca="1">IF(G3491="","",IF(C3491&lt;(G3491*(1-'inputs and tables'!$K$14)),0,IF(C3491&gt;(G3491*(1+'inputs and tables'!$K$14)),1,K3490)))</f>
        <v>1</v>
      </c>
      <c r="N3491" s="13">
        <f t="shared" si="165"/>
        <v>237285.40069811832</v>
      </c>
      <c r="O3491" s="10">
        <f ca="1">(O3490+(IF(J3490&lt;&gt;J3489,(-O3490*'inputs and tables'!$K$22-'inputs and tables'!$K$21)-O3490*'inputs and tables'!$K$22,0)*('inputs and tables'!$K$15+'inputs and tables'!$K$16)))*(IF(AND(J3490=0,'inputs and tables'!$K$16=1),(data!C3490/data!C3491-1)*'inputs and tables'!$K$18+1,1)*IF(AND(J3490=1,'inputs and tables'!$K$15=1),(data!C3491/data!C3490-1)*'inputs and tables'!$K$17+1,1))</f>
        <v>271990876.97706872</v>
      </c>
      <c r="P3491" s="10">
        <f ca="1">(P3490+(IF(K3490&lt;&gt;K3489,(-P3490*'inputs and tables'!$K$22-'inputs and tables'!$K$21)-P3490*'inputs and tables'!$K$22,0)*('inputs and tables'!$K$15+'inputs and tables'!$K$16)))*(IF(AND(K3490=0,'inputs and tables'!$K$16=1),data!C3490/data!C3491,1)*IF(AND(K3490=1,'inputs and tables'!$K$15=1),data!C3491/data!C3490,1))</f>
        <v>250100.36169140908</v>
      </c>
      <c r="R3491" s="36">
        <f ca="1">1-O3491/MAX($O$202:O3491)</f>
        <v>0.19323427911880353</v>
      </c>
      <c r="S3491" s="36">
        <f>1-N3491/MAX($N$202:N3491)</f>
        <v>9.8390593619693156E-2</v>
      </c>
    </row>
    <row r="3492" spans="1:19" x14ac:dyDescent="0.4">
      <c r="A3492" s="17">
        <f t="shared" si="166"/>
        <v>3490</v>
      </c>
      <c r="B3492">
        <v>1721779200</v>
      </c>
      <c r="C3492">
        <v>65366.400000000001</v>
      </c>
      <c r="D3492" s="14">
        <f t="shared" si="164"/>
        <v>45497</v>
      </c>
      <c r="F3492">
        <f ca="1">IF(A3492&lt;$F$2,"",AVERAGE(INDIRECT("C"&amp;A3492-$F$2+3):C3492))</f>
        <v>62768.114318181833</v>
      </c>
      <c r="G3492" s="2">
        <f ca="1">IF(A3492&lt;$G$2,"",IF(A3492=$G$2,AVERAGE(INDIRECT("C"&amp;A3492-$G$2+3):C3492),G3491+(2/($G$2+3))*(C3492-G3491)))</f>
        <v>63455.263310343413</v>
      </c>
      <c r="J3492">
        <f ca="1">IF(F3492="","",IF(C3492&lt;(F3492*(1-'inputs and tables'!$K$14)),0,IF(C3492&gt;(F3492*(1+'inputs and tables'!$K$14)),1,J3491)))</f>
        <v>1</v>
      </c>
      <c r="K3492">
        <f ca="1">IF(G3492="","",IF(C3492&lt;(G3492*(1-'inputs and tables'!$K$14)),0,IF(C3492&gt;(G3492*(1+'inputs and tables'!$K$14)),1,K3491)))</f>
        <v>1</v>
      </c>
      <c r="N3492" s="13">
        <f t="shared" si="165"/>
        <v>235224.00950016227</v>
      </c>
      <c r="O3492" s="10">
        <f ca="1">(O3491+(IF(J3491&lt;&gt;J3490,(-O3491*'inputs and tables'!$K$22-'inputs and tables'!$K$21)-O3491*'inputs and tables'!$K$22,0)*('inputs and tables'!$K$15+'inputs and tables'!$K$16)))*(IF(AND(J3491=0,'inputs and tables'!$K$16=1),(data!C3491/data!C3492-1)*'inputs and tables'!$K$18+1,1)*IF(AND(J3491=1,'inputs and tables'!$K$15=1),(data!C3492/data!C3491-1)*'inputs and tables'!$K$17+1,1))</f>
        <v>266674371.63932177</v>
      </c>
      <c r="P3492" s="10">
        <f ca="1">(P3491+(IF(K3491&lt;&gt;K3490,(-P3491*'inputs and tables'!$K$22-'inputs and tables'!$K$21)-P3491*'inputs and tables'!$K$22,0)*('inputs and tables'!$K$15+'inputs and tables'!$K$16)))*(IF(AND(K3491=0,'inputs and tables'!$K$16=1),data!C3491/data!C3492,1)*IF(AND(K3491=1,'inputs and tables'!$K$15=1),data!C3492/data!C3491,1))</f>
        <v>247927.64190890465</v>
      </c>
      <c r="R3492" s="36">
        <f ca="1">1-O3492/MAX($O$202:O3492)</f>
        <v>0.20900383105762743</v>
      </c>
      <c r="S3492" s="36">
        <f>1-N3492/MAX($N$202:N3492)</f>
        <v>0.10622322760745073</v>
      </c>
    </row>
    <row r="3493" spans="1:19" x14ac:dyDescent="0.4">
      <c r="A3493" s="17">
        <f t="shared" si="166"/>
        <v>3491</v>
      </c>
      <c r="B3493">
        <v>1721865600</v>
      </c>
      <c r="C3493">
        <v>65795.42</v>
      </c>
      <c r="D3493" s="14">
        <f t="shared" si="164"/>
        <v>45498</v>
      </c>
      <c r="F3493">
        <f ca="1">IF(A3493&lt;$F$2,"",AVERAGE(INDIRECT("C"&amp;A3493-$F$2+3):C3493))</f>
        <v>62733.543636363647</v>
      </c>
      <c r="G3493" s="2">
        <f ca="1">IF(A3493&lt;$G$2,"",IF(A3493=$G$2,AVERAGE(INDIRECT("C"&amp;A3493-$G$2+3):C3493),G3492+(2/($G$2+3))*(C3493-G3492)))</f>
        <v>63554.844446073483</v>
      </c>
      <c r="J3493">
        <f ca="1">IF(F3493="","",IF(C3493&lt;(F3493*(1-'inputs and tables'!$K$14)),0,IF(C3493&gt;(F3493*(1+'inputs and tables'!$K$14)),1,J3492)))</f>
        <v>1</v>
      </c>
      <c r="K3493">
        <f ca="1">IF(G3493="","",IF(C3493&lt;(G3493*(1-'inputs and tables'!$K$14)),0,IF(C3493&gt;(G3493*(1+'inputs and tables'!$K$14)),1,K3492)))</f>
        <v>1</v>
      </c>
      <c r="N3493" s="13">
        <f t="shared" si="165"/>
        <v>236767.85778545501</v>
      </c>
      <c r="O3493" s="10">
        <f ca="1">(O3492+(IF(J3492&lt;&gt;J3491,(-O3492*'inputs and tables'!$K$22-'inputs and tables'!$K$21)-O3492*'inputs and tables'!$K$22,0)*('inputs and tables'!$K$15+'inputs and tables'!$K$16)))*(IF(AND(J3492=0,'inputs and tables'!$K$16=1),(data!C3492/data!C3493-1)*'inputs and tables'!$K$18+1,1)*IF(AND(J3492=1,'inputs and tables'!$K$15=1),(data!C3493/data!C3492-1)*'inputs and tables'!$K$17+1,1))</f>
        <v>270612471.91058618</v>
      </c>
      <c r="P3493" s="10">
        <f ca="1">(P3492+(IF(K3492&lt;&gt;K3491,(-P3492*'inputs and tables'!$K$22-'inputs and tables'!$K$21)-P3492*'inputs and tables'!$K$22,0)*('inputs and tables'!$K$15+'inputs and tables'!$K$16)))*(IF(AND(K3492=0,'inputs and tables'!$K$16=1),data!C3492/data!C3493,1)*IF(AND(K3492=1,'inputs and tables'!$K$15=1),data!C3493/data!C3492,1))</f>
        <v>249554.86808216426</v>
      </c>
      <c r="R3493" s="36">
        <f ca="1">1-O3493/MAX($O$202:O3493)</f>
        <v>0.19732283521114935</v>
      </c>
      <c r="S3493" s="36">
        <f>1-N3493/MAX($N$202:N3493)</f>
        <v>0.10035709285179872</v>
      </c>
    </row>
    <row r="3494" spans="1:19" x14ac:dyDescent="0.4">
      <c r="A3494" s="17">
        <f t="shared" si="166"/>
        <v>3492</v>
      </c>
      <c r="B3494">
        <v>1721952000</v>
      </c>
      <c r="C3494">
        <v>67924.08</v>
      </c>
      <c r="D3494" s="14">
        <f t="shared" si="164"/>
        <v>45499</v>
      </c>
      <c r="F3494">
        <f ca="1">IF(A3494&lt;$F$2,"",AVERAGE(INDIRECT("C"&amp;A3494-$F$2+3):C3494))</f>
        <v>62726.168181818182</v>
      </c>
      <c r="G3494" s="2">
        <f ca="1">IF(A3494&lt;$G$2,"",IF(A3494=$G$2,AVERAGE(INDIRECT("C"&amp;A3494-$G$2+3):C3494),G3493+(2/($G$2+3))*(C3494-G3493)))</f>
        <v>63740.769363261847</v>
      </c>
      <c r="J3494">
        <f ca="1">IF(F3494="","",IF(C3494&lt;(F3494*(1-'inputs and tables'!$K$14)),0,IF(C3494&gt;(F3494*(1+'inputs and tables'!$K$14)),1,J3493)))</f>
        <v>1</v>
      </c>
      <c r="K3494">
        <f ca="1">IF(G3494="","",IF(C3494&lt;(G3494*(1-'inputs and tables'!$K$14)),0,IF(C3494&gt;(G3494*(1+'inputs and tables'!$K$14)),1,K3493)))</f>
        <v>1</v>
      </c>
      <c r="N3494" s="13">
        <f t="shared" si="165"/>
        <v>244427.93911259889</v>
      </c>
      <c r="O3494" s="10">
        <f ca="1">(O3493+(IF(J3493&lt;&gt;J3492,(-O3493*'inputs and tables'!$K$22-'inputs and tables'!$K$21)-O3493*'inputs and tables'!$K$22,0)*('inputs and tables'!$K$15+'inputs and tables'!$K$16)))*(IF(AND(J3493=0,'inputs and tables'!$K$16=1),(data!C3493/data!C3494-1)*'inputs and tables'!$K$18+1,1)*IF(AND(J3493=1,'inputs and tables'!$K$15=1),(data!C3494/data!C3493-1)*'inputs and tables'!$K$17+1,1))</f>
        <v>290311325.94979858</v>
      </c>
      <c r="P3494" s="10">
        <f ca="1">(P3493+(IF(K3493&lt;&gt;K3492,(-P3493*'inputs and tables'!$K$22-'inputs and tables'!$K$21)-P3493*'inputs and tables'!$K$22,0)*('inputs and tables'!$K$15+'inputs and tables'!$K$16)))*(IF(AND(K3493=0,'inputs and tables'!$K$16=1),data!C3493/data!C3494,1)*IF(AND(K3493=1,'inputs and tables'!$K$15=1),data!C3494/data!C3493,1))</f>
        <v>257628.64381749328</v>
      </c>
      <c r="R3494" s="36">
        <f ca="1">1-O3494/MAX($O$202:O3494)</f>
        <v>0.13889308066898309</v>
      </c>
      <c r="S3494" s="36">
        <f>1-N3494/MAX($N$202:N3494)</f>
        <v>7.1251208722932224E-2</v>
      </c>
    </row>
    <row r="3495" spans="1:19" x14ac:dyDescent="0.4">
      <c r="A3495" s="17">
        <f t="shared" si="166"/>
        <v>3493</v>
      </c>
      <c r="B3495">
        <v>1722038400</v>
      </c>
      <c r="C3495">
        <v>67899.41</v>
      </c>
      <c r="D3495" s="14">
        <f t="shared" si="164"/>
        <v>45500</v>
      </c>
      <c r="F3495">
        <f ca="1">IF(A3495&lt;$F$2,"",AVERAGE(INDIRECT("C"&amp;A3495-$F$2+3):C3495))</f>
        <v>62752.544545454548</v>
      </c>
      <c r="G3495" s="2">
        <f ca="1">IF(A3495&lt;$G$2,"",IF(A3495=$G$2,AVERAGE(INDIRECT("C"&amp;A3495-$G$2+3):C3495),G3494+(2/($G$2+3))*(C3495-G3494)))</f>
        <v>63917.732794612406</v>
      </c>
      <c r="J3495">
        <f ca="1">IF(F3495="","",IF(C3495&lt;(F3495*(1-'inputs and tables'!$K$14)),0,IF(C3495&gt;(F3495*(1+'inputs and tables'!$K$14)),1,J3494)))</f>
        <v>1</v>
      </c>
      <c r="K3495">
        <f ca="1">IF(G3495="","",IF(C3495&lt;(G3495*(1-'inputs and tables'!$K$14)),0,IF(C3495&gt;(G3495*(1+'inputs and tables'!$K$14)),1,K3494)))</f>
        <v>1</v>
      </c>
      <c r="N3495" s="13">
        <f t="shared" si="165"/>
        <v>244339.1629781572</v>
      </c>
      <c r="O3495" s="10">
        <f ca="1">(O3494+(IF(J3494&lt;&gt;J3493,(-O3494*'inputs and tables'!$K$22-'inputs and tables'!$K$21)-O3494*'inputs and tables'!$K$22,0)*('inputs and tables'!$K$15+'inputs and tables'!$K$16)))*(IF(AND(J3494=0,'inputs and tables'!$K$16=1),(data!C3494/data!C3495-1)*'inputs and tables'!$K$18+1,1)*IF(AND(J3494=1,'inputs and tables'!$K$15=1),(data!C3495/data!C3494-1)*'inputs and tables'!$K$17+1,1))</f>
        <v>290074083.78287989</v>
      </c>
      <c r="P3495" s="10">
        <f ca="1">(P3494+(IF(K3494&lt;&gt;K3493,(-P3494*'inputs and tables'!$K$22-'inputs and tables'!$K$21)-P3494*'inputs and tables'!$K$22,0)*('inputs and tables'!$K$15+'inputs and tables'!$K$16)))*(IF(AND(K3494=0,'inputs and tables'!$K$16=1),data!C3494/data!C3495,1)*IF(AND(K3494=1,'inputs and tables'!$K$15=1),data!C3495/data!C3494,1))</f>
        <v>257535.07319212775</v>
      </c>
      <c r="R3495" s="36">
        <f ca="1">1-O3495/MAX($O$202:O3495)</f>
        <v>0.13959677650593472</v>
      </c>
      <c r="S3495" s="36">
        <f>1-N3495/MAX($N$202:N3495)</f>
        <v>7.1588529930386335E-2</v>
      </c>
    </row>
    <row r="3496" spans="1:19" x14ac:dyDescent="0.4">
      <c r="A3496" s="17">
        <f t="shared" si="166"/>
        <v>3494</v>
      </c>
      <c r="B3496">
        <v>1722124800</v>
      </c>
      <c r="C3496">
        <v>68244.3</v>
      </c>
      <c r="D3496" s="14">
        <f t="shared" si="164"/>
        <v>45501</v>
      </c>
      <c r="F3496">
        <f ca="1">IF(A3496&lt;$F$2,"",AVERAGE(INDIRECT("C"&amp;A3496-$F$2+3):C3496))</f>
        <v>62803.451590909091</v>
      </c>
      <c r="G3496" s="2">
        <f ca="1">IF(A3496&lt;$G$2,"",IF(A3496=$G$2,AVERAGE(INDIRECT("C"&amp;A3496-$G$2+3):C3496),G3495+(2/($G$2+3))*(C3496-G3495)))</f>
        <v>64101.842037394854</v>
      </c>
      <c r="J3496">
        <f ca="1">IF(F3496="","",IF(C3496&lt;(F3496*(1-'inputs and tables'!$K$14)),0,IF(C3496&gt;(F3496*(1+'inputs and tables'!$K$14)),1,J3495)))</f>
        <v>1</v>
      </c>
      <c r="K3496">
        <f ca="1">IF(G3496="","",IF(C3496&lt;(G3496*(1-'inputs and tables'!$K$14)),0,IF(C3496&gt;(G3496*(1+'inputs and tables'!$K$14)),1,K3495)))</f>
        <v>1</v>
      </c>
      <c r="N3496" s="13">
        <f t="shared" si="165"/>
        <v>245580.26557270897</v>
      </c>
      <c r="O3496" s="10">
        <f ca="1">(O3495+(IF(J3495&lt;&gt;J3494,(-O3495*'inputs and tables'!$K$22-'inputs and tables'!$K$21)-O3495*'inputs and tables'!$K$22,0)*('inputs and tables'!$K$15+'inputs and tables'!$K$16)))*(IF(AND(J3495=0,'inputs and tables'!$K$16=1),(data!C3495/data!C3496-1)*'inputs and tables'!$K$18+1,1)*IF(AND(J3495=1,'inputs and tables'!$K$15=1),(data!C3496/data!C3495-1)*'inputs and tables'!$K$17+1,1))</f>
        <v>293389255.65551794</v>
      </c>
      <c r="P3496" s="10">
        <f ca="1">(P3495+(IF(K3495&lt;&gt;K3494,(-P3495*'inputs and tables'!$K$22-'inputs and tables'!$K$21)-P3495*'inputs and tables'!$K$22,0)*('inputs and tables'!$K$15+'inputs and tables'!$K$16)))*(IF(AND(K3495=0,'inputs and tables'!$K$16=1),data!C3495/data!C3496,1)*IF(AND(K3495=1,'inputs and tables'!$K$15=1),data!C3496/data!C3495,1))</f>
        <v>258843.20343056769</v>
      </c>
      <c r="R3496" s="36">
        <f ca="1">1-O3496/MAX($O$202:O3496)</f>
        <v>0.12976347968583812</v>
      </c>
      <c r="S3496" s="36">
        <f>1-N3496/MAX($N$202:N3496)</f>
        <v>6.6872732960835291E-2</v>
      </c>
    </row>
    <row r="3497" spans="1:19" x14ac:dyDescent="0.4">
      <c r="A3497" s="17">
        <f t="shared" si="166"/>
        <v>3495</v>
      </c>
      <c r="B3497">
        <v>1722211200</v>
      </c>
      <c r="C3497">
        <v>66771.45</v>
      </c>
      <c r="D3497" s="14">
        <f t="shared" si="164"/>
        <v>45502</v>
      </c>
      <c r="F3497">
        <f ca="1">IF(A3497&lt;$F$2,"",AVERAGE(INDIRECT("C"&amp;A3497-$F$2+3):C3497))</f>
        <v>62816.620909090925</v>
      </c>
      <c r="G3497" s="2">
        <f ca="1">IF(A3497&lt;$G$2,"",IF(A3497=$G$2,AVERAGE(INDIRECT("C"&amp;A3497-$G$2+3):C3497),G3496+(2/($G$2+3))*(C3497-G3496)))</f>
        <v>64215.442376229112</v>
      </c>
      <c r="J3497">
        <f ca="1">IF(F3497="","",IF(C3497&lt;(F3497*(1-'inputs and tables'!$K$14)),0,IF(C3497&gt;(F3497*(1+'inputs and tables'!$K$14)),1,J3496)))</f>
        <v>1</v>
      </c>
      <c r="K3497">
        <f ca="1">IF(G3497="","",IF(C3497&lt;(G3497*(1-'inputs and tables'!$K$14)),0,IF(C3497&gt;(G3497*(1+'inputs and tables'!$K$14)),1,K3496)))</f>
        <v>1</v>
      </c>
      <c r="N3497" s="13">
        <f t="shared" si="165"/>
        <v>240280.14682068478</v>
      </c>
      <c r="O3497" s="10">
        <f ca="1">(O3496+(IF(J3496&lt;&gt;J3495,(-O3496*'inputs and tables'!$K$22-'inputs and tables'!$K$21)-O3496*'inputs and tables'!$K$22,0)*('inputs and tables'!$K$15+'inputs and tables'!$K$16)))*(IF(AND(J3496=0,'inputs and tables'!$K$16=1),(data!C3496/data!C3497-1)*'inputs and tables'!$K$18+1,1)*IF(AND(J3496=1,'inputs and tables'!$K$15=1),(data!C3497/data!C3496-1)*'inputs and tables'!$K$17+1,1))</f>
        <v>279142405.41773218</v>
      </c>
      <c r="P3497" s="10">
        <f ca="1">(P3496+(IF(K3496&lt;&gt;K3495,(-P3496*'inputs and tables'!$K$22-'inputs and tables'!$K$21)-P3496*'inputs and tables'!$K$22,0)*('inputs and tables'!$K$15+'inputs and tables'!$K$16)))*(IF(AND(K3496=0,'inputs and tables'!$K$16=1),data!C3496/data!C3497,1)*IF(AND(K3496=1,'inputs and tables'!$K$15=1),data!C3497/data!C3496,1))</f>
        <v>253256.84365879608</v>
      </c>
      <c r="R3497" s="36">
        <f ca="1">1-O3497/MAX($O$202:O3497)</f>
        <v>0.17202177353053461</v>
      </c>
      <c r="S3497" s="36">
        <f>1-N3497/MAX($N$202:N3497)</f>
        <v>8.7011506385995196E-2</v>
      </c>
    </row>
    <row r="3498" spans="1:19" x14ac:dyDescent="0.4">
      <c r="A3498" s="17">
        <f t="shared" si="166"/>
        <v>3496</v>
      </c>
      <c r="B3498">
        <v>1722297600</v>
      </c>
      <c r="C3498">
        <v>66169.679999999993</v>
      </c>
      <c r="D3498" s="14">
        <f t="shared" si="164"/>
        <v>45503</v>
      </c>
      <c r="F3498">
        <f ca="1">IF(A3498&lt;$F$2,"",AVERAGE(INDIRECT("C"&amp;A3498-$F$2+3):C3498))</f>
        <v>62806.187500000022</v>
      </c>
      <c r="G3498" s="2">
        <f ca="1">IF(A3498&lt;$G$2,"",IF(A3498=$G$2,AVERAGE(INDIRECT("C"&amp;A3498-$G$2+3):C3498),G3497+(2/($G$2+3))*(C3498-G3497)))</f>
        <v>64298.60142404915</v>
      </c>
      <c r="J3498">
        <f ca="1">IF(F3498="","",IF(C3498&lt;(F3498*(1-'inputs and tables'!$K$14)),0,IF(C3498&gt;(F3498*(1+'inputs and tables'!$K$14)),1,J3497)))</f>
        <v>1</v>
      </c>
      <c r="K3498">
        <f ca="1">IF(G3498="","",IF(C3498&lt;(G3498*(1-'inputs and tables'!$K$14)),0,IF(C3498&gt;(G3498*(1+'inputs and tables'!$K$14)),1,K3497)))</f>
        <v>1</v>
      </c>
      <c r="N3498" s="13">
        <f t="shared" si="165"/>
        <v>238114.64968152897</v>
      </c>
      <c r="O3498" s="10">
        <f ca="1">(O3497+(IF(J3497&lt;&gt;J3496,(-O3497*'inputs and tables'!$K$22-'inputs and tables'!$K$21)-O3497*'inputs and tables'!$K$22,0)*('inputs and tables'!$K$15+'inputs and tables'!$K$16)))*(IF(AND(J3497=0,'inputs and tables'!$K$16=1),(data!C3497/data!C3498-1)*'inputs and tables'!$K$18+1,1)*IF(AND(J3497=1,'inputs and tables'!$K$15=1),(data!C3498/data!C3497-1)*'inputs and tables'!$K$17+1,1))</f>
        <v>273481993.19149601</v>
      </c>
      <c r="P3498" s="10">
        <f ca="1">(P3497+(IF(K3497&lt;&gt;K3496,(-P3497*'inputs and tables'!$K$22-'inputs and tables'!$K$21)-P3497*'inputs and tables'!$K$22,0)*('inputs and tables'!$K$15+'inputs and tables'!$K$16)))*(IF(AND(K3497=0,'inputs and tables'!$K$16=1),data!C3497/data!C3498,1)*IF(AND(K3497=1,'inputs and tables'!$K$15=1),data!C3498/data!C3497,1))</f>
        <v>250974.39553450709</v>
      </c>
      <c r="R3498" s="36">
        <f ca="1">1-O3498/MAX($O$202:O3498)</f>
        <v>0.18881140486279857</v>
      </c>
      <c r="S3498" s="36">
        <f>1-N3498/MAX($N$202:N3498)</f>
        <v>9.5239709994005883E-2</v>
      </c>
    </row>
    <row r="3499" spans="1:19" x14ac:dyDescent="0.4">
      <c r="A3499" s="17">
        <f t="shared" si="166"/>
        <v>3497</v>
      </c>
      <c r="B3499">
        <v>1722384000</v>
      </c>
      <c r="C3499">
        <v>64609.62</v>
      </c>
      <c r="D3499" s="14">
        <f t="shared" si="164"/>
        <v>45504</v>
      </c>
      <c r="F3499">
        <f ca="1">IF(A3499&lt;$F$2,"",AVERAGE(INDIRECT("C"&amp;A3499-$F$2+3):C3499))</f>
        <v>62763.637727272748</v>
      </c>
      <c r="G3499" s="2">
        <f ca="1">IF(A3499&lt;$G$2,"",IF(A3499=$G$2,AVERAGE(INDIRECT("C"&amp;A3499-$G$2+3):C3499),G3498+(2/($G$2+3))*(C3499-G3498)))</f>
        <v>64311.836257068331</v>
      </c>
      <c r="J3499">
        <f ca="1">IF(F3499="","",IF(C3499&lt;(F3499*(1-'inputs and tables'!$K$14)),0,IF(C3499&gt;(F3499*(1+'inputs and tables'!$K$14)),1,J3498)))</f>
        <v>1</v>
      </c>
      <c r="K3499">
        <f ca="1">IF(G3499="","",IF(C3499&lt;(G3499*(1-'inputs and tables'!$K$14)),0,IF(C3499&gt;(G3499*(1+'inputs and tables'!$K$14)),1,K3498)))</f>
        <v>1</v>
      </c>
      <c r="N3499" s="13">
        <f t="shared" si="165"/>
        <v>232500.70171650685</v>
      </c>
      <c r="O3499" s="10">
        <f ca="1">(O3498+(IF(J3498&lt;&gt;J3497,(-O3498*'inputs and tables'!$K$22-'inputs and tables'!$K$21)-O3498*'inputs and tables'!$K$22,0)*('inputs and tables'!$K$15+'inputs and tables'!$K$16)))*(IF(AND(J3498=0,'inputs and tables'!$K$16=1),(data!C3498/data!C3499-1)*'inputs and tables'!$K$18+1,1)*IF(AND(J3498=1,'inputs and tables'!$K$15=1),(data!C3499/data!C3498-1)*'inputs and tables'!$K$17+1,1))</f>
        <v>258974461.7031886</v>
      </c>
      <c r="P3499" s="10">
        <f ca="1">(P3498+(IF(K3498&lt;&gt;K3497,(-P3498*'inputs and tables'!$K$22-'inputs and tables'!$K$21)-P3498*'inputs and tables'!$K$22,0)*('inputs and tables'!$K$15+'inputs and tables'!$K$16)))*(IF(AND(K3498=0,'inputs and tables'!$K$16=1),data!C3498/data!C3499,1)*IF(AND(K3498=1,'inputs and tables'!$K$15=1),data!C3499/data!C3498,1))</f>
        <v>245057.2577230871</v>
      </c>
      <c r="R3499" s="36">
        <f ca="1">1-O3499/MAX($O$202:O3499)</f>
        <v>0.23184291838065008</v>
      </c>
      <c r="S3499" s="36">
        <f>1-N3499/MAX($N$202:N3499)</f>
        <v>0.11657093508118699</v>
      </c>
    </row>
    <row r="3500" spans="1:19" x14ac:dyDescent="0.4">
      <c r="A3500" s="17">
        <f t="shared" si="166"/>
        <v>3498</v>
      </c>
      <c r="B3500">
        <v>1722470400</v>
      </c>
      <c r="C3500">
        <v>65288.18</v>
      </c>
      <c r="D3500" s="14">
        <f t="shared" si="164"/>
        <v>45505</v>
      </c>
      <c r="F3500">
        <f ca="1">IF(A3500&lt;$F$2,"",AVERAGE(INDIRECT("C"&amp;A3500-$F$2+3):C3500))</f>
        <v>62766.714545454575</v>
      </c>
      <c r="G3500" s="2">
        <f ca="1">IF(A3500&lt;$G$2,"",IF(A3500=$G$2,AVERAGE(INDIRECT("C"&amp;A3500-$G$2+3):C3500),G3499+(2/($G$2+3))*(C3500-G3499)))</f>
        <v>64353.382799320745</v>
      </c>
      <c r="J3500">
        <f ca="1">IF(F3500="","",IF(C3500&lt;(F3500*(1-'inputs and tables'!$K$14)),0,IF(C3500&gt;(F3500*(1+'inputs and tables'!$K$14)),1,J3499)))</f>
        <v>1</v>
      </c>
      <c r="K3500">
        <f ca="1">IF(G3500="","",IF(C3500&lt;(G3500*(1-'inputs and tables'!$K$14)),0,IF(C3500&gt;(G3500*(1+'inputs and tables'!$K$14)),1,K3499)))</f>
        <v>1</v>
      </c>
      <c r="N3500" s="13">
        <f t="shared" si="165"/>
        <v>234942.53121738852</v>
      </c>
      <c r="O3500" s="10">
        <f ca="1">(O3499+(IF(J3499&lt;&gt;J3498,(-O3499*'inputs and tables'!$K$22-'inputs and tables'!$K$21)-O3499*'inputs and tables'!$K$22,0)*('inputs and tables'!$K$15+'inputs and tables'!$K$16)))*(IF(AND(J3499=0,'inputs and tables'!$K$16=1),(data!C3499/data!C3500-1)*'inputs and tables'!$K$18+1,1)*IF(AND(J3499=1,'inputs and tables'!$K$15=1),(data!C3500/data!C3499-1)*'inputs and tables'!$K$17+1,1))</f>
        <v>265094167.23852465</v>
      </c>
      <c r="P3500" s="10">
        <f ca="1">(P3499+(IF(K3499&lt;&gt;K3498,(-P3499*'inputs and tables'!$K$22-'inputs and tables'!$K$21)-P3499*'inputs and tables'!$K$22,0)*('inputs and tables'!$K$15+'inputs and tables'!$K$16)))*(IF(AND(K3499=0,'inputs and tables'!$K$16=1),data!C3499/data!C3500,1)*IF(AND(K3499=1,'inputs and tables'!$K$15=1),data!C3500/data!C3499,1))</f>
        <v>247630.96196094793</v>
      </c>
      <c r="R3500" s="36">
        <f ca="1">1-O3500/MAX($O$202:O3500)</f>
        <v>0.21369095423145434</v>
      </c>
      <c r="S3500" s="36">
        <f>1-N3500/MAX($N$202:N3500)</f>
        <v>0.10729275597579502</v>
      </c>
    </row>
    <row r="3501" spans="1:19" x14ac:dyDescent="0.4">
      <c r="A3501" s="17">
        <f t="shared" si="166"/>
        <v>3499</v>
      </c>
      <c r="B3501">
        <v>1722556800</v>
      </c>
      <c r="C3501">
        <v>61418.06</v>
      </c>
      <c r="D3501" s="14">
        <f t="shared" si="164"/>
        <v>45506</v>
      </c>
      <c r="F3501">
        <f ca="1">IF(A3501&lt;$F$2,"",AVERAGE(INDIRECT("C"&amp;A3501-$F$2+3):C3501))</f>
        <v>62686.584318181849</v>
      </c>
      <c r="G3501" s="2">
        <f ca="1">IF(A3501&lt;$G$2,"",IF(A3501=$G$2,AVERAGE(INDIRECT("C"&amp;A3501-$G$2+3):C3501),G3500+(2/($G$2+3))*(C3501-G3500)))</f>
        <v>64228.475446158162</v>
      </c>
      <c r="J3501">
        <f ca="1">IF(F3501="","",IF(C3501&lt;(F3501*(1-'inputs and tables'!$K$14)),0,IF(C3501&gt;(F3501*(1+'inputs and tables'!$K$14)),1,J3500)))</f>
        <v>0</v>
      </c>
      <c r="K3501">
        <f ca="1">IF(G3501="","",IF(C3501&lt;(G3501*(1-'inputs and tables'!$K$14)),0,IF(C3501&gt;(G3501*(1+'inputs and tables'!$K$14)),1,K3500)))</f>
        <v>0</v>
      </c>
      <c r="N3501" s="13">
        <f t="shared" si="165"/>
        <v>221015.72564683898</v>
      </c>
      <c r="O3501" s="10">
        <f ca="1">(O3500+(IF(J3500&lt;&gt;J3499,(-O3500*'inputs and tables'!$K$22-'inputs and tables'!$K$21)-O3500*'inputs and tables'!$K$22,0)*('inputs and tables'!$K$15+'inputs and tables'!$K$16)))*(IF(AND(J3500=0,'inputs and tables'!$K$16=1),(data!C3500/data!C3501-1)*'inputs and tables'!$K$18+1,1)*IF(AND(J3500=1,'inputs and tables'!$K$15=1),(data!C3501/data!C3500-1)*'inputs and tables'!$K$17+1,1))</f>
        <v>229737399.18870902</v>
      </c>
      <c r="P3501" s="10">
        <f ca="1">(P3500+(IF(K3500&lt;&gt;K3499,(-P3500*'inputs and tables'!$K$22-'inputs and tables'!$K$21)-P3500*'inputs and tables'!$K$22,0)*('inputs and tables'!$K$15+'inputs and tables'!$K$16)))*(IF(AND(K3500=0,'inputs and tables'!$K$16=1),data!C3500/data!C3501,1)*IF(AND(K3500=1,'inputs and tables'!$K$15=1),data!C3501/data!C3500,1))</f>
        <v>232952.01795447839</v>
      </c>
      <c r="R3501" s="36">
        <f ca="1">1-O3501/MAX($O$202:O3501)</f>
        <v>0.31856442933019324</v>
      </c>
      <c r="S3501" s="36">
        <f>1-N3501/MAX($N$202:N3501)</f>
        <v>0.16021020840352329</v>
      </c>
    </row>
    <row r="3502" spans="1:19" x14ac:dyDescent="0.4">
      <c r="A3502" s="17">
        <f t="shared" si="166"/>
        <v>3500</v>
      </c>
      <c r="B3502">
        <v>1722643200</v>
      </c>
      <c r="C3502">
        <v>60674.93</v>
      </c>
      <c r="D3502" s="14">
        <f t="shared" si="164"/>
        <v>45507</v>
      </c>
      <c r="F3502">
        <f ca="1">IF(A3502&lt;$F$2,"",AVERAGE(INDIRECT("C"&amp;A3502-$F$2+3):C3502))</f>
        <v>62591.903636363662</v>
      </c>
      <c r="G3502" s="2">
        <f ca="1">IF(A3502&lt;$G$2,"",IF(A3502=$G$2,AVERAGE(INDIRECT("C"&amp;A3502-$G$2+3):C3502),G3501+(2/($G$2+3))*(C3502-G3501)))</f>
        <v>64077.260746321641</v>
      </c>
      <c r="J3502">
        <f ca="1">IF(F3502="","",IF(C3502&lt;(F3502*(1-'inputs and tables'!$K$14)),0,IF(C3502&gt;(F3502*(1+'inputs and tables'!$K$14)),1,J3501)))</f>
        <v>0</v>
      </c>
      <c r="K3502">
        <f ca="1">IF(G3502="","",IF(C3502&lt;(G3502*(1-'inputs and tables'!$K$14)),0,IF(C3502&gt;(G3502*(1+'inputs and tables'!$K$14)),1,K3501)))</f>
        <v>0</v>
      </c>
      <c r="N3502" s="13">
        <f t="shared" si="165"/>
        <v>218341.53801864077</v>
      </c>
      <c r="O3502" s="10">
        <f ca="1">(O3501+(IF(J3501&lt;&gt;J3500,(-O3501*'inputs and tables'!$K$22-'inputs and tables'!$K$21)-O3501*'inputs and tables'!$K$22,0)*('inputs and tables'!$K$15+'inputs and tables'!$K$16)))*(IF(AND(J3501=0,'inputs and tables'!$K$16=1),(data!C3501/data!C3502-1)*'inputs and tables'!$K$18+1,1)*IF(AND(J3501=1,'inputs and tables'!$K$15=1),(data!C3502/data!C3501-1)*'inputs and tables'!$K$17+1,1))</f>
        <v>232086057.89707297</v>
      </c>
      <c r="P3502" s="10">
        <f ca="1">(P3501+(IF(K3501&lt;&gt;K3500,(-P3501*'inputs and tables'!$K$22-'inputs and tables'!$K$21)-P3501*'inputs and tables'!$K$22,0)*('inputs and tables'!$K$15+'inputs and tables'!$K$16)))*(IF(AND(K3501=0,'inputs and tables'!$K$16=1),data!C3501/data!C3502,1)*IF(AND(K3501=1,'inputs and tables'!$K$15=1),data!C3502/data!C3501,1))</f>
        <v>235333.54045595985</v>
      </c>
      <c r="R3502" s="36">
        <f ca="1">1-O3502/MAX($O$202:O3502)</f>
        <v>0.31159795546527425</v>
      </c>
      <c r="S3502" s="36">
        <f>1-N3502/MAX($N$202:N3502)</f>
        <v>0.17037127483624825</v>
      </c>
    </row>
    <row r="3503" spans="1:19" x14ac:dyDescent="0.4">
      <c r="A3503" s="17">
        <f t="shared" si="166"/>
        <v>3501</v>
      </c>
      <c r="B3503">
        <v>1722729600</v>
      </c>
      <c r="C3503">
        <v>58130.95</v>
      </c>
      <c r="D3503" s="14">
        <f t="shared" si="164"/>
        <v>45508</v>
      </c>
      <c r="F3503">
        <f ca="1">IF(A3503&lt;$F$2,"",AVERAGE(INDIRECT("C"&amp;A3503-$F$2+3):C3503))</f>
        <v>62455.782500000038</v>
      </c>
      <c r="G3503" s="2">
        <f ca="1">IF(A3503&lt;$G$2,"",IF(A3503=$G$2,AVERAGE(INDIRECT("C"&amp;A3503-$G$2+3):C3503),G3502+(2/($G$2+3))*(C3503-G3502)))</f>
        <v>63824.226246478167</v>
      </c>
      <c r="J3503">
        <f ca="1">IF(F3503="","",IF(C3503&lt;(F3503*(1-'inputs and tables'!$K$14)),0,IF(C3503&gt;(F3503*(1+'inputs and tables'!$K$14)),1,J3502)))</f>
        <v>0</v>
      </c>
      <c r="K3503">
        <f ca="1">IF(G3503="","",IF(C3503&lt;(G3503*(1-'inputs and tables'!$K$14)),0,IF(C3503&gt;(G3503*(1+'inputs and tables'!$K$14)),1,K3502)))</f>
        <v>0</v>
      </c>
      <c r="N3503" s="13">
        <f t="shared" si="165"/>
        <v>209186.90848897074</v>
      </c>
      <c r="O3503" s="10">
        <f ca="1">(O3502+(IF(J3502&lt;&gt;J3501,(-O3502*'inputs and tables'!$K$22-'inputs and tables'!$K$21)-O3502*'inputs and tables'!$K$22,0)*('inputs and tables'!$K$15+'inputs and tables'!$K$16)))*(IF(AND(J3502=0,'inputs and tables'!$K$16=1),(data!C3502/data!C3503-1)*'inputs and tables'!$K$18+1,1)*IF(AND(J3502=1,'inputs and tables'!$K$15=1),(data!C3503/data!C3502-1)*'inputs and tables'!$K$17+1,1))</f>
        <v>242242821.02530324</v>
      </c>
      <c r="P3503" s="10">
        <f ca="1">(P3502+(IF(K3502&lt;&gt;K3501,(-P3502*'inputs and tables'!$K$22-'inputs and tables'!$K$21)-P3502*'inputs and tables'!$K$22,0)*('inputs and tables'!$K$15+'inputs and tables'!$K$16)))*(IF(AND(K3502=0,'inputs and tables'!$K$16=1),data!C3502/data!C3503,1)*IF(AND(K3502=1,'inputs and tables'!$K$15=1),data!C3503/data!C3502,1))</f>
        <v>245632.42289722658</v>
      </c>
      <c r="R3503" s="36">
        <f ca="1">1-O3503/MAX($O$202:O3503)</f>
        <v>0.28147147321691157</v>
      </c>
      <c r="S3503" s="36">
        <f>1-N3503/MAX($N$202:N3503)</f>
        <v>0.20515596901293842</v>
      </c>
    </row>
    <row r="3504" spans="1:19" x14ac:dyDescent="0.4">
      <c r="A3504" s="17">
        <f t="shared" si="166"/>
        <v>3502</v>
      </c>
      <c r="B3504">
        <v>1722816000</v>
      </c>
      <c r="C3504">
        <v>54029.120000000003</v>
      </c>
      <c r="D3504" s="14">
        <f t="shared" si="164"/>
        <v>45509</v>
      </c>
      <c r="F3504">
        <f ca="1">IF(A3504&lt;$F$2,"",AVERAGE(INDIRECT("C"&amp;A3504-$F$2+3):C3504))</f>
        <v>62223.830454545474</v>
      </c>
      <c r="G3504" s="2">
        <f ca="1">IF(A3504&lt;$G$2,"",IF(A3504=$G$2,AVERAGE(INDIRECT("C"&amp;A3504-$G$2+3):C3504),G3503+(2/($G$2+3))*(C3504-G3503)))</f>
        <v>63407.413214713139</v>
      </c>
      <c r="J3504">
        <f ca="1">IF(F3504="","",IF(C3504&lt;(F3504*(1-'inputs and tables'!$K$14)),0,IF(C3504&gt;(F3504*(1+'inputs and tables'!$K$14)),1,J3503)))</f>
        <v>0</v>
      </c>
      <c r="K3504">
        <f ca="1">IF(G3504="","",IF(C3504&lt;(G3504*(1-'inputs and tables'!$K$14)),0,IF(C3504&gt;(G3504*(1+'inputs and tables'!$K$14)),1,K3503)))</f>
        <v>0</v>
      </c>
      <c r="N3504" s="13">
        <f t="shared" si="165"/>
        <v>194426.2837813526</v>
      </c>
      <c r="O3504" s="10">
        <f ca="1">(O3503+(IF(J3503&lt;&gt;J3502,(-O3503*'inputs and tables'!$K$22-'inputs and tables'!$K$21)-O3503*'inputs and tables'!$K$22,0)*('inputs and tables'!$K$15+'inputs and tables'!$K$16)))*(IF(AND(J3503=0,'inputs and tables'!$K$16=1),(data!C3503/data!C3504-1)*'inputs and tables'!$K$18+1,1)*IF(AND(J3503=1,'inputs and tables'!$K$15=1),(data!C3504/data!C3503-1)*'inputs and tables'!$K$17+1,1))</f>
        <v>260633623.44011617</v>
      </c>
      <c r="P3504" s="10">
        <f ca="1">(P3503+(IF(K3503&lt;&gt;K3502,(-P3503*'inputs and tables'!$K$22-'inputs and tables'!$K$21)-P3503*'inputs and tables'!$K$22,0)*('inputs and tables'!$K$15+'inputs and tables'!$K$16)))*(IF(AND(K3503=0,'inputs and tables'!$K$16=1),data!C3503/data!C3504,1)*IF(AND(K3503=1,'inputs and tables'!$K$15=1),data!C3504/data!C3503,1))</f>
        <v>264280.56007237453</v>
      </c>
      <c r="R3504" s="36">
        <f ca="1">1-O3504/MAX($O$202:O3504)</f>
        <v>0.22692159590973593</v>
      </c>
      <c r="S3504" s="36">
        <f>1-N3504/MAX($N$202:N3504)</f>
        <v>0.2612416702035032</v>
      </c>
    </row>
    <row r="3505" spans="1:19" x14ac:dyDescent="0.4">
      <c r="A3505" s="17">
        <f t="shared" si="166"/>
        <v>3503</v>
      </c>
      <c r="B3505">
        <v>1722902400</v>
      </c>
      <c r="C3505">
        <v>56048.08</v>
      </c>
      <c r="D3505" s="14">
        <f t="shared" si="164"/>
        <v>45510</v>
      </c>
      <c r="F3505">
        <f ca="1">IF(A3505&lt;$F$2,"",AVERAGE(INDIRECT("C"&amp;A3505-$F$2+3):C3505))</f>
        <v>62061.936136363664</v>
      </c>
      <c r="G3505" s="2">
        <f ca="1">IF(A3505&lt;$G$2,"",IF(A3505=$G$2,AVERAGE(INDIRECT("C"&amp;A3505-$G$2+3):C3505),G3504+(2/($G$2+3))*(C3505-G3504)))</f>
        <v>63094.250099193428</v>
      </c>
      <c r="J3505">
        <f ca="1">IF(F3505="","",IF(C3505&lt;(F3505*(1-'inputs and tables'!$K$14)),0,IF(C3505&gt;(F3505*(1+'inputs and tables'!$K$14)),1,J3504)))</f>
        <v>0</v>
      </c>
      <c r="K3505">
        <f ca="1">IF(G3505="","",IF(C3505&lt;(G3505*(1-'inputs and tables'!$K$14)),0,IF(C3505&gt;(G3505*(1+'inputs and tables'!$K$14)),1,K3504)))</f>
        <v>0</v>
      </c>
      <c r="N3505" s="13">
        <f t="shared" si="165"/>
        <v>201691.60459174521</v>
      </c>
      <c r="O3505" s="10">
        <f ca="1">(O3504+(IF(J3504&lt;&gt;J3503,(-O3504*'inputs and tables'!$K$22-'inputs and tables'!$K$21)-O3504*'inputs and tables'!$K$22,0)*('inputs and tables'!$K$15+'inputs and tables'!$K$16)))*(IF(AND(J3504=0,'inputs and tables'!$K$16=1),(data!C3504/data!C3505-1)*'inputs and tables'!$K$18+1,1)*IF(AND(J3504=1,'inputs and tables'!$K$15=1),(data!C3505/data!C3504-1)*'inputs and tables'!$K$17+1,1))</f>
        <v>251245097.36784649</v>
      </c>
      <c r="P3505" s="10">
        <f ca="1">(P3504+(IF(K3504&lt;&gt;K3503,(-P3504*'inputs and tables'!$K$22-'inputs and tables'!$K$21)-P3504*'inputs and tables'!$K$22,0)*('inputs and tables'!$K$15+'inputs and tables'!$K$16)))*(IF(AND(K3504=0,'inputs and tables'!$K$16=1),data!C3504/data!C3505,1)*IF(AND(K3504=1,'inputs and tables'!$K$15=1),data!C3505/data!C3504,1))</f>
        <v>254760.66430495982</v>
      </c>
      <c r="R3505" s="36">
        <f ca="1">1-O3505/MAX($O$202:O3505)</f>
        <v>0.25476937186784332</v>
      </c>
      <c r="S3505" s="36">
        <f>1-N3505/MAX($N$202:N3505)</f>
        <v>0.23363575107089585</v>
      </c>
    </row>
    <row r="3506" spans="1:19" x14ac:dyDescent="0.4">
      <c r="A3506" s="17">
        <f t="shared" si="166"/>
        <v>3504</v>
      </c>
      <c r="B3506">
        <v>1722988800</v>
      </c>
      <c r="C3506">
        <v>55148.1</v>
      </c>
      <c r="D3506" s="14">
        <f t="shared" si="164"/>
        <v>45511</v>
      </c>
      <c r="F3506">
        <f ca="1">IF(A3506&lt;$F$2,"",AVERAGE(INDIRECT("C"&amp;A3506-$F$2+3):C3506))</f>
        <v>61945.688409090944</v>
      </c>
      <c r="G3506" s="2">
        <f ca="1">IF(A3506&lt;$G$2,"",IF(A3506=$G$2,AVERAGE(INDIRECT("C"&amp;A3506-$G$2+3):C3506),G3505+(2/($G$2+3))*(C3506-G3505)))</f>
        <v>62756.116052419238</v>
      </c>
      <c r="J3506">
        <f ca="1">IF(F3506="","",IF(C3506&lt;(F3506*(1-'inputs and tables'!$K$14)),0,IF(C3506&gt;(F3506*(1+'inputs and tables'!$K$14)),1,J3505)))</f>
        <v>0</v>
      </c>
      <c r="K3506">
        <f ca="1">IF(G3506="","",IF(C3506&lt;(G3506*(1-'inputs and tables'!$K$14)),0,IF(C3506&gt;(G3506*(1+'inputs and tables'!$K$14)),1,K3505)))</f>
        <v>0</v>
      </c>
      <c r="N3506" s="13">
        <f t="shared" si="165"/>
        <v>198452.98499406266</v>
      </c>
      <c r="O3506" s="10">
        <f ca="1">(O3505+(IF(J3505&lt;&gt;J3504,(-O3505*'inputs and tables'!$K$22-'inputs and tables'!$K$21)-O3505*'inputs and tables'!$K$22,0)*('inputs and tables'!$K$15+'inputs and tables'!$K$16)))*(IF(AND(J3505=0,'inputs and tables'!$K$16=1),(data!C3505/data!C3506-1)*'inputs and tables'!$K$18+1,1)*IF(AND(J3505=1,'inputs and tables'!$K$15=1),(data!C3506/data!C3505-1)*'inputs and tables'!$K$17+1,1))</f>
        <v>255345248.82780823</v>
      </c>
      <c r="P3506" s="10">
        <f ca="1">(P3505+(IF(K3505&lt;&gt;K3504,(-P3505*'inputs and tables'!$K$22-'inputs and tables'!$K$21)-P3505*'inputs and tables'!$K$22,0)*('inputs and tables'!$K$15+'inputs and tables'!$K$16)))*(IF(AND(K3505=0,'inputs and tables'!$K$16=1),data!C3505/data!C3506,1)*IF(AND(K3505=1,'inputs and tables'!$K$15=1),data!C3506/data!C3505,1))</f>
        <v>258918.18745917873</v>
      </c>
      <c r="R3506" s="36">
        <f ca="1">1-O3506/MAX($O$202:O3506)</f>
        <v>0.24260770789925001</v>
      </c>
      <c r="S3506" s="36">
        <f>1-N3506/MAX($N$202:N3506)</f>
        <v>0.24594148030820817</v>
      </c>
    </row>
    <row r="3507" spans="1:19" x14ac:dyDescent="0.4">
      <c r="A3507" s="17">
        <f t="shared" si="166"/>
        <v>3505</v>
      </c>
      <c r="B3507">
        <v>1723075200</v>
      </c>
      <c r="C3507">
        <v>61705.58</v>
      </c>
      <c r="D3507" s="14">
        <f t="shared" si="164"/>
        <v>45512</v>
      </c>
      <c r="F3507">
        <f ca="1">IF(A3507&lt;$F$2,"",AVERAGE(INDIRECT("C"&amp;A3507-$F$2+3):C3507))</f>
        <v>61943.776363636396</v>
      </c>
      <c r="G3507" s="2">
        <f ca="1">IF(A3507&lt;$G$2,"",IF(A3507=$G$2,AVERAGE(INDIRECT("C"&amp;A3507-$G$2+3):C3507),G3506+(2/($G$2+3))*(C3507-G3506)))</f>
        <v>62711.412390614161</v>
      </c>
      <c r="J3507">
        <f ca="1">IF(F3507="","",IF(C3507&lt;(F3507*(1-'inputs and tables'!$K$14)),0,IF(C3507&gt;(F3507*(1+'inputs and tables'!$K$14)),1,J3506)))</f>
        <v>0</v>
      </c>
      <c r="K3507">
        <f ca="1">IF(G3507="","",IF(C3507&lt;(G3507*(1-'inputs and tables'!$K$14)),0,IF(C3507&gt;(G3507*(1+'inputs and tables'!$K$14)),1,K3506)))</f>
        <v>0</v>
      </c>
      <c r="N3507" s="13">
        <f t="shared" si="165"/>
        <v>222050.3796466231</v>
      </c>
      <c r="O3507" s="10">
        <f ca="1">(O3506+(IF(J3506&lt;&gt;J3505,(-O3506*'inputs and tables'!$K$22-'inputs and tables'!$K$21)-O3506*'inputs and tables'!$K$22,0)*('inputs and tables'!$K$15+'inputs and tables'!$K$16)))*(IF(AND(J3506=0,'inputs and tables'!$K$16=1),(data!C3506/data!C3507-1)*'inputs and tables'!$K$18+1,1)*IF(AND(J3506=1,'inputs and tables'!$K$15=1),(data!C3507/data!C3506-1)*'inputs and tables'!$K$17+1,1))</f>
        <v>228209593.31199625</v>
      </c>
      <c r="P3507" s="10">
        <f ca="1">(P3506+(IF(K3506&lt;&gt;K3505,(-P3506*'inputs and tables'!$K$22-'inputs and tables'!$K$21)-P3506*'inputs and tables'!$K$22,0)*('inputs and tables'!$K$15+'inputs and tables'!$K$16)))*(IF(AND(K3506=0,'inputs and tables'!$K$16=1),data!C3506/data!C3507,1)*IF(AND(K3506=1,'inputs and tables'!$K$15=1),data!C3507/data!C3506,1))</f>
        <v>231402.83413295093</v>
      </c>
      <c r="R3507" s="36">
        <f ca="1">1-O3507/MAX($O$202:O3507)</f>
        <v>0.32309613062544151</v>
      </c>
      <c r="S3507" s="36">
        <f>1-N3507/MAX($N$202:N3507)</f>
        <v>0.15627885073967285</v>
      </c>
    </row>
    <row r="3508" spans="1:19" x14ac:dyDescent="0.4">
      <c r="A3508" s="17">
        <f t="shared" si="166"/>
        <v>3506</v>
      </c>
      <c r="B3508">
        <v>1723161600</v>
      </c>
      <c r="C3508">
        <v>60862.13</v>
      </c>
      <c r="D3508" s="14">
        <f t="shared" si="164"/>
        <v>45513</v>
      </c>
      <c r="F3508">
        <f ca="1">IF(A3508&lt;$F$2,"",AVERAGE(INDIRECT("C"&amp;A3508-$F$2+3):C3508))</f>
        <v>61944.809318181848</v>
      </c>
      <c r="G3508" s="2">
        <f ca="1">IF(A3508&lt;$G$2,"",IF(A3508=$G$2,AVERAGE(INDIRECT("C"&amp;A3508-$G$2+3):C3508),G3507+(2/($G$2+3))*(C3508-G3507)))</f>
        <v>62632.719522928455</v>
      </c>
      <c r="J3508">
        <f ca="1">IF(F3508="","",IF(C3508&lt;(F3508*(1-'inputs and tables'!$K$14)),0,IF(C3508&gt;(F3508*(1+'inputs and tables'!$K$14)),1,J3507)))</f>
        <v>0</v>
      </c>
      <c r="K3508">
        <f ca="1">IF(G3508="","",IF(C3508&lt;(G3508*(1-'inputs and tables'!$K$14)),0,IF(C3508&gt;(G3508*(1+'inputs and tables'!$K$14)),1,K3507)))</f>
        <v>0</v>
      </c>
      <c r="N3508" s="13">
        <f t="shared" si="165"/>
        <v>219015.18586491089</v>
      </c>
      <c r="O3508" s="10">
        <f ca="1">(O3507+(IF(J3507&lt;&gt;J3506,(-O3507*'inputs and tables'!$K$22-'inputs and tables'!$K$21)-O3507*'inputs and tables'!$K$22,0)*('inputs and tables'!$K$15+'inputs and tables'!$K$16)))*(IF(AND(J3507=0,'inputs and tables'!$K$16=1),(data!C3507/data!C3508-1)*'inputs and tables'!$K$18+1,1)*IF(AND(J3507=1,'inputs and tables'!$K$15=1),(data!C3508/data!C3507-1)*'inputs and tables'!$K$17+1,1))</f>
        <v>231372206.60665098</v>
      </c>
      <c r="P3508" s="10">
        <f ca="1">(P3507+(IF(K3507&lt;&gt;K3506,(-P3507*'inputs and tables'!$K$22-'inputs and tables'!$K$21)-P3507*'inputs and tables'!$K$22,0)*('inputs and tables'!$K$15+'inputs and tables'!$K$16)))*(IF(AND(K3507=0,'inputs and tables'!$K$16=1),data!C3507/data!C3508,1)*IF(AND(K3507=1,'inputs and tables'!$K$15=1),data!C3508/data!C3507,1))</f>
        <v>234609.70054478105</v>
      </c>
      <c r="R3508" s="36">
        <f ca="1">1-O3508/MAX($O$202:O3508)</f>
        <v>0.31371534542084922</v>
      </c>
      <c r="S3508" s="36">
        <f>1-N3508/MAX($N$202:N3508)</f>
        <v>0.16781162627380808</v>
      </c>
    </row>
    <row r="3509" spans="1:19" x14ac:dyDescent="0.4">
      <c r="A3509" s="17">
        <f t="shared" si="166"/>
        <v>3507</v>
      </c>
      <c r="B3509">
        <v>1723248000</v>
      </c>
      <c r="C3509">
        <v>60935.02</v>
      </c>
      <c r="D3509" s="14">
        <f t="shared" si="164"/>
        <v>45514</v>
      </c>
      <c r="F3509">
        <f ca="1">IF(A3509&lt;$F$2,"",AVERAGE(INDIRECT("C"&amp;A3509-$F$2+3):C3509))</f>
        <v>61929.346363636381</v>
      </c>
      <c r="G3509" s="2">
        <f ca="1">IF(A3509&lt;$G$2,"",IF(A3509=$G$2,AVERAGE(INDIRECT("C"&amp;A3509-$G$2+3):C3509),G3508+(2/($G$2+3))*(C3509-G3508)))</f>
        <v>62560.476990037881</v>
      </c>
      <c r="J3509">
        <f ca="1">IF(F3509="","",IF(C3509&lt;(F3509*(1-'inputs and tables'!$K$14)),0,IF(C3509&gt;(F3509*(1+'inputs and tables'!$K$14)),1,J3508)))</f>
        <v>0</v>
      </c>
      <c r="K3509">
        <f ca="1">IF(G3509="","",IF(C3509&lt;(G3509*(1-'inputs and tables'!$K$14)),0,IF(C3509&gt;(G3509*(1+'inputs and tables'!$K$14)),1,K3508)))</f>
        <v>0</v>
      </c>
      <c r="N3509" s="13">
        <f t="shared" si="165"/>
        <v>219277.48389650614</v>
      </c>
      <c r="O3509" s="10">
        <f ca="1">(O3508+(IF(J3508&lt;&gt;J3507,(-O3508*'inputs and tables'!$K$22-'inputs and tables'!$K$21)-O3508*'inputs and tables'!$K$22,0)*('inputs and tables'!$K$15+'inputs and tables'!$K$16)))*(IF(AND(J3508=0,'inputs and tables'!$K$16=1),(data!C3508/data!C3509-1)*'inputs and tables'!$K$18+1,1)*IF(AND(J3508=1,'inputs and tables'!$K$15=1),(data!C3509/data!C3508-1)*'inputs and tables'!$K$17+1,1))</f>
        <v>231095440.96122149</v>
      </c>
      <c r="P3509" s="10">
        <f ca="1">(P3508+(IF(K3508&lt;&gt;K3507,(-P3508*'inputs and tables'!$K$22-'inputs and tables'!$K$21)-P3508*'inputs and tables'!$K$22,0)*('inputs and tables'!$K$15+'inputs and tables'!$K$16)))*(IF(AND(K3508=0,'inputs and tables'!$K$16=1),data!C3508/data!C3509,1)*IF(AND(K3508=1,'inputs and tables'!$K$15=1),data!C3509/data!C3508,1))</f>
        <v>234329.06223412309</v>
      </c>
      <c r="R3509" s="36">
        <f ca="1">1-O3509/MAX($O$202:O3509)</f>
        <v>0.31453627382084437</v>
      </c>
      <c r="S3509" s="36">
        <f>1-N3509/MAX($N$202:N3509)</f>
        <v>0.16681497678814428</v>
      </c>
    </row>
    <row r="3510" spans="1:19" x14ac:dyDescent="0.4">
      <c r="A3510" s="17">
        <f t="shared" si="166"/>
        <v>3508</v>
      </c>
      <c r="B3510">
        <v>1723334400</v>
      </c>
      <c r="C3510">
        <v>58722.49</v>
      </c>
      <c r="D3510" s="14">
        <f t="shared" si="164"/>
        <v>45515</v>
      </c>
      <c r="F3510">
        <f ca="1">IF(A3510&lt;$F$2,"",AVERAGE(INDIRECT("C"&amp;A3510-$F$2+3):C3510))</f>
        <v>61893.190454545482</v>
      </c>
      <c r="G3510" s="2">
        <f ca="1">IF(A3510&lt;$G$2,"",IF(A3510=$G$2,AVERAGE(INDIRECT("C"&amp;A3510-$G$2+3):C3510),G3509+(2/($G$2+3))*(C3510-G3509)))</f>
        <v>62397.158394717124</v>
      </c>
      <c r="J3510">
        <f ca="1">IF(F3510="","",IF(C3510&lt;(F3510*(1-'inputs and tables'!$K$14)),0,IF(C3510&gt;(F3510*(1+'inputs and tables'!$K$14)),1,J3509)))</f>
        <v>0</v>
      </c>
      <c r="K3510">
        <f ca="1">IF(G3510="","",IF(C3510&lt;(G3510*(1-'inputs and tables'!$K$14)),0,IF(C3510&gt;(G3510*(1+'inputs and tables'!$K$14)),1,K3509)))</f>
        <v>0</v>
      </c>
      <c r="N3510" s="13">
        <f t="shared" si="165"/>
        <v>211315.59250063007</v>
      </c>
      <c r="O3510" s="10">
        <f ca="1">(O3509+(IF(J3509&lt;&gt;J3508,(-O3509*'inputs and tables'!$K$22-'inputs and tables'!$K$21)-O3509*'inputs and tables'!$K$22,0)*('inputs and tables'!$K$15+'inputs and tables'!$K$16)))*(IF(AND(J3509=0,'inputs and tables'!$K$16=1),(data!C3509/data!C3510-1)*'inputs and tables'!$K$18+1,1)*IF(AND(J3509=1,'inputs and tables'!$K$15=1),(data!C3510/data!C3509-1)*'inputs and tables'!$K$17+1,1))</f>
        <v>239802592.1053561</v>
      </c>
      <c r="P3510" s="10">
        <f ca="1">(P3509+(IF(K3509&lt;&gt;K3508,(-P3509*'inputs and tables'!$K$22-'inputs and tables'!$K$21)-P3509*'inputs and tables'!$K$22,0)*('inputs and tables'!$K$15+'inputs and tables'!$K$16)))*(IF(AND(K3509=0,'inputs and tables'!$K$16=1),data!C3509/data!C3510,1)*IF(AND(K3509=1,'inputs and tables'!$K$15=1),data!C3510/data!C3509,1))</f>
        <v>243158.04888071906</v>
      </c>
      <c r="R3510" s="36">
        <f ca="1">1-O3510/MAX($O$202:O3510)</f>
        <v>0.28870955805856713</v>
      </c>
      <c r="S3510" s="36">
        <f>1-N3510/MAX($N$202:N3510)</f>
        <v>0.19706764363566365</v>
      </c>
    </row>
    <row r="3511" spans="1:19" x14ac:dyDescent="0.4">
      <c r="A3511" s="17">
        <f t="shared" si="166"/>
        <v>3509</v>
      </c>
      <c r="B3511">
        <v>1723420800</v>
      </c>
      <c r="C3511">
        <v>59358.78</v>
      </c>
      <c r="D3511" s="14">
        <f t="shared" si="164"/>
        <v>45516</v>
      </c>
      <c r="F3511">
        <f ca="1">IF(A3511&lt;$F$2,"",AVERAGE(INDIRECT("C"&amp;A3511-$F$2+3):C3511))</f>
        <v>61858.488409090925</v>
      </c>
      <c r="G3511" s="2">
        <f ca="1">IF(A3511&lt;$G$2,"",IF(A3511=$G$2,AVERAGE(INDIRECT("C"&amp;A3511-$G$2+3):C3511),G3510+(2/($G$2+3))*(C3511-G3510)))</f>
        <v>62267.865697069588</v>
      </c>
      <c r="J3511">
        <f ca="1">IF(F3511="","",IF(C3511&lt;(F3511*(1-'inputs and tables'!$K$14)),0,IF(C3511&gt;(F3511*(1+'inputs and tables'!$K$14)),1,J3510)))</f>
        <v>0</v>
      </c>
      <c r="K3511">
        <f ca="1">IF(G3511="","",IF(C3511&lt;(G3511*(1-'inputs and tables'!$K$14)),0,IF(C3511&gt;(G3511*(1+'inputs and tables'!$K$14)),1,K3510)))</f>
        <v>0</v>
      </c>
      <c r="N3511" s="13">
        <f t="shared" si="165"/>
        <v>213605.31145417283</v>
      </c>
      <c r="O3511" s="10">
        <f ca="1">(O3510+(IF(J3510&lt;&gt;J3509,(-O3510*'inputs and tables'!$K$22-'inputs and tables'!$K$21)-O3510*'inputs and tables'!$K$22,0)*('inputs and tables'!$K$15+'inputs and tables'!$K$16)))*(IF(AND(J3510=0,'inputs and tables'!$K$16=1),(data!C3510/data!C3511-1)*'inputs and tables'!$K$18+1,1)*IF(AND(J3510=1,'inputs and tables'!$K$15=1),(data!C3511/data!C3510-1)*'inputs and tables'!$K$17+1,1))</f>
        <v>237232054.24506456</v>
      </c>
      <c r="P3511" s="10">
        <f ca="1">(P3510+(IF(K3510&lt;&gt;K3509,(-P3510*'inputs and tables'!$K$22-'inputs and tables'!$K$21)-P3510*'inputs and tables'!$K$22,0)*('inputs and tables'!$K$15+'inputs and tables'!$K$16)))*(IF(AND(K3510=0,'inputs and tables'!$K$16=1),data!C3510/data!C3511,1)*IF(AND(K3510=1,'inputs and tables'!$K$15=1),data!C3511/data!C3510,1))</f>
        <v>240551.54256569181</v>
      </c>
      <c r="R3511" s="36">
        <f ca="1">1-O3511/MAX($O$202:O3511)</f>
        <v>0.29633415875458735</v>
      </c>
      <c r="S3511" s="36">
        <f>1-N3511/MAX($N$202:N3511)</f>
        <v>0.1883674364572715</v>
      </c>
    </row>
    <row r="3512" spans="1:19" x14ac:dyDescent="0.4">
      <c r="A3512" s="17">
        <f t="shared" si="166"/>
        <v>3510</v>
      </c>
      <c r="B3512">
        <v>1723507200</v>
      </c>
      <c r="C3512">
        <v>60603.19</v>
      </c>
      <c r="D3512" s="14">
        <f t="shared" ref="D3512:D3575" si="167">(B3512/86400)+DATE(1970,1,1)</f>
        <v>45517</v>
      </c>
      <c r="F3512">
        <f ca="1">IF(A3512&lt;$F$2,"",AVERAGE(INDIRECT("C"&amp;A3512-$F$2+3):C3512))</f>
        <v>61811.555000000022</v>
      </c>
      <c r="G3512" s="2">
        <f ca="1">IF(A3512&lt;$G$2,"",IF(A3512=$G$2,AVERAGE(INDIRECT("C"&amp;A3512-$G$2+3):C3512),G3511+(2/($G$2+3))*(C3512-G3511)))</f>
        <v>62197.028433364503</v>
      </c>
      <c r="J3512">
        <f ca="1">IF(F3512="","",IF(C3512&lt;(F3512*(1-'inputs and tables'!$K$14)),0,IF(C3512&gt;(F3512*(1+'inputs and tables'!$K$14)),1,J3511)))</f>
        <v>0</v>
      </c>
      <c r="K3512">
        <f ca="1">IF(G3512="","",IF(C3512&lt;(G3512*(1-'inputs and tables'!$K$14)),0,IF(C3512&gt;(G3512*(1+'inputs and tables'!$K$14)),1,K3511)))</f>
        <v>0</v>
      </c>
      <c r="N3512" s="13">
        <f t="shared" ref="N3512:N3575" si="168">(C3512/C3511)*N3511</f>
        <v>218083.37831516101</v>
      </c>
      <c r="O3512" s="10">
        <f ca="1">(O3511+(IF(J3511&lt;&gt;J3510,(-O3511*'inputs and tables'!$K$22-'inputs and tables'!$K$21)-O3511*'inputs and tables'!$K$22,0)*('inputs and tables'!$K$15+'inputs and tables'!$K$16)))*(IF(AND(J3511=0,'inputs and tables'!$K$16=1),(data!C3511/data!C3512-1)*'inputs and tables'!$K$18+1,1)*IF(AND(J3511=1,'inputs and tables'!$K$15=1),(data!C3512/data!C3511-1)*'inputs and tables'!$K$17+1,1))</f>
        <v>232360793.49751806</v>
      </c>
      <c r="P3512" s="10">
        <f ca="1">(P3511+(IF(K3511&lt;&gt;K3510,(-P3511*'inputs and tables'!$K$22-'inputs and tables'!$K$21)-P3511*'inputs and tables'!$K$22,0)*('inputs and tables'!$K$15+'inputs and tables'!$K$16)))*(IF(AND(K3511=0,'inputs and tables'!$K$16=1),data!C3511/data!C3512,1)*IF(AND(K3511=1,'inputs and tables'!$K$15=1),data!C3512/data!C3511,1))</f>
        <v>235612.12031606809</v>
      </c>
      <c r="R3512" s="36">
        <f ca="1">1-O3512/MAX($O$202:O3512)</f>
        <v>0.3107830484830687</v>
      </c>
      <c r="S3512" s="36">
        <f>1-N3512/MAX($N$202:N3512)</f>
        <v>0.17135219998512341</v>
      </c>
    </row>
    <row r="3513" spans="1:19" x14ac:dyDescent="0.4">
      <c r="A3513" s="17">
        <f t="shared" si="166"/>
        <v>3511</v>
      </c>
      <c r="B3513">
        <v>1723593600</v>
      </c>
      <c r="C3513">
        <v>58690.62</v>
      </c>
      <c r="D3513" s="14">
        <f t="shared" si="167"/>
        <v>45518</v>
      </c>
      <c r="F3513">
        <f ca="1">IF(A3513&lt;$F$2,"",AVERAGE(INDIRECT("C"&amp;A3513-$F$2+3):C3513))</f>
        <v>61717.475227272727</v>
      </c>
      <c r="G3513" s="2">
        <f ca="1">IF(A3513&lt;$G$2,"",IF(A3513=$G$2,AVERAGE(INDIRECT("C"&amp;A3513-$G$2+3):C3513),G3512+(2/($G$2+3))*(C3513-G3512)))</f>
        <v>62047.81956385963</v>
      </c>
      <c r="J3513">
        <f ca="1">IF(F3513="","",IF(C3513&lt;(F3513*(1-'inputs and tables'!$K$14)),0,IF(C3513&gt;(F3513*(1+'inputs and tables'!$K$14)),1,J3512)))</f>
        <v>0</v>
      </c>
      <c r="K3513">
        <f ca="1">IF(G3513="","",IF(C3513&lt;(G3513*(1-'inputs and tables'!$K$14)),0,IF(C3513&gt;(G3513*(1+'inputs and tables'!$K$14)),1,K3512)))</f>
        <v>0</v>
      </c>
      <c r="N3513" s="13">
        <f t="shared" si="168"/>
        <v>211200.90683363954</v>
      </c>
      <c r="O3513" s="10">
        <f ca="1">(O3512+(IF(J3512&lt;&gt;J3511,(-O3512*'inputs and tables'!$K$22-'inputs and tables'!$K$21)-O3512*'inputs and tables'!$K$22,0)*('inputs and tables'!$K$15+'inputs and tables'!$K$16)))*(IF(AND(J3512=0,'inputs and tables'!$K$16=1),(data!C3512/data!C3513-1)*'inputs and tables'!$K$18+1,1)*IF(AND(J3512=1,'inputs and tables'!$K$15=1),(data!C3513/data!C3512-1)*'inputs and tables'!$K$17+1,1))</f>
        <v>239932808.97153327</v>
      </c>
      <c r="P3513" s="10">
        <f ca="1">(P3512+(IF(K3512&lt;&gt;K3511,(-P3512*'inputs and tables'!$K$22-'inputs and tables'!$K$21)-P3512*'inputs and tables'!$K$22,0)*('inputs and tables'!$K$15+'inputs and tables'!$K$16)))*(IF(AND(K3512=0,'inputs and tables'!$K$16=1),data!C3512/data!C3513,1)*IF(AND(K3512=1,'inputs and tables'!$K$15=1),data!C3513/data!C3512,1))</f>
        <v>243290.08781671643</v>
      </c>
      <c r="R3513" s="36">
        <f ca="1">1-O3513/MAX($O$202:O3513)</f>
        <v>0.288323315309987</v>
      </c>
      <c r="S3513" s="36">
        <f>1-N3513/MAX($N$202:N3513)</f>
        <v>0.19750341286474993</v>
      </c>
    </row>
    <row r="3514" spans="1:19" x14ac:dyDescent="0.4">
      <c r="A3514" s="17">
        <f t="shared" si="166"/>
        <v>3512</v>
      </c>
      <c r="B3514">
        <v>1723680000</v>
      </c>
      <c r="C3514">
        <v>57543.61</v>
      </c>
      <c r="D3514" s="14">
        <f t="shared" si="167"/>
        <v>45519</v>
      </c>
      <c r="F3514">
        <f ca="1">IF(A3514&lt;$F$2,"",AVERAGE(INDIRECT("C"&amp;A3514-$F$2+3):C3514))</f>
        <v>61615.279545454541</v>
      </c>
      <c r="G3514" s="2">
        <f ca="1">IF(A3514&lt;$G$2,"",IF(A3514=$G$2,AVERAGE(INDIRECT("C"&amp;A3514-$G$2+3):C3514),G3513+(2/($G$2+3))*(C3514-G3513)))</f>
        <v>61856.151071780499</v>
      </c>
      <c r="J3514">
        <f ca="1">IF(F3514="","",IF(C3514&lt;(F3514*(1-'inputs and tables'!$K$14)),0,IF(C3514&gt;(F3514*(1+'inputs and tables'!$K$14)),1,J3513)))</f>
        <v>0</v>
      </c>
      <c r="K3514">
        <f ca="1">IF(G3514="","",IF(C3514&lt;(G3514*(1-'inputs and tables'!$K$14)),0,IF(C3514&gt;(G3514*(1+'inputs and tables'!$K$14)),1,K3513)))</f>
        <v>0</v>
      </c>
      <c r="N3514" s="13">
        <f t="shared" si="168"/>
        <v>207073.3383712983</v>
      </c>
      <c r="O3514" s="10">
        <f ca="1">(O3513+(IF(J3513&lt;&gt;J3512,(-O3513*'inputs and tables'!$K$22-'inputs and tables'!$K$21)-O3513*'inputs and tables'!$K$22,0)*('inputs and tables'!$K$15+'inputs and tables'!$K$16)))*(IF(AND(J3513=0,'inputs and tables'!$K$16=1),(data!C3513/data!C3514-1)*'inputs and tables'!$K$18+1,1)*IF(AND(J3513=1,'inputs and tables'!$K$15=1),(data!C3514/data!C3513-1)*'inputs and tables'!$K$17+1,1))</f>
        <v>244715361.390793</v>
      </c>
      <c r="P3514" s="10">
        <f ca="1">(P3513+(IF(K3513&lt;&gt;K3512,(-P3513*'inputs and tables'!$K$22-'inputs and tables'!$K$21)-P3513*'inputs and tables'!$K$22,0)*('inputs and tables'!$K$15+'inputs and tables'!$K$16)))*(IF(AND(K3513=0,'inputs and tables'!$K$16=1),data!C3513/data!C3514,1)*IF(AND(K3513=1,'inputs and tables'!$K$15=1),data!C3514/data!C3513,1))</f>
        <v>248139.56047973933</v>
      </c>
      <c r="R3514" s="36">
        <f ca="1">1-O3514/MAX($O$202:O3514)</f>
        <v>0.27413754778330091</v>
      </c>
      <c r="S3514" s="36">
        <f>1-N3514/MAX($N$202:N3514)</f>
        <v>0.21318686637759421</v>
      </c>
    </row>
    <row r="3515" spans="1:19" x14ac:dyDescent="0.4">
      <c r="A3515" s="17">
        <f t="shared" si="166"/>
        <v>3513</v>
      </c>
      <c r="B3515">
        <v>1723766400</v>
      </c>
      <c r="C3515">
        <v>58888.99</v>
      </c>
      <c r="D3515" s="14">
        <f t="shared" si="167"/>
        <v>45520</v>
      </c>
      <c r="F3515">
        <f ca="1">IF(A3515&lt;$F$2,"",AVERAGE(INDIRECT("C"&amp;A3515-$F$2+3):C3515))</f>
        <v>61586.733636363635</v>
      </c>
      <c r="G3515" s="2">
        <f ca="1">IF(A3515&lt;$G$2,"",IF(A3515=$G$2,AVERAGE(INDIRECT("C"&amp;A3515-$G$2+3):C3515),G3514+(2/($G$2+3))*(C3515-G3514)))</f>
        <v>61729.888898513243</v>
      </c>
      <c r="J3515">
        <f ca="1">IF(F3515="","",IF(C3515&lt;(F3515*(1-'inputs and tables'!$K$14)),0,IF(C3515&gt;(F3515*(1+'inputs and tables'!$K$14)),1,J3514)))</f>
        <v>0</v>
      </c>
      <c r="K3515">
        <f ca="1">IF(G3515="","",IF(C3515&lt;(G3515*(1-'inputs and tables'!$K$14)),0,IF(C3515&gt;(G3515*(1+'inputs and tables'!$K$14)),1,K3514)))</f>
        <v>0</v>
      </c>
      <c r="N3515" s="13">
        <f t="shared" si="168"/>
        <v>211914.75044082224</v>
      </c>
      <c r="O3515" s="10">
        <f ca="1">(O3514+(IF(J3514&lt;&gt;J3513,(-O3514*'inputs and tables'!$K$22-'inputs and tables'!$K$21)-O3514*'inputs and tables'!$K$22,0)*('inputs and tables'!$K$15+'inputs and tables'!$K$16)))*(IF(AND(J3514=0,'inputs and tables'!$K$16=1),(data!C3514/data!C3515-1)*'inputs and tables'!$K$18+1,1)*IF(AND(J3514=1,'inputs and tables'!$K$15=1),(data!C3515/data!C3514-1)*'inputs and tables'!$K$17+1,1))</f>
        <v>239124585.374632</v>
      </c>
      <c r="P3515" s="10">
        <f ca="1">(P3514+(IF(K3514&lt;&gt;K3513,(-P3514*'inputs and tables'!$K$22-'inputs and tables'!$K$21)-P3514*'inputs and tables'!$K$22,0)*('inputs and tables'!$K$15+'inputs and tables'!$K$16)))*(IF(AND(K3514=0,'inputs and tables'!$K$16=1),data!C3514/data!C3515,1)*IF(AND(K3514=1,'inputs and tables'!$K$15=1),data!C3515/data!C3514,1))</f>
        <v>242470.55508708052</v>
      </c>
      <c r="R3515" s="36">
        <f ca="1">1-O3515/MAX($O$202:O3515)</f>
        <v>0.29072062767588014</v>
      </c>
      <c r="S3515" s="36">
        <f>1-N3515/MAX($N$202:N3515)</f>
        <v>0.19479103313541635</v>
      </c>
    </row>
    <row r="3516" spans="1:19" x14ac:dyDescent="0.4">
      <c r="A3516" s="17">
        <f t="shared" si="166"/>
        <v>3514</v>
      </c>
      <c r="B3516">
        <v>1723852800</v>
      </c>
      <c r="C3516">
        <v>59497.49</v>
      </c>
      <c r="D3516" s="14">
        <f t="shared" si="167"/>
        <v>45521</v>
      </c>
      <c r="F3516">
        <f ca="1">IF(A3516&lt;$F$2,"",AVERAGE(INDIRECT("C"&amp;A3516-$F$2+3):C3516))</f>
        <v>61642.537045454555</v>
      </c>
      <c r="G3516" s="2">
        <f ca="1">IF(A3516&lt;$G$2,"",IF(A3516=$G$2,AVERAGE(INDIRECT("C"&amp;A3516-$G$2+3):C3516),G3515+(2/($G$2+3))*(C3516-G3515)))</f>
        <v>61634.893200704166</v>
      </c>
      <c r="J3516">
        <f ca="1">IF(F3516="","",IF(C3516&lt;(F3516*(1-'inputs and tables'!$K$14)),0,IF(C3516&gt;(F3516*(1+'inputs and tables'!$K$14)),1,J3515)))</f>
        <v>0</v>
      </c>
      <c r="K3516">
        <f ca="1">IF(G3516="","",IF(C3516&lt;(G3516*(1-'inputs and tables'!$K$14)),0,IF(C3516&gt;(G3516*(1+'inputs and tables'!$K$14)),1,K3515)))</f>
        <v>0</v>
      </c>
      <c r="N3516" s="13">
        <f t="shared" si="168"/>
        <v>214104.4657958188</v>
      </c>
      <c r="O3516" s="10">
        <f ca="1">(O3515+(IF(J3515&lt;&gt;J3514,(-O3515*'inputs and tables'!$K$22-'inputs and tables'!$K$21)-O3515*'inputs and tables'!$K$22,0)*('inputs and tables'!$K$15+'inputs and tables'!$K$16)))*(IF(AND(J3515=0,'inputs and tables'!$K$16=1),(data!C3515/data!C3516-1)*'inputs and tables'!$K$18+1,1)*IF(AND(J3515=1,'inputs and tables'!$K$15=1),(data!C3516/data!C3515-1)*'inputs and tables'!$K$17+1,1))</f>
        <v>236678981.19535547</v>
      </c>
      <c r="P3516" s="10">
        <f ca="1">(P3515+(IF(K3515&lt;&gt;K3514,(-P3515*'inputs and tables'!$K$22-'inputs and tables'!$K$21)-P3515*'inputs and tables'!$K$22,0)*('inputs and tables'!$K$15+'inputs and tables'!$K$16)))*(IF(AND(K3515=0,'inputs and tables'!$K$16=1),data!C3515/data!C3516,1)*IF(AND(K3515=1,'inputs and tables'!$K$15=1),data!C3516/data!C3515,1))</f>
        <v>239990.73059750142</v>
      </c>
      <c r="R3516" s="36">
        <f ca="1">1-O3516/MAX($O$202:O3516)</f>
        <v>0.29797465634262266</v>
      </c>
      <c r="S3516" s="36">
        <f>1-N3516/MAX($N$202:N3516)</f>
        <v>0.18647080797385229</v>
      </c>
    </row>
    <row r="3517" spans="1:19" x14ac:dyDescent="0.4">
      <c r="A3517" s="17">
        <f t="shared" si="166"/>
        <v>3515</v>
      </c>
      <c r="B3517">
        <v>1723939200</v>
      </c>
      <c r="C3517">
        <v>58437.9</v>
      </c>
      <c r="D3517" s="14">
        <f t="shared" si="167"/>
        <v>45522</v>
      </c>
      <c r="F3517">
        <f ca="1">IF(A3517&lt;$F$2,"",AVERAGE(INDIRECT("C"&amp;A3517-$F$2+3):C3517))</f>
        <v>61683.411363636369</v>
      </c>
      <c r="G3517" s="2">
        <f ca="1">IF(A3517&lt;$G$2,"",IF(A3517=$G$2,AVERAGE(INDIRECT("C"&amp;A3517-$G$2+3):C3517),G3516+(2/($G$2+3))*(C3517-G3516)))</f>
        <v>61498.850936844414</v>
      </c>
      <c r="J3517">
        <f ca="1">IF(F3517="","",IF(C3517&lt;(F3517*(1-'inputs and tables'!$K$14)),0,IF(C3517&gt;(F3517*(1+'inputs and tables'!$K$14)),1,J3516)))</f>
        <v>0</v>
      </c>
      <c r="K3517">
        <f ca="1">IF(G3517="","",IF(C3517&lt;(G3517*(1-'inputs and tables'!$K$14)),0,IF(C3517&gt;(G3517*(1+'inputs and tables'!$K$14)),1,K3516)))</f>
        <v>0</v>
      </c>
      <c r="N3517" s="13">
        <f t="shared" si="168"/>
        <v>210291.48224117488</v>
      </c>
      <c r="O3517" s="10">
        <f ca="1">(O3516+(IF(J3516&lt;&gt;J3515,(-O3516*'inputs and tables'!$K$22-'inputs and tables'!$K$21)-O3516*'inputs and tables'!$K$22,0)*('inputs and tables'!$K$15+'inputs and tables'!$K$16)))*(IF(AND(J3516=0,'inputs and tables'!$K$16=1),(data!C3516/data!C3517-1)*'inputs and tables'!$K$18+1,1)*IF(AND(J3516=1,'inputs and tables'!$K$15=1),(data!C3517/data!C3516-1)*'inputs and tables'!$K$17+1,1))</f>
        <v>240970420.17048612</v>
      </c>
      <c r="P3517" s="10">
        <f ca="1">(P3516+(IF(K3516&lt;&gt;K3515,(-P3516*'inputs and tables'!$K$22-'inputs and tables'!$K$21)-P3516*'inputs and tables'!$K$22,0)*('inputs and tables'!$K$15+'inputs and tables'!$K$16)))*(IF(AND(K3516=0,'inputs and tables'!$K$16=1),data!C3516/data!C3517,1)*IF(AND(K3516=1,'inputs and tables'!$K$15=1),data!C3517/data!C3516,1))</f>
        <v>244342.21787260554</v>
      </c>
      <c r="R3517" s="36">
        <f ca="1">1-O3517/MAX($O$202:O3517)</f>
        <v>0.28524560492417816</v>
      </c>
      <c r="S3517" s="36">
        <f>1-N3517/MAX($N$202:N3517)</f>
        <v>0.20095893842404411</v>
      </c>
    </row>
    <row r="3518" spans="1:19" x14ac:dyDescent="0.4">
      <c r="A3518" s="17">
        <f t="shared" si="166"/>
        <v>3516</v>
      </c>
      <c r="B3518">
        <v>1724025600</v>
      </c>
      <c r="C3518">
        <v>59452.67</v>
      </c>
      <c r="D3518" s="14">
        <f t="shared" si="167"/>
        <v>45523</v>
      </c>
      <c r="F3518">
        <f ca="1">IF(A3518&lt;$F$2,"",AVERAGE(INDIRECT("C"&amp;A3518-$F$2+3):C3518))</f>
        <v>61710.864090909105</v>
      </c>
      <c r="G3518" s="2">
        <f ca="1">IF(A3518&lt;$G$2,"",IF(A3518=$G$2,AVERAGE(INDIRECT("C"&amp;A3518-$G$2+3):C3518),G3517+(2/($G$2+3))*(C3518-G3517)))</f>
        <v>61411.779407616988</v>
      </c>
      <c r="J3518">
        <f ca="1">IF(F3518="","",IF(C3518&lt;(F3518*(1-'inputs and tables'!$K$14)),0,IF(C3518&gt;(F3518*(1+'inputs and tables'!$K$14)),1,J3517)))</f>
        <v>0</v>
      </c>
      <c r="K3518">
        <f ca="1">IF(G3518="","",IF(C3518&lt;(G3518*(1-'inputs and tables'!$K$14)),0,IF(C3518&gt;(G3518*(1+'inputs and tables'!$K$14)),1,K3517)))</f>
        <v>0</v>
      </c>
      <c r="N3518" s="13">
        <f t="shared" si="168"/>
        <v>213943.17895570223</v>
      </c>
      <c r="O3518" s="10">
        <f ca="1">(O3517+(IF(J3517&lt;&gt;J3516,(-O3517*'inputs and tables'!$K$22-'inputs and tables'!$K$21)-O3517*'inputs and tables'!$K$22,0)*('inputs and tables'!$K$15+'inputs and tables'!$K$16)))*(IF(AND(J3517=0,'inputs and tables'!$K$16=1),(data!C3517/data!C3518-1)*'inputs and tables'!$K$18+1,1)*IF(AND(J3517=1,'inputs and tables'!$K$15=1),(data!C3518/data!C3517-1)*'inputs and tables'!$K$17+1,1))</f>
        <v>236857408.0336653</v>
      </c>
      <c r="P3518" s="10">
        <f ca="1">(P3517+(IF(K3517&lt;&gt;K3516,(-P3517*'inputs and tables'!$K$22-'inputs and tables'!$K$21)-P3517*'inputs and tables'!$K$22,0)*('inputs and tables'!$K$15+'inputs and tables'!$K$16)))*(IF(AND(K3517=0,'inputs and tables'!$K$16=1),data!C3517/data!C3518,1)*IF(AND(K3517=1,'inputs and tables'!$K$15=1),data!C3518/data!C3517,1))</f>
        <v>240171.65408748735</v>
      </c>
      <c r="R3518" s="36">
        <f ca="1">1-O3518/MAX($O$202:O3518)</f>
        <v>0.29744541558854509</v>
      </c>
      <c r="S3518" s="36">
        <f>1-N3518/MAX($N$202:N3518)</f>
        <v>0.18708364690851331</v>
      </c>
    </row>
    <row r="3519" spans="1:19" x14ac:dyDescent="0.4">
      <c r="A3519" s="17">
        <f t="shared" si="166"/>
        <v>3517</v>
      </c>
      <c r="B3519">
        <v>1724112000</v>
      </c>
      <c r="C3519">
        <v>59017.59</v>
      </c>
      <c r="D3519" s="14">
        <f t="shared" si="167"/>
        <v>45524</v>
      </c>
      <c r="F3519">
        <f ca="1">IF(A3519&lt;$F$2,"",AVERAGE(INDIRECT("C"&amp;A3519-$F$2+3):C3519))</f>
        <v>61782.761818181818</v>
      </c>
      <c r="G3519" s="2">
        <f ca="1">IF(A3519&lt;$G$2,"",IF(A3519=$G$2,AVERAGE(INDIRECT("C"&amp;A3519-$G$2+3):C3519),G3518+(2/($G$2+3))*(C3519-G3518)))</f>
        <v>61309.899007292865</v>
      </c>
      <c r="J3519">
        <f ca="1">IF(F3519="","",IF(C3519&lt;(F3519*(1-'inputs and tables'!$K$14)),0,IF(C3519&gt;(F3519*(1+'inputs and tables'!$K$14)),1,J3518)))</f>
        <v>0</v>
      </c>
      <c r="K3519">
        <f ca="1">IF(G3519="","",IF(C3519&lt;(G3519*(1-'inputs and tables'!$K$14)),0,IF(C3519&gt;(G3519*(1+'inputs and tables'!$K$14)),1,K3518)))</f>
        <v>0</v>
      </c>
      <c r="N3519" s="13">
        <f t="shared" si="168"/>
        <v>212377.52348051418</v>
      </c>
      <c r="O3519" s="10">
        <f ca="1">(O3518+(IF(J3518&lt;&gt;J3517,(-O3518*'inputs and tables'!$K$22-'inputs and tables'!$K$21)-O3518*'inputs and tables'!$K$22,0)*('inputs and tables'!$K$15+'inputs and tables'!$K$16)))*(IF(AND(J3518=0,'inputs and tables'!$K$16=1),(data!C3518/data!C3519-1)*'inputs and tables'!$K$18+1,1)*IF(AND(J3518=1,'inputs and tables'!$K$15=1),(data!C3519/data!C3518-1)*'inputs and tables'!$K$17+1,1))</f>
        <v>238603530.18279555</v>
      </c>
      <c r="P3519" s="10">
        <f ca="1">(P3518+(IF(K3518&lt;&gt;K3517,(-P3518*'inputs and tables'!$K$22-'inputs and tables'!$K$21)-P3518*'inputs and tables'!$K$22,0)*('inputs and tables'!$K$15+'inputs and tables'!$K$16)))*(IF(AND(K3518=0,'inputs and tables'!$K$16=1),data!C3518/data!C3519,1)*IF(AND(K3518=1,'inputs and tables'!$K$15=1),data!C3519/data!C3518,1))</f>
        <v>241942.20898917658</v>
      </c>
      <c r="R3519" s="36">
        <f ca="1">1-O3519/MAX($O$202:O3519)</f>
        <v>0.2922661554970073</v>
      </c>
      <c r="S3519" s="36">
        <f>1-N3519/MAX($N$202:N3519)</f>
        <v>0.1930326420823727</v>
      </c>
    </row>
    <row r="3520" spans="1:19" x14ac:dyDescent="0.4">
      <c r="A3520" s="17">
        <f t="shared" si="166"/>
        <v>3518</v>
      </c>
      <c r="B3520">
        <v>1724198400</v>
      </c>
      <c r="C3520">
        <v>61163.28</v>
      </c>
      <c r="D3520" s="14">
        <f t="shared" si="167"/>
        <v>45525</v>
      </c>
      <c r="F3520">
        <f ca="1">IF(A3520&lt;$F$2,"",AVERAGE(INDIRECT("C"&amp;A3520-$F$2+3):C3520))</f>
        <v>61884.212954545445</v>
      </c>
      <c r="G3520" s="2">
        <f ca="1">IF(A3520&lt;$G$2,"",IF(A3520=$G$2,AVERAGE(INDIRECT("C"&amp;A3520-$G$2+3):C3520),G3519+(2/($G$2+3))*(C3520-G3519)))</f>
        <v>61303.659900599552</v>
      </c>
      <c r="J3520">
        <f ca="1">IF(F3520="","",IF(C3520&lt;(F3520*(1-'inputs and tables'!$K$14)),0,IF(C3520&gt;(F3520*(1+'inputs and tables'!$K$14)),1,J3519)))</f>
        <v>0</v>
      </c>
      <c r="K3520">
        <f ca="1">IF(G3520="","",IF(C3520&lt;(G3520*(1-'inputs and tables'!$K$14)),0,IF(C3520&gt;(G3520*(1+'inputs and tables'!$K$14)),1,K3519)))</f>
        <v>0</v>
      </c>
      <c r="N3520" s="13">
        <f t="shared" si="168"/>
        <v>220098.88804922841</v>
      </c>
      <c r="O3520" s="10">
        <f ca="1">(O3519+(IF(J3519&lt;&gt;J3518,(-O3519*'inputs and tables'!$K$22-'inputs and tables'!$K$21)-O3519*'inputs and tables'!$K$22,0)*('inputs and tables'!$K$15+'inputs and tables'!$K$16)))*(IF(AND(J3519=0,'inputs and tables'!$K$16=1),(data!C3519/data!C3520-1)*'inputs and tables'!$K$18+1,1)*IF(AND(J3519=1,'inputs and tables'!$K$15=1),(data!C3520/data!C3519-1)*'inputs and tables'!$K$17+1,1))</f>
        <v>230232997.9177188</v>
      </c>
      <c r="P3520" s="10">
        <f ca="1">(P3519+(IF(K3519&lt;&gt;K3518,(-P3519*'inputs and tables'!$K$22-'inputs and tables'!$K$21)-P3519*'inputs and tables'!$K$22,0)*('inputs and tables'!$K$15+'inputs and tables'!$K$16)))*(IF(AND(K3519=0,'inputs and tables'!$K$16=1),data!C3519/data!C3520,1)*IF(AND(K3519=1,'inputs and tables'!$K$15=1),data!C3520/data!C3519,1))</f>
        <v>233454.55138798209</v>
      </c>
      <c r="R3520" s="36">
        <f ca="1">1-O3520/MAX($O$202:O3520)</f>
        <v>0.31709440919451382</v>
      </c>
      <c r="S3520" s="36">
        <f>1-N3520/MAX($N$202:N3520)</f>
        <v>0.16369390103567338</v>
      </c>
    </row>
    <row r="3521" spans="1:19" x14ac:dyDescent="0.4">
      <c r="A3521" s="17">
        <f t="shared" si="166"/>
        <v>3519</v>
      </c>
      <c r="B3521">
        <v>1724284800</v>
      </c>
      <c r="C3521">
        <v>60383.29</v>
      </c>
      <c r="D3521" s="14">
        <f t="shared" si="167"/>
        <v>45526</v>
      </c>
      <c r="F3521">
        <f ca="1">IF(A3521&lt;$F$2,"",AVERAGE(INDIRECT("C"&amp;A3521-$F$2+3):C3521))</f>
        <v>61937.290909090902</v>
      </c>
      <c r="G3521" s="2">
        <f ca="1">IF(A3521&lt;$G$2,"",IF(A3521=$G$2,AVERAGE(INDIRECT("C"&amp;A3521-$G$2+3):C3521),G3520+(2/($G$2+3))*(C3521-G3520)))</f>
        <v>61264.495223978294</v>
      </c>
      <c r="J3521">
        <f ca="1">IF(F3521="","",IF(C3521&lt;(F3521*(1-'inputs and tables'!$K$14)),0,IF(C3521&gt;(F3521*(1+'inputs and tables'!$K$14)),1,J3520)))</f>
        <v>0</v>
      </c>
      <c r="K3521">
        <f ca="1">IF(G3521="","",IF(C3521&lt;(G3521*(1-'inputs and tables'!$K$14)),0,IF(C3521&gt;(G3521*(1+'inputs and tables'!$K$14)),1,K3520)))</f>
        <v>0</v>
      </c>
      <c r="N3521" s="13">
        <f t="shared" si="168"/>
        <v>217292.05800856484</v>
      </c>
      <c r="O3521" s="10">
        <f ca="1">(O3520+(IF(J3520&lt;&gt;J3519,(-O3520*'inputs and tables'!$K$22-'inputs and tables'!$K$21)-O3520*'inputs and tables'!$K$22,0)*('inputs and tables'!$K$15+'inputs and tables'!$K$16)))*(IF(AND(J3520=0,'inputs and tables'!$K$16=1),(data!C3520/data!C3521-1)*'inputs and tables'!$K$18+1,1)*IF(AND(J3520=1,'inputs and tables'!$K$15=1),(data!C3521/data!C3520-1)*'inputs and tables'!$K$17+1,1))</f>
        <v>233206990.16037139</v>
      </c>
      <c r="P3521" s="10">
        <f ca="1">(P3520+(IF(K3520&lt;&gt;K3519,(-P3520*'inputs and tables'!$K$22-'inputs and tables'!$K$21)-P3520*'inputs and tables'!$K$22,0)*('inputs and tables'!$K$15+'inputs and tables'!$K$16)))*(IF(AND(K3520=0,'inputs and tables'!$K$16=1),data!C3520/data!C3521,1)*IF(AND(K3520=1,'inputs and tables'!$K$15=1),data!C3521/data!C3520,1))</f>
        <v>236470.15745279094</v>
      </c>
      <c r="R3521" s="36">
        <f ca="1">1-O3521/MAX($O$202:O3521)</f>
        <v>0.30827310231023553</v>
      </c>
      <c r="S3521" s="36">
        <f>1-N3521/MAX($N$202:N3521)</f>
        <v>0.17435896664581041</v>
      </c>
    </row>
    <row r="3522" spans="1:19" x14ac:dyDescent="0.4">
      <c r="A3522" s="17">
        <f t="shared" si="166"/>
        <v>3520</v>
      </c>
      <c r="B3522">
        <v>1724371200</v>
      </c>
      <c r="C3522">
        <v>64086.720000000001</v>
      </c>
      <c r="D3522" s="14">
        <f t="shared" si="167"/>
        <v>45527</v>
      </c>
      <c r="F3522">
        <f ca="1">IF(A3522&lt;$F$2,"",AVERAGE(INDIRECT("C"&amp;A3522-$F$2+3):C3522))</f>
        <v>62082.157500000001</v>
      </c>
      <c r="G3522" s="2">
        <f ca="1">IF(A3522&lt;$G$2,"",IF(A3522=$G$2,AVERAGE(INDIRECT("C"&amp;A3522-$G$2+3):C3522),G3521+(2/($G$2+3))*(C3522-G3521)))</f>
        <v>61384.58989529837</v>
      </c>
      <c r="J3522">
        <f ca="1">IF(F3522="","",IF(C3522&lt;(F3522*(1-'inputs and tables'!$K$14)),0,IF(C3522&gt;(F3522*(1+'inputs and tables'!$K$14)),1,J3521)))</f>
        <v>1</v>
      </c>
      <c r="K3522">
        <f ca="1">IF(G3522="","",IF(C3522&lt;(G3522*(1-'inputs and tables'!$K$14)),0,IF(C3522&gt;(G3522*(1+'inputs and tables'!$K$14)),1,K3521)))</f>
        <v>1</v>
      </c>
      <c r="N3522" s="13">
        <f t="shared" si="168"/>
        <v>230619.02191514662</v>
      </c>
      <c r="O3522" s="10">
        <f ca="1">(O3521+(IF(J3521&lt;&gt;J3520,(-O3521*'inputs and tables'!$K$22-'inputs and tables'!$K$21)-O3521*'inputs and tables'!$K$22,0)*('inputs and tables'!$K$15+'inputs and tables'!$K$16)))*(IF(AND(J3521=0,'inputs and tables'!$K$16=1),(data!C3521/data!C3522-1)*'inputs and tables'!$K$18+1,1)*IF(AND(J3521=1,'inputs and tables'!$K$15=1),(data!C3522/data!C3521-1)*'inputs and tables'!$K$17+1,1))</f>
        <v>219730473.28496221</v>
      </c>
      <c r="P3522" s="10">
        <f ca="1">(P3521+(IF(K3521&lt;&gt;K3520,(-P3521*'inputs and tables'!$K$22-'inputs and tables'!$K$21)-P3521*'inputs and tables'!$K$22,0)*('inputs and tables'!$K$15+'inputs and tables'!$K$16)))*(IF(AND(K3521=0,'inputs and tables'!$K$16=1),data!C3521/data!C3522,1)*IF(AND(K3521=1,'inputs and tables'!$K$15=1),data!C3522/data!C3521,1))</f>
        <v>222805.06934693392</v>
      </c>
      <c r="R3522" s="36">
        <f ca="1">1-O3522/MAX($O$202:O3522)</f>
        <v>0.34824647190554647</v>
      </c>
      <c r="S3522" s="36">
        <f>1-N3522/MAX($N$202:N3522)</f>
        <v>0.12372072265223355</v>
      </c>
    </row>
    <row r="3523" spans="1:19" x14ac:dyDescent="0.4">
      <c r="A3523" s="17">
        <f t="shared" si="166"/>
        <v>3521</v>
      </c>
      <c r="B3523">
        <v>1724457600</v>
      </c>
      <c r="C3523">
        <v>64179.63</v>
      </c>
      <c r="D3523" s="14">
        <f t="shared" si="167"/>
        <v>45528</v>
      </c>
      <c r="F3523">
        <f ca="1">IF(A3523&lt;$F$2,"",AVERAGE(INDIRECT("C"&amp;A3523-$F$2+3):C3523))</f>
        <v>62237.586136363636</v>
      </c>
      <c r="G3523" s="2">
        <f ca="1">IF(A3523&lt;$G$2,"",IF(A3523=$G$2,AVERAGE(INDIRECT("C"&amp;A3523-$G$2+3):C3523),G3522+(2/($G$2+3))*(C3523-G3522)))</f>
        <v>61503.527772094181</v>
      </c>
      <c r="J3523">
        <f ca="1">IF(F3523="","",IF(C3523&lt;(F3523*(1-'inputs and tables'!$K$14)),0,IF(C3523&gt;(F3523*(1+'inputs and tables'!$K$14)),1,J3522)))</f>
        <v>1</v>
      </c>
      <c r="K3523">
        <f ca="1">IF(G3523="","",IF(C3523&lt;(G3523*(1-'inputs and tables'!$K$14)),0,IF(C3523&gt;(G3523*(1+'inputs and tables'!$K$14)),1,K3522)))</f>
        <v>1</v>
      </c>
      <c r="N3523" s="13">
        <f t="shared" si="168"/>
        <v>230953.3628414124</v>
      </c>
      <c r="O3523" s="10">
        <f ca="1">(O3522+(IF(J3522&lt;&gt;J3521,(-O3522*'inputs and tables'!$K$22-'inputs and tables'!$K$21)-O3522*'inputs and tables'!$K$22,0)*('inputs and tables'!$K$15+'inputs and tables'!$K$16)))*(IF(AND(J3522=0,'inputs and tables'!$K$16=1),(data!C3522/data!C3523-1)*'inputs and tables'!$K$18+1,1)*IF(AND(J3522=1,'inputs and tables'!$K$15=1),(data!C3523/data!C3522-1)*'inputs and tables'!$K$17+1,1))</f>
        <v>220006328.05281499</v>
      </c>
      <c r="P3523" s="10">
        <f ca="1">(P3522+(IF(K3522&lt;&gt;K3521,(-P3522*'inputs and tables'!$K$22-'inputs and tables'!$K$21)-P3522*'inputs and tables'!$K$22,0)*('inputs and tables'!$K$15+'inputs and tables'!$K$16)))*(IF(AND(K3522=0,'inputs and tables'!$K$16=1),data!C3522/data!C3523,1)*IF(AND(K3522=1,'inputs and tables'!$K$15=1),data!C3523/data!C3522,1))</f>
        <v>222681.82579768382</v>
      </c>
      <c r="R3523" s="36">
        <f ca="1">1-O3523/MAX($O$202:O3523)</f>
        <v>0.34742824530501226</v>
      </c>
      <c r="S3523" s="36">
        <f>1-N3523/MAX($N$202:N3523)</f>
        <v>0.12245033297308661</v>
      </c>
    </row>
    <row r="3524" spans="1:19" x14ac:dyDescent="0.4">
      <c r="A3524" s="17">
        <f t="shared" si="166"/>
        <v>3522</v>
      </c>
      <c r="B3524">
        <v>1724544000</v>
      </c>
      <c r="C3524">
        <v>64251.93</v>
      </c>
      <c r="D3524" s="14">
        <f t="shared" si="167"/>
        <v>45529</v>
      </c>
      <c r="F3524">
        <f ca="1">IF(A3524&lt;$F$2,"",AVERAGE(INDIRECT("C"&amp;A3524-$F$2+3):C3524))</f>
        <v>62381.742954545465</v>
      </c>
      <c r="G3524" s="2">
        <f ca="1">IF(A3524&lt;$G$2,"",IF(A3524=$G$2,AVERAGE(INDIRECT("C"&amp;A3524-$G$2+3):C3524),G3523+(2/($G$2+3))*(C3524-G3523)))</f>
        <v>61620.481058388046</v>
      </c>
      <c r="J3524">
        <f ca="1">IF(F3524="","",IF(C3524&lt;(F3524*(1-'inputs and tables'!$K$14)),0,IF(C3524&gt;(F3524*(1+'inputs and tables'!$K$14)),1,J3523)))</f>
        <v>1</v>
      </c>
      <c r="K3524">
        <f ca="1">IF(G3524="","",IF(C3524&lt;(G3524*(1-'inputs and tables'!$K$14)),0,IF(C3524&gt;(G3524*(1+'inputs and tables'!$K$14)),1,K3523)))</f>
        <v>1</v>
      </c>
      <c r="N3524" s="13">
        <f t="shared" si="168"/>
        <v>231213.53773075709</v>
      </c>
      <c r="O3524" s="10">
        <f ca="1">(O3523+(IF(J3523&lt;&gt;J3522,(-O3523*'inputs and tables'!$K$22-'inputs and tables'!$K$21)-O3523*'inputs and tables'!$K$22,0)*('inputs and tables'!$K$15+'inputs and tables'!$K$16)))*(IF(AND(J3523=0,'inputs and tables'!$K$16=1),(data!C3523/data!C3524-1)*'inputs and tables'!$K$18+1,1)*IF(AND(J3523=1,'inputs and tables'!$K$15=1),(data!C3524/data!C3523-1)*'inputs and tables'!$K$17+1,1))</f>
        <v>220563974.29377943</v>
      </c>
      <c r="P3524" s="10">
        <f ca="1">(P3523+(IF(K3523&lt;&gt;K3522,(-P3523*'inputs and tables'!$K$22-'inputs and tables'!$K$21)-P3523*'inputs and tables'!$K$22,0)*('inputs and tables'!$K$15+'inputs and tables'!$K$16)))*(IF(AND(K3523=0,'inputs and tables'!$K$16=1),data!C3523/data!C3524,1)*IF(AND(K3523=1,'inputs and tables'!$K$15=1),data!C3524/data!C3523,1))</f>
        <v>222932.68258830681</v>
      </c>
      <c r="R3524" s="36">
        <f ca="1">1-O3524/MAX($O$202:O3524)</f>
        <v>0.345774182946052</v>
      </c>
      <c r="S3524" s="36">
        <f>1-N3524/MAX($N$202:N3524)</f>
        <v>0.12146175075586219</v>
      </c>
    </row>
    <row r="3525" spans="1:19" x14ac:dyDescent="0.4">
      <c r="A3525" s="17">
        <f t="shared" ref="A3525:A3588" si="169">A3524+1</f>
        <v>3523</v>
      </c>
      <c r="B3525">
        <v>1724630400</v>
      </c>
      <c r="C3525">
        <v>62840</v>
      </c>
      <c r="D3525" s="14">
        <f t="shared" si="167"/>
        <v>45530</v>
      </c>
      <c r="F3525">
        <f ca="1">IF(A3525&lt;$F$2,"",AVERAGE(INDIRECT("C"&amp;A3525-$F$2+3):C3525))</f>
        <v>62463.911590909098</v>
      </c>
      <c r="G3525" s="2">
        <f ca="1">IF(A3525&lt;$G$2,"",IF(A3525=$G$2,AVERAGE(INDIRECT("C"&amp;A3525-$G$2+3):C3525),G3524+(2/($G$2+3))*(C3525-G3524)))</f>
        <v>61672.375481435367</v>
      </c>
      <c r="J3525">
        <f ca="1">IF(F3525="","",IF(C3525&lt;(F3525*(1-'inputs and tables'!$K$14)),0,IF(C3525&gt;(F3525*(1+'inputs and tables'!$K$14)),1,J3524)))</f>
        <v>1</v>
      </c>
      <c r="K3525">
        <f ca="1">IF(G3525="","",IF(C3525&lt;(G3525*(1-'inputs and tables'!$K$14)),0,IF(C3525&gt;(G3525*(1+'inputs and tables'!$K$14)),1,K3524)))</f>
        <v>1</v>
      </c>
      <c r="N3525" s="13">
        <f t="shared" si="168"/>
        <v>226132.64241246568</v>
      </c>
      <c r="O3525" s="10">
        <f ca="1">(O3524+(IF(J3524&lt;&gt;J3523,(-O3524*'inputs and tables'!$K$22-'inputs and tables'!$K$21)-O3524*'inputs and tables'!$K$22,0)*('inputs and tables'!$K$15+'inputs and tables'!$K$16)))*(IF(AND(J3524=0,'inputs and tables'!$K$16=1),(data!C3524/data!C3525-1)*'inputs and tables'!$K$18+1,1)*IF(AND(J3524=1,'inputs and tables'!$K$15=1),(data!C3525/data!C3524-1)*'inputs and tables'!$K$17+1,1))</f>
        <v>209658511.88190499</v>
      </c>
      <c r="P3525" s="10">
        <f ca="1">(P3524+(IF(K3524&lt;&gt;K3523,(-P3524*'inputs and tables'!$K$22-'inputs and tables'!$K$21)-P3524*'inputs and tables'!$K$22,0)*('inputs and tables'!$K$15+'inputs and tables'!$K$16)))*(IF(AND(K3524=0,'inputs and tables'!$K$16=1),data!C3524/data!C3525,1)*IF(AND(K3524=1,'inputs and tables'!$K$15=1),data!C3525/data!C3524,1))</f>
        <v>218033.75826763801</v>
      </c>
      <c r="R3525" s="36">
        <f ca="1">1-O3525/MAX($O$202:O3525)</f>
        <v>0.37812141952266864</v>
      </c>
      <c r="S3525" s="36">
        <f>1-N3525/MAX($N$202:N3525)</f>
        <v>0.1407675445313219</v>
      </c>
    </row>
    <row r="3526" spans="1:19" x14ac:dyDescent="0.4">
      <c r="A3526" s="17">
        <f t="shared" si="169"/>
        <v>3524</v>
      </c>
      <c r="B3526">
        <v>1724716800</v>
      </c>
      <c r="C3526">
        <v>59439.64</v>
      </c>
      <c r="D3526" s="14">
        <f t="shared" si="167"/>
        <v>45531</v>
      </c>
      <c r="F3526">
        <f ca="1">IF(A3526&lt;$F$2,"",AVERAGE(INDIRECT("C"&amp;A3526-$F$2+3):C3526))</f>
        <v>62432.80295454547</v>
      </c>
      <c r="G3526" s="2">
        <f ca="1">IF(A3526&lt;$G$2,"",IF(A3526=$G$2,AVERAGE(INDIRECT("C"&amp;A3526-$G$2+3):C3526),G3525+(2/($G$2+3))*(C3526-G3525)))</f>
        <v>61577.365460948757</v>
      </c>
      <c r="J3526">
        <f ca="1">IF(F3526="","",IF(C3526&lt;(F3526*(1-'inputs and tables'!$K$14)),0,IF(C3526&gt;(F3526*(1+'inputs and tables'!$K$14)),1,J3525)))</f>
        <v>0</v>
      </c>
      <c r="K3526">
        <f ca="1">IF(G3526="","",IF(C3526&lt;(G3526*(1-'inputs and tables'!$K$14)),0,IF(C3526&gt;(G3526*(1+'inputs and tables'!$K$14)),1,K3525)))</f>
        <v>0</v>
      </c>
      <c r="N3526" s="13">
        <f t="shared" si="168"/>
        <v>213896.28989888114</v>
      </c>
      <c r="O3526" s="10">
        <f ca="1">(O3525+(IF(J3525&lt;&gt;J3524,(-O3525*'inputs and tables'!$K$22-'inputs and tables'!$K$21)-O3525*'inputs and tables'!$K$22,0)*('inputs and tables'!$K$15+'inputs and tables'!$K$16)))*(IF(AND(J3525=0,'inputs and tables'!$K$16=1),(data!C3525/data!C3526-1)*'inputs and tables'!$K$18+1,1)*IF(AND(J3525=1,'inputs and tables'!$K$15=1),(data!C3526/data!C3525-1)*'inputs and tables'!$K$17+1,1))</f>
        <v>184132454.6048331</v>
      </c>
      <c r="P3526" s="10">
        <f ca="1">(P3525+(IF(K3525&lt;&gt;K3524,(-P3525*'inputs and tables'!$K$22-'inputs and tables'!$K$21)-P3525*'inputs and tables'!$K$22,0)*('inputs and tables'!$K$15+'inputs and tables'!$K$16)))*(IF(AND(K3525=0,'inputs and tables'!$K$16=1),data!C3525/data!C3526,1)*IF(AND(K3525=1,'inputs and tables'!$K$15=1),data!C3526/data!C3525,1))</f>
        <v>206235.64766510864</v>
      </c>
      <c r="R3526" s="36">
        <f ca="1">1-O3526/MAX($O$202:O3526)</f>
        <v>0.45383553254465736</v>
      </c>
      <c r="S3526" s="36">
        <f>1-N3526/MAX($N$202:N3526)</f>
        <v>0.18726181048099533</v>
      </c>
    </row>
    <row r="3527" spans="1:19" x14ac:dyDescent="0.4">
      <c r="A3527" s="17">
        <f t="shared" si="169"/>
        <v>3525</v>
      </c>
      <c r="B3527">
        <v>1724803200</v>
      </c>
      <c r="C3527">
        <v>59045.88</v>
      </c>
      <c r="D3527" s="14">
        <f t="shared" si="167"/>
        <v>45532</v>
      </c>
      <c r="F3527">
        <f ca="1">IF(A3527&lt;$F$2,"",AVERAGE(INDIRECT("C"&amp;A3527-$F$2+3):C3527))</f>
        <v>62303.001136363644</v>
      </c>
      <c r="G3527" s="2">
        <f ca="1">IF(A3527&lt;$G$2,"",IF(A3527=$G$2,AVERAGE(INDIRECT("C"&amp;A3527-$G$2+3):C3527),G3526+(2/($G$2+3))*(C3527-G3526)))</f>
        <v>61469.642675376468</v>
      </c>
      <c r="J3527">
        <f ca="1">IF(F3527="","",IF(C3527&lt;(F3527*(1-'inputs and tables'!$K$14)),0,IF(C3527&gt;(F3527*(1+'inputs and tables'!$K$14)),1,J3526)))</f>
        <v>0</v>
      </c>
      <c r="K3527">
        <f ca="1">IF(G3527="","",IF(C3527&lt;(G3527*(1-'inputs and tables'!$K$14)),0,IF(C3527&gt;(G3527*(1+'inputs and tables'!$K$14)),1,K3526)))</f>
        <v>0</v>
      </c>
      <c r="N3527" s="13">
        <f t="shared" si="168"/>
        <v>212479.32635215402</v>
      </c>
      <c r="O3527" s="10">
        <f ca="1">(O3526+(IF(J3526&lt;&gt;J3525,(-O3526*'inputs and tables'!$K$22-'inputs and tables'!$K$21)-O3526*'inputs and tables'!$K$22,0)*('inputs and tables'!$K$15+'inputs and tables'!$K$16)))*(IF(AND(J3526=0,'inputs and tables'!$K$16=1),(data!C3526/data!C3527-1)*'inputs and tables'!$K$18+1,1)*IF(AND(J3526=1,'inputs and tables'!$K$15=1),(data!C3527/data!C3526-1)*'inputs and tables'!$K$17+1,1))</f>
        <v>184989660.25063166</v>
      </c>
      <c r="P3527" s="10">
        <f ca="1">(P3526+(IF(K3526&lt;&gt;K3525,(-P3526*'inputs and tables'!$K$22-'inputs and tables'!$K$21)-P3526*'inputs and tables'!$K$22,0)*('inputs and tables'!$K$15+'inputs and tables'!$K$16)))*(IF(AND(K3526=0,'inputs and tables'!$K$16=1),data!C3526/data!C3527,1)*IF(AND(K3526=1,'inputs and tables'!$K$15=1),data!C3527/data!C3526,1))</f>
        <v>207195.7519656941</v>
      </c>
      <c r="R3527" s="36">
        <f ca="1">1-O3527/MAX($O$202:O3527)</f>
        <v>0.45129293207782473</v>
      </c>
      <c r="S3527" s="36">
        <f>1-N3527/MAX($N$202:N3527)</f>
        <v>0.19264582339737579</v>
      </c>
    </row>
    <row r="3528" spans="1:19" x14ac:dyDescent="0.4">
      <c r="A3528" s="17">
        <f t="shared" si="169"/>
        <v>3526</v>
      </c>
      <c r="B3528">
        <v>1724889600</v>
      </c>
      <c r="C3528">
        <v>59364.47</v>
      </c>
      <c r="D3528" s="14">
        <f t="shared" si="167"/>
        <v>45533</v>
      </c>
      <c r="F3528">
        <f ca="1">IF(A3528&lt;$F$2,"",AVERAGE(INDIRECT("C"&amp;A3528-$F$2+3):C3528))</f>
        <v>62172.898409090929</v>
      </c>
      <c r="G3528" s="2">
        <f ca="1">IF(A3528&lt;$G$2,"",IF(A3528=$G$2,AVERAGE(INDIRECT("C"&amp;A3528-$G$2+3):C3528),G3527+(2/($G$2+3))*(C3528-G3527)))</f>
        <v>61380.060859402998</v>
      </c>
      <c r="J3528">
        <f ca="1">IF(F3528="","",IF(C3528&lt;(F3528*(1-'inputs and tables'!$K$14)),0,IF(C3528&gt;(F3528*(1+'inputs and tables'!$K$14)),1,J3527)))</f>
        <v>0</v>
      </c>
      <c r="K3528">
        <f ca="1">IF(G3528="","",IF(C3528&lt;(G3528*(1-'inputs and tables'!$K$14)),0,IF(C3528&gt;(G3528*(1+'inputs and tables'!$K$14)),1,K3527)))</f>
        <v>0</v>
      </c>
      <c r="N3528" s="13">
        <f t="shared" si="168"/>
        <v>213625.78718197878</v>
      </c>
      <c r="O3528" s="10">
        <f ca="1">(O3527+(IF(J3527&lt;&gt;J3526,(-O3527*'inputs and tables'!$K$22-'inputs and tables'!$K$21)-O3527*'inputs and tables'!$K$22,0)*('inputs and tables'!$K$15+'inputs and tables'!$K$16)))*(IF(AND(J3527=0,'inputs and tables'!$K$16=1),(data!C3527/data!C3528-1)*'inputs and tables'!$K$18+1,1)*IF(AND(J3527=1,'inputs and tables'!$K$15=1),(data!C3528/data!C3527-1)*'inputs and tables'!$K$17+1,1))</f>
        <v>183996880.29556343</v>
      </c>
      <c r="P3528" s="10">
        <f ca="1">(P3527+(IF(K3527&lt;&gt;K3526,(-P3527*'inputs and tables'!$K$22-'inputs and tables'!$K$21)-P3527*'inputs and tables'!$K$22,0)*('inputs and tables'!$K$15+'inputs and tables'!$K$16)))*(IF(AND(K3527=0,'inputs and tables'!$K$16=1),data!C3527/data!C3528,1)*IF(AND(K3527=1,'inputs and tables'!$K$15=1),data!C3528/data!C3527,1))</f>
        <v>206083.79906493123</v>
      </c>
      <c r="R3528" s="36">
        <f ca="1">1-O3528/MAX($O$202:O3528)</f>
        <v>0.45423766627269457</v>
      </c>
      <c r="S3528" s="36">
        <f>1-N3528/MAX($N$202:N3528)</f>
        <v>0.18828963517350927</v>
      </c>
    </row>
    <row r="3529" spans="1:19" x14ac:dyDescent="0.4">
      <c r="A3529" s="17">
        <f t="shared" si="169"/>
        <v>3527</v>
      </c>
      <c r="B3529">
        <v>1724976000</v>
      </c>
      <c r="C3529">
        <v>59112.77</v>
      </c>
      <c r="D3529" s="14">
        <f t="shared" si="167"/>
        <v>45534</v>
      </c>
      <c r="F3529">
        <f ca="1">IF(A3529&lt;$F$2,"",AVERAGE(INDIRECT("C"&amp;A3529-$F$2+3):C3529))</f>
        <v>62059.874772727286</v>
      </c>
      <c r="G3529" s="2">
        <f ca="1">IF(A3529&lt;$G$2,"",IF(A3529=$G$2,AVERAGE(INDIRECT("C"&amp;A3529-$G$2+3):C3529),G3528+(2/($G$2+3))*(C3529-G3528)))</f>
        <v>61283.580397300742</v>
      </c>
      <c r="J3529">
        <f ca="1">IF(F3529="","",IF(C3529&lt;(F3529*(1-'inputs and tables'!$K$14)),0,IF(C3529&gt;(F3529*(1+'inputs and tables'!$K$14)),1,J3528)))</f>
        <v>0</v>
      </c>
      <c r="K3529">
        <f ca="1">IF(G3529="","",IF(C3529&lt;(G3529*(1-'inputs and tables'!$K$14)),0,IF(C3529&gt;(G3529*(1+'inputs and tables'!$K$14)),1,K3528)))</f>
        <v>0</v>
      </c>
      <c r="N3529" s="13">
        <f t="shared" si="168"/>
        <v>212720.03310662523</v>
      </c>
      <c r="O3529" s="10">
        <f ca="1">(O3528+(IF(J3528&lt;&gt;J3527,(-O3528*'inputs and tables'!$K$22-'inputs and tables'!$K$21)-O3528*'inputs and tables'!$K$22,0)*('inputs and tables'!$K$15+'inputs and tables'!$K$16)))*(IF(AND(J3528=0,'inputs and tables'!$K$16=1),(data!C3528/data!C3529-1)*'inputs and tables'!$K$18+1,1)*IF(AND(J3528=1,'inputs and tables'!$K$15=1),(data!C3529/data!C3528-1)*'inputs and tables'!$K$17+1,1))</f>
        <v>184780332.24292427</v>
      </c>
      <c r="P3529" s="10">
        <f ca="1">(P3528+(IF(K3528&lt;&gt;K3527,(-P3528*'inputs and tables'!$K$22-'inputs and tables'!$K$21)-P3528*'inputs and tables'!$K$22,0)*('inputs and tables'!$K$15+'inputs and tables'!$K$16)))*(IF(AND(K3528=0,'inputs and tables'!$K$16=1),data!C3528/data!C3529,1)*IF(AND(K3528=1,'inputs and tables'!$K$15=1),data!C3529/data!C3528,1))</f>
        <v>206961.2962998712</v>
      </c>
      <c r="R3529" s="36">
        <f ca="1">1-O3529/MAX($O$202:O3529)</f>
        <v>0.45191383033336774</v>
      </c>
      <c r="S3529" s="36">
        <f>1-N3529/MAX($N$202:N3529)</f>
        <v>0.19173121392973891</v>
      </c>
    </row>
    <row r="3530" spans="1:19" x14ac:dyDescent="0.4">
      <c r="A3530" s="17">
        <f t="shared" si="169"/>
        <v>3528</v>
      </c>
      <c r="B3530">
        <v>1725062400</v>
      </c>
      <c r="C3530">
        <v>58968.37</v>
      </c>
      <c r="D3530" s="14">
        <f t="shared" si="167"/>
        <v>45535</v>
      </c>
      <c r="F3530">
        <f ca="1">IF(A3530&lt;$F$2,"",AVERAGE(INDIRECT("C"&amp;A3530-$F$2+3):C3530))</f>
        <v>61945.90909090911</v>
      </c>
      <c r="G3530" s="2">
        <f ca="1">IF(A3530&lt;$G$2,"",IF(A3530=$G$2,AVERAGE(INDIRECT("C"&amp;A3530-$G$2+3):C3530),G3529+(2/($G$2+3))*(C3530-G3529)))</f>
        <v>61185.060805926245</v>
      </c>
      <c r="J3530">
        <f ca="1">IF(F3530="","",IF(C3530&lt;(F3530*(1-'inputs and tables'!$K$14)),0,IF(C3530&gt;(F3530*(1+'inputs and tables'!$K$14)),1,J3529)))</f>
        <v>0</v>
      </c>
      <c r="K3530">
        <f ca="1">IF(G3530="","",IF(C3530&lt;(G3530*(1-'inputs and tables'!$K$14)),0,IF(C3530&gt;(G3530*(1+'inputs and tables'!$K$14)),1,K3529)))</f>
        <v>0</v>
      </c>
      <c r="N3530" s="13">
        <f t="shared" si="168"/>
        <v>212200.4030371733</v>
      </c>
      <c r="O3530" s="10">
        <f ca="1">(O3529+(IF(J3529&lt;&gt;J3528,(-O3529*'inputs and tables'!$K$22-'inputs and tables'!$K$21)-O3529*'inputs and tables'!$K$22,0)*('inputs and tables'!$K$15+'inputs and tables'!$K$16)))*(IF(AND(J3529=0,'inputs and tables'!$K$16=1),(data!C3529/data!C3530-1)*'inputs and tables'!$K$18+1,1)*IF(AND(J3529=1,'inputs and tables'!$K$15=1),(data!C3530/data!C3529-1)*'inputs and tables'!$K$17+1,1))</f>
        <v>185232816.85418075</v>
      </c>
      <c r="P3530" s="10">
        <f ca="1">(P3529+(IF(K3529&lt;&gt;K3528,(-P3529*'inputs and tables'!$K$22-'inputs and tables'!$K$21)-P3529*'inputs and tables'!$K$22,0)*('inputs and tables'!$K$15+'inputs and tables'!$K$16)))*(IF(AND(K3529=0,'inputs and tables'!$K$16=1),data!C3529/data!C3530,1)*IF(AND(K3529=1,'inputs and tables'!$K$15=1),data!C3530/data!C3529,1))</f>
        <v>207468.09699973286</v>
      </c>
      <c r="R3530" s="36">
        <f ca="1">1-O3530/MAX($O$202:O3530)</f>
        <v>0.45057169313507206</v>
      </c>
      <c r="S3530" s="36">
        <f>1-N3530/MAX($N$202:N3530)</f>
        <v>0.19370564369692023</v>
      </c>
    </row>
    <row r="3531" spans="1:19" x14ac:dyDescent="0.4">
      <c r="A3531" s="17">
        <f t="shared" si="169"/>
        <v>3529</v>
      </c>
      <c r="B3531">
        <v>1725148800</v>
      </c>
      <c r="C3531">
        <v>57299</v>
      </c>
      <c r="D3531" s="14">
        <f t="shared" si="167"/>
        <v>45536</v>
      </c>
      <c r="F3531">
        <f ca="1">IF(A3531&lt;$F$2,"",AVERAGE(INDIRECT("C"&amp;A3531-$F$2+3):C3531))</f>
        <v>61732.077045454571</v>
      </c>
      <c r="G3531" s="2">
        <f ca="1">IF(A3531&lt;$G$2,"",IF(A3531=$G$2,AVERAGE(INDIRECT("C"&amp;A3531-$G$2+3):C3531),G3530+(2/($G$2+3))*(C3531-G3530)))</f>
        <v>61019.69651631236</v>
      </c>
      <c r="J3531">
        <f ca="1">IF(F3531="","",IF(C3531&lt;(F3531*(1-'inputs and tables'!$K$14)),0,IF(C3531&gt;(F3531*(1+'inputs and tables'!$K$14)),1,J3530)))</f>
        <v>0</v>
      </c>
      <c r="K3531">
        <f ca="1">IF(G3531="","",IF(C3531&lt;(G3531*(1-'inputs and tables'!$K$14)),0,IF(C3531&gt;(G3531*(1+'inputs and tables'!$K$14)),1,K3530)))</f>
        <v>0</v>
      </c>
      <c r="N3531" s="13">
        <f t="shared" si="168"/>
        <v>206193.09798841298</v>
      </c>
      <c r="O3531" s="10">
        <f ca="1">(O3530+(IF(J3530&lt;&gt;J3529,(-O3530*'inputs and tables'!$K$22-'inputs and tables'!$K$21)-O3530*'inputs and tables'!$K$22,0)*('inputs and tables'!$K$15+'inputs and tables'!$K$16)))*(IF(AND(J3530=0,'inputs and tables'!$K$16=1),(data!C3530/data!C3531-1)*'inputs and tables'!$K$18+1,1)*IF(AND(J3530=1,'inputs and tables'!$K$15=1),(data!C3531/data!C3530-1)*'inputs and tables'!$K$17+1,1))</f>
        <v>190629457.41460702</v>
      </c>
      <c r="P3531" s="10">
        <f ca="1">(P3530+(IF(K3530&lt;&gt;K3529,(-P3530*'inputs and tables'!$K$22-'inputs and tables'!$K$21)-P3530*'inputs and tables'!$K$22,0)*('inputs and tables'!$K$15+'inputs and tables'!$K$16)))*(IF(AND(K3530=0,'inputs and tables'!$K$16=1),data!C3530/data!C3531,1)*IF(AND(K3530=1,'inputs and tables'!$K$15=1),data!C3531/data!C3530,1))</f>
        <v>213512.54833550565</v>
      </c>
      <c r="R3531" s="36">
        <f ca="1">1-O3531/MAX($O$202:O3531)</f>
        <v>0.43456444811105577</v>
      </c>
      <c r="S3531" s="36">
        <f>1-N3531/MAX($N$202:N3531)</f>
        <v>0.21653150117918862</v>
      </c>
    </row>
    <row r="3532" spans="1:19" x14ac:dyDescent="0.4">
      <c r="A3532" s="17">
        <f t="shared" si="169"/>
        <v>3530</v>
      </c>
      <c r="B3532">
        <v>1725235200</v>
      </c>
      <c r="C3532">
        <v>59139.83</v>
      </c>
      <c r="D3532" s="14">
        <f t="shared" si="167"/>
        <v>45537</v>
      </c>
      <c r="F3532">
        <f ca="1">IF(A3532&lt;$F$2,"",AVERAGE(INDIRECT("C"&amp;A3532-$F$2+3):C3532))</f>
        <v>61549.713409090931</v>
      </c>
      <c r="G3532" s="2">
        <f ca="1">IF(A3532&lt;$G$2,"",IF(A3532=$G$2,AVERAGE(INDIRECT("C"&amp;A3532-$G$2+3):C3532),G3531+(2/($G$2+3))*(C3532-G3531)))</f>
        <v>60939.702196469283</v>
      </c>
      <c r="J3532">
        <f ca="1">IF(F3532="","",IF(C3532&lt;(F3532*(1-'inputs and tables'!$K$14)),0,IF(C3532&gt;(F3532*(1+'inputs and tables'!$K$14)),1,J3531)))</f>
        <v>0</v>
      </c>
      <c r="K3532">
        <f ca="1">IF(G3532="","",IF(C3532&lt;(G3532*(1-'inputs and tables'!$K$14)),0,IF(C3532&gt;(G3532*(1+'inputs and tables'!$K$14)),1,K3531)))</f>
        <v>0</v>
      </c>
      <c r="N3532" s="13">
        <f t="shared" si="168"/>
        <v>212817.40976645469</v>
      </c>
      <c r="O3532" s="10">
        <f ca="1">(O3531+(IF(J3531&lt;&gt;J3530,(-O3531*'inputs and tables'!$K$22-'inputs and tables'!$K$21)-O3531*'inputs and tables'!$K$22,0)*('inputs and tables'!$K$15+'inputs and tables'!$K$16)))*(IF(AND(J3531=0,'inputs and tables'!$K$16=1),(data!C3531/data!C3532-1)*'inputs and tables'!$K$18+1,1)*IF(AND(J3531=1,'inputs and tables'!$K$15=1),(data!C3532/data!C3531-1)*'inputs and tables'!$K$17+1,1))</f>
        <v>184695784.21851343</v>
      </c>
      <c r="P3532" s="10">
        <f ca="1">(P3531+(IF(K3531&lt;&gt;K3530,(-P3531*'inputs and tables'!$K$22-'inputs and tables'!$K$21)-P3531*'inputs and tables'!$K$22,0)*('inputs and tables'!$K$15+'inputs and tables'!$K$16)))*(IF(AND(K3531=0,'inputs and tables'!$K$16=1),data!C3531/data!C3532,1)*IF(AND(K3531=1,'inputs and tables'!$K$15=1),data!C3532/data!C3531,1))</f>
        <v>206866.59916127825</v>
      </c>
      <c r="R3532" s="36">
        <f ca="1">1-O3532/MAX($O$202:O3532)</f>
        <v>0.45216461245010997</v>
      </c>
      <c r="S3532" s="36">
        <f>1-N3532/MAX($N$202:N3532)</f>
        <v>0.19136121344843726</v>
      </c>
    </row>
    <row r="3533" spans="1:19" x14ac:dyDescent="0.4">
      <c r="A3533" s="17">
        <f t="shared" si="169"/>
        <v>3531</v>
      </c>
      <c r="B3533">
        <v>1725321600</v>
      </c>
      <c r="C3533">
        <v>57468.84</v>
      </c>
      <c r="D3533" s="14">
        <f t="shared" si="167"/>
        <v>45538</v>
      </c>
      <c r="F3533">
        <f ca="1">IF(A3533&lt;$F$2,"",AVERAGE(INDIRECT("C"&amp;A3533-$F$2+3):C3533))</f>
        <v>61306.248863636378</v>
      </c>
      <c r="G3533" s="2">
        <f ca="1">IF(A3533&lt;$G$2,"",IF(A3533=$G$2,AVERAGE(INDIRECT("C"&amp;A3533-$G$2+3):C3533),G3532+(2/($G$2+3))*(C3533-G3532)))</f>
        <v>60792.00593278974</v>
      </c>
      <c r="J3533">
        <f ca="1">IF(F3533="","",IF(C3533&lt;(F3533*(1-'inputs and tables'!$K$14)),0,IF(C3533&gt;(F3533*(1+'inputs and tables'!$K$14)),1,J3532)))</f>
        <v>0</v>
      </c>
      <c r="K3533">
        <f ca="1">IF(G3533="","",IF(C3533&lt;(G3533*(1-'inputs and tables'!$K$14)),0,IF(C3533&gt;(G3533*(1+'inputs and tables'!$K$14)),1,K3532)))</f>
        <v>0</v>
      </c>
      <c r="N3533" s="13">
        <f t="shared" si="168"/>
        <v>206804.27507287086</v>
      </c>
      <c r="O3533" s="10">
        <f ca="1">(O3532+(IF(J3532&lt;&gt;J3531,(-O3532*'inputs and tables'!$K$22-'inputs and tables'!$K$21)-O3532*'inputs and tables'!$K$22,0)*('inputs and tables'!$K$15+'inputs and tables'!$K$16)))*(IF(AND(J3532=0,'inputs and tables'!$K$16=1),(data!C3532/data!C3533-1)*'inputs and tables'!$K$18+1,1)*IF(AND(J3532=1,'inputs and tables'!$K$15=1),(data!C3533/data!C3532-1)*'inputs and tables'!$K$17+1,1))</f>
        <v>190066082.42657357</v>
      </c>
      <c r="P3533" s="10">
        <f ca="1">(P3532+(IF(K3532&lt;&gt;K3531,(-P3532*'inputs and tables'!$K$22-'inputs and tables'!$K$21)-P3532*'inputs and tables'!$K$22,0)*('inputs and tables'!$K$15+'inputs and tables'!$K$16)))*(IF(AND(K3532=0,'inputs and tables'!$K$16=1),data!C3532/data!C3533,1)*IF(AND(K3532=1,'inputs and tables'!$K$15=1),data!C3533/data!C3532,1))</f>
        <v>212881.54601826207</v>
      </c>
      <c r="R3533" s="36">
        <f ca="1">1-O3533/MAX($O$202:O3533)</f>
        <v>0.43623550279273748</v>
      </c>
      <c r="S3533" s="36">
        <f>1-N3533/MAX($N$202:N3533)</f>
        <v>0.21420922173557311</v>
      </c>
    </row>
    <row r="3534" spans="1:19" x14ac:dyDescent="0.4">
      <c r="A3534" s="17">
        <f t="shared" si="169"/>
        <v>3532</v>
      </c>
      <c r="B3534">
        <v>1725408000</v>
      </c>
      <c r="C3534">
        <v>57971</v>
      </c>
      <c r="D3534" s="14">
        <f t="shared" si="167"/>
        <v>45539</v>
      </c>
      <c r="F3534">
        <f ca="1">IF(A3534&lt;$F$2,"",AVERAGE(INDIRECT("C"&amp;A3534-$F$2+3):C3534))</f>
        <v>61088.357500000013</v>
      </c>
      <c r="G3534" s="2">
        <f ca="1">IF(A3534&lt;$G$2,"",IF(A3534=$G$2,AVERAGE(INDIRECT("C"&amp;A3534-$G$2+3):C3534),G3533+(2/($G$2+3))*(C3534-G3533)))</f>
        <v>60671.963127139112</v>
      </c>
      <c r="J3534">
        <f ca="1">IF(F3534="","",IF(C3534&lt;(F3534*(1-'inputs and tables'!$K$14)),0,IF(C3534&gt;(F3534*(1+'inputs and tables'!$K$14)),1,J3533)))</f>
        <v>0</v>
      </c>
      <c r="K3534">
        <f ca="1">IF(G3534="","",IF(C3534&lt;(G3534*(1-'inputs and tables'!$K$14)),0,IF(C3534&gt;(G3534*(1+'inputs and tables'!$K$14)),1,K3533)))</f>
        <v>0</v>
      </c>
      <c r="N3534" s="13">
        <f t="shared" si="168"/>
        <v>208611.32102630567</v>
      </c>
      <c r="O3534" s="10">
        <f ca="1">(O3533+(IF(J3533&lt;&gt;J3532,(-O3533*'inputs and tables'!$K$22-'inputs and tables'!$K$21)-O3533*'inputs and tables'!$K$22,0)*('inputs and tables'!$K$15+'inputs and tables'!$K$16)))*(IF(AND(J3533=0,'inputs and tables'!$K$16=1),(data!C3533/data!C3534-1)*'inputs and tables'!$K$18+1,1)*IF(AND(J3533=1,'inputs and tables'!$K$15=1),(data!C3534/data!C3533-1)*'inputs and tables'!$K$17+1,1))</f>
        <v>188419680.19181257</v>
      </c>
      <c r="P3534" s="10">
        <f ca="1">(P3533+(IF(K3533&lt;&gt;K3532,(-P3533*'inputs and tables'!$K$22-'inputs and tables'!$K$21)-P3533*'inputs and tables'!$K$22,0)*('inputs and tables'!$K$15+'inputs and tables'!$K$16)))*(IF(AND(K3533=0,'inputs and tables'!$K$16=1),data!C3533/data!C3534,1)*IF(AND(K3533=1,'inputs and tables'!$K$15=1),data!C3534/data!C3533,1))</f>
        <v>211037.51025644096</v>
      </c>
      <c r="R3534" s="36">
        <f ca="1">1-O3534/MAX($O$202:O3534)</f>
        <v>0.44111897866718519</v>
      </c>
      <c r="S3534" s="36">
        <f>1-N3534/MAX($N$202:N3534)</f>
        <v>0.20734301916017284</v>
      </c>
    </row>
    <row r="3535" spans="1:19" x14ac:dyDescent="0.4">
      <c r="A3535" s="17">
        <f t="shared" si="169"/>
        <v>3533</v>
      </c>
      <c r="B3535">
        <v>1725494400</v>
      </c>
      <c r="C3535">
        <v>56156.82</v>
      </c>
      <c r="D3535" s="14">
        <f t="shared" si="167"/>
        <v>45540</v>
      </c>
      <c r="F3535">
        <f ca="1">IF(A3535&lt;$F$2,"",AVERAGE(INDIRECT("C"&amp;A3535-$F$2+3):C3535))</f>
        <v>60866.029772727277</v>
      </c>
      <c r="G3535" s="2">
        <f ca="1">IF(A3535&lt;$G$2,"",IF(A3535=$G$2,AVERAGE(INDIRECT("C"&amp;A3535-$G$2+3):C3535),G3534+(2/($G$2+3))*(C3535-G3534)))</f>
        <v>60479.829377048089</v>
      </c>
      <c r="J3535">
        <f ca="1">IF(F3535="","",IF(C3535&lt;(F3535*(1-'inputs and tables'!$K$14)),0,IF(C3535&gt;(F3535*(1+'inputs and tables'!$K$14)),1,J3534)))</f>
        <v>0</v>
      </c>
      <c r="K3535">
        <f ca="1">IF(G3535="","",IF(C3535&lt;(G3535*(1-'inputs and tables'!$K$14)),0,IF(C3535&gt;(G3535*(1+'inputs and tables'!$K$14)),1,K3534)))</f>
        <v>0</v>
      </c>
      <c r="N3535" s="13">
        <f t="shared" si="168"/>
        <v>202082.91050415661</v>
      </c>
      <c r="O3535" s="10">
        <f ca="1">(O3534+(IF(J3534&lt;&gt;J3533,(-O3534*'inputs and tables'!$K$22-'inputs and tables'!$K$21)-O3534*'inputs and tables'!$K$22,0)*('inputs and tables'!$K$15+'inputs and tables'!$K$16)))*(IF(AND(J3534=0,'inputs and tables'!$K$16=1),(data!C3534/data!C3535-1)*'inputs and tables'!$K$18+1,1)*IF(AND(J3534=1,'inputs and tables'!$K$15=1),(data!C3535/data!C3534-1)*'inputs and tables'!$K$17+1,1))</f>
        <v>194506691.8034099</v>
      </c>
      <c r="P3535" s="10">
        <f ca="1">(P3534+(IF(K3534&lt;&gt;K3533,(-P3534*'inputs and tables'!$K$22-'inputs and tables'!$K$21)-P3534*'inputs and tables'!$K$22,0)*('inputs and tables'!$K$15+'inputs and tables'!$K$16)))*(IF(AND(K3534=0,'inputs and tables'!$K$16=1),data!C3534/data!C3535,1)*IF(AND(K3534=1,'inputs and tables'!$K$15=1),data!C3535/data!C3534,1))</f>
        <v>217855.20453394865</v>
      </c>
      <c r="R3535" s="36">
        <f ca="1">1-O3535/MAX($O$202:O3535)</f>
        <v>0.42306398959761959</v>
      </c>
      <c r="S3535" s="36">
        <f>1-N3535/MAX($N$202:N3535)</f>
        <v>0.23214891247752112</v>
      </c>
    </row>
    <row r="3536" spans="1:19" x14ac:dyDescent="0.4">
      <c r="A3536" s="17">
        <f t="shared" si="169"/>
        <v>3534</v>
      </c>
      <c r="B3536">
        <v>1725580800</v>
      </c>
      <c r="C3536">
        <v>53950.01</v>
      </c>
      <c r="D3536" s="14">
        <f t="shared" si="167"/>
        <v>45541</v>
      </c>
      <c r="F3536">
        <f ca="1">IF(A3536&lt;$F$2,"",AVERAGE(INDIRECT("C"&amp;A3536-$F$2+3):C3536))</f>
        <v>60606.566363636353</v>
      </c>
      <c r="G3536" s="2">
        <f ca="1">IF(A3536&lt;$G$2,"",IF(A3536=$G$2,AVERAGE(INDIRECT("C"&amp;A3536-$G$2+3):C3536),G3535+(2/($G$2+3))*(C3536-G3535)))</f>
        <v>60201.964722705619</v>
      </c>
      <c r="J3536">
        <f ca="1">IF(F3536="","",IF(C3536&lt;(F3536*(1-'inputs and tables'!$K$14)),0,IF(C3536&gt;(F3536*(1+'inputs and tables'!$K$14)),1,J3535)))</f>
        <v>0</v>
      </c>
      <c r="K3536">
        <f ca="1">IF(G3536="","",IF(C3536&lt;(G3536*(1-'inputs and tables'!$K$14)),0,IF(C3536&gt;(G3536*(1+'inputs and tables'!$K$14)),1,K3535)))</f>
        <v>0</v>
      </c>
      <c r="N3536" s="13">
        <f t="shared" si="168"/>
        <v>194141.60279247211</v>
      </c>
      <c r="O3536" s="10">
        <f ca="1">(O3535+(IF(J3535&lt;&gt;J3534,(-O3535*'inputs and tables'!$K$22-'inputs and tables'!$K$21)-O3535*'inputs and tables'!$K$22,0)*('inputs and tables'!$K$15+'inputs and tables'!$K$16)))*(IF(AND(J3535=0,'inputs and tables'!$K$16=1),(data!C3535/data!C3536-1)*'inputs and tables'!$K$18+1,1)*IF(AND(J3535=1,'inputs and tables'!$K$15=1),(data!C3536/data!C3535-1)*'inputs and tables'!$K$17+1,1))</f>
        <v>202462933.37850291</v>
      </c>
      <c r="P3536" s="10">
        <f ca="1">(P3535+(IF(K3535&lt;&gt;K3534,(-P3535*'inputs and tables'!$K$22-'inputs and tables'!$K$21)-P3535*'inputs and tables'!$K$22,0)*('inputs and tables'!$K$15+'inputs and tables'!$K$16)))*(IF(AND(K3535=0,'inputs and tables'!$K$16=1),data!C3535/data!C3536,1)*IF(AND(K3535=1,'inputs and tables'!$K$15=1),data!C3536/data!C3535,1))</f>
        <v>226766.51046174299</v>
      </c>
      <c r="R3536" s="36">
        <f ca="1">1-O3536/MAX($O$202:O3536)</f>
        <v>0.39946458420147457</v>
      </c>
      <c r="S3536" s="36">
        <f>1-N3536/MAX($N$202:N3536)</f>
        <v>0.26232336784118815</v>
      </c>
    </row>
    <row r="3537" spans="1:19" x14ac:dyDescent="0.4">
      <c r="A3537" s="17">
        <f t="shared" si="169"/>
        <v>3535</v>
      </c>
      <c r="B3537">
        <v>1725667200</v>
      </c>
      <c r="C3537">
        <v>54156.33</v>
      </c>
      <c r="D3537" s="14">
        <f t="shared" si="167"/>
        <v>45542</v>
      </c>
      <c r="F3537">
        <f ca="1">IF(A3537&lt;$F$2,"",AVERAGE(INDIRECT("C"&amp;A3537-$F$2+3):C3537))</f>
        <v>60342.041590909081</v>
      </c>
      <c r="G3537" s="2">
        <f ca="1">IF(A3537&lt;$G$2,"",IF(A3537=$G$2,AVERAGE(INDIRECT("C"&amp;A3537-$G$2+3):C3537),G3536+(2/($G$2+3))*(C3537-G3536)))</f>
        <v>59944.70367067559</v>
      </c>
      <c r="J3537">
        <f ca="1">IF(F3537="","",IF(C3537&lt;(F3537*(1-'inputs and tables'!$K$14)),0,IF(C3537&gt;(F3537*(1+'inputs and tables'!$K$14)),1,J3536)))</f>
        <v>0</v>
      </c>
      <c r="K3537">
        <f ca="1">IF(G3537="","",IF(C3537&lt;(G3537*(1-'inputs and tables'!$K$14)),0,IF(C3537&gt;(G3537*(1+'inputs and tables'!$K$14)),1,K3536)))</f>
        <v>0</v>
      </c>
      <c r="N3537" s="13">
        <f t="shared" si="168"/>
        <v>194884.05484184416</v>
      </c>
      <c r="O3537" s="10">
        <f ca="1">(O3536+(IF(J3536&lt;&gt;J3535,(-O3536*'inputs and tables'!$K$22-'inputs and tables'!$K$21)-O3536*'inputs and tables'!$K$22,0)*('inputs and tables'!$K$15+'inputs and tables'!$K$16)))*(IF(AND(J3536=0,'inputs and tables'!$K$16=1),(data!C3536/data!C3537-1)*'inputs and tables'!$K$18+1,1)*IF(AND(J3536=1,'inputs and tables'!$K$15=1),(data!C3537/data!C3536-1)*'inputs and tables'!$K$17+1,1))</f>
        <v>201691607.98746085</v>
      </c>
      <c r="P3537" s="10">
        <f ca="1">(P3536+(IF(K3536&lt;&gt;K3535,(-P3536*'inputs and tables'!$K$22-'inputs and tables'!$K$21)-P3536*'inputs and tables'!$K$22,0)*('inputs and tables'!$K$15+'inputs and tables'!$K$16)))*(IF(AND(K3536=0,'inputs and tables'!$K$16=1),data!C3536/data!C3537,1)*IF(AND(K3536=1,'inputs and tables'!$K$15=1),data!C3537/data!C3536,1))</f>
        <v>225902.59545054362</v>
      </c>
      <c r="R3537" s="36">
        <f ca="1">1-O3537/MAX($O$202:O3537)</f>
        <v>0.40175245095661749</v>
      </c>
      <c r="S3537" s="36">
        <f>1-N3537/MAX($N$202:N3537)</f>
        <v>0.25950228508796891</v>
      </c>
    </row>
    <row r="3538" spans="1:19" x14ac:dyDescent="0.4">
      <c r="A3538" s="17">
        <f t="shared" si="169"/>
        <v>3536</v>
      </c>
      <c r="B3538">
        <v>1725753600</v>
      </c>
      <c r="C3538">
        <v>54881.11</v>
      </c>
      <c r="D3538" s="14">
        <f t="shared" si="167"/>
        <v>45543</v>
      </c>
      <c r="F3538">
        <f ca="1">IF(A3538&lt;$F$2,"",AVERAGE(INDIRECT("C"&amp;A3538-$F$2+3):C3538))</f>
        <v>60045.610454545429</v>
      </c>
      <c r="G3538" s="2">
        <f ca="1">IF(A3538&lt;$G$2,"",IF(A3538=$G$2,AVERAGE(INDIRECT("C"&amp;A3538-$G$2+3):C3538),G3537+(2/($G$2+3))*(C3538-G3537)))</f>
        <v>59729.231599583014</v>
      </c>
      <c r="J3538">
        <f ca="1">IF(F3538="","",IF(C3538&lt;(F3538*(1-'inputs and tables'!$K$14)),0,IF(C3538&gt;(F3538*(1+'inputs and tables'!$K$14)),1,J3537)))</f>
        <v>0</v>
      </c>
      <c r="K3538">
        <f ca="1">IF(G3538="","",IF(C3538&lt;(G3538*(1-'inputs and tables'!$K$14)),0,IF(C3538&gt;(G3538*(1+'inputs and tables'!$K$14)),1,K3537)))</f>
        <v>0</v>
      </c>
      <c r="N3538" s="13">
        <f t="shared" si="168"/>
        <v>197492.20914750468</v>
      </c>
      <c r="O3538" s="10">
        <f ca="1">(O3537+(IF(J3537&lt;&gt;J3536,(-O3537*'inputs and tables'!$K$22-'inputs and tables'!$K$21)-O3537*'inputs and tables'!$K$22,0)*('inputs and tables'!$K$15+'inputs and tables'!$K$16)))*(IF(AND(J3537=0,'inputs and tables'!$K$16=1),(data!C3537/data!C3538-1)*'inputs and tables'!$K$18+1,1)*IF(AND(J3537=1,'inputs and tables'!$K$15=1),(data!C3538/data!C3537-1)*'inputs and tables'!$K$17+1,1))</f>
        <v>199027994.88566405</v>
      </c>
      <c r="P3538" s="10">
        <f ca="1">(P3537+(IF(K3537&lt;&gt;K3536,(-P3537*'inputs and tables'!$K$22-'inputs and tables'!$K$21)-P3537*'inputs and tables'!$K$22,0)*('inputs and tables'!$K$15+'inputs and tables'!$K$16)))*(IF(AND(K3537=0,'inputs and tables'!$K$16=1),data!C3537/data!C3538,1)*IF(AND(K3537=1,'inputs and tables'!$K$15=1),data!C3538/data!C3537,1))</f>
        <v>222919.2431981813</v>
      </c>
      <c r="R3538" s="36">
        <f ca="1">1-O3538/MAX($O$202:O3538)</f>
        <v>0.40965312677377319</v>
      </c>
      <c r="S3538" s="36">
        <f>1-N3538/MAX($N$202:N3538)</f>
        <v>0.24959212437704292</v>
      </c>
    </row>
    <row r="3539" spans="1:19" x14ac:dyDescent="0.4">
      <c r="A3539" s="17">
        <f t="shared" si="169"/>
        <v>3537</v>
      </c>
      <c r="B3539">
        <v>1725840000</v>
      </c>
      <c r="C3539">
        <v>57053.9</v>
      </c>
      <c r="D3539" s="14">
        <f t="shared" si="167"/>
        <v>45544</v>
      </c>
      <c r="F3539">
        <f ca="1">IF(A3539&lt;$F$2,"",AVERAGE(INDIRECT("C"&amp;A3539-$F$2+3):C3539))</f>
        <v>59799.121590909075</v>
      </c>
      <c r="G3539" s="2">
        <f ca="1">IF(A3539&lt;$G$2,"",IF(A3539=$G$2,AVERAGE(INDIRECT("C"&amp;A3539-$G$2+3):C3539),G3538+(2/($G$2+3))*(C3539-G3538)))</f>
        <v>59615.387701728418</v>
      </c>
      <c r="J3539">
        <f ca="1">IF(F3539="","",IF(C3539&lt;(F3539*(1-'inputs and tables'!$K$14)),0,IF(C3539&gt;(F3539*(1+'inputs and tables'!$K$14)),1,J3538)))</f>
        <v>0</v>
      </c>
      <c r="K3539">
        <f ca="1">IF(G3539="","",IF(C3539&lt;(G3539*(1-'inputs and tables'!$K$14)),0,IF(C3539&gt;(G3539*(1+'inputs and tables'!$K$14)),1,K3538)))</f>
        <v>0</v>
      </c>
      <c r="N3539" s="13">
        <f t="shared" si="168"/>
        <v>205311.09431789586</v>
      </c>
      <c r="O3539" s="10">
        <f ca="1">(O3538+(IF(J3538&lt;&gt;J3537,(-O3538*'inputs and tables'!$K$22-'inputs and tables'!$K$21)-O3538*'inputs and tables'!$K$22,0)*('inputs and tables'!$K$15+'inputs and tables'!$K$16)))*(IF(AND(J3538=0,'inputs and tables'!$K$16=1),(data!C3538/data!C3539-1)*'inputs and tables'!$K$18+1,1)*IF(AND(J3538=1,'inputs and tables'!$K$15=1),(data!C3539/data!C3538-1)*'inputs and tables'!$K$17+1,1))</f>
        <v>191448389.68763864</v>
      </c>
      <c r="P3539" s="10">
        <f ca="1">(P3538+(IF(K3538&lt;&gt;K3537,(-P3538*'inputs and tables'!$K$22-'inputs and tables'!$K$21)-P3538*'inputs and tables'!$K$22,0)*('inputs and tables'!$K$15+'inputs and tables'!$K$16)))*(IF(AND(K3538=0,'inputs and tables'!$K$16=1),data!C3538/data!C3539,1)*IF(AND(K3538=1,'inputs and tables'!$K$15=1),data!C3539/data!C3538,1))</f>
        <v>214429.78494154019</v>
      </c>
      <c r="R3539" s="36">
        <f ca="1">1-O3539/MAX($O$202:O3539)</f>
        <v>0.43213537220620135</v>
      </c>
      <c r="S3539" s="36">
        <f>1-N3539/MAX($N$202:N3539)</f>
        <v>0.21988283591558866</v>
      </c>
    </row>
    <row r="3540" spans="1:19" x14ac:dyDescent="0.4">
      <c r="A3540" s="17">
        <f t="shared" si="169"/>
        <v>3538</v>
      </c>
      <c r="B3540">
        <v>1725926400</v>
      </c>
      <c r="C3540">
        <v>57645.59</v>
      </c>
      <c r="D3540" s="14">
        <f t="shared" si="167"/>
        <v>45545</v>
      </c>
      <c r="F3540">
        <f ca="1">IF(A3540&lt;$F$2,"",AVERAGE(INDIRECT("C"&amp;A3540-$F$2+3):C3540))</f>
        <v>59558.241818181792</v>
      </c>
      <c r="G3540" s="2">
        <f ca="1">IF(A3540&lt;$G$2,"",IF(A3540=$G$2,AVERAGE(INDIRECT("C"&amp;A3540-$G$2+3):C3540),G3539+(2/($G$2+3))*(C3540-G3539)))</f>
        <v>59531.566522931462</v>
      </c>
      <c r="J3540">
        <f ca="1">IF(F3540="","",IF(C3540&lt;(F3540*(1-'inputs and tables'!$K$14)),0,IF(C3540&gt;(F3540*(1+'inputs and tables'!$K$14)),1,J3539)))</f>
        <v>0</v>
      </c>
      <c r="K3540">
        <f ca="1">IF(G3540="","",IF(C3540&lt;(G3540*(1-'inputs and tables'!$K$14)),0,IF(C3540&gt;(G3540*(1+'inputs and tables'!$K$14)),1,K3539)))</f>
        <v>0</v>
      </c>
      <c r="N3540" s="13">
        <f t="shared" si="168"/>
        <v>207440.31811148324</v>
      </c>
      <c r="O3540" s="10">
        <f ca="1">(O3539+(IF(J3539&lt;&gt;J3538,(-O3539*'inputs and tables'!$K$22-'inputs and tables'!$K$21)-O3539*'inputs and tables'!$K$22,0)*('inputs and tables'!$K$15+'inputs and tables'!$K$16)))*(IF(AND(J3539=0,'inputs and tables'!$K$16=1),(data!C3539/data!C3540-1)*'inputs and tables'!$K$18+1,1)*IF(AND(J3539=1,'inputs and tables'!$K$15=1),(data!C3540/data!C3539-1)*'inputs and tables'!$K$17+1,1))</f>
        <v>189483311.39293686</v>
      </c>
      <c r="P3540" s="10">
        <f ca="1">(P3539+(IF(K3539&lt;&gt;K3538,(-P3539*'inputs and tables'!$K$22-'inputs and tables'!$K$21)-P3539*'inputs and tables'!$K$22,0)*('inputs and tables'!$K$15+'inputs and tables'!$K$16)))*(IF(AND(K3539=0,'inputs and tables'!$K$16=1),data!C3539/data!C3540,1)*IF(AND(K3539=1,'inputs and tables'!$K$15=1),data!C3540/data!C3539,1))</f>
        <v>212228.81936113656</v>
      </c>
      <c r="R3540" s="36">
        <f ca="1">1-O3540/MAX($O$202:O3540)</f>
        <v>0.43796408905374007</v>
      </c>
      <c r="S3540" s="36">
        <f>1-N3540/MAX($N$202:N3540)</f>
        <v>0.2117924595378633</v>
      </c>
    </row>
    <row r="3541" spans="1:19" x14ac:dyDescent="0.4">
      <c r="A3541" s="17">
        <f t="shared" si="169"/>
        <v>3539</v>
      </c>
      <c r="B3541">
        <v>1726012800</v>
      </c>
      <c r="C3541">
        <v>57352.79</v>
      </c>
      <c r="D3541" s="14">
        <f t="shared" si="167"/>
        <v>45546</v>
      </c>
      <c r="F3541">
        <f ca="1">IF(A3541&lt;$F$2,"",AVERAGE(INDIRECT("C"&amp;A3541-$F$2+3):C3541))</f>
        <v>59344.181363636329</v>
      </c>
      <c r="G3541" s="2">
        <f ca="1">IF(A3541&lt;$G$2,"",IF(A3541=$G$2,AVERAGE(INDIRECT("C"&amp;A3541-$G$2+3):C3541),G3540+(2/($G$2+3))*(C3541-G3540)))</f>
        <v>59438.852628338631</v>
      </c>
      <c r="J3541">
        <f ca="1">IF(F3541="","",IF(C3541&lt;(F3541*(1-'inputs and tables'!$K$14)),0,IF(C3541&gt;(F3541*(1+'inputs and tables'!$K$14)),1,J3540)))</f>
        <v>0</v>
      </c>
      <c r="K3541">
        <f ca="1">IF(G3541="","",IF(C3541&lt;(G3541*(1-'inputs and tables'!$K$14)),0,IF(C3541&gt;(G3541*(1+'inputs and tables'!$K$14)),1,K3540)))</f>
        <v>0</v>
      </c>
      <c r="N3541" s="13">
        <f t="shared" si="168"/>
        <v>206386.66378783001</v>
      </c>
      <c r="O3541" s="10">
        <f ca="1">(O3540+(IF(J3540&lt;&gt;J3539,(-O3540*'inputs and tables'!$K$22-'inputs and tables'!$K$21)-O3540*'inputs and tables'!$K$22,0)*('inputs and tables'!$K$15+'inputs and tables'!$K$16)))*(IF(AND(J3540=0,'inputs and tables'!$K$16=1),(data!C3540/data!C3541-1)*'inputs and tables'!$K$18+1,1)*IF(AND(J3540=1,'inputs and tables'!$K$15=1),(data!C3541/data!C3540-1)*'inputs and tables'!$K$17+1,1))</f>
        <v>190450669.97437379</v>
      </c>
      <c r="P3541" s="10">
        <f ca="1">(P3540+(IF(K3540&lt;&gt;K3539,(-P3540*'inputs and tables'!$K$22-'inputs and tables'!$K$21)-P3540*'inputs and tables'!$K$22,0)*('inputs and tables'!$K$15+'inputs and tables'!$K$16)))*(IF(AND(K3540=0,'inputs and tables'!$K$16=1),data!C3540/data!C3541,1)*IF(AND(K3540=1,'inputs and tables'!$K$15=1),data!C3541/data!C3540,1))</f>
        <v>213312.29931579856</v>
      </c>
      <c r="R3541" s="36">
        <f ca="1">1-O3541/MAX($O$202:O3541)</f>
        <v>0.43509475846450352</v>
      </c>
      <c r="S3541" s="36">
        <f>1-N3541/MAX($N$202:N3541)</f>
        <v>0.21579601241757729</v>
      </c>
    </row>
    <row r="3542" spans="1:19" x14ac:dyDescent="0.4">
      <c r="A3542" s="17">
        <f t="shared" si="169"/>
        <v>3540</v>
      </c>
      <c r="B3542">
        <v>1726099200</v>
      </c>
      <c r="C3542">
        <v>58137.54</v>
      </c>
      <c r="D3542" s="14">
        <f t="shared" si="167"/>
        <v>45547</v>
      </c>
      <c r="F3542">
        <f ca="1">IF(A3542&lt;$F$2,"",AVERAGE(INDIRECT("C"&amp;A3542-$F$2+3):C3542))</f>
        <v>59161.632727272714</v>
      </c>
      <c r="G3542" s="2">
        <f ca="1">IF(A3542&lt;$G$2,"",IF(A3542=$G$2,AVERAGE(INDIRECT("C"&amp;A3542-$G$2+3):C3542),G3541+(2/($G$2+3))*(C3542-G3541)))</f>
        <v>59383.477622877414</v>
      </c>
      <c r="J3542">
        <f ca="1">IF(F3542="","",IF(C3542&lt;(F3542*(1-'inputs and tables'!$K$14)),0,IF(C3542&gt;(F3542*(1+'inputs and tables'!$K$14)),1,J3541)))</f>
        <v>0</v>
      </c>
      <c r="K3542">
        <f ca="1">IF(G3542="","",IF(C3542&lt;(G3542*(1-'inputs and tables'!$K$14)),0,IF(C3542&gt;(G3542*(1+'inputs and tables'!$K$14)),1,K3541)))</f>
        <v>0</v>
      </c>
      <c r="N3542" s="13">
        <f t="shared" si="168"/>
        <v>209210.62290834534</v>
      </c>
      <c r="O3542" s="10">
        <f ca="1">(O3541+(IF(J3541&lt;&gt;J3540,(-O3541*'inputs and tables'!$K$22-'inputs and tables'!$K$21)-O3541*'inputs and tables'!$K$22,0)*('inputs and tables'!$K$15+'inputs and tables'!$K$16)))*(IF(AND(J3541=0,'inputs and tables'!$K$16=1),(data!C3541/data!C3542-1)*'inputs and tables'!$K$18+1,1)*IF(AND(J3541=1,'inputs and tables'!$K$15=1),(data!C3542/data!C3541-1)*'inputs and tables'!$K$17+1,1))</f>
        <v>187879935.75922829</v>
      </c>
      <c r="P3542" s="10">
        <f ca="1">(P3541+(IF(K3541&lt;&gt;K3540,(-P3541*'inputs and tables'!$K$22-'inputs and tables'!$K$21)-P3541*'inputs and tables'!$K$22,0)*('inputs and tables'!$K$15+'inputs and tables'!$K$16)))*(IF(AND(K3541=0,'inputs and tables'!$K$16=1),data!C3541/data!C3542,1)*IF(AND(K3541=1,'inputs and tables'!$K$15=1),data!C3542/data!C3541,1))</f>
        <v>210432.97509795113</v>
      </c>
      <c r="R3542" s="36">
        <f ca="1">1-O3542/MAX($O$202:O3542)</f>
        <v>0.44271994157846029</v>
      </c>
      <c r="S3542" s="36">
        <f>1-N3542/MAX($N$202:N3542)</f>
        <v>0.20506586172647212</v>
      </c>
    </row>
    <row r="3543" spans="1:19" x14ac:dyDescent="0.4">
      <c r="A3543" s="17">
        <f t="shared" si="169"/>
        <v>3541</v>
      </c>
      <c r="B3543">
        <v>1726185600</v>
      </c>
      <c r="C3543">
        <v>60543.35</v>
      </c>
      <c r="D3543" s="14">
        <f t="shared" si="167"/>
        <v>45548</v>
      </c>
      <c r="F3543">
        <f ca="1">IF(A3543&lt;$F$2,"",AVERAGE(INDIRECT("C"&amp;A3543-$F$2+3):C3543))</f>
        <v>59069.217499999984</v>
      </c>
      <c r="G3543" s="2">
        <f ca="1">IF(A3543&lt;$G$2,"",IF(A3543=$G$2,AVERAGE(INDIRECT("C"&amp;A3543-$G$2+3):C3543),G3542+(2/($G$2+3))*(C3543-G3542)))</f>
        <v>59432.83389424433</v>
      </c>
      <c r="J3543">
        <f ca="1">IF(F3543="","",IF(C3543&lt;(F3543*(1-'inputs and tables'!$K$14)),0,IF(C3543&gt;(F3543*(1+'inputs and tables'!$K$14)),1,J3542)))</f>
        <v>1</v>
      </c>
      <c r="K3543">
        <f ca="1">IF(G3543="","",IF(C3543&lt;(G3543*(1-'inputs and tables'!$K$14)),0,IF(C3543&gt;(G3543*(1+'inputs and tables'!$K$14)),1,K3542)))</f>
        <v>1</v>
      </c>
      <c r="N3543" s="13">
        <f t="shared" si="168"/>
        <v>217868.04131131052</v>
      </c>
      <c r="O3543" s="10">
        <f ca="1">(O3542+(IF(J3542&lt;&gt;J3541,(-O3542*'inputs and tables'!$K$22-'inputs and tables'!$K$21)-O3542*'inputs and tables'!$K$22,0)*('inputs and tables'!$K$15+'inputs and tables'!$K$16)))*(IF(AND(J3542=0,'inputs and tables'!$K$16=1),(data!C3542/data!C3543-1)*'inputs and tables'!$K$18+1,1)*IF(AND(J3542=1,'inputs and tables'!$K$15=1),(data!C3543/data!C3542-1)*'inputs and tables'!$K$17+1,1))</f>
        <v>180414154.16225836</v>
      </c>
      <c r="P3543" s="10">
        <f ca="1">(P3542+(IF(K3542&lt;&gt;K3541,(-P3542*'inputs and tables'!$K$22-'inputs and tables'!$K$21)-P3542*'inputs and tables'!$K$22,0)*('inputs and tables'!$K$15+'inputs and tables'!$K$16)))*(IF(AND(K3542=0,'inputs and tables'!$K$16=1),data!C3542/data!C3543,1)*IF(AND(K3542=1,'inputs and tables'!$K$15=1),data!C3543/data!C3542,1))</f>
        <v>202071.00378614888</v>
      </c>
      <c r="R3543" s="36">
        <f ca="1">1-O3543/MAX($O$202:O3543)</f>
        <v>0.46486456914451213</v>
      </c>
      <c r="S3543" s="36">
        <f>1-N3543/MAX($N$202:N3543)</f>
        <v>0.17217041243157882</v>
      </c>
    </row>
    <row r="3544" spans="1:19" x14ac:dyDescent="0.4">
      <c r="A3544" s="17">
        <f t="shared" si="169"/>
        <v>3542</v>
      </c>
      <c r="B3544">
        <v>1726272000</v>
      </c>
      <c r="C3544">
        <v>60012.35</v>
      </c>
      <c r="D3544" s="14">
        <f t="shared" si="167"/>
        <v>45549</v>
      </c>
      <c r="F3544">
        <f ca="1">IF(A3544&lt;$F$2,"",AVERAGE(INDIRECT("C"&amp;A3544-$F$2+3):C3544))</f>
        <v>58949.312272727264</v>
      </c>
      <c r="G3544" s="2">
        <f ca="1">IF(A3544&lt;$G$2,"",IF(A3544=$G$2,AVERAGE(INDIRECT("C"&amp;A3544-$G$2+3):C3544),G3543+(2/($G$2+3))*(C3544-G3543)))</f>
        <v>59457.494154063723</v>
      </c>
      <c r="J3544">
        <f ca="1">IF(F3544="","",IF(C3544&lt;(F3544*(1-'inputs and tables'!$K$14)),0,IF(C3544&gt;(F3544*(1+'inputs and tables'!$K$14)),1,J3543)))</f>
        <v>1</v>
      </c>
      <c r="K3544">
        <f ca="1">IF(G3544="","",IF(C3544&lt;(G3544*(1-'inputs and tables'!$K$14)),0,IF(C3544&gt;(G3544*(1+'inputs and tables'!$K$14)),1,K3543)))</f>
        <v>1</v>
      </c>
      <c r="N3544" s="13">
        <f t="shared" si="168"/>
        <v>215957.21328583281</v>
      </c>
      <c r="O3544" s="10">
        <f ca="1">(O3543+(IF(J3543&lt;&gt;J3542,(-O3543*'inputs and tables'!$K$22-'inputs and tables'!$K$21)-O3543*'inputs and tables'!$K$22,0)*('inputs and tables'!$K$15+'inputs and tables'!$K$16)))*(IF(AND(J3543=0,'inputs and tables'!$K$16=1),(data!C3543/data!C3544-1)*'inputs and tables'!$K$18+1,1)*IF(AND(J3543=1,'inputs and tables'!$K$15=1),(data!C3544/data!C3543-1)*'inputs and tables'!$K$17+1,1))</f>
        <v>176500190.60350603</v>
      </c>
      <c r="P3544" s="10">
        <f ca="1">(P3543+(IF(K3543&lt;&gt;K3542,(-P3543*'inputs and tables'!$K$22-'inputs and tables'!$K$21)-P3543*'inputs and tables'!$K$22,0)*('inputs and tables'!$K$15+'inputs and tables'!$K$16)))*(IF(AND(K3543=0,'inputs and tables'!$K$16=1),data!C3543/data!C3544,1)*IF(AND(K3543=1,'inputs and tables'!$K$15=1),data!C3544/data!C3543,1))</f>
        <v>199898.1274154397</v>
      </c>
      <c r="R3544" s="36">
        <f ca="1">1-O3544/MAX($O$202:O3544)</f>
        <v>0.47647397188284646</v>
      </c>
      <c r="S3544" s="36">
        <f>1-N3544/MAX($N$202:N3544)</f>
        <v>0.17943095402696185</v>
      </c>
    </row>
    <row r="3545" spans="1:19" x14ac:dyDescent="0.4">
      <c r="A3545" s="17">
        <f t="shared" si="169"/>
        <v>3543</v>
      </c>
      <c r="B3545">
        <v>1726358400</v>
      </c>
      <c r="C3545">
        <v>59122.33</v>
      </c>
      <c r="D3545" s="14">
        <f t="shared" si="167"/>
        <v>45550</v>
      </c>
      <c r="F3545">
        <f ca="1">IF(A3545&lt;$F$2,"",AVERAGE(INDIRECT("C"&amp;A3545-$F$2+3):C3545))</f>
        <v>58897.136590909096</v>
      </c>
      <c r="G3545" s="2">
        <f ca="1">IF(A3545&lt;$G$2,"",IF(A3545=$G$2,AVERAGE(INDIRECT("C"&amp;A3545-$G$2+3):C3545),G3544+(2/($G$2+3))*(C3545-G3544)))</f>
        <v>59443.231849635478</v>
      </c>
      <c r="J3545">
        <f ca="1">IF(F3545="","",IF(C3545&lt;(F3545*(1-'inputs and tables'!$K$14)),0,IF(C3545&gt;(F3545*(1+'inputs and tables'!$K$14)),1,J3544)))</f>
        <v>1</v>
      </c>
      <c r="K3545">
        <f ca="1">IF(G3545="","",IF(C3545&lt;(G3545*(1-'inputs and tables'!$K$14)),0,IF(C3545&gt;(G3545*(1+'inputs and tables'!$K$14)),1,K3544)))</f>
        <v>0</v>
      </c>
      <c r="N3545" s="13">
        <f t="shared" si="168"/>
        <v>212754.43520817618</v>
      </c>
      <c r="O3545" s="10">
        <f ca="1">(O3544+(IF(J3544&lt;&gt;J3543,(-O3544*'inputs and tables'!$K$22-'inputs and tables'!$K$21)-O3544*'inputs and tables'!$K$22,0)*('inputs and tables'!$K$15+'inputs and tables'!$K$16)))*(IF(AND(J3544=0,'inputs and tables'!$K$16=1),(data!C3544/data!C3545-1)*'inputs and tables'!$K$18+1,1)*IF(AND(J3544=1,'inputs and tables'!$K$15=1),(data!C3545/data!C3544-1)*'inputs and tables'!$K$17+1,1))</f>
        <v>170610576.64584401</v>
      </c>
      <c r="P3545" s="10">
        <f ca="1">(P3544+(IF(K3544&lt;&gt;K3543,(-P3544*'inputs and tables'!$K$22-'inputs and tables'!$K$21)-P3544*'inputs and tables'!$K$22,0)*('inputs and tables'!$K$15+'inputs and tables'!$K$16)))*(IF(AND(K3544=0,'inputs and tables'!$K$16=1),data!C3544/data!C3545,1)*IF(AND(K3544=1,'inputs and tables'!$K$15=1),data!C3545/data!C3544,1))</f>
        <v>196933.51544203275</v>
      </c>
      <c r="R3545" s="36">
        <f ca="1">1-O3545/MAX($O$202:O3545)</f>
        <v>0.4939434499148827</v>
      </c>
      <c r="S3545" s="36">
        <f>1-N3545/MAX($N$202:N3545)</f>
        <v>0.19160049683434943</v>
      </c>
    </row>
    <row r="3546" spans="1:19" x14ac:dyDescent="0.4">
      <c r="A3546" s="17">
        <f t="shared" si="169"/>
        <v>3544</v>
      </c>
      <c r="B3546">
        <v>1726444800</v>
      </c>
      <c r="C3546">
        <v>58208.75</v>
      </c>
      <c r="D3546" s="14">
        <f t="shared" si="167"/>
        <v>45551</v>
      </c>
      <c r="F3546">
        <f ca="1">IF(A3546&lt;$F$2,"",AVERAGE(INDIRECT("C"&amp;A3546-$F$2+3):C3546))</f>
        <v>58841.087045454544</v>
      </c>
      <c r="G3546" s="2">
        <f ca="1">IF(A3546&lt;$G$2,"",IF(A3546=$G$2,AVERAGE(INDIRECT("C"&amp;A3546-$G$2+3):C3546),G3545+(2/($G$2+3))*(C3546-G3545)))</f>
        <v>59390.7007070978</v>
      </c>
      <c r="J3546">
        <f ca="1">IF(F3546="","",IF(C3546&lt;(F3546*(1-'inputs and tables'!$K$14)),0,IF(C3546&gt;(F3546*(1+'inputs and tables'!$K$14)),1,J3545)))</f>
        <v>0</v>
      </c>
      <c r="K3546">
        <f ca="1">IF(G3546="","",IF(C3546&lt;(G3546*(1-'inputs and tables'!$K$14)),0,IF(C3546&gt;(G3546*(1+'inputs and tables'!$K$14)),1,K3545)))</f>
        <v>0</v>
      </c>
      <c r="N3546" s="13">
        <f t="shared" si="168"/>
        <v>209466.87538234581</v>
      </c>
      <c r="O3546" s="10">
        <f ca="1">(O3545+(IF(J3545&lt;&gt;J3544,(-O3545*'inputs and tables'!$K$22-'inputs and tables'!$K$21)-O3545*'inputs and tables'!$K$22,0)*('inputs and tables'!$K$15+'inputs and tables'!$K$16)))*(IF(AND(J3545=0,'inputs and tables'!$K$16=1),(data!C3545/data!C3546-1)*'inputs and tables'!$K$18+1,1)*IF(AND(J3545=1,'inputs and tables'!$K$15=1),(data!C3546/data!C3545-1)*'inputs and tables'!$K$17+1,1))</f>
        <v>164678817.46319258</v>
      </c>
      <c r="P3546" s="10">
        <f ca="1">(P3545+(IF(K3545&lt;&gt;K3544,(-P3545*'inputs and tables'!$K$22-'inputs and tables'!$K$21)-P3545*'inputs and tables'!$K$22,0)*('inputs and tables'!$K$15+'inputs and tables'!$K$16)))*(IF(AND(K3545=0,'inputs and tables'!$K$16=1),data!C3545/data!C3546,1)*IF(AND(K3545=1,'inputs and tables'!$K$15=1),data!C3546/data!C3545,1))</f>
        <v>199624.3168157349</v>
      </c>
      <c r="R3546" s="36">
        <f ca="1">1-O3546/MAX($O$202:O3546)</f>
        <v>0.51153793700309813</v>
      </c>
      <c r="S3546" s="36">
        <f>1-N3546/MAX($N$202:N3546)</f>
        <v>0.204092183445856</v>
      </c>
    </row>
    <row r="3547" spans="1:19" x14ac:dyDescent="0.4">
      <c r="A3547" s="17">
        <f t="shared" si="169"/>
        <v>3545</v>
      </c>
      <c r="B3547">
        <v>1726531200</v>
      </c>
      <c r="C3547">
        <v>60312.6</v>
      </c>
      <c r="D3547" s="14">
        <f t="shared" si="167"/>
        <v>45552</v>
      </c>
      <c r="F3547">
        <f ca="1">IF(A3547&lt;$F$2,"",AVERAGE(INDIRECT("C"&amp;A3547-$F$2+3):C3547))</f>
        <v>58890.670000000013</v>
      </c>
      <c r="G3547" s="2">
        <f ca="1">IF(A3547&lt;$G$2,"",IF(A3547=$G$2,AVERAGE(INDIRECT("C"&amp;A3547-$G$2+3):C3547),G3546+(2/($G$2+3))*(C3547-G3546)))</f>
        <v>59429.930464242578</v>
      </c>
      <c r="J3547">
        <f ca="1">IF(F3547="","",IF(C3547&lt;(F3547*(1-'inputs and tables'!$K$14)),0,IF(C3547&gt;(F3547*(1+'inputs and tables'!$K$14)),1,J3546)))</f>
        <v>1</v>
      </c>
      <c r="K3547">
        <f ca="1">IF(G3547="","",IF(C3547&lt;(G3547*(1-'inputs and tables'!$K$14)),0,IF(C3547&gt;(G3547*(1+'inputs and tables'!$K$14)),1,K3546)))</f>
        <v>1</v>
      </c>
      <c r="N3547" s="13">
        <f t="shared" si="168"/>
        <v>217037.67677858172</v>
      </c>
      <c r="O3547" s="10">
        <f ca="1">(O3546+(IF(J3546&lt;&gt;J3545,(-O3546*'inputs and tables'!$K$22-'inputs and tables'!$K$21)-O3546*'inputs and tables'!$K$22,0)*('inputs and tables'!$K$15+'inputs and tables'!$K$16)))*(IF(AND(J3546=0,'inputs and tables'!$K$16=1),(data!C3546/data!C3547-1)*'inputs and tables'!$K$18+1,1)*IF(AND(J3546=1,'inputs and tables'!$K$15=1),(data!C3547/data!C3546-1)*'inputs and tables'!$K$17+1,1))</f>
        <v>158616551.43002608</v>
      </c>
      <c r="P3547" s="10">
        <f ca="1">(P3546+(IF(K3546&lt;&gt;K3545,(-P3546*'inputs and tables'!$K$22-'inputs and tables'!$K$21)-P3546*'inputs and tables'!$K$22,0)*('inputs and tables'!$K$15+'inputs and tables'!$K$16)))*(IF(AND(K3546=0,'inputs and tables'!$K$16=1),data!C3546/data!C3547,1)*IF(AND(K3546=1,'inputs and tables'!$K$15=1),data!C3547/data!C3546,1))</f>
        <v>192660.93571571959</v>
      </c>
      <c r="R3547" s="36">
        <f ca="1">1-O3547/MAX($O$202:O3547)</f>
        <v>0.52951952697691729</v>
      </c>
      <c r="S3547" s="36">
        <f>1-N3547/MAX($N$202:N3547)</f>
        <v>0.17532553479153112</v>
      </c>
    </row>
    <row r="3548" spans="1:19" x14ac:dyDescent="0.4">
      <c r="A3548" s="17">
        <f t="shared" si="169"/>
        <v>3546</v>
      </c>
      <c r="B3548">
        <v>1726617600</v>
      </c>
      <c r="C3548">
        <v>61769.18</v>
      </c>
      <c r="D3548" s="14">
        <f t="shared" si="167"/>
        <v>45553</v>
      </c>
      <c r="F3548">
        <f ca="1">IF(A3548&lt;$F$2,"",AVERAGE(INDIRECT("C"&amp;A3548-$F$2+3):C3548))</f>
        <v>59066.580454545474</v>
      </c>
      <c r="G3548" s="2">
        <f ca="1">IF(A3548&lt;$G$2,"",IF(A3548=$G$2,AVERAGE(INDIRECT("C"&amp;A3548-$G$2+3):C3548),G3547+(2/($G$2+3))*(C3548-G3547)))</f>
        <v>59529.472997679062</v>
      </c>
      <c r="J3548">
        <f ca="1">IF(F3548="","",IF(C3548&lt;(F3548*(1-'inputs and tables'!$K$14)),0,IF(C3548&gt;(F3548*(1+'inputs and tables'!$K$14)),1,J3547)))</f>
        <v>1</v>
      </c>
      <c r="K3548">
        <f ca="1">IF(G3548="","",IF(C3548&lt;(G3548*(1-'inputs and tables'!$K$14)),0,IF(C3548&gt;(G3548*(1+'inputs and tables'!$K$14)),1,K3547)))</f>
        <v>1</v>
      </c>
      <c r="N3548" s="13">
        <f t="shared" si="168"/>
        <v>222279.2471841379</v>
      </c>
      <c r="O3548" s="10">
        <f ca="1">(O3547+(IF(J3547&lt;&gt;J3546,(-O3547*'inputs and tables'!$K$22-'inputs and tables'!$K$21)-O3547*'inputs and tables'!$K$22,0)*('inputs and tables'!$K$15+'inputs and tables'!$K$16)))*(IF(AND(J3547=0,'inputs and tables'!$K$16=1),(data!C3547/data!C3548-1)*'inputs and tables'!$K$18+1,1)*IF(AND(J3547=1,'inputs and tables'!$K$15=1),(data!C3548/data!C3547-1)*'inputs and tables'!$K$17+1,1))</f>
        <v>166901088.89335307</v>
      </c>
      <c r="P3548" s="10">
        <f ca="1">(P3547+(IF(K3547&lt;&gt;K3546,(-P3547*'inputs and tables'!$K$22-'inputs and tables'!$K$21)-P3547*'inputs and tables'!$K$22,0)*('inputs and tables'!$K$15+'inputs and tables'!$K$16)))*(IF(AND(K3547=0,'inputs and tables'!$K$16=1),data!C3547/data!C3548,1)*IF(AND(K3547=1,'inputs and tables'!$K$15=1),data!C3548/data!C3547,1))</f>
        <v>196919.16782162149</v>
      </c>
      <c r="R3548" s="36">
        <f ca="1">1-O3548/MAX($O$202:O3548)</f>
        <v>0.50494634675465655</v>
      </c>
      <c r="S3548" s="36">
        <f>1-N3548/MAX($N$202:N3548)</f>
        <v>0.15540922654858758</v>
      </c>
    </row>
    <row r="3549" spans="1:19" x14ac:dyDescent="0.4">
      <c r="A3549" s="17">
        <f t="shared" si="169"/>
        <v>3547</v>
      </c>
      <c r="B3549">
        <v>1726704000</v>
      </c>
      <c r="C3549">
        <v>62960.14</v>
      </c>
      <c r="D3549" s="14">
        <f t="shared" si="167"/>
        <v>45554</v>
      </c>
      <c r="F3549">
        <f ca="1">IF(A3549&lt;$F$2,"",AVERAGE(INDIRECT("C"&amp;A3549-$F$2+3):C3549))</f>
        <v>59223.672727272751</v>
      </c>
      <c r="G3549" s="2">
        <f ca="1">IF(A3549&lt;$G$2,"",IF(A3549=$G$2,AVERAGE(INDIRECT("C"&amp;A3549-$G$2+3):C3549),G3548+(2/($G$2+3))*(C3549-G3548)))</f>
        <v>59675.45882756506</v>
      </c>
      <c r="J3549">
        <f ca="1">IF(F3549="","",IF(C3549&lt;(F3549*(1-'inputs and tables'!$K$14)),0,IF(C3549&gt;(F3549*(1+'inputs and tables'!$K$14)),1,J3548)))</f>
        <v>1</v>
      </c>
      <c r="K3549">
        <f ca="1">IF(G3549="","",IF(C3549&lt;(G3549*(1-'inputs and tables'!$K$14)),0,IF(C3549&gt;(G3549*(1+'inputs and tables'!$K$14)),1,K3548)))</f>
        <v>1</v>
      </c>
      <c r="N3549" s="13">
        <f t="shared" si="168"/>
        <v>226564.97175141273</v>
      </c>
      <c r="O3549" s="10">
        <f ca="1">(O3548+(IF(J3548&lt;&gt;J3547,(-O3548*'inputs and tables'!$K$22-'inputs and tables'!$K$21)-O3548*'inputs and tables'!$K$22,0)*('inputs and tables'!$K$15+'inputs and tables'!$K$16)))*(IF(AND(J3548=0,'inputs and tables'!$K$16=1),(data!C3548/data!C3549-1)*'inputs and tables'!$K$18+1,1)*IF(AND(J3548=1,'inputs and tables'!$K$15=1),(data!C3549/data!C3548-1)*'inputs and tables'!$K$17+1,1))</f>
        <v>174141563.38020819</v>
      </c>
      <c r="P3549" s="10">
        <f ca="1">(P3548+(IF(K3548&lt;&gt;K3547,(-P3548*'inputs and tables'!$K$22-'inputs and tables'!$K$21)-P3548*'inputs and tables'!$K$22,0)*('inputs and tables'!$K$15+'inputs and tables'!$K$16)))*(IF(AND(K3548=0,'inputs and tables'!$K$16=1),data!C3548/data!C3549,1)*IF(AND(K3548=1,'inputs and tables'!$K$15=1),data!C3549/data!C3548,1))</f>
        <v>200715.92944463217</v>
      </c>
      <c r="R3549" s="36">
        <f ca="1">1-O3549/MAX($O$202:O3549)</f>
        <v>0.48347001385764521</v>
      </c>
      <c r="S3549" s="36">
        <f>1-N3549/MAX($N$202:N3549)</f>
        <v>0.13912482990369623</v>
      </c>
    </row>
    <row r="3550" spans="1:19" x14ac:dyDescent="0.4">
      <c r="A3550" s="17">
        <f t="shared" si="169"/>
        <v>3548</v>
      </c>
      <c r="B3550">
        <v>1726790400</v>
      </c>
      <c r="C3550">
        <v>63210.69</v>
      </c>
      <c r="D3550" s="14">
        <f t="shared" si="167"/>
        <v>45555</v>
      </c>
      <c r="F3550">
        <f ca="1">IF(A3550&lt;$F$2,"",AVERAGE(INDIRECT("C"&amp;A3550-$F$2+3):C3550))</f>
        <v>59406.913409090928</v>
      </c>
      <c r="G3550" s="2">
        <f ca="1">IF(A3550&lt;$G$2,"",IF(A3550=$G$2,AVERAGE(INDIRECT("C"&amp;A3550-$G$2+3):C3550),G3549+(2/($G$2+3))*(C3550-G3549)))</f>
        <v>59825.894196604844</v>
      </c>
      <c r="J3550">
        <f ca="1">IF(F3550="","",IF(C3550&lt;(F3550*(1-'inputs and tables'!$K$14)),0,IF(C3550&gt;(F3550*(1+'inputs and tables'!$K$14)),1,J3549)))</f>
        <v>1</v>
      </c>
      <c r="K3550">
        <f ca="1">IF(G3550="","",IF(C3550&lt;(G3550*(1-'inputs and tables'!$K$14)),0,IF(C3550&gt;(G3550*(1+'inputs and tables'!$K$14)),1,K3549)))</f>
        <v>1</v>
      </c>
      <c r="N3550" s="13">
        <f t="shared" si="168"/>
        <v>227466.58749865086</v>
      </c>
      <c r="O3550" s="10">
        <f ca="1">(O3549+(IF(J3549&lt;&gt;J3548,(-O3549*'inputs and tables'!$K$22-'inputs and tables'!$K$21)-O3549*'inputs and tables'!$K$22,0)*('inputs and tables'!$K$15+'inputs and tables'!$K$16)))*(IF(AND(J3549=0,'inputs and tables'!$K$16=1),(data!C3549/data!C3550-1)*'inputs and tables'!$K$18+1,1)*IF(AND(J3549=1,'inputs and tables'!$K$15=1),(data!C3550/data!C3549-1)*'inputs and tables'!$K$17+1,1))</f>
        <v>175700805.93567348</v>
      </c>
      <c r="P3550" s="10">
        <f ca="1">(P3549+(IF(K3549&lt;&gt;K3548,(-P3549*'inputs and tables'!$K$22-'inputs and tables'!$K$21)-P3549*'inputs and tables'!$K$22,0)*('inputs and tables'!$K$15+'inputs and tables'!$K$16)))*(IF(AND(K3549=0,'inputs and tables'!$K$16=1),data!C3549/data!C3550,1)*IF(AND(K3549=1,'inputs and tables'!$K$15=1),data!C3550/data!C3549,1))</f>
        <v>201514.67887756473</v>
      </c>
      <c r="R3550" s="36">
        <f ca="1">1-O3550/MAX($O$202:O3550)</f>
        <v>0.47884506665989546</v>
      </c>
      <c r="S3550" s="36">
        <f>1-N3550/MAX($N$202:N3550)</f>
        <v>0.13569897548425502</v>
      </c>
    </row>
    <row r="3551" spans="1:19" x14ac:dyDescent="0.4">
      <c r="A3551" s="17">
        <f t="shared" si="169"/>
        <v>3549</v>
      </c>
      <c r="B3551">
        <v>1726876800</v>
      </c>
      <c r="C3551">
        <v>63362.74</v>
      </c>
      <c r="D3551" s="14">
        <f t="shared" si="167"/>
        <v>45556</v>
      </c>
      <c r="F3551">
        <f ca="1">IF(A3551&lt;$F$2,"",AVERAGE(INDIRECT("C"&amp;A3551-$F$2+3):C3551))</f>
        <v>59444.576136363663</v>
      </c>
      <c r="G3551" s="2">
        <f ca="1">IF(A3551&lt;$G$2,"",IF(A3551=$G$2,AVERAGE(INDIRECT("C"&amp;A3551-$G$2+3):C3551),G3550+(2/($G$2+3))*(C3551-G3550)))</f>
        <v>59976.398273345061</v>
      </c>
      <c r="J3551">
        <f ca="1">IF(F3551="","",IF(C3551&lt;(F3551*(1-'inputs and tables'!$K$14)),0,IF(C3551&gt;(F3551*(1+'inputs and tables'!$K$14)),1,J3550)))</f>
        <v>1</v>
      </c>
      <c r="K3551">
        <f ca="1">IF(G3551="","",IF(C3551&lt;(G3551*(1-'inputs and tables'!$K$14)),0,IF(C3551&gt;(G3551*(1+'inputs and tables'!$K$14)),1,K3550)))</f>
        <v>1</v>
      </c>
      <c r="N3551" s="13">
        <f t="shared" si="168"/>
        <v>228013.74644643595</v>
      </c>
      <c r="O3551" s="10">
        <f ca="1">(O3550+(IF(J3550&lt;&gt;J3549,(-O3550*'inputs and tables'!$K$22-'inputs and tables'!$K$21)-O3550*'inputs and tables'!$K$22,0)*('inputs and tables'!$K$15+'inputs and tables'!$K$16)))*(IF(AND(J3550=0,'inputs and tables'!$K$16=1),(data!C3550/data!C3551-1)*'inputs and tables'!$K$18+1,1)*IF(AND(J3550=1,'inputs and tables'!$K$15=1),(data!C3551/data!C3550-1)*'inputs and tables'!$K$17+1,1))</f>
        <v>176651743.85409623</v>
      </c>
      <c r="P3551" s="10">
        <f ca="1">(P3550+(IF(K3550&lt;&gt;K3549,(-P3550*'inputs and tables'!$K$22-'inputs and tables'!$K$21)-P3550*'inputs and tables'!$K$22,0)*('inputs and tables'!$K$15+'inputs and tables'!$K$16)))*(IF(AND(K3550=0,'inputs and tables'!$K$16=1),data!C3550/data!C3551,1)*IF(AND(K3550=1,'inputs and tables'!$K$15=1),data!C3551/data!C3550,1))</f>
        <v>201999.41187009073</v>
      </c>
      <c r="R3551" s="36">
        <f ca="1">1-O3551/MAX($O$202:O3551)</f>
        <v>0.47602444221911955</v>
      </c>
      <c r="S3551" s="36">
        <f>1-N3551/MAX($N$202:N3551)</f>
        <v>0.13361994469408933</v>
      </c>
    </row>
    <row r="3552" spans="1:19" x14ac:dyDescent="0.4">
      <c r="A3552" s="17">
        <f t="shared" si="169"/>
        <v>3550</v>
      </c>
      <c r="B3552">
        <v>1726963200</v>
      </c>
      <c r="C3552">
        <v>63577.66</v>
      </c>
      <c r="D3552" s="14">
        <f t="shared" si="167"/>
        <v>45557</v>
      </c>
      <c r="F3552">
        <f ca="1">IF(A3552&lt;$F$2,"",AVERAGE(INDIRECT("C"&amp;A3552-$F$2+3):C3552))</f>
        <v>59506.292727272754</v>
      </c>
      <c r="G3552" s="2">
        <f ca="1">IF(A3552&lt;$G$2,"",IF(A3552=$G$2,AVERAGE(INDIRECT("C"&amp;A3552-$G$2+3):C3552),G3551+(2/($G$2+3))*(C3552-G3551)))</f>
        <v>60129.64345320272</v>
      </c>
      <c r="J3552">
        <f ca="1">IF(F3552="","",IF(C3552&lt;(F3552*(1-'inputs and tables'!$K$14)),0,IF(C3552&gt;(F3552*(1+'inputs and tables'!$K$14)),1,J3551)))</f>
        <v>1</v>
      </c>
      <c r="K3552">
        <f ca="1">IF(G3552="","",IF(C3552&lt;(G3552*(1-'inputs and tables'!$K$14)),0,IF(C3552&gt;(G3552*(1+'inputs and tables'!$K$14)),1,K3551)))</f>
        <v>1</v>
      </c>
      <c r="N3552" s="13">
        <f t="shared" si="168"/>
        <v>228787.14599301916</v>
      </c>
      <c r="O3552" s="10">
        <f ca="1">(O3551+(IF(J3551&lt;&gt;J3550,(-O3551*'inputs and tables'!$K$22-'inputs and tables'!$K$21)-O3551*'inputs and tables'!$K$22,0)*('inputs and tables'!$K$15+'inputs and tables'!$K$16)))*(IF(AND(J3551=0,'inputs and tables'!$K$16=1),(data!C3551/data!C3552-1)*'inputs and tables'!$K$18+1,1)*IF(AND(J3551=1,'inputs and tables'!$K$15=1),(data!C3552/data!C3551-1)*'inputs and tables'!$K$17+1,1))</f>
        <v>177999909.72848123</v>
      </c>
      <c r="P3552" s="10">
        <f ca="1">(P3551+(IF(K3551&lt;&gt;K3550,(-P3551*'inputs and tables'!$K$22-'inputs and tables'!$K$21)-P3551*'inputs and tables'!$K$22,0)*('inputs and tables'!$K$15+'inputs and tables'!$K$16)))*(IF(AND(K3551=0,'inputs and tables'!$K$16=1),data!C3551/data!C3552,1)*IF(AND(K3551=1,'inputs and tables'!$K$15=1),data!C3552/data!C3551,1))</f>
        <v>202684.57342716862</v>
      </c>
      <c r="R3552" s="36">
        <f ca="1">1-O3552/MAX($O$202:O3552)</f>
        <v>0.47202558010431661</v>
      </c>
      <c r="S3552" s="36">
        <f>1-N3552/MAX($N$202:N3552)</f>
        <v>0.13068127124836471</v>
      </c>
    </row>
    <row r="3553" spans="1:19" x14ac:dyDescent="0.4">
      <c r="A3553" s="17">
        <f t="shared" si="169"/>
        <v>3551</v>
      </c>
      <c r="B3553">
        <v>1727049600</v>
      </c>
      <c r="C3553">
        <v>63338.87</v>
      </c>
      <c r="D3553" s="14">
        <f t="shared" si="167"/>
        <v>45558</v>
      </c>
      <c r="F3553">
        <f ca="1">IF(A3553&lt;$F$2,"",AVERAGE(INDIRECT("C"&amp;A3553-$F$2+3):C3553))</f>
        <v>59560.925681818211</v>
      </c>
      <c r="G3553" s="2">
        <f ca="1">IF(A3553&lt;$G$2,"",IF(A3553=$G$2,AVERAGE(INDIRECT("C"&amp;A3553-$G$2+3):C3553),G3552+(2/($G$2+3))*(C3553-G3552)))</f>
        <v>60266.20628498133</v>
      </c>
      <c r="J3553">
        <f ca="1">IF(F3553="","",IF(C3553&lt;(F3553*(1-'inputs and tables'!$K$14)),0,IF(C3553&gt;(F3553*(1+'inputs and tables'!$K$14)),1,J3552)))</f>
        <v>1</v>
      </c>
      <c r="K3553">
        <f ca="1">IF(G3553="","",IF(C3553&lt;(G3553*(1-'inputs and tables'!$K$14)),0,IF(C3553&gt;(G3553*(1+'inputs and tables'!$K$14)),1,K3552)))</f>
        <v>1</v>
      </c>
      <c r="N3553" s="13">
        <f t="shared" si="168"/>
        <v>227927.84914894417</v>
      </c>
      <c r="O3553" s="10">
        <f ca="1">(O3552+(IF(J3552&lt;&gt;J3551,(-O3552*'inputs and tables'!$K$22-'inputs and tables'!$K$21)-O3552*'inputs and tables'!$K$22,0)*('inputs and tables'!$K$15+'inputs and tables'!$K$16)))*(IF(AND(J3552=0,'inputs and tables'!$K$16=1),(data!C3552/data!C3553-1)*'inputs and tables'!$K$18+1,1)*IF(AND(J3552=1,'inputs and tables'!$K$15=1),(data!C3553/data!C3552-1)*'inputs and tables'!$K$17+1,1))</f>
        <v>176495680.93964025</v>
      </c>
      <c r="P3553" s="10">
        <f ca="1">(P3552+(IF(K3552&lt;&gt;K3551,(-P3552*'inputs and tables'!$K$22-'inputs and tables'!$K$21)-P3552*'inputs and tables'!$K$22,0)*('inputs and tables'!$K$15+'inputs and tables'!$K$16)))*(IF(AND(K3552=0,'inputs and tables'!$K$16=1),data!C3552/data!C3553,1)*IF(AND(K3552=1,'inputs and tables'!$K$15=1),data!C3553/data!C3552,1))</f>
        <v>201923.31468803488</v>
      </c>
      <c r="R3553" s="36">
        <f ca="1">1-O3553/MAX($O$202:O3553)</f>
        <v>0.47648734822200922</v>
      </c>
      <c r="S3553" s="36">
        <f>1-N3553/MAX($N$202:N3553)</f>
        <v>0.13394632723247302</v>
      </c>
    </row>
    <row r="3554" spans="1:19" x14ac:dyDescent="0.4">
      <c r="A3554" s="17">
        <f t="shared" si="169"/>
        <v>3552</v>
      </c>
      <c r="B3554">
        <v>1727136000</v>
      </c>
      <c r="C3554">
        <v>64272.93</v>
      </c>
      <c r="D3554" s="14">
        <f t="shared" si="167"/>
        <v>45559</v>
      </c>
      <c r="F3554">
        <f ca="1">IF(A3554&lt;$F$2,"",AVERAGE(INDIRECT("C"&amp;A3554-$F$2+3):C3554))</f>
        <v>59687.072045454595</v>
      </c>
      <c r="G3554" s="2">
        <f ca="1">IF(A3554&lt;$G$2,"",IF(A3554=$G$2,AVERAGE(INDIRECT("C"&amp;A3554-$G$2+3):C3554),G3553+(2/($G$2+3))*(C3554-G3553)))</f>
        <v>60436.705166471489</v>
      </c>
      <c r="J3554">
        <f ca="1">IF(F3554="","",IF(C3554&lt;(F3554*(1-'inputs and tables'!$K$14)),0,IF(C3554&gt;(F3554*(1+'inputs and tables'!$K$14)),1,J3553)))</f>
        <v>1</v>
      </c>
      <c r="K3554">
        <f ca="1">IF(G3554="","",IF(C3554&lt;(G3554*(1-'inputs and tables'!$K$14)),0,IF(C3554&gt;(G3554*(1+'inputs and tables'!$K$14)),1,K3553)))</f>
        <v>1</v>
      </c>
      <c r="N3554" s="13">
        <f t="shared" si="168"/>
        <v>231289.10720069124</v>
      </c>
      <c r="O3554" s="10">
        <f ca="1">(O3553+(IF(J3553&lt;&gt;J3552,(-O3553*'inputs and tables'!$K$22-'inputs and tables'!$K$21)-O3553*'inputs and tables'!$K$22,0)*('inputs and tables'!$K$15+'inputs and tables'!$K$16)))*(IF(AND(J3553=0,'inputs and tables'!$K$16=1),(data!C3553/data!C3554-1)*'inputs and tables'!$K$18+1,1)*IF(AND(J3553=1,'inputs and tables'!$K$15=1),(data!C3554/data!C3553-1)*'inputs and tables'!$K$17+1,1))</f>
        <v>182351950.56383118</v>
      </c>
      <c r="P3554" s="10">
        <f ca="1">(P3553+(IF(K3553&lt;&gt;K3552,(-P3553*'inputs and tables'!$K$22-'inputs and tables'!$K$21)-P3553*'inputs and tables'!$K$22,0)*('inputs and tables'!$K$15+'inputs and tables'!$K$16)))*(IF(AND(K3553=0,'inputs and tables'!$K$16=1),data!C3553/data!C3554,1)*IF(AND(K3553=1,'inputs and tables'!$K$15=1),data!C3554/data!C3553,1))</f>
        <v>204901.08317865533</v>
      </c>
      <c r="R3554" s="36">
        <f ca="1">1-O3554/MAX($O$202:O3554)</f>
        <v>0.45911677448238564</v>
      </c>
      <c r="S3554" s="36">
        <f>1-N3554/MAX($N$202:N3554)</f>
        <v>0.12117461069276791</v>
      </c>
    </row>
    <row r="3555" spans="1:19" x14ac:dyDescent="0.4">
      <c r="A3555" s="17">
        <f t="shared" si="169"/>
        <v>3553</v>
      </c>
      <c r="B3555">
        <v>1727222400</v>
      </c>
      <c r="C3555">
        <v>63130.89</v>
      </c>
      <c r="D3555" s="14">
        <f t="shared" si="167"/>
        <v>45560</v>
      </c>
      <c r="F3555">
        <f ca="1">IF(A3555&lt;$F$2,"",AVERAGE(INDIRECT("C"&amp;A3555-$F$2+3):C3555))</f>
        <v>59772.801818181855</v>
      </c>
      <c r="G3555" s="2">
        <f ca="1">IF(A3555&lt;$G$2,"",IF(A3555=$G$2,AVERAGE(INDIRECT("C"&amp;A3555-$G$2+3):C3555),G3554+(2/($G$2+3))*(C3555-G3554)))</f>
        <v>60551.351329600358</v>
      </c>
      <c r="J3555">
        <f ca="1">IF(F3555="","",IF(C3555&lt;(F3555*(1-'inputs and tables'!$K$14)),0,IF(C3555&gt;(F3555*(1+'inputs and tables'!$K$14)),1,J3554)))</f>
        <v>1</v>
      </c>
      <c r="K3555">
        <f ca="1">IF(G3555="","",IF(C3555&lt;(G3555*(1-'inputs and tables'!$K$14)),0,IF(C3555&gt;(G3555*(1+'inputs and tables'!$K$14)),1,K3554)))</f>
        <v>1</v>
      </c>
      <c r="N3555" s="13">
        <f t="shared" si="168"/>
        <v>227179.42351290109</v>
      </c>
      <c r="O3555" s="10">
        <f ca="1">(O3554+(IF(J3554&lt;&gt;J3553,(-O3554*'inputs and tables'!$K$22-'inputs and tables'!$K$21)-O3554*'inputs and tables'!$K$22,0)*('inputs and tables'!$K$15+'inputs and tables'!$K$16)))*(IF(AND(J3554=0,'inputs and tables'!$K$16=1),(data!C3554/data!C3555-1)*'inputs and tables'!$K$18+1,1)*IF(AND(J3554=1,'inputs and tables'!$K$15=1),(data!C3555/data!C3554-1)*'inputs and tables'!$K$17+1,1))</f>
        <v>175061638.0069069</v>
      </c>
      <c r="P3555" s="10">
        <f ca="1">(P3554+(IF(K3554&lt;&gt;K3553,(-P3554*'inputs and tables'!$K$22-'inputs and tables'!$K$21)-P3554*'inputs and tables'!$K$22,0)*('inputs and tables'!$K$15+'inputs and tables'!$K$16)))*(IF(AND(K3554=0,'inputs and tables'!$K$16=1),data!C3554/data!C3555,1)*IF(AND(K3554=1,'inputs and tables'!$K$15=1),data!C3555/data!C3554,1))</f>
        <v>201260.27774107296</v>
      </c>
      <c r="R3555" s="36">
        <f ca="1">1-O3555/MAX($O$202:O3555)</f>
        <v>0.48074093456747602</v>
      </c>
      <c r="S3555" s="36">
        <f>1-N3555/MAX($N$202:N3555)</f>
        <v>0.13679010772401323</v>
      </c>
    </row>
    <row r="3556" spans="1:19" x14ac:dyDescent="0.4">
      <c r="A3556" s="17">
        <f t="shared" si="169"/>
        <v>3554</v>
      </c>
      <c r="B3556">
        <v>1727308800</v>
      </c>
      <c r="C3556">
        <v>65177.21</v>
      </c>
      <c r="D3556" s="14">
        <f t="shared" si="167"/>
        <v>45561</v>
      </c>
      <c r="F3556">
        <f ca="1">IF(A3556&lt;$F$2,"",AVERAGE(INDIRECT("C"&amp;A3556-$F$2+3):C3556))</f>
        <v>59876.756818181857</v>
      </c>
      <c r="G3556" s="2">
        <f ca="1">IF(A3556&lt;$G$2,"",IF(A3556=$G$2,AVERAGE(INDIRECT("C"&amp;A3556-$G$2+3):C3556),G3555+(2/($G$2+3))*(C3556-G3555)))</f>
        <v>60748.196379404595</v>
      </c>
      <c r="J3556">
        <f ca="1">IF(F3556="","",IF(C3556&lt;(F3556*(1-'inputs and tables'!$K$14)),0,IF(C3556&gt;(F3556*(1+'inputs and tables'!$K$14)),1,J3555)))</f>
        <v>1</v>
      </c>
      <c r="K3556">
        <f ca="1">IF(G3556="","",IF(C3556&lt;(G3556*(1-'inputs and tables'!$K$14)),0,IF(C3556&gt;(G3556*(1+'inputs and tables'!$K$14)),1,K3555)))</f>
        <v>1</v>
      </c>
      <c r="N3556" s="13">
        <f t="shared" si="168"/>
        <v>234543.20054697935</v>
      </c>
      <c r="O3556" s="10">
        <f ca="1">(O3555+(IF(J3555&lt;&gt;J3554,(-O3555*'inputs and tables'!$K$22-'inputs and tables'!$K$21)-O3555*'inputs and tables'!$K$22,0)*('inputs and tables'!$K$15+'inputs and tables'!$K$16)))*(IF(AND(J3555=0,'inputs and tables'!$K$16=1),(data!C3555/data!C3556-1)*'inputs and tables'!$K$18+1,1)*IF(AND(J3555=1,'inputs and tables'!$K$15=1),(data!C3556/data!C3555-1)*'inputs and tables'!$K$17+1,1))</f>
        <v>187829116.73157185</v>
      </c>
      <c r="P3556" s="10">
        <f ca="1">(P3555+(IF(K3555&lt;&gt;K3554,(-P3555*'inputs and tables'!$K$22-'inputs and tables'!$K$21)-P3555*'inputs and tables'!$K$22,0)*('inputs and tables'!$K$15+'inputs and tables'!$K$16)))*(IF(AND(K3555=0,'inputs and tables'!$K$16=1),data!C3555/data!C3556,1)*IF(AND(K3555=1,'inputs and tables'!$K$15=1),data!C3556/data!C3555,1))</f>
        <v>207783.91350079555</v>
      </c>
      <c r="R3556" s="36">
        <f ca="1">1-O3556/MAX($O$202:O3556)</f>
        <v>0.44287067843381878</v>
      </c>
      <c r="S3556" s="36">
        <f>1-N3556/MAX($N$202:N3556)</f>
        <v>0.10881008610920306</v>
      </c>
    </row>
    <row r="3557" spans="1:19" x14ac:dyDescent="0.4">
      <c r="A3557" s="17">
        <f t="shared" si="169"/>
        <v>3555</v>
      </c>
      <c r="B3557">
        <v>1727395200</v>
      </c>
      <c r="C3557">
        <v>65789</v>
      </c>
      <c r="D3557" s="14">
        <f t="shared" si="167"/>
        <v>45562</v>
      </c>
      <c r="F3557">
        <f ca="1">IF(A3557&lt;$F$2,"",AVERAGE(INDIRECT("C"&amp;A3557-$F$2+3):C3557))</f>
        <v>60038.08363636367</v>
      </c>
      <c r="G3557" s="2">
        <f ca="1">IF(A3557&lt;$G$2,"",IF(A3557=$G$2,AVERAGE(INDIRECT("C"&amp;A3557-$G$2+3):C3557),G3556+(2/($G$2+3))*(C3557-G3556)))</f>
        <v>60962.698661132061</v>
      </c>
      <c r="J3557">
        <f ca="1">IF(F3557="","",IF(C3557&lt;(F3557*(1-'inputs and tables'!$K$14)),0,IF(C3557&gt;(F3557*(1+'inputs and tables'!$K$14)),1,J3556)))</f>
        <v>1</v>
      </c>
      <c r="K3557">
        <f ca="1">IF(G3557="","",IF(C3557&lt;(G3557*(1-'inputs and tables'!$K$14)),0,IF(C3557&gt;(G3557*(1+'inputs and tables'!$K$14)),1,K3556)))</f>
        <v>1</v>
      </c>
      <c r="N3557" s="13">
        <f t="shared" si="168"/>
        <v>236744.75511893231</v>
      </c>
      <c r="O3557" s="10">
        <f ca="1">(O3556+(IF(J3556&lt;&gt;J3555,(-O3556*'inputs and tables'!$K$22-'inputs and tables'!$K$21)-O3556*'inputs and tables'!$K$22,0)*('inputs and tables'!$K$15+'inputs and tables'!$K$16)))*(IF(AND(J3556=0,'inputs and tables'!$K$16=1),(data!C3556/data!C3557-1)*'inputs and tables'!$K$18+1,1)*IF(AND(J3556=1,'inputs and tables'!$K$15=1),(data!C3557/data!C3556-1)*'inputs and tables'!$K$17+1,1))</f>
        <v>191796023.94471771</v>
      </c>
      <c r="P3557" s="10">
        <f ca="1">(P3556+(IF(K3556&lt;&gt;K3555,(-P3556*'inputs and tables'!$K$22-'inputs and tables'!$K$21)-P3556*'inputs and tables'!$K$22,0)*('inputs and tables'!$K$15+'inputs and tables'!$K$16)))*(IF(AND(K3556=0,'inputs and tables'!$K$16=1),data!C3556/data!C3557,1)*IF(AND(K3556=1,'inputs and tables'!$K$15=1),data!C3557/data!C3556,1))</f>
        <v>209734.29033405756</v>
      </c>
      <c r="R3557" s="36">
        <f ca="1">1-O3557/MAX($O$202:O3557)</f>
        <v>0.43110423687867694</v>
      </c>
      <c r="S3557" s="36">
        <f>1-N3557/MAX($N$202:N3557)</f>
        <v>0.1004448756710874</v>
      </c>
    </row>
    <row r="3558" spans="1:19" x14ac:dyDescent="0.4">
      <c r="A3558" s="17">
        <f t="shared" si="169"/>
        <v>3556</v>
      </c>
      <c r="B3558">
        <v>1727481600</v>
      </c>
      <c r="C3558">
        <v>65858.990000000005</v>
      </c>
      <c r="D3558" s="14">
        <f t="shared" si="167"/>
        <v>45563</v>
      </c>
      <c r="F3558">
        <f ca="1">IF(A3558&lt;$F$2,"",AVERAGE(INDIRECT("C"&amp;A3558-$F$2+3):C3558))</f>
        <v>60227.069545454586</v>
      </c>
      <c r="G3558" s="2">
        <f ca="1">IF(A3558&lt;$G$2,"",IF(A3558=$G$2,AVERAGE(INDIRECT("C"&amp;A3558-$G$2+3):C3558),G3557+(2/($G$2+3))*(C3558-G3557)))</f>
        <v>61171.051484062613</v>
      </c>
      <c r="J3558">
        <f ca="1">IF(F3558="","",IF(C3558&lt;(F3558*(1-'inputs and tables'!$K$14)),0,IF(C3558&gt;(F3558*(1+'inputs and tables'!$K$14)),1,J3557)))</f>
        <v>1</v>
      </c>
      <c r="K3558">
        <f ca="1">IF(G3558="","",IF(C3558&lt;(G3558*(1-'inputs and tables'!$K$14)),0,IF(C3558&gt;(G3558*(1+'inputs and tables'!$K$14)),1,K3557)))</f>
        <v>1</v>
      </c>
      <c r="N3558" s="13">
        <f t="shared" si="168"/>
        <v>236996.61736658428</v>
      </c>
      <c r="O3558" s="10">
        <f ca="1">(O3557+(IF(J3557&lt;&gt;J3556,(-O3557*'inputs and tables'!$K$22-'inputs and tables'!$K$21)-O3557*'inputs and tables'!$K$22,0)*('inputs and tables'!$K$15+'inputs and tables'!$K$16)))*(IF(AND(J3557=0,'inputs and tables'!$K$16=1),(data!C3557/data!C3558-1)*'inputs and tables'!$K$18+1,1)*IF(AND(J3557=1,'inputs and tables'!$K$15=1),(data!C3558/data!C3557-1)*'inputs and tables'!$K$17+1,1))</f>
        <v>192255121.33730245</v>
      </c>
      <c r="P3558" s="10">
        <f ca="1">(P3557+(IF(K3557&lt;&gt;K3556,(-P3557*'inputs and tables'!$K$22-'inputs and tables'!$K$21)-P3557*'inputs and tables'!$K$22,0)*('inputs and tables'!$K$15+'inputs and tables'!$K$16)))*(IF(AND(K3557=0,'inputs and tables'!$K$16=1),data!C3557/data!C3558,1)*IF(AND(K3557=1,'inputs and tables'!$K$15=1),data!C3558/data!C3557,1))</f>
        <v>209957.41734587538</v>
      </c>
      <c r="R3558" s="36">
        <f ca="1">1-O3558/MAX($O$202:O3558)</f>
        <v>0.42974248517950309</v>
      </c>
      <c r="S3558" s="36">
        <f>1-N3558/MAX($N$202:N3558)</f>
        <v>9.9487878860803236E-2</v>
      </c>
    </row>
    <row r="3559" spans="1:19" x14ac:dyDescent="0.4">
      <c r="A3559" s="17">
        <f t="shared" si="169"/>
        <v>3557</v>
      </c>
      <c r="B3559">
        <v>1727568000</v>
      </c>
      <c r="C3559">
        <v>65600.009999999995</v>
      </c>
      <c r="D3559" s="14">
        <f t="shared" si="167"/>
        <v>45564</v>
      </c>
      <c r="F3559">
        <f ca="1">IF(A3559&lt;$F$2,"",AVERAGE(INDIRECT("C"&amp;A3559-$F$2+3):C3559))</f>
        <v>60379.592727272749</v>
      </c>
      <c r="G3559" s="2">
        <f ca="1">IF(A3559&lt;$G$2,"",IF(A3559=$G$2,AVERAGE(INDIRECT("C"&amp;A3559-$G$2+3):C3559),G3558+(2/($G$2+3))*(C3559-G3558)))</f>
        <v>61359.517803889736</v>
      </c>
      <c r="J3559">
        <f ca="1">IF(F3559="","",IF(C3559&lt;(F3559*(1-'inputs and tables'!$K$14)),0,IF(C3559&gt;(F3559*(1+'inputs and tables'!$K$14)),1,J3558)))</f>
        <v>1</v>
      </c>
      <c r="K3559">
        <f ca="1">IF(G3559="","",IF(C3559&lt;(G3559*(1-'inputs and tables'!$K$14)),0,IF(C3559&gt;(G3559*(1+'inputs and tables'!$K$14)),1,K3558)))</f>
        <v>1</v>
      </c>
      <c r="N3559" s="13">
        <f t="shared" si="168"/>
        <v>236064.66587498682</v>
      </c>
      <c r="O3559" s="10">
        <f ca="1">(O3558+(IF(J3558&lt;&gt;J3557,(-O3558*'inputs and tables'!$K$22-'inputs and tables'!$K$21)-O3558*'inputs and tables'!$K$22,0)*('inputs and tables'!$K$15+'inputs and tables'!$K$16)))*(IF(AND(J3558=0,'inputs and tables'!$K$16=1),(data!C3558/data!C3559-1)*'inputs and tables'!$K$18+1,1)*IF(AND(J3558=1,'inputs and tables'!$K$15=1),(data!C3559/data!C3558-1)*'inputs and tables'!$K$17+1,1))</f>
        <v>190554092.81441045</v>
      </c>
      <c r="P3559" s="10">
        <f ca="1">(P3558+(IF(K3558&lt;&gt;K3557,(-P3558*'inputs and tables'!$K$22-'inputs and tables'!$K$21)-P3558*'inputs and tables'!$K$22,0)*('inputs and tables'!$K$15+'inputs and tables'!$K$16)))*(IF(AND(K3558=0,'inputs and tables'!$K$16=1),data!C3558/data!C3559,1)*IF(AND(K3558=1,'inputs and tables'!$K$15=1),data!C3559/data!C3558,1))</f>
        <v>209131.79320641869</v>
      </c>
      <c r="R3559" s="36">
        <f ca="1">1-O3559/MAX($O$202:O3559)</f>
        <v>0.43478799081470187</v>
      </c>
      <c r="S3559" s="36">
        <f>1-N3559/MAX($N$202:N3559)</f>
        <v>0.10302899950557232</v>
      </c>
    </row>
    <row r="3560" spans="1:19" x14ac:dyDescent="0.4">
      <c r="A3560" s="17">
        <f t="shared" si="169"/>
        <v>3558</v>
      </c>
      <c r="B3560">
        <v>1727654400</v>
      </c>
      <c r="C3560">
        <v>63301.25</v>
      </c>
      <c r="D3560" s="14">
        <f t="shared" si="167"/>
        <v>45565</v>
      </c>
      <c r="F3560">
        <f ca="1">IF(A3560&lt;$F$2,"",AVERAGE(INDIRECT("C"&amp;A3560-$F$2+3):C3560))</f>
        <v>60466.041818181839</v>
      </c>
      <c r="G3560" s="2">
        <f ca="1">IF(A3560&lt;$G$2,"",IF(A3560=$G$2,AVERAGE(INDIRECT("C"&amp;A3560-$G$2+3):C3560),G3559+(2/($G$2+3))*(C3560-G3559)))</f>
        <v>61442.144705851875</v>
      </c>
      <c r="J3560">
        <f ca="1">IF(F3560="","",IF(C3560&lt;(F3560*(1-'inputs and tables'!$K$14)),0,IF(C3560&gt;(F3560*(1+'inputs and tables'!$K$14)),1,J3559)))</f>
        <v>1</v>
      </c>
      <c r="K3560">
        <f ca="1">IF(G3560="","",IF(C3560&lt;(G3560*(1-'inputs and tables'!$K$14)),0,IF(C3560&gt;(G3560*(1+'inputs and tables'!$K$14)),1,K3559)))</f>
        <v>1</v>
      </c>
      <c r="N3560" s="13">
        <f t="shared" si="168"/>
        <v>227792.47184137639</v>
      </c>
      <c r="O3560" s="10">
        <f ca="1">(O3559+(IF(J3559&lt;&gt;J3558,(-O3559*'inputs and tables'!$K$22-'inputs and tables'!$K$21)-O3559*'inputs and tables'!$K$22,0)*('inputs and tables'!$K$15+'inputs and tables'!$K$16)))*(IF(AND(J3559=0,'inputs and tables'!$K$16=1),(data!C3559/data!C3560-1)*'inputs and tables'!$K$18+1,1)*IF(AND(J3559=1,'inputs and tables'!$K$15=1),(data!C3560/data!C3559-1)*'inputs and tables'!$K$17+1,1))</f>
        <v>175529921.56206429</v>
      </c>
      <c r="P3560" s="10">
        <f ca="1">(P3559+(IF(K3559&lt;&gt;K3558,(-P3559*'inputs and tables'!$K$22-'inputs and tables'!$K$21)-P3559*'inputs and tables'!$K$22,0)*('inputs and tables'!$K$15+'inputs and tables'!$K$16)))*(IF(AND(K3559=0,'inputs and tables'!$K$16=1),data!C3559/data!C3560,1)*IF(AND(K3559=1,'inputs and tables'!$K$15=1),data!C3560/data!C3559,1))</f>
        <v>201803.38272368879</v>
      </c>
      <c r="R3560" s="36">
        <f ca="1">1-O3560/MAX($O$202:O3560)</f>
        <v>0.47935193533282439</v>
      </c>
      <c r="S3560" s="36">
        <f>1-N3560/MAX($N$202:N3560)</f>
        <v>0.13446071814550198</v>
      </c>
    </row>
    <row r="3561" spans="1:19" x14ac:dyDescent="0.4">
      <c r="A3561" s="17">
        <f t="shared" si="169"/>
        <v>3559</v>
      </c>
      <c r="B3561">
        <v>1727740800</v>
      </c>
      <c r="C3561">
        <v>60790</v>
      </c>
      <c r="D3561" s="14">
        <f t="shared" si="167"/>
        <v>45566</v>
      </c>
      <c r="F3561">
        <f ca="1">IF(A3561&lt;$F$2,"",AVERAGE(INDIRECT("C"&amp;A3561-$F$2+3):C3561))</f>
        <v>60519.498636363649</v>
      </c>
      <c r="G3561" s="2">
        <f ca="1">IF(A3561&lt;$G$2,"",IF(A3561=$G$2,AVERAGE(INDIRECT("C"&amp;A3561-$G$2+3):C3561),G3560+(2/($G$2+3))*(C3561-G3560)))</f>
        <v>61414.393867304985</v>
      </c>
      <c r="J3561">
        <f ca="1">IF(F3561="","",IF(C3561&lt;(F3561*(1-'inputs and tables'!$K$14)),0,IF(C3561&gt;(F3561*(1+'inputs and tables'!$K$14)),1,J3560)))</f>
        <v>1</v>
      </c>
      <c r="K3561">
        <f ca="1">IF(G3561="","",IF(C3561&lt;(G3561*(1-'inputs and tables'!$K$14)),0,IF(C3561&gt;(G3561*(1+'inputs and tables'!$K$14)),1,K3560)))</f>
        <v>0</v>
      </c>
      <c r="N3561" s="13">
        <f t="shared" si="168"/>
        <v>218755.62272841801</v>
      </c>
      <c r="O3561" s="10">
        <f ca="1">(O3560+(IF(J3560&lt;&gt;J3559,(-O3560*'inputs and tables'!$K$22-'inputs and tables'!$K$21)-O3560*'inputs and tables'!$K$22,0)*('inputs and tables'!$K$15+'inputs and tables'!$K$16)))*(IF(AND(J3560=0,'inputs and tables'!$K$16=1),(data!C3560/data!C3561-1)*'inputs and tables'!$K$18+1,1)*IF(AND(J3560=1,'inputs and tables'!$K$15=1),(data!C3561/data!C3560-1)*'inputs and tables'!$K$17+1,1))</f>
        <v>159862001.73542339</v>
      </c>
      <c r="P3561" s="10">
        <f ca="1">(P3560+(IF(K3560&lt;&gt;K3559,(-P3560*'inputs and tables'!$K$22-'inputs and tables'!$K$21)-P3560*'inputs and tables'!$K$22,0)*('inputs and tables'!$K$15+'inputs and tables'!$K$16)))*(IF(AND(K3560=0,'inputs and tables'!$K$16=1),data!C3560/data!C3561,1)*IF(AND(K3560=1,'inputs and tables'!$K$15=1),data!C3561/data!C3560,1))</f>
        <v>193797.55748540576</v>
      </c>
      <c r="R3561" s="36">
        <f ca="1">1-O3561/MAX($O$202:O3561)</f>
        <v>0.5258253346399433</v>
      </c>
      <c r="S3561" s="36">
        <f>1-N3561/MAX($N$202:N3561)</f>
        <v>0.16879788402385532</v>
      </c>
    </row>
    <row r="3562" spans="1:19" x14ac:dyDescent="0.4">
      <c r="A3562" s="17">
        <f t="shared" si="169"/>
        <v>3560</v>
      </c>
      <c r="B3562">
        <v>1727827200</v>
      </c>
      <c r="C3562">
        <v>60631.37</v>
      </c>
      <c r="D3562" s="14">
        <f t="shared" si="167"/>
        <v>45567</v>
      </c>
      <c r="F3562">
        <f ca="1">IF(A3562&lt;$F$2,"",AVERAGE(INDIRECT("C"&amp;A3562-$F$2+3):C3562))</f>
        <v>60546.287272727284</v>
      </c>
      <c r="G3562" s="2">
        <f ca="1">IF(A3562&lt;$G$2,"",IF(A3562=$G$2,AVERAGE(INDIRECT("C"&amp;A3562-$G$2+3):C3562),G3561+(2/($G$2+3))*(C3562-G3561)))</f>
        <v>61381.073702738817</v>
      </c>
      <c r="J3562">
        <f ca="1">IF(F3562="","",IF(C3562&lt;(F3562*(1-'inputs and tables'!$K$14)),0,IF(C3562&gt;(F3562*(1+'inputs and tables'!$K$14)),1,J3561)))</f>
        <v>1</v>
      </c>
      <c r="K3562">
        <f ca="1">IF(G3562="","",IF(C3562&lt;(G3562*(1-'inputs and tables'!$K$14)),0,IF(C3562&gt;(G3562*(1+'inputs and tables'!$K$14)),1,K3561)))</f>
        <v>0</v>
      </c>
      <c r="N3562" s="13">
        <f t="shared" si="168"/>
        <v>218184.78534672022</v>
      </c>
      <c r="O3562" s="10">
        <f ca="1">(O3561+(IF(J3561&lt;&gt;J3560,(-O3561*'inputs and tables'!$K$22-'inputs and tables'!$K$21)-O3561*'inputs and tables'!$K$22,0)*('inputs and tables'!$K$15+'inputs and tables'!$K$16)))*(IF(AND(J3561=0,'inputs and tables'!$K$16=1),(data!C3561/data!C3562-1)*'inputs and tables'!$K$18+1,1)*IF(AND(J3561=1,'inputs and tables'!$K$15=1),(data!C3562/data!C3561-1)*'inputs and tables'!$K$17+1,1))</f>
        <v>158923400.87994713</v>
      </c>
      <c r="P3562" s="10">
        <f ca="1">(P3561+(IF(K3561&lt;&gt;K3560,(-P3561*'inputs and tables'!$K$22-'inputs and tables'!$K$21)-P3561*'inputs and tables'!$K$22,0)*('inputs and tables'!$K$15+'inputs and tables'!$K$16)))*(IF(AND(K3561=0,'inputs and tables'!$K$16=1),data!C3561/data!C3562,1)*IF(AND(K3561=1,'inputs and tables'!$K$15=1),data!C3562/data!C3561,1))</f>
        <v>193915.98132284888</v>
      </c>
      <c r="R3562" s="36">
        <f ca="1">1-O3562/MAX($O$202:O3562)</f>
        <v>0.52860936550231608</v>
      </c>
      <c r="S3562" s="36">
        <f>1-N3562/MAX($N$202:N3562)</f>
        <v>0.17096688536712379</v>
      </c>
    </row>
    <row r="3563" spans="1:19" x14ac:dyDescent="0.4">
      <c r="A3563" s="17">
        <f t="shared" si="169"/>
        <v>3561</v>
      </c>
      <c r="B3563">
        <v>1727913600</v>
      </c>
      <c r="C3563">
        <v>60744.99</v>
      </c>
      <c r="D3563" s="14">
        <f t="shared" si="167"/>
        <v>45568</v>
      </c>
      <c r="F3563">
        <f ca="1">IF(A3563&lt;$F$2,"",AVERAGE(INDIRECT("C"&amp;A3563-$F$2+3):C3563))</f>
        <v>60585.546363636378</v>
      </c>
      <c r="G3563" s="2">
        <f ca="1">IF(A3563&lt;$G$2,"",IF(A3563=$G$2,AVERAGE(INDIRECT("C"&amp;A3563-$G$2+3):C3563),G3562+(2/($G$2+3))*(C3563-G3562)))</f>
        <v>61354.006311132907</v>
      </c>
      <c r="J3563">
        <f ca="1">IF(F3563="","",IF(C3563&lt;(F3563*(1-'inputs and tables'!$K$14)),0,IF(C3563&gt;(F3563*(1+'inputs and tables'!$K$14)),1,J3562)))</f>
        <v>1</v>
      </c>
      <c r="K3563">
        <f ca="1">IF(G3563="","",IF(C3563&lt;(G3563*(1-'inputs and tables'!$K$14)),0,IF(C3563&gt;(G3563*(1+'inputs and tables'!$K$14)),1,K3562)))</f>
        <v>0</v>
      </c>
      <c r="N3563" s="13">
        <f t="shared" si="168"/>
        <v>218593.65216452582</v>
      </c>
      <c r="O3563" s="10">
        <f ca="1">(O3562+(IF(J3562&lt;&gt;J3561,(-O3562*'inputs and tables'!$K$22-'inputs and tables'!$K$21)-O3562*'inputs and tables'!$K$22,0)*('inputs and tables'!$K$15+'inputs and tables'!$K$16)))*(IF(AND(J3562=0,'inputs and tables'!$K$16=1),(data!C3562/data!C3563-1)*'inputs and tables'!$K$18+1,1)*IF(AND(J3562=1,'inputs and tables'!$K$15=1),(data!C3563/data!C3562-1)*'inputs and tables'!$K$17+1,1))</f>
        <v>159593482.60196587</v>
      </c>
      <c r="P3563" s="10">
        <f ca="1">(P3562+(IF(K3562&lt;&gt;K3561,(-P3562*'inputs and tables'!$K$22-'inputs and tables'!$K$21)-P3562*'inputs and tables'!$K$22,0)*('inputs and tables'!$K$15+'inputs and tables'!$K$16)))*(IF(AND(K3562=0,'inputs and tables'!$K$16=1),data!C3562/data!C3563,1)*IF(AND(K3562=1,'inputs and tables'!$K$15=1),data!C3563/data!C3562,1))</f>
        <v>193553.27266493486</v>
      </c>
      <c r="R3563" s="36">
        <f ca="1">1-O3563/MAX($O$202:O3563)</f>
        <v>0.5266218026490247</v>
      </c>
      <c r="S3563" s="36">
        <f>1-N3563/MAX($N$202:N3563)</f>
        <v>0.16941332089242056</v>
      </c>
    </row>
    <row r="3564" spans="1:19" x14ac:dyDescent="0.4">
      <c r="A3564" s="17">
        <f t="shared" si="169"/>
        <v>3562</v>
      </c>
      <c r="B3564">
        <v>1728000000</v>
      </c>
      <c r="C3564">
        <v>62090.71</v>
      </c>
      <c r="D3564" s="14">
        <f t="shared" si="167"/>
        <v>45569</v>
      </c>
      <c r="F3564">
        <f ca="1">IF(A3564&lt;$F$2,"",AVERAGE(INDIRECT("C"&amp;A3564-$F$2+3):C3564))</f>
        <v>60606.624318181821</v>
      </c>
      <c r="G3564" s="2">
        <f ca="1">IF(A3564&lt;$G$2,"",IF(A3564=$G$2,AVERAGE(INDIRECT("C"&amp;A3564-$G$2+3):C3564),G3563+(2/($G$2+3))*(C3564-G3563)))</f>
        <v>61385.35540427619</v>
      </c>
      <c r="J3564">
        <f ca="1">IF(F3564="","",IF(C3564&lt;(F3564*(1-'inputs and tables'!$K$14)),0,IF(C3564&gt;(F3564*(1+'inputs and tables'!$K$14)),1,J3563)))</f>
        <v>1</v>
      </c>
      <c r="K3564">
        <f ca="1">IF(G3564="","",IF(C3564&lt;(G3564*(1-'inputs and tables'!$K$14)),0,IF(C3564&gt;(G3564*(1+'inputs and tables'!$K$14)),1,K3563)))</f>
        <v>1</v>
      </c>
      <c r="N3564" s="13">
        <f t="shared" si="168"/>
        <v>223436.28773975346</v>
      </c>
      <c r="O3564" s="10">
        <f ca="1">(O3563+(IF(J3563&lt;&gt;J3562,(-O3563*'inputs and tables'!$K$22-'inputs and tables'!$K$21)-O3563*'inputs and tables'!$K$22,0)*('inputs and tables'!$K$15+'inputs and tables'!$K$16)))*(IF(AND(J3563=0,'inputs and tables'!$K$16=1),(data!C3563/data!C3564-1)*'inputs and tables'!$K$18+1,1)*IF(AND(J3563=1,'inputs and tables'!$K$15=1),(data!C3564/data!C3563-1)*'inputs and tables'!$K$17+1,1))</f>
        <v>167548514.25422257</v>
      </c>
      <c r="P3564" s="10">
        <f ca="1">(P3563+(IF(K3563&lt;&gt;K3562,(-P3563*'inputs and tables'!$K$22-'inputs and tables'!$K$21)-P3563*'inputs and tables'!$K$22,0)*('inputs and tables'!$K$15+'inputs and tables'!$K$16)))*(IF(AND(K3563=0,'inputs and tables'!$K$16=1),data!C3563/data!C3564,1)*IF(AND(K3563=1,'inputs and tables'!$K$15=1),data!C3564/data!C3563,1))</f>
        <v>189358.30517155852</v>
      </c>
      <c r="R3564" s="36">
        <f ca="1">1-O3564/MAX($O$202:O3564)</f>
        <v>0.50302598606541671</v>
      </c>
      <c r="S3564" s="36">
        <f>1-N3564/MAX($N$202:N3564)</f>
        <v>0.15101283871588789</v>
      </c>
    </row>
    <row r="3565" spans="1:19" x14ac:dyDescent="0.4">
      <c r="A3565" s="17">
        <f t="shared" si="169"/>
        <v>3563</v>
      </c>
      <c r="B3565">
        <v>1728086400</v>
      </c>
      <c r="C3565">
        <v>62051.29</v>
      </c>
      <c r="D3565" s="14">
        <f t="shared" si="167"/>
        <v>45570</v>
      </c>
      <c r="F3565">
        <f ca="1">IF(A3565&lt;$F$2,"",AVERAGE(INDIRECT("C"&amp;A3565-$F$2+3):C3565))</f>
        <v>60644.533409090916</v>
      </c>
      <c r="G3565" s="2">
        <f ca="1">IF(A3565&lt;$G$2,"",IF(A3565=$G$2,AVERAGE(INDIRECT("C"&amp;A3565-$G$2+3):C3565),G3564+(2/($G$2+3))*(C3565-G3564)))</f>
        <v>61413.693046647415</v>
      </c>
      <c r="J3565">
        <f ca="1">IF(F3565="","",IF(C3565&lt;(F3565*(1-'inputs and tables'!$K$14)),0,IF(C3565&gt;(F3565*(1+'inputs and tables'!$K$14)),1,J3564)))</f>
        <v>1</v>
      </c>
      <c r="K3565">
        <f ca="1">IF(G3565="","",IF(C3565&lt;(G3565*(1-'inputs and tables'!$K$14)),0,IF(C3565&gt;(G3565*(1+'inputs and tables'!$K$14)),1,K3564)))</f>
        <v>1</v>
      </c>
      <c r="N3565" s="13">
        <f t="shared" si="168"/>
        <v>223294.4330490485</v>
      </c>
      <c r="O3565" s="10">
        <f ca="1">(O3564+(IF(J3564&lt;&gt;J3563,(-O3564*'inputs and tables'!$K$22-'inputs and tables'!$K$21)-O3564*'inputs and tables'!$K$22,0)*('inputs and tables'!$K$15+'inputs and tables'!$K$16)))*(IF(AND(J3564=0,'inputs and tables'!$K$16=1),(data!C3564/data!C3565-1)*'inputs and tables'!$K$18+1,1)*IF(AND(J3564=1,'inputs and tables'!$K$15=1),(data!C3565/data!C3564-1)*'inputs and tables'!$K$17+1,1))</f>
        <v>167309175.46309298</v>
      </c>
      <c r="P3565" s="10">
        <f ca="1">(P3564+(IF(K3564&lt;&gt;K3563,(-P3564*'inputs and tables'!$K$22-'inputs and tables'!$K$21)-P3564*'inputs and tables'!$K$22,0)*('inputs and tables'!$K$15+'inputs and tables'!$K$16)))*(IF(AND(K3564=0,'inputs and tables'!$K$16=1),data!C3564/data!C3565,1)*IF(AND(K3564=1,'inputs and tables'!$K$15=1),data!C3565/data!C3564,1))</f>
        <v>188859.60965646326</v>
      </c>
      <c r="R3565" s="36">
        <f ca="1">1-O3565/MAX($O$202:O3565)</f>
        <v>0.503735900804126</v>
      </c>
      <c r="S3565" s="36">
        <f>1-N3565/MAX($N$202:N3565)</f>
        <v>0.15155184163432478</v>
      </c>
    </row>
    <row r="3566" spans="1:19" x14ac:dyDescent="0.4">
      <c r="A3566" s="17">
        <f t="shared" si="169"/>
        <v>3564</v>
      </c>
      <c r="B3566">
        <v>1728172800</v>
      </c>
      <c r="C3566">
        <v>62810.86</v>
      </c>
      <c r="D3566" s="14">
        <f t="shared" si="167"/>
        <v>45571</v>
      </c>
      <c r="F3566">
        <f ca="1">IF(A3566&lt;$F$2,"",AVERAGE(INDIRECT("C"&amp;A3566-$F$2+3):C3566))</f>
        <v>60615.536590909091</v>
      </c>
      <c r="G3566" s="2">
        <f ca="1">IF(A3566&lt;$G$2,"",IF(A3566=$G$2,AVERAGE(INDIRECT("C"&amp;A3566-$G$2+3):C3566),G3565+(2/($G$2+3))*(C3566-G3565)))</f>
        <v>61473.146959556034</v>
      </c>
      <c r="J3566">
        <f ca="1">IF(F3566="","",IF(C3566&lt;(F3566*(1-'inputs and tables'!$K$14)),0,IF(C3566&gt;(F3566*(1+'inputs and tables'!$K$14)),1,J3565)))</f>
        <v>1</v>
      </c>
      <c r="K3566">
        <f ca="1">IF(G3566="","",IF(C3566&lt;(G3566*(1-'inputs and tables'!$K$14)),0,IF(C3566&gt;(G3566*(1+'inputs and tables'!$K$14)),1,K3565)))</f>
        <v>1</v>
      </c>
      <c r="N3566" s="13">
        <f t="shared" si="168"/>
        <v>226027.78077656656</v>
      </c>
      <c r="O3566" s="10">
        <f ca="1">(O3565+(IF(J3565&lt;&gt;J3564,(-O3565*'inputs and tables'!$K$22-'inputs and tables'!$K$21)-O3565*'inputs and tables'!$K$22,0)*('inputs and tables'!$K$15+'inputs and tables'!$K$16)))*(IF(AND(J3565=0,'inputs and tables'!$K$16=1),(data!C3565/data!C3566-1)*'inputs and tables'!$K$18+1,1)*IF(AND(J3565=1,'inputs and tables'!$K$15=1),(data!C3566/data!C3565-1)*'inputs and tables'!$K$17+1,1))</f>
        <v>171917247.56626162</v>
      </c>
      <c r="P3566" s="10">
        <f ca="1">(P3565+(IF(K3565&lt;&gt;K3564,(-P3565*'inputs and tables'!$K$22-'inputs and tables'!$K$21)-P3565*'inputs and tables'!$K$22,0)*('inputs and tables'!$K$15+'inputs and tables'!$K$16)))*(IF(AND(K3565=0,'inputs and tables'!$K$16=1),data!C3565/data!C3566,1)*IF(AND(K3565=1,'inputs and tables'!$K$15=1),data!C3566/data!C3565,1))</f>
        <v>191171.440622536</v>
      </c>
      <c r="R3566" s="36">
        <f ca="1">1-O3566/MAX($O$202:O3566)</f>
        <v>0.49006766805491209</v>
      </c>
      <c r="S3566" s="36">
        <f>1-N3566/MAX($N$202:N3566)</f>
        <v>0.14116598555220616</v>
      </c>
    </row>
    <row r="3567" spans="1:19" x14ac:dyDescent="0.4">
      <c r="A3567" s="17">
        <f t="shared" si="169"/>
        <v>3565</v>
      </c>
      <c r="B3567">
        <v>1728259200</v>
      </c>
      <c r="C3567">
        <v>62200.28</v>
      </c>
      <c r="D3567" s="14">
        <f t="shared" si="167"/>
        <v>45572</v>
      </c>
      <c r="F3567">
        <f ca="1">IF(A3567&lt;$F$2,"",AVERAGE(INDIRECT("C"&amp;A3567-$F$2+3):C3567))</f>
        <v>60570.551363636361</v>
      </c>
      <c r="G3567" s="2">
        <f ca="1">IF(A3567&lt;$G$2,"",IF(A3567=$G$2,AVERAGE(INDIRECT("C"&amp;A3567-$G$2+3):C3567),G3566+(2/($G$2+3))*(C3567-G3566)))</f>
        <v>61504.088791064285</v>
      </c>
      <c r="J3567">
        <f ca="1">IF(F3567="","",IF(C3567&lt;(F3567*(1-'inputs and tables'!$K$14)),0,IF(C3567&gt;(F3567*(1+'inputs and tables'!$K$14)),1,J3566)))</f>
        <v>1</v>
      </c>
      <c r="K3567">
        <f ca="1">IF(G3567="","",IF(C3567&lt;(G3567*(1-'inputs and tables'!$K$14)),0,IF(C3567&gt;(G3567*(1+'inputs and tables'!$K$14)),1,K3566)))</f>
        <v>1</v>
      </c>
      <c r="N3567" s="13">
        <f t="shared" si="168"/>
        <v>223830.58044550029</v>
      </c>
      <c r="O3567" s="10">
        <f ca="1">(O3566+(IF(J3566&lt;&gt;J3565,(-O3566*'inputs and tables'!$K$22-'inputs and tables'!$K$21)-O3566*'inputs and tables'!$K$22,0)*('inputs and tables'!$K$15+'inputs and tables'!$K$16)))*(IF(AND(J3566=0,'inputs and tables'!$K$16=1),(data!C3566/data!C3567-1)*'inputs and tables'!$K$18+1,1)*IF(AND(J3566=1,'inputs and tables'!$K$15=1),(data!C3567/data!C3566-1)*'inputs and tables'!$K$17+1,1))</f>
        <v>168157057.46071669</v>
      </c>
      <c r="P3567" s="10">
        <f ca="1">(P3566+(IF(K3566&lt;&gt;K3565,(-P3566*'inputs and tables'!$K$22-'inputs and tables'!$K$21)-P3566*'inputs and tables'!$K$22,0)*('inputs and tables'!$K$15+'inputs and tables'!$K$16)))*(IF(AND(K3566=0,'inputs and tables'!$K$16=1),data!C3566/data!C3567,1)*IF(AND(K3566=1,'inputs and tables'!$K$15=1),data!C3567/data!C3566,1))</f>
        <v>189313.07634898031</v>
      </c>
      <c r="R3567" s="36">
        <f ca="1">1-O3567/MAX($O$202:O3567)</f>
        <v>0.50122095567568059</v>
      </c>
      <c r="S3567" s="36">
        <f>1-N3567/MAX($N$202:N3567)</f>
        <v>0.14951465125335295</v>
      </c>
    </row>
    <row r="3568" spans="1:19" x14ac:dyDescent="0.4">
      <c r="A3568" s="17">
        <f t="shared" si="169"/>
        <v>3566</v>
      </c>
      <c r="B3568">
        <v>1728345600</v>
      </c>
      <c r="C3568">
        <v>62122.02</v>
      </c>
      <c r="D3568" s="14">
        <f t="shared" si="167"/>
        <v>45573</v>
      </c>
      <c r="F3568">
        <f ca="1">IF(A3568&lt;$F$2,"",AVERAGE(INDIRECT("C"&amp;A3568-$F$2+3):C3568))</f>
        <v>60522.14431818181</v>
      </c>
      <c r="G3568" s="2">
        <f ca="1">IF(A3568&lt;$G$2,"",IF(A3568=$G$2,AVERAGE(INDIRECT("C"&amp;A3568-$G$2+3):C3568),G3567+(2/($G$2+3))*(C3568-G3567)))</f>
        <v>61530.383736125383</v>
      </c>
      <c r="J3568">
        <f ca="1">IF(F3568="","",IF(C3568&lt;(F3568*(1-'inputs and tables'!$K$14)),0,IF(C3568&gt;(F3568*(1+'inputs and tables'!$K$14)),1,J3567)))</f>
        <v>1</v>
      </c>
      <c r="K3568">
        <f ca="1">IF(G3568="","",IF(C3568&lt;(G3568*(1-'inputs and tables'!$K$14)),0,IF(C3568&gt;(G3568*(1+'inputs and tables'!$K$14)),1,K3567)))</f>
        <v>1</v>
      </c>
      <c r="N3568" s="13">
        <f t="shared" si="168"/>
        <v>223548.95822087902</v>
      </c>
      <c r="O3568" s="10">
        <f ca="1">(O3567+(IF(J3567&lt;&gt;J3566,(-O3567*'inputs and tables'!$K$22-'inputs and tables'!$K$21)-O3567*'inputs and tables'!$K$22,0)*('inputs and tables'!$K$15+'inputs and tables'!$K$16)))*(IF(AND(J3567=0,'inputs and tables'!$K$16=1),(data!C3567/data!C3568-1)*'inputs and tables'!$K$18+1,1)*IF(AND(J3567=1,'inputs and tables'!$K$15=1),(data!C3568/data!C3567-1)*'inputs and tables'!$K$17+1,1))</f>
        <v>167681015.62516591</v>
      </c>
      <c r="P3568" s="10">
        <f ca="1">(P3567+(IF(K3567&lt;&gt;K3566,(-P3567*'inputs and tables'!$K$22-'inputs and tables'!$K$21)-P3567*'inputs and tables'!$K$22,0)*('inputs and tables'!$K$15+'inputs and tables'!$K$16)))*(IF(AND(K3567=0,'inputs and tables'!$K$16=1),data!C3567/data!C3568,1)*IF(AND(K3567=1,'inputs and tables'!$K$15=1),data!C3568/data!C3567,1))</f>
        <v>189074.88383031203</v>
      </c>
      <c r="R3568" s="36">
        <f ca="1">1-O3568/MAX($O$202:O3568)</f>
        <v>0.50263296713318284</v>
      </c>
      <c r="S3568" s="36">
        <f>1-N3568/MAX($N$202:N3568)</f>
        <v>0.15058472655515098</v>
      </c>
    </row>
    <row r="3569" spans="1:19" x14ac:dyDescent="0.4">
      <c r="A3569" s="17">
        <f t="shared" si="169"/>
        <v>3567</v>
      </c>
      <c r="B3569">
        <v>1728432000</v>
      </c>
      <c r="C3569">
        <v>60578.28</v>
      </c>
      <c r="D3569" s="14">
        <f t="shared" si="167"/>
        <v>45574</v>
      </c>
      <c r="F3569">
        <f ca="1">IF(A3569&lt;$F$2,"",AVERAGE(INDIRECT("C"&amp;A3569-$F$2+3):C3569))</f>
        <v>60470.741590909085</v>
      </c>
      <c r="G3569" s="2">
        <f ca="1">IF(A3569&lt;$G$2,"",IF(A3569=$G$2,AVERAGE(INDIRECT("C"&amp;A3569-$G$2+3):C3569),G3568+(2/($G$2+3))*(C3569-G3568)))</f>
        <v>61489.868683524306</v>
      </c>
      <c r="J3569">
        <f ca="1">IF(F3569="","",IF(C3569&lt;(F3569*(1-'inputs and tables'!$K$14)),0,IF(C3569&gt;(F3569*(1+'inputs and tables'!$K$14)),1,J3568)))</f>
        <v>1</v>
      </c>
      <c r="K3569">
        <f ca="1">IF(G3569="","",IF(C3569&lt;(G3569*(1-'inputs and tables'!$K$14)),0,IF(C3569&gt;(G3569*(1+'inputs and tables'!$K$14)),1,K3568)))</f>
        <v>0</v>
      </c>
      <c r="N3569" s="13">
        <f t="shared" si="168"/>
        <v>217993.73852963428</v>
      </c>
      <c r="O3569" s="10">
        <f ca="1">(O3568+(IF(J3568&lt;&gt;J3567,(-O3568*'inputs and tables'!$K$22-'inputs and tables'!$K$21)-O3568*'inputs and tables'!$K$22,0)*('inputs and tables'!$K$15+'inputs and tables'!$K$16)))*(IF(AND(J3568=0,'inputs and tables'!$K$16=1),(data!C3568/data!C3569-1)*'inputs and tables'!$K$18+1,1)*IF(AND(J3568=1,'inputs and tables'!$K$15=1),(data!C3569/data!C3568-1)*'inputs and tables'!$K$17+1,1))</f>
        <v>158305503.44948834</v>
      </c>
      <c r="P3569" s="10">
        <f ca="1">(P3568+(IF(K3568&lt;&gt;K3567,(-P3568*'inputs and tables'!$K$22-'inputs and tables'!$K$21)-P3568*'inputs and tables'!$K$22,0)*('inputs and tables'!$K$15+'inputs and tables'!$K$16)))*(IF(AND(K3568=0,'inputs and tables'!$K$16=1),data!C3568/data!C3569,1)*IF(AND(K3568=1,'inputs and tables'!$K$15=1),data!C3569/data!C3568,1))</f>
        <v>184376.34921787982</v>
      </c>
      <c r="R3569" s="36">
        <f ca="1">1-O3569/MAX($O$202:O3569)</f>
        <v>0.53044214192281625</v>
      </c>
      <c r="S3569" s="36">
        <f>1-N3569/MAX($N$202:N3569)</f>
        <v>0.1716928027932989</v>
      </c>
    </row>
    <row r="3570" spans="1:19" x14ac:dyDescent="0.4">
      <c r="A3570" s="17">
        <f t="shared" si="169"/>
        <v>3568</v>
      </c>
      <c r="B3570">
        <v>1728518400</v>
      </c>
      <c r="C3570">
        <v>60279.53</v>
      </c>
      <c r="D3570" s="14">
        <f t="shared" si="167"/>
        <v>45575</v>
      </c>
      <c r="F3570">
        <f ca="1">IF(A3570&lt;$F$2,"",AVERAGE(INDIRECT("C"&amp;A3570-$F$2+3):C3570))</f>
        <v>60489.82999999998</v>
      </c>
      <c r="G3570" s="2">
        <f ca="1">IF(A3570&lt;$G$2,"",IF(A3570=$G$2,AVERAGE(INDIRECT("C"&amp;A3570-$G$2+3):C3570),G3569+(2/($G$2+3))*(C3570-G3569)))</f>
        <v>61438.364909757314</v>
      </c>
      <c r="J3570">
        <f ca="1">IF(F3570="","",IF(C3570&lt;(F3570*(1-'inputs and tables'!$K$14)),0,IF(C3570&gt;(F3570*(1+'inputs and tables'!$K$14)),1,J3569)))</f>
        <v>0</v>
      </c>
      <c r="K3570">
        <f ca="1">IF(G3570="","",IF(C3570&lt;(G3570*(1-'inputs and tables'!$K$14)),0,IF(C3570&gt;(G3570*(1+'inputs and tables'!$K$14)),1,K3569)))</f>
        <v>0</v>
      </c>
      <c r="N3570" s="13">
        <f t="shared" si="168"/>
        <v>216918.67285616638</v>
      </c>
      <c r="O3570" s="10">
        <f ca="1">(O3569+(IF(J3569&lt;&gt;J3568,(-O3569*'inputs and tables'!$K$22-'inputs and tables'!$K$21)-O3569*'inputs and tables'!$K$22,0)*('inputs and tables'!$K$15+'inputs and tables'!$K$16)))*(IF(AND(J3569=0,'inputs and tables'!$K$16=1),(data!C3569/data!C3570-1)*'inputs and tables'!$K$18+1,1)*IF(AND(J3569=1,'inputs and tables'!$K$15=1),(data!C3570/data!C3569-1)*'inputs and tables'!$K$17+1,1))</f>
        <v>156548917.08553162</v>
      </c>
      <c r="P3570" s="10">
        <f ca="1">(P3569+(IF(K3569&lt;&gt;K3568,(-P3569*'inputs and tables'!$K$22-'inputs and tables'!$K$21)-P3569*'inputs and tables'!$K$22,0)*('inputs and tables'!$K$15+'inputs and tables'!$K$16)))*(IF(AND(K3569=0,'inputs and tables'!$K$16=1),data!C3569/data!C3570,1)*IF(AND(K3569=1,'inputs and tables'!$K$15=1),data!C3570/data!C3569,1))</f>
        <v>184919.5523601778</v>
      </c>
      <c r="R3570" s="36">
        <f ca="1">1-O3570/MAX($O$202:O3570)</f>
        <v>0.53565244044443572</v>
      </c>
      <c r="S3570" s="36">
        <f>1-N3570/MAX($N$202:N3570)</f>
        <v>0.17577771202422288</v>
      </c>
    </row>
    <row r="3571" spans="1:19" x14ac:dyDescent="0.4">
      <c r="A3571" s="17">
        <f t="shared" si="169"/>
        <v>3569</v>
      </c>
      <c r="B3571">
        <v>1728604800</v>
      </c>
      <c r="C3571">
        <v>62518.75</v>
      </c>
      <c r="D3571" s="14">
        <f t="shared" si="167"/>
        <v>45576</v>
      </c>
      <c r="F3571">
        <f ca="1">IF(A3571&lt;$F$2,"",AVERAGE(INDIRECT("C"&amp;A3571-$F$2+3):C3571))</f>
        <v>60568.758863636343</v>
      </c>
      <c r="G3571" s="2">
        <f ca="1">IF(A3571&lt;$G$2,"",IF(A3571=$G$2,AVERAGE(INDIRECT("C"&amp;A3571-$G$2+3):C3571),G3570+(2/($G$2+3))*(C3571-G3570)))</f>
        <v>61484.338743384666</v>
      </c>
      <c r="J3571">
        <f ca="1">IF(F3571="","",IF(C3571&lt;(F3571*(1-'inputs and tables'!$K$14)),0,IF(C3571&gt;(F3571*(1+'inputs and tables'!$K$14)),1,J3570)))</f>
        <v>1</v>
      </c>
      <c r="K3571">
        <f ca="1">IF(G3571="","",IF(C3571&lt;(G3571*(1-'inputs and tables'!$K$14)),0,IF(C3571&gt;(G3571*(1+'inputs and tables'!$K$14)),1,K3570)))</f>
        <v>1</v>
      </c>
      <c r="N3571" s="13">
        <f t="shared" si="168"/>
        <v>224976.60944978255</v>
      </c>
      <c r="O3571" s="10">
        <f ca="1">(O3570+(IF(J3570&lt;&gt;J3569,(-O3570*'inputs and tables'!$K$22-'inputs and tables'!$K$21)-O3570*'inputs and tables'!$K$22,0)*('inputs and tables'!$K$15+'inputs and tables'!$K$16)))*(IF(AND(J3570=0,'inputs and tables'!$K$16=1),(data!C3570/data!C3571-1)*'inputs and tables'!$K$18+1,1)*IF(AND(J3570=1,'inputs and tables'!$K$15=1),(data!C3571/data!C3570-1)*'inputs and tables'!$K$17+1,1))</f>
        <v>150639956.07137004</v>
      </c>
      <c r="P3571" s="10">
        <f ca="1">(P3570+(IF(K3570&lt;&gt;K3569,(-P3570*'inputs and tables'!$K$22-'inputs and tables'!$K$21)-P3570*'inputs and tables'!$K$22,0)*('inputs and tables'!$K$15+'inputs and tables'!$K$16)))*(IF(AND(K3570=0,'inputs and tables'!$K$16=1),data!C3570/data!C3571,1)*IF(AND(K3570=1,'inputs and tables'!$K$15=1),data!C3571/data!C3570,1))</f>
        <v>178296.33036620065</v>
      </c>
      <c r="R3571" s="36">
        <f ca="1">1-O3571/MAX($O$202:O3571)</f>
        <v>0.55317930474676624</v>
      </c>
      <c r="S3571" s="36">
        <f>1-N3571/MAX($N$202:N3571)</f>
        <v>0.14516010382984712</v>
      </c>
    </row>
    <row r="3572" spans="1:19" x14ac:dyDescent="0.4">
      <c r="A3572" s="17">
        <f t="shared" si="169"/>
        <v>3570</v>
      </c>
      <c r="B3572">
        <v>1728691200</v>
      </c>
      <c r="C3572">
        <v>63187.47</v>
      </c>
      <c r="D3572" s="14">
        <f t="shared" si="167"/>
        <v>45577</v>
      </c>
      <c r="F3572">
        <f ca="1">IF(A3572&lt;$F$2,"",AVERAGE(INDIRECT("C"&amp;A3572-$F$2+3):C3572))</f>
        <v>60655.645227272711</v>
      </c>
      <c r="G3572" s="2">
        <f ca="1">IF(A3572&lt;$G$2,"",IF(A3572=$G$2,AVERAGE(INDIRECT("C"&amp;A3572-$G$2+3):C3572),G3571+(2/($G$2+3))*(C3572-G3571)))</f>
        <v>61556.812413878935</v>
      </c>
      <c r="J3572">
        <f ca="1">IF(F3572="","",IF(C3572&lt;(F3572*(1-'inputs and tables'!$K$14)),0,IF(C3572&gt;(F3572*(1+'inputs and tables'!$K$14)),1,J3571)))</f>
        <v>1</v>
      </c>
      <c r="K3572">
        <f ca="1">IF(G3572="","",IF(C3572&lt;(G3572*(1-'inputs and tables'!$K$14)),0,IF(C3572&gt;(G3572*(1+'inputs and tables'!$K$14)),1,K3571)))</f>
        <v>1</v>
      </c>
      <c r="N3572" s="13">
        <f t="shared" si="168"/>
        <v>227383.02925618077</v>
      </c>
      <c r="O3572" s="10">
        <f ca="1">(O3571+(IF(J3571&lt;&gt;J3570,(-O3571*'inputs and tables'!$K$22-'inputs and tables'!$K$21)-O3571*'inputs and tables'!$K$22,0)*('inputs and tables'!$K$15+'inputs and tables'!$K$16)))*(IF(AND(J3571=0,'inputs and tables'!$K$16=1),(data!C3571/data!C3572-1)*'inputs and tables'!$K$18+1,1)*IF(AND(J3571=1,'inputs and tables'!$K$15=1),(data!C3572/data!C3571-1)*'inputs and tables'!$K$17+1,1))</f>
        <v>153956831.97524562</v>
      </c>
      <c r="P3572" s="10">
        <f ca="1">(P3571+(IF(K3571&lt;&gt;K3570,(-P3571*'inputs and tables'!$K$22-'inputs and tables'!$K$21)-P3571*'inputs and tables'!$K$22,0)*('inputs and tables'!$K$15+'inputs and tables'!$K$16)))*(IF(AND(K3571=0,'inputs and tables'!$K$16=1),data!C3571/data!C3572,1)*IF(AND(K3571=1,'inputs and tables'!$K$15=1),data!C3572/data!C3571,1))</f>
        <v>179843.03649820486</v>
      </c>
      <c r="R3572" s="36">
        <f ca="1">1-O3572/MAX($O$202:O3572)</f>
        <v>0.5433409535145326</v>
      </c>
      <c r="S3572" s="36">
        <f>1-N3572/MAX($N$202:N3572)</f>
        <v>0.13601647035401943</v>
      </c>
    </row>
    <row r="3573" spans="1:19" x14ac:dyDescent="0.4">
      <c r="A3573" s="17">
        <f t="shared" si="169"/>
        <v>3571</v>
      </c>
      <c r="B3573">
        <v>1728777600</v>
      </c>
      <c r="C3573">
        <v>62845.3</v>
      </c>
      <c r="D3573" s="14">
        <f t="shared" si="167"/>
        <v>45578</v>
      </c>
      <c r="F3573">
        <f ca="1">IF(A3573&lt;$F$2,"",AVERAGE(INDIRECT("C"&amp;A3573-$F$2+3):C3573))</f>
        <v>60740.475454545434</v>
      </c>
      <c r="G3573" s="2">
        <f ca="1">IF(A3573&lt;$G$2,"",IF(A3573=$G$2,AVERAGE(INDIRECT("C"&amp;A3573-$G$2+3):C3573),G3572+(2/($G$2+3))*(C3573-G3572)))</f>
        <v>61611.64167286281</v>
      </c>
      <c r="J3573">
        <f ca="1">IF(F3573="","",IF(C3573&lt;(F3573*(1-'inputs and tables'!$K$14)),0,IF(C3573&gt;(F3573*(1+'inputs and tables'!$K$14)),1,J3572)))</f>
        <v>1</v>
      </c>
      <c r="K3573">
        <f ca="1">IF(G3573="","",IF(C3573&lt;(G3573*(1-'inputs and tables'!$K$14)),0,IF(C3573&gt;(G3573*(1+'inputs and tables'!$K$14)),1,K3572)))</f>
        <v>1</v>
      </c>
      <c r="N3573" s="13">
        <f t="shared" si="168"/>
        <v>226151.71470725854</v>
      </c>
      <c r="O3573" s="10">
        <f ca="1">(O3572+(IF(J3572&lt;&gt;J3571,(-O3572*'inputs and tables'!$K$22-'inputs and tables'!$K$21)-O3572*'inputs and tables'!$K$22,0)*('inputs and tables'!$K$15+'inputs and tables'!$K$16)))*(IF(AND(J3572=0,'inputs and tables'!$K$16=1),(data!C3572/data!C3573-1)*'inputs and tables'!$K$18+1,1)*IF(AND(J3572=1,'inputs and tables'!$K$15=1),(data!C3573/data!C3572-1)*'inputs and tables'!$K$17+1,1))</f>
        <v>152081006.42481324</v>
      </c>
      <c r="P3573" s="10">
        <f ca="1">(P3572+(IF(K3572&lt;&gt;K3571,(-P3572*'inputs and tables'!$K$22-'inputs and tables'!$K$21)-P3572*'inputs and tables'!$K$22,0)*('inputs and tables'!$K$15+'inputs and tables'!$K$16)))*(IF(AND(K3572=0,'inputs and tables'!$K$16=1),data!C3572/data!C3573,1)*IF(AND(K3572=1,'inputs and tables'!$K$15=1),data!C3573/data!C3572,1))</f>
        <v>178869.1584208172</v>
      </c>
      <c r="R3573" s="36">
        <f ca="1">1-O3573/MAX($O$202:O3573)</f>
        <v>0.54890493334084689</v>
      </c>
      <c r="S3573" s="36">
        <f>1-N3573/MAX($N$202:N3573)</f>
        <v>0.14069507584873164</v>
      </c>
    </row>
    <row r="3574" spans="1:19" x14ac:dyDescent="0.4">
      <c r="A3574" s="17">
        <f t="shared" si="169"/>
        <v>3572</v>
      </c>
      <c r="B3574">
        <v>1728864000</v>
      </c>
      <c r="C3574">
        <v>66065.649999999994</v>
      </c>
      <c r="D3574" s="14">
        <f t="shared" si="167"/>
        <v>45579</v>
      </c>
      <c r="F3574">
        <f ca="1">IF(A3574&lt;$F$2,"",AVERAGE(INDIRECT("C"&amp;A3574-$F$2+3):C3574))</f>
        <v>60901.777272727246</v>
      </c>
      <c r="G3574" s="2">
        <f ca="1">IF(A3574&lt;$G$2,"",IF(A3574=$G$2,AVERAGE(INDIRECT("C"&amp;A3574-$G$2+3):C3574),G3573+(2/($G$2+3))*(C3574-G3573)))</f>
        <v>61801.173942102687</v>
      </c>
      <c r="J3574">
        <f ca="1">IF(F3574="","",IF(C3574&lt;(F3574*(1-'inputs and tables'!$K$14)),0,IF(C3574&gt;(F3574*(1+'inputs and tables'!$K$14)),1,J3573)))</f>
        <v>1</v>
      </c>
      <c r="K3574">
        <f ca="1">IF(G3574="","",IF(C3574&lt;(G3574*(1-'inputs and tables'!$K$14)),0,IF(C3574&gt;(G3574*(1+'inputs and tables'!$K$14)),1,K3573)))</f>
        <v>1</v>
      </c>
      <c r="N3574" s="13">
        <f t="shared" si="168"/>
        <v>237740.29292165989</v>
      </c>
      <c r="O3574" s="10">
        <f ca="1">(O3573+(IF(J3573&lt;&gt;J3572,(-O3573*'inputs and tables'!$K$22-'inputs and tables'!$K$21)-O3573*'inputs and tables'!$K$22,0)*('inputs and tables'!$K$15+'inputs and tables'!$K$16)))*(IF(AND(J3573=0,'inputs and tables'!$K$16=1),(data!C3573/data!C3574-1)*'inputs and tables'!$K$18+1,1)*IF(AND(J3573=1,'inputs and tables'!$K$15=1),(data!C3574/data!C3573-1)*'inputs and tables'!$K$17+1,1))</f>
        <v>169615279.55805197</v>
      </c>
      <c r="P3574" s="10">
        <f ca="1">(P3573+(IF(K3573&lt;&gt;K3572,(-P3573*'inputs and tables'!$K$22-'inputs and tables'!$K$21)-P3573*'inputs and tables'!$K$22,0)*('inputs and tables'!$K$15+'inputs and tables'!$K$16)))*(IF(AND(K3573=0,'inputs and tables'!$K$16=1),data!C3573/data!C3574,1)*IF(AND(K3573=1,'inputs and tables'!$K$15=1),data!C3574/data!C3573,1))</f>
        <v>188034.86045932249</v>
      </c>
      <c r="R3574" s="36">
        <f ca="1">1-O3574/MAX($O$202:O3574)</f>
        <v>0.49689565030280669</v>
      </c>
      <c r="S3574" s="36">
        <f>1-N3574/MAX($N$202:N3574)</f>
        <v>9.6662147173229629E-2</v>
      </c>
    </row>
    <row r="3575" spans="1:19" x14ac:dyDescent="0.4">
      <c r="A3575" s="17">
        <f t="shared" si="169"/>
        <v>3573</v>
      </c>
      <c r="B3575">
        <v>1728950400</v>
      </c>
      <c r="C3575">
        <v>67056.600000000006</v>
      </c>
      <c r="D3575" s="14">
        <f t="shared" si="167"/>
        <v>45580</v>
      </c>
      <c r="F3575">
        <f ca="1">IF(A3575&lt;$F$2,"",AVERAGE(INDIRECT("C"&amp;A3575-$F$2+3):C3575))</f>
        <v>61123.540909090894</v>
      </c>
      <c r="G3575" s="2">
        <f ca="1">IF(A3575&lt;$G$2,"",IF(A3575=$G$2,AVERAGE(INDIRECT("C"&amp;A3575-$G$2+3):C3575),G3574+(2/($G$2+3))*(C3575-G3574)))</f>
        <v>62024.809093502576</v>
      </c>
      <c r="J3575">
        <f ca="1">IF(F3575="","",IF(C3575&lt;(F3575*(1-'inputs and tables'!$K$14)),0,IF(C3575&gt;(F3575*(1+'inputs and tables'!$K$14)),1,J3574)))</f>
        <v>1</v>
      </c>
      <c r="K3575">
        <f ca="1">IF(G3575="","",IF(C3575&lt;(G3575*(1-'inputs and tables'!$K$14)),0,IF(C3575&gt;(G3575*(1+'inputs and tables'!$K$14)),1,K3574)))</f>
        <v>1</v>
      </c>
      <c r="N3575" s="13">
        <f t="shared" si="168"/>
        <v>241306.27226600482</v>
      </c>
      <c r="O3575" s="10">
        <f ca="1">(O3574+(IF(J3574&lt;&gt;J3573,(-O3574*'inputs and tables'!$K$22-'inputs and tables'!$K$21)-O3574*'inputs and tables'!$K$22,0)*('inputs and tables'!$K$15+'inputs and tables'!$K$16)))*(IF(AND(J3574=0,'inputs and tables'!$K$16=1),(data!C3574/data!C3575-1)*'inputs and tables'!$K$18+1,1)*IF(AND(J3574=1,'inputs and tables'!$K$15=1),(data!C3575/data!C3574-1)*'inputs and tables'!$K$17+1,1))</f>
        <v>175339594.50652549</v>
      </c>
      <c r="P3575" s="10">
        <f ca="1">(P3574+(IF(K3574&lt;&gt;K3573,(-P3574*'inputs and tables'!$K$22-'inputs and tables'!$K$21)-P3574*'inputs and tables'!$K$22,0)*('inputs and tables'!$K$15+'inputs and tables'!$K$16)))*(IF(AND(K3574=0,'inputs and tables'!$K$16=1),data!C3574/data!C3575,1)*IF(AND(K3574=1,'inputs and tables'!$K$15=1),data!C3575/data!C3574,1))</f>
        <v>190855.28446138965</v>
      </c>
      <c r="R3575" s="36">
        <f ca="1">1-O3575/MAX($O$202:O3575)</f>
        <v>0.47991647391541048</v>
      </c>
      <c r="S3575" s="36">
        <f>1-N3575/MAX($N$202:N3575)</f>
        <v>8.3112554529265692E-2</v>
      </c>
    </row>
    <row r="3576" spans="1:19" x14ac:dyDescent="0.4">
      <c r="A3576" s="17">
        <f t="shared" si="169"/>
        <v>3574</v>
      </c>
      <c r="B3576">
        <v>1729036800</v>
      </c>
      <c r="C3576">
        <v>67608.44</v>
      </c>
      <c r="D3576" s="14">
        <f t="shared" ref="D3576:D3639" si="170">(B3576/86400)+DATE(1970,1,1)</f>
        <v>45581</v>
      </c>
      <c r="F3576">
        <f ca="1">IF(A3576&lt;$F$2,"",AVERAGE(INDIRECT("C"&amp;A3576-$F$2+3):C3576))</f>
        <v>61316.009318181801</v>
      </c>
      <c r="G3576" s="2">
        <f ca="1">IF(A3576&lt;$G$2,"",IF(A3576=$G$2,AVERAGE(INDIRECT("C"&amp;A3576-$G$2+3):C3576),G3575+(2/($G$2+3))*(C3576-G3575)))</f>
        <v>62262.41040867268</v>
      </c>
      <c r="J3576">
        <f ca="1">IF(F3576="","",IF(C3576&lt;(F3576*(1-'inputs and tables'!$K$14)),0,IF(C3576&gt;(F3576*(1+'inputs and tables'!$K$14)),1,J3575)))</f>
        <v>1</v>
      </c>
      <c r="K3576">
        <f ca="1">IF(G3576="","",IF(C3576&lt;(G3576*(1-'inputs and tables'!$K$14)),0,IF(C3576&gt;(G3576*(1+'inputs and tables'!$K$14)),1,K3575)))</f>
        <v>1</v>
      </c>
      <c r="N3576" s="13">
        <f t="shared" ref="N3576:N3639" si="171">(C3576/C3575)*N3575</f>
        <v>243292.09399402668</v>
      </c>
      <c r="O3576" s="10">
        <f ca="1">(O3575+(IF(J3575&lt;&gt;J3574,(-O3575*'inputs and tables'!$K$22-'inputs and tables'!$K$21)-O3575*'inputs and tables'!$K$22,0)*('inputs and tables'!$K$15+'inputs and tables'!$K$16)))*(IF(AND(J3575=0,'inputs and tables'!$K$16=1),(data!C3575/data!C3576-1)*'inputs and tables'!$K$18+1,1)*IF(AND(J3575=1,'inputs and tables'!$K$15=1),(data!C3576/data!C3575-1)*'inputs and tables'!$K$17+1,1))</f>
        <v>178586234.71976444</v>
      </c>
      <c r="P3576" s="10">
        <f ca="1">(P3575+(IF(K3575&lt;&gt;K3574,(-P3575*'inputs and tables'!$K$22-'inputs and tables'!$K$21)-P3575*'inputs and tables'!$K$22,0)*('inputs and tables'!$K$15+'inputs and tables'!$K$16)))*(IF(AND(K3575=0,'inputs and tables'!$K$16=1),data!C3575/data!C3576,1)*IF(AND(K3575=1,'inputs and tables'!$K$15=1),data!C3576/data!C3575,1))</f>
        <v>192425.92150796182</v>
      </c>
      <c r="R3576" s="36">
        <f ca="1">1-O3576/MAX($O$202:O3576)</f>
        <v>0.47028645227208732</v>
      </c>
      <c r="S3576" s="36">
        <f>1-N3576/MAX($N$202:N3576)</f>
        <v>7.5567060604602498E-2</v>
      </c>
    </row>
    <row r="3577" spans="1:19" x14ac:dyDescent="0.4">
      <c r="A3577" s="17">
        <f t="shared" si="169"/>
        <v>3575</v>
      </c>
      <c r="B3577">
        <v>1729123200</v>
      </c>
      <c r="C3577">
        <v>67402.33</v>
      </c>
      <c r="D3577" s="14">
        <f t="shared" si="170"/>
        <v>45582</v>
      </c>
      <c r="F3577">
        <f ca="1">IF(A3577&lt;$F$2,"",AVERAGE(INDIRECT("C"&amp;A3577-$F$2+3):C3577))</f>
        <v>61541.77045454544</v>
      </c>
      <c r="G3577" s="2">
        <f ca="1">IF(A3577&lt;$G$2,"",IF(A3577=$G$2,AVERAGE(INDIRECT("C"&amp;A3577-$G$2+3):C3577),G3576+(2/($G$2+3))*(C3577-G3576)))</f>
        <v>62481.130391282357</v>
      </c>
      <c r="J3577">
        <f ca="1">IF(F3577="","",IF(C3577&lt;(F3577*(1-'inputs and tables'!$K$14)),0,IF(C3577&gt;(F3577*(1+'inputs and tables'!$K$14)),1,J3576)))</f>
        <v>1</v>
      </c>
      <c r="K3577">
        <f ca="1">IF(G3577="","",IF(C3577&lt;(G3577*(1-'inputs and tables'!$K$14)),0,IF(C3577&gt;(G3577*(1+'inputs and tables'!$K$14)),1,K3576)))</f>
        <v>1</v>
      </c>
      <c r="N3577" s="13">
        <f t="shared" si="171"/>
        <v>242550.39763935396</v>
      </c>
      <c r="O3577" s="10">
        <f ca="1">(O3576+(IF(J3576&lt;&gt;J3575,(-O3576*'inputs and tables'!$K$22-'inputs and tables'!$K$21)-O3576*'inputs and tables'!$K$22,0)*('inputs and tables'!$K$15+'inputs and tables'!$K$16)))*(IF(AND(J3576=0,'inputs and tables'!$K$16=1),(data!C3576/data!C3577-1)*'inputs and tables'!$K$18+1,1)*IF(AND(J3576=1,'inputs and tables'!$K$15=1),(data!C3577/data!C3576-1)*'inputs and tables'!$K$17+1,1))</f>
        <v>177361255.70995876</v>
      </c>
      <c r="P3577" s="10">
        <f ca="1">(P3576+(IF(K3576&lt;&gt;K3575,(-P3576*'inputs and tables'!$K$22-'inputs and tables'!$K$21)-P3576*'inputs and tables'!$K$22,0)*('inputs and tables'!$K$15+'inputs and tables'!$K$16)))*(IF(AND(K3576=0,'inputs and tables'!$K$16=1),data!C3576/data!C3577,1)*IF(AND(K3576=1,'inputs and tables'!$K$15=1),data!C3577/data!C3576,1))</f>
        <v>191839.29494651465</v>
      </c>
      <c r="R3577" s="36">
        <f ca="1">1-O3577/MAX($O$202:O3577)</f>
        <v>0.47391992367706215</v>
      </c>
      <c r="S3577" s="36">
        <f>1-N3577/MAX($N$202:N3577)</f>
        <v>7.8385271957190916E-2</v>
      </c>
    </row>
    <row r="3578" spans="1:19" x14ac:dyDescent="0.4">
      <c r="A3578" s="17">
        <f t="shared" si="169"/>
        <v>3576</v>
      </c>
      <c r="B3578">
        <v>1729209600</v>
      </c>
      <c r="C3578">
        <v>68426.11</v>
      </c>
      <c r="D3578" s="14">
        <f t="shared" si="170"/>
        <v>45583</v>
      </c>
      <c r="F3578">
        <f ca="1">IF(A3578&lt;$F$2,"",AVERAGE(INDIRECT("C"&amp;A3578-$F$2+3):C3578))</f>
        <v>61779.386590909089</v>
      </c>
      <c r="G3578" s="2">
        <f ca="1">IF(A3578&lt;$G$2,"",IF(A3578=$G$2,AVERAGE(INDIRECT("C"&amp;A3578-$G$2+3):C3578),G3577+(2/($G$2+3))*(C3578-G3577)))</f>
        <v>62734.108246972472</v>
      </c>
      <c r="J3578">
        <f ca="1">IF(F3578="","",IF(C3578&lt;(F3578*(1-'inputs and tables'!$K$14)),0,IF(C3578&gt;(F3578*(1+'inputs and tables'!$K$14)),1,J3577)))</f>
        <v>1</v>
      </c>
      <c r="K3578">
        <f ca="1">IF(G3578="","",IF(C3578&lt;(G3578*(1-'inputs and tables'!$K$14)),0,IF(C3578&gt;(G3578*(1+'inputs and tables'!$K$14)),1,K3577)))</f>
        <v>1</v>
      </c>
      <c r="N3578" s="13">
        <f t="shared" si="171"/>
        <v>246234.5172550292</v>
      </c>
      <c r="O3578" s="10">
        <f ca="1">(O3577+(IF(J3577&lt;&gt;J3576,(-O3577*'inputs and tables'!$K$22-'inputs and tables'!$K$21)-O3577*'inputs and tables'!$K$22,0)*('inputs and tables'!$K$15+'inputs and tables'!$K$16)))*(IF(AND(J3577=0,'inputs and tables'!$K$16=1),(data!C3577/data!C3578-1)*'inputs and tables'!$K$18+1,1)*IF(AND(J3577=1,'inputs and tables'!$K$15=1),(data!C3578/data!C3577-1)*'inputs and tables'!$K$17+1,1))</f>
        <v>183422656.5448285</v>
      </c>
      <c r="P3578" s="10">
        <f ca="1">(P3577+(IF(K3577&lt;&gt;K3576,(-P3577*'inputs and tables'!$K$22-'inputs and tables'!$K$21)-P3577*'inputs and tables'!$K$22,0)*('inputs and tables'!$K$15+'inputs and tables'!$K$16)))*(IF(AND(K3577=0,'inputs and tables'!$K$16=1),data!C3577/data!C3578,1)*IF(AND(K3577=1,'inputs and tables'!$K$15=1),data!C3578/data!C3577,1))</f>
        <v>194753.15910195766</v>
      </c>
      <c r="R3578" s="36">
        <f ca="1">1-O3578/MAX($O$202:O3578)</f>
        <v>0.45594090001111087</v>
      </c>
      <c r="S3578" s="36">
        <f>1-N3578/MAX($N$202:N3578)</f>
        <v>6.4386783681256499E-2</v>
      </c>
    </row>
    <row r="3579" spans="1:19" x14ac:dyDescent="0.4">
      <c r="A3579" s="17">
        <f t="shared" si="169"/>
        <v>3577</v>
      </c>
      <c r="B3579">
        <v>1729296000</v>
      </c>
      <c r="C3579">
        <v>68363.73</v>
      </c>
      <c r="D3579" s="14">
        <f t="shared" si="170"/>
        <v>45584</v>
      </c>
      <c r="F3579">
        <f ca="1">IF(A3579&lt;$F$2,"",AVERAGE(INDIRECT("C"&amp;A3579-$F$2+3):C3579))</f>
        <v>62056.816363636361</v>
      </c>
      <c r="G3579" s="2">
        <f ca="1">IF(A3579&lt;$G$2,"",IF(A3579=$G$2,AVERAGE(INDIRECT("C"&amp;A3579-$G$2+3):C3579),G3578+(2/($G$2+3))*(C3579-G3578)))</f>
        <v>62973.666619441727</v>
      </c>
      <c r="J3579">
        <f ca="1">IF(F3579="","",IF(C3579&lt;(F3579*(1-'inputs and tables'!$K$14)),0,IF(C3579&gt;(F3579*(1+'inputs and tables'!$K$14)),1,J3578)))</f>
        <v>1</v>
      </c>
      <c r="K3579">
        <f ca="1">IF(G3579="","",IF(C3579&lt;(G3579*(1-'inputs and tables'!$K$14)),0,IF(C3579&gt;(G3579*(1+'inputs and tables'!$K$14)),1,K3578)))</f>
        <v>1</v>
      </c>
      <c r="N3579" s="13">
        <f t="shared" si="171"/>
        <v>246010.03994386288</v>
      </c>
      <c r="O3579" s="10">
        <f ca="1">(O3578+(IF(J3578&lt;&gt;J3577,(-O3578*'inputs and tables'!$K$22-'inputs and tables'!$K$21)-O3578*'inputs and tables'!$K$22,0)*('inputs and tables'!$K$15+'inputs and tables'!$K$16)))*(IF(AND(J3578=0,'inputs and tables'!$K$16=1),(data!C3578/data!C3579-1)*'inputs and tables'!$K$18+1,1)*IF(AND(J3578=1,'inputs and tables'!$K$15=1),(data!C3579/data!C3578-1)*'inputs and tables'!$K$17+1,1))</f>
        <v>183046421.6988121</v>
      </c>
      <c r="P3579" s="10">
        <f ca="1">(P3578+(IF(K3578&lt;&gt;K3577,(-P3578*'inputs and tables'!$K$22-'inputs and tables'!$K$21)-P3578*'inputs and tables'!$K$22,0)*('inputs and tables'!$K$15+'inputs and tables'!$K$16)))*(IF(AND(K3578=0,'inputs and tables'!$K$16=1),data!C3578/data!C3579,1)*IF(AND(K3578=1,'inputs and tables'!$K$15=1),data!C3579/data!C3578,1))</f>
        <v>194575.61427199756</v>
      </c>
      <c r="R3579" s="36">
        <f ca="1">1-O3579/MAX($O$202:O3579)</f>
        <v>0.45705686897352804</v>
      </c>
      <c r="S3579" s="36">
        <f>1-N3579/MAX($N$202:N3579)</f>
        <v>6.5239726402009923E-2</v>
      </c>
    </row>
    <row r="3580" spans="1:19" x14ac:dyDescent="0.4">
      <c r="A3580" s="17">
        <f t="shared" si="169"/>
        <v>3578</v>
      </c>
      <c r="B3580">
        <v>1729382400</v>
      </c>
      <c r="C3580">
        <v>69014.86</v>
      </c>
      <c r="D3580" s="14">
        <f t="shared" si="170"/>
        <v>45585</v>
      </c>
      <c r="F3580">
        <f ca="1">IF(A3580&lt;$F$2,"",AVERAGE(INDIRECT("C"&amp;A3580-$F$2+3):C3580))</f>
        <v>62399.199318181818</v>
      </c>
      <c r="G3580" s="2">
        <f ca="1">IF(A3580&lt;$G$2,"",IF(A3580=$G$2,AVERAGE(INDIRECT("C"&amp;A3580-$G$2+3):C3580),G3579+(2/($G$2+3))*(C3580-G3579)))</f>
        <v>63230.738678188885</v>
      </c>
      <c r="J3580">
        <f ca="1">IF(F3580="","",IF(C3580&lt;(F3580*(1-'inputs and tables'!$K$14)),0,IF(C3580&gt;(F3580*(1+'inputs and tables'!$K$14)),1,J3579)))</f>
        <v>1</v>
      </c>
      <c r="K3580">
        <f ca="1">IF(G3580="","",IF(C3580&lt;(G3580*(1-'inputs and tables'!$K$14)),0,IF(C3580&gt;(G3580*(1+'inputs and tables'!$K$14)),1,K3579)))</f>
        <v>1</v>
      </c>
      <c r="N3580" s="13">
        <f t="shared" si="171"/>
        <v>248353.16132282579</v>
      </c>
      <c r="O3580" s="10">
        <f ca="1">(O3579+(IF(J3579&lt;&gt;J3578,(-O3579*'inputs and tables'!$K$22-'inputs and tables'!$K$21)-O3579*'inputs and tables'!$K$22,0)*('inputs and tables'!$K$15+'inputs and tables'!$K$16)))*(IF(AND(J3579=0,'inputs and tables'!$K$16=1),(data!C3579/data!C3580-1)*'inputs and tables'!$K$18+1,1)*IF(AND(J3579=1,'inputs and tables'!$K$15=1),(data!C3580/data!C3579-1)*'inputs and tables'!$K$17+1,1))</f>
        <v>186969127.30983838</v>
      </c>
      <c r="P3580" s="10">
        <f ca="1">(P3579+(IF(K3579&lt;&gt;K3578,(-P3579*'inputs and tables'!$K$22-'inputs and tables'!$K$21)-P3579*'inputs and tables'!$K$22,0)*('inputs and tables'!$K$15+'inputs and tables'!$K$16)))*(IF(AND(K3579=0,'inputs and tables'!$K$16=1),data!C3579/data!C3580,1)*IF(AND(K3579=1,'inputs and tables'!$K$15=1),data!C3580/data!C3579,1))</f>
        <v>196428.84872425647</v>
      </c>
      <c r="R3580" s="36">
        <f ca="1">1-O3580/MAX($O$202:O3580)</f>
        <v>0.4454215359974476</v>
      </c>
      <c r="S3580" s="36">
        <f>1-N3580/MAX($N$202:N3580)</f>
        <v>5.6336606912364418E-2</v>
      </c>
    </row>
    <row r="3581" spans="1:19" x14ac:dyDescent="0.4">
      <c r="A3581" s="17">
        <f t="shared" si="169"/>
        <v>3579</v>
      </c>
      <c r="B3581">
        <v>1729468800</v>
      </c>
      <c r="C3581">
        <v>67346.149999999994</v>
      </c>
      <c r="D3581" s="14">
        <f t="shared" si="170"/>
        <v>45586</v>
      </c>
      <c r="F3581">
        <f ca="1">IF(A3581&lt;$F$2,"",AVERAGE(INDIRECT("C"&amp;A3581-$F$2+3):C3581))</f>
        <v>62698.967954545449</v>
      </c>
      <c r="G3581" s="2">
        <f ca="1">IF(A3581&lt;$G$2,"",IF(A3581=$G$2,AVERAGE(INDIRECT("C"&amp;A3581-$G$2+3):C3581),G3580+(2/($G$2+3))*(C3581-G3580)))</f>
        <v>63405.862564223404</v>
      </c>
      <c r="J3581">
        <f ca="1">IF(F3581="","",IF(C3581&lt;(F3581*(1-'inputs and tables'!$K$14)),0,IF(C3581&gt;(F3581*(1+'inputs and tables'!$K$14)),1,J3580)))</f>
        <v>1</v>
      </c>
      <c r="K3581">
        <f ca="1">IF(G3581="","",IF(C3581&lt;(G3581*(1-'inputs and tables'!$K$14)),0,IF(C3581&gt;(G3581*(1+'inputs and tables'!$K$14)),1,K3580)))</f>
        <v>1</v>
      </c>
      <c r="N3581" s="13">
        <f t="shared" si="171"/>
        <v>242348.23131454911</v>
      </c>
      <c r="O3581" s="10">
        <f ca="1">(O3580+(IF(J3580&lt;&gt;J3579,(-O3580*'inputs and tables'!$K$22-'inputs and tables'!$K$21)-O3580*'inputs and tables'!$K$22,0)*('inputs and tables'!$K$15+'inputs and tables'!$K$16)))*(IF(AND(J3580=0,'inputs and tables'!$K$16=1),(data!C3580/data!C3581-1)*'inputs and tables'!$K$18+1,1)*IF(AND(J3580=1,'inputs and tables'!$K$15=1),(data!C3581/data!C3580-1)*'inputs and tables'!$K$17+1,1))</f>
        <v>176797494.44736928</v>
      </c>
      <c r="P3581" s="10">
        <f ca="1">(P3580+(IF(K3580&lt;&gt;K3579,(-P3580*'inputs and tables'!$K$22-'inputs and tables'!$K$21)-P3580*'inputs and tables'!$K$22,0)*('inputs and tables'!$K$15+'inputs and tables'!$K$16)))*(IF(AND(K3580=0,'inputs and tables'!$K$16=1),data!C3580/data!C3581,1)*IF(AND(K3580=1,'inputs and tables'!$K$15=1),data!C3581/data!C3580,1))</f>
        <v>191679.39644463648</v>
      </c>
      <c r="R3581" s="36">
        <f ca="1">1-O3581/MAX($O$202:O3581)</f>
        <v>0.47559212410699148</v>
      </c>
      <c r="S3581" s="36">
        <f>1-N3581/MAX($N$202:N3581)</f>
        <v>7.915343999265001E-2</v>
      </c>
    </row>
    <row r="3582" spans="1:19" x14ac:dyDescent="0.4">
      <c r="A3582" s="17">
        <f t="shared" si="169"/>
        <v>3580</v>
      </c>
      <c r="B3582">
        <v>1729555200</v>
      </c>
      <c r="C3582">
        <v>67380.08</v>
      </c>
      <c r="D3582" s="14">
        <f t="shared" si="170"/>
        <v>45587</v>
      </c>
      <c r="F3582">
        <f ca="1">IF(A3582&lt;$F$2,"",AVERAGE(INDIRECT("C"&amp;A3582-$F$2+3):C3582))</f>
        <v>62983.035454545454</v>
      </c>
      <c r="G3582" s="2">
        <f ca="1">IF(A3582&lt;$G$2,"",IF(A3582=$G$2,AVERAGE(INDIRECT("C"&amp;A3582-$G$2+3):C3582),G3581+(2/($G$2+3))*(C3582-G3581)))</f>
        <v>63574.978199788362</v>
      </c>
      <c r="J3582">
        <f ca="1">IF(F3582="","",IF(C3582&lt;(F3582*(1-'inputs and tables'!$K$14)),0,IF(C3582&gt;(F3582*(1+'inputs and tables'!$K$14)),1,J3581)))</f>
        <v>1</v>
      </c>
      <c r="K3582">
        <f ca="1">IF(G3582="","",IF(C3582&lt;(G3582*(1-'inputs and tables'!$K$14)),0,IF(C3582&gt;(G3582*(1+'inputs and tables'!$K$14)),1,K3581)))</f>
        <v>1</v>
      </c>
      <c r="N3582" s="13">
        <f t="shared" si="171"/>
        <v>242470.3299866856</v>
      </c>
      <c r="O3582" s="10">
        <f ca="1">(O3581+(IF(J3581&lt;&gt;J3580,(-O3581*'inputs and tables'!$K$22-'inputs and tables'!$K$21)-O3581*'inputs and tables'!$K$22,0)*('inputs and tables'!$K$15+'inputs and tables'!$K$16)))*(IF(AND(J3581=0,'inputs and tables'!$K$16=1),(data!C3581/data!C3582-1)*'inputs and tables'!$K$18+1,1)*IF(AND(J3581=1,'inputs and tables'!$K$15=1),(data!C3582/data!C3581-1)*'inputs and tables'!$K$17+1,1))</f>
        <v>176997909.21079451</v>
      </c>
      <c r="P3582" s="10">
        <f ca="1">(P3581+(IF(K3581&lt;&gt;K3580,(-P3581*'inputs and tables'!$K$22-'inputs and tables'!$K$21)-P3581*'inputs and tables'!$K$22,0)*('inputs and tables'!$K$15+'inputs and tables'!$K$16)))*(IF(AND(K3581=0,'inputs and tables'!$K$16=1),data!C3581/data!C3582,1)*IF(AND(K3581=1,'inputs and tables'!$K$15=1),data!C3582/data!C3581,1))</f>
        <v>191775.96739815598</v>
      </c>
      <c r="R3582" s="36">
        <f ca="1">1-O3582/MAX($O$202:O3582)</f>
        <v>0.4749976638703578</v>
      </c>
      <c r="S3582" s="36">
        <f>1-N3582/MAX($N$202:N3582)</f>
        <v>7.8689503690707596E-2</v>
      </c>
    </row>
    <row r="3583" spans="1:19" x14ac:dyDescent="0.4">
      <c r="A3583" s="17">
        <f t="shared" si="169"/>
        <v>3581</v>
      </c>
      <c r="B3583">
        <v>1729641600</v>
      </c>
      <c r="C3583">
        <v>66601.11</v>
      </c>
      <c r="D3583" s="14">
        <f t="shared" si="170"/>
        <v>45588</v>
      </c>
      <c r="F3583">
        <f ca="1">IF(A3583&lt;$F$2,"",AVERAGE(INDIRECT("C"&amp;A3583-$F$2+3):C3583))</f>
        <v>63200.017500000002</v>
      </c>
      <c r="G3583" s="2">
        <f ca="1">IF(A3583&lt;$G$2,"",IF(A3583=$G$2,AVERAGE(INDIRECT("C"&amp;A3583-$G$2+3):C3583),G3582+(2/($G$2+3))*(C3583-G3582)))</f>
        <v>63703.749765754816</v>
      </c>
      <c r="J3583">
        <f ca="1">IF(F3583="","",IF(C3583&lt;(F3583*(1-'inputs and tables'!$K$14)),0,IF(C3583&gt;(F3583*(1+'inputs and tables'!$K$14)),1,J3582)))</f>
        <v>1</v>
      </c>
      <c r="K3583">
        <f ca="1">IF(G3583="","",IF(C3583&lt;(G3583*(1-'inputs and tables'!$K$14)),0,IF(C3583&gt;(G3583*(1+'inputs and tables'!$K$14)),1,K3582)))</f>
        <v>1</v>
      </c>
      <c r="N3583" s="13">
        <f t="shared" si="171"/>
        <v>239667.17046313308</v>
      </c>
      <c r="O3583" s="10">
        <f ca="1">(O3582+(IF(J3582&lt;&gt;J3581,(-O3582*'inputs and tables'!$K$22-'inputs and tables'!$K$21)-O3582*'inputs and tables'!$K$22,0)*('inputs and tables'!$K$15+'inputs and tables'!$K$16)))*(IF(AND(J3582=0,'inputs and tables'!$K$16=1),(data!C3582/data!C3583-1)*'inputs and tables'!$K$18+1,1)*IF(AND(J3582=1,'inputs and tables'!$K$15=1),(data!C3583/data!C3582-1)*'inputs and tables'!$K$17+1,1))</f>
        <v>172393860.98155004</v>
      </c>
      <c r="P3583" s="10">
        <f ca="1">(P3582+(IF(K3582&lt;&gt;K3581,(-P3582*'inputs and tables'!$K$22-'inputs and tables'!$K$21)-P3582*'inputs and tables'!$K$22,0)*('inputs and tables'!$K$15+'inputs and tables'!$K$16)))*(IF(AND(K3582=0,'inputs and tables'!$K$16=1),data!C3582/data!C3583,1)*IF(AND(K3582=1,'inputs and tables'!$K$15=1),data!C3583/data!C3582,1))</f>
        <v>189558.87704557489</v>
      </c>
      <c r="R3583" s="36">
        <f ca="1">1-O3583/MAX($O$202:O3583)</f>
        <v>0.48865396120621063</v>
      </c>
      <c r="S3583" s="36">
        <f>1-N3583/MAX($N$202:N3583)</f>
        <v>8.9340622497780187E-2</v>
      </c>
    </row>
    <row r="3584" spans="1:19" x14ac:dyDescent="0.4">
      <c r="A3584" s="17">
        <f t="shared" si="169"/>
        <v>3582</v>
      </c>
      <c r="B3584">
        <v>1729728000</v>
      </c>
      <c r="C3584">
        <v>68156.84</v>
      </c>
      <c r="D3584" s="14">
        <f t="shared" si="170"/>
        <v>45589</v>
      </c>
      <c r="F3584">
        <f ca="1">IF(A3584&lt;$F$2,"",AVERAGE(INDIRECT("C"&amp;A3584-$F$2+3):C3584))</f>
        <v>63438.909545454546</v>
      </c>
      <c r="G3584" s="2">
        <f ca="1">IF(A3584&lt;$G$2,"",IF(A3584=$G$2,AVERAGE(INDIRECT("C"&amp;A3584-$G$2+3):C3584),G3583+(2/($G$2+3))*(C3584-G3583)))</f>
        <v>63893.242967212056</v>
      </c>
      <c r="J3584">
        <f ca="1">IF(F3584="","",IF(C3584&lt;(F3584*(1-'inputs and tables'!$K$14)),0,IF(C3584&gt;(F3584*(1+'inputs and tables'!$K$14)),1,J3583)))</f>
        <v>1</v>
      </c>
      <c r="K3584">
        <f ca="1">IF(G3584="","",IF(C3584&lt;(G3584*(1-'inputs and tables'!$K$14)),0,IF(C3584&gt;(G3584*(1+'inputs and tables'!$K$14)),1,K3583)))</f>
        <v>1</v>
      </c>
      <c r="N3584" s="13">
        <f t="shared" si="171"/>
        <v>245265.53672316403</v>
      </c>
      <c r="O3584" s="10">
        <f ca="1">(O3583+(IF(J3583&lt;&gt;J3582,(-O3583*'inputs and tables'!$K$22-'inputs and tables'!$K$21)-O3583*'inputs and tables'!$K$22,0)*('inputs and tables'!$K$15+'inputs and tables'!$K$16)))*(IF(AND(J3583=0,'inputs and tables'!$K$16=1),(data!C3583/data!C3584-1)*'inputs and tables'!$K$18+1,1)*IF(AND(J3583=1,'inputs and tables'!$K$15=1),(data!C3584/data!C3583-1)*'inputs and tables'!$K$17+1,1))</f>
        <v>181454463.39532155</v>
      </c>
      <c r="P3584" s="10">
        <f ca="1">(P3583+(IF(K3583&lt;&gt;K3582,(-P3583*'inputs and tables'!$K$22-'inputs and tables'!$K$21)-P3583*'inputs and tables'!$K$22,0)*('inputs and tables'!$K$15+'inputs and tables'!$K$16)))*(IF(AND(K3583=0,'inputs and tables'!$K$16=1),data!C3583/data!C3584,1)*IF(AND(K3583=1,'inputs and tables'!$K$15=1),data!C3584/data!C3583,1))</f>
        <v>193986.76768863044</v>
      </c>
      <c r="R3584" s="36">
        <f ca="1">1-O3584/MAX($O$202:O3584)</f>
        <v>0.46177885598501389</v>
      </c>
      <c r="S3584" s="36">
        <f>1-N3584/MAX($N$202:N3584)</f>
        <v>6.8068602956941837E-2</v>
      </c>
    </row>
    <row r="3585" spans="1:19" x14ac:dyDescent="0.4">
      <c r="A3585" s="17">
        <f t="shared" si="169"/>
        <v>3583</v>
      </c>
      <c r="B3585">
        <v>1729814400</v>
      </c>
      <c r="C3585">
        <v>66564.509999999995</v>
      </c>
      <c r="D3585" s="14">
        <f t="shared" si="170"/>
        <v>45590</v>
      </c>
      <c r="F3585">
        <f ca="1">IF(A3585&lt;$F$2,"",AVERAGE(INDIRECT("C"&amp;A3585-$F$2+3):C3585))</f>
        <v>63648.266818181801</v>
      </c>
      <c r="G3585" s="2">
        <f ca="1">IF(A3585&lt;$G$2,"",IF(A3585=$G$2,AVERAGE(INDIRECT("C"&amp;A3585-$G$2+3):C3585),G3584+(2/($G$2+3))*(C3585-G3584)))</f>
        <v>64006.913904777502</v>
      </c>
      <c r="J3585">
        <f ca="1">IF(F3585="","",IF(C3585&lt;(F3585*(1-'inputs and tables'!$K$14)),0,IF(C3585&gt;(F3585*(1+'inputs and tables'!$K$14)),1,J3584)))</f>
        <v>1</v>
      </c>
      <c r="K3585">
        <f ca="1">IF(G3585="","",IF(C3585&lt;(G3585*(1-'inputs and tables'!$K$14)),0,IF(C3585&gt;(G3585*(1+'inputs and tables'!$K$14)),1,K3584)))</f>
        <v>1</v>
      </c>
      <c r="N3585" s="13">
        <f t="shared" si="171"/>
        <v>239535.46367267641</v>
      </c>
      <c r="O3585" s="10">
        <f ca="1">(O3584+(IF(J3584&lt;&gt;J3583,(-O3584*'inputs and tables'!$K$22-'inputs and tables'!$K$21)-O3584*'inputs and tables'!$K$22,0)*('inputs and tables'!$K$15+'inputs and tables'!$K$16)))*(IF(AND(J3584=0,'inputs and tables'!$K$16=1),(data!C3584/data!C3585-1)*'inputs and tables'!$K$18+1,1)*IF(AND(J3584=1,'inputs and tables'!$K$15=1),(data!C3585/data!C3584-1)*'inputs and tables'!$K$17+1,1))</f>
        <v>171916101.32012686</v>
      </c>
      <c r="P3585" s="10">
        <f ca="1">(P3584+(IF(K3584&lt;&gt;K3583,(-P3584*'inputs and tables'!$K$22-'inputs and tables'!$K$21)-P3584*'inputs and tables'!$K$22,0)*('inputs and tables'!$K$15+'inputs and tables'!$K$16)))*(IF(AND(K3584=0,'inputs and tables'!$K$16=1),data!C3584/data!C3585,1)*IF(AND(K3584=1,'inputs and tables'!$K$15=1),data!C3585/data!C3584,1))</f>
        <v>189454.70678625238</v>
      </c>
      <c r="R3585" s="36">
        <f ca="1">1-O3585/MAX($O$202:O3585)</f>
        <v>0.4900710679928052</v>
      </c>
      <c r="S3585" s="36">
        <f>1-N3585/MAX($N$202:N3585)</f>
        <v>8.9841066607744491E-2</v>
      </c>
    </row>
    <row r="3586" spans="1:19" x14ac:dyDescent="0.4">
      <c r="A3586" s="17">
        <f t="shared" si="169"/>
        <v>3584</v>
      </c>
      <c r="B3586">
        <v>1729900800</v>
      </c>
      <c r="C3586">
        <v>67012.56</v>
      </c>
      <c r="D3586" s="14">
        <f t="shared" si="170"/>
        <v>45591</v>
      </c>
      <c r="F3586">
        <f ca="1">IF(A3586&lt;$F$2,"",AVERAGE(INDIRECT("C"&amp;A3586-$F$2+3):C3586))</f>
        <v>63849.97181818181</v>
      </c>
      <c r="G3586" s="2">
        <f ca="1">IF(A3586&lt;$G$2,"",IF(A3586=$G$2,AVERAGE(INDIRECT("C"&amp;A3586-$G$2+3):C3586),G3585+(2/($G$2+3))*(C3586-G3585)))</f>
        <v>64134.813738616758</v>
      </c>
      <c r="J3586">
        <f ca="1">IF(F3586="","",IF(C3586&lt;(F3586*(1-'inputs and tables'!$K$14)),0,IF(C3586&gt;(F3586*(1+'inputs and tables'!$K$14)),1,J3585)))</f>
        <v>1</v>
      </c>
      <c r="K3586">
        <f ca="1">IF(G3586="","",IF(C3586&lt;(G3586*(1-'inputs and tables'!$K$14)),0,IF(C3586&gt;(G3586*(1+'inputs and tables'!$K$14)),1,K3585)))</f>
        <v>1</v>
      </c>
      <c r="N3586" s="13">
        <f t="shared" si="171"/>
        <v>241147.79229191426</v>
      </c>
      <c r="O3586" s="10">
        <f ca="1">(O3585+(IF(J3585&lt;&gt;J3584,(-O3585*'inputs and tables'!$K$22-'inputs and tables'!$K$21)-O3585*'inputs and tables'!$K$22,0)*('inputs and tables'!$K$15+'inputs and tables'!$K$16)))*(IF(AND(J3585=0,'inputs and tables'!$K$16=1),(data!C3585/data!C3586-1)*'inputs and tables'!$K$18+1,1)*IF(AND(J3585=1,'inputs and tables'!$K$15=1),(data!C3586/data!C3585-1)*'inputs and tables'!$K$17+1,1))</f>
        <v>174519752.58552471</v>
      </c>
      <c r="P3586" s="10">
        <f ca="1">(P3585+(IF(K3585&lt;&gt;K3584,(-P3585*'inputs and tables'!$K$22-'inputs and tables'!$K$21)-P3585*'inputs and tables'!$K$22,0)*('inputs and tables'!$K$15+'inputs and tables'!$K$16)))*(IF(AND(K3585=0,'inputs and tables'!$K$16=1),data!C3585/data!C3586,1)*IF(AND(K3585=1,'inputs and tables'!$K$15=1),data!C3586/data!C3585,1))</f>
        <v>190729.93860836871</v>
      </c>
      <c r="R3586" s="36">
        <f ca="1">1-O3586/MAX($O$202:O3586)</f>
        <v>0.48234824797252551</v>
      </c>
      <c r="S3586" s="36">
        <f>1-N3586/MAX($N$202:N3586)</f>
        <v>8.371472826158366E-2</v>
      </c>
    </row>
    <row r="3587" spans="1:19" x14ac:dyDescent="0.4">
      <c r="A3587" s="17">
        <f t="shared" si="169"/>
        <v>3585</v>
      </c>
      <c r="B3587">
        <v>1729987200</v>
      </c>
      <c r="C3587">
        <v>67943.19</v>
      </c>
      <c r="D3587" s="14">
        <f t="shared" si="170"/>
        <v>45592</v>
      </c>
      <c r="F3587">
        <f ca="1">IF(A3587&lt;$F$2,"",AVERAGE(INDIRECT("C"&amp;A3587-$F$2+3):C3587))</f>
        <v>64018.149999999994</v>
      </c>
      <c r="G3587" s="2">
        <f ca="1">IF(A3587&lt;$G$2,"",IF(A3587=$G$2,AVERAGE(INDIRECT("C"&amp;A3587-$G$2+3):C3587),G3586+(2/($G$2+3))*(C3587-G3586)))</f>
        <v>64296.87230293094</v>
      </c>
      <c r="J3587">
        <f ca="1">IF(F3587="","",IF(C3587&lt;(F3587*(1-'inputs and tables'!$K$14)),0,IF(C3587&gt;(F3587*(1+'inputs and tables'!$K$14)),1,J3586)))</f>
        <v>1</v>
      </c>
      <c r="K3587">
        <f ca="1">IF(G3587="","",IF(C3587&lt;(G3587*(1-'inputs and tables'!$K$14)),0,IF(C3587&gt;(G3587*(1+'inputs and tables'!$K$14)),1,K3586)))</f>
        <v>1</v>
      </c>
      <c r="N3587" s="13">
        <f t="shared" si="171"/>
        <v>244496.7073302388</v>
      </c>
      <c r="O3587" s="10">
        <f ca="1">(O3586+(IF(J3586&lt;&gt;J3585,(-O3586*'inputs and tables'!$K$22-'inputs and tables'!$K$21)-O3586*'inputs and tables'!$K$22,0)*('inputs and tables'!$K$15+'inputs and tables'!$K$16)))*(IF(AND(J3586=0,'inputs and tables'!$K$16=1),(data!C3586/data!C3587-1)*'inputs and tables'!$K$18+1,1)*IF(AND(J3586=1,'inputs and tables'!$K$15=1),(data!C3587/data!C3586-1)*'inputs and tables'!$K$17+1,1))</f>
        <v>179972908.88987279</v>
      </c>
      <c r="P3587" s="10">
        <f ca="1">(P3586+(IF(K3586&lt;&gt;K3585,(-P3586*'inputs and tables'!$K$22-'inputs and tables'!$K$21)-P3586*'inputs and tables'!$K$22,0)*('inputs and tables'!$K$15+'inputs and tables'!$K$16)))*(IF(AND(K3586=0,'inputs and tables'!$K$16=1),data!C3586/data!C3587,1)*IF(AND(K3586=1,'inputs and tables'!$K$15=1),data!C3587/data!C3586,1))</f>
        <v>193378.68091529011</v>
      </c>
      <c r="R3587" s="36">
        <f ca="1">1-O3587/MAX($O$202:O3587)</f>
        <v>0.46617336877859528</v>
      </c>
      <c r="S3587" s="36">
        <f>1-N3587/MAX($N$202:N3587)</f>
        <v>7.0989911265517125E-2</v>
      </c>
    </row>
    <row r="3588" spans="1:19" x14ac:dyDescent="0.4">
      <c r="A3588" s="17">
        <f t="shared" si="169"/>
        <v>3586</v>
      </c>
      <c r="B3588">
        <v>1730073600</v>
      </c>
      <c r="C3588">
        <v>69924.5</v>
      </c>
      <c r="D3588" s="14">
        <f t="shared" si="170"/>
        <v>45593</v>
      </c>
      <c r="F3588">
        <f ca="1">IF(A3588&lt;$F$2,"",AVERAGE(INDIRECT("C"&amp;A3588-$F$2+3):C3588))</f>
        <v>64243.426136363625</v>
      </c>
      <c r="G3588" s="2">
        <f ca="1">IF(A3588&lt;$G$2,"",IF(A3588=$G$2,AVERAGE(INDIRECT("C"&amp;A3588-$G$2+3):C3588),G3587+(2/($G$2+3))*(C3588-G3587)))</f>
        <v>64536.345821955154</v>
      </c>
      <c r="J3588">
        <f ca="1">IF(F3588="","",IF(C3588&lt;(F3588*(1-'inputs and tables'!$K$14)),0,IF(C3588&gt;(F3588*(1+'inputs and tables'!$K$14)),1,J3587)))</f>
        <v>1</v>
      </c>
      <c r="K3588">
        <f ca="1">IF(G3588="","",IF(C3588&lt;(G3588*(1-'inputs and tables'!$K$14)),0,IF(C3588&gt;(G3588*(1+'inputs and tables'!$K$14)),1,K3587)))</f>
        <v>1</v>
      </c>
      <c r="N3588" s="13">
        <f t="shared" si="171"/>
        <v>251626.54287667805</v>
      </c>
      <c r="O3588" s="10">
        <f ca="1">(O3587+(IF(J3587&lt;&gt;J3586,(-O3587*'inputs and tables'!$K$22-'inputs and tables'!$K$21)-O3587*'inputs and tables'!$K$22,0)*('inputs and tables'!$K$15+'inputs and tables'!$K$16)))*(IF(AND(J3587=0,'inputs and tables'!$K$16=1),(data!C3587/data!C3588-1)*'inputs and tables'!$K$18+1,1)*IF(AND(J3587=1,'inputs and tables'!$K$15=1),(data!C3588/data!C3587-1)*'inputs and tables'!$K$17+1,1))</f>
        <v>191781447.45353663</v>
      </c>
      <c r="P3588" s="10">
        <f ca="1">(P3587+(IF(K3587&lt;&gt;K3586,(-P3587*'inputs and tables'!$K$22-'inputs and tables'!$K$21)-P3587*'inputs and tables'!$K$22,0)*('inputs and tables'!$K$15+'inputs and tables'!$K$16)))*(IF(AND(K3587=0,'inputs and tables'!$K$16=1),data!C3587/data!C3588,1)*IF(AND(K3587=1,'inputs and tables'!$K$15=1),data!C3588/data!C3587,1))</f>
        <v>199017.84967207463</v>
      </c>
      <c r="R3588" s="36">
        <f ca="1">1-O3588/MAX($O$202:O3588)</f>
        <v>0.43114747293698275</v>
      </c>
      <c r="S3588" s="36">
        <f>1-N3588/MAX($N$202:N3588)</f>
        <v>4.3898793246028744E-2</v>
      </c>
    </row>
    <row r="3589" spans="1:19" x14ac:dyDescent="0.4">
      <c r="A3589" s="17">
        <f t="shared" ref="A3589:A3652" si="172">A3588+1</f>
        <v>3587</v>
      </c>
      <c r="B3589">
        <v>1730160000</v>
      </c>
      <c r="C3589">
        <v>72724.350000000006</v>
      </c>
      <c r="D3589" s="14">
        <f t="shared" si="170"/>
        <v>45594</v>
      </c>
      <c r="F3589">
        <f ca="1">IF(A3589&lt;$F$2,"",AVERAGE(INDIRECT("C"&amp;A3589-$F$2+3):C3589))</f>
        <v>64552.562954545458</v>
      </c>
      <c r="G3589" s="2">
        <f ca="1">IF(A3589&lt;$G$2,"",IF(A3589=$G$2,AVERAGE(INDIRECT("C"&amp;A3589-$G$2+3):C3589),G3588+(2/($G$2+3))*(C3589-G3588)))</f>
        <v>64884.771531659193</v>
      </c>
      <c r="J3589">
        <f ca="1">IF(F3589="","",IF(C3589&lt;(F3589*(1-'inputs and tables'!$K$14)),0,IF(C3589&gt;(F3589*(1+'inputs and tables'!$K$14)),1,J3588)))</f>
        <v>1</v>
      </c>
      <c r="K3589">
        <f ca="1">IF(G3589="","",IF(C3589&lt;(G3589*(1-'inputs and tables'!$K$14)),0,IF(C3589&gt;(G3589*(1+'inputs and tables'!$K$14)),1,K3588)))</f>
        <v>1</v>
      </c>
      <c r="N3589" s="13">
        <f t="shared" si="171"/>
        <v>261701.93241930284</v>
      </c>
      <c r="O3589" s="10">
        <f ca="1">(O3588+(IF(J3588&lt;&gt;J3587,(-O3588*'inputs and tables'!$K$22-'inputs and tables'!$K$21)-O3588*'inputs and tables'!$K$22,0)*('inputs and tables'!$K$15+'inputs and tables'!$K$16)))*(IF(AND(J3588=0,'inputs and tables'!$K$16=1),(data!C3588/data!C3589-1)*'inputs and tables'!$K$18+1,1)*IF(AND(J3588=1,'inputs and tables'!$K$15=1),(data!C3589/data!C3588-1)*'inputs and tables'!$K$17+1,1))</f>
        <v>209059488.66539752</v>
      </c>
      <c r="P3589" s="10">
        <f ca="1">(P3588+(IF(K3588&lt;&gt;K3587,(-P3588*'inputs and tables'!$K$22-'inputs and tables'!$K$21)-P3588*'inputs and tables'!$K$22,0)*('inputs and tables'!$K$15+'inputs and tables'!$K$16)))*(IF(AND(K3588=0,'inputs and tables'!$K$16=1),data!C3588/data!C3589,1)*IF(AND(K3588=1,'inputs and tables'!$K$15=1),data!C3589/data!C3588,1))</f>
        <v>206986.73220115041</v>
      </c>
      <c r="R3589" s="36">
        <f ca="1">1-O3589/MAX($O$202:O3589)</f>
        <v>0.37989821219476605</v>
      </c>
      <c r="S3589" s="36">
        <f>1-N3589/MAX($N$202:N3589)</f>
        <v>5.6155025005804049E-3</v>
      </c>
    </row>
    <row r="3590" spans="1:19" x14ac:dyDescent="0.4">
      <c r="A3590" s="17">
        <f t="shared" si="172"/>
        <v>3588</v>
      </c>
      <c r="B3590">
        <v>1730246400</v>
      </c>
      <c r="C3590">
        <v>72322.91</v>
      </c>
      <c r="D3590" s="14">
        <f t="shared" si="170"/>
        <v>45595</v>
      </c>
      <c r="F3590">
        <f ca="1">IF(A3590&lt;$F$2,"",AVERAGE(INDIRECT("C"&amp;A3590-$F$2+3):C3590))</f>
        <v>64873.339318181825</v>
      </c>
      <c r="G3590" s="2">
        <f ca="1">IF(A3590&lt;$G$2,"",IF(A3590=$G$2,AVERAGE(INDIRECT("C"&amp;A3590-$G$2+3):C3590),G3589+(2/($G$2+3))*(C3590-G3589)))</f>
        <v>65201.288062226886</v>
      </c>
      <c r="J3590">
        <f ca="1">IF(F3590="","",IF(C3590&lt;(F3590*(1-'inputs and tables'!$K$14)),0,IF(C3590&gt;(F3590*(1+'inputs and tables'!$K$14)),1,J3589)))</f>
        <v>1</v>
      </c>
      <c r="K3590">
        <f ca="1">IF(G3590="","",IF(C3590&lt;(G3590*(1-'inputs and tables'!$K$14)),0,IF(C3590&gt;(G3590*(1+'inputs and tables'!$K$14)),1,K3589)))</f>
        <v>1</v>
      </c>
      <c r="N3590" s="13">
        <f t="shared" si="171"/>
        <v>260257.33203785695</v>
      </c>
      <c r="O3590" s="10">
        <f ca="1">(O3589+(IF(J3589&lt;&gt;J3588,(-O3589*'inputs and tables'!$K$22-'inputs and tables'!$K$21)-O3589*'inputs and tables'!$K$22,0)*('inputs and tables'!$K$15+'inputs and tables'!$K$16)))*(IF(AND(J3589=0,'inputs and tables'!$K$16=1),(data!C3589/data!C3590-1)*'inputs and tables'!$K$18+1,1)*IF(AND(J3589=1,'inputs and tables'!$K$15=1),(data!C3590/data!C3589-1)*'inputs and tables'!$K$17+1,1))</f>
        <v>206462959.54492915</v>
      </c>
      <c r="P3590" s="10">
        <f ca="1">(P3589+(IF(K3589&lt;&gt;K3588,(-P3589*'inputs and tables'!$K$22-'inputs and tables'!$K$21)-P3589*'inputs and tables'!$K$22,0)*('inputs and tables'!$K$15+'inputs and tables'!$K$16)))*(IF(AND(K3589=0,'inputs and tables'!$K$16=1),data!C3589/data!C3590,1)*IF(AND(K3589=1,'inputs and tables'!$K$15=1),data!C3590/data!C3589,1))</f>
        <v>205844.16091966312</v>
      </c>
      <c r="R3590" s="36">
        <f ca="1">1-O3590/MAX($O$202:O3590)</f>
        <v>0.38759990686535717</v>
      </c>
      <c r="S3590" s="36">
        <f>1-N3590/MAX($N$202:N3590)</f>
        <v>1.110452664003525E-2</v>
      </c>
    </row>
    <row r="3591" spans="1:19" x14ac:dyDescent="0.4">
      <c r="A3591" s="17">
        <f t="shared" si="172"/>
        <v>3589</v>
      </c>
      <c r="B3591">
        <v>1730332800</v>
      </c>
      <c r="C3591">
        <v>70197.83</v>
      </c>
      <c r="D3591" s="14">
        <f t="shared" si="170"/>
        <v>45596</v>
      </c>
      <c r="F3591">
        <f ca="1">IF(A3591&lt;$F$2,"",AVERAGE(INDIRECT("C"&amp;A3591-$F$2+3):C3591))</f>
        <v>65098.003636363639</v>
      </c>
      <c r="G3591" s="2">
        <f ca="1">IF(A3591&lt;$G$2,"",IF(A3591=$G$2,AVERAGE(INDIRECT("C"&amp;A3591-$G$2+3):C3591),G3590+(2/($G$2+3))*(C3591-G3590)))</f>
        <v>65413.906868089573</v>
      </c>
      <c r="J3591">
        <f ca="1">IF(F3591="","",IF(C3591&lt;(F3591*(1-'inputs and tables'!$K$14)),0,IF(C3591&gt;(F3591*(1+'inputs and tables'!$K$14)),1,J3590)))</f>
        <v>1</v>
      </c>
      <c r="K3591">
        <f ca="1">IF(G3591="","",IF(C3591&lt;(G3591*(1-'inputs and tables'!$K$14)),0,IF(C3591&gt;(G3591*(1+'inputs and tables'!$K$14)),1,K3590)))</f>
        <v>1</v>
      </c>
      <c r="N3591" s="13">
        <f t="shared" si="171"/>
        <v>252610.13350606378</v>
      </c>
      <c r="O3591" s="10">
        <f ca="1">(O3590+(IF(J3590&lt;&gt;J3589,(-O3590*'inputs and tables'!$K$22-'inputs and tables'!$K$21)-O3590*'inputs and tables'!$K$22,0)*('inputs and tables'!$K$15+'inputs and tables'!$K$16)))*(IF(AND(J3590=0,'inputs and tables'!$K$16=1),(data!C3590/data!C3591-1)*'inputs and tables'!$K$18+1,1)*IF(AND(J3590=1,'inputs and tables'!$K$15=1),(data!C3591/data!C3590-1)*'inputs and tables'!$K$17+1,1))</f>
        <v>192813229.62315318</v>
      </c>
      <c r="P3591" s="10">
        <f ca="1">(P3590+(IF(K3590&lt;&gt;K3589,(-P3590*'inputs and tables'!$K$22-'inputs and tables'!$K$21)-P3590*'inputs and tables'!$K$22,0)*('inputs and tables'!$K$15+'inputs and tables'!$K$16)))*(IF(AND(K3590=0,'inputs and tables'!$K$16=1),data!C3590/data!C3591,1)*IF(AND(K3590=1,'inputs and tables'!$K$15=1),data!C3591/data!C3590,1))</f>
        <v>199795.79658411359</v>
      </c>
      <c r="R3591" s="36">
        <f ca="1">1-O3591/MAX($O$202:O3591)</f>
        <v>0.42808705232613542</v>
      </c>
      <c r="S3591" s="36">
        <f>1-N3591/MAX($N$202:N3591)</f>
        <v>4.0161460224812151E-2</v>
      </c>
    </row>
    <row r="3592" spans="1:19" x14ac:dyDescent="0.4">
      <c r="A3592" s="17">
        <f t="shared" si="172"/>
        <v>3590</v>
      </c>
      <c r="B3592">
        <v>1730419200</v>
      </c>
      <c r="C3592">
        <v>69467.289999999994</v>
      </c>
      <c r="D3592" s="14">
        <f t="shared" si="170"/>
        <v>45597</v>
      </c>
      <c r="F3592">
        <f ca="1">IF(A3592&lt;$F$2,"",AVERAGE(INDIRECT("C"&amp;A3592-$F$2+3):C3592))</f>
        <v>65272.960681818193</v>
      </c>
      <c r="G3592" s="2">
        <f ca="1">IF(A3592&lt;$G$2,"",IF(A3592=$G$2,AVERAGE(INDIRECT("C"&amp;A3592-$G$2+3):C3592),G3591+(2/($G$2+3))*(C3592-G3591)))</f>
        <v>65586.391256681512</v>
      </c>
      <c r="J3592">
        <f ca="1">IF(F3592="","",IF(C3592&lt;(F3592*(1-'inputs and tables'!$K$14)),0,IF(C3592&gt;(F3592*(1+'inputs and tables'!$K$14)),1,J3591)))</f>
        <v>1</v>
      </c>
      <c r="K3592">
        <f ca="1">IF(G3592="","",IF(C3592&lt;(G3592*(1-'inputs and tables'!$K$14)),0,IF(C3592&gt;(G3592*(1+'inputs and tables'!$K$14)),1,K3591)))</f>
        <v>1</v>
      </c>
      <c r="N3592" s="13">
        <f t="shared" si="171"/>
        <v>249981.25157436417</v>
      </c>
      <c r="O3592" s="10">
        <f ca="1">(O3591+(IF(J3591&lt;&gt;J3590,(-O3591*'inputs and tables'!$K$22-'inputs and tables'!$K$21)-O3591*'inputs and tables'!$K$22,0)*('inputs and tables'!$K$15+'inputs and tables'!$K$16)))*(IF(AND(J3591=0,'inputs and tables'!$K$16=1),(data!C3591/data!C3592-1)*'inputs and tables'!$K$18+1,1)*IF(AND(J3591=1,'inputs and tables'!$K$15=1),(data!C3592/data!C3591-1)*'inputs and tables'!$K$17+1,1))</f>
        <v>188298417.73039204</v>
      </c>
      <c r="P3592" s="10">
        <f ca="1">(P3591+(IF(K3591&lt;&gt;K3590,(-P3591*'inputs and tables'!$K$22-'inputs and tables'!$K$21)-P3591*'inputs and tables'!$K$22,0)*('inputs and tables'!$K$15+'inputs and tables'!$K$16)))*(IF(AND(K3591=0,'inputs and tables'!$K$16=1),data!C3591/data!C3592,1)*IF(AND(K3591=1,'inputs and tables'!$K$15=1),data!C3592/data!C3591,1))</f>
        <v>197716.54682330816</v>
      </c>
      <c r="R3592" s="36">
        <f ca="1">1-O3592/MAX($O$202:O3592)</f>
        <v>0.44147866130871727</v>
      </c>
      <c r="S3592" s="36">
        <f>1-N3592/MAX($N$202:N3592)</f>
        <v>5.0150379353044006E-2</v>
      </c>
    </row>
    <row r="3593" spans="1:19" x14ac:dyDescent="0.4">
      <c r="A3593" s="17">
        <f t="shared" si="172"/>
        <v>3591</v>
      </c>
      <c r="B3593">
        <v>1730505600</v>
      </c>
      <c r="C3593">
        <v>69358.94</v>
      </c>
      <c r="D3593" s="14">
        <f t="shared" si="170"/>
        <v>45598</v>
      </c>
      <c r="F3593">
        <f ca="1">IF(A3593&lt;$F$2,"",AVERAGE(INDIRECT("C"&amp;A3593-$F$2+3):C3593))</f>
        <v>65418.387954545462</v>
      </c>
      <c r="G3593" s="2">
        <f ca="1">IF(A3593&lt;$G$2,"",IF(A3593=$G$2,AVERAGE(INDIRECT("C"&amp;A3593-$G$2+3):C3593),G3592+(2/($G$2+3))*(C3593-G3592)))</f>
        <v>65746.925245758888</v>
      </c>
      <c r="J3593">
        <f ca="1">IF(F3593="","",IF(C3593&lt;(F3593*(1-'inputs and tables'!$K$14)),0,IF(C3593&gt;(F3593*(1+'inputs and tables'!$K$14)),1,J3592)))</f>
        <v>1</v>
      </c>
      <c r="K3593">
        <f ca="1">IF(G3593="","",IF(C3593&lt;(G3593*(1-'inputs and tables'!$K$14)),0,IF(C3593&gt;(G3593*(1+'inputs and tables'!$K$14)),1,K3592)))</f>
        <v>1</v>
      </c>
      <c r="N3593" s="13">
        <f t="shared" si="171"/>
        <v>249591.34909496587</v>
      </c>
      <c r="O3593" s="10">
        <f ca="1">(O3592+(IF(J3592&lt;&gt;J3591,(-O3592*'inputs and tables'!$K$22-'inputs and tables'!$K$21)-O3592*'inputs and tables'!$K$22,0)*('inputs and tables'!$K$15+'inputs and tables'!$K$16)))*(IF(AND(J3592=0,'inputs and tables'!$K$16=1),(data!C3592/data!C3593-1)*'inputs and tables'!$K$18+1,1)*IF(AND(J3592=1,'inputs and tables'!$K$15=1),(data!C3593/data!C3592-1)*'inputs and tables'!$K$17+1,1))</f>
        <v>187637605.99421453</v>
      </c>
      <c r="P3593" s="10">
        <f ca="1">(P3592+(IF(K3592&lt;&gt;K3591,(-P3592*'inputs and tables'!$K$22-'inputs and tables'!$K$21)-P3592*'inputs and tables'!$K$22,0)*('inputs and tables'!$K$15+'inputs and tables'!$K$16)))*(IF(AND(K3592=0,'inputs and tables'!$K$16=1),data!C3592/data!C3593,1)*IF(AND(K3592=1,'inputs and tables'!$K$15=1),data!C3593/data!C3592,1))</f>
        <v>197408.16300916622</v>
      </c>
      <c r="R3593" s="36">
        <f ca="1">1-O3593/MAX($O$202:O3593)</f>
        <v>0.44343872799414863</v>
      </c>
      <c r="S3593" s="36">
        <f>1-N3593/MAX($N$202:N3593)</f>
        <v>5.1631885345246875E-2</v>
      </c>
    </row>
    <row r="3594" spans="1:19" x14ac:dyDescent="0.4">
      <c r="A3594" s="17">
        <f t="shared" si="172"/>
        <v>3592</v>
      </c>
      <c r="B3594">
        <v>1730592000</v>
      </c>
      <c r="C3594">
        <v>68738.179999999993</v>
      </c>
      <c r="D3594" s="14">
        <f t="shared" si="170"/>
        <v>45599</v>
      </c>
      <c r="F3594">
        <f ca="1">IF(A3594&lt;$F$2,"",AVERAGE(INDIRECT("C"&amp;A3594-$F$2+3):C3594))</f>
        <v>65544.012727272726</v>
      </c>
      <c r="G3594" s="2">
        <f ca="1">IF(A3594&lt;$G$2,"",IF(A3594=$G$2,AVERAGE(INDIRECT("C"&amp;A3594-$G$2+3):C3594),G3593+(2/($G$2+3))*(C3594-G3593)))</f>
        <v>65874.212682109574</v>
      </c>
      <c r="J3594">
        <f ca="1">IF(F3594="","",IF(C3594&lt;(F3594*(1-'inputs and tables'!$K$14)),0,IF(C3594&gt;(F3594*(1+'inputs and tables'!$K$14)),1,J3593)))</f>
        <v>1</v>
      </c>
      <c r="K3594">
        <f ca="1">IF(G3594="","",IF(C3594&lt;(G3594*(1-'inputs and tables'!$K$14)),0,IF(C3594&gt;(G3594*(1+'inputs and tables'!$K$14)),1,K3593)))</f>
        <v>1</v>
      </c>
      <c r="N3594" s="13">
        <f t="shared" si="171"/>
        <v>247357.51556371246</v>
      </c>
      <c r="O3594" s="10">
        <f ca="1">(O3593+(IF(J3593&lt;&gt;J3592,(-O3593*'inputs and tables'!$K$22-'inputs and tables'!$K$21)-O3593*'inputs and tables'!$K$22,0)*('inputs and tables'!$K$15+'inputs and tables'!$K$16)))*(IF(AND(J3593=0,'inputs and tables'!$K$16=1),(data!C3593/data!C3594-1)*'inputs and tables'!$K$18+1,1)*IF(AND(J3593=1,'inputs and tables'!$K$15=1),(data!C3594/data!C3593-1)*'inputs and tables'!$K$17+1,1))</f>
        <v>183859069.00001907</v>
      </c>
      <c r="P3594" s="10">
        <f ca="1">(P3593+(IF(K3593&lt;&gt;K3592,(-P3593*'inputs and tables'!$K$22-'inputs and tables'!$K$21)-P3593*'inputs and tables'!$K$22,0)*('inputs and tables'!$K$15+'inputs and tables'!$K$16)))*(IF(AND(K3593=0,'inputs and tables'!$K$16=1),data!C3593/data!C3594,1)*IF(AND(K3593=1,'inputs and tables'!$K$15=1),data!C3594/data!C3593,1))</f>
        <v>195641.3671026894</v>
      </c>
      <c r="R3594" s="36">
        <f ca="1">1-O3594/MAX($O$202:O3594)</f>
        <v>0.45464643523741544</v>
      </c>
      <c r="S3594" s="36">
        <f>1-N3594/MAX($N$202:N3594)</f>
        <v>6.0119745610312858E-2</v>
      </c>
    </row>
    <row r="3595" spans="1:19" x14ac:dyDescent="0.4">
      <c r="A3595" s="17">
        <f t="shared" si="172"/>
        <v>3593</v>
      </c>
      <c r="B3595">
        <v>1730678400</v>
      </c>
      <c r="C3595">
        <v>67807.48</v>
      </c>
      <c r="D3595" s="14">
        <f t="shared" si="170"/>
        <v>45600</v>
      </c>
      <c r="F3595">
        <f ca="1">IF(A3595&lt;$F$2,"",AVERAGE(INDIRECT("C"&amp;A3595-$F$2+3):C3595))</f>
        <v>65645.029545454556</v>
      </c>
      <c r="G3595" s="2">
        <f ca="1">IF(A3595&lt;$G$2,"",IF(A3595=$G$2,AVERAGE(INDIRECT("C"&amp;A3595-$G$2+3):C3595),G3594+(2/($G$2+3))*(C3595-G3594)))</f>
        <v>65956.479376487885</v>
      </c>
      <c r="J3595">
        <f ca="1">IF(F3595="","",IF(C3595&lt;(F3595*(1-'inputs and tables'!$K$14)),0,IF(C3595&gt;(F3595*(1+'inputs and tables'!$K$14)),1,J3594)))</f>
        <v>1</v>
      </c>
      <c r="K3595">
        <f ca="1">IF(G3595="","",IF(C3595&lt;(G3595*(1-'inputs and tables'!$K$14)),0,IF(C3595&gt;(G3595*(1+'inputs and tables'!$K$14)),1,K3594)))</f>
        <v>1</v>
      </c>
      <c r="N3595" s="13">
        <f t="shared" si="171"/>
        <v>244008.34862715483</v>
      </c>
      <c r="O3595" s="10">
        <f ca="1">(O3594+(IF(J3594&lt;&gt;J3593,(-O3594*'inputs and tables'!$K$22-'inputs and tables'!$K$21)-O3594*'inputs and tables'!$K$22,0)*('inputs and tables'!$K$15+'inputs and tables'!$K$16)))*(IF(AND(J3594=0,'inputs and tables'!$K$16=1),(data!C3594/data!C3595-1)*'inputs and tables'!$K$18+1,1)*IF(AND(J3594=1,'inputs and tables'!$K$15=1),(data!C3595/data!C3594-1)*'inputs and tables'!$K$17+1,1))</f>
        <v>178257892.47896171</v>
      </c>
      <c r="P3595" s="10">
        <f ca="1">(P3594+(IF(K3594&lt;&gt;K3593,(-P3594*'inputs and tables'!$K$22-'inputs and tables'!$K$21)-P3594*'inputs and tables'!$K$22,0)*('inputs and tables'!$K$15+'inputs and tables'!$K$16)))*(IF(AND(K3594=0,'inputs and tables'!$K$16=1),data!C3594/data!C3595,1)*IF(AND(K3594=1,'inputs and tables'!$K$15=1),data!C3595/data!C3594,1))</f>
        <v>192992.42556303163</v>
      </c>
      <c r="R3595" s="36">
        <f ca="1">1-O3595/MAX($O$202:O3595)</f>
        <v>0.47126036458687171</v>
      </c>
      <c r="S3595" s="36">
        <f>1-N3595/MAX($N$202:N3595)</f>
        <v>7.2845519739922926E-2</v>
      </c>
    </row>
    <row r="3596" spans="1:19" x14ac:dyDescent="0.4">
      <c r="A3596" s="17">
        <f t="shared" si="172"/>
        <v>3594</v>
      </c>
      <c r="B3596">
        <v>1730764800</v>
      </c>
      <c r="C3596">
        <v>69380.73</v>
      </c>
      <c r="D3596" s="14">
        <f t="shared" si="170"/>
        <v>45601</v>
      </c>
      <c r="F3596">
        <f ca="1">IF(A3596&lt;$F$2,"",AVERAGE(INDIRECT("C"&amp;A3596-$F$2+3):C3596))</f>
        <v>65776.91750000001</v>
      </c>
      <c r="G3596" s="2">
        <f ca="1">IF(A3596&lt;$G$2,"",IF(A3596=$G$2,AVERAGE(INDIRECT("C"&amp;A3596-$G$2+3):C3596),G3595+(2/($G$2+3))*(C3596-G3595)))</f>
        <v>66102.192168977766</v>
      </c>
      <c r="J3596">
        <f ca="1">IF(F3596="","",IF(C3596&lt;(F3596*(1-'inputs and tables'!$K$14)),0,IF(C3596&gt;(F3596*(1+'inputs and tables'!$K$14)),1,J3595)))</f>
        <v>1</v>
      </c>
      <c r="K3596">
        <f ca="1">IF(G3596="","",IF(C3596&lt;(G3596*(1-'inputs and tables'!$K$14)),0,IF(C3596&gt;(G3596*(1+'inputs and tables'!$K$14)),1,K3595)))</f>
        <v>1</v>
      </c>
      <c r="N3596" s="13">
        <f t="shared" si="171"/>
        <v>249669.76141638801</v>
      </c>
      <c r="O3596" s="10">
        <f ca="1">(O3595+(IF(J3595&lt;&gt;J3594,(-O3595*'inputs and tables'!$K$22-'inputs and tables'!$K$21)-O3595*'inputs and tables'!$K$22,0)*('inputs and tables'!$K$15+'inputs and tables'!$K$16)))*(IF(AND(J3595=0,'inputs and tables'!$K$16=1),(data!C3595/data!C3596-1)*'inputs and tables'!$K$18+1,1)*IF(AND(J3595=1,'inputs and tables'!$K$15=1),(data!C3596/data!C3595-1)*'inputs and tables'!$K$17+1,1))</f>
        <v>187563643.34922981</v>
      </c>
      <c r="P3596" s="10">
        <f ca="1">(P3595+(IF(K3595&lt;&gt;K3594,(-P3595*'inputs and tables'!$K$22-'inputs and tables'!$K$21)-P3595*'inputs and tables'!$K$22,0)*('inputs and tables'!$K$15+'inputs and tables'!$K$16)))*(IF(AND(K3595=0,'inputs and tables'!$K$16=1),data!C3595/data!C3596,1)*IF(AND(K3595=1,'inputs and tables'!$K$15=1),data!C3596/data!C3595,1))</f>
        <v>197470.18131382845</v>
      </c>
      <c r="R3596" s="36">
        <f ca="1">1-O3596/MAX($O$202:O3596)</f>
        <v>0.44365811228844032</v>
      </c>
      <c r="S3596" s="36">
        <f>1-N3596/MAX($N$202:N3596)</f>
        <v>5.1333943346445809E-2</v>
      </c>
    </row>
    <row r="3597" spans="1:19" x14ac:dyDescent="0.4">
      <c r="A3597" s="17">
        <f t="shared" si="172"/>
        <v>3595</v>
      </c>
      <c r="B3597">
        <v>1730851200</v>
      </c>
      <c r="C3597">
        <v>75646.55</v>
      </c>
      <c r="D3597" s="14">
        <f t="shared" si="170"/>
        <v>45602</v>
      </c>
      <c r="F3597">
        <f ca="1">IF(A3597&lt;$F$2,"",AVERAGE(INDIRECT("C"&amp;A3597-$F$2+3):C3597))</f>
        <v>66056.637500000012</v>
      </c>
      <c r="G3597" s="2">
        <f ca="1">IF(A3597&lt;$G$2,"",IF(A3597=$G$2,AVERAGE(INDIRECT("C"&amp;A3597-$G$2+3):C3597),G3596+(2/($G$2+3))*(C3597-G3596)))</f>
        <v>66508.335055404241</v>
      </c>
      <c r="J3597">
        <f ca="1">IF(F3597="","",IF(C3597&lt;(F3597*(1-'inputs and tables'!$K$14)),0,IF(C3597&gt;(F3597*(1+'inputs and tables'!$K$14)),1,J3596)))</f>
        <v>1</v>
      </c>
      <c r="K3597">
        <f ca="1">IF(G3597="","",IF(C3597&lt;(G3597*(1-'inputs and tables'!$K$14)),0,IF(C3597&gt;(G3597*(1+'inputs and tables'!$K$14)),1,K3596)))</f>
        <v>1</v>
      </c>
      <c r="N3597" s="13">
        <f t="shared" si="171"/>
        <v>272217.60408794874</v>
      </c>
      <c r="O3597" s="10">
        <f ca="1">(O3596+(IF(J3596&lt;&gt;J3595,(-O3596*'inputs and tables'!$K$22-'inputs and tables'!$K$21)-O3596*'inputs and tables'!$K$22,0)*('inputs and tables'!$K$15+'inputs and tables'!$K$16)))*(IF(AND(J3596=0,'inputs and tables'!$K$16=1),(data!C3596/data!C3597-1)*'inputs and tables'!$K$18+1,1)*IF(AND(J3596=1,'inputs and tables'!$K$15=1),(data!C3597/data!C3596-1)*'inputs and tables'!$K$17+1,1))</f>
        <v>225676388.23507294</v>
      </c>
      <c r="P3597" s="10">
        <f ca="1">(P3596+(IF(K3596&lt;&gt;K3595,(-P3596*'inputs and tables'!$K$22-'inputs and tables'!$K$21)-P3596*'inputs and tables'!$K$22,0)*('inputs and tables'!$K$15+'inputs and tables'!$K$16)))*(IF(AND(K3596=0,'inputs and tables'!$K$16=1),data!C3596/data!C3597,1)*IF(AND(K3596=1,'inputs and tables'!$K$15=1),data!C3597/data!C3596,1))</f>
        <v>215303.84509164997</v>
      </c>
      <c r="R3597" s="36">
        <f ca="1">1-O3597/MAX($O$202:O3597)</f>
        <v>0.33060999668866342</v>
      </c>
      <c r="S3597" s="36">
        <f>1-N3597/MAX($N$202:N3597)</f>
        <v>0</v>
      </c>
    </row>
    <row r="3598" spans="1:19" x14ac:dyDescent="0.4">
      <c r="A3598" s="17">
        <f t="shared" si="172"/>
        <v>3596</v>
      </c>
      <c r="B3598">
        <v>1730937600</v>
      </c>
      <c r="C3598">
        <v>75920</v>
      </c>
      <c r="D3598" s="14">
        <f t="shared" si="170"/>
        <v>45603</v>
      </c>
      <c r="F3598">
        <f ca="1">IF(A3598&lt;$F$2,"",AVERAGE(INDIRECT("C"&amp;A3598-$F$2+3):C3598))</f>
        <v>66321.343636363657</v>
      </c>
      <c r="G3598" s="2">
        <f ca="1">IF(A3598&lt;$G$2,"",IF(A3598=$G$2,AVERAGE(INDIRECT("C"&amp;A3598-$G$2+3):C3598),G3597+(2/($G$2+3))*(C3598-G3597)))</f>
        <v>66908.831436025343</v>
      </c>
      <c r="J3598">
        <f ca="1">IF(F3598="","",IF(C3598&lt;(F3598*(1-'inputs and tables'!$K$14)),0,IF(C3598&gt;(F3598*(1+'inputs and tables'!$K$14)),1,J3597)))</f>
        <v>1</v>
      </c>
      <c r="K3598">
        <f ca="1">IF(G3598="","",IF(C3598&lt;(G3598*(1-'inputs and tables'!$K$14)),0,IF(C3598&gt;(G3598*(1+'inputs and tables'!$K$14)),1,K3597)))</f>
        <v>1</v>
      </c>
      <c r="N3598" s="13">
        <f t="shared" si="171"/>
        <v>273201.62654287694</v>
      </c>
      <c r="O3598" s="10">
        <f ca="1">(O3597+(IF(J3597&lt;&gt;J3596,(-O3597*'inputs and tables'!$K$22-'inputs and tables'!$K$21)-O3597*'inputs and tables'!$K$22,0)*('inputs and tables'!$K$15+'inputs and tables'!$K$16)))*(IF(AND(J3597=0,'inputs and tables'!$K$16=1),(data!C3597/data!C3598-1)*'inputs and tables'!$K$18+1,1)*IF(AND(J3597=1,'inputs and tables'!$K$15=1),(data!C3598/data!C3597-1)*'inputs and tables'!$K$17+1,1))</f>
        <v>227511901.14103472</v>
      </c>
      <c r="P3598" s="10">
        <f ca="1">(P3597+(IF(K3597&lt;&gt;K3596,(-P3597*'inputs and tables'!$K$22-'inputs and tables'!$K$21)-P3597*'inputs and tables'!$K$22,0)*('inputs and tables'!$K$15+'inputs and tables'!$K$16)))*(IF(AND(K3597=0,'inputs and tables'!$K$16=1),data!C3597/data!C3598,1)*IF(AND(K3597=1,'inputs and tables'!$K$15=1),data!C3598/data!C3597,1))</f>
        <v>216082.13354552278</v>
      </c>
      <c r="R3598" s="36">
        <f ca="1">1-O3598/MAX($O$202:O3598)</f>
        <v>0.32516559020994962</v>
      </c>
      <c r="S3598" s="36">
        <f>1-N3598/MAX($N$202:N3598)</f>
        <v>0</v>
      </c>
    </row>
    <row r="3599" spans="1:19" x14ac:dyDescent="0.4">
      <c r="A3599" s="17">
        <f t="shared" si="172"/>
        <v>3597</v>
      </c>
      <c r="B3599">
        <v>1731024000</v>
      </c>
      <c r="C3599">
        <v>76566.73</v>
      </c>
      <c r="D3599" s="14">
        <f t="shared" si="170"/>
        <v>45604</v>
      </c>
      <c r="F3599">
        <f ca="1">IF(A3599&lt;$F$2,"",AVERAGE(INDIRECT("C"&amp;A3599-$F$2+3):C3599))</f>
        <v>66626.703636363658</v>
      </c>
      <c r="G3599" s="2">
        <f ca="1">IF(A3599&lt;$G$2,"",IF(A3599=$G$2,AVERAGE(INDIRECT("C"&amp;A3599-$G$2+3):C3599),G3598+(2/($G$2+3))*(C3599-G3598)))</f>
        <v>67319.805843002992</v>
      </c>
      <c r="J3599">
        <f ca="1">IF(F3599="","",IF(C3599&lt;(F3599*(1-'inputs and tables'!$K$14)),0,IF(C3599&gt;(F3599*(1+'inputs and tables'!$K$14)),1,J3598)))</f>
        <v>1</v>
      </c>
      <c r="K3599">
        <f ca="1">IF(G3599="","",IF(C3599&lt;(G3599*(1-'inputs and tables'!$K$14)),0,IF(C3599&gt;(G3599*(1+'inputs and tables'!$K$14)),1,K3598)))</f>
        <v>1</v>
      </c>
      <c r="N3599" s="13">
        <f t="shared" si="171"/>
        <v>275528.91431861551</v>
      </c>
      <c r="O3599" s="10">
        <f ca="1">(O3598+(IF(J3598&lt;&gt;J3597,(-O3598*'inputs and tables'!$K$22-'inputs and tables'!$K$21)-O3598*'inputs and tables'!$K$22,0)*('inputs and tables'!$K$15+'inputs and tables'!$K$16)))*(IF(AND(J3598=0,'inputs and tables'!$K$16=1),(data!C3598/data!C3599-1)*'inputs and tables'!$K$18+1,1)*IF(AND(J3598=1,'inputs and tables'!$K$15=1),(data!C3599/data!C3598-1)*'inputs and tables'!$K$17+1,1))</f>
        <v>231872573.38294876</v>
      </c>
      <c r="P3599" s="10">
        <f ca="1">(P3598+(IF(K3598&lt;&gt;K3597,(-P3598*'inputs and tables'!$K$22-'inputs and tables'!$K$21)-P3598*'inputs and tables'!$K$22,0)*('inputs and tables'!$K$15+'inputs and tables'!$K$16)))*(IF(AND(K3598=0,'inputs and tables'!$K$16=1),data!C3598/data!C3599,1)*IF(AND(K3598=1,'inputs and tables'!$K$15=1),data!C3599/data!C3598,1))</f>
        <v>217922.84479720736</v>
      </c>
      <c r="R3599" s="36">
        <f ca="1">1-O3599/MAX($O$202:O3599)</f>
        <v>0.3122311825420373</v>
      </c>
      <c r="S3599" s="36">
        <f>1-N3599/MAX($N$202:N3599)</f>
        <v>0</v>
      </c>
    </row>
    <row r="3600" spans="1:19" x14ac:dyDescent="0.4">
      <c r="A3600" s="17">
        <f t="shared" si="172"/>
        <v>3598</v>
      </c>
      <c r="B3600">
        <v>1731110400</v>
      </c>
      <c r="C3600">
        <v>76716.06</v>
      </c>
      <c r="D3600" s="14">
        <f t="shared" si="170"/>
        <v>45605</v>
      </c>
      <c r="F3600">
        <f ca="1">IF(A3600&lt;$F$2,"",AVERAGE(INDIRECT("C"&amp;A3600-$F$2+3):C3600))</f>
        <v>66888.95022727274</v>
      </c>
      <c r="G3600" s="2">
        <f ca="1">IF(A3600&lt;$G$2,"",IF(A3600=$G$2,AVERAGE(INDIRECT("C"&amp;A3600-$G$2+3):C3600),G3599+(2/($G$2+3))*(C3600-G3599)))</f>
        <v>67719.6464454284</v>
      </c>
      <c r="J3600">
        <f ca="1">IF(F3600="","",IF(C3600&lt;(F3600*(1-'inputs and tables'!$K$14)),0,IF(C3600&gt;(F3600*(1+'inputs and tables'!$K$14)),1,J3599)))</f>
        <v>1</v>
      </c>
      <c r="K3600">
        <f ca="1">IF(G3600="","",IF(C3600&lt;(G3600*(1-'inputs and tables'!$K$14)),0,IF(C3600&gt;(G3600*(1+'inputs and tables'!$K$14)),1,K3599)))</f>
        <v>1</v>
      </c>
      <c r="N3600" s="13">
        <f t="shared" si="171"/>
        <v>276066.28522077104</v>
      </c>
      <c r="O3600" s="10">
        <f ca="1">(O3599+(IF(J3599&lt;&gt;J3598,(-O3599*'inputs and tables'!$K$22-'inputs and tables'!$K$21)-O3599*'inputs and tables'!$K$22,0)*('inputs and tables'!$K$15+'inputs and tables'!$K$16)))*(IF(AND(J3599=0,'inputs and tables'!$K$16=1),(data!C3599/data!C3600-1)*'inputs and tables'!$K$18+1,1)*IF(AND(J3599=1,'inputs and tables'!$K$15=1),(data!C3600/data!C3599-1)*'inputs and tables'!$K$17+1,1))</f>
        <v>232890083.80310607</v>
      </c>
      <c r="P3600" s="10">
        <f ca="1">(P3599+(IF(K3599&lt;&gt;K3598,(-P3599*'inputs and tables'!$K$22-'inputs and tables'!$K$21)-P3599*'inputs and tables'!$K$22,0)*('inputs and tables'!$K$15+'inputs and tables'!$K$16)))*(IF(AND(K3599=0,'inputs and tables'!$K$16=1),data!C3599/data!C3600,1)*IF(AND(K3599=1,'inputs and tables'!$K$15=1),data!C3600/data!C3599,1))</f>
        <v>218347.86514760717</v>
      </c>
      <c r="R3600" s="36">
        <f ca="1">1-O3600/MAX($O$202:O3600)</f>
        <v>0.30921309407985864</v>
      </c>
      <c r="S3600" s="36">
        <f>1-N3600/MAX($N$202:N3600)</f>
        <v>0</v>
      </c>
    </row>
    <row r="3601" spans="1:19" x14ac:dyDescent="0.4">
      <c r="A3601" s="17">
        <f t="shared" si="172"/>
        <v>3599</v>
      </c>
      <c r="B3601">
        <v>1731196800</v>
      </c>
      <c r="C3601">
        <v>80428.92</v>
      </c>
      <c r="D3601" s="14">
        <f t="shared" si="170"/>
        <v>45606</v>
      </c>
      <c r="F3601">
        <f ca="1">IF(A3601&lt;$F$2,"",AVERAGE(INDIRECT("C"&amp;A3601-$F$2+3):C3601))</f>
        <v>67221.675681818189</v>
      </c>
      <c r="G3601" s="2">
        <f ca="1">IF(A3601&lt;$G$2,"",IF(A3601=$G$2,AVERAGE(INDIRECT("C"&amp;A3601-$G$2+3):C3601),G3600+(2/($G$2+3))*(C3601-G3600)))</f>
        <v>68260.466596686761</v>
      </c>
      <c r="J3601">
        <f ca="1">IF(F3601="","",IF(C3601&lt;(F3601*(1-'inputs and tables'!$K$14)),0,IF(C3601&gt;(F3601*(1+'inputs and tables'!$K$14)),1,J3600)))</f>
        <v>1</v>
      </c>
      <c r="K3601">
        <f ca="1">IF(G3601="","",IF(C3601&lt;(G3601*(1-'inputs and tables'!$K$14)),0,IF(C3601&gt;(G3601*(1+'inputs and tables'!$K$14)),1,K3600)))</f>
        <v>1</v>
      </c>
      <c r="N3601" s="13">
        <f t="shared" si="171"/>
        <v>289427.18341789942</v>
      </c>
      <c r="O3601" s="10">
        <f ca="1">(O3600+(IF(J3600&lt;&gt;J3599,(-O3600*'inputs and tables'!$K$22-'inputs and tables'!$K$21)-O3600*'inputs and tables'!$K$22,0)*('inputs and tables'!$K$15+'inputs and tables'!$K$16)))*(IF(AND(J3600=0,'inputs and tables'!$K$16=1),(data!C3600/data!C3601-1)*'inputs and tables'!$K$18+1,1)*IF(AND(J3600=1,'inputs and tables'!$K$15=1),(data!C3601/data!C3600-1)*'inputs and tables'!$K$17+1,1))</f>
        <v>258250466.26064757</v>
      </c>
      <c r="P3601" s="10">
        <f ca="1">(P3600+(IF(K3600&lt;&gt;K3599,(-P3600*'inputs and tables'!$K$22-'inputs and tables'!$K$21)-P3600*'inputs and tables'!$K$22,0)*('inputs and tables'!$K$15+'inputs and tables'!$K$16)))*(IF(AND(K3600=0,'inputs and tables'!$K$16=1),data!C3600/data!C3601,1)*IF(AND(K3600=1,'inputs and tables'!$K$15=1),data!C3601/data!C3600,1))</f>
        <v>228915.34025766817</v>
      </c>
      <c r="R3601" s="36">
        <f ca="1">1-O3601/MAX($O$202:O3601)</f>
        <v>0.2339903974123293</v>
      </c>
      <c r="S3601" s="36">
        <f>1-N3601/MAX($N$202:N3601)</f>
        <v>0</v>
      </c>
    </row>
    <row r="3602" spans="1:19" x14ac:dyDescent="0.4">
      <c r="A3602" s="17">
        <f t="shared" si="172"/>
        <v>3600</v>
      </c>
      <c r="B3602">
        <v>1731283200</v>
      </c>
      <c r="C3602">
        <v>88770.73</v>
      </c>
      <c r="D3602" s="14">
        <f t="shared" si="170"/>
        <v>45607</v>
      </c>
      <c r="F3602">
        <f ca="1">IF(A3602&lt;$F$2,"",AVERAGE(INDIRECT("C"&amp;A3602-$F$2+3):C3602))</f>
        <v>67742.397045454549</v>
      </c>
      <c r="G3602" s="2">
        <f ca="1">IF(A3602&lt;$G$2,"",IF(A3602=$G$2,AVERAGE(INDIRECT("C"&amp;A3602-$G$2+3):C3602),G3601+(2/($G$2+3))*(C3602-G3601)))</f>
        <v>69133.24376278519</v>
      </c>
      <c r="J3602">
        <f ca="1">IF(F3602="","",IF(C3602&lt;(F3602*(1-'inputs and tables'!$K$14)),0,IF(C3602&gt;(F3602*(1+'inputs and tables'!$K$14)),1,J3601)))</f>
        <v>1</v>
      </c>
      <c r="K3602">
        <f ca="1">IF(G3602="","",IF(C3602&lt;(G3602*(1-'inputs and tables'!$K$14)),0,IF(C3602&gt;(G3602*(1+'inputs and tables'!$K$14)),1,K3601)))</f>
        <v>1</v>
      </c>
      <c r="N3602" s="13">
        <f t="shared" si="171"/>
        <v>319445.57198891672</v>
      </c>
      <c r="O3602" s="10">
        <f ca="1">(O3601+(IF(J3601&lt;&gt;J3600,(-O3601*'inputs and tables'!$K$22-'inputs and tables'!$K$21)-O3601*'inputs and tables'!$K$22,0)*('inputs and tables'!$K$15+'inputs and tables'!$K$16)))*(IF(AND(J3601=0,'inputs and tables'!$K$16=1),(data!C3601/data!C3602-1)*'inputs and tables'!$K$18+1,1)*IF(AND(J3601=1,'inputs and tables'!$K$15=1),(data!C3602/data!C3601-1)*'inputs and tables'!$K$17+1,1))</f>
        <v>318516372.16122282</v>
      </c>
      <c r="P3602" s="10">
        <f ca="1">(P3601+(IF(K3601&lt;&gt;K3600,(-P3601*'inputs and tables'!$K$22-'inputs and tables'!$K$21)-P3601*'inputs and tables'!$K$22,0)*('inputs and tables'!$K$15+'inputs and tables'!$K$16)))*(IF(AND(K3601=0,'inputs and tables'!$K$16=1),data!C3601/data!C3602,1)*IF(AND(K3601=1,'inputs and tables'!$K$15=1),data!C3602/data!C3601,1))</f>
        <v>252657.64929917734</v>
      </c>
      <c r="R3602" s="36">
        <f ca="1">1-O3602/MAX($O$202:O3602)</f>
        <v>5.5232684805170518E-2</v>
      </c>
      <c r="S3602" s="36">
        <f>1-N3602/MAX($N$202:N3602)</f>
        <v>0</v>
      </c>
    </row>
    <row r="3603" spans="1:19" x14ac:dyDescent="0.4">
      <c r="A3603" s="17">
        <f t="shared" si="172"/>
        <v>3601</v>
      </c>
      <c r="B3603">
        <v>1731369600</v>
      </c>
      <c r="C3603">
        <v>88035.43</v>
      </c>
      <c r="D3603" s="14">
        <f t="shared" si="170"/>
        <v>45608</v>
      </c>
      <c r="F3603">
        <f ca="1">IF(A3603&lt;$F$2,"",AVERAGE(INDIRECT("C"&amp;A3603-$F$2+3):C3603))</f>
        <v>68252.292954545468</v>
      </c>
      <c r="G3603" s="2">
        <f ca="1">IF(A3603&lt;$G$2,"",IF(A3603=$G$2,AVERAGE(INDIRECT("C"&amp;A3603-$G$2+3):C3603),G3602+(2/($G$2+3))*(C3603-G3602)))</f>
        <v>69937.592113304971</v>
      </c>
      <c r="J3603">
        <f ca="1">IF(F3603="","",IF(C3603&lt;(F3603*(1-'inputs and tables'!$K$14)),0,IF(C3603&gt;(F3603*(1+'inputs and tables'!$K$14)),1,J3602)))</f>
        <v>1</v>
      </c>
      <c r="K3603">
        <f ca="1">IF(G3603="","",IF(C3603&lt;(G3603*(1-'inputs and tables'!$K$14)),0,IF(C3603&gt;(G3603*(1+'inputs and tables'!$K$14)),1,K3602)))</f>
        <v>1</v>
      </c>
      <c r="N3603" s="13">
        <f t="shared" si="171"/>
        <v>316799.56097736541</v>
      </c>
      <c r="O3603" s="10">
        <f ca="1">(O3602+(IF(J3602&lt;&gt;J3601,(-O3602*'inputs and tables'!$K$22-'inputs and tables'!$K$21)-O3602*'inputs and tables'!$K$22,0)*('inputs and tables'!$K$15+'inputs and tables'!$K$16)))*(IF(AND(J3602=0,'inputs and tables'!$K$16=1),(data!C3602/data!C3603-1)*'inputs and tables'!$K$18+1,1)*IF(AND(J3602=1,'inputs and tables'!$K$15=1),(data!C3603/data!C3602-1)*'inputs and tables'!$K$17+1,1))</f>
        <v>312580164.93376362</v>
      </c>
      <c r="P3603" s="10">
        <f ca="1">(P3602+(IF(K3602&lt;&gt;K3601,(-P3602*'inputs and tables'!$K$22-'inputs and tables'!$K$21)-P3602*'inputs and tables'!$K$22,0)*('inputs and tables'!$K$15+'inputs and tables'!$K$16)))*(IF(AND(K3602=0,'inputs and tables'!$K$16=1),data!C3602/data!C3603,1)*IF(AND(K3602=1,'inputs and tables'!$K$15=1),data!C3603/data!C3602,1))</f>
        <v>250564.85171229611</v>
      </c>
      <c r="R3603" s="36">
        <f ca="1">1-O3603/MAX($O$202:O3603)</f>
        <v>7.2840365461183998E-2</v>
      </c>
      <c r="S3603" s="36">
        <f>1-N3603/MAX($N$202:N3603)</f>
        <v>8.2831356687050883E-3</v>
      </c>
    </row>
    <row r="3604" spans="1:19" x14ac:dyDescent="0.4">
      <c r="A3604" s="17">
        <f t="shared" si="172"/>
        <v>3602</v>
      </c>
      <c r="B3604">
        <v>1731456000</v>
      </c>
      <c r="C3604">
        <v>90493.82</v>
      </c>
      <c r="D3604" s="14">
        <f t="shared" si="170"/>
        <v>45609</v>
      </c>
      <c r="F3604">
        <f ca="1">IF(A3604&lt;$F$2,"",AVERAGE(INDIRECT("C"&amp;A3604-$F$2+3):C3604))</f>
        <v>68870.305909090923</v>
      </c>
      <c r="G3604" s="2">
        <f ca="1">IF(A3604&lt;$G$2,"",IF(A3604=$G$2,AVERAGE(INDIRECT("C"&amp;A3604-$G$2+3):C3604),G3603+(2/($G$2+3))*(C3604-G3603)))</f>
        <v>70812.325214866461</v>
      </c>
      <c r="J3604">
        <f ca="1">IF(F3604="","",IF(C3604&lt;(F3604*(1-'inputs and tables'!$K$14)),0,IF(C3604&gt;(F3604*(1+'inputs and tables'!$K$14)),1,J3603)))</f>
        <v>1</v>
      </c>
      <c r="K3604">
        <f ca="1">IF(G3604="","",IF(C3604&lt;(G3604*(1-'inputs and tables'!$K$14)),0,IF(C3604&gt;(G3604*(1+'inputs and tables'!$K$14)),1,K3603)))</f>
        <v>1</v>
      </c>
      <c r="N3604" s="13">
        <f t="shared" si="171"/>
        <v>325646.19093886105</v>
      </c>
      <c r="O3604" s="10">
        <f ca="1">(O3603+(IF(J3603&lt;&gt;J3602,(-O3603*'inputs and tables'!$K$22-'inputs and tables'!$K$21)-O3603*'inputs and tables'!$K$22,0)*('inputs and tables'!$K$15+'inputs and tables'!$K$16)))*(IF(AND(J3603=0,'inputs and tables'!$K$16=1),(data!C3603/data!C3604-1)*'inputs and tables'!$K$18+1,1)*IF(AND(J3603=1,'inputs and tables'!$K$15=1),(data!C3604/data!C3603-1)*'inputs and tables'!$K$17+1,1))</f>
        <v>332219972.35290068</v>
      </c>
      <c r="P3604" s="10">
        <f ca="1">(P3603+(IF(K3603&lt;&gt;K3602,(-P3603*'inputs and tables'!$K$22-'inputs and tables'!$K$21)-P3603*'inputs and tables'!$K$22,0)*('inputs and tables'!$K$15+'inputs and tables'!$K$16)))*(IF(AND(K3603=0,'inputs and tables'!$K$16=1),data!C3603/data!C3604,1)*IF(AND(K3603=1,'inputs and tables'!$K$15=1),data!C3604/data!C3603,1))</f>
        <v>257561.87695316784</v>
      </c>
      <c r="R3604" s="36">
        <f ca="1">1-O3604/MAX($O$202:O3604)</f>
        <v>1.458575204705892E-2</v>
      </c>
      <c r="S3604" s="36">
        <f>1-N3604/MAX($N$202:N3604)</f>
        <v>0</v>
      </c>
    </row>
    <row r="3605" spans="1:19" x14ac:dyDescent="0.4">
      <c r="A3605" s="17">
        <f t="shared" si="172"/>
        <v>3603</v>
      </c>
      <c r="B3605">
        <v>1731542400</v>
      </c>
      <c r="C3605">
        <v>87340.4</v>
      </c>
      <c r="D3605" s="14">
        <f t="shared" si="170"/>
        <v>45610</v>
      </c>
      <c r="F3605">
        <f ca="1">IF(A3605&lt;$F$2,"",AVERAGE(INDIRECT("C"&amp;A3605-$F$2+3):C3605))</f>
        <v>69473.724090909105</v>
      </c>
      <c r="G3605" s="2">
        <f ca="1">IF(A3605&lt;$G$2,"",IF(A3605=$G$2,AVERAGE(INDIRECT("C"&amp;A3605-$G$2+3):C3605),G3604+(2/($G$2+3))*(C3605-G3604)))</f>
        <v>71515.647546148743</v>
      </c>
      <c r="J3605">
        <f ca="1">IF(F3605="","",IF(C3605&lt;(F3605*(1-'inputs and tables'!$K$14)),0,IF(C3605&gt;(F3605*(1+'inputs and tables'!$K$14)),1,J3604)))</f>
        <v>1</v>
      </c>
      <c r="K3605">
        <f ca="1">IF(G3605="","",IF(C3605&lt;(G3605*(1-'inputs and tables'!$K$14)),0,IF(C3605&gt;(G3605*(1+'inputs and tables'!$K$14)),1,K3604)))</f>
        <v>1</v>
      </c>
      <c r="N3605" s="13">
        <f t="shared" si="171"/>
        <v>314298.46342077828</v>
      </c>
      <c r="O3605" s="10">
        <f ca="1">(O3604+(IF(J3604&lt;&gt;J3603,(-O3604*'inputs and tables'!$K$22-'inputs and tables'!$K$21)-O3604*'inputs and tables'!$K$22,0)*('inputs and tables'!$K$15+'inputs and tables'!$K$16)))*(IF(AND(J3604=0,'inputs and tables'!$K$16=1),(data!C3604/data!C3605-1)*'inputs and tables'!$K$18+1,1)*IF(AND(J3604=1,'inputs and tables'!$K$15=1),(data!C3605/data!C3604-1)*'inputs and tables'!$K$17+1,1))</f>
        <v>306172166.14095771</v>
      </c>
      <c r="P3605" s="10">
        <f ca="1">(P3604+(IF(K3604&lt;&gt;K3603,(-P3604*'inputs and tables'!$K$22-'inputs and tables'!$K$21)-P3604*'inputs and tables'!$K$22,0)*('inputs and tables'!$K$15+'inputs and tables'!$K$16)))*(IF(AND(K3604=0,'inputs and tables'!$K$16=1),data!C3604/data!C3605,1)*IF(AND(K3604=1,'inputs and tables'!$K$15=1),data!C3605/data!C3604,1))</f>
        <v>248586.66987248915</v>
      </c>
      <c r="R3605" s="36">
        <f ca="1">1-O3605/MAX($O$202:O3605)</f>
        <v>9.1847450636028838E-2</v>
      </c>
      <c r="S3605" s="36">
        <f>1-N3605/MAX($N$202:N3605)</f>
        <v>3.4846799483102986E-2</v>
      </c>
    </row>
    <row r="3606" spans="1:19" x14ac:dyDescent="0.4">
      <c r="A3606" s="17">
        <f t="shared" si="172"/>
        <v>3604</v>
      </c>
      <c r="B3606">
        <v>1731628800</v>
      </c>
      <c r="C3606">
        <v>91058.36</v>
      </c>
      <c r="D3606" s="14">
        <f t="shared" si="170"/>
        <v>45611</v>
      </c>
      <c r="F3606">
        <f ca="1">IF(A3606&lt;$F$2,"",AVERAGE(INDIRECT("C"&amp;A3606-$F$2+3):C3606))</f>
        <v>70165.246590909097</v>
      </c>
      <c r="G3606" s="2">
        <f ca="1">IF(A3606&lt;$G$2,"",IF(A3606=$G$2,AVERAGE(INDIRECT("C"&amp;A3606-$G$2+3):C3606),G3605+(2/($G$2+3))*(C3606-G3605)))</f>
        <v>72347.252331419004</v>
      </c>
      <c r="J3606">
        <f ca="1">IF(F3606="","",IF(C3606&lt;(F3606*(1-'inputs and tables'!$K$14)),0,IF(C3606&gt;(F3606*(1+'inputs and tables'!$K$14)),1,J3605)))</f>
        <v>1</v>
      </c>
      <c r="K3606">
        <f ca="1">IF(G3606="","",IF(C3606&lt;(G3606*(1-'inputs and tables'!$K$14)),0,IF(C3606&gt;(G3606*(1+'inputs and tables'!$K$14)),1,K3605)))</f>
        <v>1</v>
      </c>
      <c r="N3606" s="13">
        <f t="shared" si="171"/>
        <v>327677.71420346212</v>
      </c>
      <c r="O3606" s="10">
        <f ca="1">(O3605+(IF(J3605&lt;&gt;J3604,(-O3605*'inputs and tables'!$K$22-'inputs and tables'!$K$21)-O3605*'inputs and tables'!$K$22,0)*('inputs and tables'!$K$15+'inputs and tables'!$K$16)))*(IF(AND(J3605=0,'inputs and tables'!$K$16=1),(data!C3605/data!C3606-1)*'inputs and tables'!$K$18+1,1)*IF(AND(J3605=1,'inputs and tables'!$K$15=1),(data!C3606/data!C3605-1)*'inputs and tables'!$K$17+1,1))</f>
        <v>335497148.62738138</v>
      </c>
      <c r="P3606" s="10">
        <f ca="1">(P3605+(IF(K3605&lt;&gt;K3604,(-P3605*'inputs and tables'!$K$22-'inputs and tables'!$K$21)-P3605*'inputs and tables'!$K$22,0)*('inputs and tables'!$K$15+'inputs and tables'!$K$16)))*(IF(AND(K3605=0,'inputs and tables'!$K$16=1),data!C3605/data!C3606,1)*IF(AND(K3605=1,'inputs and tables'!$K$15=1),data!C3606/data!C3605,1))</f>
        <v>259168.66051048855</v>
      </c>
      <c r="R3606" s="36">
        <f ca="1">1-O3606/MAX($O$202:O3606)</f>
        <v>4.8651558678015627E-3</v>
      </c>
      <c r="S3606" s="36">
        <f>1-N3606/MAX($N$202:N3606)</f>
        <v>0</v>
      </c>
    </row>
    <row r="3607" spans="1:19" x14ac:dyDescent="0.4">
      <c r="A3607" s="17">
        <f t="shared" si="172"/>
        <v>3605</v>
      </c>
      <c r="B3607">
        <v>1731715200</v>
      </c>
      <c r="C3607">
        <v>90636.24</v>
      </c>
      <c r="D3607" s="14">
        <f t="shared" si="170"/>
        <v>45612</v>
      </c>
      <c r="F3607">
        <f ca="1">IF(A3607&lt;$F$2,"",AVERAGE(INDIRECT("C"&amp;A3607-$F$2+3):C3607))</f>
        <v>70844.593181818185</v>
      </c>
      <c r="G3607" s="2">
        <f ca="1">IF(A3607&lt;$G$2,"",IF(A3607=$G$2,AVERAGE(INDIRECT("C"&amp;A3607-$G$2+3):C3607),G3606+(2/($G$2+3))*(C3607-G3606)))</f>
        <v>73125.507125826713</v>
      </c>
      <c r="J3607">
        <f ca="1">IF(F3607="","",IF(C3607&lt;(F3607*(1-'inputs and tables'!$K$14)),0,IF(C3607&gt;(F3607*(1+'inputs and tables'!$K$14)),1,J3606)))</f>
        <v>1</v>
      </c>
      <c r="K3607">
        <f ca="1">IF(G3607="","",IF(C3607&lt;(G3607*(1-'inputs and tables'!$K$14)),0,IF(C3607&gt;(G3607*(1+'inputs and tables'!$K$14)),1,K3606)))</f>
        <v>1</v>
      </c>
      <c r="N3607" s="13">
        <f t="shared" si="171"/>
        <v>326158.69588686206</v>
      </c>
      <c r="O3607" s="10">
        <f ca="1">(O3606+(IF(J3606&lt;&gt;J3605,(-O3606*'inputs and tables'!$K$22-'inputs and tables'!$K$21)-O3606*'inputs and tables'!$K$22,0)*('inputs and tables'!$K$15+'inputs and tables'!$K$16)))*(IF(AND(J3606=0,'inputs and tables'!$K$16=1),(data!C3606/data!C3607-1)*'inputs and tables'!$K$18+1,1)*IF(AND(J3606=1,'inputs and tables'!$K$15=1),(data!C3607/data!C3606-1)*'inputs and tables'!$K$17+1,1))</f>
        <v>331997798.02572525</v>
      </c>
      <c r="P3607" s="10">
        <f ca="1">(P3606+(IF(K3606&lt;&gt;K3605,(-P3606*'inputs and tables'!$K$22-'inputs and tables'!$K$21)-P3606*'inputs and tables'!$K$22,0)*('inputs and tables'!$K$15+'inputs and tables'!$K$16)))*(IF(AND(K3606=0,'inputs and tables'!$K$16=1),data!C3606/data!C3607,1)*IF(AND(K3606=1,'inputs and tables'!$K$15=1),data!C3607/data!C3606,1))</f>
        <v>257967.23018630213</v>
      </c>
      <c r="R3607" s="36">
        <f ca="1">1-O3607/MAX($O$202:O3607)</f>
        <v>1.5244754412201189E-2</v>
      </c>
      <c r="S3607" s="36">
        <f>1-N3607/MAX($N$202:N3607)</f>
        <v>4.6357083523137499E-3</v>
      </c>
    </row>
    <row r="3608" spans="1:19" x14ac:dyDescent="0.4">
      <c r="A3608" s="17">
        <f t="shared" si="172"/>
        <v>3606</v>
      </c>
      <c r="B3608">
        <v>1731801600</v>
      </c>
      <c r="C3608">
        <v>89886.69</v>
      </c>
      <c r="D3608" s="14">
        <f t="shared" si="170"/>
        <v>45613</v>
      </c>
      <c r="F3608">
        <f ca="1">IF(A3608&lt;$F$2,"",AVERAGE(INDIRECT("C"&amp;A3608-$F$2+3):C3608))</f>
        <v>71476.320000000007</v>
      </c>
      <c r="G3608" s="2">
        <f ca="1">IF(A3608&lt;$G$2,"",IF(A3608=$G$2,AVERAGE(INDIRECT("C"&amp;A3608-$G$2+3):C3608),G3607+(2/($G$2+3))*(C3608-G3607)))</f>
        <v>73838.748950259615</v>
      </c>
      <c r="J3608">
        <f ca="1">IF(F3608="","",IF(C3608&lt;(F3608*(1-'inputs and tables'!$K$14)),0,IF(C3608&gt;(F3608*(1+'inputs and tables'!$K$14)),1,J3607)))</f>
        <v>1</v>
      </c>
      <c r="K3608">
        <f ca="1">IF(G3608="","",IF(C3608&lt;(G3608*(1-'inputs and tables'!$K$14)),0,IF(C3608&gt;(G3608*(1+'inputs and tables'!$K$14)),1,K3607)))</f>
        <v>1</v>
      </c>
      <c r="N3608" s="13">
        <f t="shared" si="171"/>
        <v>323461.40559214115</v>
      </c>
      <c r="O3608" s="10">
        <f ca="1">(O3607+(IF(J3607&lt;&gt;J3606,(-O3607*'inputs and tables'!$K$22-'inputs and tables'!$K$21)-O3607*'inputs and tables'!$K$22,0)*('inputs and tables'!$K$15+'inputs and tables'!$K$16)))*(IF(AND(J3607=0,'inputs and tables'!$K$16=1),(data!C3607/data!C3608-1)*'inputs and tables'!$K$18+1,1)*IF(AND(J3607=1,'inputs and tables'!$K$15=1),(data!C3608/data!C3607-1)*'inputs and tables'!$K$17+1,1))</f>
        <v>325820245.46619815</v>
      </c>
      <c r="P3608" s="10">
        <f ca="1">(P3607+(IF(K3607&lt;&gt;K3606,(-P3607*'inputs and tables'!$K$22-'inputs and tables'!$K$21)-P3607*'inputs and tables'!$K$22,0)*('inputs and tables'!$K$15+'inputs and tables'!$K$16)))*(IF(AND(K3607=0,'inputs and tables'!$K$16=1),data!C3607/data!C3608,1)*IF(AND(K3607=1,'inputs and tables'!$K$15=1),data!C3608/data!C3607,1))</f>
        <v>255833.87450665189</v>
      </c>
      <c r="R3608" s="36">
        <f ca="1">1-O3608/MAX($O$202:O3608)</f>
        <v>3.3568301508189013E-2</v>
      </c>
      <c r="S3608" s="36">
        <f>1-N3608/MAX($N$202:N3608)</f>
        <v>1.2867242502500376E-2</v>
      </c>
    </row>
    <row r="3609" spans="1:19" x14ac:dyDescent="0.4">
      <c r="A3609" s="17">
        <f t="shared" si="172"/>
        <v>3607</v>
      </c>
      <c r="B3609">
        <v>1731888000</v>
      </c>
      <c r="C3609">
        <v>90520.3</v>
      </c>
      <c r="D3609" s="14">
        <f t="shared" si="170"/>
        <v>45614</v>
      </c>
      <c r="F3609">
        <f ca="1">IF(A3609&lt;$F$2,"",AVERAGE(INDIRECT("C"&amp;A3609-$F$2+3):C3609))</f>
        <v>72123.342954545456</v>
      </c>
      <c r="G3609" s="2">
        <f ca="1">IF(A3609&lt;$G$2,"",IF(A3609=$G$2,AVERAGE(INDIRECT("C"&amp;A3609-$G$2+3):C3609),G3608+(2/($G$2+3))*(C3609-G3608)))</f>
        <v>74548.602186418779</v>
      </c>
      <c r="J3609">
        <f ca="1">IF(F3609="","",IF(C3609&lt;(F3609*(1-'inputs and tables'!$K$14)),0,IF(C3609&gt;(F3609*(1+'inputs and tables'!$K$14)),1,J3608)))</f>
        <v>1</v>
      </c>
      <c r="K3609">
        <f ca="1">IF(G3609="","",IF(C3609&lt;(G3609*(1-'inputs and tables'!$K$14)),0,IF(C3609&gt;(G3609*(1+'inputs and tables'!$K$14)),1,K3608)))</f>
        <v>1</v>
      </c>
      <c r="N3609" s="13">
        <f t="shared" si="171"/>
        <v>325741.48044190189</v>
      </c>
      <c r="O3609" s="10">
        <f ca="1">(O3608+(IF(J3608&lt;&gt;J3607,(-O3608*'inputs and tables'!$K$22-'inputs and tables'!$K$21)-O3608*'inputs and tables'!$K$22,0)*('inputs and tables'!$K$15+'inputs and tables'!$K$16)))*(IF(AND(J3608=0,'inputs and tables'!$K$16=1),(data!C3608/data!C3609-1)*'inputs and tables'!$K$18+1,1)*IF(AND(J3608=1,'inputs and tables'!$K$15=1),(data!C3609/data!C3608-1)*'inputs and tables'!$K$17+1,1))</f>
        <v>330987825.59282357</v>
      </c>
      <c r="P3609" s="10">
        <f ca="1">(P3608+(IF(K3608&lt;&gt;K3607,(-P3608*'inputs and tables'!$K$22-'inputs and tables'!$K$21)-P3608*'inputs and tables'!$K$22,0)*('inputs and tables'!$K$15+'inputs and tables'!$K$16)))*(IF(AND(K3608=0,'inputs and tables'!$K$16=1),data!C3608/data!C3609,1)*IF(AND(K3608=1,'inputs and tables'!$K$15=1),data!C3609/data!C3608,1))</f>
        <v>257637.24385116954</v>
      </c>
      <c r="R3609" s="36">
        <f ca="1">1-O3609/MAX($O$202:O3609)</f>
        <v>1.8240484074004359E-2</v>
      </c>
      <c r="S3609" s="36">
        <f>1-N3609/MAX($N$202:N3609)</f>
        <v>5.9089577277690042E-3</v>
      </c>
    </row>
    <row r="3610" spans="1:19" x14ac:dyDescent="0.4">
      <c r="A3610" s="17">
        <f t="shared" si="172"/>
        <v>3608</v>
      </c>
      <c r="B3610">
        <v>1731974400</v>
      </c>
      <c r="C3610">
        <v>92435.89</v>
      </c>
      <c r="D3610" s="14">
        <f t="shared" si="170"/>
        <v>45615</v>
      </c>
      <c r="F3610">
        <f ca="1">IF(A3610&lt;$F$2,"",AVERAGE(INDIRECT("C"&amp;A3610-$F$2+3):C3610))</f>
        <v>72796.639090909084</v>
      </c>
      <c r="G3610" s="2">
        <f ca="1">IF(A3610&lt;$G$2,"",IF(A3610=$G$2,AVERAGE(INDIRECT("C"&amp;A3610-$G$2+3):C3610),G3609+(2/($G$2+3))*(C3610-G3609)))</f>
        <v>75309.763369975422</v>
      </c>
      <c r="J3610">
        <f ca="1">IF(F3610="","",IF(C3610&lt;(F3610*(1-'inputs and tables'!$K$14)),0,IF(C3610&gt;(F3610*(1+'inputs and tables'!$K$14)),1,J3609)))</f>
        <v>1</v>
      </c>
      <c r="K3610">
        <f ca="1">IF(G3610="","",IF(C3610&lt;(G3610*(1-'inputs and tables'!$K$14)),0,IF(C3610&gt;(G3610*(1+'inputs and tables'!$K$14)),1,K3609)))</f>
        <v>1</v>
      </c>
      <c r="N3610" s="13">
        <f t="shared" si="171"/>
        <v>332634.81953290908</v>
      </c>
      <c r="O3610" s="10">
        <f ca="1">(O3609+(IF(J3609&lt;&gt;J3608,(-O3609*'inputs and tables'!$K$22-'inputs and tables'!$K$21)-O3609*'inputs and tables'!$K$22,0)*('inputs and tables'!$K$15+'inputs and tables'!$K$16)))*(IF(AND(J3609=0,'inputs and tables'!$K$16=1),(data!C3609/data!C3610-1)*'inputs and tables'!$K$18+1,1)*IF(AND(J3609=1,'inputs and tables'!$K$15=1),(data!C3610/data!C3609-1)*'inputs and tables'!$K$17+1,1))</f>
        <v>346747640.57202214</v>
      </c>
      <c r="P3610" s="10">
        <f ca="1">(P3609+(IF(K3609&lt;&gt;K3608,(-P3609*'inputs and tables'!$K$22-'inputs and tables'!$K$21)-P3609*'inputs and tables'!$K$22,0)*('inputs and tables'!$K$15+'inputs and tables'!$K$16)))*(IF(AND(K3609=0,'inputs and tables'!$K$16=1),data!C3609/data!C3610,1)*IF(AND(K3609=1,'inputs and tables'!$K$15=1),data!C3610/data!C3609,1))</f>
        <v>263089.36153028527</v>
      </c>
      <c r="R3610" s="36">
        <f ca="1">1-O3610/MAX($O$202:O3610)</f>
        <v>0</v>
      </c>
      <c r="S3610" s="36">
        <f>1-N3610/MAX($N$202:N3610)</f>
        <v>0</v>
      </c>
    </row>
    <row r="3611" spans="1:19" x14ac:dyDescent="0.4">
      <c r="A3611" s="17">
        <f t="shared" si="172"/>
        <v>3609</v>
      </c>
      <c r="B3611">
        <v>1732060800</v>
      </c>
      <c r="C3611">
        <v>94393.15</v>
      </c>
      <c r="D3611" s="14">
        <f t="shared" si="170"/>
        <v>45616</v>
      </c>
      <c r="F3611">
        <f ca="1">IF(A3611&lt;$F$2,"",AVERAGE(INDIRECT("C"&amp;A3611-$F$2+3):C3611))</f>
        <v>73528.295227272727</v>
      </c>
      <c r="G3611" s="2">
        <f ca="1">IF(A3611&lt;$G$2,"",IF(A3611=$G$2,AVERAGE(INDIRECT("C"&amp;A3611-$G$2+3):C3611),G3610+(2/($G$2+3))*(C3611-G3610)))</f>
        <v>76121.822375508389</v>
      </c>
      <c r="J3611">
        <f ca="1">IF(F3611="","",IF(C3611&lt;(F3611*(1-'inputs and tables'!$K$14)),0,IF(C3611&gt;(F3611*(1+'inputs and tables'!$K$14)),1,J3610)))</f>
        <v>1</v>
      </c>
      <c r="K3611">
        <f ca="1">IF(G3611="","",IF(C3611&lt;(G3611*(1-'inputs and tables'!$K$14)),0,IF(C3611&gt;(G3611*(1+'inputs and tables'!$K$14)),1,K3610)))</f>
        <v>1</v>
      </c>
      <c r="N3611" s="13">
        <f t="shared" si="171"/>
        <v>339678.11004354281</v>
      </c>
      <c r="O3611" s="10">
        <f ca="1">(O3610+(IF(J3610&lt;&gt;J3609,(-O3610*'inputs and tables'!$K$22-'inputs and tables'!$K$21)-O3610*'inputs and tables'!$K$22,0)*('inputs and tables'!$K$15+'inputs and tables'!$K$16)))*(IF(AND(J3610=0,'inputs and tables'!$K$16=1),(data!C3610/data!C3611-1)*'inputs and tables'!$K$18+1,1)*IF(AND(J3610=1,'inputs and tables'!$K$15=1),(data!C3611/data!C3610-1)*'inputs and tables'!$K$17+1,1))</f>
        <v>363267407.90177345</v>
      </c>
      <c r="P3611" s="10">
        <f ca="1">(P3610+(IF(K3610&lt;&gt;K3609,(-P3610*'inputs and tables'!$K$22-'inputs and tables'!$K$21)-P3610*'inputs and tables'!$K$22,0)*('inputs and tables'!$K$15+'inputs and tables'!$K$16)))*(IF(AND(K3610=0,'inputs and tables'!$K$16=1),data!C3610/data!C3611,1)*IF(AND(K3610=1,'inputs and tables'!$K$15=1),data!C3611/data!C3610,1))</f>
        <v>268660.07961120346</v>
      </c>
      <c r="R3611" s="36">
        <f ca="1">1-O3611/MAX($O$202:O3611)</f>
        <v>0</v>
      </c>
      <c r="S3611" s="36">
        <f>1-N3611/MAX($N$202:N3611)</f>
        <v>0</v>
      </c>
    </row>
    <row r="3612" spans="1:19" x14ac:dyDescent="0.4">
      <c r="A3612" s="17">
        <f t="shared" si="172"/>
        <v>3610</v>
      </c>
      <c r="B3612">
        <v>1732147200</v>
      </c>
      <c r="C3612">
        <v>98439.09</v>
      </c>
      <c r="D3612" s="14">
        <f t="shared" si="170"/>
        <v>45617</v>
      </c>
      <c r="F3612">
        <f ca="1">IF(A3612&lt;$F$2,"",AVERAGE(INDIRECT("C"&amp;A3612-$F$2+3):C3612))</f>
        <v>74353.683181818167</v>
      </c>
      <c r="G3612" s="2">
        <f ca="1">IF(A3612&lt;$G$2,"",IF(A3612=$G$2,AVERAGE(INDIRECT("C"&amp;A3612-$G$2+3):C3612),G3611+(2/($G$2+3))*(C3612-G3611)))</f>
        <v>77071.493338252709</v>
      </c>
      <c r="J3612">
        <f ca="1">IF(F3612="","",IF(C3612&lt;(F3612*(1-'inputs and tables'!$K$14)),0,IF(C3612&gt;(F3612*(1+'inputs and tables'!$K$14)),1,J3611)))</f>
        <v>1</v>
      </c>
      <c r="K3612">
        <f ca="1">IF(G3612="","",IF(C3612&lt;(G3612*(1-'inputs and tables'!$K$14)),0,IF(C3612&gt;(G3612*(1+'inputs and tables'!$K$14)),1,K3611)))</f>
        <v>1</v>
      </c>
      <c r="N3612" s="13">
        <f t="shared" si="171"/>
        <v>354237.61200475052</v>
      </c>
      <c r="O3612" s="10">
        <f ca="1">(O3611+(IF(J3611&lt;&gt;J3610,(-O3611*'inputs and tables'!$K$22-'inputs and tables'!$K$21)-O3611*'inputs and tables'!$K$22,0)*('inputs and tables'!$K$15+'inputs and tables'!$K$16)))*(IF(AND(J3611=0,'inputs and tables'!$K$16=1),(data!C3611/data!C3612-1)*'inputs and tables'!$K$18+1,1)*IF(AND(J3611=1,'inputs and tables'!$K$15=1),(data!C3612/data!C3611-1)*'inputs and tables'!$K$17+1,1))</f>
        <v>398301261.59490401</v>
      </c>
      <c r="P3612" s="10">
        <f ca="1">(P3611+(IF(K3611&lt;&gt;K3610,(-P3611*'inputs and tables'!$K$22-'inputs and tables'!$K$21)-P3611*'inputs and tables'!$K$22,0)*('inputs and tables'!$K$15+'inputs and tables'!$K$16)))*(IF(AND(K3611=0,'inputs and tables'!$K$16=1),data!C3611/data!C3612,1)*IF(AND(K3611=1,'inputs and tables'!$K$15=1),data!C3612/data!C3611,1))</f>
        <v>280175.56100473838</v>
      </c>
      <c r="R3612" s="36">
        <f ca="1">1-O3612/MAX($O$202:O3612)</f>
        <v>0</v>
      </c>
      <c r="S3612" s="36">
        <f>1-N3612/MAX($N$202:N3612)</f>
        <v>0</v>
      </c>
    </row>
    <row r="3613" spans="1:19" x14ac:dyDescent="0.4">
      <c r="A3613" s="17">
        <f t="shared" si="172"/>
        <v>3611</v>
      </c>
      <c r="B3613">
        <v>1732233600</v>
      </c>
      <c r="C3613">
        <v>99024.03</v>
      </c>
      <c r="D3613" s="14">
        <f t="shared" si="170"/>
        <v>45618</v>
      </c>
      <c r="F3613">
        <f ca="1">IF(A3613&lt;$F$2,"",AVERAGE(INDIRECT("C"&amp;A3613-$F$2+3):C3613))</f>
        <v>75227.450227272711</v>
      </c>
      <c r="G3613" s="2">
        <f ca="1">IF(A3613&lt;$G$2,"",IF(A3613=$G$2,AVERAGE(INDIRECT("C"&amp;A3613-$G$2+3):C3613),G3612+(2/($G$2+3))*(C3613-G3612)))</f>
        <v>78005.64383449727</v>
      </c>
      <c r="J3613">
        <f ca="1">IF(F3613="","",IF(C3613&lt;(F3613*(1-'inputs and tables'!$K$14)),0,IF(C3613&gt;(F3613*(1+'inputs and tables'!$K$14)),1,J3612)))</f>
        <v>1</v>
      </c>
      <c r="K3613">
        <f ca="1">IF(G3613="","",IF(C3613&lt;(G3613*(1-'inputs and tables'!$K$14)),0,IF(C3613&gt;(G3613*(1+'inputs and tables'!$K$14)),1,K3612)))</f>
        <v>1</v>
      </c>
      <c r="N3613" s="13">
        <f t="shared" si="171"/>
        <v>356342.54561157338</v>
      </c>
      <c r="O3613" s="10">
        <f ca="1">(O3612+(IF(J3612&lt;&gt;J3611,(-O3612*'inputs and tables'!$K$22-'inputs and tables'!$K$21)-O3612*'inputs and tables'!$K$22,0)*('inputs and tables'!$K$15+'inputs and tables'!$K$16)))*(IF(AND(J3612=0,'inputs and tables'!$K$16=1),(data!C3612/data!C3613-1)*'inputs and tables'!$K$18+1,1)*IF(AND(J3612=1,'inputs and tables'!$K$15=1),(data!C3613/data!C3612-1)*'inputs and tables'!$K$17+1,1))</f>
        <v>403626486.20744336</v>
      </c>
      <c r="P3613" s="10">
        <f ca="1">(P3612+(IF(K3612&lt;&gt;K3611,(-P3612*'inputs and tables'!$K$22-'inputs and tables'!$K$21)-P3612*'inputs and tables'!$K$22,0)*('inputs and tables'!$K$15+'inputs and tables'!$K$16)))*(IF(AND(K3612=0,'inputs and tables'!$K$16=1),data!C3612/data!C3613,1)*IF(AND(K3612=1,'inputs and tables'!$K$15=1),data!C3613/data!C3612,1))</f>
        <v>281840.40667381266</v>
      </c>
      <c r="R3613" s="36">
        <f ca="1">1-O3613/MAX($O$202:O3613)</f>
        <v>0</v>
      </c>
      <c r="S3613" s="36">
        <f>1-N3613/MAX($N$202:N3613)</f>
        <v>0</v>
      </c>
    </row>
    <row r="3614" spans="1:19" x14ac:dyDescent="0.4">
      <c r="A3614" s="17">
        <f t="shared" si="172"/>
        <v>3612</v>
      </c>
      <c r="B3614">
        <v>1732320000</v>
      </c>
      <c r="C3614">
        <v>97778.77</v>
      </c>
      <c r="D3614" s="14">
        <f t="shared" si="170"/>
        <v>45619</v>
      </c>
      <c r="F3614">
        <f ca="1">IF(A3614&lt;$F$2,"",AVERAGE(INDIRECT("C"&amp;A3614-$F$2+3):C3614))</f>
        <v>76079.705681818174</v>
      </c>
      <c r="G3614" s="2">
        <f ca="1">IF(A3614&lt;$G$2,"",IF(A3614=$G$2,AVERAGE(INDIRECT("C"&amp;A3614-$G$2+3):C3614),G3613+(2/($G$2+3))*(C3614-G3613)))</f>
        <v>78847.053458561219</v>
      </c>
      <c r="J3614">
        <f ca="1">IF(F3614="","",IF(C3614&lt;(F3614*(1-'inputs and tables'!$K$14)),0,IF(C3614&gt;(F3614*(1+'inputs and tables'!$K$14)),1,J3613)))</f>
        <v>1</v>
      </c>
      <c r="K3614">
        <f ca="1">IF(G3614="","",IF(C3614&lt;(G3614*(1-'inputs and tables'!$K$14)),0,IF(C3614&gt;(G3614*(1+'inputs and tables'!$K$14)),1,K3613)))</f>
        <v>1</v>
      </c>
      <c r="N3614" s="13">
        <f t="shared" si="171"/>
        <v>351861.41998632601</v>
      </c>
      <c r="O3614" s="10">
        <f ca="1">(O3613+(IF(J3613&lt;&gt;J3612,(-O3613*'inputs and tables'!$K$22-'inputs and tables'!$K$21)-O3613*'inputs and tables'!$K$22,0)*('inputs and tables'!$K$15+'inputs and tables'!$K$16)))*(IF(AND(J3613=0,'inputs and tables'!$K$16=1),(data!C3613/data!C3614-1)*'inputs and tables'!$K$18+1,1)*IF(AND(J3613=1,'inputs and tables'!$K$15=1),(data!C3614/data!C3613-1)*'inputs and tables'!$K$17+1,1))</f>
        <v>392206078.29248548</v>
      </c>
      <c r="P3614" s="10">
        <f ca="1">(P3613+(IF(K3613&lt;&gt;K3612,(-P3613*'inputs and tables'!$K$22-'inputs and tables'!$K$21)-P3613*'inputs and tables'!$K$22,0)*('inputs and tables'!$K$15+'inputs and tables'!$K$16)))*(IF(AND(K3613=0,'inputs and tables'!$K$16=1),data!C3613/data!C3614,1)*IF(AND(K3613=1,'inputs and tables'!$K$15=1),data!C3614/data!C3613,1))</f>
        <v>278296.1701403709</v>
      </c>
      <c r="R3614" s="36">
        <f ca="1">1-O3614/MAX($O$202:O3614)</f>
        <v>2.8294495790567087E-2</v>
      </c>
      <c r="S3614" s="36">
        <f>1-N3614/MAX($N$202:N3614)</f>
        <v>1.2575331462474248E-2</v>
      </c>
    </row>
    <row r="3615" spans="1:19" x14ac:dyDescent="0.4">
      <c r="A3615" s="17">
        <f t="shared" si="172"/>
        <v>3613</v>
      </c>
      <c r="B3615">
        <v>1732406400</v>
      </c>
      <c r="C3615">
        <v>98028.18</v>
      </c>
      <c r="D3615" s="14">
        <f t="shared" si="170"/>
        <v>45620</v>
      </c>
      <c r="F3615">
        <f ca="1">IF(A3615&lt;$F$2,"",AVERAGE(INDIRECT("C"&amp;A3615-$F$2+3):C3615))</f>
        <v>76886.738181818175</v>
      </c>
      <c r="G3615" s="2">
        <f ca="1">IF(A3615&lt;$G$2,"",IF(A3615=$G$2,AVERAGE(INDIRECT("C"&amp;A3615-$G$2+3):C3615),G3614+(2/($G$2+3))*(C3615-G3614)))</f>
        <v>79663.271609260744</v>
      </c>
      <c r="J3615">
        <f ca="1">IF(F3615="","",IF(C3615&lt;(F3615*(1-'inputs and tables'!$K$14)),0,IF(C3615&gt;(F3615*(1+'inputs and tables'!$K$14)),1,J3614)))</f>
        <v>1</v>
      </c>
      <c r="K3615">
        <f ca="1">IF(G3615="","",IF(C3615&lt;(G3615*(1-'inputs and tables'!$K$14)),0,IF(C3615&gt;(G3615*(1+'inputs and tables'!$K$14)),1,K3614)))</f>
        <v>1</v>
      </c>
      <c r="N3615" s="13">
        <f t="shared" si="171"/>
        <v>352758.9333909105</v>
      </c>
      <c r="O3615" s="10">
        <f ca="1">(O3614+(IF(J3614&lt;&gt;J3613,(-O3614*'inputs and tables'!$K$22-'inputs and tables'!$K$21)-O3614*'inputs and tables'!$K$22,0)*('inputs and tables'!$K$15+'inputs and tables'!$K$16)))*(IF(AND(J3614=0,'inputs and tables'!$K$16=1),(data!C3614/data!C3615-1)*'inputs and tables'!$K$18+1,1)*IF(AND(J3614=1,'inputs and tables'!$K$15=1),(data!C3615/data!C3614-1)*'inputs and tables'!$K$17+1,1))</f>
        <v>394457029.75639296</v>
      </c>
      <c r="P3615" s="10">
        <f ca="1">(P3614+(IF(K3614&lt;&gt;K3613,(-P3614*'inputs and tables'!$K$22-'inputs and tables'!$K$21)-P3614*'inputs and tables'!$K$22,0)*('inputs and tables'!$K$15+'inputs and tables'!$K$16)))*(IF(AND(K3614=0,'inputs and tables'!$K$16=1),data!C3614/data!C3615,1)*IF(AND(K3614=1,'inputs and tables'!$K$15=1),data!C3615/data!C3614,1))</f>
        <v>279006.03638019686</v>
      </c>
      <c r="R3615" s="36">
        <f ca="1">1-O3615/MAX($O$202:O3615)</f>
        <v>2.2717677764926836E-2</v>
      </c>
      <c r="S3615" s="36">
        <f>1-N3615/MAX($N$202:N3615)</f>
        <v>1.0056649885891389E-2</v>
      </c>
    </row>
    <row r="3616" spans="1:19" x14ac:dyDescent="0.4">
      <c r="A3616" s="17">
        <f t="shared" si="172"/>
        <v>3614</v>
      </c>
      <c r="B3616">
        <v>1732492800</v>
      </c>
      <c r="C3616">
        <v>93000.01</v>
      </c>
      <c r="D3616" s="14">
        <f t="shared" si="170"/>
        <v>45621</v>
      </c>
      <c r="F3616">
        <f ca="1">IF(A3616&lt;$F$2,"",AVERAGE(INDIRECT("C"&amp;A3616-$F$2+3):C3616))</f>
        <v>77564.295909090899</v>
      </c>
      <c r="G3616" s="2">
        <f ca="1">IF(A3616&lt;$G$2,"",IF(A3616=$G$2,AVERAGE(INDIRECT("C"&amp;A3616-$G$2+3):C3616),G3615+(2/($G$2+3))*(C3616-G3615)))</f>
        <v>80230.792391845389</v>
      </c>
      <c r="J3616">
        <f ca="1">IF(F3616="","",IF(C3616&lt;(F3616*(1-'inputs and tables'!$K$14)),0,IF(C3616&gt;(F3616*(1+'inputs and tables'!$K$14)),1,J3615)))</f>
        <v>1</v>
      </c>
      <c r="K3616">
        <f ca="1">IF(G3616="","",IF(C3616&lt;(G3616*(1-'inputs and tables'!$K$14)),0,IF(C3616&gt;(G3616*(1+'inputs and tables'!$K$14)),1,K3615)))</f>
        <v>1</v>
      </c>
      <c r="N3616" s="13">
        <f t="shared" si="171"/>
        <v>334664.83140811155</v>
      </c>
      <c r="O3616" s="10">
        <f ca="1">(O3615+(IF(J3615&lt;&gt;J3614,(-O3615*'inputs and tables'!$K$22-'inputs and tables'!$K$21)-O3615*'inputs and tables'!$K$22,0)*('inputs and tables'!$K$15+'inputs and tables'!$K$16)))*(IF(AND(J3615=0,'inputs and tables'!$K$16=1),(data!C3615/data!C3616-1)*'inputs and tables'!$K$18+1,1)*IF(AND(J3615=1,'inputs and tables'!$K$15=1),(data!C3616/data!C3615-1)*'inputs and tables'!$K$17+1,1))</f>
        <v>348932944.15725243</v>
      </c>
      <c r="P3616" s="10">
        <f ca="1">(P3615+(IF(K3615&lt;&gt;K3614,(-P3615*'inputs and tables'!$K$22-'inputs and tables'!$K$21)-P3615*'inputs and tables'!$K$22,0)*('inputs and tables'!$K$15+'inputs and tables'!$K$16)))*(IF(AND(K3615=0,'inputs and tables'!$K$16=1),data!C3615/data!C3616,1)*IF(AND(K3615=1,'inputs and tables'!$K$15=1),data!C3616/data!C3615,1))</f>
        <v>264694.94969118747</v>
      </c>
      <c r="R3616" s="36">
        <f ca="1">1-O3616/MAX($O$202:O3616)</f>
        <v>0.13550533455844926</v>
      </c>
      <c r="S3616" s="36">
        <f>1-N3616/MAX($N$202:N3616)</f>
        <v>6.0833920816997678E-2</v>
      </c>
    </row>
    <row r="3617" spans="1:19" x14ac:dyDescent="0.4">
      <c r="A3617" s="17">
        <f t="shared" si="172"/>
        <v>3615</v>
      </c>
      <c r="B3617">
        <v>1732579200</v>
      </c>
      <c r="C3617">
        <v>91929.54</v>
      </c>
      <c r="D3617" s="14">
        <f t="shared" si="170"/>
        <v>45622</v>
      </c>
      <c r="F3617">
        <f ca="1">IF(A3617&lt;$F$2,"",AVERAGE(INDIRECT("C"&amp;A3617-$F$2+3):C3617))</f>
        <v>78225.301363636347</v>
      </c>
      <c r="G3617" s="2">
        <f ca="1">IF(A3617&lt;$G$2,"",IF(A3617=$G$2,AVERAGE(INDIRECT("C"&amp;A3617-$G$2+3):C3617),G3616+(2/($G$2+3))*(C3617-G3616)))</f>
        <v>80728.611439000902</v>
      </c>
      <c r="J3617">
        <f ca="1">IF(F3617="","",IF(C3617&lt;(F3617*(1-'inputs and tables'!$K$14)),0,IF(C3617&gt;(F3617*(1+'inputs and tables'!$K$14)),1,J3616)))</f>
        <v>1</v>
      </c>
      <c r="K3617">
        <f ca="1">IF(G3617="","",IF(C3617&lt;(G3617*(1-'inputs and tables'!$K$14)),0,IF(C3617&gt;(G3617*(1+'inputs and tables'!$K$14)),1,K3616)))</f>
        <v>1</v>
      </c>
      <c r="N3617" s="13">
        <f t="shared" si="171"/>
        <v>330812.69567094935</v>
      </c>
      <c r="O3617" s="10">
        <f ca="1">(O3616+(IF(J3616&lt;&gt;J3615,(-O3616*'inputs and tables'!$K$22-'inputs and tables'!$K$21)-O3616*'inputs and tables'!$K$22,0)*('inputs and tables'!$K$15+'inputs and tables'!$K$16)))*(IF(AND(J3616=0,'inputs and tables'!$K$16=1),(data!C3616/data!C3617-1)*'inputs and tables'!$K$18+1,1)*IF(AND(J3616=1,'inputs and tables'!$K$15=1),(data!C3617/data!C3616-1)*'inputs and tables'!$K$17+1,1))</f>
        <v>339896116.53059918</v>
      </c>
      <c r="P3617" s="10">
        <f ca="1">(P3616+(IF(K3616&lt;&gt;K3615,(-P3616*'inputs and tables'!$K$22-'inputs and tables'!$K$21)-P3616*'inputs and tables'!$K$22,0)*('inputs and tables'!$K$15+'inputs and tables'!$K$16)))*(IF(AND(K3616=0,'inputs and tables'!$K$16=1),data!C3616/data!C3617,1)*IF(AND(K3616=1,'inputs and tables'!$K$15=1),data!C3617/data!C3616,1))</f>
        <v>261648.19730055952</v>
      </c>
      <c r="R3617" s="36">
        <f ca="1">1-O3617/MAX($O$202:O3617)</f>
        <v>0.15789441935703408</v>
      </c>
      <c r="S3617" s="36">
        <f>1-N3617/MAX($N$202:N3617)</f>
        <v>7.1644125168406125E-2</v>
      </c>
    </row>
    <row r="3618" spans="1:19" x14ac:dyDescent="0.4">
      <c r="A3618" s="17">
        <f t="shared" si="172"/>
        <v>3616</v>
      </c>
      <c r="B3618">
        <v>1732665600</v>
      </c>
      <c r="C3618">
        <v>95951.19</v>
      </c>
      <c r="D3618" s="14">
        <f t="shared" si="170"/>
        <v>45623</v>
      </c>
      <c r="F3618">
        <f ca="1">IF(A3618&lt;$F$2,"",AVERAGE(INDIRECT("C"&amp;A3618-$F$2+3):C3618))</f>
        <v>78904.518181818159</v>
      </c>
      <c r="G3618" s="2">
        <f ca="1">IF(A3618&lt;$G$2,"",IF(A3618=$G$2,AVERAGE(INDIRECT("C"&amp;A3618-$G$2+3):C3618),G3617+(2/($G$2+3))*(C3618-G3617)))</f>
        <v>81376.38073946895</v>
      </c>
      <c r="J3618">
        <f ca="1">IF(F3618="","",IF(C3618&lt;(F3618*(1-'inputs and tables'!$K$14)),0,IF(C3618&gt;(F3618*(1+'inputs and tables'!$K$14)),1,J3617)))</f>
        <v>1</v>
      </c>
      <c r="K3618">
        <f ca="1">IF(G3618="","",IF(C3618&lt;(G3618*(1-'inputs and tables'!$K$14)),0,IF(C3618&gt;(G3618*(1+'inputs and tables'!$K$14)),1,K3617)))</f>
        <v>1</v>
      </c>
      <c r="N3618" s="13">
        <f t="shared" si="171"/>
        <v>345284.78894526663</v>
      </c>
      <c r="O3618" s="10">
        <f ca="1">(O3617+(IF(J3617&lt;&gt;J3616,(-O3617*'inputs and tables'!$K$22-'inputs and tables'!$K$21)-O3617*'inputs and tables'!$K$22,0)*('inputs and tables'!$K$15+'inputs and tables'!$K$16)))*(IF(AND(J3617=0,'inputs and tables'!$K$16=1),(data!C3617/data!C3618-1)*'inputs and tables'!$K$18+1,1)*IF(AND(J3617=1,'inputs and tables'!$K$15=1),(data!C3618/data!C3617-1)*'inputs and tables'!$K$17+1,1))</f>
        <v>373352416.1961028</v>
      </c>
      <c r="P3618" s="10">
        <f ca="1">(P3617+(IF(K3617&lt;&gt;K3616,(-P3617*'inputs and tables'!$K$22-'inputs and tables'!$K$21)-P3617*'inputs and tables'!$K$22,0)*('inputs and tables'!$K$15+'inputs and tables'!$K$16)))*(IF(AND(K3617=0,'inputs and tables'!$K$16=1),data!C3617/data!C3618,1)*IF(AND(K3617=1,'inputs and tables'!$K$15=1),data!C3618/data!C3617,1))</f>
        <v>273094.54493456054</v>
      </c>
      <c r="R3618" s="36">
        <f ca="1">1-O3618/MAX($O$202:O3618)</f>
        <v>7.5005162064070374E-2</v>
      </c>
      <c r="S3618" s="36">
        <f>1-N3618/MAX($N$202:N3618)</f>
        <v>3.1031255746710951E-2</v>
      </c>
    </row>
    <row r="3619" spans="1:19" x14ac:dyDescent="0.4">
      <c r="A3619" s="17">
        <f t="shared" si="172"/>
        <v>3617</v>
      </c>
      <c r="B3619">
        <v>1732752000</v>
      </c>
      <c r="C3619">
        <v>95665.53</v>
      </c>
      <c r="D3619" s="14">
        <f t="shared" si="170"/>
        <v>45624</v>
      </c>
      <c r="F3619">
        <f ca="1">IF(A3619&lt;$F$2,"",AVERAGE(INDIRECT("C"&amp;A3619-$F$2+3):C3619))</f>
        <v>79554.721136363616</v>
      </c>
      <c r="G3619" s="2">
        <f ca="1">IF(A3619&lt;$G$2,"",IF(A3619=$G$2,AVERAGE(INDIRECT("C"&amp;A3619-$G$2+3):C3619),G3618+(2/($G$2+3))*(C3619-G3618)))</f>
        <v>81984.4296441724</v>
      </c>
      <c r="J3619">
        <f ca="1">IF(F3619="","",IF(C3619&lt;(F3619*(1-'inputs and tables'!$K$14)),0,IF(C3619&gt;(F3619*(1+'inputs and tables'!$K$14)),1,J3618)))</f>
        <v>1</v>
      </c>
      <c r="K3619">
        <f ca="1">IF(G3619="","",IF(C3619&lt;(G3619*(1-'inputs and tables'!$K$14)),0,IF(C3619&gt;(G3619*(1+'inputs and tables'!$K$14)),1,K3618)))</f>
        <v>1</v>
      </c>
      <c r="N3619" s="13">
        <f t="shared" si="171"/>
        <v>344256.82824139099</v>
      </c>
      <c r="O3619" s="10">
        <f ca="1">(O3618+(IF(J3618&lt;&gt;J3617,(-O3618*'inputs and tables'!$K$22-'inputs and tables'!$K$21)-O3618*'inputs and tables'!$K$22,0)*('inputs and tables'!$K$15+'inputs and tables'!$K$16)))*(IF(AND(J3618=0,'inputs and tables'!$K$16=1),(data!C3618/data!C3619-1)*'inputs and tables'!$K$18+1,1)*IF(AND(J3618=1,'inputs and tables'!$K$15=1),(data!C3619/data!C3618-1)*'inputs and tables'!$K$17+1,1))</f>
        <v>370851491.86964256</v>
      </c>
      <c r="P3619" s="10">
        <f ca="1">(P3618+(IF(K3618&lt;&gt;K3617,(-P3618*'inputs and tables'!$K$22-'inputs and tables'!$K$21)-P3618*'inputs and tables'!$K$22,0)*('inputs and tables'!$K$15+'inputs and tables'!$K$16)))*(IF(AND(K3618=0,'inputs and tables'!$K$16=1),data!C3618/data!C3619,1)*IF(AND(K3618=1,'inputs and tables'!$K$15=1),data!C3619/data!C3618,1))</f>
        <v>272281.50459909404</v>
      </c>
      <c r="R3619" s="36">
        <f ca="1">1-O3619/MAX($O$202:O3619)</f>
        <v>8.1201297382045734E-2</v>
      </c>
      <c r="S3619" s="36">
        <f>1-N3619/MAX($N$202:N3619)</f>
        <v>3.3916010083612891E-2</v>
      </c>
    </row>
    <row r="3620" spans="1:19" x14ac:dyDescent="0.4">
      <c r="A3620" s="17">
        <f t="shared" si="172"/>
        <v>3618</v>
      </c>
      <c r="B3620">
        <v>1732838400</v>
      </c>
      <c r="C3620">
        <v>97490.559999999998</v>
      </c>
      <c r="D3620" s="14">
        <f t="shared" si="170"/>
        <v>45625</v>
      </c>
      <c r="F3620">
        <f ca="1">IF(A3620&lt;$F$2,"",AVERAGE(INDIRECT("C"&amp;A3620-$F$2+3):C3620))</f>
        <v>80233.860227272715</v>
      </c>
      <c r="G3620" s="2">
        <f ca="1">IF(A3620&lt;$G$2,"",IF(A3620=$G$2,AVERAGE(INDIRECT("C"&amp;A3620-$G$2+3):C3620),G3619+(2/($G$2+3))*(C3620-G3619)))</f>
        <v>82644.264978462932</v>
      </c>
      <c r="J3620">
        <f ca="1">IF(F3620="","",IF(C3620&lt;(F3620*(1-'inputs and tables'!$K$14)),0,IF(C3620&gt;(F3620*(1+'inputs and tables'!$K$14)),1,J3619)))</f>
        <v>1</v>
      </c>
      <c r="K3620">
        <f ca="1">IF(G3620="","",IF(C3620&lt;(G3620*(1-'inputs and tables'!$K$14)),0,IF(C3620&gt;(G3620*(1+'inputs and tables'!$K$14)),1,K3619)))</f>
        <v>1</v>
      </c>
      <c r="N3620" s="13">
        <f t="shared" si="171"/>
        <v>350824.28298967268</v>
      </c>
      <c r="O3620" s="10">
        <f ca="1">(O3619+(IF(J3619&lt;&gt;J3618,(-O3619*'inputs and tables'!$K$22-'inputs and tables'!$K$21)-O3619*'inputs and tables'!$K$22,0)*('inputs and tables'!$K$15+'inputs and tables'!$K$16)))*(IF(AND(J3619=0,'inputs and tables'!$K$16=1),(data!C3619/data!C3620-1)*'inputs and tables'!$K$18+1,1)*IF(AND(J3619=1,'inputs and tables'!$K$15=1),(data!C3620/data!C3619-1)*'inputs and tables'!$K$17+1,1))</f>
        <v>386769806.13566309</v>
      </c>
      <c r="P3620" s="10">
        <f ca="1">(P3619+(IF(K3619&lt;&gt;K3618,(-P3619*'inputs and tables'!$K$22-'inputs and tables'!$K$21)-P3619*'inputs and tables'!$K$22,0)*('inputs and tables'!$K$15+'inputs and tables'!$K$16)))*(IF(AND(K3619=0,'inputs and tables'!$K$16=1),data!C3619/data!C3620,1)*IF(AND(K3619=1,'inputs and tables'!$K$15=1),data!C3620/data!C3619,1))</f>
        <v>277475.87204093527</v>
      </c>
      <c r="R3620" s="36">
        <f ca="1">1-O3620/MAX($O$202:O3620)</f>
        <v>4.1763067211394E-2</v>
      </c>
      <c r="S3620" s="36">
        <f>1-N3620/MAX($N$202:N3620)</f>
        <v>1.5485837124584623E-2</v>
      </c>
    </row>
    <row r="3621" spans="1:19" x14ac:dyDescent="0.4">
      <c r="A3621" s="17">
        <f t="shared" si="172"/>
        <v>3619</v>
      </c>
      <c r="B3621">
        <v>1732924800</v>
      </c>
      <c r="C3621">
        <v>96465.42</v>
      </c>
      <c r="D3621" s="14">
        <f t="shared" si="170"/>
        <v>45626</v>
      </c>
      <c r="F3621">
        <f ca="1">IF(A3621&lt;$F$2,"",AVERAGE(INDIRECT("C"&amp;A3621-$F$2+3):C3621))</f>
        <v>80894.38499999998</v>
      </c>
      <c r="G3621" s="2">
        <f ca="1">IF(A3621&lt;$G$2,"",IF(A3621=$G$2,AVERAGE(INDIRECT("C"&amp;A3621-$G$2+3):C3621),G3620+(2/($G$2+3))*(C3621-G3620)))</f>
        <v>83232.399234698547</v>
      </c>
      <c r="J3621">
        <f ca="1">IF(F3621="","",IF(C3621&lt;(F3621*(1-'inputs and tables'!$K$14)),0,IF(C3621&gt;(F3621*(1+'inputs and tables'!$K$14)),1,J3620)))</f>
        <v>1</v>
      </c>
      <c r="K3621">
        <f ca="1">IF(G3621="","",IF(C3621&lt;(G3621*(1-'inputs and tables'!$K$14)),0,IF(C3621&gt;(G3621*(1+'inputs and tables'!$K$14)),1,K3620)))</f>
        <v>1</v>
      </c>
      <c r="N3621" s="13">
        <f t="shared" si="171"/>
        <v>347135.26935118262</v>
      </c>
      <c r="O3621" s="10">
        <f ca="1">(O3620+(IF(J3620&lt;&gt;J3619,(-O3620*'inputs and tables'!$K$22-'inputs and tables'!$K$21)-O3620*'inputs and tables'!$K$22,0)*('inputs and tables'!$K$15+'inputs and tables'!$K$16)))*(IF(AND(J3620=0,'inputs and tables'!$K$16=1),(data!C3620/data!C3621-1)*'inputs and tables'!$K$18+1,1)*IF(AND(J3620=1,'inputs and tables'!$K$15=1),(data!C3621/data!C3620-1)*'inputs and tables'!$K$17+1,1))</f>
        <v>377619077.10211045</v>
      </c>
      <c r="P3621" s="10">
        <f ca="1">(P3620+(IF(K3620&lt;&gt;K3619,(-P3620*'inputs and tables'!$K$22-'inputs and tables'!$K$21)-P3620*'inputs and tables'!$K$22,0)*('inputs and tables'!$K$15+'inputs and tables'!$K$16)))*(IF(AND(K3620=0,'inputs and tables'!$K$16=1),data!C3620/data!C3621,1)*IF(AND(K3620=1,'inputs and tables'!$K$15=1),data!C3621/data!C3620,1))</f>
        <v>274558.13707804197</v>
      </c>
      <c r="R3621" s="36">
        <f ca="1">1-O3621/MAX($O$202:O3621)</f>
        <v>6.4434347085851162E-2</v>
      </c>
      <c r="S3621" s="36">
        <f>1-N3621/MAX($N$202:N3621)</f>
        <v>2.5838273800813605E-2</v>
      </c>
    </row>
    <row r="3622" spans="1:19" x14ac:dyDescent="0.4">
      <c r="A3622" s="17">
        <f t="shared" si="172"/>
        <v>3620</v>
      </c>
      <c r="B3622">
        <v>1733011200</v>
      </c>
      <c r="C3622">
        <v>97263.18</v>
      </c>
      <c r="D3622" s="14">
        <f t="shared" si="170"/>
        <v>45627</v>
      </c>
      <c r="F3622">
        <f ca="1">IF(A3622&lt;$F$2,"",AVERAGE(INDIRECT("C"&amp;A3622-$F$2+3):C3622))</f>
        <v>81549.772954545435</v>
      </c>
      <c r="G3622" s="2">
        <f ca="1">IF(A3622&lt;$G$2,"",IF(A3622=$G$2,AVERAGE(INDIRECT("C"&amp;A3622-$G$2+3):C3622),G3621+(2/($G$2+3))*(C3622-G3621)))</f>
        <v>83829.453735349671</v>
      </c>
      <c r="J3622">
        <f ca="1">IF(F3622="","",IF(C3622&lt;(F3622*(1-'inputs and tables'!$K$14)),0,IF(C3622&gt;(F3622*(1+'inputs and tables'!$K$14)),1,J3621)))</f>
        <v>1</v>
      </c>
      <c r="K3622">
        <f ca="1">IF(G3622="","",IF(C3622&lt;(G3622*(1-'inputs and tables'!$K$14)),0,IF(C3622&gt;(G3622*(1+'inputs and tables'!$K$14)),1,K3621)))</f>
        <v>1</v>
      </c>
      <c r="N3622" s="13">
        <f t="shared" si="171"/>
        <v>350006.04555759527</v>
      </c>
      <c r="O3622" s="10">
        <f ca="1">(O3621+(IF(J3621&lt;&gt;J3620,(-O3621*'inputs and tables'!$K$22-'inputs and tables'!$K$21)-O3621*'inputs and tables'!$K$22,0)*('inputs and tables'!$K$15+'inputs and tables'!$K$16)))*(IF(AND(J3621=0,'inputs and tables'!$K$16=1),(data!C3621/data!C3622-1)*'inputs and tables'!$K$18+1,1)*IF(AND(J3621=1,'inputs and tables'!$K$15=1),(data!C3622/data!C3621-1)*'inputs and tables'!$K$17+1,1))</f>
        <v>384645544.60347217</v>
      </c>
      <c r="P3622" s="10">
        <f ca="1">(P3621+(IF(K3621&lt;&gt;K3620,(-P3621*'inputs and tables'!$K$22-'inputs and tables'!$K$21)-P3621*'inputs and tables'!$K$22,0)*('inputs and tables'!$K$15+'inputs and tables'!$K$16)))*(IF(AND(K3621=0,'inputs and tables'!$K$16=1),data!C3621/data!C3622,1)*IF(AND(K3621=1,'inputs and tables'!$K$15=1),data!C3622/data!C3621,1))</f>
        <v>276828.70718943921</v>
      </c>
      <c r="R3622" s="36">
        <f ca="1">1-O3622/MAX($O$202:O3622)</f>
        <v>4.7026006103613183E-2</v>
      </c>
      <c r="S3622" s="36">
        <f>1-N3622/MAX($N$202:N3622)</f>
        <v>1.7782047448482774E-2</v>
      </c>
    </row>
    <row r="3623" spans="1:19" x14ac:dyDescent="0.4">
      <c r="A3623" s="17">
        <f t="shared" si="172"/>
        <v>3621</v>
      </c>
      <c r="B3623">
        <v>1733097600</v>
      </c>
      <c r="C3623">
        <v>95862.89</v>
      </c>
      <c r="D3623" s="14">
        <f t="shared" si="170"/>
        <v>45628</v>
      </c>
      <c r="F3623">
        <f ca="1">IF(A3623&lt;$F$2,"",AVERAGE(INDIRECT("C"&amp;A3623-$F$2+3):C3623))</f>
        <v>82174.753863636346</v>
      </c>
      <c r="G3623" s="2">
        <f ca="1">IF(A3623&lt;$G$2,"",IF(A3623=$G$2,AVERAGE(INDIRECT("C"&amp;A3623-$G$2+3):C3623),G3622+(2/($G$2+3))*(C3623-G3622)))</f>
        <v>84341.514852994369</v>
      </c>
      <c r="J3623">
        <f ca="1">IF(F3623="","",IF(C3623&lt;(F3623*(1-'inputs and tables'!$K$14)),0,IF(C3623&gt;(F3623*(1+'inputs and tables'!$K$14)),1,J3622)))</f>
        <v>1</v>
      </c>
      <c r="K3623">
        <f ca="1">IF(G3623="","",IF(C3623&lt;(G3623*(1-'inputs and tables'!$K$14)),0,IF(C3623&gt;(G3623*(1+'inputs and tables'!$K$14)),1,K3622)))</f>
        <v>1</v>
      </c>
      <c r="N3623" s="13">
        <f t="shared" si="171"/>
        <v>344967.03731692454</v>
      </c>
      <c r="O3623" s="10">
        <f ca="1">(O3622+(IF(J3622&lt;&gt;J3621,(-O3622*'inputs and tables'!$K$22-'inputs and tables'!$K$21)-O3622*'inputs and tables'!$K$22,0)*('inputs and tables'!$K$15+'inputs and tables'!$K$16)))*(IF(AND(J3622=0,'inputs and tables'!$K$16=1),(data!C3622/data!C3623-1)*'inputs and tables'!$K$18+1,1)*IF(AND(J3622=1,'inputs and tables'!$K$15=1),(data!C3623/data!C3622-1)*'inputs and tables'!$K$17+1,1))</f>
        <v>372185696.52202159</v>
      </c>
      <c r="P3623" s="10">
        <f ca="1">(P3622+(IF(K3622&lt;&gt;K3621,(-P3622*'inputs and tables'!$K$22-'inputs and tables'!$K$21)-P3622*'inputs and tables'!$K$22,0)*('inputs and tables'!$K$15+'inputs and tables'!$K$16)))*(IF(AND(K3622=0,'inputs and tables'!$K$16=1),data!C3622/data!C3623,1)*IF(AND(K3622=1,'inputs and tables'!$K$15=1),data!C3623/data!C3622,1))</f>
        <v>272843.22706849006</v>
      </c>
      <c r="R3623" s="36">
        <f ca="1">1-O3623/MAX($O$202:O3623)</f>
        <v>7.7895754515135529E-2</v>
      </c>
      <c r="S3623" s="36">
        <f>1-N3623/MAX($N$202:N3623)</f>
        <v>3.1922958498053045E-2</v>
      </c>
    </row>
    <row r="3624" spans="1:19" x14ac:dyDescent="0.4">
      <c r="A3624" s="17">
        <f t="shared" si="172"/>
        <v>3622</v>
      </c>
      <c r="B3624">
        <v>1733184000</v>
      </c>
      <c r="C3624">
        <v>95924.52</v>
      </c>
      <c r="D3624" s="14">
        <f t="shared" si="170"/>
        <v>45629</v>
      </c>
      <c r="F3624">
        <f ca="1">IF(A3624&lt;$F$2,"",AVERAGE(INDIRECT("C"&amp;A3624-$F$2+3):C3624))</f>
        <v>82786.337045454537</v>
      </c>
      <c r="G3624" s="2">
        <f ca="1">IF(A3624&lt;$G$2,"",IF(A3624=$G$2,AVERAGE(INDIRECT("C"&amp;A3624-$G$2+3):C3624),G3623+(2/($G$2+3))*(C3624-G3623)))</f>
        <v>84834.408689037169</v>
      </c>
      <c r="J3624">
        <f ca="1">IF(F3624="","",IF(C3624&lt;(F3624*(1-'inputs and tables'!$K$14)),0,IF(C3624&gt;(F3624*(1+'inputs and tables'!$K$14)),1,J3623)))</f>
        <v>1</v>
      </c>
      <c r="K3624">
        <f ca="1">IF(G3624="","",IF(C3624&lt;(G3624*(1-'inputs and tables'!$K$14)),0,IF(C3624&gt;(G3624*(1+'inputs and tables'!$K$14)),1,K3623)))</f>
        <v>1</v>
      </c>
      <c r="N3624" s="13">
        <f t="shared" si="171"/>
        <v>345188.81571845035</v>
      </c>
      <c r="O3624" s="10">
        <f ca="1">(O3623+(IF(J3623&lt;&gt;J3622,(-O3623*'inputs and tables'!$K$22-'inputs and tables'!$K$21)-O3623*'inputs and tables'!$K$22,0)*('inputs and tables'!$K$15+'inputs and tables'!$K$16)))*(IF(AND(J3623=0,'inputs and tables'!$K$16=1),(data!C3623/data!C3624-1)*'inputs and tables'!$K$18+1,1)*IF(AND(J3623=1,'inputs and tables'!$K$15=1),(data!C3624/data!C3623-1)*'inputs and tables'!$K$17+1,1))</f>
        <v>372724070.23548335</v>
      </c>
      <c r="P3624" s="10">
        <f ca="1">(P3623+(IF(K3623&lt;&gt;K3622,(-P3623*'inputs and tables'!$K$22-'inputs and tables'!$K$21)-P3623*'inputs and tables'!$K$22,0)*('inputs and tables'!$K$15+'inputs and tables'!$K$16)))*(IF(AND(K3623=0,'inputs and tables'!$K$16=1),data!C3623/data!C3624,1)*IF(AND(K3623=1,'inputs and tables'!$K$15=1),data!C3624/data!C3623,1))</f>
        <v>273018.63726198865</v>
      </c>
      <c r="R3624" s="36">
        <f ca="1">1-O3624/MAX($O$202:O3624)</f>
        <v>7.6561913124991832E-2</v>
      </c>
      <c r="S3624" s="36">
        <f>1-N3624/MAX($N$202:N3624)</f>
        <v>3.1300584312716428E-2</v>
      </c>
    </row>
    <row r="3625" spans="1:19" x14ac:dyDescent="0.4">
      <c r="A3625" s="17">
        <f t="shared" si="172"/>
        <v>3623</v>
      </c>
      <c r="B3625">
        <v>1733270400</v>
      </c>
      <c r="C3625">
        <v>98746.240000000005</v>
      </c>
      <c r="D3625" s="14">
        <f t="shared" si="170"/>
        <v>45630</v>
      </c>
      <c r="F3625">
        <f ca="1">IF(A3625&lt;$F$2,"",AVERAGE(INDIRECT("C"&amp;A3625-$F$2+3):C3625))</f>
        <v>83499.975454545449</v>
      </c>
      <c r="G3625" s="2">
        <f ca="1">IF(A3625&lt;$G$2,"",IF(A3625=$G$2,AVERAGE(INDIRECT("C"&amp;A3625-$G$2+3):C3625),G3624+(2/($G$2+3))*(C3625-G3624)))</f>
        <v>85426.40151078027</v>
      </c>
      <c r="J3625">
        <f ca="1">IF(F3625="","",IF(C3625&lt;(F3625*(1-'inputs and tables'!$K$14)),0,IF(C3625&gt;(F3625*(1+'inputs and tables'!$K$14)),1,J3624)))</f>
        <v>1</v>
      </c>
      <c r="K3625">
        <f ca="1">IF(G3625="","",IF(C3625&lt;(G3625*(1-'inputs and tables'!$K$14)),0,IF(C3625&gt;(G3625*(1+'inputs and tables'!$K$14)),1,K3624)))</f>
        <v>1</v>
      </c>
      <c r="N3625" s="13">
        <f t="shared" si="171"/>
        <v>355342.90546619229</v>
      </c>
      <c r="O3625" s="10">
        <f ca="1">(O3624+(IF(J3624&lt;&gt;J3623,(-O3624*'inputs and tables'!$K$22-'inputs and tables'!$K$21)-O3624*'inputs and tables'!$K$22,0)*('inputs and tables'!$K$15+'inputs and tables'!$K$16)))*(IF(AND(J3624=0,'inputs and tables'!$K$16=1),(data!C3624/data!C3625-1)*'inputs and tables'!$K$18+1,1)*IF(AND(J3624=1,'inputs and tables'!$K$15=1),(data!C3625/data!C3624-1)*'inputs and tables'!$K$17+1,1))</f>
        <v>397393223.31329858</v>
      </c>
      <c r="P3625" s="10">
        <f ca="1">(P3624+(IF(K3624&lt;&gt;K3623,(-P3624*'inputs and tables'!$K$22-'inputs and tables'!$K$21)-P3624*'inputs and tables'!$K$22,0)*('inputs and tables'!$K$15+'inputs and tables'!$K$16)))*(IF(AND(K3624=0,'inputs and tables'!$K$16=1),data!C3624/data!C3625,1)*IF(AND(K3624=1,'inputs and tables'!$K$15=1),data!C3625/data!C3624,1))</f>
        <v>281049.76579028252</v>
      </c>
      <c r="R3625" s="36">
        <f ca="1">1-O3625/MAX($O$202:O3625)</f>
        <v>1.54431463423369E-2</v>
      </c>
      <c r="S3625" s="36">
        <f>1-N3625/MAX($N$202:N3625)</f>
        <v>2.8052786783162587E-3</v>
      </c>
    </row>
    <row r="3626" spans="1:19" x14ac:dyDescent="0.4">
      <c r="A3626" s="17">
        <f t="shared" si="172"/>
        <v>3624</v>
      </c>
      <c r="B3626">
        <v>1733356800</v>
      </c>
      <c r="C3626">
        <v>97044.23</v>
      </c>
      <c r="D3626" s="14">
        <f t="shared" si="170"/>
        <v>45631</v>
      </c>
      <c r="F3626">
        <f ca="1">IF(A3626&lt;$F$2,"",AVERAGE(INDIRECT("C"&amp;A3626-$F$2+3):C3626))</f>
        <v>84174.160681818175</v>
      </c>
      <c r="G3626" s="2">
        <f ca="1">IF(A3626&lt;$G$2,"",IF(A3626=$G$2,AVERAGE(INDIRECT("C"&amp;A3626-$G$2+3):C3626),G3625+(2/($G$2+3))*(C3626-G3625)))</f>
        <v>85920.777191172601</v>
      </c>
      <c r="J3626">
        <f ca="1">IF(F3626="","",IF(C3626&lt;(F3626*(1-'inputs and tables'!$K$14)),0,IF(C3626&gt;(F3626*(1+'inputs and tables'!$K$14)),1,J3625)))</f>
        <v>1</v>
      </c>
      <c r="K3626">
        <f ca="1">IF(G3626="","",IF(C3626&lt;(G3626*(1-'inputs and tables'!$K$14)),0,IF(C3626&gt;(G3626*(1+'inputs and tables'!$K$14)),1,K3625)))</f>
        <v>1</v>
      </c>
      <c r="N3626" s="13">
        <f t="shared" si="171"/>
        <v>349218.14386987715</v>
      </c>
      <c r="O3626" s="10">
        <f ca="1">(O3625+(IF(J3625&lt;&gt;J3624,(-O3625*'inputs and tables'!$K$22-'inputs and tables'!$K$21)-O3625*'inputs and tables'!$K$22,0)*('inputs and tables'!$K$15+'inputs and tables'!$K$16)))*(IF(AND(J3625=0,'inputs and tables'!$K$16=1),(data!C3625/data!C3626-1)*'inputs and tables'!$K$18+1,1)*IF(AND(J3625=1,'inputs and tables'!$K$15=1),(data!C3626/data!C3625-1)*'inputs and tables'!$K$17+1,1))</f>
        <v>381981737.36683822</v>
      </c>
      <c r="P3626" s="10">
        <f ca="1">(P3625+(IF(K3625&lt;&gt;K3624,(-P3625*'inputs and tables'!$K$22-'inputs and tables'!$K$21)-P3625*'inputs and tables'!$K$22,0)*('inputs and tables'!$K$15+'inputs and tables'!$K$16)))*(IF(AND(K3625=0,'inputs and tables'!$K$16=1),data!C3625/data!C3626,1)*IF(AND(K3625=1,'inputs and tables'!$K$15=1),data!C3626/data!C3625,1))</f>
        <v>276205.53565177071</v>
      </c>
      <c r="R3626" s="36">
        <f ca="1">1-O3626/MAX($O$202:O3626)</f>
        <v>5.3625690038291651E-2</v>
      </c>
      <c r="S3626" s="36">
        <f>1-N3626/MAX($N$202:N3626)</f>
        <v>1.9993126920808679E-2</v>
      </c>
    </row>
    <row r="3627" spans="1:19" x14ac:dyDescent="0.4">
      <c r="A3627" s="17">
        <f t="shared" si="172"/>
        <v>3625</v>
      </c>
      <c r="B3627">
        <v>1733443200</v>
      </c>
      <c r="C3627">
        <v>99891.35</v>
      </c>
      <c r="D3627" s="14">
        <f t="shared" si="170"/>
        <v>45632</v>
      </c>
      <c r="F3627">
        <f ca="1">IF(A3627&lt;$F$2,"",AVERAGE(INDIRECT("C"&amp;A3627-$F$2+3):C3627))</f>
        <v>84930.757045454535</v>
      </c>
      <c r="G3627" s="2">
        <f ca="1">IF(A3627&lt;$G$2,"",IF(A3627=$G$2,AVERAGE(INDIRECT("C"&amp;A3627-$G$2+3):C3627),G3626+(2/($G$2+3))*(C3627-G3626)))</f>
        <v>86515.269651122697</v>
      </c>
      <c r="J3627">
        <f ca="1">IF(F3627="","",IF(C3627&lt;(F3627*(1-'inputs and tables'!$K$14)),0,IF(C3627&gt;(F3627*(1+'inputs and tables'!$K$14)),1,J3626)))</f>
        <v>1</v>
      </c>
      <c r="K3627">
        <f ca="1">IF(G3627="","",IF(C3627&lt;(G3627*(1-'inputs and tables'!$K$14)),0,IF(C3627&gt;(G3627*(1+'inputs and tables'!$K$14)),1,K3626)))</f>
        <v>1</v>
      </c>
      <c r="N3627" s="13">
        <f t="shared" si="171"/>
        <v>359463.63669077755</v>
      </c>
      <c r="O3627" s="10">
        <f ca="1">(O3626+(IF(J3626&lt;&gt;J3625,(-O3626*'inputs and tables'!$K$22-'inputs and tables'!$K$21)-O3626*'inputs and tables'!$K$22,0)*('inputs and tables'!$K$15+'inputs and tables'!$K$16)))*(IF(AND(J3626=0,'inputs and tables'!$K$16=1),(data!C3626/data!C3627-1)*'inputs and tables'!$K$18+1,1)*IF(AND(J3626=1,'inputs and tables'!$K$15=1),(data!C3627/data!C3626-1)*'inputs and tables'!$K$17+1,1))</f>
        <v>407196865.03807348</v>
      </c>
      <c r="P3627" s="10">
        <f ca="1">(P3626+(IF(K3626&lt;&gt;K3625,(-P3626*'inputs and tables'!$K$22-'inputs and tables'!$K$21)-P3626*'inputs and tables'!$K$22,0)*('inputs and tables'!$K$15+'inputs and tables'!$K$16)))*(IF(AND(K3626=0,'inputs and tables'!$K$16=1),data!C3626/data!C3627,1)*IF(AND(K3626=1,'inputs and tables'!$K$15=1),data!C3627/data!C3626,1))</f>
        <v>284308.95720156166</v>
      </c>
      <c r="R3627" s="36">
        <f ca="1">1-O3627/MAX($O$202:O3627)</f>
        <v>0</v>
      </c>
      <c r="S3627" s="36">
        <f>1-N3627/MAX($N$202:N3627)</f>
        <v>0</v>
      </c>
    </row>
    <row r="3628" spans="1:19" x14ac:dyDescent="0.4">
      <c r="A3628" s="17">
        <f t="shared" si="172"/>
        <v>3626</v>
      </c>
      <c r="B3628">
        <v>1733529600</v>
      </c>
      <c r="C3628">
        <v>99929.32</v>
      </c>
      <c r="D3628" s="14">
        <f t="shared" si="170"/>
        <v>45633</v>
      </c>
      <c r="F3628">
        <f ca="1">IF(A3628&lt;$F$2,"",AVERAGE(INDIRECT("C"&amp;A3628-$F$2+3):C3628))</f>
        <v>85652.858863636357</v>
      </c>
      <c r="G3628" s="2">
        <f ca="1">IF(A3628&lt;$G$2,"",IF(A3628=$G$2,AVERAGE(INDIRECT("C"&amp;A3628-$G$2+3):C3628),G3627+(2/($G$2+3))*(C3628-G3627)))</f>
        <v>87086.080304266419</v>
      </c>
      <c r="J3628">
        <f ca="1">IF(F3628="","",IF(C3628&lt;(F3628*(1-'inputs and tables'!$K$14)),0,IF(C3628&gt;(F3628*(1+'inputs and tables'!$K$14)),1,J3627)))</f>
        <v>1</v>
      </c>
      <c r="K3628">
        <f ca="1">IF(G3628="","",IF(C3628&lt;(G3628*(1-'inputs and tables'!$K$14)),0,IF(C3628&gt;(G3628*(1+'inputs and tables'!$K$14)),1,K3627)))</f>
        <v>1</v>
      </c>
      <c r="N3628" s="13">
        <f t="shared" si="171"/>
        <v>359600.27348951087</v>
      </c>
      <c r="O3628" s="10">
        <f ca="1">(O3627+(IF(J3627&lt;&gt;J3626,(-O3627*'inputs and tables'!$K$22-'inputs and tables'!$K$21)-O3627*'inputs and tables'!$K$22,0)*('inputs and tables'!$K$15+'inputs and tables'!$K$16)))*(IF(AND(J3627=0,'inputs and tables'!$K$16=1),(data!C3627/data!C3628-1)*'inputs and tables'!$K$18+1,1)*IF(AND(J3627=1,'inputs and tables'!$K$15=1),(data!C3628/data!C3627-1)*'inputs and tables'!$K$17+1,1))</f>
        <v>407545121.88085693</v>
      </c>
      <c r="P3628" s="10">
        <f ca="1">(P3627+(IF(K3627&lt;&gt;K3626,(-P3627*'inputs and tables'!$K$22-'inputs and tables'!$K$21)-P3627*'inputs and tables'!$K$22,0)*('inputs and tables'!$K$15+'inputs and tables'!$K$16)))*(IF(AND(K3627=0,'inputs and tables'!$K$16=1),data!C3627/data!C3628,1)*IF(AND(K3627=1,'inputs and tables'!$K$15=1),data!C3628/data!C3627,1))</f>
        <v>284417.02673015394</v>
      </c>
      <c r="R3628" s="36">
        <f ca="1">1-O3628/MAX($O$202:O3628)</f>
        <v>0</v>
      </c>
      <c r="S3628" s="36">
        <f>1-N3628/MAX($N$202:N3628)</f>
        <v>0</v>
      </c>
    </row>
    <row r="3629" spans="1:19" x14ac:dyDescent="0.4">
      <c r="A3629" s="17">
        <f t="shared" si="172"/>
        <v>3627</v>
      </c>
      <c r="B3629">
        <v>1733616000</v>
      </c>
      <c r="C3629">
        <v>101174.99</v>
      </c>
      <c r="D3629" s="14">
        <f t="shared" si="170"/>
        <v>45634</v>
      </c>
      <c r="F3629">
        <f ca="1">IF(A3629&lt;$F$2,"",AVERAGE(INDIRECT("C"&amp;A3629-$F$2+3):C3629))</f>
        <v>86439.460681818178</v>
      </c>
      <c r="G3629" s="2">
        <f ca="1">IF(A3629&lt;$G$2,"",IF(A3629=$G$2,AVERAGE(INDIRECT("C"&amp;A3629-$G$2+3):C3629),G3628+(2/($G$2+3))*(C3629-G3628)))</f>
        <v>87685.608376425298</v>
      </c>
      <c r="J3629">
        <f ca="1">IF(F3629="","",IF(C3629&lt;(F3629*(1-'inputs and tables'!$K$14)),0,IF(C3629&gt;(F3629*(1+'inputs and tables'!$K$14)),1,J3628)))</f>
        <v>1</v>
      </c>
      <c r="K3629">
        <f ca="1">IF(G3629="","",IF(C3629&lt;(G3629*(1-'inputs and tables'!$K$14)),0,IF(C3629&gt;(G3629*(1+'inputs and tables'!$K$14)),1,K3628)))</f>
        <v>1</v>
      </c>
      <c r="N3629" s="13">
        <f t="shared" si="171"/>
        <v>364082.87451869511</v>
      </c>
      <c r="O3629" s="10">
        <f ca="1">(O3628+(IF(J3628&lt;&gt;J3627,(-O3628*'inputs and tables'!$K$22-'inputs and tables'!$K$21)-O3628*'inputs and tables'!$K$22,0)*('inputs and tables'!$K$15+'inputs and tables'!$K$16)))*(IF(AND(J3628=0,'inputs and tables'!$K$16=1),(data!C3628/data!C3629-1)*'inputs and tables'!$K$18+1,1)*IF(AND(J3628=1,'inputs and tables'!$K$15=1),(data!C3629/data!C3628-1)*'inputs and tables'!$K$17+1,1))</f>
        <v>418975702.4846276</v>
      </c>
      <c r="P3629" s="10">
        <f ca="1">(P3628+(IF(K3628&lt;&gt;K3627,(-P3628*'inputs and tables'!$K$22-'inputs and tables'!$K$21)-P3628*'inputs and tables'!$K$22,0)*('inputs and tables'!$K$15+'inputs and tables'!$K$16)))*(IF(AND(K3628=0,'inputs and tables'!$K$16=1),data!C3628/data!C3629,1)*IF(AND(K3628=1,'inputs and tables'!$K$15=1),data!C3629/data!C3628,1))</f>
        <v>287962.43019819469</v>
      </c>
      <c r="R3629" s="36">
        <f ca="1">1-O3629/MAX($O$202:O3629)</f>
        <v>0</v>
      </c>
      <c r="S3629" s="36">
        <f>1-N3629/MAX($N$202:N3629)</f>
        <v>0</v>
      </c>
    </row>
    <row r="3630" spans="1:19" x14ac:dyDescent="0.4">
      <c r="A3630" s="17">
        <f t="shared" si="172"/>
        <v>3628</v>
      </c>
      <c r="B3630">
        <v>1733702400</v>
      </c>
      <c r="C3630">
        <v>97324.81</v>
      </c>
      <c r="D3630" s="14">
        <f t="shared" si="170"/>
        <v>45635</v>
      </c>
      <c r="F3630">
        <f ca="1">IF(A3630&lt;$F$2,"",AVERAGE(INDIRECT("C"&amp;A3630-$F$2+3):C3630))</f>
        <v>87128.375454545458</v>
      </c>
      <c r="G3630" s="2">
        <f ca="1">IF(A3630&lt;$G$2,"",IF(A3630=$G$2,AVERAGE(INDIRECT("C"&amp;A3630-$G$2+3):C3630),G3629+(2/($G$2+3))*(C3630-G3629)))</f>
        <v>88095.787168917843</v>
      </c>
      <c r="J3630">
        <f ca="1">IF(F3630="","",IF(C3630&lt;(F3630*(1-'inputs and tables'!$K$14)),0,IF(C3630&gt;(F3630*(1+'inputs and tables'!$K$14)),1,J3629)))</f>
        <v>1</v>
      </c>
      <c r="K3630">
        <f ca="1">IF(G3630="","",IF(C3630&lt;(G3630*(1-'inputs and tables'!$K$14)),0,IF(C3630&gt;(G3630*(1+'inputs and tables'!$K$14)),1,K3629)))</f>
        <v>1</v>
      </c>
      <c r="N3630" s="13">
        <f t="shared" si="171"/>
        <v>350227.82395912113</v>
      </c>
      <c r="O3630" s="10">
        <f ca="1">(O3629+(IF(J3629&lt;&gt;J3628,(-O3629*'inputs and tables'!$K$22-'inputs and tables'!$K$21)-O3629*'inputs and tables'!$K$22,0)*('inputs and tables'!$K$15+'inputs and tables'!$K$16)))*(IF(AND(J3629=0,'inputs and tables'!$K$16=1),(data!C3629/data!C3630-1)*'inputs and tables'!$K$18+1,1)*IF(AND(J3629=1,'inputs and tables'!$K$15=1),(data!C3630/data!C3629-1)*'inputs and tables'!$K$17+1,1))</f>
        <v>383101750.75077915</v>
      </c>
      <c r="P3630" s="10">
        <f ca="1">(P3629+(IF(K3629&lt;&gt;K3628,(-P3629*'inputs and tables'!$K$22-'inputs and tables'!$K$21)-P3629*'inputs and tables'!$K$22,0)*('inputs and tables'!$K$15+'inputs and tables'!$K$16)))*(IF(AND(K3629=0,'inputs and tables'!$K$16=1),data!C3629/data!C3630,1)*IF(AND(K3629=1,'inputs and tables'!$K$15=1),data!C3630/data!C3629,1))</f>
        <v>277004.11738293781</v>
      </c>
      <c r="R3630" s="36">
        <f ca="1">1-O3630/MAX($O$202:O3630)</f>
        <v>8.562298844803462E-2</v>
      </c>
      <c r="S3630" s="36">
        <f>1-N3630/MAX($N$202:N3630)</f>
        <v>3.8054661532459844E-2</v>
      </c>
    </row>
    <row r="3631" spans="1:19" x14ac:dyDescent="0.4">
      <c r="A3631" s="17">
        <f t="shared" si="172"/>
        <v>3629</v>
      </c>
      <c r="B3631">
        <v>1733788800</v>
      </c>
      <c r="C3631">
        <v>96660.76</v>
      </c>
      <c r="D3631" s="14">
        <f t="shared" si="170"/>
        <v>45636</v>
      </c>
      <c r="F3631">
        <f ca="1">IF(A3631&lt;$F$2,"",AVERAGE(INDIRECT("C"&amp;A3631-$F$2+3):C3631))</f>
        <v>87781.047500000001</v>
      </c>
      <c r="G3631" s="2">
        <f ca="1">IF(A3631&lt;$G$2,"",IF(A3631=$G$2,AVERAGE(INDIRECT("C"&amp;A3631-$G$2+3):C3631),G3630+(2/($G$2+3))*(C3631-G3630)))</f>
        <v>88460.254097900062</v>
      </c>
      <c r="J3631">
        <f ca="1">IF(F3631="","",IF(C3631&lt;(F3631*(1-'inputs and tables'!$K$14)),0,IF(C3631&gt;(F3631*(1+'inputs and tables'!$K$14)),1,J3630)))</f>
        <v>1</v>
      </c>
      <c r="K3631">
        <f ca="1">IF(G3631="","",IF(C3631&lt;(G3631*(1-'inputs and tables'!$K$14)),0,IF(C3631&gt;(G3631*(1+'inputs and tables'!$K$14)),1,K3630)))</f>
        <v>1</v>
      </c>
      <c r="N3631" s="13">
        <f t="shared" si="171"/>
        <v>347838.20936341782</v>
      </c>
      <c r="O3631" s="10">
        <f ca="1">(O3630+(IF(J3630&lt;&gt;J3629,(-O3630*'inputs and tables'!$K$22-'inputs and tables'!$K$21)-O3630*'inputs and tables'!$K$22,0)*('inputs and tables'!$K$15+'inputs and tables'!$K$16)))*(IF(AND(J3630=0,'inputs and tables'!$K$16=1),(data!C3630/data!C3631-1)*'inputs and tables'!$K$18+1,1)*IF(AND(J3630=1,'inputs and tables'!$K$15=1),(data!C3631/data!C3630-1)*'inputs and tables'!$K$17+1,1))</f>
        <v>377220443.46059668</v>
      </c>
      <c r="P3631" s="10">
        <f ca="1">(P3630+(IF(K3630&lt;&gt;K3629,(-P3630*'inputs and tables'!$K$22-'inputs and tables'!$K$21)-P3630*'inputs and tables'!$K$22,0)*('inputs and tables'!$K$15+'inputs and tables'!$K$16)))*(IF(AND(K3630=0,'inputs and tables'!$K$16=1),data!C3630/data!C3631,1)*IF(AND(K3630=1,'inputs and tables'!$K$15=1),data!C3631/data!C3630,1))</f>
        <v>275114.11025990167</v>
      </c>
      <c r="R3631" s="36">
        <f ca="1">1-O3631/MAX($O$202:O3631)</f>
        <v>9.9660335376042353E-2</v>
      </c>
      <c r="S3631" s="36">
        <f>1-N3631/MAX($N$202:N3631)</f>
        <v>4.4618042462865604E-2</v>
      </c>
    </row>
    <row r="3632" spans="1:19" x14ac:dyDescent="0.4">
      <c r="A3632" s="17">
        <f t="shared" si="172"/>
        <v>3630</v>
      </c>
      <c r="B3632">
        <v>1733875200</v>
      </c>
      <c r="C3632">
        <v>101202.11</v>
      </c>
      <c r="D3632" s="14">
        <f t="shared" si="170"/>
        <v>45637</v>
      </c>
      <c r="F3632">
        <f ca="1">IF(A3632&lt;$F$2,"",AVERAGE(INDIRECT("C"&amp;A3632-$F$2+3):C3632))</f>
        <v>88491.902272727282</v>
      </c>
      <c r="G3632" s="2">
        <f ca="1">IF(A3632&lt;$G$2,"",IF(A3632=$G$2,AVERAGE(INDIRECT("C"&amp;A3632-$G$2+3):C3632),G3631+(2/($G$2+3))*(C3632-G3631)))</f>
        <v>89002.460732031977</v>
      </c>
      <c r="J3632">
        <f ca="1">IF(F3632="","",IF(C3632&lt;(F3632*(1-'inputs and tables'!$K$14)),0,IF(C3632&gt;(F3632*(1+'inputs and tables'!$K$14)),1,J3631)))</f>
        <v>1</v>
      </c>
      <c r="K3632">
        <f ca="1">IF(G3632="","",IF(C3632&lt;(G3632*(1-'inputs and tables'!$K$14)),0,IF(C3632&gt;(G3632*(1+'inputs and tables'!$K$14)),1,K3631)))</f>
        <v>1</v>
      </c>
      <c r="N3632" s="13">
        <f t="shared" si="171"/>
        <v>364180.46709129581</v>
      </c>
      <c r="O3632" s="10">
        <f ca="1">(O3631+(IF(J3631&lt;&gt;J3630,(-O3631*'inputs and tables'!$K$22-'inputs and tables'!$K$21)-O3631*'inputs and tables'!$K$22,0)*('inputs and tables'!$K$15+'inputs and tables'!$K$16)))*(IF(AND(J3631=0,'inputs and tables'!$K$16=1),(data!C3631/data!C3632-1)*'inputs and tables'!$K$18+1,1)*IF(AND(J3631=1,'inputs and tables'!$K$15=1),(data!C3632/data!C3631-1)*'inputs and tables'!$K$17+1,1))</f>
        <v>417096527.99631745</v>
      </c>
      <c r="P3632" s="10">
        <f ca="1">(P3631+(IF(K3631&lt;&gt;K3630,(-P3631*'inputs and tables'!$K$22-'inputs and tables'!$K$21)-P3631*'inputs and tables'!$K$22,0)*('inputs and tables'!$K$15+'inputs and tables'!$K$16)))*(IF(AND(K3631=0,'inputs and tables'!$K$16=1),data!C3631/data!C3632,1)*IF(AND(K3631=1,'inputs and tables'!$K$15=1),data!C3632/data!C3631,1))</f>
        <v>288039.61865264352</v>
      </c>
      <c r="R3632" s="36">
        <f ca="1">1-O3632/MAX($O$202:O3632)</f>
        <v>4.4851634048613809E-3</v>
      </c>
      <c r="S3632" s="36">
        <f>1-N3632/MAX($N$202:N3632)</f>
        <v>0</v>
      </c>
    </row>
    <row r="3633" spans="1:19" x14ac:dyDescent="0.4">
      <c r="A3633" s="17">
        <f t="shared" si="172"/>
        <v>3631</v>
      </c>
      <c r="B3633">
        <v>1733961600</v>
      </c>
      <c r="C3633">
        <v>100030.47</v>
      </c>
      <c r="D3633" s="14">
        <f t="shared" si="170"/>
        <v>45638</v>
      </c>
      <c r="F3633">
        <f ca="1">IF(A3633&lt;$F$2,"",AVERAGE(INDIRECT("C"&amp;A3633-$F$2+3):C3633))</f>
        <v>89112.495909090911</v>
      </c>
      <c r="G3633" s="2">
        <f ca="1">IF(A3633&lt;$G$2,"",IF(A3633=$G$2,AVERAGE(INDIRECT("C"&amp;A3633-$G$2+3):C3633),G3632+(2/($G$2+3))*(C3633-G3632)))</f>
        <v>89471.737722158272</v>
      </c>
      <c r="J3633">
        <f ca="1">IF(F3633="","",IF(C3633&lt;(F3633*(1-'inputs and tables'!$K$14)),0,IF(C3633&gt;(F3633*(1+'inputs and tables'!$K$14)),1,J3632)))</f>
        <v>1</v>
      </c>
      <c r="K3633">
        <f ca="1">IF(G3633="","",IF(C3633&lt;(G3633*(1-'inputs and tables'!$K$14)),0,IF(C3633&gt;(G3633*(1+'inputs and tables'!$K$14)),1,K3632)))</f>
        <v>1</v>
      </c>
      <c r="N3633" s="13">
        <f t="shared" si="171"/>
        <v>359964.26643636043</v>
      </c>
      <c r="O3633" s="10">
        <f ca="1">(O3632+(IF(J3632&lt;&gt;J3631,(-O3632*'inputs and tables'!$K$22-'inputs and tables'!$K$21)-O3632*'inputs and tables'!$K$22,0)*('inputs and tables'!$K$15+'inputs and tables'!$K$16)))*(IF(AND(J3632=0,'inputs and tables'!$K$16=1),(data!C3632/data!C3633-1)*'inputs and tables'!$K$18+1,1)*IF(AND(J3632=1,'inputs and tables'!$K$15=1),(data!C3633/data!C3632-1)*'inputs and tables'!$K$17+1,1))</f>
        <v>406231678.4774822</v>
      </c>
      <c r="P3633" s="10">
        <f ca="1">(P3632+(IF(K3632&lt;&gt;K3631,(-P3632*'inputs and tables'!$K$22-'inputs and tables'!$K$21)-P3632*'inputs and tables'!$K$22,0)*('inputs and tables'!$K$15+'inputs and tables'!$K$16)))*(IF(AND(K3632=0,'inputs and tables'!$K$16=1),data!C3632/data!C3633,1)*IF(AND(K3632=1,'inputs and tables'!$K$15=1),data!C3633/data!C3632,1))</f>
        <v>284704.91803426528</v>
      </c>
      <c r="R3633" s="36">
        <f ca="1">1-O3633/MAX($O$202:O3633)</f>
        <v>3.041709562528383E-2</v>
      </c>
      <c r="S3633" s="36">
        <f>1-N3633/MAX($N$202:N3633)</f>
        <v>1.1577228972795006E-2</v>
      </c>
    </row>
    <row r="3634" spans="1:19" x14ac:dyDescent="0.4">
      <c r="A3634" s="17">
        <f t="shared" si="172"/>
        <v>3632</v>
      </c>
      <c r="B3634">
        <v>1734048000</v>
      </c>
      <c r="C3634">
        <v>101428.75</v>
      </c>
      <c r="D3634" s="14">
        <f t="shared" si="170"/>
        <v>45639</v>
      </c>
      <c r="F3634">
        <f ca="1">IF(A3634&lt;$F$2,"",AVERAGE(INDIRECT("C"&amp;A3634-$F$2+3):C3634))</f>
        <v>89773.992272727279</v>
      </c>
      <c r="G3634" s="2">
        <f ca="1">IF(A3634&lt;$G$2,"",IF(A3634=$G$2,AVERAGE(INDIRECT("C"&amp;A3634-$G$2+3):C3634),G3633+(2/($G$2+3))*(C3634-G3633)))</f>
        <v>89980.546755257921</v>
      </c>
      <c r="J3634">
        <f ca="1">IF(F3634="","",IF(C3634&lt;(F3634*(1-'inputs and tables'!$K$14)),0,IF(C3634&gt;(F3634*(1+'inputs and tables'!$K$14)),1,J3633)))</f>
        <v>1</v>
      </c>
      <c r="K3634">
        <f ca="1">IF(G3634="","",IF(C3634&lt;(G3634*(1-'inputs and tables'!$K$14)),0,IF(C3634&gt;(G3634*(1+'inputs and tables'!$K$14)),1,K3633)))</f>
        <v>1</v>
      </c>
      <c r="N3634" s="13">
        <f t="shared" si="171"/>
        <v>364996.04159919469</v>
      </c>
      <c r="O3634" s="10">
        <f ca="1">(O3633+(IF(J3633&lt;&gt;J3632,(-O3633*'inputs and tables'!$K$22-'inputs and tables'!$K$21)-O3633*'inputs and tables'!$K$22,0)*('inputs and tables'!$K$15+'inputs and tables'!$K$16)))*(IF(AND(J3633=0,'inputs and tables'!$K$16=1),(data!C3633/data!C3634-1)*'inputs and tables'!$K$18+1,1)*IF(AND(J3633=1,'inputs and tables'!$K$15=1),(data!C3634/data!C3633-1)*'inputs and tables'!$K$17+1,1))</f>
        <v>419008362.12805754</v>
      </c>
      <c r="P3634" s="10">
        <f ca="1">(P3633+(IF(K3633&lt;&gt;K3632,(-P3633*'inputs and tables'!$K$22-'inputs and tables'!$K$21)-P3633*'inputs and tables'!$K$22,0)*('inputs and tables'!$K$15+'inputs and tables'!$K$16)))*(IF(AND(K3633=0,'inputs and tables'!$K$16=1),data!C3633/data!C3634,1)*IF(AND(K3633=1,'inputs and tables'!$K$15=1),data!C3634/data!C3633,1))</f>
        <v>288684.67732949759</v>
      </c>
      <c r="R3634" s="36">
        <f ca="1">1-O3634/MAX($O$202:O3634)</f>
        <v>0</v>
      </c>
      <c r="S3634" s="36">
        <f>1-N3634/MAX($N$202:N3634)</f>
        <v>0</v>
      </c>
    </row>
    <row r="3635" spans="1:19" x14ac:dyDescent="0.4">
      <c r="A3635" s="17">
        <f t="shared" si="172"/>
        <v>3633</v>
      </c>
      <c r="B3635">
        <v>1734134400</v>
      </c>
      <c r="C3635">
        <v>101399.99</v>
      </c>
      <c r="D3635" s="14">
        <f t="shared" si="170"/>
        <v>45640</v>
      </c>
      <c r="F3635">
        <f ca="1">IF(A3635&lt;$F$2,"",AVERAGE(INDIRECT("C"&amp;A3635-$F$2+3):C3635))</f>
        <v>90483.132272727278</v>
      </c>
      <c r="G3635" s="2">
        <f ca="1">IF(A3635&lt;$G$2,"",IF(A3635=$G$2,AVERAGE(INDIRECT("C"&amp;A3635-$G$2+3):C3635),G3634+(2/($G$2+3))*(C3635-G3634)))</f>
        <v>90466.480510353329</v>
      </c>
      <c r="J3635">
        <f ca="1">IF(F3635="","",IF(C3635&lt;(F3635*(1-'inputs and tables'!$K$14)),0,IF(C3635&gt;(F3635*(1+'inputs and tables'!$K$14)),1,J3634)))</f>
        <v>1</v>
      </c>
      <c r="K3635">
        <f ca="1">IF(G3635="","",IF(C3635&lt;(G3635*(1-'inputs and tables'!$K$14)),0,IF(C3635&gt;(G3635*(1+'inputs and tables'!$K$14)),1,K3634)))</f>
        <v>1</v>
      </c>
      <c r="N3635" s="13">
        <f t="shared" si="171"/>
        <v>364892.5474108468</v>
      </c>
      <c r="O3635" s="10">
        <f ca="1">(O3634+(IF(J3634&lt;&gt;J3633,(-O3634*'inputs and tables'!$K$22-'inputs and tables'!$K$21)-O3634*'inputs and tables'!$K$22,0)*('inputs and tables'!$K$15+'inputs and tables'!$K$16)))*(IF(AND(J3634=0,'inputs and tables'!$K$16=1),(data!C3634/data!C3635-1)*'inputs and tables'!$K$18+1,1)*IF(AND(J3634=1,'inputs and tables'!$K$15=1),(data!C3635/data!C3634-1)*'inputs and tables'!$K$17+1,1))</f>
        <v>418741041.16518158</v>
      </c>
      <c r="P3635" s="10">
        <f ca="1">(P3634+(IF(K3634&lt;&gt;K3633,(-P3634*'inputs and tables'!$K$22-'inputs and tables'!$K$21)-P3634*'inputs and tables'!$K$22,0)*('inputs and tables'!$K$15+'inputs and tables'!$K$16)))*(IF(AND(K3634=0,'inputs and tables'!$K$16=1),data!C3634/data!C3635,1)*IF(AND(K3634=1,'inputs and tables'!$K$15=1),data!C3635/data!C3634,1))</f>
        <v>288602.8211366529</v>
      </c>
      <c r="R3635" s="36">
        <f ca="1">1-O3635/MAX($O$202:O3635)</f>
        <v>6.3798479228027727E-4</v>
      </c>
      <c r="S3635" s="36">
        <f>1-N3635/MAX($N$202:N3635)</f>
        <v>2.8354879656899978E-4</v>
      </c>
    </row>
    <row r="3636" spans="1:19" x14ac:dyDescent="0.4">
      <c r="A3636" s="17">
        <f t="shared" si="172"/>
        <v>3634</v>
      </c>
      <c r="B3636">
        <v>1734220800</v>
      </c>
      <c r="C3636">
        <v>104447.76</v>
      </c>
      <c r="D3636" s="14">
        <f t="shared" si="170"/>
        <v>45641</v>
      </c>
      <c r="F3636">
        <f ca="1">IF(A3636&lt;$F$2,"",AVERAGE(INDIRECT("C"&amp;A3636-$F$2+3):C3636))</f>
        <v>91278.142954545459</v>
      </c>
      <c r="G3636" s="2">
        <f ca="1">IF(A3636&lt;$G$2,"",IF(A3636=$G$2,AVERAGE(INDIRECT("C"&amp;A3636-$G$2+3):C3636),G3635+(2/($G$2+3))*(C3636-G3635)))</f>
        <v>91061.428573742553</v>
      </c>
      <c r="J3636">
        <f ca="1">IF(F3636="","",IF(C3636&lt;(F3636*(1-'inputs and tables'!$K$14)),0,IF(C3636&gt;(F3636*(1+'inputs and tables'!$K$14)),1,J3635)))</f>
        <v>1</v>
      </c>
      <c r="K3636">
        <f ca="1">IF(G3636="","",IF(C3636&lt;(G3636*(1-'inputs and tables'!$K$14)),0,IF(C3636&gt;(G3636*(1+'inputs and tables'!$K$14)),1,K3635)))</f>
        <v>1</v>
      </c>
      <c r="N3636" s="13">
        <f t="shared" si="171"/>
        <v>375860.08852423698</v>
      </c>
      <c r="O3636" s="10">
        <f ca="1">(O3635+(IF(J3635&lt;&gt;J3634,(-O3635*'inputs and tables'!$K$22-'inputs and tables'!$K$21)-O3635*'inputs and tables'!$K$22,0)*('inputs and tables'!$K$15+'inputs and tables'!$K$16)))*(IF(AND(J3635=0,'inputs and tables'!$K$16=1),(data!C3635/data!C3636-1)*'inputs and tables'!$K$18+1,1)*IF(AND(J3635=1,'inputs and tables'!$K$15=1),(data!C3636/data!C3635-1)*'inputs and tables'!$K$17+1,1))</f>
        <v>447059676.71753228</v>
      </c>
      <c r="P3636" s="10">
        <f ca="1">(P3635+(IF(K3635&lt;&gt;K3634,(-P3635*'inputs and tables'!$K$22-'inputs and tables'!$K$21)-P3635*'inputs and tables'!$K$22,0)*('inputs and tables'!$K$15+'inputs and tables'!$K$16)))*(IF(AND(K3635=0,'inputs and tables'!$K$16=1),data!C3635/data!C3636,1)*IF(AND(K3635=1,'inputs and tables'!$K$15=1),data!C3636/data!C3635,1))</f>
        <v>297277.3290944511</v>
      </c>
      <c r="R3636" s="36">
        <f ca="1">1-O3636/MAX($O$202:O3636)</f>
        <v>0</v>
      </c>
      <c r="S3636" s="36">
        <f>1-N3636/MAX($N$202:N3636)</f>
        <v>0</v>
      </c>
    </row>
    <row r="3637" spans="1:19" x14ac:dyDescent="0.4">
      <c r="A3637" s="17">
        <f t="shared" si="172"/>
        <v>3635</v>
      </c>
      <c r="B3637">
        <v>1734307200</v>
      </c>
      <c r="C3637">
        <v>106099.81</v>
      </c>
      <c r="D3637" s="14">
        <f t="shared" si="170"/>
        <v>45642</v>
      </c>
      <c r="F3637">
        <f ca="1">IF(A3637&lt;$F$2,"",AVERAGE(INDIRECT("C"&amp;A3637-$F$2+3):C3637))</f>
        <v>92113.162727272735</v>
      </c>
      <c r="G3637" s="2">
        <f ca="1">IF(A3637&lt;$G$2,"",IF(A3637=$G$2,AVERAGE(INDIRECT("C"&amp;A3637-$G$2+3):C3637),G3636+(2/($G$2+3))*(C3637-G3636)))</f>
        <v>91701.359698264147</v>
      </c>
      <c r="J3637">
        <f ca="1">IF(F3637="","",IF(C3637&lt;(F3637*(1-'inputs and tables'!$K$14)),0,IF(C3637&gt;(F3637*(1+'inputs and tables'!$K$14)),1,J3636)))</f>
        <v>1</v>
      </c>
      <c r="K3637">
        <f ca="1">IF(G3637="","",IF(C3637&lt;(G3637*(1-'inputs and tables'!$K$14)),0,IF(C3637&gt;(G3637*(1+'inputs and tables'!$K$14)),1,K3636)))</f>
        <v>1</v>
      </c>
      <c r="N3637" s="13">
        <f t="shared" si="171"/>
        <v>381805.06675303256</v>
      </c>
      <c r="O3637" s="10">
        <f ca="1">(O3636+(IF(J3636&lt;&gt;J3635,(-O3636*'inputs and tables'!$K$22-'inputs and tables'!$K$21)-O3636*'inputs and tables'!$K$22,0)*('inputs and tables'!$K$15+'inputs and tables'!$K$16)))*(IF(AND(J3636=0,'inputs and tables'!$K$16=1),(data!C3636/data!C3637-1)*'inputs and tables'!$K$18+1,1)*IF(AND(J3636=1,'inputs and tables'!$K$15=1),(data!C3637/data!C3636-1)*'inputs and tables'!$K$17+1,1))</f>
        <v>462969746.13953513</v>
      </c>
      <c r="P3637" s="10">
        <f ca="1">(P3636+(IF(K3636&lt;&gt;K3635,(-P3636*'inputs and tables'!$K$22-'inputs and tables'!$K$21)-P3636*'inputs and tables'!$K$22,0)*('inputs and tables'!$K$15+'inputs and tables'!$K$16)))*(IF(AND(K3636=0,'inputs and tables'!$K$16=1),data!C3636/data!C3637,1)*IF(AND(K3636=1,'inputs and tables'!$K$15=1),data!C3637/data!C3636,1))</f>
        <v>301979.36398280569</v>
      </c>
      <c r="R3637" s="36">
        <f ca="1">1-O3637/MAX($O$202:O3637)</f>
        <v>0</v>
      </c>
      <c r="S3637" s="36">
        <f>1-N3637/MAX($N$202:N3637)</f>
        <v>0</v>
      </c>
    </row>
    <row r="3638" spans="1:19" x14ac:dyDescent="0.4">
      <c r="A3638" s="17">
        <f t="shared" si="172"/>
        <v>3636</v>
      </c>
      <c r="B3638">
        <v>1734393600</v>
      </c>
      <c r="C3638">
        <v>106136.99</v>
      </c>
      <c r="D3638" s="14">
        <f t="shared" si="170"/>
        <v>45643</v>
      </c>
      <c r="F3638">
        <f ca="1">IF(A3638&lt;$F$2,"",AVERAGE(INDIRECT("C"&amp;A3638-$F$2+3):C3638))</f>
        <v>92963.135681818196</v>
      </c>
      <c r="G3638" s="2">
        <f ca="1">IF(A3638&lt;$G$2,"",IF(A3638=$G$2,AVERAGE(INDIRECT("C"&amp;A3638-$G$2+3):C3638),G3637+(2/($G$2+3))*(C3638-G3637)))</f>
        <v>92315.641838763549</v>
      </c>
      <c r="J3638">
        <f ca="1">IF(F3638="","",IF(C3638&lt;(F3638*(1-'inputs and tables'!$K$14)),0,IF(C3638&gt;(F3638*(1+'inputs and tables'!$K$14)),1,J3637)))</f>
        <v>1</v>
      </c>
      <c r="K3638">
        <f ca="1">IF(G3638="","",IF(C3638&lt;(G3638*(1-'inputs and tables'!$K$14)),0,IF(C3638&gt;(G3638*(1+'inputs and tables'!$K$14)),1,K3637)))</f>
        <v>1</v>
      </c>
      <c r="N3638" s="13">
        <f t="shared" si="171"/>
        <v>381938.8607002779</v>
      </c>
      <c r="O3638" s="10">
        <f ca="1">(O3637+(IF(J3637&lt;&gt;J3636,(-O3637*'inputs and tables'!$K$22-'inputs and tables'!$K$21)-O3637*'inputs and tables'!$K$22,0)*('inputs and tables'!$K$15+'inputs and tables'!$K$16)))*(IF(AND(J3637=0,'inputs and tables'!$K$16=1),(data!C3637/data!C3638-1)*'inputs and tables'!$K$18+1,1)*IF(AND(J3637=1,'inputs and tables'!$K$15=1),(data!C3638/data!C3637-1)*'inputs and tables'!$K$17+1,1))</f>
        <v>463334777.27496612</v>
      </c>
      <c r="P3638" s="10">
        <f ca="1">(P3637+(IF(K3637&lt;&gt;K3636,(-P3637*'inputs and tables'!$K$22-'inputs and tables'!$K$21)-P3637*'inputs and tables'!$K$22,0)*('inputs and tables'!$K$15+'inputs and tables'!$K$16)))*(IF(AND(K3637=0,'inputs and tables'!$K$16=1),data!C3637/data!C3638,1)*IF(AND(K3637=1,'inputs and tables'!$K$15=1),data!C3638/data!C3637,1))</f>
        <v>302085.18502765847</v>
      </c>
      <c r="R3638" s="36">
        <f ca="1">1-O3638/MAX($O$202:O3638)</f>
        <v>0</v>
      </c>
      <c r="S3638" s="36">
        <f>1-N3638/MAX($N$202:N3638)</f>
        <v>0</v>
      </c>
    </row>
    <row r="3639" spans="1:19" x14ac:dyDescent="0.4">
      <c r="A3639" s="17">
        <f t="shared" si="172"/>
        <v>3637</v>
      </c>
      <c r="B3639">
        <v>1734480000</v>
      </c>
      <c r="C3639">
        <v>100150.73</v>
      </c>
      <c r="D3639" s="14">
        <f t="shared" si="170"/>
        <v>45644</v>
      </c>
      <c r="F3639">
        <f ca="1">IF(A3639&lt;$F$2,"",AVERAGE(INDIRECT("C"&amp;A3639-$F$2+3):C3639))</f>
        <v>93698.209545454563</v>
      </c>
      <c r="G3639" s="2">
        <f ca="1">IF(A3639&lt;$G$2,"",IF(A3639=$G$2,AVERAGE(INDIRECT("C"&amp;A3639-$G$2+3):C3639),G3638+(2/($G$2+3))*(C3639-G3638)))</f>
        <v>92649.049845624671</v>
      </c>
      <c r="J3639">
        <f ca="1">IF(F3639="","",IF(C3639&lt;(F3639*(1-'inputs and tables'!$K$14)),0,IF(C3639&gt;(F3639*(1+'inputs and tables'!$K$14)),1,J3638)))</f>
        <v>1</v>
      </c>
      <c r="K3639">
        <f ca="1">IF(G3639="","",IF(C3639&lt;(G3639*(1-'inputs and tables'!$K$14)),0,IF(C3639&gt;(G3639*(1+'inputs and tables'!$K$14)),1,K3638)))</f>
        <v>1</v>
      </c>
      <c r="N3639" s="13">
        <f t="shared" si="171"/>
        <v>360397.02760084998</v>
      </c>
      <c r="O3639" s="10">
        <f ca="1">(O3638+(IF(J3638&lt;&gt;J3637,(-O3638*'inputs and tables'!$K$22-'inputs and tables'!$K$21)-O3638*'inputs and tables'!$K$22,0)*('inputs and tables'!$K$15+'inputs and tables'!$K$16)))*(IF(AND(J3638=0,'inputs and tables'!$K$16=1),(data!C3638/data!C3639-1)*'inputs and tables'!$K$18+1,1)*IF(AND(J3638=1,'inputs and tables'!$K$15=1),(data!C3639/data!C3638-1)*'inputs and tables'!$K$17+1,1))</f>
        <v>404536280.17633355</v>
      </c>
      <c r="P3639" s="10">
        <f ca="1">(P3638+(IF(K3638&lt;&gt;K3637,(-P3638*'inputs and tables'!$K$22-'inputs and tables'!$K$21)-P3638*'inputs and tables'!$K$22,0)*('inputs and tables'!$K$15+'inputs and tables'!$K$16)))*(IF(AND(K3638=0,'inputs and tables'!$K$16=1),data!C3638/data!C3639,1)*IF(AND(K3638=1,'inputs and tables'!$K$15=1),data!C3639/data!C3638,1))</f>
        <v>285047.19987541635</v>
      </c>
      <c r="R3639" s="36">
        <f ca="1">1-O3639/MAX($O$202:O3639)</f>
        <v>0.12690283566549243</v>
      </c>
      <c r="S3639" s="36">
        <f>1-N3639/MAX($N$202:N3639)</f>
        <v>5.6401260295774525E-2</v>
      </c>
    </row>
    <row r="3640" spans="1:19" x14ac:dyDescent="0.4">
      <c r="A3640" s="17">
        <f t="shared" si="172"/>
        <v>3638</v>
      </c>
      <c r="B3640">
        <v>1734566400</v>
      </c>
      <c r="C3640">
        <v>97372.21</v>
      </c>
      <c r="D3640" s="14">
        <f t="shared" ref="D3640:D3703" si="173">(B3640/86400)+DATE(1970,1,1)</f>
        <v>45645</v>
      </c>
      <c r="F3640">
        <f ca="1">IF(A3640&lt;$F$2,"",AVERAGE(INDIRECT("C"&amp;A3640-$F$2+3):C3640))</f>
        <v>94334.379545454562</v>
      </c>
      <c r="G3640" s="2">
        <f ca="1">IF(A3640&lt;$G$2,"",IF(A3640=$G$2,AVERAGE(INDIRECT("C"&amp;A3640-$G$2+3):C3640),G3639+(2/($G$2+3))*(C3640-G3639)))</f>
        <v>92850.035384108734</v>
      </c>
      <c r="J3640">
        <f ca="1">IF(F3640="","",IF(C3640&lt;(F3640*(1-'inputs and tables'!$K$14)),0,IF(C3640&gt;(F3640*(1+'inputs and tables'!$K$14)),1,J3639)))</f>
        <v>1</v>
      </c>
      <c r="K3640">
        <f ca="1">IF(G3640="","",IF(C3640&lt;(G3640*(1-'inputs and tables'!$K$14)),0,IF(C3640&gt;(G3640*(1+'inputs and tables'!$K$14)),1,K3639)))</f>
        <v>1</v>
      </c>
      <c r="N3640" s="13">
        <f t="shared" ref="N3640:N3703" si="174">(C3640/C3639)*N3639</f>
        <v>350398.39504840114</v>
      </c>
      <c r="O3640" s="10">
        <f ca="1">(O3639+(IF(J3639&lt;&gt;J3638,(-O3639*'inputs and tables'!$K$22-'inputs and tables'!$K$21)-O3639*'inputs and tables'!$K$22,0)*('inputs and tables'!$K$15+'inputs and tables'!$K$16)))*(IF(AND(J3639=0,'inputs and tables'!$K$16=1),(data!C3639/data!C3640-1)*'inputs and tables'!$K$18+1,1)*IF(AND(J3639=1,'inputs and tables'!$K$15=1),(data!C3640/data!C3639-1)*'inputs and tables'!$K$17+1,1))</f>
        <v>379284069.56648606</v>
      </c>
      <c r="P3640" s="10">
        <f ca="1">(P3639+(IF(K3639&lt;&gt;K3638,(-P3639*'inputs and tables'!$K$22-'inputs and tables'!$K$21)-P3639*'inputs and tables'!$K$22,0)*('inputs and tables'!$K$15+'inputs and tables'!$K$16)))*(IF(AND(K3639=0,'inputs and tables'!$K$16=1),data!C3639/data!C3640,1)*IF(AND(K3639=1,'inputs and tables'!$K$15=1),data!C3640/data!C3639,1))</f>
        <v>277139.02640730643</v>
      </c>
      <c r="R3640" s="36">
        <f ca="1">1-O3640/MAX($O$202:O3640)</f>
        <v>0.18140383979551822</v>
      </c>
      <c r="S3640" s="36">
        <f>1-N3640/MAX($N$202:N3640)</f>
        <v>8.2579880963272179E-2</v>
      </c>
    </row>
    <row r="3641" spans="1:19" x14ac:dyDescent="0.4">
      <c r="A3641" s="17">
        <f t="shared" si="172"/>
        <v>3639</v>
      </c>
      <c r="B3641">
        <v>1734652800</v>
      </c>
      <c r="C3641">
        <v>97765</v>
      </c>
      <c r="D3641" s="14">
        <f t="shared" si="173"/>
        <v>45646</v>
      </c>
      <c r="F3641">
        <f ca="1">IF(A3641&lt;$F$2,"",AVERAGE(INDIRECT("C"&amp;A3641-$F$2+3):C3641))</f>
        <v>94837.071590909109</v>
      </c>
      <c r="G3641" s="2">
        <f ca="1">IF(A3641&lt;$G$2,"",IF(A3641=$G$2,AVERAGE(INDIRECT("C"&amp;A3641-$G$2+3):C3641),G3640+(2/($G$2+3))*(C3641-G3640)))</f>
        <v>93059.182814572196</v>
      </c>
      <c r="J3641">
        <f ca="1">IF(F3641="","",IF(C3641&lt;(F3641*(1-'inputs and tables'!$K$14)),0,IF(C3641&gt;(F3641*(1+'inputs and tables'!$K$14)),1,J3640)))</f>
        <v>1</v>
      </c>
      <c r="K3641">
        <f ca="1">IF(G3641="","",IF(C3641&lt;(G3641*(1-'inputs and tables'!$K$14)),0,IF(C3641&gt;(G3641*(1+'inputs and tables'!$K$14)),1,K3640)))</f>
        <v>1</v>
      </c>
      <c r="N3641" s="13">
        <f t="shared" si="174"/>
        <v>351811.86800532648</v>
      </c>
      <c r="O3641" s="10">
        <f ca="1">(O3640+(IF(J3640&lt;&gt;J3639,(-O3640*'inputs and tables'!$K$22-'inputs and tables'!$K$21)-O3640*'inputs and tables'!$K$22,0)*('inputs and tables'!$K$15+'inputs and tables'!$K$16)))*(IF(AND(J3640=0,'inputs and tables'!$K$16=1),(data!C3640/data!C3641-1)*'inputs and tables'!$K$18+1,1)*IF(AND(J3640=1,'inputs and tables'!$K$15=1),(data!C3641/data!C3640-1)*'inputs and tables'!$K$17+1,1))</f>
        <v>382726558.20663595</v>
      </c>
      <c r="P3641" s="10">
        <f ca="1">(P3640+(IF(K3640&lt;&gt;K3639,(-P3640*'inputs and tables'!$K$22-'inputs and tables'!$K$21)-P3640*'inputs and tables'!$K$22,0)*('inputs and tables'!$K$15+'inputs and tables'!$K$16)))*(IF(AND(K3640=0,'inputs and tables'!$K$16=1),data!C3640/data!C3641,1)*IF(AND(K3640=1,'inputs and tables'!$K$15=1),data!C3641/data!C3640,1))</f>
        <v>278256.97821493738</v>
      </c>
      <c r="R3641" s="36">
        <f ca="1">1-O3641/MAX($O$202:O3641)</f>
        <v>0.17397403135248191</v>
      </c>
      <c r="S3641" s="36">
        <f>1-N3641/MAX($N$202:N3641)</f>
        <v>7.8879097664254827E-2</v>
      </c>
    </row>
    <row r="3642" spans="1:19" x14ac:dyDescent="0.4">
      <c r="A3642" s="17">
        <f t="shared" si="172"/>
        <v>3640</v>
      </c>
      <c r="B3642">
        <v>1734739200</v>
      </c>
      <c r="C3642">
        <v>97230.080000000002</v>
      </c>
      <c r="D3642" s="14">
        <f t="shared" si="173"/>
        <v>45647</v>
      </c>
      <c r="F3642">
        <f ca="1">IF(A3642&lt;$F$2,"",AVERAGE(INDIRECT("C"&amp;A3642-$F$2+3):C3642))</f>
        <v>95321.391590909116</v>
      </c>
      <c r="G3642" s="2">
        <f ca="1">IF(A3642&lt;$G$2,"",IF(A3642=$G$2,AVERAGE(INDIRECT("C"&amp;A3642-$G$2+3):C3642),G3641+(2/($G$2+3))*(C3642-G3641)))</f>
        <v>93236.667801186151</v>
      </c>
      <c r="J3642">
        <f ca="1">IF(F3642="","",IF(C3642&lt;(F3642*(1-'inputs and tables'!$K$14)),0,IF(C3642&gt;(F3642*(1+'inputs and tables'!$K$14)),1,J3641)))</f>
        <v>1</v>
      </c>
      <c r="K3642">
        <f ca="1">IF(G3642="","",IF(C3642&lt;(G3642*(1-'inputs and tables'!$K$14)),0,IF(C3642&gt;(G3642*(1+'inputs and tables'!$K$14)),1,K3641)))</f>
        <v>1</v>
      </c>
      <c r="N3642" s="13">
        <f t="shared" si="174"/>
        <v>349886.93367879442</v>
      </c>
      <c r="O3642" s="10">
        <f ca="1">(O3641+(IF(J3641&lt;&gt;J3640,(-O3641*'inputs and tables'!$K$22-'inputs and tables'!$K$21)-O3641*'inputs and tables'!$K$22,0)*('inputs and tables'!$K$15+'inputs and tables'!$K$16)))*(IF(AND(J3641=0,'inputs and tables'!$K$16=1),(data!C3641/data!C3642-1)*'inputs and tables'!$K$18+1,1)*IF(AND(J3641=1,'inputs and tables'!$K$15=1),(data!C3642/data!C3641-1)*'inputs and tables'!$K$17+1,1))</f>
        <v>378014869.93720663</v>
      </c>
      <c r="P3642" s="10">
        <f ca="1">(P3641+(IF(K3641&lt;&gt;K3640,(-P3641*'inputs and tables'!$K$22-'inputs and tables'!$K$21)-P3641*'inputs and tables'!$K$22,0)*('inputs and tables'!$K$15+'inputs and tables'!$K$16)))*(IF(AND(K3641=0,'inputs and tables'!$K$16=1),data!C3641/data!C3642,1)*IF(AND(K3641=1,'inputs and tables'!$K$15=1),data!C3642/data!C3641,1))</f>
        <v>276734.49856693723</v>
      </c>
      <c r="R3642" s="36">
        <f ca="1">1-O3642/MAX($O$202:O3642)</f>
        <v>0.18414311103421965</v>
      </c>
      <c r="S3642" s="36">
        <f>1-N3642/MAX($N$202:N3642)</f>
        <v>8.3918999398796101E-2</v>
      </c>
    </row>
    <row r="3643" spans="1:19" x14ac:dyDescent="0.4">
      <c r="A3643" s="17">
        <f t="shared" si="172"/>
        <v>3641</v>
      </c>
      <c r="B3643">
        <v>1734825600</v>
      </c>
      <c r="C3643">
        <v>95087.75</v>
      </c>
      <c r="D3643" s="14">
        <f t="shared" si="173"/>
        <v>45648</v>
      </c>
      <c r="F3643">
        <f ca="1">IF(A3643&lt;$F$2,"",AVERAGE(INDIRECT("C"&amp;A3643-$F$2+3):C3643))</f>
        <v>95742.323863636382</v>
      </c>
      <c r="G3643" s="2">
        <f ca="1">IF(A3643&lt;$G$2,"",IF(A3643=$G$2,AVERAGE(INDIRECT("C"&amp;A3643-$G$2+3):C3643),G3642+(2/($G$2+3))*(C3643-G3642)))</f>
        <v>93315.437256454825</v>
      </c>
      <c r="J3643">
        <f ca="1">IF(F3643="","",IF(C3643&lt;(F3643*(1-'inputs and tables'!$K$14)),0,IF(C3643&gt;(F3643*(1+'inputs and tables'!$K$14)),1,J3642)))</f>
        <v>0</v>
      </c>
      <c r="K3643">
        <f ca="1">IF(G3643="","",IF(C3643&lt;(G3643*(1-'inputs and tables'!$K$14)),0,IF(C3643&gt;(G3643*(1+'inputs and tables'!$K$14)),1,K3642)))</f>
        <v>1</v>
      </c>
      <c r="N3643" s="13">
        <f t="shared" si="174"/>
        <v>342177.66022526962</v>
      </c>
      <c r="O3643" s="10">
        <f ca="1">(O3642+(IF(J3642&lt;&gt;J3641,(-O3642*'inputs and tables'!$K$22-'inputs and tables'!$K$21)-O3642*'inputs and tables'!$K$22,0)*('inputs and tables'!$K$15+'inputs and tables'!$K$16)))*(IF(AND(J3642=0,'inputs and tables'!$K$16=1),(data!C3642/data!C3643-1)*'inputs and tables'!$K$18+1,1)*IF(AND(J3642=1,'inputs and tables'!$K$15=1),(data!C3643/data!C3642-1)*'inputs and tables'!$K$17+1,1))</f>
        <v>359274544.49776137</v>
      </c>
      <c r="P3643" s="10">
        <f ca="1">(P3642+(IF(K3642&lt;&gt;K3641,(-P3642*'inputs and tables'!$K$22-'inputs and tables'!$K$21)-P3642*'inputs and tables'!$K$22,0)*('inputs and tables'!$K$15+'inputs and tables'!$K$16)))*(IF(AND(K3642=0,'inputs and tables'!$K$16=1),data!C3642/data!C3643,1)*IF(AND(K3642=1,'inputs and tables'!$K$15=1),data!C3643/data!C3642,1))</f>
        <v>270637.03759277257</v>
      </c>
      <c r="R3643" s="36">
        <f ca="1">1-O3643/MAX($O$202:O3643)</f>
        <v>0.22458973053829323</v>
      </c>
      <c r="S3643" s="36">
        <f>1-N3643/MAX($N$202:N3643)</f>
        <v>0.10410357406970017</v>
      </c>
    </row>
    <row r="3644" spans="1:19" x14ac:dyDescent="0.4">
      <c r="A3644" s="17">
        <f t="shared" si="172"/>
        <v>3642</v>
      </c>
      <c r="B3644">
        <v>1734912000</v>
      </c>
      <c r="C3644">
        <v>94764.56</v>
      </c>
      <c r="D3644" s="14">
        <f t="shared" si="173"/>
        <v>45649</v>
      </c>
      <c r="F3644">
        <f ca="1">IF(A3644&lt;$F$2,"",AVERAGE(INDIRECT("C"&amp;A3644-$F$2+3):C3644))</f>
        <v>96152.517045454573</v>
      </c>
      <c r="G3644" s="2">
        <f ca="1">IF(A3644&lt;$G$2,"",IF(A3644=$G$2,AVERAGE(INDIRECT("C"&amp;A3644-$G$2+3):C3644),G3643+(2/($G$2+3))*(C3644-G3643)))</f>
        <v>93377.102054052491</v>
      </c>
      <c r="J3644">
        <f ca="1">IF(F3644="","",IF(C3644&lt;(F3644*(1-'inputs and tables'!$K$14)),0,IF(C3644&gt;(F3644*(1+'inputs and tables'!$K$14)),1,J3643)))</f>
        <v>0</v>
      </c>
      <c r="K3644">
        <f ca="1">IF(G3644="","",IF(C3644&lt;(G3644*(1-'inputs and tables'!$K$14)),0,IF(C3644&gt;(G3644*(1+'inputs and tables'!$K$14)),1,K3643)))</f>
        <v>1</v>
      </c>
      <c r="N3644" s="13">
        <f t="shared" si="174"/>
        <v>341014.64608298306</v>
      </c>
      <c r="O3644" s="10">
        <f ca="1">(O3643+(IF(J3643&lt;&gt;J3642,(-O3643*'inputs and tables'!$K$22-'inputs and tables'!$K$21)-O3643*'inputs and tables'!$K$22,0)*('inputs and tables'!$K$15+'inputs and tables'!$K$16)))*(IF(AND(J3643=0,'inputs and tables'!$K$16=1),(data!C3643/data!C3644-1)*'inputs and tables'!$K$18+1,1)*IF(AND(J3643=1,'inputs and tables'!$K$15=1),(data!C3644/data!C3643-1)*'inputs and tables'!$K$17+1,1))</f>
        <v>359778833.48405641</v>
      </c>
      <c r="P3644" s="10">
        <f ca="1">(P3643+(IF(K3643&lt;&gt;K3642,(-P3643*'inputs and tables'!$K$22-'inputs and tables'!$K$21)-P3643*'inputs and tables'!$K$22,0)*('inputs and tables'!$K$15+'inputs and tables'!$K$16)))*(IF(AND(K3643=0,'inputs and tables'!$K$16=1),data!C3643/data!C3644,1)*IF(AND(K3643=1,'inputs and tables'!$K$15=1),data!C3644/data!C3643,1))</f>
        <v>269717.18004877126</v>
      </c>
      <c r="R3644" s="36">
        <f ca="1">1-O3644/MAX($O$202:O3644)</f>
        <v>0.22350134043457393</v>
      </c>
      <c r="S3644" s="36">
        <f>1-N3644/MAX($N$202:N3644)</f>
        <v>0.1071486010673568</v>
      </c>
    </row>
    <row r="3645" spans="1:19" x14ac:dyDescent="0.4">
      <c r="A3645" s="17">
        <f t="shared" si="172"/>
        <v>3643</v>
      </c>
      <c r="B3645">
        <v>1734998400</v>
      </c>
      <c r="C3645">
        <v>98594.47</v>
      </c>
      <c r="D3645" s="14">
        <f t="shared" si="173"/>
        <v>45650</v>
      </c>
      <c r="F3645">
        <f ca="1">IF(A3645&lt;$F$2,"",AVERAGE(INDIRECT("C"&amp;A3645-$F$2+3):C3645))</f>
        <v>96565.370454545453</v>
      </c>
      <c r="G3645" s="2">
        <f ca="1">IF(A3645&lt;$G$2,"",IF(A3645=$G$2,AVERAGE(INDIRECT("C"&amp;A3645-$G$2+3):C3645),G3644+(2/($G$2+3))*(C3645-G3644)))</f>
        <v>93599.11771132685</v>
      </c>
      <c r="J3645">
        <f ca="1">IF(F3645="","",IF(C3645&lt;(F3645*(1-'inputs and tables'!$K$14)),0,IF(C3645&gt;(F3645*(1+'inputs and tables'!$K$14)),1,J3644)))</f>
        <v>1</v>
      </c>
      <c r="K3645">
        <f ca="1">IF(G3645="","",IF(C3645&lt;(G3645*(1-'inputs and tables'!$K$14)),0,IF(C3645&gt;(G3645*(1+'inputs and tables'!$K$14)),1,K3644)))</f>
        <v>1</v>
      </c>
      <c r="N3645" s="13">
        <f t="shared" si="174"/>
        <v>354796.75411133963</v>
      </c>
      <c r="O3645" s="10">
        <f ca="1">(O3644+(IF(J3644&lt;&gt;J3643,(-O3644*'inputs and tables'!$K$22-'inputs and tables'!$K$21)-O3644*'inputs and tables'!$K$22,0)*('inputs and tables'!$K$15+'inputs and tables'!$K$16)))*(IF(AND(J3644=0,'inputs and tables'!$K$16=1),(data!C3644/data!C3645-1)*'inputs and tables'!$K$18+1,1)*IF(AND(J3644=1,'inputs and tables'!$K$15=1),(data!C3645/data!C3644-1)*'inputs and tables'!$K$17+1,1))</f>
        <v>345803196.18767536</v>
      </c>
      <c r="P3645" s="10">
        <f ca="1">(P3644+(IF(K3644&lt;&gt;K3643,(-P3644*'inputs and tables'!$K$22-'inputs and tables'!$K$21)-P3644*'inputs and tables'!$K$22,0)*('inputs and tables'!$K$15+'inputs and tables'!$K$16)))*(IF(AND(K3644=0,'inputs and tables'!$K$16=1),data!C3644/data!C3645,1)*IF(AND(K3644=1,'inputs and tables'!$K$15=1),data!C3645/data!C3644,1))</f>
        <v>280617.80075592792</v>
      </c>
      <c r="R3645" s="36">
        <f ca="1">1-O3645/MAX($O$202:O3645)</f>
        <v>0.25366449239691247</v>
      </c>
      <c r="S3645" s="36">
        <f>1-N3645/MAX($N$202:N3645)</f>
        <v>7.1064008881352669E-2</v>
      </c>
    </row>
    <row r="3646" spans="1:19" x14ac:dyDescent="0.4">
      <c r="A3646" s="17">
        <f t="shared" si="172"/>
        <v>3644</v>
      </c>
      <c r="B3646">
        <v>1735084800</v>
      </c>
      <c r="C3646">
        <v>99346.28</v>
      </c>
      <c r="D3646" s="14">
        <f t="shared" si="173"/>
        <v>45651</v>
      </c>
      <c r="F3646">
        <f ca="1">IF(A3646&lt;$F$2,"",AVERAGE(INDIRECT("C"&amp;A3646-$F$2+3):C3646))</f>
        <v>96805.723863636376</v>
      </c>
      <c r="G3646" s="2">
        <f ca="1">IF(A3646&lt;$G$2,"",IF(A3646=$G$2,AVERAGE(INDIRECT("C"&amp;A3646-$G$2+3):C3646),G3645+(2/($G$2+3))*(C3646-G3645)))</f>
        <v>93843.677808717199</v>
      </c>
      <c r="J3646">
        <f ca="1">IF(F3646="","",IF(C3646&lt;(F3646*(1-'inputs and tables'!$K$14)),0,IF(C3646&gt;(F3646*(1+'inputs and tables'!$K$14)),1,J3645)))</f>
        <v>1</v>
      </c>
      <c r="K3646">
        <f ca="1">IF(G3646="","",IF(C3646&lt;(G3646*(1-'inputs and tables'!$K$14)),0,IF(C3646&gt;(G3646*(1+'inputs and tables'!$K$14)),1,K3645)))</f>
        <v>1</v>
      </c>
      <c r="N3646" s="13">
        <f t="shared" si="174"/>
        <v>357502.17712044396</v>
      </c>
      <c r="O3646" s="10">
        <f ca="1">(O3645+(IF(J3645&lt;&gt;J3644,(-O3645*'inputs and tables'!$K$22-'inputs and tables'!$K$21)-O3645*'inputs and tables'!$K$22,0)*('inputs and tables'!$K$15+'inputs and tables'!$K$16)))*(IF(AND(J3645=0,'inputs and tables'!$K$16=1),(data!C3645/data!C3646-1)*'inputs and tables'!$K$18+1,1)*IF(AND(J3645=1,'inputs and tables'!$K$15=1),(data!C3646/data!C3645-1)*'inputs and tables'!$K$17+1,1))</f>
        <v>351032624.46112877</v>
      </c>
      <c r="P3646" s="10">
        <f ca="1">(P3645+(IF(K3645&lt;&gt;K3644,(-P3645*'inputs and tables'!$K$22-'inputs and tables'!$K$21)-P3645*'inputs and tables'!$K$22,0)*('inputs and tables'!$K$15+'inputs and tables'!$K$16)))*(IF(AND(K3645=0,'inputs and tables'!$K$16=1),data!C3645/data!C3646,1)*IF(AND(K3645=1,'inputs and tables'!$K$15=1),data!C3646/data!C3645,1))</f>
        <v>282757.58880678227</v>
      </c>
      <c r="R3646" s="36">
        <f ca="1">1-O3646/MAX($O$202:O3646)</f>
        <v>0.24237799172841201</v>
      </c>
      <c r="S3646" s="36">
        <f>1-N3646/MAX($N$202:N3646)</f>
        <v>6.3980615994480683E-2</v>
      </c>
    </row>
    <row r="3647" spans="1:19" x14ac:dyDescent="0.4">
      <c r="A3647" s="17">
        <f t="shared" si="172"/>
        <v>3645</v>
      </c>
      <c r="B3647">
        <v>1735171200</v>
      </c>
      <c r="C3647">
        <v>95669.49</v>
      </c>
      <c r="D3647" s="14">
        <f t="shared" si="173"/>
        <v>45652</v>
      </c>
      <c r="F3647">
        <f ca="1">IF(A3647&lt;$F$2,"",AVERAGE(INDIRECT("C"&amp;A3647-$F$2+3):C3647))</f>
        <v>96979.225227272735</v>
      </c>
      <c r="G3647" s="2">
        <f ca="1">IF(A3647&lt;$G$2,"",IF(A3647=$G$2,AVERAGE(INDIRECT("C"&amp;A3647-$G$2+3):C3647),G3646+(2/($G$2+3))*(C3647-G3646)))</f>
        <v>93921.371944516461</v>
      </c>
      <c r="J3647">
        <f ca="1">IF(F3647="","",IF(C3647&lt;(F3647*(1-'inputs and tables'!$K$14)),0,IF(C3647&gt;(F3647*(1+'inputs and tables'!$K$14)),1,J3646)))</f>
        <v>0</v>
      </c>
      <c r="K3647">
        <f ca="1">IF(G3647="","",IF(C3647&lt;(G3647*(1-'inputs and tables'!$K$14)),0,IF(C3647&gt;(G3647*(1+'inputs and tables'!$K$14)),1,K3646)))</f>
        <v>1</v>
      </c>
      <c r="N3647" s="13">
        <f t="shared" si="174"/>
        <v>344271.07848429296</v>
      </c>
      <c r="O3647" s="10">
        <f ca="1">(O3646+(IF(J3646&lt;&gt;J3645,(-O3646*'inputs and tables'!$K$22-'inputs and tables'!$K$21)-O3646*'inputs and tables'!$K$22,0)*('inputs and tables'!$K$15+'inputs and tables'!$K$16)))*(IF(AND(J3646=0,'inputs and tables'!$K$16=1),(data!C3646/data!C3647-1)*'inputs and tables'!$K$18+1,1)*IF(AND(J3646=1,'inputs and tables'!$K$15=1),(data!C3647/data!C3646-1)*'inputs and tables'!$K$17+1,1))</f>
        <v>321801386.03521115</v>
      </c>
      <c r="P3647" s="10">
        <f ca="1">(P3646+(IF(K3646&lt;&gt;K3645,(-P3646*'inputs and tables'!$K$22-'inputs and tables'!$K$21)-P3646*'inputs and tables'!$K$22,0)*('inputs and tables'!$K$15+'inputs and tables'!$K$16)))*(IF(AND(K3646=0,'inputs and tables'!$K$16=1),data!C3646/data!C3647,1)*IF(AND(K3646=1,'inputs and tables'!$K$15=1),data!C3647/data!C3646,1))</f>
        <v>272292.77547961101</v>
      </c>
      <c r="R3647" s="36">
        <f ca="1">1-O3647/MAX($O$202:O3647)</f>
        <v>0.30546679891408612</v>
      </c>
      <c r="S3647" s="36">
        <f>1-N3647/MAX($N$202:N3647)</f>
        <v>9.8622544317490402E-2</v>
      </c>
    </row>
    <row r="3648" spans="1:19" x14ac:dyDescent="0.4">
      <c r="A3648" s="17">
        <f t="shared" si="172"/>
        <v>3646</v>
      </c>
      <c r="B3648">
        <v>1735257600</v>
      </c>
      <c r="C3648">
        <v>94171.89</v>
      </c>
      <c r="D3648" s="14">
        <f t="shared" si="173"/>
        <v>45653</v>
      </c>
      <c r="F3648">
        <f ca="1">IF(A3648&lt;$F$2,"",AVERAGE(INDIRECT("C"&amp;A3648-$F$2+3):C3648))</f>
        <v>97062.817727272733</v>
      </c>
      <c r="G3648" s="2">
        <f ca="1">IF(A3648&lt;$G$2,"",IF(A3648=$G$2,AVERAGE(INDIRECT("C"&amp;A3648-$G$2+3):C3648),G3647+(2/($G$2+3))*(C3648-G3647)))</f>
        <v>93932.032287302995</v>
      </c>
      <c r="J3648">
        <f ca="1">IF(F3648="","",IF(C3648&lt;(F3648*(1-'inputs and tables'!$K$14)),0,IF(C3648&gt;(F3648*(1+'inputs and tables'!$K$14)),1,J3647)))</f>
        <v>0</v>
      </c>
      <c r="K3648">
        <f ca="1">IF(G3648="","",IF(C3648&lt;(G3648*(1-'inputs and tables'!$K$14)),0,IF(C3648&gt;(G3648*(1+'inputs and tables'!$K$14)),1,K3647)))</f>
        <v>1</v>
      </c>
      <c r="N3648" s="13">
        <f t="shared" si="174"/>
        <v>338881.89571413206</v>
      </c>
      <c r="O3648" s="10">
        <f ca="1">(O3647+(IF(J3647&lt;&gt;J3646,(-O3647*'inputs and tables'!$K$22-'inputs and tables'!$K$21)-O3647*'inputs and tables'!$K$22,0)*('inputs and tables'!$K$15+'inputs and tables'!$K$16)))*(IF(AND(J3647=0,'inputs and tables'!$K$16=1),(data!C3647/data!C3648-1)*'inputs and tables'!$K$18+1,1)*IF(AND(J3647=1,'inputs and tables'!$K$15=1),(data!C3648/data!C3647-1)*'inputs and tables'!$K$17+1,1))</f>
        <v>326265102.40279996</v>
      </c>
      <c r="P3648" s="10">
        <f ca="1">(P3647+(IF(K3647&lt;&gt;K3646,(-P3647*'inputs and tables'!$K$22-'inputs and tables'!$K$21)-P3647*'inputs and tables'!$K$22,0)*('inputs and tables'!$K$15+'inputs and tables'!$K$16)))*(IF(AND(K3647=0,'inputs and tables'!$K$16=1),data!C3647/data!C3648,1)*IF(AND(K3647=1,'inputs and tables'!$K$15=1),data!C3648/data!C3647,1))</f>
        <v>268030.33339323354</v>
      </c>
      <c r="R3648" s="36">
        <f ca="1">1-O3648/MAX($O$202:O3648)</f>
        <v>0.29583290871952428</v>
      </c>
      <c r="S3648" s="36">
        <f>1-N3648/MAX($N$202:N3648)</f>
        <v>0.11273261093988107</v>
      </c>
    </row>
    <row r="3649" spans="1:19" x14ac:dyDescent="0.4">
      <c r="A3649" s="17">
        <f t="shared" si="172"/>
        <v>3647</v>
      </c>
      <c r="B3649">
        <v>1735344000</v>
      </c>
      <c r="C3649">
        <v>95130.82</v>
      </c>
      <c r="D3649" s="14">
        <f t="shared" si="173"/>
        <v>45654</v>
      </c>
      <c r="F3649">
        <f ca="1">IF(A3649&lt;$F$2,"",AVERAGE(INDIRECT("C"&amp;A3649-$F$2+3):C3649))</f>
        <v>97239.872727272741</v>
      </c>
      <c r="G3649" s="2">
        <f ca="1">IF(A3649&lt;$G$2,"",IF(A3649=$G$2,AVERAGE(INDIRECT("C"&amp;A3649-$G$2+3):C3649),G3648+(2/($G$2+3))*(C3649-G3648)))</f>
        <v>93983.044530396481</v>
      </c>
      <c r="J3649">
        <f ca="1">IF(F3649="","",IF(C3649&lt;(F3649*(1-'inputs and tables'!$K$14)),0,IF(C3649&gt;(F3649*(1+'inputs and tables'!$K$14)),1,J3648)))</f>
        <v>0</v>
      </c>
      <c r="K3649">
        <f ca="1">IF(G3649="","",IF(C3649&lt;(G3649*(1-'inputs and tables'!$K$14)),0,IF(C3649&gt;(G3649*(1+'inputs and tables'!$K$14)),1,K3648)))</f>
        <v>1</v>
      </c>
      <c r="N3649" s="13">
        <f t="shared" si="174"/>
        <v>342332.64960955834</v>
      </c>
      <c r="O3649" s="10">
        <f ca="1">(O3648+(IF(J3648&lt;&gt;J3647,(-O3648*'inputs and tables'!$K$22-'inputs and tables'!$K$21)-O3648*'inputs and tables'!$K$22,0)*('inputs and tables'!$K$15+'inputs and tables'!$K$16)))*(IF(AND(J3648=0,'inputs and tables'!$K$16=1),(data!C3648/data!C3649-1)*'inputs and tables'!$K$18+1,1)*IF(AND(J3648=1,'inputs and tables'!$K$15=1),(data!C3649/data!C3648-1)*'inputs and tables'!$K$17+1,1))</f>
        <v>322976311.29759222</v>
      </c>
      <c r="P3649" s="10">
        <f ca="1">(P3648+(IF(K3648&lt;&gt;K3647,(-P3648*'inputs and tables'!$K$22-'inputs and tables'!$K$21)-P3648*'inputs and tables'!$K$22,0)*('inputs and tables'!$K$15+'inputs and tables'!$K$16)))*(IF(AND(K3648=0,'inputs and tables'!$K$16=1),data!C3648/data!C3649,1)*IF(AND(K3648=1,'inputs and tables'!$K$15=1),data!C3649/data!C3648,1))</f>
        <v>270759.62264930323</v>
      </c>
      <c r="R3649" s="36">
        <f ca="1">1-O3649/MAX($O$202:O3649)</f>
        <v>0.30293099689790426</v>
      </c>
      <c r="S3649" s="36">
        <f>1-N3649/MAX($N$202:N3649)</f>
        <v>0.10369777774930333</v>
      </c>
    </row>
    <row r="3650" spans="1:19" x14ac:dyDescent="0.4">
      <c r="A3650" s="17">
        <f t="shared" si="172"/>
        <v>3648</v>
      </c>
      <c r="B3650">
        <v>1735430400</v>
      </c>
      <c r="C3650">
        <v>93563.35</v>
      </c>
      <c r="D3650" s="14">
        <f t="shared" si="173"/>
        <v>45655</v>
      </c>
      <c r="F3650">
        <f ca="1">IF(A3650&lt;$F$2,"",AVERAGE(INDIRECT("C"&amp;A3650-$F$2+3):C3650))</f>
        <v>97296.804318181836</v>
      </c>
      <c r="G3650" s="2">
        <f ca="1">IF(A3650&lt;$G$2,"",IF(A3650=$G$2,AVERAGE(INDIRECT("C"&amp;A3650-$G$2+3):C3650),G3649+(2/($G$2+3))*(C3650-G3649)))</f>
        <v>93965.185188677482</v>
      </c>
      <c r="J3650">
        <f ca="1">IF(F3650="","",IF(C3650&lt;(F3650*(1-'inputs and tables'!$K$14)),0,IF(C3650&gt;(F3650*(1+'inputs and tables'!$K$14)),1,J3649)))</f>
        <v>0</v>
      </c>
      <c r="K3650">
        <f ca="1">IF(G3650="","",IF(C3650&lt;(G3650*(1-'inputs and tables'!$K$14)),0,IF(C3650&gt;(G3650*(1+'inputs and tables'!$K$14)),1,K3649)))</f>
        <v>0</v>
      </c>
      <c r="N3650" s="13">
        <f t="shared" si="174"/>
        <v>336692.03641728801</v>
      </c>
      <c r="O3650" s="10">
        <f ca="1">(O3649+(IF(J3649&lt;&gt;J3648,(-O3649*'inputs and tables'!$K$22-'inputs and tables'!$K$21)-O3649*'inputs and tables'!$K$22,0)*('inputs and tables'!$K$15+'inputs and tables'!$K$16)))*(IF(AND(J3649=0,'inputs and tables'!$K$16=1),(data!C3649/data!C3650-1)*'inputs and tables'!$K$18+1,1)*IF(AND(J3649=1,'inputs and tables'!$K$15=1),(data!C3650/data!C3649-1)*'inputs and tables'!$K$17+1,1))</f>
        <v>328387144.47820872</v>
      </c>
      <c r="P3650" s="10">
        <f ca="1">(P3649+(IF(K3649&lt;&gt;K3648,(-P3649*'inputs and tables'!$K$22-'inputs and tables'!$K$21)-P3649*'inputs and tables'!$K$22,0)*('inputs and tables'!$K$15+'inputs and tables'!$K$16)))*(IF(AND(K3649=0,'inputs and tables'!$K$16=1),data!C3649/data!C3650,1)*IF(AND(K3649=1,'inputs and tables'!$K$15=1),data!C3650/data!C3649,1))</f>
        <v>266298.31783016992</v>
      </c>
      <c r="R3650" s="36">
        <f ca="1">1-O3650/MAX($O$202:O3650)</f>
        <v>0.29125297606717893</v>
      </c>
      <c r="S3650" s="36">
        <f>1-N3650/MAX($N$202:N3650)</f>
        <v>0.11846614455525861</v>
      </c>
    </row>
    <row r="3651" spans="1:19" x14ac:dyDescent="0.4">
      <c r="A3651" s="17">
        <f t="shared" si="172"/>
        <v>3649</v>
      </c>
      <c r="B3651">
        <v>1735516800</v>
      </c>
      <c r="C3651">
        <v>92620.71</v>
      </c>
      <c r="D3651" s="14">
        <f t="shared" si="173"/>
        <v>45656</v>
      </c>
      <c r="F3651">
        <f ca="1">IF(A3651&lt;$F$2,"",AVERAGE(INDIRECT("C"&amp;A3651-$F$2+3):C3651))</f>
        <v>97341.905909090943</v>
      </c>
      <c r="G3651" s="2">
        <f ca="1">IF(A3651&lt;$G$2,"",IF(A3651=$G$2,AVERAGE(INDIRECT("C"&amp;A3651-$G$2+3):C3651),G3650+(2/($G$2+3))*(C3651-G3650)))</f>
        <v>93907.973478520988</v>
      </c>
      <c r="J3651">
        <f ca="1">IF(F3651="","",IF(C3651&lt;(F3651*(1-'inputs and tables'!$K$14)),0,IF(C3651&gt;(F3651*(1+'inputs and tables'!$K$14)),1,J3650)))</f>
        <v>0</v>
      </c>
      <c r="K3651">
        <f ca="1">IF(G3651="","",IF(C3651&lt;(G3651*(1-'inputs and tables'!$K$14)),0,IF(C3651&gt;(G3651*(1+'inputs and tables'!$K$14)),1,K3650)))</f>
        <v>0</v>
      </c>
      <c r="N3651" s="13">
        <f t="shared" si="174"/>
        <v>333299.90283925354</v>
      </c>
      <c r="O3651" s="10">
        <f ca="1">(O3650+(IF(J3650&lt;&gt;J3649,(-O3650*'inputs and tables'!$K$22-'inputs and tables'!$K$21)-O3650*'inputs and tables'!$K$22,0)*('inputs and tables'!$K$15+'inputs and tables'!$K$16)))*(IF(AND(J3650=0,'inputs and tables'!$K$16=1),(data!C3650/data!C3651-1)*'inputs and tables'!$K$18+1,1)*IF(AND(J3650=1,'inputs and tables'!$K$15=1),(data!C3651/data!C3650-1)*'inputs and tables'!$K$17+1,1))</f>
        <v>331729278.84395623</v>
      </c>
      <c r="P3651" s="10">
        <f ca="1">(P3650+(IF(K3650&lt;&gt;K3649,(-P3650*'inputs and tables'!$K$22-'inputs and tables'!$K$21)-P3650*'inputs and tables'!$K$22,0)*('inputs and tables'!$K$15+'inputs and tables'!$K$16)))*(IF(AND(K3650=0,'inputs and tables'!$K$16=1),data!C3650/data!C3651,1)*IF(AND(K3650=1,'inputs and tables'!$K$15=1),data!C3651/data!C3650,1))</f>
        <v>268470.53094415186</v>
      </c>
      <c r="R3651" s="36">
        <f ca="1">1-O3651/MAX($O$202:O3651)</f>
        <v>0.28403975890829491</v>
      </c>
      <c r="S3651" s="36">
        <f>1-N3651/MAX($N$202:N3651)</f>
        <v>0.12734749685288826</v>
      </c>
    </row>
    <row r="3652" spans="1:19" x14ac:dyDescent="0.4">
      <c r="A3652" s="17">
        <f t="shared" si="172"/>
        <v>3650</v>
      </c>
      <c r="B3652">
        <v>1735603200</v>
      </c>
      <c r="C3652">
        <v>93354.22</v>
      </c>
      <c r="D3652" s="14">
        <f t="shared" si="173"/>
        <v>45657</v>
      </c>
      <c r="F3652">
        <f ca="1">IF(A3652&lt;$F$2,"",AVERAGE(INDIRECT("C"&amp;A3652-$F$2+3):C3652))</f>
        <v>97420.713409090924</v>
      </c>
      <c r="G3652" s="2">
        <f ca="1">IF(A3652&lt;$G$2,"",IF(A3652=$G$2,AVERAGE(INDIRECT("C"&amp;A3652-$G$2+3):C3652),G3651+(2/($G$2+3))*(C3652-G3651)))</f>
        <v>93884.409500711583</v>
      </c>
      <c r="J3652">
        <f ca="1">IF(F3652="","",IF(C3652&lt;(F3652*(1-'inputs and tables'!$K$14)),0,IF(C3652&gt;(F3652*(1+'inputs and tables'!$K$14)),1,J3651)))</f>
        <v>0</v>
      </c>
      <c r="K3652">
        <f ca="1">IF(G3652="","",IF(C3652&lt;(G3652*(1-'inputs and tables'!$K$14)),0,IF(C3652&gt;(G3652*(1+'inputs and tables'!$K$14)),1,K3651)))</f>
        <v>0</v>
      </c>
      <c r="N3652" s="13">
        <f t="shared" si="174"/>
        <v>335939.47245312954</v>
      </c>
      <c r="O3652" s="10">
        <f ca="1">(O3651+(IF(J3651&lt;&gt;J3650,(-O3651*'inputs and tables'!$K$22-'inputs and tables'!$K$21)-O3651*'inputs and tables'!$K$22,0)*('inputs and tables'!$K$15+'inputs and tables'!$K$16)))*(IF(AND(J3651=0,'inputs and tables'!$K$16=1),(data!C3651/data!C3652-1)*'inputs and tables'!$K$18+1,1)*IF(AND(J3651=1,'inputs and tables'!$K$15=1),(data!C3652/data!C3651-1)*'inputs and tables'!$K$17+1,1))</f>
        <v>329122789.88903987</v>
      </c>
      <c r="P3652" s="10">
        <f ca="1">(P3651+(IF(K3651&lt;&gt;K3650,(-P3651*'inputs and tables'!$K$22-'inputs and tables'!$K$21)-P3651*'inputs and tables'!$K$22,0)*('inputs and tables'!$K$15+'inputs and tables'!$K$16)))*(IF(AND(K3651=0,'inputs and tables'!$K$16=1),data!C3651/data!C3652,1)*IF(AND(K3651=1,'inputs and tables'!$K$15=1),data!C3652/data!C3651,1))</f>
        <v>266361.08351742767</v>
      </c>
      <c r="R3652" s="36">
        <f ca="1">1-O3652/MAX($O$202:O3652)</f>
        <v>0.28966525710691071</v>
      </c>
      <c r="S3652" s="36">
        <f>1-N3652/MAX($N$202:N3652)</f>
        <v>0.12043652264870175</v>
      </c>
    </row>
    <row r="3653" spans="1:19" x14ac:dyDescent="0.4">
      <c r="A3653" s="17">
        <f t="shared" ref="A3653:A3716" si="175">A3652+1</f>
        <v>3651</v>
      </c>
      <c r="B3653">
        <v>1735689600</v>
      </c>
      <c r="C3653">
        <v>94383.59</v>
      </c>
      <c r="D3653" s="14">
        <f t="shared" si="173"/>
        <v>45658</v>
      </c>
      <c r="F3653">
        <f ca="1">IF(A3653&lt;$F$2,"",AVERAGE(INDIRECT("C"&amp;A3653-$F$2+3):C3653))</f>
        <v>97508.515454545472</v>
      </c>
      <c r="G3653" s="2">
        <f ca="1">IF(A3653&lt;$G$2,"",IF(A3653=$G$2,AVERAGE(INDIRECT("C"&amp;A3653-$G$2+3):C3653),G3652+(2/($G$2+3))*(C3653-G3652)))</f>
        <v>93905.651224085552</v>
      </c>
      <c r="J3653">
        <f ca="1">IF(F3653="","",IF(C3653&lt;(F3653*(1-'inputs and tables'!$K$14)),0,IF(C3653&gt;(F3653*(1+'inputs and tables'!$K$14)),1,J3652)))</f>
        <v>0</v>
      </c>
      <c r="K3653">
        <f ca="1">IF(G3653="","",IF(C3653&lt;(G3653*(1-'inputs and tables'!$K$14)),0,IF(C3653&gt;(G3653*(1+'inputs and tables'!$K$14)),1,K3652)))</f>
        <v>1</v>
      </c>
      <c r="N3653" s="13">
        <f t="shared" si="174"/>
        <v>339643.70794199203</v>
      </c>
      <c r="O3653" s="10">
        <f ca="1">(O3652+(IF(J3652&lt;&gt;J3651,(-O3652*'inputs and tables'!$K$22-'inputs and tables'!$K$21)-O3652*'inputs and tables'!$K$22,0)*('inputs and tables'!$K$15+'inputs and tables'!$K$16)))*(IF(AND(J3652=0,'inputs and tables'!$K$16=1),(data!C3652/data!C3653-1)*'inputs and tables'!$K$18+1,1)*IF(AND(J3652=1,'inputs and tables'!$K$15=1),(data!C3653/data!C3652-1)*'inputs and tables'!$K$17+1,1))</f>
        <v>325533298.04805267</v>
      </c>
      <c r="P3653" s="10">
        <f ca="1">(P3652+(IF(K3652&lt;&gt;K3651,(-P3652*'inputs and tables'!$K$22-'inputs and tables'!$K$21)-P3652*'inputs and tables'!$K$22,0)*('inputs and tables'!$K$15+'inputs and tables'!$K$16)))*(IF(AND(K3652=0,'inputs and tables'!$K$16=1),data!C3652/data!C3653,1)*IF(AND(K3652=1,'inputs and tables'!$K$15=1),data!C3653/data!C3652,1))</f>
        <v>263456.08585268178</v>
      </c>
      <c r="R3653" s="36">
        <f ca="1">1-O3653/MAX($O$202:O3653)</f>
        <v>0.29741233765652586</v>
      </c>
      <c r="S3653" s="36">
        <f>1-N3653/MAX($N$202:N3653)</f>
        <v>0.11073801885657431</v>
      </c>
    </row>
    <row r="3654" spans="1:19" x14ac:dyDescent="0.4">
      <c r="A3654" s="17">
        <f t="shared" si="175"/>
        <v>3652</v>
      </c>
      <c r="B3654">
        <v>1735776000</v>
      </c>
      <c r="C3654">
        <v>96903.19</v>
      </c>
      <c r="D3654" s="14">
        <f t="shared" si="173"/>
        <v>45659</v>
      </c>
      <c r="F3654">
        <f ca="1">IF(A3654&lt;$F$2,"",AVERAGE(INDIRECT("C"&amp;A3654-$F$2+3):C3654))</f>
        <v>97610.045000000027</v>
      </c>
      <c r="G3654" s="2">
        <f ca="1">IF(A3654&lt;$G$2,"",IF(A3654=$G$2,AVERAGE(INDIRECT("C"&amp;A3654-$G$2+3):C3654),G3653+(2/($G$2+3))*(C3654-G3653)))</f>
        <v>94033.20606561382</v>
      </c>
      <c r="J3654">
        <f ca="1">IF(F3654="","",IF(C3654&lt;(F3654*(1-'inputs and tables'!$K$14)),0,IF(C3654&gt;(F3654*(1+'inputs and tables'!$K$14)),1,J3653)))</f>
        <v>0</v>
      </c>
      <c r="K3654">
        <f ca="1">IF(G3654="","",IF(C3654&lt;(G3654*(1-'inputs and tables'!$K$14)),0,IF(C3654&gt;(G3654*(1+'inputs and tables'!$K$14)),1,K3653)))</f>
        <v>1</v>
      </c>
      <c r="N3654" s="13">
        <f t="shared" si="174"/>
        <v>348710.60491561471</v>
      </c>
      <c r="O3654" s="10">
        <f ca="1">(O3653+(IF(J3653&lt;&gt;J3652,(-O3653*'inputs and tables'!$K$22-'inputs and tables'!$K$21)-O3653*'inputs and tables'!$K$22,0)*('inputs and tables'!$K$15+'inputs and tables'!$K$16)))*(IF(AND(J3653=0,'inputs and tables'!$K$16=1),(data!C3653/data!C3654-1)*'inputs and tables'!$K$18+1,1)*IF(AND(J3653=1,'inputs and tables'!$K$15=1),(data!C3654/data!C3653-1)*'inputs and tables'!$K$17+1,1))</f>
        <v>317069039.05139965</v>
      </c>
      <c r="P3654" s="10">
        <f ca="1">(P3653+(IF(K3653&lt;&gt;K3652,(-P3653*'inputs and tables'!$K$22-'inputs and tables'!$K$21)-P3653*'inputs and tables'!$K$22,0)*('inputs and tables'!$K$15+'inputs and tables'!$K$16)))*(IF(AND(K3653=0,'inputs and tables'!$K$16=1),data!C3653/data!C3654,1)*IF(AND(K3653=1,'inputs and tables'!$K$15=1),data!C3654/data!C3653,1))</f>
        <v>269948.15172585257</v>
      </c>
      <c r="R3654" s="36">
        <f ca="1">1-O3654/MAX($O$202:O3654)</f>
        <v>0.31568046561021479</v>
      </c>
      <c r="S3654" s="36">
        <f>1-N3654/MAX($N$202:N3654)</f>
        <v>8.6998887004427372E-2</v>
      </c>
    </row>
    <row r="3655" spans="1:19" x14ac:dyDescent="0.4">
      <c r="A3655" s="17">
        <f t="shared" si="175"/>
        <v>3653</v>
      </c>
      <c r="B3655">
        <v>1735862400</v>
      </c>
      <c r="C3655">
        <v>98136.51</v>
      </c>
      <c r="D3655" s="14">
        <f t="shared" si="173"/>
        <v>45660</v>
      </c>
      <c r="F3655">
        <f ca="1">IF(A3655&lt;$F$2,"",AVERAGE(INDIRECT("C"&amp;A3655-$F$2+3):C3655))</f>
        <v>97695.121363636383</v>
      </c>
      <c r="G3655" s="2">
        <f ca="1">IF(A3655&lt;$G$2,"",IF(A3655=$G$2,AVERAGE(INDIRECT("C"&amp;A3655-$G$2+3):C3655),G3654+(2/($G$2+3))*(C3655-G3654)))</f>
        <v>94207.814743672803</v>
      </c>
      <c r="J3655">
        <f ca="1">IF(F3655="","",IF(C3655&lt;(F3655*(1-'inputs and tables'!$K$14)),0,IF(C3655&gt;(F3655*(1+'inputs and tables'!$K$14)),1,J3654)))</f>
        <v>1</v>
      </c>
      <c r="K3655">
        <f ca="1">IF(G3655="","",IF(C3655&lt;(G3655*(1-'inputs and tables'!$K$14)),0,IF(C3655&gt;(G3655*(1+'inputs and tables'!$K$14)),1,K3654)))</f>
        <v>1</v>
      </c>
      <c r="N3655" s="13">
        <f t="shared" si="174"/>
        <v>353148.76389938529</v>
      </c>
      <c r="O3655" s="10">
        <f ca="1">(O3654+(IF(J3654&lt;&gt;J3653,(-O3654*'inputs and tables'!$K$22-'inputs and tables'!$K$21)-O3654*'inputs and tables'!$K$22,0)*('inputs and tables'!$K$15+'inputs and tables'!$K$16)))*(IF(AND(J3654=0,'inputs and tables'!$K$16=1),(data!C3654/data!C3655-1)*'inputs and tables'!$K$18+1,1)*IF(AND(J3654=1,'inputs and tables'!$K$15=1),(data!C3655/data!C3654-1)*'inputs and tables'!$K$17+1,1))</f>
        <v>313084308.11647165</v>
      </c>
      <c r="P3655" s="10">
        <f ca="1">(P3654+(IF(K3654&lt;&gt;K3653,(-P3654*'inputs and tables'!$K$22-'inputs and tables'!$K$21)-P3654*'inputs and tables'!$K$22,0)*('inputs and tables'!$K$15+'inputs and tables'!$K$16)))*(IF(AND(K3654=0,'inputs and tables'!$K$16=1),data!C3654/data!C3655,1)*IF(AND(K3654=1,'inputs and tables'!$K$15=1),data!C3655/data!C3654,1))</f>
        <v>273383.87406364689</v>
      </c>
      <c r="R3655" s="36">
        <f ca="1">1-O3655/MAX($O$202:O3655)</f>
        <v>0.32428057751712491</v>
      </c>
      <c r="S3655" s="36">
        <f>1-N3655/MAX($N$202:N3655)</f>
        <v>7.537880997002111E-2</v>
      </c>
    </row>
    <row r="3656" spans="1:19" x14ac:dyDescent="0.4">
      <c r="A3656" s="17">
        <f t="shared" si="175"/>
        <v>3654</v>
      </c>
      <c r="B3656">
        <v>1735948800</v>
      </c>
      <c r="C3656">
        <v>98209.85</v>
      </c>
      <c r="D3656" s="14">
        <f t="shared" si="173"/>
        <v>45661</v>
      </c>
      <c r="F3656">
        <f ca="1">IF(A3656&lt;$F$2,"",AVERAGE(INDIRECT("C"&amp;A3656-$F$2+3):C3656))</f>
        <v>97689.911363636376</v>
      </c>
      <c r="G3656" s="2">
        <f ca="1">IF(A3656&lt;$G$2,"",IF(A3656=$G$2,AVERAGE(INDIRECT("C"&amp;A3656-$G$2+3):C3656),G3655+(2/($G$2+3))*(C3656-G3655)))</f>
        <v>94378.114116282464</v>
      </c>
      <c r="J3656">
        <f ca="1">IF(F3656="","",IF(C3656&lt;(F3656*(1-'inputs and tables'!$K$14)),0,IF(C3656&gt;(F3656*(1+'inputs and tables'!$K$14)),1,J3655)))</f>
        <v>1</v>
      </c>
      <c r="K3656">
        <f ca="1">IF(G3656="","",IF(C3656&lt;(G3656*(1-'inputs and tables'!$K$14)),0,IF(C3656&gt;(G3656*(1+'inputs and tables'!$K$14)),1,K3655)))</f>
        <v>1</v>
      </c>
      <c r="N3656" s="13">
        <f t="shared" si="174"/>
        <v>353412.68127676484</v>
      </c>
      <c r="O3656" s="10">
        <f ca="1">(O3655+(IF(J3655&lt;&gt;J3654,(-O3655*'inputs and tables'!$K$22-'inputs and tables'!$K$21)-O3655*'inputs and tables'!$K$22,0)*('inputs and tables'!$K$15+'inputs and tables'!$K$16)))*(IF(AND(J3655=0,'inputs and tables'!$K$16=1),(data!C3655/data!C3656-1)*'inputs and tables'!$K$18+1,1)*IF(AND(J3655=1,'inputs and tables'!$K$15=1),(data!C3656/data!C3655-1)*'inputs and tables'!$K$17+1,1))</f>
        <v>312983532.9535991</v>
      </c>
      <c r="P3656" s="10">
        <f ca="1">(P3655+(IF(K3655&lt;&gt;K3654,(-P3655*'inputs and tables'!$K$22-'inputs and tables'!$K$21)-P3655*'inputs and tables'!$K$22,0)*('inputs and tables'!$K$15+'inputs and tables'!$K$16)))*(IF(AND(K3655=0,'inputs and tables'!$K$16=1),data!C3655/data!C3656,1)*IF(AND(K3655=1,'inputs and tables'!$K$15=1),data!C3656/data!C3655,1))</f>
        <v>273588.18103690108</v>
      </c>
      <c r="R3656" s="36">
        <f ca="1">1-O3656/MAX($O$202:O3656)</f>
        <v>0.3244980771908279</v>
      </c>
      <c r="S3656" s="36">
        <f>1-N3656/MAX($N$202:N3656)</f>
        <v>7.4687816189247802E-2</v>
      </c>
    </row>
    <row r="3657" spans="1:19" x14ac:dyDescent="0.4">
      <c r="A3657" s="17">
        <f t="shared" si="175"/>
        <v>3655</v>
      </c>
      <c r="B3657">
        <v>1736035200</v>
      </c>
      <c r="C3657">
        <v>98345.33</v>
      </c>
      <c r="D3657" s="14">
        <f t="shared" si="173"/>
        <v>45662</v>
      </c>
      <c r="F3657">
        <f ca="1">IF(A3657&lt;$F$2,"",AVERAGE(INDIRECT("C"&amp;A3657-$F$2+3):C3657))</f>
        <v>97674.486363636373</v>
      </c>
      <c r="G3657" s="2">
        <f ca="1">IF(A3657&lt;$G$2,"",IF(A3657=$G$2,AVERAGE(INDIRECT("C"&amp;A3657-$G$2+3):C3657),G3656+(2/($G$2+3))*(C3657-G3656)))</f>
        <v>94546.931813461939</v>
      </c>
      <c r="J3657">
        <f ca="1">IF(F3657="","",IF(C3657&lt;(F3657*(1-'inputs and tables'!$K$14)),0,IF(C3657&gt;(F3657*(1+'inputs and tables'!$K$14)),1,J3656)))</f>
        <v>1</v>
      </c>
      <c r="K3657">
        <f ca="1">IF(G3657="","",IF(C3657&lt;(G3657*(1-'inputs and tables'!$K$14)),0,IF(C3657&gt;(G3657*(1+'inputs and tables'!$K$14)),1,K3656)))</f>
        <v>1</v>
      </c>
      <c r="N3657" s="13">
        <f t="shared" si="174"/>
        <v>353900.21231422568</v>
      </c>
      <c r="O3657" s="10">
        <f ca="1">(O3656+(IF(J3656&lt;&gt;J3655,(-O3656*'inputs and tables'!$K$22-'inputs and tables'!$K$21)-O3656*'inputs and tables'!$K$22,0)*('inputs and tables'!$K$15+'inputs and tables'!$K$16)))*(IF(AND(J3656=0,'inputs and tables'!$K$16=1),(data!C3656/data!C3657-1)*'inputs and tables'!$K$18+1,1)*IF(AND(J3656=1,'inputs and tables'!$K$15=1),(data!C3657/data!C3656-1)*'inputs and tables'!$K$17+1,1))</f>
        <v>313954991.21720749</v>
      </c>
      <c r="P3657" s="10">
        <f ca="1">(P3656+(IF(K3656&lt;&gt;K3655,(-P3656*'inputs and tables'!$K$22-'inputs and tables'!$K$21)-P3656*'inputs and tables'!$K$22,0)*('inputs and tables'!$K$15+'inputs and tables'!$K$16)))*(IF(AND(K3656=0,'inputs and tables'!$K$16=1),data!C3656/data!C3657,1)*IF(AND(K3656=1,'inputs and tables'!$K$15=1),data!C3657/data!C3656,1))</f>
        <v>273965.59457298607</v>
      </c>
      <c r="R3657" s="36">
        <f ca="1">1-O3657/MAX($O$202:O3657)</f>
        <v>0.32240141121353638</v>
      </c>
      <c r="S3657" s="36">
        <f>1-N3657/MAX($N$202:N3657)</f>
        <v>7.341135263021914E-2</v>
      </c>
    </row>
    <row r="3658" spans="1:19" x14ac:dyDescent="0.4">
      <c r="A3658" s="17">
        <f t="shared" si="175"/>
        <v>3656</v>
      </c>
      <c r="B3658">
        <v>1736121600</v>
      </c>
      <c r="C3658">
        <v>102279.41</v>
      </c>
      <c r="D3658" s="14">
        <f t="shared" si="173"/>
        <v>45663</v>
      </c>
      <c r="F3658">
        <f ca="1">IF(A3658&lt;$F$2,"",AVERAGE(INDIRECT("C"&amp;A3658-$F$2+3):C3658))</f>
        <v>97776.773636363665</v>
      </c>
      <c r="G3658" s="2">
        <f ca="1">IF(A3658&lt;$G$2,"",IF(A3658=$G$2,AVERAGE(INDIRECT("C"&amp;A3658-$G$2+3):C3658),G3657+(2/($G$2+3))*(C3658-G3657)))</f>
        <v>94875.973438421002</v>
      </c>
      <c r="J3658">
        <f ca="1">IF(F3658="","",IF(C3658&lt;(F3658*(1-'inputs and tables'!$K$14)),0,IF(C3658&gt;(F3658*(1+'inputs and tables'!$K$14)),1,J3657)))</f>
        <v>1</v>
      </c>
      <c r="K3658">
        <f ca="1">IF(G3658="","",IF(C3658&lt;(G3658*(1-'inputs and tables'!$K$14)),0,IF(C3658&gt;(G3658*(1+'inputs and tables'!$K$14)),1,K3657)))</f>
        <v>1</v>
      </c>
      <c r="N3658" s="13">
        <f t="shared" si="174"/>
        <v>368057.18089891749</v>
      </c>
      <c r="O3658" s="10">
        <f ca="1">(O3657+(IF(J3657&lt;&gt;J3656,(-O3657*'inputs and tables'!$K$22-'inputs and tables'!$K$21)-O3657*'inputs and tables'!$K$22,0)*('inputs and tables'!$K$15+'inputs and tables'!$K$16)))*(IF(AND(J3657=0,'inputs and tables'!$K$16=1),(data!C3657/data!C3658-1)*'inputs and tables'!$K$18+1,1)*IF(AND(J3657=1,'inputs and tables'!$K$15=1),(data!C3658/data!C3657-1)*'inputs and tables'!$K$17+1,1))</f>
        <v>342212856.80835998</v>
      </c>
      <c r="P3658" s="10">
        <f ca="1">(P3657+(IF(K3657&lt;&gt;K3656,(-P3657*'inputs and tables'!$K$22-'inputs and tables'!$K$21)-P3657*'inputs and tables'!$K$22,0)*('inputs and tables'!$K$15+'inputs and tables'!$K$16)))*(IF(AND(K3657=0,'inputs and tables'!$K$16=1),data!C3657/data!C3658,1)*IF(AND(K3657=1,'inputs and tables'!$K$15=1),data!C3658/data!C3657,1))</f>
        <v>284924.96159425384</v>
      </c>
      <c r="R3658" s="36">
        <f ca="1">1-O3658/MAX($O$202:O3658)</f>
        <v>0.26141340216024045</v>
      </c>
      <c r="S3658" s="36">
        <f>1-N3658/MAX($N$202:N3658)</f>
        <v>3.6345293002939316E-2</v>
      </c>
    </row>
    <row r="3659" spans="1:19" x14ac:dyDescent="0.4">
      <c r="A3659" s="17">
        <f t="shared" si="175"/>
        <v>3657</v>
      </c>
      <c r="B3659">
        <v>1736208000</v>
      </c>
      <c r="C3659">
        <v>96941.98</v>
      </c>
      <c r="D3659" s="14">
        <f t="shared" si="173"/>
        <v>45664</v>
      </c>
      <c r="F3659">
        <f ca="1">IF(A3659&lt;$F$2,"",AVERAGE(INDIRECT("C"&amp;A3659-$F$2+3):C3659))</f>
        <v>97752.087272727294</v>
      </c>
      <c r="G3659" s="2">
        <f ca="1">IF(A3659&lt;$G$2,"",IF(A3659=$G$2,AVERAGE(INDIRECT("C"&amp;A3659-$G$2+3):C3659),G3658+(2/($G$2+3))*(C3659-G3658)))</f>
        <v>94963.888611254151</v>
      </c>
      <c r="J3659">
        <f ca="1">IF(F3659="","",IF(C3659&lt;(F3659*(1-'inputs and tables'!$K$14)),0,IF(C3659&gt;(F3659*(1+'inputs and tables'!$K$14)),1,J3658)))</f>
        <v>0</v>
      </c>
      <c r="K3659">
        <f ca="1">IF(G3659="","",IF(C3659&lt;(G3659*(1-'inputs and tables'!$K$14)),0,IF(C3659&gt;(G3659*(1+'inputs and tables'!$K$14)),1,K3658)))</f>
        <v>1</v>
      </c>
      <c r="N3659" s="13">
        <f t="shared" si="174"/>
        <v>348850.19252222159</v>
      </c>
      <c r="O3659" s="10">
        <f ca="1">(O3658+(IF(J3658&lt;&gt;J3657,(-O3658*'inputs and tables'!$K$22-'inputs and tables'!$K$21)-O3658*'inputs and tables'!$K$22,0)*('inputs and tables'!$K$15+'inputs and tables'!$K$16)))*(IF(AND(J3658=0,'inputs and tables'!$K$16=1),(data!C3658/data!C3659-1)*'inputs and tables'!$K$18+1,1)*IF(AND(J3658=1,'inputs and tables'!$K$15=1),(data!C3659/data!C3658-1)*'inputs and tables'!$K$17+1,1))</f>
        <v>302031664.63382596</v>
      </c>
      <c r="P3659" s="10">
        <f ca="1">(P3658+(IF(K3658&lt;&gt;K3657,(-P3658*'inputs and tables'!$K$22-'inputs and tables'!$K$21)-P3658*'inputs and tables'!$K$22,0)*('inputs and tables'!$K$15+'inputs and tables'!$K$16)))*(IF(AND(K3658=0,'inputs and tables'!$K$16=1),data!C3658/data!C3659,1)*IF(AND(K3658=1,'inputs and tables'!$K$15=1),data!C3659/data!C3658,1))</f>
        <v>270056.21100445261</v>
      </c>
      <c r="R3659" s="36">
        <f ca="1">1-O3659/MAX($O$202:O3659)</f>
        <v>0.34813512939784097</v>
      </c>
      <c r="S3659" s="36">
        <f>1-N3659/MAX($N$202:N3659)</f>
        <v>8.6633415927849899E-2</v>
      </c>
    </row>
    <row r="3660" spans="1:19" x14ac:dyDescent="0.4">
      <c r="A3660" s="17">
        <f t="shared" si="175"/>
        <v>3658</v>
      </c>
      <c r="B3660">
        <v>1736294400</v>
      </c>
      <c r="C3660">
        <v>95036.63</v>
      </c>
      <c r="D3660" s="14">
        <f t="shared" si="173"/>
        <v>45665</v>
      </c>
      <c r="F3660">
        <f ca="1">IF(A3660&lt;$F$2,"",AVERAGE(INDIRECT("C"&amp;A3660-$F$2+3):C3660))</f>
        <v>97798.374090909114</v>
      </c>
      <c r="G3660" s="2">
        <f ca="1">IF(A3660&lt;$G$2,"",IF(A3660=$G$2,AVERAGE(INDIRECT("C"&amp;A3660-$G$2+3):C3660),G3659+(2/($G$2+3))*(C3660-G3659)))</f>
        <v>94966.983989498651</v>
      </c>
      <c r="J3660">
        <f ca="1">IF(F3660="","",IF(C3660&lt;(F3660*(1-'inputs and tables'!$K$14)),0,IF(C3660&gt;(F3660*(1+'inputs and tables'!$K$14)),1,J3659)))</f>
        <v>0</v>
      </c>
      <c r="K3660">
        <f ca="1">IF(G3660="","",IF(C3660&lt;(G3660*(1-'inputs and tables'!$K$14)),0,IF(C3660&gt;(G3660*(1+'inputs and tables'!$K$14)),1,K3659)))</f>
        <v>1</v>
      </c>
      <c r="N3660" s="13">
        <f t="shared" si="174"/>
        <v>341993.70254417276</v>
      </c>
      <c r="O3660" s="10">
        <f ca="1">(O3659+(IF(J3659&lt;&gt;J3658,(-O3659*'inputs and tables'!$K$22-'inputs and tables'!$K$21)-O3659*'inputs and tables'!$K$22,0)*('inputs and tables'!$K$15+'inputs and tables'!$K$16)))*(IF(AND(J3659=0,'inputs and tables'!$K$16=1),(data!C3659/data!C3660-1)*'inputs and tables'!$K$18+1,1)*IF(AND(J3659=1,'inputs and tables'!$K$15=1),(data!C3660/data!C3659-1)*'inputs and tables'!$K$17+1,1))</f>
        <v>307470798.33443654</v>
      </c>
      <c r="P3660" s="10">
        <f ca="1">(P3659+(IF(K3659&lt;&gt;K3658,(-P3659*'inputs and tables'!$K$22-'inputs and tables'!$K$21)-P3659*'inputs and tables'!$K$22,0)*('inputs and tables'!$K$15+'inputs and tables'!$K$16)))*(IF(AND(K3659=0,'inputs and tables'!$K$16=1),data!C3659/data!C3660,1)*IF(AND(K3659=1,'inputs and tables'!$K$15=1),data!C3660/data!C3659,1))</f>
        <v>264748.38046873081</v>
      </c>
      <c r="R3660" s="36">
        <f ca="1">1-O3660/MAX($O$202:O3660)</f>
        <v>0.33639602849848693</v>
      </c>
      <c r="S3660" s="36">
        <f>1-N3660/MAX($N$202:N3660)</f>
        <v>0.10458521576690682</v>
      </c>
    </row>
    <row r="3661" spans="1:19" x14ac:dyDescent="0.4">
      <c r="A3661" s="17">
        <f t="shared" si="175"/>
        <v>3659</v>
      </c>
      <c r="B3661">
        <v>1736380800</v>
      </c>
      <c r="C3661">
        <v>92547.44</v>
      </c>
      <c r="D3661" s="14">
        <f t="shared" si="173"/>
        <v>45666</v>
      </c>
      <c r="F3661">
        <f ca="1">IF(A3661&lt;$F$2,"",AVERAGE(INDIRECT("C"&amp;A3661-$F$2+3):C3661))</f>
        <v>97812.417272727296</v>
      </c>
      <c r="G3661" s="2">
        <f ca="1">IF(A3661&lt;$G$2,"",IF(A3661=$G$2,AVERAGE(INDIRECT("C"&amp;A3661-$G$2+3):C3661),G3660+(2/($G$2+3))*(C3661-G3660)))</f>
        <v>94864.024670796585</v>
      </c>
      <c r="J3661">
        <f ca="1">IF(F3661="","",IF(C3661&lt;(F3661*(1-'inputs and tables'!$K$14)),0,IF(C3661&gt;(F3661*(1+'inputs and tables'!$K$14)),1,J3660)))</f>
        <v>0</v>
      </c>
      <c r="K3661">
        <f ca="1">IF(G3661="","",IF(C3661&lt;(G3661*(1-'inputs and tables'!$K$14)),0,IF(C3661&gt;(G3661*(1+'inputs and tables'!$K$14)),1,K3660)))</f>
        <v>0</v>
      </c>
      <c r="N3661" s="13">
        <f t="shared" si="174"/>
        <v>333036.23736010707</v>
      </c>
      <c r="O3661" s="10">
        <f ca="1">(O3660+(IF(J3660&lt;&gt;J3659,(-O3660*'inputs and tables'!$K$22-'inputs and tables'!$K$21)-O3660*'inputs and tables'!$K$22,0)*('inputs and tables'!$K$15+'inputs and tables'!$K$16)))*(IF(AND(J3660=0,'inputs and tables'!$K$16=1),(data!C3660/data!C3661-1)*'inputs and tables'!$K$18+1,1)*IF(AND(J3660=1,'inputs and tables'!$K$15=1),(data!C3661/data!C3660-1)*'inputs and tables'!$K$17+1,1))</f>
        <v>315740646.06340772</v>
      </c>
      <c r="P3661" s="10">
        <f ca="1">(P3660+(IF(K3660&lt;&gt;K3659,(-P3660*'inputs and tables'!$K$22-'inputs and tables'!$K$21)-P3660*'inputs and tables'!$K$22,0)*('inputs and tables'!$K$15+'inputs and tables'!$K$16)))*(IF(AND(K3660=0,'inputs and tables'!$K$16=1),data!C3660/data!C3661,1)*IF(AND(K3660=1,'inputs and tables'!$K$15=1),data!C3661/data!C3660,1))</f>
        <v>257814.11710965587</v>
      </c>
      <c r="R3661" s="36">
        <f ca="1">1-O3661/MAX($O$202:O3661)</f>
        <v>0.31854749190123632</v>
      </c>
      <c r="S3661" s="36">
        <f>1-N3661/MAX($N$202:N3661)</f>
        <v>0.12803783110864597</v>
      </c>
    </row>
    <row r="3662" spans="1:19" x14ac:dyDescent="0.4">
      <c r="A3662" s="17">
        <f t="shared" si="175"/>
        <v>3660</v>
      </c>
      <c r="B3662">
        <v>1736467200</v>
      </c>
      <c r="C3662">
        <v>94701.18</v>
      </c>
      <c r="D3662" s="14">
        <f t="shared" si="173"/>
        <v>45667</v>
      </c>
      <c r="F3662">
        <f ca="1">IF(A3662&lt;$F$2,"",AVERAGE(INDIRECT("C"&amp;A3662-$F$2+3):C3662))</f>
        <v>97784.007954545465</v>
      </c>
      <c r="G3662" s="2">
        <f ca="1">IF(A3662&lt;$G$2,"",IF(A3662=$G$2,AVERAGE(INDIRECT("C"&amp;A3662-$G$2+3):C3662),G3661+(2/($G$2+3))*(C3662-G3661)))</f>
        <v>94857.095110337163</v>
      </c>
      <c r="J3662">
        <f ca="1">IF(F3662="","",IF(C3662&lt;(F3662*(1-'inputs and tables'!$K$14)),0,IF(C3662&gt;(F3662*(1+'inputs and tables'!$K$14)),1,J3661)))</f>
        <v>0</v>
      </c>
      <c r="K3662">
        <f ca="1">IF(G3662="","",IF(C3662&lt;(G3662*(1-'inputs and tables'!$K$14)),0,IF(C3662&gt;(G3662*(1+'inputs and tables'!$K$14)),1,K3661)))</f>
        <v>0</v>
      </c>
      <c r="N3662" s="13">
        <f t="shared" si="174"/>
        <v>340786.57022562937</v>
      </c>
      <c r="O3662" s="10">
        <f ca="1">(O3661+(IF(J3661&lt;&gt;J3660,(-O3661*'inputs and tables'!$K$22-'inputs and tables'!$K$21)-O3661*'inputs and tables'!$K$22,0)*('inputs and tables'!$K$15+'inputs and tables'!$K$16)))*(IF(AND(J3661=0,'inputs and tables'!$K$16=1),(data!C3661/data!C3662-1)*'inputs and tables'!$K$18+1,1)*IF(AND(J3661=1,'inputs and tables'!$K$15=1),(data!C3662/data!C3661-1)*'inputs and tables'!$K$17+1,1))</f>
        <v>308559919.70865059</v>
      </c>
      <c r="P3662" s="10">
        <f ca="1">(P3661+(IF(K3661&lt;&gt;K3660,(-P3661*'inputs and tables'!$K$22-'inputs and tables'!$K$21)-P3661*'inputs and tables'!$K$22,0)*('inputs and tables'!$K$15+'inputs and tables'!$K$16)))*(IF(AND(K3661=0,'inputs and tables'!$K$16=1),data!C3661/data!C3662,1)*IF(AND(K3661=1,'inputs and tables'!$K$15=1),data!C3662/data!C3661,1))</f>
        <v>251446.8823016792</v>
      </c>
      <c r="R3662" s="36">
        <f ca="1">1-O3662/MAX($O$202:O3662)</f>
        <v>0.33404541415302469</v>
      </c>
      <c r="S3662" s="36">
        <f>1-N3662/MAX($N$202:N3662)</f>
        <v>0.10774575386017693</v>
      </c>
    </row>
    <row r="3663" spans="1:19" x14ac:dyDescent="0.4">
      <c r="A3663" s="17">
        <f t="shared" si="175"/>
        <v>3661</v>
      </c>
      <c r="B3663">
        <v>1736553600</v>
      </c>
      <c r="C3663">
        <v>94565.02</v>
      </c>
      <c r="D3663" s="14">
        <f t="shared" si="173"/>
        <v>45668</v>
      </c>
      <c r="F3663">
        <f ca="1">IF(A3663&lt;$F$2,"",AVERAGE(INDIRECT("C"&amp;A3663-$F$2+3):C3663))</f>
        <v>97758.996363636354</v>
      </c>
      <c r="G3663" s="2">
        <f ca="1">IF(A3663&lt;$G$2,"",IF(A3663=$G$2,AVERAGE(INDIRECT("C"&amp;A3663-$G$2+3):C3663),G3662+(2/($G$2+3))*(C3663-G3662)))</f>
        <v>94844.666382237716</v>
      </c>
      <c r="J3663">
        <f ca="1">IF(F3663="","",IF(C3663&lt;(F3663*(1-'inputs and tables'!$K$14)),0,IF(C3663&gt;(F3663*(1+'inputs and tables'!$K$14)),1,J3662)))</f>
        <v>0</v>
      </c>
      <c r="K3663">
        <f ca="1">IF(G3663="","",IF(C3663&lt;(G3663*(1-'inputs and tables'!$K$14)),0,IF(C3663&gt;(G3663*(1+'inputs and tables'!$K$14)),1,K3662)))</f>
        <v>0</v>
      </c>
      <c r="N3663" s="13">
        <f t="shared" si="174"/>
        <v>340296.59217676119</v>
      </c>
      <c r="O3663" s="10">
        <f ca="1">(O3662+(IF(J3662&lt;&gt;J3661,(-O3662*'inputs and tables'!$K$22-'inputs and tables'!$K$21)-O3662*'inputs and tables'!$K$22,0)*('inputs and tables'!$K$15+'inputs and tables'!$K$16)))*(IF(AND(J3662=0,'inputs and tables'!$K$16=1),(data!C3662/data!C3663-1)*'inputs and tables'!$K$18+1,1)*IF(AND(J3662=1,'inputs and tables'!$K$15=1),(data!C3663/data!C3662-1)*'inputs and tables'!$K$17+1,1))</f>
        <v>309004201.52308393</v>
      </c>
      <c r="P3663" s="10">
        <f ca="1">(P3662+(IF(K3662&lt;&gt;K3661,(-P3662*'inputs and tables'!$K$22-'inputs and tables'!$K$21)-P3662*'inputs and tables'!$K$22,0)*('inputs and tables'!$K$15+'inputs and tables'!$K$16)))*(IF(AND(K3662=0,'inputs and tables'!$K$16=1),data!C3662/data!C3663,1)*IF(AND(K3662=1,'inputs and tables'!$K$15=1),data!C3663/data!C3662,1))</f>
        <v>251808.92957343141</v>
      </c>
      <c r="R3663" s="36">
        <f ca="1">1-O3663/MAX($O$202:O3663)</f>
        <v>0.33308653552740908</v>
      </c>
      <c r="S3663" s="36">
        <f>1-N3663/MAX($N$202:N3663)</f>
        <v>0.10902862423364401</v>
      </c>
    </row>
    <row r="3664" spans="1:19" x14ac:dyDescent="0.4">
      <c r="A3664" s="17">
        <f t="shared" si="175"/>
        <v>3662</v>
      </c>
      <c r="B3664">
        <v>1736640000</v>
      </c>
      <c r="C3664">
        <v>94509.62</v>
      </c>
      <c r="D3664" s="14">
        <f t="shared" si="173"/>
        <v>45669</v>
      </c>
      <c r="F3664">
        <f ca="1">IF(A3664&lt;$F$2,"",AVERAGE(INDIRECT("C"&amp;A3664-$F$2+3):C3664))</f>
        <v>97691.247727272741</v>
      </c>
      <c r="G3664" s="2">
        <f ca="1">IF(A3664&lt;$G$2,"",IF(A3664=$G$2,AVERAGE(INDIRECT("C"&amp;A3664-$G$2+3):C3664),G3663+(2/($G$2+3))*(C3664-G3663)))</f>
        <v>94830.409089376539</v>
      </c>
      <c r="J3664">
        <f ca="1">IF(F3664="","",IF(C3664&lt;(F3664*(1-'inputs and tables'!$K$14)),0,IF(C3664&gt;(F3664*(1+'inputs and tables'!$K$14)),1,J3663)))</f>
        <v>0</v>
      </c>
      <c r="K3664">
        <f ca="1">IF(G3664="","",IF(C3664&lt;(G3664*(1-'inputs and tables'!$K$14)),0,IF(C3664&gt;(G3664*(1+'inputs and tables'!$K$14)),1,K3663)))</f>
        <v>0</v>
      </c>
      <c r="N3664" s="13">
        <f t="shared" si="174"/>
        <v>340097.23271798249</v>
      </c>
      <c r="O3664" s="10">
        <f ca="1">(O3663+(IF(J3663&lt;&gt;J3662,(-O3663*'inputs and tables'!$K$22-'inputs and tables'!$K$21)-O3663*'inputs and tables'!$K$22,0)*('inputs and tables'!$K$15+'inputs and tables'!$K$16)))*(IF(AND(J3663=0,'inputs and tables'!$K$16=1),(data!C3663/data!C3664-1)*'inputs and tables'!$K$18+1,1)*IF(AND(J3663=1,'inputs and tables'!$K$15=1),(data!C3664/data!C3663-1)*'inputs and tables'!$K$17+1,1))</f>
        <v>309185334.75337714</v>
      </c>
      <c r="P3664" s="10">
        <f ca="1">(P3663+(IF(K3663&lt;&gt;K3662,(-P3663*'inputs and tables'!$K$22-'inputs and tables'!$K$21)-P3663*'inputs and tables'!$K$22,0)*('inputs and tables'!$K$15+'inputs and tables'!$K$16)))*(IF(AND(K3663=0,'inputs and tables'!$K$16=1),data!C3663/data!C3664,1)*IF(AND(K3663=1,'inputs and tables'!$K$15=1),data!C3664/data!C3663,1))</f>
        <v>251956.53586682642</v>
      </c>
      <c r="R3664" s="36">
        <f ca="1">1-O3664/MAX($O$202:O3664)</f>
        <v>0.33269560171631352</v>
      </c>
      <c r="S3664" s="36">
        <f>1-N3664/MAX($N$202:N3664)</f>
        <v>0.10955059117467003</v>
      </c>
    </row>
    <row r="3665" spans="1:19" x14ac:dyDescent="0.4">
      <c r="A3665" s="17">
        <f t="shared" si="175"/>
        <v>3663</v>
      </c>
      <c r="B3665">
        <v>1736726400</v>
      </c>
      <c r="C3665">
        <v>94506.45</v>
      </c>
      <c r="D3665" s="14">
        <f t="shared" si="173"/>
        <v>45670</v>
      </c>
      <c r="F3665">
        <f ca="1">IF(A3665&lt;$F$2,"",AVERAGE(INDIRECT("C"&amp;A3665-$F$2+3):C3665))</f>
        <v>97646.725681818192</v>
      </c>
      <c r="G3665" s="2">
        <f ca="1">IF(A3665&lt;$G$2,"",IF(A3665=$G$2,AVERAGE(INDIRECT("C"&amp;A3665-$G$2+3):C3665),G3664+(2/($G$2+3))*(C3665-G3664)))</f>
        <v>94816.623596211575</v>
      </c>
      <c r="J3665">
        <f ca="1">IF(F3665="","",IF(C3665&lt;(F3665*(1-'inputs and tables'!$K$14)),0,IF(C3665&gt;(F3665*(1+'inputs and tables'!$K$14)),1,J3664)))</f>
        <v>0</v>
      </c>
      <c r="K3665">
        <f ca="1">IF(G3665="","",IF(C3665&lt;(G3665*(1-'inputs and tables'!$K$14)),0,IF(C3665&gt;(G3665*(1+'inputs and tables'!$K$14)),1,K3664)))</f>
        <v>0</v>
      </c>
      <c r="N3665" s="13">
        <f t="shared" si="174"/>
        <v>340085.82532656862</v>
      </c>
      <c r="O3665" s="10">
        <f ca="1">(O3664+(IF(J3664&lt;&gt;J3663,(-O3664*'inputs and tables'!$K$22-'inputs and tables'!$K$21)-O3664*'inputs and tables'!$K$22,0)*('inputs and tables'!$K$15+'inputs and tables'!$K$16)))*(IF(AND(J3664=0,'inputs and tables'!$K$16=1),(data!C3664/data!C3665-1)*'inputs and tables'!$K$18+1,1)*IF(AND(J3664=1,'inputs and tables'!$K$15=1),(data!C3665/data!C3664-1)*'inputs and tables'!$K$17+1,1))</f>
        <v>309195705.65939641</v>
      </c>
      <c r="P3665" s="10">
        <f ca="1">(P3664+(IF(K3664&lt;&gt;K3663,(-P3664*'inputs and tables'!$K$22-'inputs and tables'!$K$21)-P3664*'inputs and tables'!$K$22,0)*('inputs and tables'!$K$15+'inputs and tables'!$K$16)))*(IF(AND(K3664=0,'inputs and tables'!$K$16=1),data!C3664/data!C3665,1)*IF(AND(K3664=1,'inputs and tables'!$K$15=1),data!C3665/data!C3664,1))</f>
        <v>251964.98716532189</v>
      </c>
      <c r="R3665" s="36">
        <f ca="1">1-O3665/MAX($O$202:O3665)</f>
        <v>0.33267321853566767</v>
      </c>
      <c r="S3665" s="36">
        <f>1-N3665/MAX($N$202:N3665)</f>
        <v>0.10958045823609697</v>
      </c>
    </row>
    <row r="3666" spans="1:19" x14ac:dyDescent="0.4">
      <c r="A3666" s="17">
        <f t="shared" si="175"/>
        <v>3664</v>
      </c>
      <c r="B3666">
        <v>1736812800</v>
      </c>
      <c r="C3666">
        <v>96534.96</v>
      </c>
      <c r="D3666" s="14">
        <f t="shared" si="173"/>
        <v>45671</v>
      </c>
      <c r="F3666">
        <f ca="1">IF(A3666&lt;$F$2,"",AVERAGE(INDIRECT("C"&amp;A3666-$F$2+3):C3666))</f>
        <v>97630.175227272746</v>
      </c>
      <c r="G3666" s="2">
        <f ca="1">IF(A3666&lt;$G$2,"",IF(A3666=$G$2,AVERAGE(INDIRECT("C"&amp;A3666-$G$2+3):C3666),G3665+(2/($G$2+3))*(C3666-G3665)))</f>
        <v>94889.744294245131</v>
      </c>
      <c r="J3666">
        <f ca="1">IF(F3666="","",IF(C3666&lt;(F3666*(1-'inputs and tables'!$K$14)),0,IF(C3666&gt;(F3666*(1+'inputs and tables'!$K$14)),1,J3665)))</f>
        <v>0</v>
      </c>
      <c r="K3666">
        <f ca="1">IF(G3666="","",IF(C3666&lt;(G3666*(1-'inputs and tables'!$K$14)),0,IF(C3666&gt;(G3666*(1+'inputs and tables'!$K$14)),1,K3665)))</f>
        <v>1</v>
      </c>
      <c r="N3666" s="13">
        <f t="shared" si="174"/>
        <v>347385.51225305034</v>
      </c>
      <c r="O3666" s="10">
        <f ca="1">(O3665+(IF(J3665&lt;&gt;J3664,(-O3665*'inputs and tables'!$K$22-'inputs and tables'!$K$21)-O3665*'inputs and tables'!$K$22,0)*('inputs and tables'!$K$15+'inputs and tables'!$K$16)))*(IF(AND(J3665=0,'inputs and tables'!$K$16=1),(data!C3665/data!C3666-1)*'inputs and tables'!$K$18+1,1)*IF(AND(J3665=1,'inputs and tables'!$K$15=1),(data!C3666/data!C3665-1)*'inputs and tables'!$K$17+1,1))</f>
        <v>302698509.40130353</v>
      </c>
      <c r="P3666" s="10">
        <f ca="1">(P3665+(IF(K3665&lt;&gt;K3664,(-P3665*'inputs and tables'!$K$22-'inputs and tables'!$K$21)-P3665*'inputs and tables'!$K$22,0)*('inputs and tables'!$K$15+'inputs and tables'!$K$16)))*(IF(AND(K3665=0,'inputs and tables'!$K$16=1),data!C3665/data!C3666,1)*IF(AND(K3665=1,'inputs and tables'!$K$15=1),data!C3666/data!C3665,1))</f>
        <v>246670.39237691849</v>
      </c>
      <c r="R3666" s="36">
        <f ca="1">1-O3666/MAX($O$202:O3666)</f>
        <v>0.34669590057198096</v>
      </c>
      <c r="S3666" s="36">
        <f>1-N3666/MAX($N$202:N3666)</f>
        <v>9.0468271240780829E-2</v>
      </c>
    </row>
    <row r="3667" spans="1:19" x14ac:dyDescent="0.4">
      <c r="A3667" s="17">
        <f t="shared" si="175"/>
        <v>3665</v>
      </c>
      <c r="B3667">
        <v>1736899200</v>
      </c>
      <c r="C3667">
        <v>100510.23</v>
      </c>
      <c r="D3667" s="14">
        <f t="shared" si="173"/>
        <v>45672</v>
      </c>
      <c r="F3667">
        <f ca="1">IF(A3667&lt;$F$2,"",AVERAGE(INDIRECT("C"&amp;A3667-$F$2+3):C3667))</f>
        <v>97735.796590909114</v>
      </c>
      <c r="G3667" s="2">
        <f ca="1">IF(A3667&lt;$G$2,"",IF(A3667=$G$2,AVERAGE(INDIRECT("C"&amp;A3667-$G$2+3):C3667),G3666+(2/($G$2+3))*(C3667-G3666)))</f>
        <v>95128.913898745333</v>
      </c>
      <c r="J3667">
        <f ca="1">IF(F3667="","",IF(C3667&lt;(F3667*(1-'inputs and tables'!$K$14)),0,IF(C3667&gt;(F3667*(1+'inputs and tables'!$K$14)),1,J3666)))</f>
        <v>1</v>
      </c>
      <c r="K3667">
        <f ca="1">IF(G3667="","",IF(C3667&lt;(G3667*(1-'inputs and tables'!$K$14)),0,IF(C3667&gt;(G3667*(1+'inputs and tables'!$K$14)),1,K3666)))</f>
        <v>1</v>
      </c>
      <c r="N3667" s="13">
        <f t="shared" si="174"/>
        <v>361690.70495519863</v>
      </c>
      <c r="O3667" s="10">
        <f ca="1">(O3666+(IF(J3666&lt;&gt;J3665,(-O3666*'inputs and tables'!$K$22-'inputs and tables'!$K$21)-O3666*'inputs and tables'!$K$22,0)*('inputs and tables'!$K$15+'inputs and tables'!$K$16)))*(IF(AND(J3666=0,'inputs and tables'!$K$16=1),(data!C3666/data!C3667-1)*'inputs and tables'!$K$18+1,1)*IF(AND(J3666=1,'inputs and tables'!$K$15=1),(data!C3667/data!C3666-1)*'inputs and tables'!$K$17+1,1))</f>
        <v>290726511.09359181</v>
      </c>
      <c r="P3667" s="10">
        <f ca="1">(P3666+(IF(K3666&lt;&gt;K3665,(-P3666*'inputs and tables'!$K$22-'inputs and tables'!$K$21)-P3666*'inputs and tables'!$K$22,0)*('inputs and tables'!$K$15+'inputs and tables'!$K$16)))*(IF(AND(K3666=0,'inputs and tables'!$K$16=1),data!C3666/data!C3667,1)*IF(AND(K3666=1,'inputs and tables'!$K$15=1),data!C3667/data!C3666,1))</f>
        <v>256314.52145678966</v>
      </c>
      <c r="R3667" s="36">
        <f ca="1">1-O3667/MAX($O$202:O3667)</f>
        <v>0.37253466531595991</v>
      </c>
      <c r="S3667" s="36">
        <f>1-N3667/MAX($N$202:N3667)</f>
        <v>5.3014128250669867E-2</v>
      </c>
    </row>
    <row r="3668" spans="1:19" x14ac:dyDescent="0.4">
      <c r="A3668" s="17">
        <f t="shared" si="175"/>
        <v>3666</v>
      </c>
      <c r="B3668">
        <v>1736985600</v>
      </c>
      <c r="C3668">
        <v>99981.78</v>
      </c>
      <c r="D3668" s="14">
        <f t="shared" si="173"/>
        <v>45673</v>
      </c>
      <c r="F3668">
        <f ca="1">IF(A3668&lt;$F$2,"",AVERAGE(INDIRECT("C"&amp;A3668-$F$2+3):C3668))</f>
        <v>97828.007045454578</v>
      </c>
      <c r="G3668" s="2">
        <f ca="1">IF(A3668&lt;$G$2,"",IF(A3668=$G$2,AVERAGE(INDIRECT("C"&amp;A3668-$G$2+3):C3668),G3667+(2/($G$2+3))*(C3668-G3667)))</f>
        <v>95335.41883922425</v>
      </c>
      <c r="J3668">
        <f ca="1">IF(F3668="","",IF(C3668&lt;(F3668*(1-'inputs and tables'!$K$14)),0,IF(C3668&gt;(F3668*(1+'inputs and tables'!$K$14)),1,J3667)))</f>
        <v>1</v>
      </c>
      <c r="K3668">
        <f ca="1">IF(G3668="","",IF(C3668&lt;(G3668*(1-'inputs and tables'!$K$14)),0,IF(C3668&gt;(G3668*(1+'inputs and tables'!$K$14)),1,K3667)))</f>
        <v>1</v>
      </c>
      <c r="N3668" s="13">
        <f t="shared" si="174"/>
        <v>359789.05322249862</v>
      </c>
      <c r="O3668" s="10">
        <f ca="1">(O3667+(IF(J3667&lt;&gt;J3666,(-O3667*'inputs and tables'!$K$22-'inputs and tables'!$K$21)-O3667*'inputs and tables'!$K$22,0)*('inputs and tables'!$K$15+'inputs and tables'!$K$16)))*(IF(AND(J3667=0,'inputs and tables'!$K$16=1),(data!C3667/data!C3668-1)*'inputs and tables'!$K$18+1,1)*IF(AND(J3667=1,'inputs and tables'!$K$15=1),(data!C3668/data!C3667-1)*'inputs and tables'!$K$17+1,1))</f>
        <v>286712709.93271142</v>
      </c>
      <c r="P3668" s="10">
        <f ca="1">(P3667+(IF(K3667&lt;&gt;K3666,(-P3667*'inputs and tables'!$K$22-'inputs and tables'!$K$21)-P3667*'inputs and tables'!$K$22,0)*('inputs and tables'!$K$15+'inputs and tables'!$K$16)))*(IF(AND(K3667=0,'inputs and tables'!$K$16=1),data!C3667/data!C3668,1)*IF(AND(K3667=1,'inputs and tables'!$K$15=1),data!C3668/data!C3667,1))</f>
        <v>254966.90332016975</v>
      </c>
      <c r="R3668" s="36">
        <f ca="1">1-O3668/MAX($O$202:O3668)</f>
        <v>0.38119751852220296</v>
      </c>
      <c r="S3668" s="36">
        <f>1-N3668/MAX($N$202:N3668)</f>
        <v>5.7993071030185361E-2</v>
      </c>
    </row>
    <row r="3669" spans="1:19" x14ac:dyDescent="0.4">
      <c r="A3669" s="17">
        <f t="shared" si="175"/>
        <v>3667</v>
      </c>
      <c r="B3669">
        <v>1737072000</v>
      </c>
      <c r="C3669">
        <v>104107</v>
      </c>
      <c r="D3669" s="14">
        <f t="shared" si="173"/>
        <v>45674</v>
      </c>
      <c r="F3669">
        <f ca="1">IF(A3669&lt;$F$2,"",AVERAGE(INDIRECT("C"&amp;A3669-$F$2+3):C3669))</f>
        <v>97949.842500000013</v>
      </c>
      <c r="G3669" s="2">
        <f ca="1">IF(A3669&lt;$G$2,"",IF(A3669=$G$2,AVERAGE(INDIRECT("C"&amp;A3669-$G$2+3):C3669),G3668+(2/($G$2+3))*(C3669-G3668)))</f>
        <v>95708.677612023224</v>
      </c>
      <c r="J3669">
        <f ca="1">IF(F3669="","",IF(C3669&lt;(F3669*(1-'inputs and tables'!$K$14)),0,IF(C3669&gt;(F3669*(1+'inputs and tables'!$K$14)),1,J3668)))</f>
        <v>1</v>
      </c>
      <c r="K3669">
        <f ca="1">IF(G3669="","",IF(C3669&lt;(G3669*(1-'inputs and tables'!$K$14)),0,IF(C3669&gt;(G3669*(1+'inputs and tables'!$K$14)),1,K3668)))</f>
        <v>1</v>
      </c>
      <c r="N3669" s="13">
        <f t="shared" si="174"/>
        <v>374633.84792543866</v>
      </c>
      <c r="O3669" s="10">
        <f ca="1">(O3668+(IF(J3668&lt;&gt;J3667,(-O3668*'inputs and tables'!$K$22-'inputs and tables'!$K$21)-O3668*'inputs and tables'!$K$22,0)*('inputs and tables'!$K$15+'inputs and tables'!$K$16)))*(IF(AND(J3668=0,'inputs and tables'!$K$16=1),(data!C3668/data!C3669-1)*'inputs and tables'!$K$18+1,1)*IF(AND(J3668=1,'inputs and tables'!$K$15=1),(data!C3669/data!C3668-1)*'inputs and tables'!$K$17+1,1))</f>
        <v>313329502.13079387</v>
      </c>
      <c r="P3669" s="10">
        <f ca="1">(P3668+(IF(K3668&lt;&gt;K3667,(-P3668*'inputs and tables'!$K$22-'inputs and tables'!$K$21)-P3668*'inputs and tables'!$K$22,0)*('inputs and tables'!$K$15+'inputs and tables'!$K$16)))*(IF(AND(K3668=0,'inputs and tables'!$K$16=1),data!C3668/data!C3669,1)*IF(AND(K3668=1,'inputs and tables'!$K$15=1),data!C3669/data!C3668,1))</f>
        <v>265486.76572824479</v>
      </c>
      <c r="R3669" s="36">
        <f ca="1">1-O3669/MAX($O$202:O3669)</f>
        <v>0.32375138345195187</v>
      </c>
      <c r="S3669" s="36">
        <f>1-N3669/MAX($N$202:N3669)</f>
        <v>1.9126131238506705E-2</v>
      </c>
    </row>
    <row r="3670" spans="1:19" x14ac:dyDescent="0.4">
      <c r="A3670" s="17">
        <f t="shared" si="175"/>
        <v>3668</v>
      </c>
      <c r="B3670">
        <v>1737158400</v>
      </c>
      <c r="C3670">
        <v>104435</v>
      </c>
      <c r="D3670" s="14">
        <f t="shared" si="173"/>
        <v>45675</v>
      </c>
      <c r="F3670">
        <f ca="1">IF(A3670&lt;$F$2,"",AVERAGE(INDIRECT("C"&amp;A3670-$F$2+3):C3670))</f>
        <v>98117.814545454545</v>
      </c>
      <c r="G3670" s="2">
        <f ca="1">IF(A3670&lt;$G$2,"",IF(A3670=$G$2,AVERAGE(INDIRECT("C"&amp;A3670-$G$2+3):C3670),G3669+(2/($G$2+3))*(C3670-G3669)))</f>
        <v>96080.010479596705</v>
      </c>
      <c r="J3670">
        <f ca="1">IF(F3670="","",IF(C3670&lt;(F3670*(1-'inputs and tables'!$K$14)),0,IF(C3670&gt;(F3670*(1+'inputs and tables'!$K$14)),1,J3669)))</f>
        <v>1</v>
      </c>
      <c r="K3670">
        <f ca="1">IF(G3670="","",IF(C3670&lt;(G3670*(1-'inputs and tables'!$K$14)),0,IF(C3670&gt;(G3670*(1+'inputs and tables'!$K$14)),1,K3669)))</f>
        <v>1</v>
      </c>
      <c r="N3670" s="13">
        <f t="shared" si="174"/>
        <v>375814.17107488634</v>
      </c>
      <c r="O3670" s="10">
        <f ca="1">(O3669+(IF(J3669&lt;&gt;J3668,(-O3669*'inputs and tables'!$K$22-'inputs and tables'!$K$21)-O3669*'inputs and tables'!$K$22,0)*('inputs and tables'!$K$15+'inputs and tables'!$K$16)))*(IF(AND(J3669=0,'inputs and tables'!$K$16=1),(data!C3669/data!C3670-1)*'inputs and tables'!$K$18+1,1)*IF(AND(J3669=1,'inputs and tables'!$K$15=1),(data!C3670/data!C3669-1)*'inputs and tables'!$K$17+1,1))</f>
        <v>315550651.26171237</v>
      </c>
      <c r="P3670" s="10">
        <f ca="1">(P3669+(IF(K3669&lt;&gt;K3668,(-P3669*'inputs and tables'!$K$22-'inputs and tables'!$K$21)-P3669*'inputs and tables'!$K$22,0)*('inputs and tables'!$K$15+'inputs and tables'!$K$16)))*(IF(AND(K3669=0,'inputs and tables'!$K$16=1),data!C3669/data!C3670,1)*IF(AND(K3669=1,'inputs and tables'!$K$15=1),data!C3670/data!C3669,1))</f>
        <v>266323.20957120316</v>
      </c>
      <c r="R3670" s="36">
        <f ca="1">1-O3670/MAX($O$202:O3670)</f>
        <v>0.31895755134640202</v>
      </c>
      <c r="S3670" s="36">
        <f>1-N3670/MAX($N$202:N3670)</f>
        <v>1.6035785450483009E-2</v>
      </c>
    </row>
    <row r="3671" spans="1:19" x14ac:dyDescent="0.4">
      <c r="A3671" s="17">
        <f t="shared" si="175"/>
        <v>3669</v>
      </c>
      <c r="B3671">
        <v>1737244800</v>
      </c>
      <c r="C3671">
        <v>101211.13</v>
      </c>
      <c r="D3671" s="14">
        <f t="shared" si="173"/>
        <v>45676</v>
      </c>
      <c r="F3671">
        <f ca="1">IF(A3671&lt;$F$2,"",AVERAGE(INDIRECT("C"&amp;A3671-$F$2+3):C3671))</f>
        <v>98147.809545454555</v>
      </c>
      <c r="G3671" s="2">
        <f ca="1">IF(A3671&lt;$G$2,"",IF(A3671=$G$2,AVERAGE(INDIRECT("C"&amp;A3671-$G$2+3):C3671),G3670+(2/($G$2+3))*(C3671-G3670)))</f>
        <v>96298.355991103235</v>
      </c>
      <c r="J3671">
        <f ca="1">IF(F3671="","",IF(C3671&lt;(F3671*(1-'inputs and tables'!$K$14)),0,IF(C3671&gt;(F3671*(1+'inputs and tables'!$K$14)),1,J3670)))</f>
        <v>1</v>
      </c>
      <c r="K3671">
        <f ca="1">IF(G3671="","",IF(C3671&lt;(G3671*(1-'inputs and tables'!$K$14)),0,IF(C3671&gt;(G3671*(1+'inputs and tables'!$K$14)),1,K3670)))</f>
        <v>1</v>
      </c>
      <c r="N3671" s="13">
        <f t="shared" si="174"/>
        <v>364212.92597790551</v>
      </c>
      <c r="O3671" s="10">
        <f ca="1">(O3670+(IF(J3670&lt;&gt;J3669,(-O3670*'inputs and tables'!$K$22-'inputs and tables'!$K$21)-O3670*'inputs and tables'!$K$22,0)*('inputs and tables'!$K$15+'inputs and tables'!$K$16)))*(IF(AND(J3670=0,'inputs and tables'!$K$16=1),(data!C3670/data!C3671-1)*'inputs and tables'!$K$18+1,1)*IF(AND(J3670=1,'inputs and tables'!$K$15=1),(data!C3671/data!C3670-1)*'inputs and tables'!$K$17+1,1))</f>
        <v>293633553.29946828</v>
      </c>
      <c r="P3671" s="10">
        <f ca="1">(P3670+(IF(K3670&lt;&gt;K3669,(-P3670*'inputs and tables'!$K$22-'inputs and tables'!$K$21)-P3670*'inputs and tables'!$K$22,0)*('inputs and tables'!$K$15+'inputs and tables'!$K$16)))*(IF(AND(K3670=0,'inputs and tables'!$K$16=1),data!C3670/data!C3671,1)*IF(AND(K3670=1,'inputs and tables'!$K$15=1),data!C3671/data!C3670,1))</f>
        <v>258101.91014437965</v>
      </c>
      <c r="R3671" s="36">
        <f ca="1">1-O3671/MAX($O$202:O3671)</f>
        <v>0.36626049305767661</v>
      </c>
      <c r="S3671" s="36">
        <f>1-N3671/MAX($N$202:N3671)</f>
        <v>4.6410398485957183E-2</v>
      </c>
    </row>
    <row r="3672" spans="1:19" x14ac:dyDescent="0.4">
      <c r="A3672" s="17">
        <f t="shared" si="175"/>
        <v>3670</v>
      </c>
      <c r="B3672">
        <v>1737331200</v>
      </c>
      <c r="C3672">
        <v>102145.43</v>
      </c>
      <c r="D3672" s="14">
        <f t="shared" si="173"/>
        <v>45677</v>
      </c>
      <c r="F3672">
        <f ca="1">IF(A3672&lt;$F$2,"",AVERAGE(INDIRECT("C"&amp;A3672-$F$2+3):C3672))</f>
        <v>98198.175681818175</v>
      </c>
      <c r="G3672" s="2">
        <f ca="1">IF(A3672&lt;$G$2,"",IF(A3672=$G$2,AVERAGE(INDIRECT("C"&amp;A3672-$G$2+3):C3672),G3671+(2/($G$2+3))*(C3672-G3671)))</f>
        <v>96547.167651056283</v>
      </c>
      <c r="J3672">
        <f ca="1">IF(F3672="","",IF(C3672&lt;(F3672*(1-'inputs and tables'!$K$14)),0,IF(C3672&gt;(F3672*(1+'inputs and tables'!$K$14)),1,J3671)))</f>
        <v>1</v>
      </c>
      <c r="K3672">
        <f ca="1">IF(G3672="","",IF(C3672&lt;(G3672*(1-'inputs and tables'!$K$14)),0,IF(C3672&gt;(G3672*(1+'inputs and tables'!$K$14)),1,K3671)))</f>
        <v>1</v>
      </c>
      <c r="N3672" s="13">
        <f t="shared" si="174"/>
        <v>367575.04768073751</v>
      </c>
      <c r="O3672" s="10">
        <f ca="1">(O3671+(IF(J3671&lt;&gt;J3670,(-O3671*'inputs and tables'!$K$22-'inputs and tables'!$K$21)-O3671*'inputs and tables'!$K$22,0)*('inputs and tables'!$K$15+'inputs and tables'!$K$16)))*(IF(AND(J3671=0,'inputs and tables'!$K$16=1),(data!C3671/data!C3672-1)*'inputs and tables'!$K$18+1,1)*IF(AND(J3671=1,'inputs and tables'!$K$15=1),(data!C3672/data!C3671-1)*'inputs and tables'!$K$17+1,1))</f>
        <v>299732379.7319693</v>
      </c>
      <c r="P3672" s="10">
        <f ca="1">(P3671+(IF(K3671&lt;&gt;K3670,(-P3671*'inputs and tables'!$K$22-'inputs and tables'!$K$21)-P3671*'inputs and tables'!$K$22,0)*('inputs and tables'!$K$15+'inputs and tables'!$K$16)))*(IF(AND(K3671=0,'inputs and tables'!$K$16=1),data!C3671/data!C3672,1)*IF(AND(K3671=1,'inputs and tables'!$K$15=1),data!C3672/data!C3671,1))</f>
        <v>260484.50002997712</v>
      </c>
      <c r="R3672" s="36">
        <f ca="1">1-O3672/MAX($O$202:O3672)</f>
        <v>0.35309759933238716</v>
      </c>
      <c r="S3672" s="36">
        <f>1-N3672/MAX($N$202:N3672)</f>
        <v>3.7607623883059715E-2</v>
      </c>
    </row>
    <row r="3673" spans="1:19" x14ac:dyDescent="0.4">
      <c r="A3673" s="17">
        <f t="shared" si="175"/>
        <v>3671</v>
      </c>
      <c r="B3673">
        <v>1737417600</v>
      </c>
      <c r="C3673">
        <v>106159.26</v>
      </c>
      <c r="D3673" s="14">
        <f t="shared" si="173"/>
        <v>45678</v>
      </c>
      <c r="F3673">
        <f ca="1">IF(A3673&lt;$F$2,"",AVERAGE(INDIRECT("C"&amp;A3673-$F$2+3):C3673))</f>
        <v>98311.454545454544</v>
      </c>
      <c r="G3673" s="2">
        <f ca="1">IF(A3673&lt;$G$2,"",IF(A3673=$G$2,AVERAGE(INDIRECT("C"&amp;A3673-$G$2+3):C3673),G3672+(2/($G$2+3))*(C3673-G3672)))</f>
        <v>96956.192857394315</v>
      </c>
      <c r="J3673">
        <f ca="1">IF(F3673="","",IF(C3673&lt;(F3673*(1-'inputs and tables'!$K$14)),0,IF(C3673&gt;(F3673*(1+'inputs and tables'!$K$14)),1,J3672)))</f>
        <v>1</v>
      </c>
      <c r="K3673">
        <f ca="1">IF(G3673="","",IF(C3673&lt;(G3673*(1-'inputs and tables'!$K$14)),0,IF(C3673&gt;(G3673*(1+'inputs and tables'!$K$14)),1,K3672)))</f>
        <v>1</v>
      </c>
      <c r="N3673" s="13">
        <f t="shared" si="174"/>
        <v>382019.0003238697</v>
      </c>
      <c r="O3673" s="10">
        <f ca="1">(O3672+(IF(J3672&lt;&gt;J3671,(-O3672*'inputs and tables'!$K$22-'inputs and tables'!$K$21)-O3672*'inputs and tables'!$K$22,0)*('inputs and tables'!$K$15+'inputs and tables'!$K$16)))*(IF(AND(J3672=0,'inputs and tables'!$K$16=1),(data!C3672/data!C3673-1)*'inputs and tables'!$K$18+1,1)*IF(AND(J3672=1,'inputs and tables'!$K$15=1),(data!C3673/data!C3672-1)*'inputs and tables'!$K$17+1,1))</f>
        <v>326233010.64530557</v>
      </c>
      <c r="P3673" s="10">
        <f ca="1">(P3672+(IF(K3672&lt;&gt;K3671,(-P3672*'inputs and tables'!$K$22-'inputs and tables'!$K$21)-P3672*'inputs and tables'!$K$22,0)*('inputs and tables'!$K$15+'inputs and tables'!$K$16)))*(IF(AND(K3672=0,'inputs and tables'!$K$16=1),data!C3672/data!C3673,1)*IF(AND(K3672=1,'inputs and tables'!$K$15=1),data!C3673/data!C3672,1))</f>
        <v>270720.30304882309</v>
      </c>
      <c r="R3673" s="36">
        <f ca="1">1-O3673/MAX($O$202:O3673)</f>
        <v>0.29590217128963203</v>
      </c>
      <c r="S3673" s="36">
        <f>1-N3673/MAX($N$202:N3673)</f>
        <v>0</v>
      </c>
    </row>
    <row r="3674" spans="1:19" x14ac:dyDescent="0.4">
      <c r="A3674" s="17">
        <f t="shared" si="175"/>
        <v>3672</v>
      </c>
      <c r="B3674">
        <v>1737504000</v>
      </c>
      <c r="C3674">
        <v>103667.11</v>
      </c>
      <c r="D3674" s="14">
        <f t="shared" si="173"/>
        <v>45679</v>
      </c>
      <c r="F3674">
        <f ca="1">IF(A3674&lt;$F$2,"",AVERAGE(INDIRECT("C"&amp;A3674-$F$2+3):C3674))</f>
        <v>98455.597727272747</v>
      </c>
      <c r="G3674" s="2">
        <f ca="1">IF(A3674&lt;$G$2,"",IF(A3674=$G$2,AVERAGE(INDIRECT("C"&amp;A3674-$G$2+3):C3674),G3673+(2/($G$2+3))*(C3674-G3673)))</f>
        <v>97241.763799632856</v>
      </c>
      <c r="J3674">
        <f ca="1">IF(F3674="","",IF(C3674&lt;(F3674*(1-'inputs and tables'!$K$14)),0,IF(C3674&gt;(F3674*(1+'inputs and tables'!$K$14)),1,J3673)))</f>
        <v>1</v>
      </c>
      <c r="K3674">
        <f ca="1">IF(G3674="","",IF(C3674&lt;(G3674*(1-'inputs and tables'!$K$14)),0,IF(C3674&gt;(G3674*(1+'inputs and tables'!$K$14)),1,K3673)))</f>
        <v>1</v>
      </c>
      <c r="N3674" s="13">
        <f t="shared" si="174"/>
        <v>373050.88344308955</v>
      </c>
      <c r="O3674" s="10">
        <f ca="1">(O3673+(IF(J3673&lt;&gt;J3672,(-O3673*'inputs and tables'!$K$22-'inputs and tables'!$K$21)-O3673*'inputs and tables'!$K$22,0)*('inputs and tables'!$K$15+'inputs and tables'!$K$16)))*(IF(AND(J3673=0,'inputs and tables'!$K$16=1),(data!C3673/data!C3674-1)*'inputs and tables'!$K$18+1,1)*IF(AND(J3673=1,'inputs and tables'!$K$15=1),(data!C3674/data!C3673-1)*'inputs and tables'!$K$17+1,1))</f>
        <v>309001366.46909976</v>
      </c>
      <c r="P3674" s="10">
        <f ca="1">(P3673+(IF(K3673&lt;&gt;K3672,(-P3673*'inputs and tables'!$K$22-'inputs and tables'!$K$21)-P3673*'inputs and tables'!$K$22,0)*('inputs and tables'!$K$15+'inputs and tables'!$K$16)))*(IF(AND(K3673=0,'inputs and tables'!$K$16=1),data!C3673/data!C3674,1)*IF(AND(K3673=1,'inputs and tables'!$K$15=1),data!C3674/data!C3673,1))</f>
        <v>264364.98742922361</v>
      </c>
      <c r="R3674" s="36">
        <f ca="1">1-O3674/MAX($O$202:O3674)</f>
        <v>0.33309265432988888</v>
      </c>
      <c r="S3674" s="36">
        <f>1-N3674/MAX($N$202:N3674)</f>
        <v>2.3475578107835293E-2</v>
      </c>
    </row>
    <row r="3675" spans="1:19" x14ac:dyDescent="0.4">
      <c r="A3675" s="17">
        <f t="shared" si="175"/>
        <v>3673</v>
      </c>
      <c r="B3675">
        <v>1737590400</v>
      </c>
      <c r="C3675">
        <v>103926.36</v>
      </c>
      <c r="D3675" s="14">
        <f t="shared" si="173"/>
        <v>45680</v>
      </c>
      <c r="F3675">
        <f ca="1">IF(A3675&lt;$F$2,"",AVERAGE(INDIRECT("C"&amp;A3675-$F$2+3):C3675))</f>
        <v>98620.725000000006</v>
      </c>
      <c r="G3675" s="2">
        <f ca="1">IF(A3675&lt;$G$2,"",IF(A3675=$G$2,AVERAGE(INDIRECT("C"&amp;A3675-$G$2+3):C3675),G3674+(2/($G$2+3))*(C3675-G3674)))</f>
        <v>97526.214701776145</v>
      </c>
      <c r="J3675">
        <f ca="1">IF(F3675="","",IF(C3675&lt;(F3675*(1-'inputs and tables'!$K$14)),0,IF(C3675&gt;(F3675*(1+'inputs and tables'!$K$14)),1,J3674)))</f>
        <v>1</v>
      </c>
      <c r="K3675">
        <f ca="1">IF(G3675="","",IF(C3675&lt;(G3675*(1-'inputs and tables'!$K$14)),0,IF(C3675&gt;(G3675*(1+'inputs and tables'!$K$14)),1,K3674)))</f>
        <v>1</v>
      </c>
      <c r="N3675" s="13">
        <f t="shared" si="174"/>
        <v>373983.80654215754</v>
      </c>
      <c r="O3675" s="10">
        <f ca="1">(O3674+(IF(J3674&lt;&gt;J3673,(-O3674*'inputs and tables'!$K$22-'inputs and tables'!$K$21)-O3674*'inputs and tables'!$K$22,0)*('inputs and tables'!$K$15+'inputs and tables'!$K$16)))*(IF(AND(J3674=0,'inputs and tables'!$K$16=1),(data!C3674/data!C3675-1)*'inputs and tables'!$K$18+1,1)*IF(AND(J3674=1,'inputs and tables'!$K$15=1),(data!C3675/data!C3674-1)*'inputs and tables'!$K$17+1,1))</f>
        <v>310740050.60506636</v>
      </c>
      <c r="P3675" s="10">
        <f ca="1">(P3674+(IF(K3674&lt;&gt;K3673,(-P3674*'inputs and tables'!$K$22-'inputs and tables'!$K$21)-P3674*'inputs and tables'!$K$22,0)*('inputs and tables'!$K$15+'inputs and tables'!$K$16)))*(IF(AND(K3674=0,'inputs and tables'!$K$16=1),data!C3674/data!C3675,1)*IF(AND(K3674=1,'inputs and tables'!$K$15=1),data!C3675/data!C3674,1))</f>
        <v>265026.10958253749</v>
      </c>
      <c r="R3675" s="36">
        <f ca="1">1-O3675/MAX($O$202:O3675)</f>
        <v>0.32934011033525845</v>
      </c>
      <c r="S3675" s="36">
        <f>1-N3675/MAX($N$202:N3675)</f>
        <v>2.1033492509273222E-2</v>
      </c>
    </row>
    <row r="3676" spans="1:19" x14ac:dyDescent="0.4">
      <c r="A3676" s="17">
        <f t="shared" si="175"/>
        <v>3674</v>
      </c>
      <c r="B3676">
        <v>1737676800</v>
      </c>
      <c r="C3676">
        <v>104850.27</v>
      </c>
      <c r="D3676" s="14">
        <f t="shared" si="173"/>
        <v>45681</v>
      </c>
      <c r="F3676">
        <f ca="1">IF(A3676&lt;$F$2,"",AVERAGE(INDIRECT("C"&amp;A3676-$F$2+3):C3676))</f>
        <v>98703.637727272711</v>
      </c>
      <c r="G3676" s="2">
        <f ca="1">IF(A3676&lt;$G$2,"",IF(A3676=$G$2,AVERAGE(INDIRECT("C"&amp;A3676-$G$2+3):C3676),G3675+(2/($G$2+3))*(C3676-G3675)))</f>
        <v>97837.876629360137</v>
      </c>
      <c r="J3676">
        <f ca="1">IF(F3676="","",IF(C3676&lt;(F3676*(1-'inputs and tables'!$K$14)),0,IF(C3676&gt;(F3676*(1+'inputs and tables'!$K$14)),1,J3675)))</f>
        <v>1</v>
      </c>
      <c r="K3676">
        <f ca="1">IF(G3676="","",IF(C3676&lt;(G3676*(1-'inputs and tables'!$K$14)),0,IF(C3676&gt;(G3676*(1+'inputs and tables'!$K$14)),1,K3675)))</f>
        <v>1</v>
      </c>
      <c r="N3676" s="13">
        <f t="shared" si="174"/>
        <v>377308.53935010318</v>
      </c>
      <c r="O3676" s="10">
        <f ca="1">(O3675+(IF(J3675&lt;&gt;J3674,(-O3675*'inputs and tables'!$K$22-'inputs and tables'!$K$21)-O3675*'inputs and tables'!$K$22,0)*('inputs and tables'!$K$15+'inputs and tables'!$K$16)))*(IF(AND(J3675=0,'inputs and tables'!$K$16=1),(data!C3675/data!C3676-1)*'inputs and tables'!$K$18+1,1)*IF(AND(J3675=1,'inputs and tables'!$K$15=1),(data!C3676/data!C3675-1)*'inputs and tables'!$K$17+1,1))</f>
        <v>316955659.8147769</v>
      </c>
      <c r="P3676" s="10">
        <f ca="1">(P3675+(IF(K3675&lt;&gt;K3674,(-P3675*'inputs and tables'!$K$22-'inputs and tables'!$K$21)-P3675*'inputs and tables'!$K$22,0)*('inputs and tables'!$K$15+'inputs and tables'!$K$16)))*(IF(AND(K3675=0,'inputs and tables'!$K$16=1),data!C3675/data!C3676,1)*IF(AND(K3675=1,'inputs and tables'!$K$15=1),data!C3676/data!C3675,1))</f>
        <v>267382.20357932913</v>
      </c>
      <c r="R3676" s="36">
        <f ca="1">1-O3676/MAX($O$202:O3676)</f>
        <v>0.31592516823601291</v>
      </c>
      <c r="S3676" s="36">
        <f>1-N3676/MAX($N$202:N3676)</f>
        <v>1.2330436365136421E-2</v>
      </c>
    </row>
    <row r="3677" spans="1:19" x14ac:dyDescent="0.4">
      <c r="A3677" s="17">
        <f t="shared" si="175"/>
        <v>3675</v>
      </c>
      <c r="B3677">
        <v>1737763200</v>
      </c>
      <c r="C3677">
        <v>104733.56</v>
      </c>
      <c r="D3677" s="14">
        <f t="shared" si="173"/>
        <v>45682</v>
      </c>
      <c r="F3677">
        <f ca="1">IF(A3677&lt;$F$2,"",AVERAGE(INDIRECT("C"&amp;A3677-$F$2+3):C3677))</f>
        <v>98810.526136363624</v>
      </c>
      <c r="G3677" s="2">
        <f ca="1">IF(A3677&lt;$G$2,"",IF(A3677=$G$2,AVERAGE(INDIRECT("C"&amp;A3677-$G$2+3):C3677),G3676+(2/($G$2+3))*(C3677-G3676)))</f>
        <v>98131.309964280983</v>
      </c>
      <c r="J3677">
        <f ca="1">IF(F3677="","",IF(C3677&lt;(F3677*(1-'inputs and tables'!$K$14)),0,IF(C3677&gt;(F3677*(1+'inputs and tables'!$K$14)),1,J3676)))</f>
        <v>1</v>
      </c>
      <c r="K3677">
        <f ca="1">IF(G3677="","",IF(C3677&lt;(G3677*(1-'inputs and tables'!$K$14)),0,IF(C3677&gt;(G3677*(1+'inputs and tables'!$K$14)),1,K3676)))</f>
        <v>1</v>
      </c>
      <c r="N3677" s="13">
        <f t="shared" si="174"/>
        <v>376888.55302457866</v>
      </c>
      <c r="O3677" s="10">
        <f ca="1">(O3676+(IF(J3676&lt;&gt;J3675,(-O3676*'inputs and tables'!$K$22-'inputs and tables'!$K$21)-O3676*'inputs and tables'!$K$22,0)*('inputs and tables'!$K$15+'inputs and tables'!$K$16)))*(IF(AND(J3676=0,'inputs and tables'!$K$16=1),(data!C3676/data!C3677-1)*'inputs and tables'!$K$18+1,1)*IF(AND(J3676=1,'inputs and tables'!$K$15=1),(data!C3677/data!C3676-1)*'inputs and tables'!$K$17+1,1))</f>
        <v>316161844.36844361</v>
      </c>
      <c r="P3677" s="10">
        <f ca="1">(P3676+(IF(K3676&lt;&gt;K3675,(-P3676*'inputs and tables'!$K$22-'inputs and tables'!$K$21)-P3676*'inputs and tables'!$K$22,0)*('inputs and tables'!$K$15+'inputs and tables'!$K$16)))*(IF(AND(K3676=0,'inputs and tables'!$K$16=1),data!C3676/data!C3677,1)*IF(AND(K3676=1,'inputs and tables'!$K$15=1),data!C3677/data!C3676,1))</f>
        <v>267084.57747898862</v>
      </c>
      <c r="R3677" s="36">
        <f ca="1">1-O3677/MAX($O$202:O3677)</f>
        <v>0.31763843364423883</v>
      </c>
      <c r="S3677" s="36">
        <f>1-N3677/MAX($N$202:N3677)</f>
        <v>1.3429822325438101E-2</v>
      </c>
    </row>
    <row r="3678" spans="1:19" x14ac:dyDescent="0.4">
      <c r="A3678" s="17">
        <f t="shared" si="175"/>
        <v>3676</v>
      </c>
      <c r="B3678">
        <v>1737849600</v>
      </c>
      <c r="C3678">
        <v>102563</v>
      </c>
      <c r="D3678" s="14">
        <f t="shared" si="173"/>
        <v>45683</v>
      </c>
      <c r="F3678">
        <f ca="1">IF(A3678&lt;$F$2,"",AVERAGE(INDIRECT("C"&amp;A3678-$F$2+3):C3678))</f>
        <v>98836.304545454535</v>
      </c>
      <c r="G3678" s="2">
        <f ca="1">IF(A3678&lt;$G$2,"",IF(A3678=$G$2,AVERAGE(INDIRECT("C"&amp;A3678-$G$2+3):C3678),G3677+(2/($G$2+3))*(C3678-G3677)))</f>
        <v>98319.892518992434</v>
      </c>
      <c r="J3678">
        <f ca="1">IF(F3678="","",IF(C3678&lt;(F3678*(1-'inputs and tables'!$K$14)),0,IF(C3678&gt;(F3678*(1+'inputs and tables'!$K$14)),1,J3677)))</f>
        <v>1</v>
      </c>
      <c r="K3678">
        <f ca="1">IF(G3678="","",IF(C3678&lt;(G3678*(1-'inputs and tables'!$K$14)),0,IF(C3678&gt;(G3678*(1+'inputs and tables'!$K$14)),1,K3677)))</f>
        <v>1</v>
      </c>
      <c r="N3678" s="13">
        <f t="shared" si="174"/>
        <v>369077.69261218526</v>
      </c>
      <c r="O3678" s="10">
        <f ca="1">(O3677+(IF(J3677&lt;&gt;J3676,(-O3677*'inputs and tables'!$K$22-'inputs and tables'!$K$21)-O3677*'inputs and tables'!$K$22,0)*('inputs and tables'!$K$15+'inputs and tables'!$K$16)))*(IF(AND(J3677=0,'inputs and tables'!$K$16=1),(data!C3677/data!C3678-1)*'inputs and tables'!$K$18+1,1)*IF(AND(J3677=1,'inputs and tables'!$K$15=1),(data!C3678/data!C3677-1)*'inputs and tables'!$K$17+1,1))</f>
        <v>301419114.63546371</v>
      </c>
      <c r="P3678" s="10">
        <f ca="1">(P3677+(IF(K3677&lt;&gt;K3676,(-P3677*'inputs and tables'!$K$22-'inputs and tables'!$K$21)-P3677*'inputs and tables'!$K$22,0)*('inputs and tables'!$K$15+'inputs and tables'!$K$16)))*(IF(AND(K3677=0,'inputs and tables'!$K$16=1),data!C3677/data!C3678,1)*IF(AND(K3677=1,'inputs and tables'!$K$15=1),data!C3678/data!C3677,1))</f>
        <v>261549.35934553843</v>
      </c>
      <c r="R3678" s="36">
        <f ca="1">1-O3678/MAX($O$202:O3678)</f>
        <v>0.34945717563396617</v>
      </c>
      <c r="S3678" s="36">
        <f>1-N3678/MAX($N$202:N3678)</f>
        <v>3.3876083913923161E-2</v>
      </c>
    </row>
    <row r="3679" spans="1:19" x14ac:dyDescent="0.4">
      <c r="A3679" s="17">
        <f t="shared" si="175"/>
        <v>3677</v>
      </c>
      <c r="B3679">
        <v>1737936000</v>
      </c>
      <c r="C3679">
        <v>102062.42</v>
      </c>
      <c r="D3679" s="14">
        <f t="shared" si="173"/>
        <v>45684</v>
      </c>
      <c r="F3679">
        <f ca="1">IF(A3679&lt;$F$2,"",AVERAGE(INDIRECT("C"&amp;A3679-$F$2+3):C3679))</f>
        <v>98851.359772727272</v>
      </c>
      <c r="G3679" s="2">
        <f ca="1">IF(A3679&lt;$G$2,"",IF(A3679=$G$2,AVERAGE(INDIRECT("C"&amp;A3679-$G$2+3):C3679),G3678+(2/($G$2+3))*(C3679-G3678)))</f>
        <v>98479.149007545944</v>
      </c>
      <c r="J3679">
        <f ca="1">IF(F3679="","",IF(C3679&lt;(F3679*(1-'inputs and tables'!$K$14)),0,IF(C3679&gt;(F3679*(1+'inputs and tables'!$K$14)),1,J3678)))</f>
        <v>1</v>
      </c>
      <c r="K3679">
        <f ca="1">IF(G3679="","",IF(C3679&lt;(G3679*(1-'inputs and tables'!$K$14)),0,IF(C3679&gt;(G3679*(1+'inputs and tables'!$K$14)),1,K3678)))</f>
        <v>1</v>
      </c>
      <c r="N3679" s="13">
        <f t="shared" si="174"/>
        <v>367276.33236172644</v>
      </c>
      <c r="O3679" s="10">
        <f ca="1">(O3678+(IF(J3678&lt;&gt;J3677,(-O3678*'inputs and tables'!$K$22-'inputs and tables'!$K$21)-O3678*'inputs and tables'!$K$22,0)*('inputs and tables'!$K$15+'inputs and tables'!$K$16)))*(IF(AND(J3678=0,'inputs and tables'!$K$16=1),(data!C3678/data!C3679-1)*'inputs and tables'!$K$18+1,1)*IF(AND(J3678=1,'inputs and tables'!$K$15=1),(data!C3679/data!C3678-1)*'inputs and tables'!$K$17+1,1))</f>
        <v>298109052.95718306</v>
      </c>
      <c r="P3679" s="10">
        <f ca="1">(P3678+(IF(K3678&lt;&gt;K3677,(-P3678*'inputs and tables'!$K$22-'inputs and tables'!$K$21)-P3678*'inputs and tables'!$K$22,0)*('inputs and tables'!$K$15+'inputs and tables'!$K$16)))*(IF(AND(K3678=0,'inputs and tables'!$K$16=1),data!C3678/data!C3679,1)*IF(AND(K3678=1,'inputs and tables'!$K$15=1),data!C3679/data!C3678,1))</f>
        <v>260272.81343423328</v>
      </c>
      <c r="R3679" s="36">
        <f ca="1">1-O3679/MAX($O$202:O3679)</f>
        <v>0.35660117138094694</v>
      </c>
      <c r="S3679" s="36">
        <f>1-N3679/MAX($N$202:N3679)</f>
        <v>3.859145212579651E-2</v>
      </c>
    </row>
    <row r="3680" spans="1:19" x14ac:dyDescent="0.4">
      <c r="A3680" s="17">
        <f t="shared" si="175"/>
        <v>3678</v>
      </c>
      <c r="B3680">
        <v>1738022400</v>
      </c>
      <c r="C3680">
        <v>101290</v>
      </c>
      <c r="D3680" s="14">
        <f t="shared" si="173"/>
        <v>45685</v>
      </c>
      <c r="F3680">
        <f ca="1">IF(A3680&lt;$F$2,"",AVERAGE(INDIRECT("C"&amp;A3680-$F$2+3):C3680))</f>
        <v>98779.592500000013</v>
      </c>
      <c r="G3680" s="2">
        <f ca="1">IF(A3680&lt;$G$2,"",IF(A3680=$G$2,AVERAGE(INDIRECT("C"&amp;A3680-$G$2+3):C3680),G3679+(2/($G$2+3))*(C3680-G3679)))</f>
        <v>98598.759688075908</v>
      </c>
      <c r="J3680">
        <f ca="1">IF(F3680="","",IF(C3680&lt;(F3680*(1-'inputs and tables'!$K$14)),0,IF(C3680&gt;(F3680*(1+'inputs and tables'!$K$14)),1,J3679)))</f>
        <v>1</v>
      </c>
      <c r="K3680">
        <f ca="1">IF(G3680="","",IF(C3680&lt;(G3680*(1-'inputs and tables'!$K$14)),0,IF(C3680&gt;(G3680*(1+'inputs and tables'!$K$14)),1,K3679)))</f>
        <v>1</v>
      </c>
      <c r="N3680" s="13">
        <f t="shared" si="174"/>
        <v>364496.74331570102</v>
      </c>
      <c r="O3680" s="10">
        <f ca="1">(O3679+(IF(J3679&lt;&gt;J3678,(-O3679*'inputs and tables'!$K$22-'inputs and tables'!$K$21)-O3679*'inputs and tables'!$K$22,0)*('inputs and tables'!$K$15+'inputs and tables'!$K$16)))*(IF(AND(J3679=0,'inputs and tables'!$K$16=1),(data!C3679/data!C3680-1)*'inputs and tables'!$K$18+1,1)*IF(AND(J3679=1,'inputs and tables'!$K$15=1),(data!C3680/data!C3679-1)*'inputs and tables'!$K$17+1,1))</f>
        <v>293032775.73348337</v>
      </c>
      <c r="P3680" s="10">
        <f ca="1">(P3679+(IF(K3679&lt;&gt;K3678,(-P3679*'inputs and tables'!$K$22-'inputs and tables'!$K$21)-P3679*'inputs and tables'!$K$22,0)*('inputs and tables'!$K$15+'inputs and tables'!$K$16)))*(IF(AND(K3679=0,'inputs and tables'!$K$16=1),data!C3679/data!C3680,1)*IF(AND(K3679=1,'inputs and tables'!$K$15=1),data!C3680/data!C3679,1))</f>
        <v>258303.03918673974</v>
      </c>
      <c r="R3680" s="36">
        <f ca="1">1-O3680/MAX($O$202:O3680)</f>
        <v>0.36755713124555078</v>
      </c>
      <c r="S3680" s="36">
        <f>1-N3680/MAX($N$202:N3680)</f>
        <v>4.5867501337141792E-2</v>
      </c>
    </row>
    <row r="3681" spans="1:19" x14ac:dyDescent="0.4">
      <c r="A3681" s="17">
        <f t="shared" si="175"/>
        <v>3679</v>
      </c>
      <c r="B3681">
        <v>1738108800</v>
      </c>
      <c r="C3681">
        <v>103747.25</v>
      </c>
      <c r="D3681" s="14">
        <f t="shared" si="173"/>
        <v>45686</v>
      </c>
      <c r="F3681">
        <f ca="1">IF(A3681&lt;$F$2,"",AVERAGE(INDIRECT("C"&amp;A3681-$F$2+3):C3681))</f>
        <v>98726.125227272729</v>
      </c>
      <c r="G3681" s="2">
        <f ca="1">IF(A3681&lt;$G$2,"",IF(A3681=$G$2,AVERAGE(INDIRECT("C"&amp;A3681-$G$2+3):C3681),G3680+(2/($G$2+3))*(C3681-G3680)))</f>
        <v>98817.844382200332</v>
      </c>
      <c r="J3681">
        <f ca="1">IF(F3681="","",IF(C3681&lt;(F3681*(1-'inputs and tables'!$K$14)),0,IF(C3681&gt;(F3681*(1+'inputs and tables'!$K$14)),1,J3680)))</f>
        <v>1</v>
      </c>
      <c r="K3681">
        <f ca="1">IF(G3681="","",IF(C3681&lt;(G3681*(1-'inputs and tables'!$K$14)),0,IF(C3681&gt;(G3681*(1+'inputs and tables'!$K$14)),1,K3680)))</f>
        <v>1</v>
      </c>
      <c r="N3681" s="13">
        <f t="shared" si="174"/>
        <v>373339.27093454305</v>
      </c>
      <c r="O3681" s="10">
        <f ca="1">(O3680+(IF(J3680&lt;&gt;J3679,(-O3680*'inputs and tables'!$K$22-'inputs and tables'!$K$21)-O3680*'inputs and tables'!$K$22,0)*('inputs and tables'!$K$15+'inputs and tables'!$K$16)))*(IF(AND(J3680=0,'inputs and tables'!$K$16=1),(data!C3680/data!C3681-1)*'inputs and tables'!$K$18+1,1)*IF(AND(J3680=1,'inputs and tables'!$K$15=1),(data!C3681/data!C3680-1)*'inputs and tables'!$K$17+1,1))</f>
        <v>309027674.276133</v>
      </c>
      <c r="P3681" s="10">
        <f ca="1">(P3680+(IF(K3680&lt;&gt;K3679,(-P3680*'inputs and tables'!$K$22-'inputs and tables'!$K$21)-P3680*'inputs and tables'!$K$22,0)*('inputs and tables'!$K$15+'inputs and tables'!$K$16)))*(IF(AND(K3680=0,'inputs and tables'!$K$16=1),data!C3680/data!C3681,1)*IF(AND(K3680=1,'inputs and tables'!$K$15=1),data!C3681/data!C3680,1))</f>
        <v>264569.35514134157</v>
      </c>
      <c r="R3681" s="36">
        <f ca="1">1-O3681/MAX($O$202:O3681)</f>
        <v>0.3330358750671969</v>
      </c>
      <c r="S3681" s="36">
        <f>1-N3681/MAX($N$202:N3681)</f>
        <v>2.2720674578929567E-2</v>
      </c>
    </row>
    <row r="3682" spans="1:19" x14ac:dyDescent="0.4">
      <c r="A3682" s="17">
        <f t="shared" si="175"/>
        <v>3680</v>
      </c>
      <c r="B3682">
        <v>1738195200</v>
      </c>
      <c r="C3682">
        <v>104742.64</v>
      </c>
      <c r="D3682" s="14">
        <f t="shared" si="173"/>
        <v>45687</v>
      </c>
      <c r="F3682">
        <f ca="1">IF(A3682&lt;$F$2,"",AVERAGE(INDIRECT("C"&amp;A3682-$F$2+3):C3682))</f>
        <v>98694.435454545441</v>
      </c>
      <c r="G3682" s="2">
        <f ca="1">IF(A3682&lt;$G$2,"",IF(A3682=$G$2,AVERAGE(INDIRECT("C"&amp;A3682-$G$2+3):C3682),G3681+(2/($G$2+3))*(C3682-G3681)))</f>
        <v>99069.963344659889</v>
      </c>
      <c r="J3682">
        <f ca="1">IF(F3682="","",IF(C3682&lt;(F3682*(1-'inputs and tables'!$K$14)),0,IF(C3682&gt;(F3682*(1+'inputs and tables'!$K$14)),1,J3681)))</f>
        <v>1</v>
      </c>
      <c r="K3682">
        <f ca="1">IF(G3682="","",IF(C3682&lt;(G3682*(1-'inputs and tables'!$K$14)),0,IF(C3682&gt;(G3682*(1+'inputs and tables'!$K$14)),1,K3681)))</f>
        <v>1</v>
      </c>
      <c r="N3682" s="13">
        <f t="shared" si="174"/>
        <v>376921.22782395972</v>
      </c>
      <c r="O3682" s="10">
        <f ca="1">(O3681+(IF(J3681&lt;&gt;J3680,(-O3681*'inputs and tables'!$K$22-'inputs and tables'!$K$21)-O3681*'inputs and tables'!$K$22,0)*('inputs and tables'!$K$15+'inputs and tables'!$K$16)))*(IF(AND(J3681=0,'inputs and tables'!$K$16=1),(data!C3681/data!C3682-1)*'inputs and tables'!$K$18+1,1)*IF(AND(J3681=1,'inputs and tables'!$K$15=1),(data!C3682/data!C3681-1)*'inputs and tables'!$K$17+1,1))</f>
        <v>315698760.7634362</v>
      </c>
      <c r="P3682" s="10">
        <f ca="1">(P3681+(IF(K3681&lt;&gt;K3680,(-P3681*'inputs and tables'!$K$22-'inputs and tables'!$K$21)-P3681*'inputs and tables'!$K$22,0)*('inputs and tables'!$K$15+'inputs and tables'!$K$16)))*(IF(AND(K3681=0,'inputs and tables'!$K$16=1),data!C3681/data!C3682,1)*IF(AND(K3681=1,'inputs and tables'!$K$15=1),data!C3682/data!C3681,1))</f>
        <v>267107.73269269004</v>
      </c>
      <c r="R3682" s="36">
        <f ca="1">1-O3682/MAX($O$202:O3682)</f>
        <v>0.3186378915475091</v>
      </c>
      <c r="S3682" s="36">
        <f>1-N3682/MAX($N$202:N3682)</f>
        <v>1.3344290455679308E-2</v>
      </c>
    </row>
    <row r="3683" spans="1:19" x14ac:dyDescent="0.4">
      <c r="A3683" s="17">
        <f t="shared" si="175"/>
        <v>3681</v>
      </c>
      <c r="B3683">
        <v>1738281600</v>
      </c>
      <c r="C3683">
        <v>102411.26</v>
      </c>
      <c r="D3683" s="14">
        <f t="shared" si="173"/>
        <v>45688</v>
      </c>
      <c r="F3683">
        <f ca="1">IF(A3683&lt;$F$2,"",AVERAGE(INDIRECT("C"&amp;A3683-$F$2+3):C3683))</f>
        <v>98745.811136363627</v>
      </c>
      <c r="G3683" s="2">
        <f ca="1">IF(A3683&lt;$G$2,"",IF(A3683=$G$2,AVERAGE(INDIRECT("C"&amp;A3683-$G$2+3):C3683),G3682+(2/($G$2+3))*(C3683-G3682)))</f>
        <v>99212.146181057338</v>
      </c>
      <c r="J3683">
        <f ca="1">IF(F3683="","",IF(C3683&lt;(F3683*(1-'inputs and tables'!$K$14)),0,IF(C3683&gt;(F3683*(1+'inputs and tables'!$K$14)),1,J3682)))</f>
        <v>1</v>
      </c>
      <c r="K3683">
        <f ca="1">IF(G3683="","",IF(C3683&lt;(G3683*(1-'inputs and tables'!$K$14)),0,IF(C3683&gt;(G3683*(1+'inputs and tables'!$K$14)),1,K3682)))</f>
        <v>1</v>
      </c>
      <c r="N3683" s="13">
        <f t="shared" si="174"/>
        <v>368531.64921371819</v>
      </c>
      <c r="O3683" s="10">
        <f ca="1">(O3682+(IF(J3682&lt;&gt;J3681,(-O3682*'inputs and tables'!$K$22-'inputs and tables'!$K$21)-O3682*'inputs and tables'!$K$22,0)*('inputs and tables'!$K$15+'inputs and tables'!$K$16)))*(IF(AND(J3682=0,'inputs and tables'!$K$16=1),(data!C3682/data!C3683-1)*'inputs and tables'!$K$18+1,1)*IF(AND(J3682=1,'inputs and tables'!$K$15=1),(data!C3683/data!C3682-1)*'inputs and tables'!$K$17+1,1))</f>
        <v>299888284.74378949</v>
      </c>
      <c r="P3683" s="10">
        <f ca="1">(P3682+(IF(K3682&lt;&gt;K3681,(-P3682*'inputs and tables'!$K$22-'inputs and tables'!$K$21)-P3682*'inputs and tables'!$K$22,0)*('inputs and tables'!$K$15+'inputs and tables'!$K$16)))*(IF(AND(K3682=0,'inputs and tables'!$K$16=1),data!C3682/data!C3683,1)*IF(AND(K3682=1,'inputs and tables'!$K$15=1),data!C3683/data!C3682,1))</f>
        <v>261162.40206282347</v>
      </c>
      <c r="R3683" s="36">
        <f ca="1">1-O3683/MAX($O$202:O3683)</f>
        <v>0.35276111474399274</v>
      </c>
      <c r="S3683" s="36">
        <f>1-N3683/MAX($N$202:N3683)</f>
        <v>3.5305445799075796E-2</v>
      </c>
    </row>
    <row r="3684" spans="1:19" x14ac:dyDescent="0.4">
      <c r="A3684" s="17">
        <f t="shared" si="175"/>
        <v>3682</v>
      </c>
      <c r="B3684">
        <v>1738368000</v>
      </c>
      <c r="C3684">
        <v>100623.85</v>
      </c>
      <c r="D3684" s="14">
        <f t="shared" si="173"/>
        <v>45689</v>
      </c>
      <c r="F3684">
        <f ca="1">IF(A3684&lt;$F$2,"",AVERAGE(INDIRECT("C"&amp;A3684-$F$2+3):C3684))</f>
        <v>98819.712045454551</v>
      </c>
      <c r="G3684" s="2">
        <f ca="1">IF(A3684&lt;$G$2,"",IF(A3684=$G$2,AVERAGE(INDIRECT("C"&amp;A3684-$G$2+3):C3684),G3683+(2/($G$2+3))*(C3684-G3683)))</f>
        <v>99272.218683991072</v>
      </c>
      <c r="J3684">
        <f ca="1">IF(F3684="","",IF(C3684&lt;(F3684*(1-'inputs and tables'!$K$14)),0,IF(C3684&gt;(F3684*(1+'inputs and tables'!$K$14)),1,J3683)))</f>
        <v>1</v>
      </c>
      <c r="K3684">
        <f ca="1">IF(G3684="","",IF(C3684&lt;(G3684*(1-'inputs and tables'!$K$14)),0,IF(C3684&gt;(G3684*(1+'inputs and tables'!$K$14)),1,K3683)))</f>
        <v>1</v>
      </c>
      <c r="N3684" s="13">
        <f t="shared" si="174"/>
        <v>362099.57177300425</v>
      </c>
      <c r="O3684" s="10">
        <f ca="1">(O3683+(IF(J3683&lt;&gt;J3682,(-O3683*'inputs and tables'!$K$22-'inputs and tables'!$K$21)-O3683*'inputs and tables'!$K$22,0)*('inputs and tables'!$K$15+'inputs and tables'!$K$16)))*(IF(AND(J3683=0,'inputs and tables'!$K$16=1),(data!C3683/data!C3684-1)*'inputs and tables'!$K$18+1,1)*IF(AND(J3683=1,'inputs and tables'!$K$15=1),(data!C3684/data!C3683-1)*'inputs and tables'!$K$17+1,1))</f>
        <v>288111723.57438034</v>
      </c>
      <c r="P3684" s="10">
        <f ca="1">(P3683+(IF(K3683&lt;&gt;K3682,(-P3683*'inputs and tables'!$K$22-'inputs and tables'!$K$21)-P3683*'inputs and tables'!$K$22,0)*('inputs and tables'!$K$15+'inputs and tables'!$K$16)))*(IF(AND(K3683=0,'inputs and tables'!$K$16=1),data!C3683/data!C3684,1)*IF(AND(K3683=1,'inputs and tables'!$K$15=1),data!C3684/data!C3683,1))</f>
        <v>256604.26764409736</v>
      </c>
      <c r="R3684" s="36">
        <f ca="1">1-O3684/MAX($O$202:O3684)</f>
        <v>0.37817807402918002</v>
      </c>
      <c r="S3684" s="36">
        <f>1-N3684/MAX($N$202:N3684)</f>
        <v>5.2142507398789228E-2</v>
      </c>
    </row>
    <row r="3685" spans="1:19" x14ac:dyDescent="0.4">
      <c r="A3685" s="17">
        <f t="shared" si="175"/>
        <v>3683</v>
      </c>
      <c r="B3685">
        <v>1738454400</v>
      </c>
      <c r="C3685">
        <v>97676.52</v>
      </c>
      <c r="D3685" s="14">
        <f t="shared" si="173"/>
        <v>45690</v>
      </c>
      <c r="F3685">
        <f ca="1">IF(A3685&lt;$F$2,"",AVERAGE(INDIRECT("C"&amp;A3685-$F$2+3):C3685))</f>
        <v>98817.701136363612</v>
      </c>
      <c r="G3685" s="2">
        <f ca="1">IF(A3685&lt;$G$2,"",IF(A3685=$G$2,AVERAGE(INDIRECT("C"&amp;A3685-$G$2+3):C3685),G3684+(2/($G$2+3))*(C3685-G3684)))</f>
        <v>99204.316612331881</v>
      </c>
      <c r="J3685">
        <f ca="1">IF(F3685="","",IF(C3685&lt;(F3685*(1-'inputs and tables'!$K$14)),0,IF(C3685&gt;(F3685*(1+'inputs and tables'!$K$14)),1,J3684)))</f>
        <v>0</v>
      </c>
      <c r="K3685">
        <f ca="1">IF(G3685="","",IF(C3685&lt;(G3685*(1-'inputs and tables'!$K$14)),0,IF(C3685&gt;(G3685*(1+'inputs and tables'!$K$14)),1,K3684)))</f>
        <v>0</v>
      </c>
      <c r="N3685" s="13">
        <f t="shared" si="174"/>
        <v>351493.46863867051</v>
      </c>
      <c r="O3685" s="10">
        <f ca="1">(O3684+(IF(J3684&lt;&gt;J3683,(-O3684*'inputs and tables'!$K$22-'inputs and tables'!$K$21)-O3684*'inputs and tables'!$K$22,0)*('inputs and tables'!$K$15+'inputs and tables'!$K$16)))*(IF(AND(J3684=0,'inputs and tables'!$K$16=1),(data!C3684/data!C3685-1)*'inputs and tables'!$K$18+1,1)*IF(AND(J3684=1,'inputs and tables'!$K$15=1),(data!C3685/data!C3684-1)*'inputs and tables'!$K$17+1,1))</f>
        <v>269124070.7063418</v>
      </c>
      <c r="P3685" s="10">
        <f ca="1">(P3684+(IF(K3684&lt;&gt;K3683,(-P3684*'inputs and tables'!$K$22-'inputs and tables'!$K$21)-P3684*'inputs and tables'!$K$22,0)*('inputs and tables'!$K$15+'inputs and tables'!$K$16)))*(IF(AND(K3684=0,'inputs and tables'!$K$16=1),data!C3684/data!C3685,1)*IF(AND(K3684=1,'inputs and tables'!$K$15=1),data!C3685/data!C3684,1))</f>
        <v>249088.18218169975</v>
      </c>
      <c r="R3685" s="36">
        <f ca="1">1-O3685/MAX($O$202:O3685)</f>
        <v>0.41915849207530975</v>
      </c>
      <c r="S3685" s="36">
        <f>1-N3685/MAX($N$202:N3685)</f>
        <v>7.9905794369704464E-2</v>
      </c>
    </row>
    <row r="3686" spans="1:19" x14ac:dyDescent="0.4">
      <c r="A3686" s="17">
        <f t="shared" si="175"/>
        <v>3684</v>
      </c>
      <c r="B3686">
        <v>1738540800</v>
      </c>
      <c r="C3686">
        <v>101460.2</v>
      </c>
      <c r="D3686" s="14">
        <f t="shared" si="173"/>
        <v>45691</v>
      </c>
      <c r="F3686">
        <f ca="1">IF(A3686&lt;$F$2,"",AVERAGE(INDIRECT("C"&amp;A3686-$F$2+3):C3686))</f>
        <v>98913.840227272696</v>
      </c>
      <c r="G3686" s="2">
        <f ca="1">IF(A3686&lt;$G$2,"",IF(A3686=$G$2,AVERAGE(INDIRECT("C"&amp;A3686-$G$2+3):C3686),G3685+(2/($G$2+3))*(C3686-G3685)))</f>
        <v>99300.311650104995</v>
      </c>
      <c r="J3686">
        <f ca="1">IF(F3686="","",IF(C3686&lt;(F3686*(1-'inputs and tables'!$K$14)),0,IF(C3686&gt;(F3686*(1+'inputs and tables'!$K$14)),1,J3685)))</f>
        <v>1</v>
      </c>
      <c r="K3686">
        <f ca="1">IF(G3686="","",IF(C3686&lt;(G3686*(1-'inputs and tables'!$K$14)),0,IF(C3686&gt;(G3686*(1+'inputs and tables'!$K$14)),1,K3685)))</f>
        <v>1</v>
      </c>
      <c r="N3686" s="13">
        <f t="shared" si="174"/>
        <v>365109.21587678633</v>
      </c>
      <c r="O3686" s="10">
        <f ca="1">(O3685+(IF(J3685&lt;&gt;J3684,(-O3685*'inputs and tables'!$K$22-'inputs and tables'!$K$21)-O3685*'inputs and tables'!$K$22,0)*('inputs and tables'!$K$15+'inputs and tables'!$K$16)))*(IF(AND(J3685=0,'inputs and tables'!$K$16=1),(data!C3685/data!C3686-1)*'inputs and tables'!$K$18+1,1)*IF(AND(J3685=1,'inputs and tables'!$K$15=1),(data!C3686/data!C3685-1)*'inputs and tables'!$K$17+1,1))</f>
        <v>258569650.65591979</v>
      </c>
      <c r="P3686" s="10">
        <f ca="1">(P3685+(IF(K3685&lt;&gt;K3684,(-P3685*'inputs and tables'!$K$22-'inputs and tables'!$K$21)-P3685*'inputs and tables'!$K$22,0)*('inputs and tables'!$K$15+'inputs and tables'!$K$16)))*(IF(AND(K3685=0,'inputs and tables'!$K$16=1),data!C3685/data!C3686,1)*IF(AND(K3685=1,'inputs and tables'!$K$15=1),data!C3686/data!C3685,1))</f>
        <v>239319.52307424165</v>
      </c>
      <c r="R3686" s="36">
        <f ca="1">1-O3686/MAX($O$202:O3686)</f>
        <v>0.44193774493540428</v>
      </c>
      <c r="S3686" s="36">
        <f>1-N3686/MAX($N$202:N3686)</f>
        <v>4.4264249769638497E-2</v>
      </c>
    </row>
    <row r="3687" spans="1:19" x14ac:dyDescent="0.4">
      <c r="A3687" s="17">
        <f t="shared" si="175"/>
        <v>3685</v>
      </c>
      <c r="B3687">
        <v>1738627200</v>
      </c>
      <c r="C3687">
        <v>97795.05</v>
      </c>
      <c r="D3687" s="14">
        <f t="shared" si="173"/>
        <v>45692</v>
      </c>
      <c r="F3687">
        <f ca="1">IF(A3687&lt;$F$2,"",AVERAGE(INDIRECT("C"&amp;A3687-$F$2+3):C3687))</f>
        <v>98975.369772727237</v>
      </c>
      <c r="G3687" s="2">
        <f ca="1">IF(A3687&lt;$G$2,"",IF(A3687=$G$2,AVERAGE(INDIRECT("C"&amp;A3687-$G$2+3):C3687),G3686+(2/($G$2+3))*(C3687-G3686)))</f>
        <v>99236.257962866483</v>
      </c>
      <c r="J3687">
        <f ca="1">IF(F3687="","",IF(C3687&lt;(F3687*(1-'inputs and tables'!$K$14)),0,IF(C3687&gt;(F3687*(1+'inputs and tables'!$K$14)),1,J3686)))</f>
        <v>0</v>
      </c>
      <c r="K3687">
        <f ca="1">IF(G3687="","",IF(C3687&lt;(G3687*(1-'inputs and tables'!$K$14)),0,IF(C3687&gt;(G3687*(1+'inputs and tables'!$K$14)),1,K3686)))</f>
        <v>0</v>
      </c>
      <c r="N3687" s="13">
        <f t="shared" si="174"/>
        <v>351920.00431825599</v>
      </c>
      <c r="O3687" s="10">
        <f ca="1">(O3686+(IF(J3686&lt;&gt;J3685,(-O3686*'inputs and tables'!$K$22-'inputs and tables'!$K$21)-O3686*'inputs and tables'!$K$22,0)*('inputs and tables'!$K$15+'inputs and tables'!$K$16)))*(IF(AND(J3686=0,'inputs and tables'!$K$16=1),(data!C3686/data!C3687-1)*'inputs and tables'!$K$18+1,1)*IF(AND(J3686=1,'inputs and tables'!$K$15=1),(data!C3687/data!C3686-1)*'inputs and tables'!$K$17+1,1))</f>
        <v>237078251.3543269</v>
      </c>
      <c r="P3687" s="10">
        <f ca="1">(P3686+(IF(K3686&lt;&gt;K3685,(-P3686*'inputs and tables'!$K$22-'inputs and tables'!$K$21)-P3686*'inputs and tables'!$K$22,0)*('inputs and tables'!$K$15+'inputs and tables'!$K$16)))*(IF(AND(K3686=0,'inputs and tables'!$K$16=1),data!C3686/data!C3687,1)*IF(AND(K3686=1,'inputs and tables'!$K$15=1),data!C3687/data!C3686,1))</f>
        <v>230212.99184874044</v>
      </c>
      <c r="R3687" s="36">
        <f ca="1">1-O3687/MAX($O$202:O3687)</f>
        <v>0.48832191542222014</v>
      </c>
      <c r="S3687" s="36">
        <f>1-N3687/MAX($N$202:N3687)</f>
        <v>7.8789264356213251E-2</v>
      </c>
    </row>
    <row r="3688" spans="1:19" x14ac:dyDescent="0.4">
      <c r="A3688" s="17">
        <f t="shared" si="175"/>
        <v>3686</v>
      </c>
      <c r="B3688">
        <v>1738713600</v>
      </c>
      <c r="C3688">
        <v>96638.33</v>
      </c>
      <c r="D3688" s="14">
        <f t="shared" si="173"/>
        <v>45693</v>
      </c>
      <c r="F3688">
        <f ca="1">IF(A3688&lt;$F$2,"",AVERAGE(INDIRECT("C"&amp;A3688-$F$2+3):C3688))</f>
        <v>99017.955454545459</v>
      </c>
      <c r="G3688" s="2">
        <f ca="1">IF(A3688&lt;$G$2,"",IF(A3688=$G$2,AVERAGE(INDIRECT("C"&amp;A3688-$G$2+3):C3688),G3687+(2/($G$2+3))*(C3688-G3687)))</f>
        <v>99125.707836787056</v>
      </c>
      <c r="J3688">
        <f ca="1">IF(F3688="","",IF(C3688&lt;(F3688*(1-'inputs and tables'!$K$14)),0,IF(C3688&gt;(F3688*(1+'inputs and tables'!$K$14)),1,J3687)))</f>
        <v>0</v>
      </c>
      <c r="K3688">
        <f ca="1">IF(G3688="","",IF(C3688&lt;(G3688*(1-'inputs and tables'!$K$14)),0,IF(C3688&gt;(G3688*(1+'inputs and tables'!$K$14)),1,K3687)))</f>
        <v>0</v>
      </c>
      <c r="N3688" s="13">
        <f t="shared" si="174"/>
        <v>347757.49397243565</v>
      </c>
      <c r="O3688" s="10">
        <f ca="1">(O3687+(IF(J3687&lt;&gt;J3686,(-O3687*'inputs and tables'!$K$22-'inputs and tables'!$K$21)-O3687*'inputs and tables'!$K$22,0)*('inputs and tables'!$K$15+'inputs and tables'!$K$16)))*(IF(AND(J3687=0,'inputs and tables'!$K$16=1),(data!C3687/data!C3688-1)*'inputs and tables'!$K$18+1,1)*IF(AND(J3687=1,'inputs and tables'!$K$15=1),(data!C3688/data!C3687-1)*'inputs and tables'!$K$17+1,1))</f>
        <v>239436145.949736</v>
      </c>
      <c r="P3688" s="10">
        <f ca="1">(P3687+(IF(K3687&lt;&gt;K3686,(-P3687*'inputs and tables'!$K$22-'inputs and tables'!$K$21)-P3687*'inputs and tables'!$K$22,0)*('inputs and tables'!$K$15+'inputs and tables'!$K$16)))*(IF(AND(K3687=0,'inputs and tables'!$K$16=1),data!C3687/data!C3688,1)*IF(AND(K3687=1,'inputs and tables'!$K$15=1),data!C3688/data!C3687,1))</f>
        <v>232502.60705457319</v>
      </c>
      <c r="R3688" s="36">
        <f ca="1">1-O3688/MAX($O$202:O3688)</f>
        <v>0.48323295014040668</v>
      </c>
      <c r="S3688" s="36">
        <f>1-N3688/MAX($N$202:N3688)</f>
        <v>8.9685346337191829E-2</v>
      </c>
    </row>
    <row r="3689" spans="1:19" x14ac:dyDescent="0.4">
      <c r="A3689" s="17">
        <f t="shared" si="175"/>
        <v>3687</v>
      </c>
      <c r="B3689">
        <v>1738800000</v>
      </c>
      <c r="C3689">
        <v>96564.62</v>
      </c>
      <c r="D3689" s="14">
        <f t="shared" si="173"/>
        <v>45694</v>
      </c>
      <c r="F3689">
        <f ca="1">IF(A3689&lt;$F$2,"",AVERAGE(INDIRECT("C"&amp;A3689-$F$2+3):C3689))</f>
        <v>98971.822499999995</v>
      </c>
      <c r="G3689" s="2">
        <f ca="1">IF(A3689&lt;$G$2,"",IF(A3689=$G$2,AVERAGE(INDIRECT("C"&amp;A3689-$G$2+3):C3689),G3688+(2/($G$2+3))*(C3689-G3688)))</f>
        <v>99016.725375647176</v>
      </c>
      <c r="J3689">
        <f ca="1">IF(F3689="","",IF(C3689&lt;(F3689*(1-'inputs and tables'!$K$14)),0,IF(C3689&gt;(F3689*(1+'inputs and tables'!$K$14)),1,J3688)))</f>
        <v>0</v>
      </c>
      <c r="K3689">
        <f ca="1">IF(G3689="","",IF(C3689&lt;(G3689*(1-'inputs and tables'!$K$14)),0,IF(C3689&gt;(G3689*(1+'inputs and tables'!$K$14)),1,K3688)))</f>
        <v>0</v>
      </c>
      <c r="N3689" s="13">
        <f t="shared" si="174"/>
        <v>347492.24513296678</v>
      </c>
      <c r="O3689" s="10">
        <f ca="1">(O3688+(IF(J3688&lt;&gt;J3687,(-O3688*'inputs and tables'!$K$22-'inputs and tables'!$K$21)-O3688*'inputs and tables'!$K$22,0)*('inputs and tables'!$K$15+'inputs and tables'!$K$16)))*(IF(AND(J3688=0,'inputs and tables'!$K$16=1),(data!C3688/data!C3689-1)*'inputs and tables'!$K$18+1,1)*IF(AND(J3688=1,'inputs and tables'!$K$15=1),(data!C3689/data!C3688-1)*'inputs and tables'!$K$17+1,1))</f>
        <v>239618913.07829672</v>
      </c>
      <c r="P3689" s="10">
        <f ca="1">(P3688+(IF(K3688&lt;&gt;K3687,(-P3688*'inputs and tables'!$K$22-'inputs and tables'!$K$21)-P3688*'inputs and tables'!$K$22,0)*('inputs and tables'!$K$15+'inputs and tables'!$K$16)))*(IF(AND(K3688=0,'inputs and tables'!$K$16=1),data!C3688/data!C3689,1)*IF(AND(K3688=1,'inputs and tables'!$K$15=1),data!C3689/data!C3688,1))</f>
        <v>232680.08165309587</v>
      </c>
      <c r="R3689" s="36">
        <f ca="1">1-O3689/MAX($O$202:O3689)</f>
        <v>0.4828384899411623</v>
      </c>
      <c r="S3689" s="36">
        <f>1-N3689/MAX($N$202:N3689)</f>
        <v>9.0379680491367353E-2</v>
      </c>
    </row>
    <row r="3690" spans="1:19" x14ac:dyDescent="0.4">
      <c r="A3690" s="17">
        <f t="shared" si="175"/>
        <v>3688</v>
      </c>
      <c r="B3690">
        <v>1738886400</v>
      </c>
      <c r="C3690">
        <v>96537.08</v>
      </c>
      <c r="D3690" s="14">
        <f t="shared" si="173"/>
        <v>45695</v>
      </c>
      <c r="F3690">
        <f ca="1">IF(A3690&lt;$F$2,"",AVERAGE(INDIRECT("C"&amp;A3690-$F$2+3):C3690))</f>
        <v>98907.977045454536</v>
      </c>
      <c r="G3690" s="2">
        <f ca="1">IF(A3690&lt;$G$2,"",IF(A3690=$G$2,AVERAGE(INDIRECT("C"&amp;A3690-$G$2+3):C3690),G3689+(2/($G$2+3))*(C3690-G3689)))</f>
        <v>98911.208551151547</v>
      </c>
      <c r="J3690">
        <f ca="1">IF(F3690="","",IF(C3690&lt;(F3690*(1-'inputs and tables'!$K$14)),0,IF(C3690&gt;(F3690*(1+'inputs and tables'!$K$14)),1,J3689)))</f>
        <v>0</v>
      </c>
      <c r="K3690">
        <f ca="1">IF(G3690="","",IF(C3690&lt;(G3690*(1-'inputs and tables'!$K$14)),0,IF(C3690&gt;(G3690*(1+'inputs and tables'!$K$14)),1,K3689)))</f>
        <v>0</v>
      </c>
      <c r="N3690" s="13">
        <f t="shared" si="174"/>
        <v>347393.14117096743</v>
      </c>
      <c r="O3690" s="10">
        <f ca="1">(O3689+(IF(J3689&lt;&gt;J3688,(-O3689*'inputs and tables'!$K$22-'inputs and tables'!$K$21)-O3689*'inputs and tables'!$K$22,0)*('inputs and tables'!$K$15+'inputs and tables'!$K$16)))*(IF(AND(J3689=0,'inputs and tables'!$K$16=1),(data!C3689/data!C3690-1)*'inputs and tables'!$K$18+1,1)*IF(AND(J3689=1,'inputs and tables'!$K$15=1),(data!C3690/data!C3689-1)*'inputs and tables'!$K$17+1,1))</f>
        <v>239687271.31811687</v>
      </c>
      <c r="P3690" s="10">
        <f ca="1">(P3689+(IF(K3689&lt;&gt;K3688,(-P3689*'inputs and tables'!$K$22-'inputs and tables'!$K$21)-P3689*'inputs and tables'!$K$22,0)*('inputs and tables'!$K$15+'inputs and tables'!$K$16)))*(IF(AND(K3689=0,'inputs and tables'!$K$16=1),data!C3689/data!C3690,1)*IF(AND(K3689=1,'inputs and tables'!$K$15=1),data!C3690/data!C3689,1))</f>
        <v>232746.46039014412</v>
      </c>
      <c r="R3690" s="36">
        <f ca="1">1-O3690/MAX($O$202:O3690)</f>
        <v>0.48269095463154843</v>
      </c>
      <c r="S3690" s="36">
        <f>1-N3690/MAX($N$202:N3690)</f>
        <v>9.0639102043476916E-2</v>
      </c>
    </row>
    <row r="3691" spans="1:19" x14ac:dyDescent="0.4">
      <c r="A3691" s="17">
        <f t="shared" si="175"/>
        <v>3689</v>
      </c>
      <c r="B3691">
        <v>1738972800</v>
      </c>
      <c r="C3691">
        <v>96476.25</v>
      </c>
      <c r="D3691" s="14">
        <f t="shared" si="173"/>
        <v>45696</v>
      </c>
      <c r="F3691">
        <f ca="1">IF(A3691&lt;$F$2,"",AVERAGE(INDIRECT("C"&amp;A3691-$F$2+3):C3691))</f>
        <v>98926.312499999985</v>
      </c>
      <c r="G3691" s="2">
        <f ca="1">IF(A3691&lt;$G$2,"",IF(A3691=$G$2,AVERAGE(INDIRECT("C"&amp;A3691-$G$2+3):C3691),G3690+(2/($G$2+3))*(C3691-G3690)))</f>
        <v>98807.593293655736</v>
      </c>
      <c r="J3691">
        <f ca="1">IF(F3691="","",IF(C3691&lt;(F3691*(1-'inputs and tables'!$K$14)),0,IF(C3691&gt;(F3691*(1+'inputs and tables'!$K$14)),1,J3690)))</f>
        <v>0</v>
      </c>
      <c r="K3691">
        <f ca="1">IF(G3691="","",IF(C3691&lt;(G3691*(1-'inputs and tables'!$K$14)),0,IF(C3691&gt;(G3691*(1+'inputs and tables'!$K$14)),1,K3690)))</f>
        <v>0</v>
      </c>
      <c r="N3691" s="13">
        <f t="shared" si="174"/>
        <v>347174.2416063915</v>
      </c>
      <c r="O3691" s="10">
        <f ca="1">(O3690+(IF(J3690&lt;&gt;J3689,(-O3690*'inputs and tables'!$K$22-'inputs and tables'!$K$21)-O3690*'inputs and tables'!$K$22,0)*('inputs and tables'!$K$15+'inputs and tables'!$K$16)))*(IF(AND(J3690=0,'inputs and tables'!$K$16=1),(data!C3690/data!C3691-1)*'inputs and tables'!$K$18+1,1)*IF(AND(J3690=1,'inputs and tables'!$K$15=1),(data!C3691/data!C3690-1)*'inputs and tables'!$K$17+1,1))</f>
        <v>239838398.42675015</v>
      </c>
      <c r="P3691" s="10">
        <f ca="1">(P3690+(IF(K3690&lt;&gt;K3689,(-P3690*'inputs and tables'!$K$22-'inputs and tables'!$K$21)-P3690*'inputs and tables'!$K$22,0)*('inputs and tables'!$K$15+'inputs and tables'!$K$16)))*(IF(AND(K3690=0,'inputs and tables'!$K$16=1),data!C3690/data!C3691,1)*IF(AND(K3690=1,'inputs and tables'!$K$15=1),data!C3691/data!C3690,1))</f>
        <v>232893.21119343024</v>
      </c>
      <c r="R3691" s="36">
        <f ca="1">1-O3691/MAX($O$202:O3691)</f>
        <v>0.48236478203228417</v>
      </c>
      <c r="S3691" s="36">
        <f>1-N3691/MAX($N$202:N3691)</f>
        <v>9.1212109052003609E-2</v>
      </c>
    </row>
    <row r="3692" spans="1:19" x14ac:dyDescent="0.4">
      <c r="A3692" s="17">
        <f t="shared" si="175"/>
        <v>3690</v>
      </c>
      <c r="B3692">
        <v>1739059200</v>
      </c>
      <c r="C3692">
        <v>96475.82</v>
      </c>
      <c r="D3692" s="14">
        <f t="shared" si="173"/>
        <v>45697</v>
      </c>
      <c r="F3692">
        <f ca="1">IF(A3692&lt;$F$2,"",AVERAGE(INDIRECT("C"&amp;A3692-$F$2+3):C3692))</f>
        <v>98978.674545454545</v>
      </c>
      <c r="G3692" s="2">
        <f ca="1">IF(A3692&lt;$G$2,"",IF(A3692=$G$2,AVERAGE(INDIRECT("C"&amp;A3692-$G$2+3):C3692),G3691+(2/($G$2+3))*(C3692-G3691)))</f>
        <v>98708.368898181026</v>
      </c>
      <c r="J3692">
        <f ca="1">IF(F3692="","",IF(C3692&lt;(F3692*(1-'inputs and tables'!$K$14)),0,IF(C3692&gt;(F3692*(1+'inputs and tables'!$K$14)),1,J3691)))</f>
        <v>0</v>
      </c>
      <c r="K3692">
        <f ca="1">IF(G3692="","",IF(C3692&lt;(G3692*(1-'inputs and tables'!$K$14)),0,IF(C3692&gt;(G3692*(1+'inputs and tables'!$K$14)),1,K3691)))</f>
        <v>0</v>
      </c>
      <c r="N3692" s="13">
        <f t="shared" si="174"/>
        <v>347172.69423153094</v>
      </c>
      <c r="O3692" s="10">
        <f ca="1">(O3691+(IF(J3691&lt;&gt;J3690,(-O3691*'inputs and tables'!$K$22-'inputs and tables'!$K$21)-O3691*'inputs and tables'!$K$22,0)*('inputs and tables'!$K$15+'inputs and tables'!$K$16)))*(IF(AND(J3691=0,'inputs and tables'!$K$16=1),(data!C3691/data!C3692-1)*'inputs and tables'!$K$18+1,1)*IF(AND(J3691=1,'inputs and tables'!$K$15=1),(data!C3692/data!C3691-1)*'inputs and tables'!$K$17+1,1))</f>
        <v>239839467.40456575</v>
      </c>
      <c r="P3692" s="10">
        <f ca="1">(P3691+(IF(K3691&lt;&gt;K3690,(-P3691*'inputs and tables'!$K$22-'inputs and tables'!$K$21)-P3691*'inputs and tables'!$K$22,0)*('inputs and tables'!$K$15+'inputs and tables'!$K$16)))*(IF(AND(K3691=0,'inputs and tables'!$K$16=1),data!C3691/data!C3692,1)*IF(AND(K3691=1,'inputs and tables'!$K$15=1),data!C3692/data!C3691,1))</f>
        <v>232894.24921602296</v>
      </c>
      <c r="R3692" s="36">
        <f ca="1">1-O3692/MAX($O$202:O3692)</f>
        <v>0.48236247489310957</v>
      </c>
      <c r="S3692" s="36">
        <f>1-N3692/MAX($N$202:N3692)</f>
        <v>9.1216159570064903E-2</v>
      </c>
    </row>
    <row r="3693" spans="1:19" x14ac:dyDescent="0.4">
      <c r="A3693" s="17">
        <f t="shared" si="175"/>
        <v>3691</v>
      </c>
      <c r="B3693">
        <v>1739145600</v>
      </c>
      <c r="C3693">
        <v>97444.41</v>
      </c>
      <c r="D3693" s="14">
        <f t="shared" si="173"/>
        <v>45698</v>
      </c>
      <c r="F3693">
        <f ca="1">IF(A3693&lt;$F$2,"",AVERAGE(INDIRECT("C"&amp;A3693-$F$2+3):C3693))</f>
        <v>99031.25613636362</v>
      </c>
      <c r="G3693" s="2">
        <f ca="1">IF(A3693&lt;$G$2,"",IF(A3693=$G$2,AVERAGE(INDIRECT("C"&amp;A3693-$G$2+3):C3693),G3692+(2/($G$2+3))*(C3693-G3692)))</f>
        <v>98654.583413152053</v>
      </c>
      <c r="J3693">
        <f ca="1">IF(F3693="","",IF(C3693&lt;(F3693*(1-'inputs and tables'!$K$14)),0,IF(C3693&gt;(F3693*(1+'inputs and tables'!$K$14)),1,J3692)))</f>
        <v>0</v>
      </c>
      <c r="K3693">
        <f ca="1">IF(G3693="","",IF(C3693&lt;(G3693*(1-'inputs and tables'!$K$14)),0,IF(C3693&gt;(G3693*(1+'inputs and tables'!$K$14)),1,K3692)))</f>
        <v>0</v>
      </c>
      <c r="N3693" s="13">
        <f t="shared" si="174"/>
        <v>350658.21008312691</v>
      </c>
      <c r="O3693" s="10">
        <f ca="1">(O3692+(IF(J3692&lt;&gt;J3691,(-O3692*'inputs and tables'!$K$22-'inputs and tables'!$K$21)-O3692*'inputs and tables'!$K$22,0)*('inputs and tables'!$K$15+'inputs and tables'!$K$16)))*(IF(AND(J3692=0,'inputs and tables'!$K$16=1),(data!C3692/data!C3693-1)*'inputs and tables'!$K$18+1,1)*IF(AND(J3692=1,'inputs and tables'!$K$15=1),(data!C3693/data!C3692-1)*'inputs and tables'!$K$17+1,1))</f>
        <v>237455481.39927939</v>
      </c>
      <c r="P3693" s="10">
        <f ca="1">(P3692+(IF(K3692&lt;&gt;K3691,(-P3692*'inputs and tables'!$K$22-'inputs and tables'!$K$21)-P3692*'inputs and tables'!$K$22,0)*('inputs and tables'!$K$15+'inputs and tables'!$K$16)))*(IF(AND(K3692=0,'inputs and tables'!$K$16=1),data!C3692/data!C3693,1)*IF(AND(K3692=1,'inputs and tables'!$K$15=1),data!C3693/data!C3692,1))</f>
        <v>230579.29814958267</v>
      </c>
      <c r="R3693" s="36">
        <f ca="1">1-O3693/MAX($O$202:O3693)</f>
        <v>0.48750775239484911</v>
      </c>
      <c r="S3693" s="36">
        <f>1-N3693/MAX($N$202:N3693)</f>
        <v>8.2092226339934959E-2</v>
      </c>
    </row>
    <row r="3694" spans="1:19" x14ac:dyDescent="0.4">
      <c r="A3694" s="17">
        <f t="shared" si="175"/>
        <v>3692</v>
      </c>
      <c r="B3694">
        <v>1739232000</v>
      </c>
      <c r="C3694">
        <v>95774.080000000002</v>
      </c>
      <c r="D3694" s="14">
        <f t="shared" si="173"/>
        <v>45699</v>
      </c>
      <c r="F3694">
        <f ca="1">IF(A3694&lt;$F$2,"",AVERAGE(INDIRECT("C"&amp;A3694-$F$2+3):C3694))</f>
        <v>99081.5</v>
      </c>
      <c r="G3694" s="2">
        <f ca="1">IF(A3694&lt;$G$2,"",IF(A3694=$G$2,AVERAGE(INDIRECT("C"&amp;A3694-$G$2+3):C3694),G3693+(2/($G$2+3))*(C3694-G3693)))</f>
        <v>98532.008799826435</v>
      </c>
      <c r="J3694">
        <f ca="1">IF(F3694="","",IF(C3694&lt;(F3694*(1-'inputs and tables'!$K$14)),0,IF(C3694&gt;(F3694*(1+'inputs and tables'!$K$14)),1,J3693)))</f>
        <v>0</v>
      </c>
      <c r="K3694">
        <f ca="1">IF(G3694="","",IF(C3694&lt;(G3694*(1-'inputs and tables'!$K$14)),0,IF(C3694&gt;(G3694*(1+'inputs and tables'!$K$14)),1,K3693)))</f>
        <v>0</v>
      </c>
      <c r="N3694" s="13">
        <f t="shared" si="174"/>
        <v>344647.45043002674</v>
      </c>
      <c r="O3694" s="10">
        <f ca="1">(O3693+(IF(J3693&lt;&gt;J3692,(-O3693*'inputs and tables'!$K$22-'inputs and tables'!$K$21)-O3693*'inputs and tables'!$K$22,0)*('inputs and tables'!$K$15+'inputs and tables'!$K$16)))*(IF(AND(J3693=0,'inputs and tables'!$K$16=1),(data!C3693/data!C3694-1)*'inputs and tables'!$K$18+1,1)*IF(AND(J3693=1,'inputs and tables'!$K$15=1),(data!C3694/data!C3693-1)*'inputs and tables'!$K$17+1,1))</f>
        <v>241596779.48583534</v>
      </c>
      <c r="P3694" s="10">
        <f ca="1">(P3693+(IF(K3693&lt;&gt;K3692,(-P3693*'inputs and tables'!$K$22-'inputs and tables'!$K$21)-P3693*'inputs and tables'!$K$22,0)*('inputs and tables'!$K$15+'inputs and tables'!$K$16)))*(IF(AND(K3693=0,'inputs and tables'!$K$16=1),data!C3693/data!C3694,1)*IF(AND(K3693=1,'inputs and tables'!$K$15=1),data!C3694/data!C3693,1))</f>
        <v>234600.6734431714</v>
      </c>
      <c r="R3694" s="36">
        <f ca="1">1-O3694/MAX($O$202:O3694)</f>
        <v>0.47856972682527632</v>
      </c>
      <c r="S3694" s="36">
        <f>1-N3694/MAX($N$202:N3694)</f>
        <v>9.7826416649852366E-2</v>
      </c>
    </row>
    <row r="3695" spans="1:19" x14ac:dyDescent="0.4">
      <c r="A3695" s="17">
        <f t="shared" si="175"/>
        <v>3693</v>
      </c>
      <c r="B3695">
        <v>1739318400</v>
      </c>
      <c r="C3695">
        <v>97862.53</v>
      </c>
      <c r="D3695" s="14">
        <f t="shared" si="173"/>
        <v>45700</v>
      </c>
      <c r="F3695">
        <f ca="1">IF(A3695&lt;$F$2,"",AVERAGE(INDIRECT("C"&amp;A3695-$F$2+3):C3695))</f>
        <v>99200.632272727264</v>
      </c>
      <c r="G3695" s="2">
        <f ca="1">IF(A3695&lt;$G$2,"",IF(A3695=$G$2,AVERAGE(INDIRECT("C"&amp;A3695-$G$2+3):C3695),G3694+(2/($G$2+3))*(C3695-G3694)))</f>
        <v>98503.520340259347</v>
      </c>
      <c r="J3695">
        <f ca="1">IF(F3695="","",IF(C3695&lt;(F3695*(1-'inputs and tables'!$K$14)),0,IF(C3695&gt;(F3695*(1+'inputs and tables'!$K$14)),1,J3694)))</f>
        <v>0</v>
      </c>
      <c r="K3695">
        <f ca="1">IF(G3695="","",IF(C3695&lt;(G3695*(1-'inputs and tables'!$K$14)),0,IF(C3695&gt;(G3695*(1+'inputs and tables'!$K$14)),1,K3694)))</f>
        <v>0</v>
      </c>
      <c r="N3695" s="13">
        <f t="shared" si="174"/>
        <v>352162.83421497763</v>
      </c>
      <c r="O3695" s="10">
        <f ca="1">(O3694+(IF(J3694&lt;&gt;J3693,(-O3694*'inputs and tables'!$K$22-'inputs and tables'!$K$21)-O3694*'inputs and tables'!$K$22,0)*('inputs and tables'!$K$15+'inputs and tables'!$K$16)))*(IF(AND(J3694=0,'inputs and tables'!$K$16=1),(data!C3694/data!C3695-1)*'inputs and tables'!$K$18+1,1)*IF(AND(J3694=1,'inputs and tables'!$K$15=1),(data!C3695/data!C3694-1)*'inputs and tables'!$K$17+1,1))</f>
        <v>236440947.17578581</v>
      </c>
      <c r="P3695" s="10">
        <f ca="1">(P3694+(IF(K3694&lt;&gt;K3693,(-P3694*'inputs and tables'!$K$22-'inputs and tables'!$K$21)-P3694*'inputs and tables'!$K$22,0)*('inputs and tables'!$K$15+'inputs and tables'!$K$16)))*(IF(AND(K3694=0,'inputs and tables'!$K$16=1),data!C3694/data!C3695,1)*IF(AND(K3694=1,'inputs and tables'!$K$15=1),data!C3695/data!C3694,1))</f>
        <v>229594.14258348086</v>
      </c>
      <c r="R3695" s="36">
        <f ca="1">1-O3695/MAX($O$202:O3695)</f>
        <v>0.48969738778000282</v>
      </c>
      <c r="S3695" s="36">
        <f>1-N3695/MAX($N$202:N3695)</f>
        <v>7.8153615614879102E-2</v>
      </c>
    </row>
    <row r="3696" spans="1:19" x14ac:dyDescent="0.4">
      <c r="A3696" s="17">
        <f t="shared" si="175"/>
        <v>3694</v>
      </c>
      <c r="B3696">
        <v>1739404800</v>
      </c>
      <c r="C3696">
        <v>96625.29</v>
      </c>
      <c r="D3696" s="14">
        <f t="shared" si="173"/>
        <v>45701</v>
      </c>
      <c r="F3696">
        <f ca="1">IF(A3696&lt;$F$2,"",AVERAGE(INDIRECT("C"&amp;A3696-$F$2+3):C3696))</f>
        <v>99274.974772727262</v>
      </c>
      <c r="G3696" s="2">
        <f ca="1">IF(A3696&lt;$G$2,"",IF(A3696=$G$2,AVERAGE(INDIRECT("C"&amp;A3696-$G$2+3):C3696),G3695+(2/($G$2+3))*(C3696-G3695)))</f>
        <v>98423.595644929155</v>
      </c>
      <c r="J3696">
        <f ca="1">IF(F3696="","",IF(C3696&lt;(F3696*(1-'inputs and tables'!$K$14)),0,IF(C3696&gt;(F3696*(1+'inputs and tables'!$K$14)),1,J3695)))</f>
        <v>0</v>
      </c>
      <c r="K3696">
        <f ca="1">IF(G3696="","",IF(C3696&lt;(G3696*(1-'inputs and tables'!$K$14)),0,IF(C3696&gt;(G3696*(1+'inputs and tables'!$K$14)),1,K3695)))</f>
        <v>0</v>
      </c>
      <c r="N3696" s="13">
        <f t="shared" si="174"/>
        <v>347710.56893015269</v>
      </c>
      <c r="O3696" s="10">
        <f ca="1">(O3695+(IF(J3695&lt;&gt;J3694,(-O3695*'inputs and tables'!$K$22-'inputs and tables'!$K$21)-O3695*'inputs and tables'!$K$22,0)*('inputs and tables'!$K$15+'inputs and tables'!$K$16)))*(IF(AND(J3695=0,'inputs and tables'!$K$16=1),(data!C3695/data!C3696-1)*'inputs and tables'!$K$18+1,1)*IF(AND(J3695=1,'inputs and tables'!$K$15=1),(data!C3696/data!C3695-1)*'inputs and tables'!$K$17+1,1))</f>
        <v>239468458.89123601</v>
      </c>
      <c r="P3696" s="10">
        <f ca="1">(P3695+(IF(K3695&lt;&gt;K3694,(-P3695*'inputs and tables'!$K$22-'inputs and tables'!$K$21)-P3695*'inputs and tables'!$K$22,0)*('inputs and tables'!$K$15+'inputs and tables'!$K$16)))*(IF(AND(K3695=0,'inputs and tables'!$K$16=1),data!C3695/data!C3696,1)*IF(AND(K3695=1,'inputs and tables'!$K$15=1),data!C3696/data!C3695,1))</f>
        <v>232533.98428506841</v>
      </c>
      <c r="R3696" s="36">
        <f ca="1">1-O3696/MAX($O$202:O3696)</f>
        <v>0.48316321019623487</v>
      </c>
      <c r="S3696" s="36">
        <f>1-N3696/MAX($N$202:N3696)</f>
        <v>8.9808180652351965E-2</v>
      </c>
    </row>
    <row r="3697" spans="1:19" x14ac:dyDescent="0.4">
      <c r="A3697" s="17">
        <f t="shared" si="175"/>
        <v>3695</v>
      </c>
      <c r="B3697">
        <v>1739491200</v>
      </c>
      <c r="C3697">
        <v>97509.03</v>
      </c>
      <c r="D3697" s="14">
        <f t="shared" si="173"/>
        <v>45702</v>
      </c>
      <c r="F3697">
        <f ca="1">IF(A3697&lt;$F$2,"",AVERAGE(INDIRECT("C"&amp;A3697-$F$2+3):C3697))</f>
        <v>99346.007500000007</v>
      </c>
      <c r="G3697" s="2">
        <f ca="1">IF(A3697&lt;$G$2,"",IF(A3697=$G$2,AVERAGE(INDIRECT("C"&amp;A3697-$G$2+3):C3697),G3696+(2/($G$2+3))*(C3697-G3696)))</f>
        <v>98384.677957910899</v>
      </c>
      <c r="J3697">
        <f ca="1">IF(F3697="","",IF(C3697&lt;(F3697*(1-'inputs and tables'!$K$14)),0,IF(C3697&gt;(F3697*(1+'inputs and tables'!$K$14)),1,J3696)))</f>
        <v>0</v>
      </c>
      <c r="K3697">
        <f ca="1">IF(G3697="","",IF(C3697&lt;(G3697*(1-'inputs and tables'!$K$14)),0,IF(C3697&gt;(G3697*(1+'inputs and tables'!$K$14)),1,K3696)))</f>
        <v>0</v>
      </c>
      <c r="N3697" s="13">
        <f t="shared" si="174"/>
        <v>350890.74813775287</v>
      </c>
      <c r="O3697" s="10">
        <f ca="1">(O3696+(IF(J3696&lt;&gt;J3695,(-O3696*'inputs and tables'!$K$22-'inputs and tables'!$K$21)-O3696*'inputs and tables'!$K$22,0)*('inputs and tables'!$K$15+'inputs and tables'!$K$16)))*(IF(AND(J3696=0,'inputs and tables'!$K$16=1),(data!C3696/data!C3697-1)*'inputs and tables'!$K$18+1,1)*IF(AND(J3696=1,'inputs and tables'!$K$15=1),(data!C3697/data!C3696-1)*'inputs and tables'!$K$17+1,1))</f>
        <v>237298117.78682196</v>
      </c>
      <c r="P3697" s="10">
        <f ca="1">(P3696+(IF(K3696&lt;&gt;K3695,(-P3696*'inputs and tables'!$K$22-'inputs and tables'!$K$21)-P3696*'inputs and tables'!$K$22,0)*('inputs and tables'!$K$15+'inputs and tables'!$K$16)))*(IF(AND(K3696=0,'inputs and tables'!$K$16=1),data!C3696/data!C3697,1)*IF(AND(K3696=1,'inputs and tables'!$K$15=1),data!C3697/data!C3696,1))</f>
        <v>230426.49143776915</v>
      </c>
      <c r="R3697" s="36">
        <f ca="1">1-O3697/MAX($O$202:O3697)</f>
        <v>0.48784738503236214</v>
      </c>
      <c r="S3697" s="36">
        <f>1-N3697/MAX($N$202:N3697)</f>
        <v>8.1483518253612441E-2</v>
      </c>
    </row>
    <row r="3698" spans="1:19" x14ac:dyDescent="0.4">
      <c r="A3698" s="17">
        <f t="shared" si="175"/>
        <v>3696</v>
      </c>
      <c r="B3698">
        <v>1739577600</v>
      </c>
      <c r="C3698">
        <v>97596.94</v>
      </c>
      <c r="D3698" s="14">
        <f t="shared" si="173"/>
        <v>45703</v>
      </c>
      <c r="F3698">
        <f ca="1">IF(A3698&lt;$F$2,"",AVERAGE(INDIRECT("C"&amp;A3698-$F$2+3):C3698))</f>
        <v>99361.774545454566</v>
      </c>
      <c r="G3698" s="2">
        <f ca="1">IF(A3698&lt;$G$2,"",IF(A3698=$G$2,AVERAGE(INDIRECT("C"&amp;A3698-$G$2+3):C3698),G3697+(2/($G$2+3))*(C3698-G3697)))</f>
        <v>98351.157193744482</v>
      </c>
      <c r="J3698">
        <f ca="1">IF(F3698="","",IF(C3698&lt;(F3698*(1-'inputs and tables'!$K$14)),0,IF(C3698&gt;(F3698*(1+'inputs and tables'!$K$14)),1,J3697)))</f>
        <v>0</v>
      </c>
      <c r="K3698">
        <f ca="1">IF(G3698="","",IF(C3698&lt;(G3698*(1-'inputs and tables'!$K$14)),0,IF(C3698&gt;(G3698*(1+'inputs and tables'!$K$14)),1,K3697)))</f>
        <v>0</v>
      </c>
      <c r="N3698" s="13">
        <f t="shared" si="174"/>
        <v>351207.09633308201</v>
      </c>
      <c r="O3698" s="10">
        <f ca="1">(O3697+(IF(J3697&lt;&gt;J3696,(-O3697*'inputs and tables'!$K$22-'inputs and tables'!$K$21)-O3697*'inputs and tables'!$K$22,0)*('inputs and tables'!$K$15+'inputs and tables'!$K$16)))*(IF(AND(J3697=0,'inputs and tables'!$K$16=1),(data!C3697/data!C3698-1)*'inputs and tables'!$K$18+1,1)*IF(AND(J3697=1,'inputs and tables'!$K$15=1),(data!C3698/data!C3697-1)*'inputs and tables'!$K$17+1,1))</f>
        <v>237084372.586054</v>
      </c>
      <c r="P3698" s="10">
        <f ca="1">(P3697+(IF(K3697&lt;&gt;K3696,(-P3697*'inputs and tables'!$K$22-'inputs and tables'!$K$21)-P3697*'inputs and tables'!$K$22,0)*('inputs and tables'!$K$15+'inputs and tables'!$K$16)))*(IF(AND(K3697=0,'inputs and tables'!$K$16=1),data!C3697/data!C3698,1)*IF(AND(K3697=1,'inputs and tables'!$K$15=1),data!C3698/data!C3697,1))</f>
        <v>230218.9358231946</v>
      </c>
      <c r="R3698" s="36">
        <f ca="1">1-O3698/MAX($O$202:O3698)</f>
        <v>0.48830870417189465</v>
      </c>
      <c r="S3698" s="36">
        <f>1-N3698/MAX($N$202:N3698)</f>
        <v>8.0655422805320787E-2</v>
      </c>
    </row>
    <row r="3699" spans="1:19" x14ac:dyDescent="0.4">
      <c r="A3699" s="17">
        <f t="shared" si="175"/>
        <v>3697</v>
      </c>
      <c r="B3699">
        <v>1739664000</v>
      </c>
      <c r="C3699">
        <v>96119.88</v>
      </c>
      <c r="D3699" s="14">
        <f t="shared" si="173"/>
        <v>45704</v>
      </c>
      <c r="F3699">
        <f ca="1">IF(A3699&lt;$F$2,"",AVERAGE(INDIRECT("C"&amp;A3699-$F$2+3):C3699))</f>
        <v>99315.942045454547</v>
      </c>
      <c r="G3699" s="2">
        <f ca="1">IF(A3699&lt;$G$2,"",IF(A3699=$G$2,AVERAGE(INDIRECT("C"&amp;A3699-$G$2+3):C3699),G3698+(2/($G$2+3))*(C3699-G3698)))</f>
        <v>98256.209228053223</v>
      </c>
      <c r="J3699">
        <f ca="1">IF(F3699="","",IF(C3699&lt;(F3699*(1-'inputs and tables'!$K$14)),0,IF(C3699&gt;(F3699*(1+'inputs and tables'!$K$14)),1,J3698)))</f>
        <v>0</v>
      </c>
      <c r="K3699">
        <f ca="1">IF(G3699="","",IF(C3699&lt;(G3699*(1-'inputs and tables'!$K$14)),0,IF(C3699&gt;(G3699*(1+'inputs and tables'!$K$14)),1,K3698)))</f>
        <v>0</v>
      </c>
      <c r="N3699" s="13">
        <f t="shared" si="174"/>
        <v>345891.82770160912</v>
      </c>
      <c r="O3699" s="10">
        <f ca="1">(O3698+(IF(J3698&lt;&gt;J3697,(-O3698*'inputs and tables'!$K$22-'inputs and tables'!$K$21)-O3698*'inputs and tables'!$K$22,0)*('inputs and tables'!$K$15+'inputs and tables'!$K$16)))*(IF(AND(J3698=0,'inputs and tables'!$K$16=1),(data!C3698/data!C3699-1)*'inputs and tables'!$K$18+1,1)*IF(AND(J3698=1,'inputs and tables'!$K$15=1),(data!C3699/data!C3698-1)*'inputs and tables'!$K$17+1,1))</f>
        <v>240727613.12455609</v>
      </c>
      <c r="P3699" s="10">
        <f ca="1">(P3698+(IF(K3698&lt;&gt;K3697,(-P3698*'inputs and tables'!$K$22-'inputs and tables'!$K$21)-P3698*'inputs and tables'!$K$22,0)*('inputs and tables'!$K$15+'inputs and tables'!$K$16)))*(IF(AND(K3698=0,'inputs and tables'!$K$16=1),data!C3698/data!C3699,1)*IF(AND(K3698=1,'inputs and tables'!$K$15=1),data!C3699/data!C3698,1))</f>
        <v>233756.67620891923</v>
      </c>
      <c r="R3699" s="36">
        <f ca="1">1-O3699/MAX($O$202:O3699)</f>
        <v>0.48044561960067111</v>
      </c>
      <c r="S3699" s="36">
        <f>1-N3699/MAX($N$202:N3699)</f>
        <v>9.456904654384346E-2</v>
      </c>
    </row>
    <row r="3700" spans="1:19" x14ac:dyDescent="0.4">
      <c r="A3700" s="17">
        <f t="shared" si="175"/>
        <v>3698</v>
      </c>
      <c r="B3700">
        <v>1739750400</v>
      </c>
      <c r="C3700">
        <v>95781.8</v>
      </c>
      <c r="D3700" s="14">
        <f t="shared" si="173"/>
        <v>45705</v>
      </c>
      <c r="F3700">
        <f ca="1">IF(A3700&lt;$F$2,"",AVERAGE(INDIRECT("C"&amp;A3700-$F$2+3):C3700))</f>
        <v>99260.759090909094</v>
      </c>
      <c r="G3700" s="2">
        <f ca="1">IF(A3700&lt;$G$2,"",IF(A3700=$G$2,AVERAGE(INDIRECT("C"&amp;A3700-$G$2+3):C3700),G3699+(2/($G$2+3))*(C3700-G3699)))</f>
        <v>98150.915218348833</v>
      </c>
      <c r="J3700">
        <f ca="1">IF(F3700="","",IF(C3700&lt;(F3700*(1-'inputs and tables'!$K$14)),0,IF(C3700&gt;(F3700*(1+'inputs and tables'!$K$14)),1,J3699)))</f>
        <v>0</v>
      </c>
      <c r="K3700">
        <f ca="1">IF(G3700="","",IF(C3700&lt;(G3700*(1-'inputs and tables'!$K$14)),0,IF(C3700&gt;(G3700*(1+'inputs and tables'!$K$14)),1,K3699)))</f>
        <v>0</v>
      </c>
      <c r="N3700" s="13">
        <f t="shared" si="174"/>
        <v>344675.2312065931</v>
      </c>
      <c r="O3700" s="10">
        <f ca="1">(O3699+(IF(J3699&lt;&gt;J3698,(-O3699*'inputs and tables'!$K$22-'inputs and tables'!$K$21)-O3699*'inputs and tables'!$K$22,0)*('inputs and tables'!$K$15+'inputs and tables'!$K$16)))*(IF(AND(J3699=0,'inputs and tables'!$K$16=1),(data!C3699/data!C3700-1)*'inputs and tables'!$K$18+1,1)*IF(AND(J3699=1,'inputs and tables'!$K$15=1),(data!C3700/data!C3699-1)*'inputs and tables'!$K$17+1,1))</f>
        <v>241577306.8184014</v>
      </c>
      <c r="P3700" s="10">
        <f ca="1">(P3699+(IF(K3699&lt;&gt;K3698,(-P3699*'inputs and tables'!$K$22-'inputs and tables'!$K$21)-P3699*'inputs and tables'!$K$22,0)*('inputs and tables'!$K$15+'inputs and tables'!$K$16)))*(IF(AND(K3699=0,'inputs and tables'!$K$16=1),data!C3699/data!C3700,1)*IF(AND(K3699=1,'inputs and tables'!$K$15=1),data!C3700/data!C3699,1))</f>
        <v>234581.76466092904</v>
      </c>
      <c r="R3700" s="36">
        <f ca="1">1-O3700/MAX($O$202:O3700)</f>
        <v>0.47861175403408729</v>
      </c>
      <c r="S3700" s="36">
        <f>1-N3700/MAX($N$202:N3700)</f>
        <v>9.7753695720938283E-2</v>
      </c>
    </row>
    <row r="3701" spans="1:19" x14ac:dyDescent="0.4">
      <c r="A3701" s="17">
        <f t="shared" si="175"/>
        <v>3699</v>
      </c>
      <c r="B3701">
        <v>1739836800</v>
      </c>
      <c r="C3701">
        <v>95607.4</v>
      </c>
      <c r="D3701" s="14">
        <f t="shared" si="173"/>
        <v>45706</v>
      </c>
      <c r="F3701">
        <f ca="1">IF(A3701&lt;$F$2,"",AVERAGE(INDIRECT("C"&amp;A3701-$F$2+3):C3701))</f>
        <v>99198.533409090931</v>
      </c>
      <c r="G3701" s="2">
        <f ca="1">IF(A3701&lt;$G$2,"",IF(A3701=$G$2,AVERAGE(INDIRECT("C"&amp;A3701-$G$2+3):C3701),G3700+(2/($G$2+3))*(C3701-G3700)))</f>
        <v>98042.680528206329</v>
      </c>
      <c r="J3701">
        <f ca="1">IF(F3701="","",IF(C3701&lt;(F3701*(1-'inputs and tables'!$K$14)),0,IF(C3701&gt;(F3701*(1+'inputs and tables'!$K$14)),1,J3700)))</f>
        <v>0</v>
      </c>
      <c r="K3701">
        <f ca="1">IF(G3701="","",IF(C3701&lt;(G3701*(1-'inputs and tables'!$K$14)),0,IF(C3701&gt;(G3701*(1+'inputs and tables'!$K$14)),1,K3700)))</f>
        <v>0</v>
      </c>
      <c r="N3701" s="13">
        <f t="shared" si="174"/>
        <v>344047.64475152089</v>
      </c>
      <c r="O3701" s="10">
        <f ca="1">(O3700+(IF(J3700&lt;&gt;J3699,(-O3700*'inputs and tables'!$K$22-'inputs and tables'!$K$21)-O3700*'inputs and tables'!$K$22,0)*('inputs and tables'!$K$15+'inputs and tables'!$K$16)))*(IF(AND(J3700=0,'inputs and tables'!$K$16=1),(data!C3700/data!C3701-1)*'inputs and tables'!$K$18+1,1)*IF(AND(J3700=1,'inputs and tables'!$K$15=1),(data!C3701/data!C3700-1)*'inputs and tables'!$K$17+1,1))</f>
        <v>242017974.40594307</v>
      </c>
      <c r="P3701" s="10">
        <f ca="1">(P3700+(IF(K3700&lt;&gt;K3699,(-P3700*'inputs and tables'!$K$22-'inputs and tables'!$K$21)-P3700*'inputs and tables'!$K$22,0)*('inputs and tables'!$K$15+'inputs and tables'!$K$16)))*(IF(AND(K3700=0,'inputs and tables'!$K$16=1),data!C3700/data!C3701,1)*IF(AND(K3700=1,'inputs and tables'!$K$15=1),data!C3701/data!C3700,1))</f>
        <v>235009.67149404934</v>
      </c>
      <c r="R3701" s="36">
        <f ca="1">1-O3701/MAX($O$202:O3701)</f>
        <v>0.47766067587385641</v>
      </c>
      <c r="S3701" s="36">
        <f>1-N3701/MAX($N$202:N3701)</f>
        <v>9.9396510488110046E-2</v>
      </c>
    </row>
    <row r="3702" spans="1:19" x14ac:dyDescent="0.4">
      <c r="A3702" s="17">
        <f t="shared" si="175"/>
        <v>3700</v>
      </c>
      <c r="B3702">
        <v>1739923200</v>
      </c>
      <c r="C3702">
        <v>96632.03</v>
      </c>
      <c r="D3702" s="14">
        <f t="shared" si="173"/>
        <v>45707</v>
      </c>
      <c r="F3702">
        <f ca="1">IF(A3702&lt;$F$2,"",AVERAGE(INDIRECT("C"&amp;A3702-$F$2+3):C3702))</f>
        <v>99070.183863636354</v>
      </c>
      <c r="G3702" s="2">
        <f ca="1">IF(A3702&lt;$G$2,"",IF(A3702=$G$2,AVERAGE(INDIRECT("C"&amp;A3702-$G$2+3):C3702),G3701+(2/($G$2+3))*(C3702-G3701)))</f>
        <v>97982.65284615499</v>
      </c>
      <c r="J3702">
        <f ca="1">IF(F3702="","",IF(C3702&lt;(F3702*(1-'inputs and tables'!$K$14)),0,IF(C3702&gt;(F3702*(1+'inputs and tables'!$K$14)),1,J3701)))</f>
        <v>0</v>
      </c>
      <c r="K3702">
        <f ca="1">IF(G3702="","",IF(C3702&lt;(G3702*(1-'inputs and tables'!$K$14)),0,IF(C3702&gt;(G3702*(1+'inputs and tables'!$K$14)),1,K3701)))</f>
        <v>0</v>
      </c>
      <c r="N3702" s="13">
        <f t="shared" si="174"/>
        <v>347734.82313145546</v>
      </c>
      <c r="O3702" s="10">
        <f ca="1">(O3701+(IF(J3701&lt;&gt;J3700,(-O3701*'inputs and tables'!$K$22-'inputs and tables'!$K$21)-O3701*'inputs and tables'!$K$22,0)*('inputs and tables'!$K$15+'inputs and tables'!$K$16)))*(IF(AND(J3701=0,'inputs and tables'!$K$16=1),(data!C3701/data!C3702-1)*'inputs and tables'!$K$18+1,1)*IF(AND(J3701=1,'inputs and tables'!$K$15=1),(data!C3702/data!C3701-1)*'inputs and tables'!$K$17+1,1))</f>
        <v>239451756.17462203</v>
      </c>
      <c r="P3702" s="10">
        <f ca="1">(P3701+(IF(K3701&lt;&gt;K3700,(-P3701*'inputs and tables'!$K$22-'inputs and tables'!$K$21)-P3701*'inputs and tables'!$K$22,0)*('inputs and tables'!$K$15+'inputs and tables'!$K$16)))*(IF(AND(K3701=0,'inputs and tables'!$K$16=1),data!C3701/data!C3702,1)*IF(AND(K3701=1,'inputs and tables'!$K$15=1),data!C3702/data!C3701,1))</f>
        <v>232517.76524202351</v>
      </c>
      <c r="R3702" s="36">
        <f ca="1">1-O3702/MAX($O$202:O3702)</f>
        <v>0.48319925911255457</v>
      </c>
      <c r="S3702" s="36">
        <f>1-N3702/MAX($N$202:N3702)</f>
        <v>8.974469113669381E-2</v>
      </c>
    </row>
    <row r="3703" spans="1:19" x14ac:dyDescent="0.4">
      <c r="A3703" s="17">
        <f t="shared" si="175"/>
        <v>3701</v>
      </c>
      <c r="B3703">
        <v>1740009600</v>
      </c>
      <c r="C3703">
        <v>98347.199999999997</v>
      </c>
      <c r="D3703" s="14">
        <f t="shared" si="173"/>
        <v>45708</v>
      </c>
      <c r="F3703">
        <f ca="1">IF(A3703&lt;$F$2,"",AVERAGE(INDIRECT("C"&amp;A3703-$F$2+3):C3703))</f>
        <v>99102.120681818167</v>
      </c>
      <c r="G3703" s="2">
        <f ca="1">IF(A3703&lt;$G$2,"",IF(A3703=$G$2,AVERAGE(INDIRECT("C"&amp;A3703-$G$2+3):C3703),G3702+(2/($G$2+3))*(C3703-G3702)))</f>
        <v>97998.165490999454</v>
      </c>
      <c r="J3703">
        <f ca="1">IF(F3703="","",IF(C3703&lt;(F3703*(1-'inputs and tables'!$K$14)),0,IF(C3703&gt;(F3703*(1+'inputs and tables'!$K$14)),1,J3702)))</f>
        <v>0</v>
      </c>
      <c r="K3703">
        <f ca="1">IF(G3703="","",IF(C3703&lt;(G3703*(1-'inputs and tables'!$K$14)),0,IF(C3703&gt;(G3703*(1+'inputs and tables'!$K$14)),1,K3702)))</f>
        <v>1</v>
      </c>
      <c r="N3703" s="13">
        <f t="shared" si="174"/>
        <v>353906.94159559597</v>
      </c>
      <c r="O3703" s="10">
        <f ca="1">(O3702+(IF(J3702&lt;&gt;J3701,(-O3702*'inputs and tables'!$K$22-'inputs and tables'!$K$21)-O3702*'inputs and tables'!$K$22,0)*('inputs and tables'!$K$15+'inputs and tables'!$K$16)))*(IF(AND(J3702=0,'inputs and tables'!$K$16=1),(data!C3702/data!C3703-1)*'inputs and tables'!$K$18+1,1)*IF(AND(J3702=1,'inputs and tables'!$K$15=1),(data!C3703/data!C3702-1)*'inputs and tables'!$K$17+1,1))</f>
        <v>235275730.12977248</v>
      </c>
      <c r="P3703" s="10">
        <f ca="1">(P3702+(IF(K3702&lt;&gt;K3701,(-P3702*'inputs and tables'!$K$22-'inputs and tables'!$K$21)-P3702*'inputs and tables'!$K$22,0)*('inputs and tables'!$K$15+'inputs and tables'!$K$16)))*(IF(AND(K3702=0,'inputs and tables'!$K$16=1),data!C3702/data!C3703,1)*IF(AND(K3702=1,'inputs and tables'!$K$15=1),data!C3703/data!C3702,1))</f>
        <v>228462.66763466751</v>
      </c>
      <c r="R3703" s="36">
        <f ca="1">1-O3703/MAX($O$202:O3703)</f>
        <v>0.4922122368765165</v>
      </c>
      <c r="S3703" s="36">
        <f>1-N3703/MAX($N$202:N3703)</f>
        <v>7.3588116571272066E-2</v>
      </c>
    </row>
    <row r="3704" spans="1:19" x14ac:dyDescent="0.4">
      <c r="A3704" s="17">
        <f t="shared" si="175"/>
        <v>3702</v>
      </c>
      <c r="B3704">
        <v>1740096000</v>
      </c>
      <c r="C3704">
        <v>96157.03</v>
      </c>
      <c r="D3704" s="14">
        <f t="shared" ref="D3704:D3767" si="176">(B3704/86400)+DATE(1970,1,1)</f>
        <v>45709</v>
      </c>
      <c r="F3704">
        <f ca="1">IF(A3704&lt;$F$2,"",AVERAGE(INDIRECT("C"&amp;A3704-$F$2+3):C3704))</f>
        <v>99127.58431818182</v>
      </c>
      <c r="G3704" s="2">
        <f ca="1">IF(A3704&lt;$G$2,"",IF(A3704=$G$2,AVERAGE(INDIRECT("C"&amp;A3704-$G$2+3):C3704),G3703+(2/($G$2+3))*(C3704-G3703)))</f>
        <v>97919.81929989309</v>
      </c>
      <c r="J3704">
        <f ca="1">IF(F3704="","",IF(C3704&lt;(F3704*(1-'inputs and tables'!$K$14)),0,IF(C3704&gt;(F3704*(1+'inputs and tables'!$K$14)),1,J3703)))</f>
        <v>0</v>
      </c>
      <c r="K3704">
        <f ca="1">IF(G3704="","",IF(C3704&lt;(G3704*(1-'inputs and tables'!$K$14)),0,IF(C3704&gt;(G3704*(1+'inputs and tables'!$K$14)),1,K3703)))</f>
        <v>0</v>
      </c>
      <c r="N3704" s="13">
        <f t="shared" ref="N3704:N3767" si="177">(C3704/C3703)*N3703</f>
        <v>346025.51369246881</v>
      </c>
      <c r="O3704" s="10">
        <f ca="1">(O3703+(IF(J3703&lt;&gt;J3702,(-O3703*'inputs and tables'!$K$22-'inputs and tables'!$K$21)-O3703*'inputs and tables'!$K$22,0)*('inputs and tables'!$K$15+'inputs and tables'!$K$16)))*(IF(AND(J3703=0,'inputs and tables'!$K$16=1),(data!C3703/data!C3704-1)*'inputs and tables'!$K$18+1,1)*IF(AND(J3703=1,'inputs and tables'!$K$15=1),(data!C3704/data!C3703-1)*'inputs and tables'!$K$17+1,1))</f>
        <v>240634608.68351236</v>
      </c>
      <c r="P3704" s="10">
        <f ca="1">(P3703+(IF(K3703&lt;&gt;K3702,(-P3703*'inputs and tables'!$K$22-'inputs and tables'!$K$21)-P3703*'inputs and tables'!$K$22,0)*('inputs and tables'!$K$15+'inputs and tables'!$K$16)))*(IF(AND(K3703=0,'inputs and tables'!$K$16=1),data!C3703/data!C3704,1)*IF(AND(K3703=1,'inputs and tables'!$K$15=1),data!C3704/data!C3703,1))</f>
        <v>222928.10575649841</v>
      </c>
      <c r="R3704" s="36">
        <f ca="1">1-O3704/MAX($O$202:O3704)</f>
        <v>0.48064634798456385</v>
      </c>
      <c r="S3704" s="36">
        <f>1-N3704/MAX($N$202:N3704)</f>
        <v>9.4219100622969454E-2</v>
      </c>
    </row>
    <row r="3705" spans="1:19" x14ac:dyDescent="0.4">
      <c r="A3705" s="17">
        <f t="shared" si="175"/>
        <v>3703</v>
      </c>
      <c r="B3705">
        <v>1740182400</v>
      </c>
      <c r="C3705">
        <v>96582.12</v>
      </c>
      <c r="D3705" s="14">
        <f t="shared" si="176"/>
        <v>45710</v>
      </c>
      <c r="F3705">
        <f ca="1">IF(A3705&lt;$F$2,"",AVERAGE(INDIRECT("C"&amp;A3705-$F$2+3):C3705))</f>
        <v>99219.281590909086</v>
      </c>
      <c r="G3705" s="2">
        <f ca="1">IF(A3705&lt;$G$2,"",IF(A3705=$G$2,AVERAGE(INDIRECT("C"&amp;A3705-$G$2+3):C3705),G3704+(2/($G$2+3))*(C3705-G3704)))</f>
        <v>97862.895925429548</v>
      </c>
      <c r="J3705">
        <f ca="1">IF(F3705="","",IF(C3705&lt;(F3705*(1-'inputs and tables'!$K$14)),0,IF(C3705&gt;(F3705*(1+'inputs and tables'!$K$14)),1,J3704)))</f>
        <v>0</v>
      </c>
      <c r="K3705">
        <f ca="1">IF(G3705="","",IF(C3705&lt;(G3705*(1-'inputs and tables'!$K$14)),0,IF(C3705&gt;(G3705*(1+'inputs and tables'!$K$14)),1,K3704)))</f>
        <v>0</v>
      </c>
      <c r="N3705" s="13">
        <f t="shared" si="177"/>
        <v>347555.21969124535</v>
      </c>
      <c r="O3705" s="10">
        <f ca="1">(O3704+(IF(J3704&lt;&gt;J3703,(-O3704*'inputs and tables'!$K$22-'inputs and tables'!$K$21)-O3704*'inputs and tables'!$K$22,0)*('inputs and tables'!$K$15+'inputs and tables'!$K$16)))*(IF(AND(J3704=0,'inputs and tables'!$K$16=1),(data!C3704/data!C3705-1)*'inputs and tables'!$K$18+1,1)*IF(AND(J3704=1,'inputs and tables'!$K$15=1),(data!C3705/data!C3704-1)*'inputs and tables'!$K$17+1,1))</f>
        <v>239575495.81867492</v>
      </c>
      <c r="P3705" s="10">
        <f ca="1">(P3704+(IF(K3704&lt;&gt;K3703,(-P3704*'inputs and tables'!$K$22-'inputs and tables'!$K$21)-P3704*'inputs and tables'!$K$22,0)*('inputs and tables'!$K$15+'inputs and tables'!$K$16)))*(IF(AND(K3704=0,'inputs and tables'!$K$16=1),data!C3704/data!C3705,1)*IF(AND(K3704=1,'inputs and tables'!$K$15=1),data!C3705/data!C3704,1))</f>
        <v>221503.03124392641</v>
      </c>
      <c r="R3705" s="36">
        <f ca="1">1-O3705/MAX($O$202:O3705)</f>
        <v>0.48293219596486536</v>
      </c>
      <c r="S3705" s="36">
        <f>1-N3705/MAX($N$202:N3705)</f>
        <v>9.0214833826083196E-2</v>
      </c>
    </row>
    <row r="3706" spans="1:19" x14ac:dyDescent="0.4">
      <c r="A3706" s="17">
        <f t="shared" si="175"/>
        <v>3704</v>
      </c>
      <c r="B3706">
        <v>1740268800</v>
      </c>
      <c r="C3706">
        <v>96265.98</v>
      </c>
      <c r="D3706" s="14">
        <f t="shared" si="176"/>
        <v>45711</v>
      </c>
      <c r="F3706">
        <f ca="1">IF(A3706&lt;$F$2,"",AVERAGE(INDIRECT("C"&amp;A3706-$F$2+3):C3706))</f>
        <v>99254.845227272715</v>
      </c>
      <c r="G3706" s="2">
        <f ca="1">IF(A3706&lt;$G$2,"",IF(A3706=$G$2,AVERAGE(INDIRECT("C"&amp;A3706-$G$2+3):C3706),G3705+(2/($G$2+3))*(C3706-G3705)))</f>
        <v>97794.942056262327</v>
      </c>
      <c r="J3706">
        <f ca="1">IF(F3706="","",IF(C3706&lt;(F3706*(1-'inputs and tables'!$K$14)),0,IF(C3706&gt;(F3706*(1+'inputs and tables'!$K$14)),1,J3705)))</f>
        <v>0</v>
      </c>
      <c r="K3706">
        <f ca="1">IF(G3706="","",IF(C3706&lt;(G3706*(1-'inputs and tables'!$K$14)),0,IF(C3706&gt;(G3706*(1+'inputs and tables'!$K$14)),1,K3705)))</f>
        <v>0</v>
      </c>
      <c r="N3706" s="13">
        <f t="shared" si="177"/>
        <v>346417.57529957959</v>
      </c>
      <c r="O3706" s="10">
        <f ca="1">(O3705+(IF(J3705&lt;&gt;J3704,(-O3705*'inputs and tables'!$K$22-'inputs and tables'!$K$21)-O3705*'inputs and tables'!$K$22,0)*('inputs and tables'!$K$15+'inputs and tables'!$K$16)))*(IF(AND(J3705=0,'inputs and tables'!$K$16=1),(data!C3705/data!C3706-1)*'inputs and tables'!$K$18+1,1)*IF(AND(J3705=1,'inputs and tables'!$K$15=1),(data!C3706/data!C3705-1)*'inputs and tables'!$K$17+1,1))</f>
        <v>240362268.02260527</v>
      </c>
      <c r="P3706" s="10">
        <f ca="1">(P3705+(IF(K3705&lt;&gt;K3704,(-P3705*'inputs and tables'!$K$22-'inputs and tables'!$K$21)-P3705*'inputs and tables'!$K$22,0)*('inputs and tables'!$K$15+'inputs and tables'!$K$16)))*(IF(AND(K3705=0,'inputs and tables'!$K$16=1),data!C3705/data!C3706,1)*IF(AND(K3705=1,'inputs and tables'!$K$15=1),data!C3706/data!C3705,1))</f>
        <v>222230.45300078645</v>
      </c>
      <c r="R3706" s="36">
        <f ca="1">1-O3706/MAX($O$202:O3706)</f>
        <v>0.48123413175186236</v>
      </c>
      <c r="S3706" s="36">
        <f>1-N3706/MAX($N$202:N3706)</f>
        <v>9.3192812383959378E-2</v>
      </c>
    </row>
    <row r="3707" spans="1:19" x14ac:dyDescent="0.4">
      <c r="A3707" s="17">
        <f t="shared" si="175"/>
        <v>3705</v>
      </c>
      <c r="B3707">
        <v>1740355200</v>
      </c>
      <c r="C3707">
        <v>91510.82</v>
      </c>
      <c r="D3707" s="14">
        <f t="shared" si="176"/>
        <v>45712</v>
      </c>
      <c r="F3707">
        <f ca="1">IF(A3707&lt;$F$2,"",AVERAGE(INDIRECT("C"&amp;A3707-$F$2+3):C3707))</f>
        <v>99185.431590909095</v>
      </c>
      <c r="G3707" s="2">
        <f ca="1">IF(A3707&lt;$G$2,"",IF(A3707=$G$2,AVERAGE(INDIRECT("C"&amp;A3707-$G$2+3):C3707),G3706+(2/($G$2+3))*(C3707-G3706)))</f>
        <v>97527.532607059678</v>
      </c>
      <c r="J3707">
        <f ca="1">IF(F3707="","",IF(C3707&lt;(F3707*(1-'inputs and tables'!$K$14)),0,IF(C3707&gt;(F3707*(1+'inputs and tables'!$K$14)),1,J3706)))</f>
        <v>0</v>
      </c>
      <c r="K3707">
        <f ca="1">IF(G3707="","",IF(C3707&lt;(G3707*(1-'inputs and tables'!$K$14)),0,IF(C3707&gt;(G3707*(1+'inputs and tables'!$K$14)),1,K3706)))</f>
        <v>0</v>
      </c>
      <c r="N3707" s="13">
        <f t="shared" si="177"/>
        <v>329305.91241138644</v>
      </c>
      <c r="O3707" s="10">
        <f ca="1">(O3706+(IF(J3706&lt;&gt;J3705,(-O3706*'inputs and tables'!$K$22-'inputs and tables'!$K$21)-O3706*'inputs and tables'!$K$22,0)*('inputs and tables'!$K$15+'inputs and tables'!$K$16)))*(IF(AND(J3706=0,'inputs and tables'!$K$16=1),(data!C3706/data!C3707-1)*'inputs and tables'!$K$18+1,1)*IF(AND(J3706=1,'inputs and tables'!$K$15=1),(data!C3707/data!C3706-1)*'inputs and tables'!$K$17+1,1))</f>
        <v>252852168.58748239</v>
      </c>
      <c r="P3707" s="10">
        <f ca="1">(P3706+(IF(K3706&lt;&gt;K3705,(-P3706*'inputs and tables'!$K$22-'inputs and tables'!$K$21)-P3706*'inputs and tables'!$K$22,0)*('inputs and tables'!$K$15+'inputs and tables'!$K$16)))*(IF(AND(K3706=0,'inputs and tables'!$K$16=1),data!C3706/data!C3707,1)*IF(AND(K3706=1,'inputs and tables'!$K$15=1),data!C3707/data!C3706,1))</f>
        <v>233778.17337845563</v>
      </c>
      <c r="R3707" s="36">
        <f ca="1">1-O3707/MAX($O$202:O3707)</f>
        <v>0.45427759583557614</v>
      </c>
      <c r="S3707" s="36">
        <f>1-N3707/MAX($N$202:N3707)</f>
        <v>0.13798551346345056</v>
      </c>
    </row>
    <row r="3708" spans="1:19" x14ac:dyDescent="0.4">
      <c r="A3708" s="17">
        <f t="shared" si="175"/>
        <v>3706</v>
      </c>
      <c r="B3708">
        <v>1740441600</v>
      </c>
      <c r="C3708">
        <v>88583.74</v>
      </c>
      <c r="D3708" s="14">
        <f t="shared" si="176"/>
        <v>45713</v>
      </c>
      <c r="F3708">
        <f ca="1">IF(A3708&lt;$F$2,"",AVERAGE(INDIRECT("C"&amp;A3708-$F$2+3):C3708))</f>
        <v>99050.752499999988</v>
      </c>
      <c r="G3708" s="2">
        <f ca="1">IF(A3708&lt;$G$2,"",IF(A3708=$G$2,AVERAGE(INDIRECT("C"&amp;A3708-$G$2+3):C3708),G3707+(2/($G$2+3))*(C3708-G3707)))</f>
        <v>97146.945687610336</v>
      </c>
      <c r="J3708">
        <f ca="1">IF(F3708="","",IF(C3708&lt;(F3708*(1-'inputs and tables'!$K$14)),0,IF(C3708&gt;(F3708*(1+'inputs and tables'!$K$14)),1,J3707)))</f>
        <v>0</v>
      </c>
      <c r="K3708">
        <f ca="1">IF(G3708="","",IF(C3708&lt;(G3708*(1-'inputs and tables'!$K$14)),0,IF(C3708&gt;(G3708*(1+'inputs and tables'!$K$14)),1,K3707)))</f>
        <v>0</v>
      </c>
      <c r="N3708" s="13">
        <f t="shared" si="177"/>
        <v>318772.67983734637</v>
      </c>
      <c r="O3708" s="10">
        <f ca="1">(O3707+(IF(J3707&lt;&gt;J3706,(-O3707*'inputs and tables'!$K$22-'inputs and tables'!$K$21)-O3707*'inputs and tables'!$K$22,0)*('inputs and tables'!$K$15+'inputs and tables'!$K$16)))*(IF(AND(J3707=0,'inputs and tables'!$K$16=1),(data!C3707/data!C3708-1)*'inputs and tables'!$K$18+1,1)*IF(AND(J3707=1,'inputs and tables'!$K$15=1),(data!C3708/data!C3707-1)*'inputs and tables'!$K$17+1,1))</f>
        <v>261207184.1425837</v>
      </c>
      <c r="P3708" s="10">
        <f ca="1">(P3707+(IF(K3707&lt;&gt;K3706,(-P3707*'inputs and tables'!$K$22-'inputs and tables'!$K$21)-P3707*'inputs and tables'!$K$22,0)*('inputs and tables'!$K$15+'inputs and tables'!$K$16)))*(IF(AND(K3707=0,'inputs and tables'!$K$16=1),data!C3707/data!C3708,1)*IF(AND(K3707=1,'inputs and tables'!$K$15=1),data!C3708/data!C3707,1))</f>
        <v>241502.92529943585</v>
      </c>
      <c r="R3708" s="36">
        <f ca="1">1-O3708/MAX($O$202:O3708)</f>
        <v>0.43624524435909062</v>
      </c>
      <c r="S3708" s="36">
        <f>1-N3708/MAX($N$202:N3708)</f>
        <v>0.16555804929310869</v>
      </c>
    </row>
    <row r="3709" spans="1:19" x14ac:dyDescent="0.4">
      <c r="A3709" s="17">
        <f t="shared" si="175"/>
        <v>3707</v>
      </c>
      <c r="B3709">
        <v>1740528000</v>
      </c>
      <c r="C3709">
        <v>84111.78</v>
      </c>
      <c r="D3709" s="14">
        <f t="shared" si="176"/>
        <v>45714</v>
      </c>
      <c r="F3709">
        <f ca="1">IF(A3709&lt;$F$2,"",AVERAGE(INDIRECT("C"&amp;A3709-$F$2+3):C3709))</f>
        <v>98814.51</v>
      </c>
      <c r="G3709" s="2">
        <f ca="1">IF(A3709&lt;$G$2,"",IF(A3709=$G$2,AVERAGE(INDIRECT("C"&amp;A3709-$G$2+3):C3709),G3708+(2/($G$2+3))*(C3709-G3708)))</f>
        <v>96592.257786009897</v>
      </c>
      <c r="J3709">
        <f ca="1">IF(F3709="","",IF(C3709&lt;(F3709*(1-'inputs and tables'!$K$14)),0,IF(C3709&gt;(F3709*(1+'inputs and tables'!$K$14)),1,J3708)))</f>
        <v>0</v>
      </c>
      <c r="K3709">
        <f ca="1">IF(G3709="","",IF(C3709&lt;(G3709*(1-'inputs and tables'!$K$14)),0,IF(C3709&gt;(G3709*(1+'inputs and tables'!$K$14)),1,K3708)))</f>
        <v>0</v>
      </c>
      <c r="N3709" s="13">
        <f t="shared" si="177"/>
        <v>302680.12522940792</v>
      </c>
      <c r="O3709" s="10">
        <f ca="1">(O3708+(IF(J3708&lt;&gt;J3707,(-O3708*'inputs and tables'!$K$22-'inputs and tables'!$K$21)-O3708*'inputs and tables'!$K$22,0)*('inputs and tables'!$K$15+'inputs and tables'!$K$16)))*(IF(AND(J3708=0,'inputs and tables'!$K$16=1),(data!C3708/data!C3709-1)*'inputs and tables'!$K$18+1,1)*IF(AND(J3708=1,'inputs and tables'!$K$15=1),(data!C3709/data!C3708-1)*'inputs and tables'!$K$17+1,1))</f>
        <v>275094752.31910151</v>
      </c>
      <c r="P3709" s="10">
        <f ca="1">(P3708+(IF(K3708&lt;&gt;K3707,(-P3708*'inputs and tables'!$K$22-'inputs and tables'!$K$21)-P3708*'inputs and tables'!$K$22,0)*('inputs and tables'!$K$15+'inputs and tables'!$K$16)))*(IF(AND(K3708=0,'inputs and tables'!$K$16=1),data!C3708/data!C3709,1)*IF(AND(K3708=1,'inputs and tables'!$K$15=1),data!C3709/data!C3708,1))</f>
        <v>254342.87972463129</v>
      </c>
      <c r="R3709" s="36">
        <f ca="1">1-O3709/MAX($O$202:O3709)</f>
        <v>0.4062721690415082</v>
      </c>
      <c r="S3709" s="36">
        <f>1-N3709/MAX($N$202:N3709)</f>
        <v>0.20768306033783535</v>
      </c>
    </row>
    <row r="3710" spans="1:19" x14ac:dyDescent="0.4">
      <c r="A3710" s="17">
        <f t="shared" si="175"/>
        <v>3708</v>
      </c>
      <c r="B3710">
        <v>1740614400</v>
      </c>
      <c r="C3710">
        <v>84625.19</v>
      </c>
      <c r="D3710" s="14">
        <f t="shared" si="176"/>
        <v>45715</v>
      </c>
      <c r="F3710">
        <f ca="1">IF(A3710&lt;$F$2,"",AVERAGE(INDIRECT("C"&amp;A3710-$F$2+3):C3710))</f>
        <v>98543.833409090905</v>
      </c>
      <c r="G3710" s="2">
        <f ca="1">IF(A3710&lt;$G$2,"",IF(A3710=$G$2,AVERAGE(INDIRECT("C"&amp;A3710-$G$2+3):C3710),G3709+(2/($G$2+3))*(C3710-G3709)))</f>
        <v>96083.020858945645</v>
      </c>
      <c r="J3710">
        <f ca="1">IF(F3710="","",IF(C3710&lt;(F3710*(1-'inputs and tables'!$K$14)),0,IF(C3710&gt;(F3710*(1+'inputs and tables'!$K$14)),1,J3709)))</f>
        <v>0</v>
      </c>
      <c r="K3710">
        <f ca="1">IF(G3710="","",IF(C3710&lt;(G3710*(1-'inputs and tables'!$K$14)),0,IF(C3710&gt;(G3710*(1+'inputs and tables'!$K$14)),1,K3709)))</f>
        <v>0</v>
      </c>
      <c r="N3710" s="13">
        <f t="shared" si="177"/>
        <v>304527.65482745034</v>
      </c>
      <c r="O3710" s="10">
        <f ca="1">(O3709+(IF(J3709&lt;&gt;J3708,(-O3709*'inputs and tables'!$K$22-'inputs and tables'!$K$21)-O3709*'inputs and tables'!$K$22,0)*('inputs and tables'!$K$15+'inputs and tables'!$K$16)))*(IF(AND(J3709=0,'inputs and tables'!$K$16=1),(data!C3709/data!C3710-1)*'inputs and tables'!$K$18+1,1)*IF(AND(J3709=1,'inputs and tables'!$K$15=1),(data!C3710/data!C3709-1)*'inputs and tables'!$K$17+1,1))</f>
        <v>273425788.30509871</v>
      </c>
      <c r="P3710" s="10">
        <f ca="1">(P3709+(IF(K3709&lt;&gt;K3708,(-P3709*'inputs and tables'!$K$22-'inputs and tables'!$K$21)-P3709*'inputs and tables'!$K$22,0)*('inputs and tables'!$K$15+'inputs and tables'!$K$16)))*(IF(AND(K3709=0,'inputs and tables'!$K$16=1),data!C3709/data!C3710,1)*IF(AND(K3709=1,'inputs and tables'!$K$15=1),data!C3710/data!C3709,1))</f>
        <v>252799.81461742832</v>
      </c>
      <c r="R3710" s="36">
        <f ca="1">1-O3710/MAX($O$202:O3710)</f>
        <v>0.40987423842170578</v>
      </c>
      <c r="S3710" s="36">
        <f>1-N3710/MAX($N$202:N3710)</f>
        <v>0.20284683597078523</v>
      </c>
    </row>
    <row r="3711" spans="1:19" x14ac:dyDescent="0.4">
      <c r="A3711" s="17">
        <f t="shared" si="175"/>
        <v>3709</v>
      </c>
      <c r="B3711">
        <v>1740700800</v>
      </c>
      <c r="C3711">
        <v>84297.73</v>
      </c>
      <c r="D3711" s="14">
        <f t="shared" si="176"/>
        <v>45716</v>
      </c>
      <c r="F3711">
        <f ca="1">IF(A3711&lt;$F$2,"",AVERAGE(INDIRECT("C"&amp;A3711-$F$2+3):C3711))</f>
        <v>98175.367499999993</v>
      </c>
      <c r="G3711" s="2">
        <f ca="1">IF(A3711&lt;$G$2,"",IF(A3711=$G$2,AVERAGE(INDIRECT("C"&amp;A3711-$G$2+3):C3711),G3710+(2/($G$2+3))*(C3711-G3710)))</f>
        <v>95581.519120267112</v>
      </c>
      <c r="J3711">
        <f ca="1">IF(F3711="","",IF(C3711&lt;(F3711*(1-'inputs and tables'!$K$14)),0,IF(C3711&gt;(F3711*(1+'inputs and tables'!$K$14)),1,J3710)))</f>
        <v>0</v>
      </c>
      <c r="K3711">
        <f ca="1">IF(G3711="","",IF(C3711&lt;(G3711*(1-'inputs and tables'!$K$14)),0,IF(C3711&gt;(G3711*(1+'inputs and tables'!$K$14)),1,K3710)))</f>
        <v>0</v>
      </c>
      <c r="N3711" s="13">
        <f t="shared" si="177"/>
        <v>303349.27489294385</v>
      </c>
      <c r="O3711" s="10">
        <f ca="1">(O3710+(IF(J3710&lt;&gt;J3709,(-O3710*'inputs and tables'!$K$22-'inputs and tables'!$K$21)-O3710*'inputs and tables'!$K$22,0)*('inputs and tables'!$K$15+'inputs and tables'!$K$16)))*(IF(AND(J3710=0,'inputs and tables'!$K$16=1),(data!C3710/data!C3711-1)*'inputs and tables'!$K$18+1,1)*IF(AND(J3710=1,'inputs and tables'!$K$15=1),(data!C3711/data!C3710-1)*'inputs and tables'!$K$17+1,1))</f>
        <v>274487928.51502353</v>
      </c>
      <c r="P3711" s="10">
        <f ca="1">(P3710+(IF(K3710&lt;&gt;K3709,(-P3710*'inputs and tables'!$K$22-'inputs and tables'!$K$21)-P3710*'inputs and tables'!$K$22,0)*('inputs and tables'!$K$15+'inputs and tables'!$K$16)))*(IF(AND(K3710=0,'inputs and tables'!$K$16=1),data!C3710/data!C3711,1)*IF(AND(K3710=1,'inputs and tables'!$K$15=1),data!C3711/data!C3710,1))</f>
        <v>253781.83189469809</v>
      </c>
      <c r="R3711" s="36">
        <f ca="1">1-O3711/MAX($O$202:O3711)</f>
        <v>0.40758185662344826</v>
      </c>
      <c r="S3711" s="36">
        <f>1-N3711/MAX($N$202:N3711)</f>
        <v>0.20593144677157649</v>
      </c>
    </row>
    <row r="3712" spans="1:19" x14ac:dyDescent="0.4">
      <c r="A3712" s="17">
        <f t="shared" si="175"/>
        <v>3710</v>
      </c>
      <c r="B3712">
        <v>1740787200</v>
      </c>
      <c r="C3712">
        <v>86018.76</v>
      </c>
      <c r="D3712" s="14">
        <f t="shared" si="176"/>
        <v>45717</v>
      </c>
      <c r="F3712">
        <f ca="1">IF(A3712&lt;$F$2,"",AVERAGE(INDIRECT("C"&amp;A3712-$F$2+3):C3712))</f>
        <v>97858.026136363624</v>
      </c>
      <c r="G3712" s="2">
        <f ca="1">IF(A3712&lt;$G$2,"",IF(A3712=$G$2,AVERAGE(INDIRECT("C"&amp;A3712-$G$2+3):C3712),G3711+(2/($G$2+3))*(C3712-G3711)))</f>
        <v>95174.593200255738</v>
      </c>
      <c r="J3712">
        <f ca="1">IF(F3712="","",IF(C3712&lt;(F3712*(1-'inputs and tables'!$K$14)),0,IF(C3712&gt;(F3712*(1+'inputs and tables'!$K$14)),1,J3711)))</f>
        <v>0</v>
      </c>
      <c r="K3712">
        <f ca="1">IF(G3712="","",IF(C3712&lt;(G3712*(1-'inputs and tables'!$K$14)),0,IF(C3712&gt;(G3712*(1+'inputs and tables'!$K$14)),1,K3711)))</f>
        <v>0</v>
      </c>
      <c r="N3712" s="13">
        <f t="shared" si="177"/>
        <v>309542.48083774222</v>
      </c>
      <c r="O3712" s="10">
        <f ca="1">(O3711+(IF(J3711&lt;&gt;J3710,(-O3711*'inputs and tables'!$K$22-'inputs and tables'!$K$21)-O3711*'inputs and tables'!$K$22,0)*('inputs and tables'!$K$15+'inputs and tables'!$K$16)))*(IF(AND(J3711=0,'inputs and tables'!$K$16=1),(data!C3711/data!C3712-1)*'inputs and tables'!$K$18+1,1)*IF(AND(J3711=1,'inputs and tables'!$K$15=1),(data!C3712/data!C3711-1)*'inputs and tables'!$K$17+1,1))</f>
        <v>268996080.46220094</v>
      </c>
      <c r="P3712" s="10">
        <f ca="1">(P3711+(IF(K3711&lt;&gt;K3710,(-P3711*'inputs and tables'!$K$22-'inputs and tables'!$K$21)-P3711*'inputs and tables'!$K$22,0)*('inputs and tables'!$K$15+'inputs and tables'!$K$16)))*(IF(AND(K3711=0,'inputs and tables'!$K$16=1),data!C3711/data!C3712,1)*IF(AND(K3711=1,'inputs and tables'!$K$15=1),data!C3712/data!C3711,1))</f>
        <v>248704.26339515529</v>
      </c>
      <c r="R3712" s="36">
        <f ca="1">1-O3712/MAX($O$202:O3712)</f>
        <v>0.41943472915143354</v>
      </c>
      <c r="S3712" s="36">
        <f>1-N3712/MAX($N$202:N3712)</f>
        <v>0.18971967212280805</v>
      </c>
    </row>
    <row r="3713" spans="1:19" x14ac:dyDescent="0.4">
      <c r="A3713" s="17">
        <f t="shared" si="175"/>
        <v>3711</v>
      </c>
      <c r="B3713">
        <v>1740873600</v>
      </c>
      <c r="C3713">
        <v>94265.48</v>
      </c>
      <c r="D3713" s="14">
        <f t="shared" si="176"/>
        <v>45718</v>
      </c>
      <c r="F3713">
        <f ca="1">IF(A3713&lt;$F$2,"",AVERAGE(INDIRECT("C"&amp;A3713-$F$2+3):C3713))</f>
        <v>97634.355227272725</v>
      </c>
      <c r="G3713" s="2">
        <f ca="1">IF(A3713&lt;$G$2,"",IF(A3713=$G$2,AVERAGE(INDIRECT("C"&amp;A3713-$G$2+3):C3713),G3712+(2/($G$2+3))*(C3713-G3712)))</f>
        <v>95135.907532159748</v>
      </c>
      <c r="J3713">
        <f ca="1">IF(F3713="","",IF(C3713&lt;(F3713*(1-'inputs and tables'!$K$14)),0,IF(C3713&gt;(F3713*(1+'inputs and tables'!$K$14)),1,J3712)))</f>
        <v>0</v>
      </c>
      <c r="K3713">
        <f ca="1">IF(G3713="","",IF(C3713&lt;(G3713*(1-'inputs and tables'!$K$14)),0,IF(C3713&gt;(G3713*(1+'inputs and tables'!$K$14)),1,K3712)))</f>
        <v>0</v>
      </c>
      <c r="N3713" s="13">
        <f t="shared" si="177"/>
        <v>339218.68365180539</v>
      </c>
      <c r="O3713" s="10">
        <f ca="1">(O3712+(IF(J3712&lt;&gt;J3711,(-O3712*'inputs and tables'!$K$22-'inputs and tables'!$K$21)-O3712*'inputs and tables'!$K$22,0)*('inputs and tables'!$K$15+'inputs and tables'!$K$16)))*(IF(AND(J3712=0,'inputs and tables'!$K$16=1),(data!C3712/data!C3713-1)*'inputs and tables'!$K$18+1,1)*IF(AND(J3712=1,'inputs and tables'!$K$15=1),(data!C3713/data!C3712-1)*'inputs and tables'!$K$17+1,1))</f>
        <v>245463230.93266752</v>
      </c>
      <c r="P3713" s="10">
        <f ca="1">(P3712+(IF(K3712&lt;&gt;K3711,(-P3712*'inputs and tables'!$K$22-'inputs and tables'!$K$21)-P3712*'inputs and tables'!$K$22,0)*('inputs and tables'!$K$15+'inputs and tables'!$K$16)))*(IF(AND(K3712=0,'inputs and tables'!$K$16=1),data!C3712/data!C3713,1)*IF(AND(K3712=1,'inputs and tables'!$K$15=1),data!C3713/data!C3712,1))</f>
        <v>226946.62292033783</v>
      </c>
      <c r="R3713" s="36">
        <f ca="1">1-O3713/MAX($O$202:O3713)</f>
        <v>0.47022489359352082</v>
      </c>
      <c r="S3713" s="36">
        <f>1-N3713/MAX($N$202:N3713)</f>
        <v>0.11203714117826302</v>
      </c>
    </row>
    <row r="3714" spans="1:19" x14ac:dyDescent="0.4">
      <c r="A3714" s="17">
        <f t="shared" si="175"/>
        <v>3712</v>
      </c>
      <c r="B3714">
        <v>1740960000</v>
      </c>
      <c r="C3714">
        <v>86161.1</v>
      </c>
      <c r="D3714" s="14">
        <f t="shared" si="176"/>
        <v>45719</v>
      </c>
      <c r="F3714">
        <f ca="1">IF(A3714&lt;$F$2,"",AVERAGE(INDIRECT("C"&amp;A3714-$F$2+3):C3714))</f>
        <v>97219.039318181793</v>
      </c>
      <c r="G3714" s="2">
        <f ca="1">IF(A3714&lt;$G$2,"",IF(A3714=$G$2,AVERAGE(INDIRECT("C"&amp;A3714-$G$2+3):C3714),G3713+(2/($G$2+3))*(C3714-G3713)))</f>
        <v>94754.000828663586</v>
      </c>
      <c r="J3714">
        <f ca="1">IF(F3714="","",IF(C3714&lt;(F3714*(1-'inputs and tables'!$K$14)),0,IF(C3714&gt;(F3714*(1+'inputs and tables'!$K$14)),1,J3713)))</f>
        <v>0</v>
      </c>
      <c r="K3714">
        <f ca="1">IF(G3714="","",IF(C3714&lt;(G3714*(1-'inputs and tables'!$K$14)),0,IF(C3714&gt;(G3714*(1+'inputs and tables'!$K$14)),1,K3713)))</f>
        <v>0</v>
      </c>
      <c r="N3714" s="13">
        <f t="shared" si="177"/>
        <v>310054.69790204824</v>
      </c>
      <c r="O3714" s="10">
        <f ca="1">(O3713+(IF(J3713&lt;&gt;J3712,(-O3713*'inputs and tables'!$K$22-'inputs and tables'!$K$21)-O3713*'inputs and tables'!$K$22,0)*('inputs and tables'!$K$15+'inputs and tables'!$K$16)))*(IF(AND(J3713=0,'inputs and tables'!$K$16=1),(data!C3713/data!C3714-1)*'inputs and tables'!$K$18+1,1)*IF(AND(J3713=1,'inputs and tables'!$K$15=1),(data!C3714/data!C3713-1)*'inputs and tables'!$K$17+1,1))</f>
        <v>268551693.12159139</v>
      </c>
      <c r="P3714" s="10">
        <f ca="1">(P3713+(IF(K3713&lt;&gt;K3712,(-P3713*'inputs and tables'!$K$22-'inputs and tables'!$K$21)-P3713*'inputs and tables'!$K$22,0)*('inputs and tables'!$K$15+'inputs and tables'!$K$16)))*(IF(AND(K3713=0,'inputs and tables'!$K$16=1),data!C3713/data!C3714,1)*IF(AND(K3713=1,'inputs and tables'!$K$15=1),data!C3714/data!C3713,1))</f>
        <v>248293.39857504886</v>
      </c>
      <c r="R3714" s="36">
        <f ca="1">1-O3714/MAX($O$202:O3714)</f>
        <v>0.42039383553067644</v>
      </c>
      <c r="S3714" s="36">
        <f>1-N3714/MAX($N$202:N3714)</f>
        <v>0.18837885644643659</v>
      </c>
    </row>
    <row r="3715" spans="1:19" x14ac:dyDescent="0.4">
      <c r="A3715" s="17">
        <f t="shared" si="175"/>
        <v>3713</v>
      </c>
      <c r="B3715">
        <v>1741046400</v>
      </c>
      <c r="C3715">
        <v>87249.96</v>
      </c>
      <c r="D3715" s="14">
        <f t="shared" si="176"/>
        <v>45720</v>
      </c>
      <c r="F3715">
        <f ca="1">IF(A3715&lt;$F$2,"",AVERAGE(INDIRECT("C"&amp;A3715-$F$2+3):C3715))</f>
        <v>96901.739999999991</v>
      </c>
      <c r="G3715" s="2">
        <f ca="1">IF(A3715&lt;$G$2,"",IF(A3715=$G$2,AVERAGE(INDIRECT("C"&amp;A3715-$G$2+3):C3715),G3714+(2/($G$2+3))*(C3715-G3714)))</f>
        <v>94434.679942337476</v>
      </c>
      <c r="J3715">
        <f ca="1">IF(F3715="","",IF(C3715&lt;(F3715*(1-'inputs and tables'!$K$14)),0,IF(C3715&gt;(F3715*(1+'inputs and tables'!$K$14)),1,J3714)))</f>
        <v>0</v>
      </c>
      <c r="K3715">
        <f ca="1">IF(G3715="","",IF(C3715&lt;(G3715*(1-'inputs and tables'!$K$14)),0,IF(C3715&gt;(G3715*(1+'inputs and tables'!$K$14)),1,K3714)))</f>
        <v>0</v>
      </c>
      <c r="N3715" s="13">
        <f t="shared" si="177"/>
        <v>313973.01090359566</v>
      </c>
      <c r="O3715" s="10">
        <f ca="1">(O3714+(IF(J3714&lt;&gt;J3713,(-O3714*'inputs and tables'!$K$22-'inputs and tables'!$K$21)-O3714*'inputs and tables'!$K$22,0)*('inputs and tables'!$K$15+'inputs and tables'!$K$16)))*(IF(AND(J3714=0,'inputs and tables'!$K$16=1),(data!C3714/data!C3715-1)*'inputs and tables'!$K$18+1,1)*IF(AND(J3714=1,'inputs and tables'!$K$15=1),(data!C3715/data!C3714-1)*'inputs and tables'!$K$17+1,1))</f>
        <v>265200228.01407298</v>
      </c>
      <c r="P3715" s="10">
        <f ca="1">(P3714+(IF(K3714&lt;&gt;K3713,(-P3714*'inputs and tables'!$K$22-'inputs and tables'!$K$21)-P3714*'inputs and tables'!$K$22,0)*('inputs and tables'!$K$15+'inputs and tables'!$K$16)))*(IF(AND(K3714=0,'inputs and tables'!$K$16=1),data!C3714/data!C3715,1)*IF(AND(K3714=1,'inputs and tables'!$K$15=1),data!C3715/data!C3714,1))</f>
        <v>245194.75245564172</v>
      </c>
      <c r="R3715" s="36">
        <f ca="1">1-O3715/MAX($O$202:O3715)</f>
        <v>0.42762719091839319</v>
      </c>
      <c r="S3715" s="36">
        <f>1-N3715/MAX($N$202:N3715)</f>
        <v>0.17812200273438161</v>
      </c>
    </row>
    <row r="3716" spans="1:19" x14ac:dyDescent="0.4">
      <c r="A3716" s="17">
        <f t="shared" si="175"/>
        <v>3714</v>
      </c>
      <c r="B3716">
        <v>1741132800</v>
      </c>
      <c r="C3716">
        <v>90603.73</v>
      </c>
      <c r="D3716" s="14">
        <f t="shared" si="176"/>
        <v>45721</v>
      </c>
      <c r="F3716">
        <f ca="1">IF(A3716&lt;$F$2,"",AVERAGE(INDIRECT("C"&amp;A3716-$F$2+3):C3716))</f>
        <v>96639.42863636362</v>
      </c>
      <c r="G3716" s="2">
        <f ca="1">IF(A3716&lt;$G$2,"",IF(A3716=$G$2,AVERAGE(INDIRECT("C"&amp;A3716-$G$2+3):C3716),G3715+(2/($G$2+3))*(C3716-G3715)))</f>
        <v>94271.66079585503</v>
      </c>
      <c r="J3716">
        <f ca="1">IF(F3716="","",IF(C3716&lt;(F3716*(1-'inputs and tables'!$K$14)),0,IF(C3716&gt;(F3716*(1+'inputs and tables'!$K$14)),1,J3715)))</f>
        <v>0</v>
      </c>
      <c r="K3716">
        <f ca="1">IF(G3716="","",IF(C3716&lt;(G3716*(1-'inputs and tables'!$K$14)),0,IF(C3716&gt;(G3716*(1+'inputs and tables'!$K$14)),1,K3715)))</f>
        <v>0</v>
      </c>
      <c r="N3716" s="13">
        <f t="shared" si="177"/>
        <v>326041.70715031197</v>
      </c>
      <c r="O3716" s="10">
        <f ca="1">(O3715+(IF(J3715&lt;&gt;J3714,(-O3715*'inputs and tables'!$K$22-'inputs and tables'!$K$21)-O3715*'inputs and tables'!$K$22,0)*('inputs and tables'!$K$15+'inputs and tables'!$K$16)))*(IF(AND(J3715=0,'inputs and tables'!$K$16=1),(data!C3715/data!C3716-1)*'inputs and tables'!$K$18+1,1)*IF(AND(J3715=1,'inputs and tables'!$K$15=1),(data!C3716/data!C3715-1)*'inputs and tables'!$K$17+1,1))</f>
        <v>255383628.09366402</v>
      </c>
      <c r="P3716" s="10">
        <f ca="1">(P3715+(IF(K3715&lt;&gt;K3714,(-P3715*'inputs and tables'!$K$22-'inputs and tables'!$K$21)-P3715*'inputs and tables'!$K$22,0)*('inputs and tables'!$K$15+'inputs and tables'!$K$16)))*(IF(AND(K3715=0,'inputs and tables'!$K$16=1),data!C3715/data!C3716,1)*IF(AND(K3715=1,'inputs and tables'!$K$15=1),data!C3716/data!C3715,1))</f>
        <v>236118.67131700477</v>
      </c>
      <c r="R3716" s="36">
        <f ca="1">1-O3716/MAX($O$202:O3716)</f>
        <v>0.44881403119432461</v>
      </c>
      <c r="S3716" s="36">
        <f>1-N3716/MAX($N$202:N3716)</f>
        <v>0.14653012841272572</v>
      </c>
    </row>
    <row r="3717" spans="1:19" x14ac:dyDescent="0.4">
      <c r="A3717" s="17">
        <f t="shared" ref="A3717:A3780" si="178">A3716+1</f>
        <v>3715</v>
      </c>
      <c r="B3717">
        <v>1741219200</v>
      </c>
      <c r="C3717">
        <v>89921.85</v>
      </c>
      <c r="D3717" s="14">
        <f t="shared" si="176"/>
        <v>45722</v>
      </c>
      <c r="F3717">
        <f ca="1">IF(A3717&lt;$F$2,"",AVERAGE(INDIRECT("C"&amp;A3717-$F$2+3):C3717))</f>
        <v>96270.396590909048</v>
      </c>
      <c r="G3717" s="2">
        <f ca="1">IF(A3717&lt;$G$2,"",IF(A3717=$G$2,AVERAGE(INDIRECT("C"&amp;A3717-$G$2+3):C3717),G3716+(2/($G$2+3))*(C3717-G3716)))</f>
        <v>94086.56246411652</v>
      </c>
      <c r="J3717">
        <f ca="1">IF(F3717="","",IF(C3717&lt;(F3717*(1-'inputs and tables'!$K$14)),0,IF(C3717&gt;(F3717*(1+'inputs and tables'!$K$14)),1,J3716)))</f>
        <v>0</v>
      </c>
      <c r="K3717">
        <f ca="1">IF(G3717="","",IF(C3717&lt;(G3717*(1-'inputs and tables'!$K$14)),0,IF(C3717&gt;(G3717*(1+'inputs and tables'!$K$14)),1,K3716)))</f>
        <v>0</v>
      </c>
      <c r="N3717" s="13">
        <f t="shared" si="177"/>
        <v>323587.93047608837</v>
      </c>
      <c r="O3717" s="10">
        <f ca="1">(O3716+(IF(J3716&lt;&gt;J3715,(-O3716*'inputs and tables'!$K$22-'inputs and tables'!$K$21)-O3716*'inputs and tables'!$K$22,0)*('inputs and tables'!$K$15+'inputs and tables'!$K$16)))*(IF(AND(J3716=0,'inputs and tables'!$K$16=1),(data!C3716/data!C3717-1)*'inputs and tables'!$K$18+1,1)*IF(AND(J3716=1,'inputs and tables'!$K$15=1),(data!C3717/data!C3716-1)*'inputs and tables'!$K$17+1,1))</f>
        <v>257320209.56217813</v>
      </c>
      <c r="P3717" s="10">
        <f ca="1">(P3716+(IF(K3716&lt;&gt;K3715,(-P3716*'inputs and tables'!$K$22-'inputs and tables'!$K$21)-P3716*'inputs and tables'!$K$22,0)*('inputs and tables'!$K$15+'inputs and tables'!$K$16)))*(IF(AND(K3716=0,'inputs and tables'!$K$16=1),data!C3716/data!C3717,1)*IF(AND(K3716=1,'inputs and tables'!$K$15=1),data!C3717/data!C3716,1))</f>
        <v>237909.16605880152</v>
      </c>
      <c r="R3717" s="36">
        <f ca="1">1-O3717/MAX($O$202:O3717)</f>
        <v>0.44463437198569833</v>
      </c>
      <c r="S3717" s="36">
        <f>1-N3717/MAX($N$202:N3717)</f>
        <v>0.15295330807693963</v>
      </c>
    </row>
    <row r="3718" spans="1:19" x14ac:dyDescent="0.4">
      <c r="A3718" s="17">
        <f t="shared" si="178"/>
        <v>3716</v>
      </c>
      <c r="B3718">
        <v>1741305600</v>
      </c>
      <c r="C3718">
        <v>86756.98</v>
      </c>
      <c r="D3718" s="14">
        <f t="shared" si="176"/>
        <v>45723</v>
      </c>
      <c r="F3718">
        <f ca="1">IF(A3718&lt;$F$2,"",AVERAGE(INDIRECT("C"&amp;A3718-$F$2+3):C3718))</f>
        <v>95886.07545454544</v>
      </c>
      <c r="G3718" s="2">
        <f ca="1">IF(A3718&lt;$G$2,"",IF(A3718=$G$2,AVERAGE(INDIRECT("C"&amp;A3718-$G$2+3):C3718),G3717+(2/($G$2+3))*(C3718-G3717)))</f>
        <v>93774.665337983897</v>
      </c>
      <c r="J3718">
        <f ca="1">IF(F3718="","",IF(C3718&lt;(F3718*(1-'inputs and tables'!$K$14)),0,IF(C3718&gt;(F3718*(1+'inputs and tables'!$K$14)),1,J3717)))</f>
        <v>0</v>
      </c>
      <c r="K3718">
        <f ca="1">IF(G3718="","",IF(C3718&lt;(G3718*(1-'inputs and tables'!$K$14)),0,IF(C3718&gt;(G3718*(1+'inputs and tables'!$K$14)),1,K3717)))</f>
        <v>0</v>
      </c>
      <c r="N3718" s="13">
        <f t="shared" si="177"/>
        <v>312198.99960416055</v>
      </c>
      <c r="O3718" s="10">
        <f ca="1">(O3717+(IF(J3717&lt;&gt;J3716,(-O3717*'inputs and tables'!$K$22-'inputs and tables'!$K$21)-O3717*'inputs and tables'!$K$22,0)*('inputs and tables'!$K$15+'inputs and tables'!$K$16)))*(IF(AND(J3717=0,'inputs and tables'!$K$16=1),(data!C3717/data!C3718-1)*'inputs and tables'!$K$18+1,1)*IF(AND(J3717=1,'inputs and tables'!$K$15=1),(data!C3718/data!C3717-1)*'inputs and tables'!$K$17+1,1))</f>
        <v>266707177.75352198</v>
      </c>
      <c r="P3718" s="10">
        <f ca="1">(P3717+(IF(K3717&lt;&gt;K3716,(-P3717*'inputs and tables'!$K$22-'inputs and tables'!$K$21)-P3717*'inputs and tables'!$K$22,0)*('inputs and tables'!$K$15+'inputs and tables'!$K$16)))*(IF(AND(K3717=0,'inputs and tables'!$K$16=1),data!C3717/data!C3718,1)*IF(AND(K3717=1,'inputs and tables'!$K$15=1),data!C3718/data!C3717,1))</f>
        <v>246588.02489395833</v>
      </c>
      <c r="R3718" s="36">
        <f ca="1">1-O3718/MAX($O$202:O3718)</f>
        <v>0.42437479154463609</v>
      </c>
      <c r="S3718" s="36">
        <f>1-N3718/MAX($N$202:N3718)</f>
        <v>0.18276578039447477</v>
      </c>
    </row>
    <row r="3719" spans="1:19" x14ac:dyDescent="0.4">
      <c r="A3719" s="17">
        <f t="shared" si="178"/>
        <v>3717</v>
      </c>
      <c r="B3719">
        <v>1741392000</v>
      </c>
      <c r="C3719">
        <v>86206.69</v>
      </c>
      <c r="D3719" s="14">
        <f t="shared" si="176"/>
        <v>45724</v>
      </c>
      <c r="F3719">
        <f ca="1">IF(A3719&lt;$F$2,"",AVERAGE(INDIRECT("C"&amp;A3719-$F$2+3):C3719))</f>
        <v>95483.355681818168</v>
      </c>
      <c r="G3719" s="2">
        <f ca="1">IF(A3719&lt;$G$2,"",IF(A3719=$G$2,AVERAGE(INDIRECT("C"&amp;A3719-$G$2+3):C3719),G3718+(2/($G$2+3))*(C3719-G3718)))</f>
        <v>93452.623834239901</v>
      </c>
      <c r="J3719">
        <f ca="1">IF(F3719="","",IF(C3719&lt;(F3719*(1-'inputs and tables'!$K$14)),0,IF(C3719&gt;(F3719*(1+'inputs and tables'!$K$14)),1,J3718)))</f>
        <v>0</v>
      </c>
      <c r="K3719">
        <f ca="1">IF(G3719="","",IF(C3719&lt;(G3719*(1-'inputs and tables'!$K$14)),0,IF(C3719&gt;(G3719*(1+'inputs and tables'!$K$14)),1,K3718)))</f>
        <v>0</v>
      </c>
      <c r="N3719" s="13">
        <f t="shared" si="177"/>
        <v>310218.75562272908</v>
      </c>
      <c r="O3719" s="10">
        <f ca="1">(O3718+(IF(J3718&lt;&gt;J3717,(-O3718*'inputs and tables'!$K$22-'inputs and tables'!$K$21)-O3718*'inputs and tables'!$K$22,0)*('inputs and tables'!$K$15+'inputs and tables'!$K$16)))*(IF(AND(J3718=0,'inputs and tables'!$K$16=1),(data!C3718/data!C3719-1)*'inputs and tables'!$K$18+1,1)*IF(AND(J3718=1,'inputs and tables'!$K$15=1),(data!C3719/data!C3718-1)*'inputs and tables'!$K$17+1,1))</f>
        <v>268409670.82970878</v>
      </c>
      <c r="P3719" s="10">
        <f ca="1">(P3718+(IF(K3718&lt;&gt;K3717,(-P3718*'inputs and tables'!$K$22-'inputs and tables'!$K$21)-P3718*'inputs and tables'!$K$22,0)*('inputs and tables'!$K$15+'inputs and tables'!$K$16)))*(IF(AND(K3718=0,'inputs and tables'!$K$16=1),data!C3718/data!C3719,1)*IF(AND(K3718=1,'inputs and tables'!$K$15=1),data!C3719/data!C3718,1))</f>
        <v>248162.08978635698</v>
      </c>
      <c r="R3719" s="36">
        <f ca="1">1-O3719/MAX($O$202:O3719)</f>
        <v>0.42070035750754575</v>
      </c>
      <c r="S3719" s="36">
        <f>1-N3719/MAX($N$202:N3719)</f>
        <v>0.18794940733384857</v>
      </c>
    </row>
    <row r="3720" spans="1:19" x14ac:dyDescent="0.4">
      <c r="A3720" s="17">
        <f t="shared" si="178"/>
        <v>3718</v>
      </c>
      <c r="B3720">
        <v>1741478400</v>
      </c>
      <c r="C3720">
        <v>80699.17</v>
      </c>
      <c r="D3720" s="14">
        <f t="shared" si="176"/>
        <v>45725</v>
      </c>
      <c r="F3720">
        <f ca="1">IF(A3720&lt;$F$2,"",AVERAGE(INDIRECT("C"&amp;A3720-$F$2+3):C3720))</f>
        <v>94934.467045454527</v>
      </c>
      <c r="G3720" s="2">
        <f ca="1">IF(A3720&lt;$G$2,"",IF(A3720=$G$2,AVERAGE(INDIRECT("C"&amp;A3720-$G$2+3):C3720),G3719+(2/($G$2+3))*(C3720-G3719)))</f>
        <v>92909.92367108076</v>
      </c>
      <c r="J3720">
        <f ca="1">IF(F3720="","",IF(C3720&lt;(F3720*(1-'inputs and tables'!$K$14)),0,IF(C3720&gt;(F3720*(1+'inputs and tables'!$K$14)),1,J3719)))</f>
        <v>0</v>
      </c>
      <c r="K3720">
        <f ca="1">IF(G3720="","",IF(C3720&lt;(G3720*(1-'inputs and tables'!$K$14)),0,IF(C3720&gt;(G3720*(1+'inputs and tables'!$K$14)),1,K3719)))</f>
        <v>0</v>
      </c>
      <c r="N3720" s="13">
        <f t="shared" si="177"/>
        <v>290399.69052502851</v>
      </c>
      <c r="O3720" s="10">
        <f ca="1">(O3719+(IF(J3719&lt;&gt;J3718,(-O3719*'inputs and tables'!$K$22-'inputs and tables'!$K$21)-O3719*'inputs and tables'!$K$22,0)*('inputs and tables'!$K$15+'inputs and tables'!$K$16)))*(IF(AND(J3719=0,'inputs and tables'!$K$16=1),(data!C3719/data!C3720-1)*'inputs and tables'!$K$18+1,1)*IF(AND(J3719=1,'inputs and tables'!$K$15=1),(data!C3720/data!C3719-1)*'inputs and tables'!$K$17+1,1))</f>
        <v>286727971.13302094</v>
      </c>
      <c r="P3720" s="10">
        <f ca="1">(P3719+(IF(K3719&lt;&gt;K3718,(-P3719*'inputs and tables'!$K$22-'inputs and tables'!$K$21)-P3719*'inputs and tables'!$K$22,0)*('inputs and tables'!$K$15+'inputs and tables'!$K$16)))*(IF(AND(K3719=0,'inputs and tables'!$K$16=1),data!C3719/data!C3720,1)*IF(AND(K3719=1,'inputs and tables'!$K$15=1),data!C3720/data!C3719,1))</f>
        <v>265098.54245049419</v>
      </c>
      <c r="R3720" s="36">
        <f ca="1">1-O3720/MAX($O$202:O3720)</f>
        <v>0.38116458078245619</v>
      </c>
      <c r="S3720" s="36">
        <f>1-N3720/MAX($N$202:N3720)</f>
        <v>0.23982919624722276</v>
      </c>
    </row>
    <row r="3721" spans="1:19" x14ac:dyDescent="0.4">
      <c r="A3721" s="17">
        <f t="shared" si="178"/>
        <v>3719</v>
      </c>
      <c r="B3721">
        <v>1741564800</v>
      </c>
      <c r="C3721">
        <v>78544.710000000006</v>
      </c>
      <c r="D3721" s="14">
        <f t="shared" si="176"/>
        <v>45726</v>
      </c>
      <c r="F3721">
        <f ca="1">IF(A3721&lt;$F$2,"",AVERAGE(INDIRECT("C"&amp;A3721-$F$2+3):C3721))</f>
        <v>94339.265909090886</v>
      </c>
      <c r="G3721" s="2">
        <f ca="1">IF(A3721&lt;$G$2,"",IF(A3721=$G$2,AVERAGE(INDIRECT("C"&amp;A3721-$G$2+3):C3721),G3720+(2/($G$2+3))*(C3721-G3720)))</f>
        <v>92298.637982949658</v>
      </c>
      <c r="J3721">
        <f ca="1">IF(F3721="","",IF(C3721&lt;(F3721*(1-'inputs and tables'!$K$14)),0,IF(C3721&gt;(F3721*(1+'inputs and tables'!$K$14)),1,J3720)))</f>
        <v>0</v>
      </c>
      <c r="K3721">
        <f ca="1">IF(G3721="","",IF(C3721&lt;(G3721*(1-'inputs and tables'!$K$14)),0,IF(C3721&gt;(G3721*(1+'inputs and tables'!$K$14)),1,K3720)))</f>
        <v>0</v>
      </c>
      <c r="N3721" s="13">
        <f t="shared" si="177"/>
        <v>282646.76670625131</v>
      </c>
      <c r="O3721" s="10">
        <f ca="1">(O3720+(IF(J3720&lt;&gt;J3719,(-O3720*'inputs and tables'!$K$22-'inputs and tables'!$K$21)-O3720*'inputs and tables'!$K$22,0)*('inputs and tables'!$K$15+'inputs and tables'!$K$16)))*(IF(AND(J3720=0,'inputs and tables'!$K$16=1),(data!C3720/data!C3721-1)*'inputs and tables'!$K$18+1,1)*IF(AND(J3720=1,'inputs and tables'!$K$15=1),(data!C3721/data!C3720-1)*'inputs and tables'!$K$17+1,1))</f>
        <v>294592841.27751881</v>
      </c>
      <c r="P3721" s="10">
        <f ca="1">(P3720+(IF(K3720&lt;&gt;K3719,(-P3720*'inputs and tables'!$K$22-'inputs and tables'!$K$21)-P3720*'inputs and tables'!$K$22,0)*('inputs and tables'!$K$15+'inputs and tables'!$K$16)))*(IF(AND(K3720=0,'inputs and tables'!$K$16=1),data!C3720/data!C3721,1)*IF(AND(K3720=1,'inputs and tables'!$K$15=1),data!C3721/data!C3720,1))</f>
        <v>272370.1232580099</v>
      </c>
      <c r="R3721" s="36">
        <f ca="1">1-O3721/MAX($O$202:O3721)</f>
        <v>0.36419009380188916</v>
      </c>
      <c r="S3721" s="36">
        <f>1-N3721/MAX($N$202:N3721)</f>
        <v>0.26012379890364656</v>
      </c>
    </row>
    <row r="3722" spans="1:19" x14ac:dyDescent="0.4">
      <c r="A3722" s="17">
        <f t="shared" si="178"/>
        <v>3720</v>
      </c>
      <c r="B3722">
        <v>1741651200</v>
      </c>
      <c r="C3722">
        <v>82914.509999999995</v>
      </c>
      <c r="D3722" s="14">
        <f t="shared" si="176"/>
        <v>45727</v>
      </c>
      <c r="F3722">
        <f ca="1">IF(A3722&lt;$F$2,"",AVERAGE(INDIRECT("C"&amp;A3722-$F$2+3):C3722))</f>
        <v>93892.709318181791</v>
      </c>
      <c r="G3722" s="2">
        <f ca="1">IF(A3722&lt;$G$2,"",IF(A3722=$G$2,AVERAGE(INDIRECT("C"&amp;A3722-$G$2+3):C3722),G3721+(2/($G$2+3))*(C3722-G3721)))</f>
        <v>91899.313387930524</v>
      </c>
      <c r="J3722">
        <f ca="1">IF(F3722="","",IF(C3722&lt;(F3722*(1-'inputs and tables'!$K$14)),0,IF(C3722&gt;(F3722*(1+'inputs and tables'!$K$14)),1,J3721)))</f>
        <v>0</v>
      </c>
      <c r="K3722">
        <f ca="1">IF(G3722="","",IF(C3722&lt;(G3722*(1-'inputs and tables'!$K$14)),0,IF(C3722&gt;(G3722*(1+'inputs and tables'!$K$14)),1,K3721)))</f>
        <v>0</v>
      </c>
      <c r="N3722" s="13">
        <f t="shared" si="177"/>
        <v>298371.69383569103</v>
      </c>
      <c r="O3722" s="10">
        <f ca="1">(O3721+(IF(J3721&lt;&gt;J3720,(-O3721*'inputs and tables'!$K$22-'inputs and tables'!$K$21)-O3721*'inputs and tables'!$K$22,0)*('inputs and tables'!$K$15+'inputs and tables'!$K$16)))*(IF(AND(J3721=0,'inputs and tables'!$K$16=1),(data!C3721/data!C3722-1)*'inputs and tables'!$K$18+1,1)*IF(AND(J3721=1,'inputs and tables'!$K$15=1),(data!C3722/data!C3721-1)*'inputs and tables'!$K$17+1,1))</f>
        <v>279067069.03554934</v>
      </c>
      <c r="P3722" s="10">
        <f ca="1">(P3721+(IF(K3721&lt;&gt;K3720,(-P3721*'inputs and tables'!$K$22-'inputs and tables'!$K$21)-P3721*'inputs and tables'!$K$22,0)*('inputs and tables'!$K$15+'inputs and tables'!$K$16)))*(IF(AND(K3721=0,'inputs and tables'!$K$16=1),data!C3721/data!C3722,1)*IF(AND(K3721=1,'inputs and tables'!$K$15=1),data!C3722/data!C3721,1))</f>
        <v>258015.54328626735</v>
      </c>
      <c r="R3722" s="36">
        <f ca="1">1-O3722/MAX($O$202:O3722)</f>
        <v>0.39769885032839458</v>
      </c>
      <c r="S3722" s="36">
        <f>1-N3722/MAX($N$202:N3722)</f>
        <v>0.21896111559179987</v>
      </c>
    </row>
    <row r="3723" spans="1:19" x14ac:dyDescent="0.4">
      <c r="A3723" s="17">
        <f t="shared" si="178"/>
        <v>3721</v>
      </c>
      <c r="B3723">
        <v>1741737600</v>
      </c>
      <c r="C3723">
        <v>83659.429999999993</v>
      </c>
      <c r="D3723" s="14">
        <f t="shared" si="176"/>
        <v>45728</v>
      </c>
      <c r="F3723">
        <f ca="1">IF(A3723&lt;$F$2,"",AVERAGE(INDIRECT("C"&amp;A3723-$F$2+3):C3723))</f>
        <v>93474.459545454534</v>
      </c>
      <c r="G3723" s="2">
        <f ca="1">IF(A3723&lt;$G$2,"",IF(A3723=$G$2,AVERAGE(INDIRECT("C"&amp;A3723-$G$2+3):C3723),G3722+(2/($G$2+3))*(C3723-G3722)))</f>
        <v>91548.680052273907</v>
      </c>
      <c r="J3723">
        <f ca="1">IF(F3723="","",IF(C3723&lt;(F3723*(1-'inputs and tables'!$K$14)),0,IF(C3723&gt;(F3723*(1+'inputs and tables'!$K$14)),1,J3722)))</f>
        <v>0</v>
      </c>
      <c r="K3723">
        <f ca="1">IF(G3723="","",IF(C3723&lt;(G3723*(1-'inputs and tables'!$K$14)),0,IF(C3723&gt;(G3723*(1+'inputs and tables'!$K$14)),1,K3722)))</f>
        <v>0</v>
      </c>
      <c r="N3723" s="13">
        <f t="shared" si="177"/>
        <v>301052.32286156458</v>
      </c>
      <c r="O3723" s="10">
        <f ca="1">(O3722+(IF(J3722&lt;&gt;J3721,(-O3722*'inputs and tables'!$K$22-'inputs and tables'!$K$21)-O3722*'inputs and tables'!$K$22,0)*('inputs and tables'!$K$15+'inputs and tables'!$K$16)))*(IF(AND(J3722=0,'inputs and tables'!$K$16=1),(data!C3722/data!C3723-1)*'inputs and tables'!$K$18+1,1)*IF(AND(J3722=1,'inputs and tables'!$K$15=1),(data!C3723/data!C3722-1)*'inputs and tables'!$K$17+1,1))</f>
        <v>276582201.02884692</v>
      </c>
      <c r="P3723" s="10">
        <f ca="1">(P3722+(IF(K3722&lt;&gt;K3721,(-P3722*'inputs and tables'!$K$22-'inputs and tables'!$K$21)-P3722*'inputs and tables'!$K$22,0)*('inputs and tables'!$K$15+'inputs and tables'!$K$16)))*(IF(AND(K3722=0,'inputs and tables'!$K$16=1),data!C3722/data!C3723,1)*IF(AND(K3722=1,'inputs and tables'!$K$15=1),data!C3723/data!C3722,1))</f>
        <v>255718.12220050563</v>
      </c>
      <c r="R3723" s="36">
        <f ca="1">1-O3723/MAX($O$202:O3723)</f>
        <v>0.40306185808990302</v>
      </c>
      <c r="S3723" s="36">
        <f>1-N3723/MAX($N$202:N3723)</f>
        <v>0.2119441111401863</v>
      </c>
    </row>
    <row r="3724" spans="1:19" x14ac:dyDescent="0.4">
      <c r="A3724" s="17">
        <f t="shared" si="178"/>
        <v>3722</v>
      </c>
      <c r="B3724">
        <v>1741824000</v>
      </c>
      <c r="C3724">
        <v>81073.429999999993</v>
      </c>
      <c r="D3724" s="14">
        <f t="shared" si="176"/>
        <v>45729</v>
      </c>
      <c r="F3724">
        <f ca="1">IF(A3724&lt;$F$2,"",AVERAGE(INDIRECT("C"&amp;A3724-$F$2+3):C3724))</f>
        <v>93014.992045454535</v>
      </c>
      <c r="G3724" s="2">
        <f ca="1">IF(A3724&lt;$G$2,"",IF(A3724=$G$2,AVERAGE(INDIRECT("C"&amp;A3724-$G$2+3):C3724),G3723+(2/($G$2+3))*(C3724-G3723)))</f>
        <v>91102.924730900544</v>
      </c>
      <c r="J3724">
        <f ca="1">IF(F3724="","",IF(C3724&lt;(F3724*(1-'inputs and tables'!$K$14)),0,IF(C3724&gt;(F3724*(1+'inputs and tables'!$K$14)),1,J3723)))</f>
        <v>0</v>
      </c>
      <c r="K3724">
        <f ca="1">IF(G3724="","",IF(C3724&lt;(G3724*(1-'inputs and tables'!$K$14)),0,IF(C3724&gt;(G3724*(1+'inputs and tables'!$K$14)),1,K3723)))</f>
        <v>0</v>
      </c>
      <c r="N3724" s="13">
        <f t="shared" si="177"/>
        <v>291746.48242110253</v>
      </c>
      <c r="O3724" s="10">
        <f ca="1">(O3723+(IF(J3723&lt;&gt;J3722,(-O3723*'inputs and tables'!$K$22-'inputs and tables'!$K$21)-O3723*'inputs and tables'!$K$22,0)*('inputs and tables'!$K$15+'inputs and tables'!$K$16)))*(IF(AND(J3723=0,'inputs and tables'!$K$16=1),(data!C3723/data!C3724-1)*'inputs and tables'!$K$18+1,1)*IF(AND(J3723=1,'inputs and tables'!$K$15=1),(data!C3724/data!C3723-1)*'inputs and tables'!$K$17+1,1))</f>
        <v>285404346.23548985</v>
      </c>
      <c r="P3724" s="10">
        <f ca="1">(P3723+(IF(K3723&lt;&gt;K3722,(-P3723*'inputs and tables'!$K$22-'inputs and tables'!$K$21)-P3723*'inputs and tables'!$K$22,0)*('inputs and tables'!$K$15+'inputs and tables'!$K$16)))*(IF(AND(K3723=0,'inputs and tables'!$K$16=1),data!C3723/data!C3724,1)*IF(AND(K3723=1,'inputs and tables'!$K$15=1),data!C3724/data!C3723,1))</f>
        <v>263874.76567803591</v>
      </c>
      <c r="R3724" s="36">
        <f ca="1">1-O3724/MAX($O$202:O3724)</f>
        <v>0.38402131626282698</v>
      </c>
      <c r="S3724" s="36">
        <f>1-N3724/MAX($N$202:N3724)</f>
        <v>0.23630373836441521</v>
      </c>
    </row>
    <row r="3725" spans="1:19" x14ac:dyDescent="0.4">
      <c r="A3725" s="17">
        <f t="shared" si="178"/>
        <v>3723</v>
      </c>
      <c r="B3725">
        <v>1741910400</v>
      </c>
      <c r="C3725">
        <v>83980.49</v>
      </c>
      <c r="D3725" s="14">
        <f t="shared" si="176"/>
        <v>45730</v>
      </c>
      <c r="F3725">
        <f ca="1">IF(A3725&lt;$F$2,"",AVERAGE(INDIRECT("C"&amp;A3725-$F$2+3):C3725))</f>
        <v>92565.747499999998</v>
      </c>
      <c r="G3725" s="2">
        <f ca="1">IF(A3725&lt;$G$2,"",IF(A3725=$G$2,AVERAGE(INDIRECT("C"&amp;A3725-$G$2+3):C3725),G3724+(2/($G$2+3))*(C3725-G3724)))</f>
        <v>90799.842401926056</v>
      </c>
      <c r="J3725">
        <f ca="1">IF(F3725="","",IF(C3725&lt;(F3725*(1-'inputs and tables'!$K$14)),0,IF(C3725&gt;(F3725*(1+'inputs and tables'!$K$14)),1,J3724)))</f>
        <v>0</v>
      </c>
      <c r="K3725">
        <f ca="1">IF(G3725="","",IF(C3725&lt;(G3725*(1-'inputs and tables'!$K$14)),0,IF(C3725&gt;(G3725*(1+'inputs and tables'!$K$14)),1,K3724)))</f>
        <v>0</v>
      </c>
      <c r="N3725" s="13">
        <f t="shared" si="177"/>
        <v>302207.67210047209</v>
      </c>
      <c r="O3725" s="10">
        <f ca="1">(O3724+(IF(J3724&lt;&gt;J3723,(-O3724*'inputs and tables'!$K$22-'inputs and tables'!$K$21)-O3724*'inputs and tables'!$K$22,0)*('inputs and tables'!$K$15+'inputs and tables'!$K$16)))*(IF(AND(J3724=0,'inputs and tables'!$K$16=1),(data!C3724/data!C3725-1)*'inputs and tables'!$K$18+1,1)*IF(AND(J3724=1,'inputs and tables'!$K$15=1),(data!C3725/data!C3724-1)*'inputs and tables'!$K$17+1,1))</f>
        <v>275524818.75515074</v>
      </c>
      <c r="P3725" s="10">
        <f ca="1">(P3724+(IF(K3724&lt;&gt;K3723,(-P3724*'inputs and tables'!$K$22-'inputs and tables'!$K$21)-P3724*'inputs and tables'!$K$22,0)*('inputs and tables'!$K$15+'inputs and tables'!$K$16)))*(IF(AND(K3724=0,'inputs and tables'!$K$16=1),data!C3724/data!C3725,1)*IF(AND(K3724=1,'inputs and tables'!$K$15=1),data!C3725/data!C3724,1))</f>
        <v>254740.50394281629</v>
      </c>
      <c r="R3725" s="36">
        <f ca="1">1-O3725/MAX($O$202:O3725)</f>
        <v>0.40534397099305053</v>
      </c>
      <c r="S3725" s="36">
        <f>1-N3725/MAX($N$202:N3725)</f>
        <v>0.20891978711984172</v>
      </c>
    </row>
    <row r="3726" spans="1:19" x14ac:dyDescent="0.4">
      <c r="A3726" s="17">
        <f t="shared" si="178"/>
        <v>3724</v>
      </c>
      <c r="B3726">
        <v>1741996800</v>
      </c>
      <c r="C3726">
        <v>84351.46</v>
      </c>
      <c r="D3726" s="14">
        <f t="shared" si="176"/>
        <v>45731</v>
      </c>
      <c r="F3726">
        <f ca="1">IF(A3726&lt;$F$2,"",AVERAGE(INDIRECT("C"&amp;A3726-$F$2+3):C3726))</f>
        <v>92102.311590909085</v>
      </c>
      <c r="G3726" s="2">
        <f ca="1">IF(A3726&lt;$G$2,"",IF(A3726=$G$2,AVERAGE(INDIRECT("C"&amp;A3726-$G$2+3):C3726),G3725+(2/($G$2+3))*(C3726-G3725)))</f>
        <v>90525.443150780266</v>
      </c>
      <c r="J3726">
        <f ca="1">IF(F3726="","",IF(C3726&lt;(F3726*(1-'inputs and tables'!$K$14)),0,IF(C3726&gt;(F3726*(1+'inputs and tables'!$K$14)),1,J3725)))</f>
        <v>0</v>
      </c>
      <c r="K3726">
        <f ca="1">IF(G3726="","",IF(C3726&lt;(G3726*(1-'inputs and tables'!$K$14)),0,IF(C3726&gt;(G3726*(1+'inputs and tables'!$K$14)),1,K3725)))</f>
        <v>0</v>
      </c>
      <c r="N3726" s="13">
        <f t="shared" si="177"/>
        <v>303542.62477958977</v>
      </c>
      <c r="O3726" s="10">
        <f ca="1">(O3725+(IF(J3725&lt;&gt;J3724,(-O3725*'inputs and tables'!$K$22-'inputs and tables'!$K$21)-O3725*'inputs and tables'!$K$22,0)*('inputs and tables'!$K$15+'inputs and tables'!$K$16)))*(IF(AND(J3725=0,'inputs and tables'!$K$16=1),(data!C3725/data!C3726-1)*'inputs and tables'!$K$18+1,1)*IF(AND(J3725=1,'inputs and tables'!$K$15=1),(data!C3726/data!C3725-1)*'inputs and tables'!$K$17+1,1))</f>
        <v>274313085.82232898</v>
      </c>
      <c r="P3726" s="10">
        <f ca="1">(P3725+(IF(K3725&lt;&gt;K3724,(-P3725*'inputs and tables'!$K$22-'inputs and tables'!$K$21)-P3725*'inputs and tables'!$K$22,0)*('inputs and tables'!$K$15+'inputs and tables'!$K$16)))*(IF(AND(K3725=0,'inputs and tables'!$K$16=1),data!C3725/data!C3726,1)*IF(AND(K3725=1,'inputs and tables'!$K$15=1),data!C3726/data!C3725,1))</f>
        <v>253620.1785240545</v>
      </c>
      <c r="R3726" s="36">
        <f ca="1">1-O3726/MAX($O$202:O3726)</f>
        <v>0.40795921377700117</v>
      </c>
      <c r="S3726" s="36">
        <f>1-N3726/MAX($N$202:N3726)</f>
        <v>0.20542532041010764</v>
      </c>
    </row>
    <row r="3727" spans="1:19" x14ac:dyDescent="0.4">
      <c r="A3727" s="17">
        <f t="shared" si="178"/>
        <v>3725</v>
      </c>
      <c r="B3727">
        <v>1742083200</v>
      </c>
      <c r="C3727">
        <v>82562.570000000007</v>
      </c>
      <c r="D3727" s="14">
        <f t="shared" si="176"/>
        <v>45732</v>
      </c>
      <c r="F3727">
        <f ca="1">IF(A3727&lt;$F$2,"",AVERAGE(INDIRECT("C"&amp;A3727-$F$2+3):C3727))</f>
        <v>91651.204999999987</v>
      </c>
      <c r="G3727" s="2">
        <f ca="1">IF(A3727&lt;$G$2,"",IF(A3727=$G$2,AVERAGE(INDIRECT("C"&amp;A3727-$G$2+3):C3727),G3726+(2/($G$2+3))*(C3727-G3726)))</f>
        <v>90186.597484789614</v>
      </c>
      <c r="J3727">
        <f ca="1">IF(F3727="","",IF(C3727&lt;(F3727*(1-'inputs and tables'!$K$14)),0,IF(C3727&gt;(F3727*(1+'inputs and tables'!$K$14)),1,J3726)))</f>
        <v>0</v>
      </c>
      <c r="K3727">
        <f ca="1">IF(G3727="","",IF(C3727&lt;(G3727*(1-'inputs and tables'!$K$14)),0,IF(C3727&gt;(G3727*(1+'inputs and tables'!$K$14)),1,K3726)))</f>
        <v>0</v>
      </c>
      <c r="N3727" s="13">
        <f t="shared" si="177"/>
        <v>297105.22149051854</v>
      </c>
      <c r="O3727" s="10">
        <f ca="1">(O3726+(IF(J3726&lt;&gt;J3725,(-O3726*'inputs and tables'!$K$22-'inputs and tables'!$K$21)-O3726*'inputs and tables'!$K$22,0)*('inputs and tables'!$K$15+'inputs and tables'!$K$16)))*(IF(AND(J3726=0,'inputs and tables'!$K$16=1),(data!C3726/data!C3727-1)*'inputs and tables'!$K$18+1,1)*IF(AND(J3726=1,'inputs and tables'!$K$15=1),(data!C3727/data!C3726-1)*'inputs and tables'!$K$17+1,1))</f>
        <v>280256650.03183347</v>
      </c>
      <c r="P3727" s="10">
        <f ca="1">(P3726+(IF(K3726&lt;&gt;K3725,(-P3726*'inputs and tables'!$K$22-'inputs and tables'!$K$21)-P3726*'inputs and tables'!$K$22,0)*('inputs and tables'!$K$15+'inputs and tables'!$K$16)))*(IF(AND(K3726=0,'inputs and tables'!$K$16=1),data!C3726/data!C3727,1)*IF(AND(K3726=1,'inputs and tables'!$K$15=1),data!C3727/data!C3726,1))</f>
        <v>259115.38780787279</v>
      </c>
      <c r="R3727" s="36">
        <f ca="1">1-O3727/MAX($O$202:O3727)</f>
        <v>0.39513141733042179</v>
      </c>
      <c r="S3727" s="36">
        <f>1-N3727/MAX($N$202:N3727)</f>
        <v>0.22227632332779934</v>
      </c>
    </row>
    <row r="3728" spans="1:19" x14ac:dyDescent="0.4">
      <c r="A3728" s="17">
        <f t="shared" si="178"/>
        <v>3726</v>
      </c>
      <c r="B3728">
        <v>1742169600</v>
      </c>
      <c r="C3728">
        <v>84011.4</v>
      </c>
      <c r="D3728" s="14">
        <f t="shared" si="176"/>
        <v>45733</v>
      </c>
      <c r="F3728">
        <f ca="1">IF(A3728&lt;$F$2,"",AVERAGE(INDIRECT("C"&amp;A3728-$F$2+3):C3728))</f>
        <v>91273.649318181808</v>
      </c>
      <c r="G3728" s="2">
        <f ca="1">IF(A3728&lt;$G$2,"",IF(A3728=$G$2,AVERAGE(INDIRECT("C"&amp;A3728-$G$2+3):C3728),G3727+(2/($G$2+3))*(C3728-G3727)))</f>
        <v>89923.823123734735</v>
      </c>
      <c r="J3728">
        <f ca="1">IF(F3728="","",IF(C3728&lt;(F3728*(1-'inputs and tables'!$K$14)),0,IF(C3728&gt;(F3728*(1+'inputs and tables'!$K$14)),1,J3727)))</f>
        <v>0</v>
      </c>
      <c r="K3728">
        <f ca="1">IF(G3728="","",IF(C3728&lt;(G3728*(1-'inputs and tables'!$K$14)),0,IF(C3728&gt;(G3728*(1+'inputs and tables'!$K$14)),1,K3727)))</f>
        <v>0</v>
      </c>
      <c r="N3728" s="13">
        <f t="shared" si="177"/>
        <v>302318.90316312277</v>
      </c>
      <c r="O3728" s="10">
        <f ca="1">(O3727+(IF(J3727&lt;&gt;J3726,(-O3727*'inputs and tables'!$K$22-'inputs and tables'!$K$21)-O3727*'inputs and tables'!$K$22,0)*('inputs and tables'!$K$15+'inputs and tables'!$K$16)))*(IF(AND(J3727=0,'inputs and tables'!$K$16=1),(data!C3727/data!C3728-1)*'inputs and tables'!$K$18+1,1)*IF(AND(J3727=1,'inputs and tables'!$K$15=1),(data!C3728/data!C3727-1)*'inputs and tables'!$K$17+1,1))</f>
        <v>275423445.93970293</v>
      </c>
      <c r="P3728" s="10">
        <f ca="1">(P3727+(IF(K3727&lt;&gt;K3726,(-P3727*'inputs and tables'!$K$22-'inputs and tables'!$K$21)-P3727*'inputs and tables'!$K$22,0)*('inputs and tables'!$K$15+'inputs and tables'!$K$16)))*(IF(AND(K3727=0,'inputs and tables'!$K$16=1),data!C3727/data!C3728,1)*IF(AND(K3727=1,'inputs and tables'!$K$15=1),data!C3728/data!C3727,1))</f>
        <v>254646.77822253466</v>
      </c>
      <c r="R3728" s="36">
        <f ca="1">1-O3728/MAX($O$202:O3728)</f>
        <v>0.4055627605603781</v>
      </c>
      <c r="S3728" s="36">
        <f>1-N3728/MAX($N$202:N3728)</f>
        <v>0.2086286208099033</v>
      </c>
    </row>
    <row r="3729" spans="1:19" x14ac:dyDescent="0.4">
      <c r="A3729" s="17">
        <f t="shared" si="178"/>
        <v>3727</v>
      </c>
      <c r="B3729">
        <v>1742256000</v>
      </c>
      <c r="C3729">
        <v>82698.759999999995</v>
      </c>
      <c r="D3729" s="14">
        <f t="shared" si="176"/>
        <v>45734</v>
      </c>
      <c r="F3729">
        <f ca="1">IF(A3729&lt;$F$2,"",AVERAGE(INDIRECT("C"&amp;A3729-$F$2+3):C3729))</f>
        <v>90933.245681818167</v>
      </c>
      <c r="G3729" s="2">
        <f ca="1">IF(A3729&lt;$G$2,"",IF(A3729=$G$2,AVERAGE(INDIRECT("C"&amp;A3729-$G$2+3):C3729),G3728+(2/($G$2+3))*(C3729-G3728)))</f>
        <v>89616.373629107722</v>
      </c>
      <c r="J3729">
        <f ca="1">IF(F3729="","",IF(C3729&lt;(F3729*(1-'inputs and tables'!$K$14)),0,IF(C3729&gt;(F3729*(1+'inputs and tables'!$K$14)),1,J3728)))</f>
        <v>0</v>
      </c>
      <c r="K3729">
        <f ca="1">IF(G3729="","",IF(C3729&lt;(G3729*(1-'inputs and tables'!$K$14)),0,IF(C3729&gt;(G3729*(1+'inputs and tables'!$K$14)),1,K3728)))</f>
        <v>0</v>
      </c>
      <c r="N3729" s="13">
        <f t="shared" si="177"/>
        <v>297595.30749577237</v>
      </c>
      <c r="O3729" s="10">
        <f ca="1">(O3728+(IF(J3728&lt;&gt;J3727,(-O3728*'inputs and tables'!$K$22-'inputs and tables'!$K$21)-O3728*'inputs and tables'!$K$22,0)*('inputs and tables'!$K$15+'inputs and tables'!$K$16)))*(IF(AND(J3728=0,'inputs and tables'!$K$16=1),(data!C3728/data!C3729-1)*'inputs and tables'!$K$18+1,1)*IF(AND(J3728=1,'inputs and tables'!$K$15=1),(data!C3729/data!C3728-1)*'inputs and tables'!$K$17+1,1))</f>
        <v>279795117.68034679</v>
      </c>
      <c r="P3729" s="10">
        <f ca="1">(P3728+(IF(K3728&lt;&gt;K3727,(-P3728*'inputs and tables'!$K$22-'inputs and tables'!$K$21)-P3728*'inputs and tables'!$K$22,0)*('inputs and tables'!$K$15+'inputs and tables'!$K$16)))*(IF(AND(K3728=0,'inputs and tables'!$K$16=1),data!C3728/data!C3729,1)*IF(AND(K3728=1,'inputs and tables'!$K$15=1),data!C3729/data!C3728,1))</f>
        <v>258688.67131701426</v>
      </c>
      <c r="R3729" s="36">
        <f ca="1">1-O3729/MAX($O$202:O3729)</f>
        <v>0.39612752721494437</v>
      </c>
      <c r="S3729" s="36">
        <f>1-N3729/MAX($N$202:N3729)</f>
        <v>0.22099343947951344</v>
      </c>
    </row>
    <row r="3730" spans="1:19" x14ac:dyDescent="0.4">
      <c r="A3730" s="17">
        <f t="shared" si="178"/>
        <v>3728</v>
      </c>
      <c r="B3730">
        <v>1742342400</v>
      </c>
      <c r="C3730">
        <v>86877.96</v>
      </c>
      <c r="D3730" s="14">
        <f t="shared" si="176"/>
        <v>45735</v>
      </c>
      <c r="F3730">
        <f ca="1">IF(A3730&lt;$F$2,"",AVERAGE(INDIRECT("C"&amp;A3730-$F$2+3):C3730))</f>
        <v>90601.831136363617</v>
      </c>
      <c r="G3730" s="2">
        <f ca="1">IF(A3730&lt;$G$2,"",IF(A3730=$G$2,AVERAGE(INDIRECT("C"&amp;A3730-$G$2+3):C3730),G3729+(2/($G$2+3))*(C3730-G3729)))</f>
        <v>89499.84538957123</v>
      </c>
      <c r="J3730">
        <f ca="1">IF(F3730="","",IF(C3730&lt;(F3730*(1-'inputs and tables'!$K$14)),0,IF(C3730&gt;(F3730*(1+'inputs and tables'!$K$14)),1,J3729)))</f>
        <v>0</v>
      </c>
      <c r="K3730">
        <f ca="1">IF(G3730="","",IF(C3730&lt;(G3730*(1-'inputs and tables'!$K$14)),0,IF(C3730&gt;(G3730*(1+'inputs and tables'!$K$14)),1,K3729)))</f>
        <v>0</v>
      </c>
      <c r="N3730" s="13">
        <f t="shared" si="177"/>
        <v>312634.35172190506</v>
      </c>
      <c r="O3730" s="10">
        <f ca="1">(O3729+(IF(J3729&lt;&gt;J3728,(-O3729*'inputs and tables'!$K$22-'inputs and tables'!$K$21)-O3729*'inputs and tables'!$K$22,0)*('inputs and tables'!$K$15+'inputs and tables'!$K$16)))*(IF(AND(J3729=0,'inputs and tables'!$K$16=1),(data!C3729/data!C3730-1)*'inputs and tables'!$K$18+1,1)*IF(AND(J3729=1,'inputs and tables'!$K$15=1),(data!C3730/data!C3729-1)*'inputs and tables'!$K$17+1,1))</f>
        <v>266335780.51578045</v>
      </c>
      <c r="P3730" s="10">
        <f ca="1">(P3729+(IF(K3729&lt;&gt;K3728,(-P3729*'inputs and tables'!$K$22-'inputs and tables'!$K$21)-P3729*'inputs and tables'!$K$22,0)*('inputs and tables'!$K$15+'inputs and tables'!$K$16)))*(IF(AND(K3729=0,'inputs and tables'!$K$16=1),data!C3729/data!C3730,1)*IF(AND(K3729=1,'inputs and tables'!$K$15=1),data!C3730/data!C3729,1))</f>
        <v>246244.64414178976</v>
      </c>
      <c r="R3730" s="36">
        <f ca="1">1-O3730/MAX($O$202:O3730)</f>
        <v>0.42517636581869733</v>
      </c>
      <c r="S3730" s="36">
        <f>1-N3730/MAX($N$202:N3730)</f>
        <v>0.1816261718478438</v>
      </c>
    </row>
    <row r="3731" spans="1:19" x14ac:dyDescent="0.4">
      <c r="A3731" s="17">
        <f t="shared" si="178"/>
        <v>3729</v>
      </c>
      <c r="B3731">
        <v>1742428800</v>
      </c>
      <c r="C3731">
        <v>84183.42</v>
      </c>
      <c r="D3731" s="14">
        <f t="shared" si="176"/>
        <v>45736</v>
      </c>
      <c r="F3731">
        <f ca="1">IF(A3731&lt;$F$2,"",AVERAGE(INDIRECT("C"&amp;A3731-$F$2+3):C3731))</f>
        <v>90292.475909090892</v>
      </c>
      <c r="G3731" s="2">
        <f ca="1">IF(A3731&lt;$G$2,"",IF(A3731=$G$2,AVERAGE(INDIRECT("C"&amp;A3731-$G$2+3):C3731),G3730+(2/($G$2+3))*(C3731-G3730)))</f>
        <v>89273.614521929907</v>
      </c>
      <c r="J3731">
        <f ca="1">IF(F3731="","",IF(C3731&lt;(F3731*(1-'inputs and tables'!$K$14)),0,IF(C3731&gt;(F3731*(1+'inputs and tables'!$K$14)),1,J3730)))</f>
        <v>0</v>
      </c>
      <c r="K3731">
        <f ca="1">IF(G3731="","",IF(C3731&lt;(G3731*(1-'inputs and tables'!$K$14)),0,IF(C3731&gt;(G3731*(1+'inputs and tables'!$K$14)),1,K3730)))</f>
        <v>0</v>
      </c>
      <c r="N3731" s="13">
        <f t="shared" si="177"/>
        <v>302937.92507826904</v>
      </c>
      <c r="O3731" s="10">
        <f ca="1">(O3730+(IF(J3730&lt;&gt;J3729,(-O3730*'inputs and tables'!$K$22-'inputs and tables'!$K$21)-O3730*'inputs and tables'!$K$22,0)*('inputs and tables'!$K$15+'inputs and tables'!$K$16)))*(IF(AND(J3730=0,'inputs and tables'!$K$16=1),(data!C3730/data!C3731-1)*'inputs and tables'!$K$18+1,1)*IF(AND(J3730=1,'inputs and tables'!$K$15=1),(data!C3731/data!C3730-1)*'inputs and tables'!$K$17+1,1))</f>
        <v>274860646.98035258</v>
      </c>
      <c r="P3731" s="10">
        <f ca="1">(P3730+(IF(K3730&lt;&gt;K3729,(-P3730*'inputs and tables'!$K$22-'inputs and tables'!$K$21)-P3730*'inputs and tables'!$K$22,0)*('inputs and tables'!$K$15+'inputs and tables'!$K$16)))*(IF(AND(K3730=0,'inputs and tables'!$K$16=1),data!C3730/data!C3731,1)*IF(AND(K3730=1,'inputs and tables'!$K$15=1),data!C3731/data!C3730,1))</f>
        <v>254126.43420717103</v>
      </c>
      <c r="R3731" s="36">
        <f ca="1">1-O3731/MAX($O$202:O3731)</f>
        <v>0.40677743078794093</v>
      </c>
      <c r="S3731" s="36">
        <f>1-N3731/MAX($N$202:N3731)</f>
        <v>0.20700822518921036</v>
      </c>
    </row>
    <row r="3732" spans="1:19" x14ac:dyDescent="0.4">
      <c r="A3732" s="17">
        <f t="shared" si="178"/>
        <v>3730</v>
      </c>
      <c r="B3732">
        <v>1742515200</v>
      </c>
      <c r="C3732">
        <v>84061.96</v>
      </c>
      <c r="D3732" s="14">
        <f t="shared" si="176"/>
        <v>45737</v>
      </c>
      <c r="F3732">
        <f ca="1">IF(A3732&lt;$F$2,"",AVERAGE(INDIRECT("C"&amp;A3732-$F$2+3):C3732))</f>
        <v>90006.649318181808</v>
      </c>
      <c r="G3732" s="2">
        <f ca="1">IF(A3732&lt;$G$2,"",IF(A3732=$G$2,AVERAGE(INDIRECT("C"&amp;A3732-$G$2+3):C3732),G3731+(2/($G$2+3))*(C3732-G3731)))</f>
        <v>89051.841989081833</v>
      </c>
      <c r="J3732">
        <f ca="1">IF(F3732="","",IF(C3732&lt;(F3732*(1-'inputs and tables'!$K$14)),0,IF(C3732&gt;(F3732*(1+'inputs and tables'!$K$14)),1,J3731)))</f>
        <v>0</v>
      </c>
      <c r="K3732">
        <f ca="1">IF(G3732="","",IF(C3732&lt;(G3732*(1-'inputs and tables'!$K$14)),0,IF(C3732&gt;(G3732*(1+'inputs and tables'!$K$14)),1,K3731)))</f>
        <v>0</v>
      </c>
      <c r="N3732" s="13">
        <f t="shared" si="177"/>
        <v>302500.84565835469</v>
      </c>
      <c r="O3732" s="10">
        <f ca="1">(O3731+(IF(J3731&lt;&gt;J3730,(-O3731*'inputs and tables'!$K$22-'inputs and tables'!$K$21)-O3731*'inputs and tables'!$K$22,0)*('inputs and tables'!$K$15+'inputs and tables'!$K$16)))*(IF(AND(J3731=0,'inputs and tables'!$K$16=1),(data!C3731/data!C3732-1)*'inputs and tables'!$K$18+1,1)*IF(AND(J3731=1,'inputs and tables'!$K$15=1),(data!C3732/data!C3731-1)*'inputs and tables'!$K$17+1,1))</f>
        <v>275257789.44743556</v>
      </c>
      <c r="P3732" s="10">
        <f ca="1">(P3731+(IF(K3731&lt;&gt;K3730,(-P3731*'inputs and tables'!$K$22-'inputs and tables'!$K$21)-P3731*'inputs and tables'!$K$22,0)*('inputs and tables'!$K$15+'inputs and tables'!$K$16)))*(IF(AND(K3731=0,'inputs and tables'!$K$16=1),data!C3731/data!C3732,1)*IF(AND(K3731=1,'inputs and tables'!$K$15=1),data!C3732/data!C3731,1))</f>
        <v>254493.61808795136</v>
      </c>
      <c r="R3732" s="36">
        <f ca="1">1-O3732/MAX($O$202:O3732)</f>
        <v>0.40592029144386077</v>
      </c>
      <c r="S3732" s="36">
        <f>1-N3732/MAX($N$202:N3732)</f>
        <v>0.2081523552443747</v>
      </c>
    </row>
    <row r="3733" spans="1:19" x14ac:dyDescent="0.4">
      <c r="A3733" s="17">
        <f t="shared" si="178"/>
        <v>3731</v>
      </c>
      <c r="B3733">
        <v>1742601600</v>
      </c>
      <c r="C3733">
        <v>83852.03</v>
      </c>
      <c r="D3733" s="14">
        <f t="shared" si="176"/>
        <v>45738</v>
      </c>
      <c r="F3733">
        <f ca="1">IF(A3733&lt;$F$2,"",AVERAGE(INDIRECT("C"&amp;A3733-$F$2+3):C3733))</f>
        <v>89717.726818181807</v>
      </c>
      <c r="G3733" s="2">
        <f ca="1">IF(A3733&lt;$G$2,"",IF(A3733=$G$2,AVERAGE(INDIRECT("C"&amp;A3733-$G$2+3):C3733),G3732+(2/($G$2+3))*(C3733-G3732)))</f>
        <v>88830.573393801751</v>
      </c>
      <c r="J3733">
        <f ca="1">IF(F3733="","",IF(C3733&lt;(F3733*(1-'inputs and tables'!$K$14)),0,IF(C3733&gt;(F3733*(1+'inputs and tables'!$K$14)),1,J3732)))</f>
        <v>0</v>
      </c>
      <c r="K3733">
        <f ca="1">IF(G3733="","",IF(C3733&lt;(G3733*(1-'inputs and tables'!$K$14)),0,IF(C3733&gt;(G3733*(1+'inputs and tables'!$K$14)),1,K3732)))</f>
        <v>0</v>
      </c>
      <c r="N3733" s="13">
        <f t="shared" si="177"/>
        <v>301745.40285724628</v>
      </c>
      <c r="O3733" s="10">
        <f ca="1">(O3732+(IF(J3732&lt;&gt;J3731,(-O3732*'inputs and tables'!$K$22-'inputs and tables'!$K$21)-O3732*'inputs and tables'!$K$22,0)*('inputs and tables'!$K$15+'inputs and tables'!$K$16)))*(IF(AND(J3732=0,'inputs and tables'!$K$16=1),(data!C3732/data!C3733-1)*'inputs and tables'!$K$18+1,1)*IF(AND(J3732=1,'inputs and tables'!$K$15=1),(data!C3733/data!C3732-1)*'inputs and tables'!$K$17+1,1))</f>
        <v>275946918.47315741</v>
      </c>
      <c r="P3733" s="10">
        <f ca="1">(P3732+(IF(K3732&lt;&gt;K3731,(-P3732*'inputs and tables'!$K$22-'inputs and tables'!$K$21)-P3732*'inputs and tables'!$K$22,0)*('inputs and tables'!$K$15+'inputs and tables'!$K$16)))*(IF(AND(K3732=0,'inputs and tables'!$K$16=1),data!C3732/data!C3733,1)*IF(AND(K3732=1,'inputs and tables'!$K$15=1),data!C3733/data!C3732,1))</f>
        <v>255130.76241522885</v>
      </c>
      <c r="R3733" s="36">
        <f ca="1">1-O3733/MAX($O$202:O3733)</f>
        <v>0.40443296724649558</v>
      </c>
      <c r="S3733" s="36">
        <f>1-N3733/MAX($N$202:N3733)</f>
        <v>0.21012985584111976</v>
      </c>
    </row>
    <row r="3734" spans="1:19" x14ac:dyDescent="0.4">
      <c r="A3734" s="17">
        <f t="shared" si="178"/>
        <v>3732</v>
      </c>
      <c r="B3734">
        <v>1742688000</v>
      </c>
      <c r="C3734">
        <v>86092.94</v>
      </c>
      <c r="D3734" s="14">
        <f t="shared" si="176"/>
        <v>45739</v>
      </c>
      <c r="F3734">
        <f ca="1">IF(A3734&lt;$F$2,"",AVERAGE(INDIRECT("C"&amp;A3734-$F$2+3):C3734))</f>
        <v>89480.359999999986</v>
      </c>
      <c r="G3734" s="2">
        <f ca="1">IF(A3734&lt;$G$2,"",IF(A3734=$G$2,AVERAGE(INDIRECT("C"&amp;A3734-$G$2+3):C3734),G3733+(2/($G$2+3))*(C3734-G3733)))</f>
        <v>88714.078355767633</v>
      </c>
      <c r="J3734">
        <f ca="1">IF(F3734="","",IF(C3734&lt;(F3734*(1-'inputs and tables'!$K$14)),0,IF(C3734&gt;(F3734*(1+'inputs and tables'!$K$14)),1,J3733)))</f>
        <v>0</v>
      </c>
      <c r="K3734">
        <f ca="1">IF(G3734="","",IF(C3734&lt;(G3734*(1-'inputs and tables'!$K$14)),0,IF(C3734&gt;(G3734*(1+'inputs and tables'!$K$14)),1,K3733)))</f>
        <v>0</v>
      </c>
      <c r="N3734" s="13">
        <f t="shared" si="177"/>
        <v>309809.42099391908</v>
      </c>
      <c r="O3734" s="10">
        <f ca="1">(O3733+(IF(J3733&lt;&gt;J3732,(-O3733*'inputs and tables'!$K$22-'inputs and tables'!$K$21)-O3733*'inputs and tables'!$K$22,0)*('inputs and tables'!$K$15+'inputs and tables'!$K$16)))*(IF(AND(J3733=0,'inputs and tables'!$K$16=1),(data!C3733/data!C3734-1)*'inputs and tables'!$K$18+1,1)*IF(AND(J3733=1,'inputs and tables'!$K$15=1),(data!C3734/data!C3733-1)*'inputs and tables'!$K$17+1,1))</f>
        <v>268764306.18142146</v>
      </c>
      <c r="P3734" s="10">
        <f ca="1">(P3733+(IF(K3733&lt;&gt;K3732,(-P3733*'inputs and tables'!$K$22-'inputs and tables'!$K$21)-P3733*'inputs and tables'!$K$22,0)*('inputs and tables'!$K$15+'inputs and tables'!$K$16)))*(IF(AND(K3733=0,'inputs and tables'!$K$16=1),data!C3733/data!C3734,1)*IF(AND(K3733=1,'inputs and tables'!$K$15=1),data!C3734/data!C3733,1))</f>
        <v>248489.97309145954</v>
      </c>
      <c r="R3734" s="36">
        <f ca="1">1-O3734/MAX($O$202:O3734)</f>
        <v>0.4199349598531793</v>
      </c>
      <c r="S3734" s="36">
        <f>1-N3734/MAX($N$202:N3734)</f>
        <v>0.1890209106581936</v>
      </c>
    </row>
    <row r="3735" spans="1:19" x14ac:dyDescent="0.4">
      <c r="A3735" s="17">
        <f t="shared" si="178"/>
        <v>3733</v>
      </c>
      <c r="B3735">
        <v>1742774400</v>
      </c>
      <c r="C3735">
        <v>87523.62</v>
      </c>
      <c r="D3735" s="14">
        <f t="shared" si="176"/>
        <v>45740</v>
      </c>
      <c r="F3735">
        <f ca="1">IF(A3735&lt;$F$2,"",AVERAGE(INDIRECT("C"&amp;A3735-$F$2+3):C3735))</f>
        <v>89276.891136363629</v>
      </c>
      <c r="G3735" s="2">
        <f ca="1">IF(A3735&lt;$G$2,"",IF(A3735=$G$2,AVERAGE(INDIRECT("C"&amp;A3735-$G$2+3):C3735),G3734+(2/($G$2+3))*(C3735-G3734)))</f>
        <v>88663.420553394535</v>
      </c>
      <c r="J3735">
        <f ca="1">IF(F3735="","",IF(C3735&lt;(F3735*(1-'inputs and tables'!$K$14)),0,IF(C3735&gt;(F3735*(1+'inputs and tables'!$K$14)),1,J3734)))</f>
        <v>0</v>
      </c>
      <c r="K3735">
        <f ca="1">IF(G3735="","",IF(C3735&lt;(G3735*(1-'inputs and tables'!$K$14)),0,IF(C3735&gt;(G3735*(1+'inputs and tables'!$K$14)),1,K3734)))</f>
        <v>0</v>
      </c>
      <c r="N3735" s="13">
        <f t="shared" si="177"/>
        <v>314957.78905322315</v>
      </c>
      <c r="O3735" s="10">
        <f ca="1">(O3734+(IF(J3734&lt;&gt;J3733,(-O3734*'inputs and tables'!$K$22-'inputs and tables'!$K$21)-O3734*'inputs and tables'!$K$22,0)*('inputs and tables'!$K$15+'inputs and tables'!$K$16)))*(IF(AND(J3734=0,'inputs and tables'!$K$16=1),(data!C3734/data!C3735-1)*'inputs and tables'!$K$18+1,1)*IF(AND(J3734=1,'inputs and tables'!$K$15=1),(data!C3735/data!C3734-1)*'inputs and tables'!$K$17+1,1))</f>
        <v>264371026.77218729</v>
      </c>
      <c r="P3735" s="10">
        <f ca="1">(P3734+(IF(K3734&lt;&gt;K3733,(-P3734*'inputs and tables'!$K$22-'inputs and tables'!$K$21)-P3734*'inputs and tables'!$K$22,0)*('inputs and tables'!$K$15+'inputs and tables'!$K$16)))*(IF(AND(K3734=0,'inputs and tables'!$K$16=1),data!C3734/data!C3735,1)*IF(AND(K3734=1,'inputs and tables'!$K$15=1),data!C3735/data!C3734,1))</f>
        <v>244428.10231072071</v>
      </c>
      <c r="R3735" s="36">
        <f ca="1">1-O3735/MAX($O$202:O3735)</f>
        <v>0.42941682830922867</v>
      </c>
      <c r="S3735" s="36">
        <f>1-N3735/MAX($N$202:N3735)</f>
        <v>0.17554417768172026</v>
      </c>
    </row>
    <row r="3736" spans="1:19" x14ac:dyDescent="0.4">
      <c r="A3736" s="17">
        <f t="shared" si="178"/>
        <v>3734</v>
      </c>
      <c r="B3736">
        <v>1742860800</v>
      </c>
      <c r="C3736">
        <v>87427.88</v>
      </c>
      <c r="D3736" s="14">
        <f t="shared" si="176"/>
        <v>45741</v>
      </c>
      <c r="F3736">
        <f ca="1">IF(A3736&lt;$F$2,"",AVERAGE(INDIRECT("C"&amp;A3736-$F$2+3):C3736))</f>
        <v>89071.25613636362</v>
      </c>
      <c r="G3736" s="2">
        <f ca="1">IF(A3736&lt;$G$2,"",IF(A3736=$G$2,AVERAGE(INDIRECT("C"&amp;A3736-$G$2+3):C3736),G3735+(2/($G$2+3))*(C3736-G3735)))</f>
        <v>88610.844359633062</v>
      </c>
      <c r="J3736">
        <f ca="1">IF(F3736="","",IF(C3736&lt;(F3736*(1-'inputs and tables'!$K$14)),0,IF(C3736&gt;(F3736*(1+'inputs and tables'!$K$14)),1,J3735)))</f>
        <v>0</v>
      </c>
      <c r="K3736">
        <f ca="1">IF(G3736="","",IF(C3736&lt;(G3736*(1-'inputs and tables'!$K$14)),0,IF(C3736&gt;(G3736*(1+'inputs and tables'!$K$14)),1,K3735)))</f>
        <v>0</v>
      </c>
      <c r="N3736" s="13">
        <f t="shared" si="177"/>
        <v>314613.26424124721</v>
      </c>
      <c r="O3736" s="10">
        <f ca="1">(O3735+(IF(J3735&lt;&gt;J3734,(-O3735*'inputs and tables'!$K$22-'inputs and tables'!$K$21)-O3735*'inputs and tables'!$K$22,0)*('inputs and tables'!$K$15+'inputs and tables'!$K$16)))*(IF(AND(J3735=0,'inputs and tables'!$K$16=1),(data!C3735/data!C3736-1)*'inputs and tables'!$K$18+1,1)*IF(AND(J3735=1,'inputs and tables'!$K$15=1),(data!C3736/data!C3735-1)*'inputs and tables'!$K$17+1,1))</f>
        <v>264660532.61521089</v>
      </c>
      <c r="P3736" s="10">
        <f ca="1">(P3735+(IF(K3735&lt;&gt;K3734,(-P3735*'inputs and tables'!$K$22-'inputs and tables'!$K$21)-P3735*'inputs and tables'!$K$22,0)*('inputs and tables'!$K$15+'inputs and tables'!$K$16)))*(IF(AND(K3735=0,'inputs and tables'!$K$16=1),data!C3735/data!C3736,1)*IF(AND(K3735=1,'inputs and tables'!$K$15=1),data!C3736/data!C3735,1))</f>
        <v>244695.7691752864</v>
      </c>
      <c r="R3736" s="36">
        <f ca="1">1-O3736/MAX($O$202:O3736)</f>
        <v>0.42879199750173724</v>
      </c>
      <c r="S3736" s="36">
        <f>1-N3736/MAX($N$202:N3736)</f>
        <v>0.17644603023796457</v>
      </c>
    </row>
    <row r="3737" spans="1:19" x14ac:dyDescent="0.4">
      <c r="A3737" s="17">
        <f t="shared" si="178"/>
        <v>3735</v>
      </c>
      <c r="B3737">
        <v>1742947200</v>
      </c>
      <c r="C3737">
        <v>86926.01</v>
      </c>
      <c r="D3737" s="14">
        <f t="shared" si="176"/>
        <v>45742</v>
      </c>
      <c r="F3737">
        <f ca="1">IF(A3737&lt;$F$2,"",AVERAGE(INDIRECT("C"&amp;A3737-$F$2+3):C3737))</f>
        <v>88832.20159090907</v>
      </c>
      <c r="G3737" s="2">
        <f ca="1">IF(A3737&lt;$G$2,"",IF(A3737=$G$2,AVERAGE(INDIRECT("C"&amp;A3737-$G$2+3):C3737),G3736+(2/($G$2+3))*(C3737-G3736)))</f>
        <v>88539.14928049974</v>
      </c>
      <c r="J3737">
        <f ca="1">IF(F3737="","",IF(C3737&lt;(F3737*(1-'inputs and tables'!$K$14)),0,IF(C3737&gt;(F3737*(1+'inputs and tables'!$K$14)),1,J3736)))</f>
        <v>0</v>
      </c>
      <c r="K3737">
        <f ca="1">IF(G3737="","",IF(C3737&lt;(G3737*(1-'inputs and tables'!$K$14)),0,IF(C3737&gt;(G3737*(1+'inputs and tables'!$K$14)),1,K3736)))</f>
        <v>0</v>
      </c>
      <c r="N3737" s="13">
        <f t="shared" si="177"/>
        <v>312807.26186620671</v>
      </c>
      <c r="O3737" s="10">
        <f ca="1">(O3736+(IF(J3736&lt;&gt;J3735,(-O3736*'inputs and tables'!$K$22-'inputs and tables'!$K$21)-O3736*'inputs and tables'!$K$22,0)*('inputs and tables'!$K$15+'inputs and tables'!$K$16)))*(IF(AND(J3736=0,'inputs and tables'!$K$16=1),(data!C3736/data!C3737-1)*'inputs and tables'!$K$18+1,1)*IF(AND(J3736=1,'inputs and tables'!$K$15=1),(data!C3737/data!C3736-1)*'inputs and tables'!$K$17+1,1))</f>
        <v>266188558.36381707</v>
      </c>
      <c r="P3737" s="10">
        <f ca="1">(P3736+(IF(K3736&lt;&gt;K3735,(-P3736*'inputs and tables'!$K$22-'inputs and tables'!$K$21)-P3736*'inputs and tables'!$K$22,0)*('inputs and tables'!$K$15+'inputs and tables'!$K$16)))*(IF(AND(K3736=0,'inputs and tables'!$K$16=1),data!C3736/data!C3737,1)*IF(AND(K3736=1,'inputs and tables'!$K$15=1),data!C3737/data!C3736,1))</f>
        <v>246108.52774635167</v>
      </c>
      <c r="R3737" s="36">
        <f ca="1">1-O3737/MAX($O$202:O3737)</f>
        <v>0.42549411048019081</v>
      </c>
      <c r="S3737" s="36">
        <f>1-N3737/MAX($N$202:N3737)</f>
        <v>0.18117355000402169</v>
      </c>
    </row>
    <row r="3738" spans="1:19" x14ac:dyDescent="0.4">
      <c r="A3738" s="17">
        <f t="shared" si="178"/>
        <v>3736</v>
      </c>
      <c r="B3738">
        <v>1743033600</v>
      </c>
      <c r="C3738">
        <v>87217.48</v>
      </c>
      <c r="D3738" s="14">
        <f t="shared" si="176"/>
        <v>45743</v>
      </c>
      <c r="F3738">
        <f ca="1">IF(A3738&lt;$F$2,"",AVERAGE(INDIRECT("C"&amp;A3738-$F$2+3):C3738))</f>
        <v>88637.733409090884</v>
      </c>
      <c r="G3738" s="2">
        <f ca="1">IF(A3738&lt;$G$2,"",IF(A3738=$G$2,AVERAGE(INDIRECT("C"&amp;A3738-$G$2+3):C3738),G3737+(2/($G$2+3))*(C3738-G3737)))</f>
        <v>88482.908034521024</v>
      </c>
      <c r="J3738">
        <f ca="1">IF(F3738="","",IF(C3738&lt;(F3738*(1-'inputs and tables'!$K$14)),0,IF(C3738&gt;(F3738*(1+'inputs and tables'!$K$14)),1,J3737)))</f>
        <v>0</v>
      </c>
      <c r="K3738">
        <f ca="1">IF(G3738="","",IF(C3738&lt;(G3738*(1-'inputs and tables'!$K$14)),0,IF(C3738&gt;(G3738*(1+'inputs and tables'!$K$14)),1,K3737)))</f>
        <v>0</v>
      </c>
      <c r="N3738" s="13">
        <f t="shared" si="177"/>
        <v>313856.1301234308</v>
      </c>
      <c r="O3738" s="10">
        <f ca="1">(O3737+(IF(J3737&lt;&gt;J3736,(-O3737*'inputs and tables'!$K$22-'inputs and tables'!$K$21)-O3737*'inputs and tables'!$K$22,0)*('inputs and tables'!$K$15+'inputs and tables'!$K$16)))*(IF(AND(J3737=0,'inputs and tables'!$K$16=1),(data!C3737/data!C3738-1)*'inputs and tables'!$K$18+1,1)*IF(AND(J3737=1,'inputs and tables'!$K$15=1),(data!C3738/data!C3737-1)*'inputs and tables'!$K$17+1,1))</f>
        <v>265298989.21888992</v>
      </c>
      <c r="P3738" s="10">
        <f ca="1">(P3737+(IF(K3737&lt;&gt;K3736,(-P3737*'inputs and tables'!$K$22-'inputs and tables'!$K$21)-P3737*'inputs and tables'!$K$22,0)*('inputs and tables'!$K$15+'inputs and tables'!$K$16)))*(IF(AND(K3737=0,'inputs and tables'!$K$16=1),data!C3737/data!C3738,1)*IF(AND(K3737=1,'inputs and tables'!$K$15=1),data!C3738/data!C3737,1))</f>
        <v>245286.06357308928</v>
      </c>
      <c r="R3738" s="36">
        <f ca="1">1-O3738/MAX($O$202:O3738)</f>
        <v>0.42741403790320665</v>
      </c>
      <c r="S3738" s="36">
        <f>1-N3738/MAX($N$202:N3738)</f>
        <v>0.17842795814514845</v>
      </c>
    </row>
    <row r="3739" spans="1:19" x14ac:dyDescent="0.4">
      <c r="A3739" s="17">
        <f t="shared" si="178"/>
        <v>3737</v>
      </c>
      <c r="B3739">
        <v>1743120000</v>
      </c>
      <c r="C3739">
        <v>84381.8</v>
      </c>
      <c r="D3739" s="14">
        <f t="shared" si="176"/>
        <v>45744</v>
      </c>
      <c r="F3739">
        <f ca="1">IF(A3739&lt;$F$2,"",AVERAGE(INDIRECT("C"&amp;A3739-$F$2+3):C3739))</f>
        <v>88331.353181818165</v>
      </c>
      <c r="G3739" s="2">
        <f ca="1">IF(A3739&lt;$G$2,"",IF(A3739=$G$2,AVERAGE(INDIRECT("C"&amp;A3739-$G$2+3):C3739),G3738+(2/($G$2+3))*(C3739-G3738)))</f>
        <v>88308.392799009496</v>
      </c>
      <c r="J3739">
        <f ca="1">IF(F3739="","",IF(C3739&lt;(F3739*(1-'inputs and tables'!$K$14)),0,IF(C3739&gt;(F3739*(1+'inputs and tables'!$K$14)),1,J3738)))</f>
        <v>0</v>
      </c>
      <c r="K3739">
        <f ca="1">IF(G3739="","",IF(C3739&lt;(G3739*(1-'inputs and tables'!$K$14)),0,IF(C3739&gt;(G3739*(1+'inputs and tables'!$K$14)),1,K3738)))</f>
        <v>0</v>
      </c>
      <c r="N3739" s="13">
        <f t="shared" si="177"/>
        <v>303651.80467091361</v>
      </c>
      <c r="O3739" s="10">
        <f ca="1">(O3738+(IF(J3738&lt;&gt;J3737,(-O3738*'inputs and tables'!$K$22-'inputs and tables'!$K$21)-O3738*'inputs and tables'!$K$22,0)*('inputs and tables'!$K$15+'inputs and tables'!$K$16)))*(IF(AND(J3738=0,'inputs and tables'!$K$16=1),(data!C3738/data!C3739-1)*'inputs and tables'!$K$18+1,1)*IF(AND(J3738=1,'inputs and tables'!$K$15=1),(data!C3739/data!C3738-1)*'inputs and tables'!$K$17+1,1))</f>
        <v>274214454.84949064</v>
      </c>
      <c r="P3739" s="10">
        <f ca="1">(P3738+(IF(K3738&lt;&gt;K3737,(-P3738*'inputs and tables'!$K$22-'inputs and tables'!$K$21)-P3738*'inputs and tables'!$K$22,0)*('inputs and tables'!$K$15+'inputs and tables'!$K$16)))*(IF(AND(K3738=0,'inputs and tables'!$K$16=1),data!C3738/data!C3739,1)*IF(AND(K3738=1,'inputs and tables'!$K$15=1),data!C3739/data!C3738,1))</f>
        <v>253528.98781448894</v>
      </c>
      <c r="R3739" s="36">
        <f ca="1">1-O3739/MAX($O$202:O3739)</f>
        <v>0.40817208571685082</v>
      </c>
      <c r="S3739" s="36">
        <f>1-N3739/MAX($N$202:N3739)</f>
        <v>0.20513952339155284</v>
      </c>
    </row>
    <row r="3740" spans="1:19" x14ac:dyDescent="0.4">
      <c r="A3740" s="17">
        <f t="shared" si="178"/>
        <v>3738</v>
      </c>
      <c r="B3740">
        <v>1743206400</v>
      </c>
      <c r="C3740">
        <v>82616.83</v>
      </c>
      <c r="D3740" s="14">
        <f t="shared" si="176"/>
        <v>45745</v>
      </c>
      <c r="F3740">
        <f ca="1">IF(A3740&lt;$F$2,"",AVERAGE(INDIRECT("C"&amp;A3740-$F$2+3):C3740))</f>
        <v>88012.979090909066</v>
      </c>
      <c r="G3740" s="2">
        <f ca="1">IF(A3740&lt;$G$2,"",IF(A3740=$G$2,AVERAGE(INDIRECT("C"&amp;A3740-$G$2+3):C3740),G3739+(2/($G$2+3))*(C3740-G3739)))</f>
        <v>88066.198637349517</v>
      </c>
      <c r="J3740">
        <f ca="1">IF(F3740="","",IF(C3740&lt;(F3740*(1-'inputs and tables'!$K$14)),0,IF(C3740&gt;(F3740*(1+'inputs and tables'!$K$14)),1,J3739)))</f>
        <v>0</v>
      </c>
      <c r="K3740">
        <f ca="1">IF(G3740="","",IF(C3740&lt;(G3740*(1-'inputs and tables'!$K$14)),0,IF(C3740&gt;(G3740*(1+'inputs and tables'!$K$14)),1,K3739)))</f>
        <v>0</v>
      </c>
      <c r="N3740" s="13">
        <f t="shared" si="177"/>
        <v>297300.47860664356</v>
      </c>
      <c r="O3740" s="10">
        <f ca="1">(O3739+(IF(J3739&lt;&gt;J3738,(-O3739*'inputs and tables'!$K$22-'inputs and tables'!$K$21)-O3739*'inputs and tables'!$K$22,0)*('inputs and tables'!$K$15+'inputs and tables'!$K$16)))*(IF(AND(J3739=0,'inputs and tables'!$K$16=1),(data!C3739/data!C3740-1)*'inputs and tables'!$K$18+1,1)*IF(AND(J3739=1,'inputs and tables'!$K$15=1),(data!C3740/data!C3739-1)*'inputs and tables'!$K$17+1,1))</f>
        <v>280072586.73830438</v>
      </c>
      <c r="P3740" s="10">
        <f ca="1">(P3739+(IF(K3739&lt;&gt;K3738,(-P3739*'inputs and tables'!$K$22-'inputs and tables'!$K$21)-P3739*'inputs and tables'!$K$22,0)*('inputs and tables'!$K$15+'inputs and tables'!$K$16)))*(IF(AND(K3739=0,'inputs and tables'!$K$16=1),data!C3739/data!C3740,1)*IF(AND(K3739=1,'inputs and tables'!$K$15=1),data!C3740/data!C3739,1))</f>
        <v>258945.20939576891</v>
      </c>
      <c r="R3740" s="36">
        <f ca="1">1-O3740/MAX($O$202:O3740)</f>
        <v>0.395528674999297</v>
      </c>
      <c r="S3740" s="36">
        <f>1-N3740/MAX($N$202:N3740)</f>
        <v>0.22176520446732517</v>
      </c>
    </row>
    <row r="3741" spans="1:19" x14ac:dyDescent="0.4">
      <c r="A3741" s="17">
        <f t="shared" si="178"/>
        <v>3739</v>
      </c>
      <c r="B3741">
        <v>1743292800</v>
      </c>
      <c r="C3741">
        <v>82379.98</v>
      </c>
      <c r="D3741" s="14">
        <f t="shared" si="176"/>
        <v>45746</v>
      </c>
      <c r="F3741">
        <f ca="1">IF(A3741&lt;$F$2,"",AVERAGE(INDIRECT("C"&amp;A3741-$F$2+3):C3741))</f>
        <v>87669.137045454525</v>
      </c>
      <c r="G3741" s="2">
        <f ca="1">IF(A3741&lt;$G$2,"",IF(A3741=$G$2,AVERAGE(INDIRECT("C"&amp;A3741-$G$2+3):C3741),G3740+(2/($G$2+3))*(C3741-G3740)))</f>
        <v>87824.231886824011</v>
      </c>
      <c r="J3741">
        <f ca="1">IF(F3741="","",IF(C3741&lt;(F3741*(1-'inputs and tables'!$K$14)),0,IF(C3741&gt;(F3741*(1+'inputs and tables'!$K$14)),1,J3740)))</f>
        <v>0</v>
      </c>
      <c r="K3741">
        <f ca="1">IF(G3741="","",IF(C3741&lt;(G3741*(1-'inputs and tables'!$K$14)),0,IF(C3741&gt;(G3741*(1+'inputs and tables'!$K$14)),1,K3740)))</f>
        <v>0</v>
      </c>
      <c r="N3741" s="13">
        <f t="shared" si="177"/>
        <v>296448.16294217197</v>
      </c>
      <c r="O3741" s="10">
        <f ca="1">(O3740+(IF(J3740&lt;&gt;J3739,(-O3740*'inputs and tables'!$K$22-'inputs and tables'!$K$21)-O3740*'inputs and tables'!$K$22,0)*('inputs and tables'!$K$15+'inputs and tables'!$K$16)))*(IF(AND(J3740=0,'inputs and tables'!$K$16=1),(data!C3740/data!C3741-1)*'inputs and tables'!$K$18+1,1)*IF(AND(J3740=1,'inputs and tables'!$K$15=1),(data!C3741/data!C3740-1)*'inputs and tables'!$K$17+1,1))</f>
        <v>280877821.11890227</v>
      </c>
      <c r="P3741" s="10">
        <f ca="1">(P3740+(IF(K3740&lt;&gt;K3739,(-P3740*'inputs and tables'!$K$22-'inputs and tables'!$K$21)-P3740*'inputs and tables'!$K$22,0)*('inputs and tables'!$K$15+'inputs and tables'!$K$16)))*(IF(AND(K3740=0,'inputs and tables'!$K$16=1),data!C3740/data!C3741,1)*IF(AND(K3740=1,'inputs and tables'!$K$15=1),data!C3741/data!C3740,1))</f>
        <v>259689.70062829152</v>
      </c>
      <c r="R3741" s="36">
        <f ca="1">1-O3741/MAX($O$202:O3741)</f>
        <v>0.39379076448600947</v>
      </c>
      <c r="S3741" s="36">
        <f>1-N3741/MAX($N$202:N3741)</f>
        <v>0.223996286334324</v>
      </c>
    </row>
    <row r="3742" spans="1:19" x14ac:dyDescent="0.4">
      <c r="A3742" s="17">
        <f t="shared" si="178"/>
        <v>3740</v>
      </c>
      <c r="B3742">
        <v>1743379200</v>
      </c>
      <c r="C3742">
        <v>82534.320000000007</v>
      </c>
      <c r="D3742" s="14">
        <f t="shared" si="176"/>
        <v>45747</v>
      </c>
      <c r="F3742">
        <f ca="1">IF(A3742&lt;$F$2,"",AVERAGE(INDIRECT("C"&amp;A3742-$F$2+3):C3742))</f>
        <v>87326.80477272725</v>
      </c>
      <c r="G3742" s="2">
        <f ca="1">IF(A3742&lt;$G$2,"",IF(A3742=$G$2,AVERAGE(INDIRECT("C"&amp;A3742-$G$2+3):C3742),G3741+(2/($G$2+3))*(C3742-G3741)))</f>
        <v>87599.129253342137</v>
      </c>
      <c r="J3742">
        <f ca="1">IF(F3742="","",IF(C3742&lt;(F3742*(1-'inputs and tables'!$K$14)),0,IF(C3742&gt;(F3742*(1+'inputs and tables'!$K$14)),1,J3741)))</f>
        <v>0</v>
      </c>
      <c r="K3742">
        <f ca="1">IF(G3742="","",IF(C3742&lt;(G3742*(1-'inputs and tables'!$K$14)),0,IF(C3742&gt;(G3742*(1+'inputs and tables'!$K$14)),1,K3741)))</f>
        <v>0</v>
      </c>
      <c r="N3742" s="13">
        <f t="shared" si="177"/>
        <v>297003.56256072607</v>
      </c>
      <c r="O3742" s="10">
        <f ca="1">(O3741+(IF(J3741&lt;&gt;J3740,(-O3741*'inputs and tables'!$K$22-'inputs and tables'!$K$21)-O3741*'inputs and tables'!$K$22,0)*('inputs and tables'!$K$15+'inputs and tables'!$K$16)))*(IF(AND(J3741=0,'inputs and tables'!$K$16=1),(data!C3741/data!C3742-1)*'inputs and tables'!$K$18+1,1)*IF(AND(J3741=1,'inputs and tables'!$K$15=1),(data!C3742/data!C3741-1)*'inputs and tables'!$K$17+1,1))</f>
        <v>280352576.79737037</v>
      </c>
      <c r="P3742" s="10">
        <f ca="1">(P3741+(IF(K3741&lt;&gt;K3740,(-P3741*'inputs and tables'!$K$22-'inputs and tables'!$K$21)-P3741*'inputs and tables'!$K$22,0)*('inputs and tables'!$K$15+'inputs and tables'!$K$16)))*(IF(AND(K3741=0,'inputs and tables'!$K$16=1),data!C3741/data!C3742,1)*IF(AND(K3741=1,'inputs and tables'!$K$15=1),data!C3742/data!C3741,1))</f>
        <v>259204.07830299734</v>
      </c>
      <c r="R3742" s="36">
        <f ca="1">1-O3742/MAX($O$202:O3742)</f>
        <v>0.39492438179101963</v>
      </c>
      <c r="S3742" s="36">
        <f>1-N3742/MAX($N$202:N3742)</f>
        <v>0.22254243294461495</v>
      </c>
    </row>
    <row r="3743" spans="1:19" x14ac:dyDescent="0.4">
      <c r="A3743" s="17">
        <f t="shared" si="178"/>
        <v>3741</v>
      </c>
      <c r="B3743">
        <v>1743465600</v>
      </c>
      <c r="C3743">
        <v>85170.37</v>
      </c>
      <c r="D3743" s="14">
        <f t="shared" si="176"/>
        <v>45748</v>
      </c>
      <c r="F3743">
        <f ca="1">IF(A3743&lt;$F$2,"",AVERAGE(INDIRECT("C"&amp;A3743-$F$2+3):C3743))</f>
        <v>87077.952272727256</v>
      </c>
      <c r="G3743" s="2">
        <f ca="1">IF(A3743&lt;$G$2,"",IF(A3743=$G$2,AVERAGE(INDIRECT("C"&amp;A3743-$G$2+3):C3743),G3742+(2/($G$2+3))*(C3743-G3742)))</f>
        <v>87495.777795753107</v>
      </c>
      <c r="J3743">
        <f ca="1">IF(F3743="","",IF(C3743&lt;(F3743*(1-'inputs and tables'!$K$14)),0,IF(C3743&gt;(F3743*(1+'inputs and tables'!$K$14)),1,J3742)))</f>
        <v>0</v>
      </c>
      <c r="K3743">
        <f ca="1">IF(G3743="","",IF(C3743&lt;(G3743*(1-'inputs and tables'!$K$14)),0,IF(C3743&gt;(G3743*(1+'inputs and tables'!$K$14)),1,K3742)))</f>
        <v>0</v>
      </c>
      <c r="N3743" s="13">
        <f t="shared" si="177"/>
        <v>306489.51023786451</v>
      </c>
      <c r="O3743" s="10">
        <f ca="1">(O3742+(IF(J3742&lt;&gt;J3741,(-O3742*'inputs and tables'!$K$22-'inputs and tables'!$K$21)-O3742*'inputs and tables'!$K$22,0)*('inputs and tables'!$K$15+'inputs and tables'!$K$16)))*(IF(AND(J3742=0,'inputs and tables'!$K$16=1),(data!C3742/data!C3743-1)*'inputs and tables'!$K$18+1,1)*IF(AND(J3742=1,'inputs and tables'!$K$15=1),(data!C3743/data!C3742-1)*'inputs and tables'!$K$17+1,1))</f>
        <v>271675575.51081139</v>
      </c>
      <c r="P3743" s="10">
        <f ca="1">(P3742+(IF(K3742&lt;&gt;K3741,(-P3742*'inputs and tables'!$K$22-'inputs and tables'!$K$21)-P3742*'inputs and tables'!$K$22,0)*('inputs and tables'!$K$15+'inputs and tables'!$K$16)))*(IF(AND(K3742=0,'inputs and tables'!$K$16=1),data!C3742/data!C3743,1)*IF(AND(K3742=1,'inputs and tables'!$K$15=1),data!C3743/data!C3742,1))</f>
        <v>251181.62976120264</v>
      </c>
      <c r="R3743" s="36">
        <f ca="1">1-O3743/MAX($O$202:O3743)</f>
        <v>0.41365166433516931</v>
      </c>
      <c r="S3743" s="36">
        <f>1-N3743/MAX($N$202:N3743)</f>
        <v>0.19771134425767434</v>
      </c>
    </row>
    <row r="3744" spans="1:19" x14ac:dyDescent="0.4">
      <c r="A3744" s="17">
        <f t="shared" si="178"/>
        <v>3742</v>
      </c>
      <c r="B3744">
        <v>1743552000</v>
      </c>
      <c r="C3744">
        <v>82490.080000000002</v>
      </c>
      <c r="D3744" s="14">
        <f t="shared" si="176"/>
        <v>45749</v>
      </c>
      <c r="F3744">
        <f ca="1">IF(A3744&lt;$F$2,"",AVERAGE(INDIRECT("C"&amp;A3744-$F$2+3):C3744))</f>
        <v>86775.867727272693</v>
      </c>
      <c r="G3744" s="2">
        <f ca="1">IF(A3744&lt;$G$2,"",IF(A3744=$G$2,AVERAGE(INDIRECT("C"&amp;A3744-$G$2+3):C3744),G3743+(2/($G$2+3))*(C3744-G3743)))</f>
        <v>87282.769378912548</v>
      </c>
      <c r="J3744">
        <f ca="1">IF(F3744="","",IF(C3744&lt;(F3744*(1-'inputs and tables'!$K$14)),0,IF(C3744&gt;(F3744*(1+'inputs and tables'!$K$14)),1,J3743)))</f>
        <v>0</v>
      </c>
      <c r="K3744">
        <f ca="1">IF(G3744="","",IF(C3744&lt;(G3744*(1-'inputs and tables'!$K$14)),0,IF(C3744&gt;(G3744*(1+'inputs and tables'!$K$14)),1,K3743)))</f>
        <v>0</v>
      </c>
      <c r="N3744" s="13">
        <f t="shared" si="177"/>
        <v>296844.36287739815</v>
      </c>
      <c r="O3744" s="10">
        <f ca="1">(O3743+(IF(J3743&lt;&gt;J3742,(-O3743*'inputs and tables'!$K$22-'inputs and tables'!$K$21)-O3743*'inputs and tables'!$K$22,0)*('inputs and tables'!$K$15+'inputs and tables'!$K$16)))*(IF(AND(J3743=0,'inputs and tables'!$K$16=1),(data!C3743/data!C3744-1)*'inputs and tables'!$K$18+1,1)*IF(AND(J3743=1,'inputs and tables'!$K$15=1),(data!C3744/data!C3743-1)*'inputs and tables'!$K$17+1,1))</f>
        <v>280502931.8218475</v>
      </c>
      <c r="P3744" s="10">
        <f ca="1">(P3743+(IF(K3743&lt;&gt;K3742,(-P3743*'inputs and tables'!$K$22-'inputs and tables'!$K$21)-P3743*'inputs and tables'!$K$22,0)*('inputs and tables'!$K$15+'inputs and tables'!$K$16)))*(IF(AND(K3743=0,'inputs and tables'!$K$16=1),data!C3743/data!C3744,1)*IF(AND(K3743=1,'inputs and tables'!$K$15=1),data!C3744/data!C3743,1))</f>
        <v>259343.09124157281</v>
      </c>
      <c r="R3744" s="36">
        <f ca="1">1-O3744/MAX($O$202:O3744)</f>
        <v>0.39459987555524467</v>
      </c>
      <c r="S3744" s="36">
        <f>1-N3744/MAX($N$202:N3744)</f>
        <v>0.22295916531445248</v>
      </c>
    </row>
    <row r="3745" spans="1:19" x14ac:dyDescent="0.4">
      <c r="A3745" s="17">
        <f t="shared" si="178"/>
        <v>3743</v>
      </c>
      <c r="B3745">
        <v>1743638400</v>
      </c>
      <c r="C3745">
        <v>83174.33</v>
      </c>
      <c r="D3745" s="14">
        <f t="shared" si="176"/>
        <v>45750</v>
      </c>
      <c r="F3745">
        <f ca="1">IF(A3745&lt;$F$2,"",AVERAGE(INDIRECT("C"&amp;A3745-$F$2+3):C3745))</f>
        <v>86493.297954545415</v>
      </c>
      <c r="G3745" s="2">
        <f ca="1">IF(A3745&lt;$G$2,"",IF(A3745=$G$2,AVERAGE(INDIRECT("C"&amp;A3745-$G$2+3):C3745),G3744+(2/($G$2+3))*(C3745-G3744)))</f>
        <v>87107.942171299248</v>
      </c>
      <c r="J3745">
        <f ca="1">IF(F3745="","",IF(C3745&lt;(F3745*(1-'inputs and tables'!$K$14)),0,IF(C3745&gt;(F3745*(1+'inputs and tables'!$K$14)),1,J3744)))</f>
        <v>0</v>
      </c>
      <c r="K3745">
        <f ca="1">IF(G3745="","",IF(C3745&lt;(G3745*(1-'inputs and tables'!$K$14)),0,IF(C3745&gt;(G3745*(1+'inputs and tables'!$K$14)),1,K3744)))</f>
        <v>0</v>
      </c>
      <c r="N3745" s="13">
        <f t="shared" si="177"/>
        <v>299306.6681060858</v>
      </c>
      <c r="O3745" s="10">
        <f ca="1">(O3744+(IF(J3744&lt;&gt;J3743,(-O3744*'inputs and tables'!$K$22-'inputs and tables'!$K$21)-O3744*'inputs and tables'!$K$22,0)*('inputs and tables'!$K$15+'inputs and tables'!$K$16)))*(IF(AND(J3744=0,'inputs and tables'!$K$16=1),(data!C3744/data!C3745-1)*'inputs and tables'!$K$18+1,1)*IF(AND(J3744=1,'inputs and tables'!$K$15=1),(data!C3745/data!C3744-1)*'inputs and tables'!$K$17+1,1))</f>
        <v>278195319.2315315</v>
      </c>
      <c r="P3745" s="10">
        <f ca="1">(P3744+(IF(K3744&lt;&gt;K3743,(-P3744*'inputs and tables'!$K$22-'inputs and tables'!$K$21)-P3744*'inputs and tables'!$K$22,0)*('inputs and tables'!$K$15+'inputs and tables'!$K$16)))*(IF(AND(K3744=0,'inputs and tables'!$K$16=1),data!C3744/data!C3745,1)*IF(AND(K3744=1,'inputs and tables'!$K$15=1),data!C3745/data!C3744,1))</f>
        <v>257209.55424545819</v>
      </c>
      <c r="R3745" s="36">
        <f ca="1">1-O3745/MAX($O$202:O3745)</f>
        <v>0.39958031886210776</v>
      </c>
      <c r="S3745" s="36">
        <f>1-N3745/MAX($N$202:N3745)</f>
        <v>0.21651366070185429</v>
      </c>
    </row>
    <row r="3746" spans="1:19" x14ac:dyDescent="0.4">
      <c r="A3746" s="17">
        <f t="shared" si="178"/>
        <v>3744</v>
      </c>
      <c r="B3746">
        <v>1743724800</v>
      </c>
      <c r="C3746">
        <v>83860.160000000003</v>
      </c>
      <c r="D3746" s="14">
        <f t="shared" si="176"/>
        <v>45751</v>
      </c>
      <c r="F3746">
        <f ca="1">IF(A3746&lt;$F$2,"",AVERAGE(INDIRECT("C"&amp;A3746-$F$2+3):C3746))</f>
        <v>86203.028181818154</v>
      </c>
      <c r="G3746" s="2">
        <f ca="1">IF(A3746&lt;$G$2,"",IF(A3746=$G$2,AVERAGE(INDIRECT("C"&amp;A3746-$G$2+3):C3746),G3745+(2/($G$2+3))*(C3746-G3745)))</f>
        <v>86969.738674648223</v>
      </c>
      <c r="J3746">
        <f ca="1">IF(F3746="","",IF(C3746&lt;(F3746*(1-'inputs and tables'!$K$14)),0,IF(C3746&gt;(F3746*(1+'inputs and tables'!$K$14)),1,J3745)))</f>
        <v>0</v>
      </c>
      <c r="K3746">
        <f ca="1">IF(G3746="","",IF(C3746&lt;(G3746*(1-'inputs and tables'!$K$14)),0,IF(C3746&gt;(G3746*(1+'inputs and tables'!$K$14)),1,K3745)))</f>
        <v>0</v>
      </c>
      <c r="N3746" s="13">
        <f t="shared" si="177"/>
        <v>301774.65903774946</v>
      </c>
      <c r="O3746" s="10">
        <f ca="1">(O3745+(IF(J3745&lt;&gt;J3744,(-O3745*'inputs and tables'!$K$22-'inputs and tables'!$K$21)-O3745*'inputs and tables'!$K$22,0)*('inputs and tables'!$K$15+'inputs and tables'!$K$16)))*(IF(AND(J3745=0,'inputs and tables'!$K$16=1),(data!C3745/data!C3746-1)*'inputs and tables'!$K$18+1,1)*IF(AND(J3745=1,'inputs and tables'!$K$15=1),(data!C3746/data!C3745-1)*'inputs and tables'!$K$17+1,1))</f>
        <v>275920166.21741182</v>
      </c>
      <c r="P3746" s="10">
        <f ca="1">(P3745+(IF(K3745&lt;&gt;K3744,(-P3745*'inputs and tables'!$K$22-'inputs and tables'!$K$21)-P3745*'inputs and tables'!$K$22,0)*('inputs and tables'!$K$15+'inputs and tables'!$K$16)))*(IF(AND(K3745=0,'inputs and tables'!$K$16=1),data!C3745/data!C3746,1)*IF(AND(K3745=1,'inputs and tables'!$K$15=1),data!C3746/data!C3745,1))</f>
        <v>255106.02822561562</v>
      </c>
      <c r="R3746" s="36">
        <f ca="1">1-O3746/MAX($O$202:O3746)</f>
        <v>0.40449070574802348</v>
      </c>
      <c r="S3746" s="36">
        <f>1-N3746/MAX($N$202:N3746)</f>
        <v>0.21005327279033337</v>
      </c>
    </row>
    <row r="3747" spans="1:19" x14ac:dyDescent="0.4">
      <c r="A3747" s="17">
        <f t="shared" si="178"/>
        <v>3745</v>
      </c>
      <c r="B3747">
        <v>1743811200</v>
      </c>
      <c r="C3747">
        <v>83498.25</v>
      </c>
      <c r="D3747" s="14">
        <f t="shared" si="176"/>
        <v>45752</v>
      </c>
      <c r="F3747">
        <f ca="1">IF(A3747&lt;$F$2,"",AVERAGE(INDIRECT("C"&amp;A3747-$F$2+3):C3747))</f>
        <v>85865.552045454519</v>
      </c>
      <c r="G3747" s="2">
        <f ca="1">IF(A3747&lt;$G$2,"",IF(A3747=$G$2,AVERAGE(INDIRECT("C"&amp;A3747-$G$2+3):C3747),G3746+(2/($G$2+3))*(C3747-G3746)))</f>
        <v>86822.015752322768</v>
      </c>
      <c r="J3747">
        <f ca="1">IF(F3747="","",IF(C3747&lt;(F3747*(1-'inputs and tables'!$K$14)),0,IF(C3747&gt;(F3747*(1+'inputs and tables'!$K$14)),1,J3746)))</f>
        <v>0</v>
      </c>
      <c r="K3747">
        <f ca="1">IF(G3747="","",IF(C3747&lt;(G3747*(1-'inputs and tables'!$K$14)),0,IF(C3747&gt;(G3747*(1+'inputs and tables'!$K$14)),1,K3746)))</f>
        <v>0</v>
      </c>
      <c r="N3747" s="13">
        <f t="shared" si="177"/>
        <v>300472.30918708909</v>
      </c>
      <c r="O3747" s="10">
        <f ca="1">(O3746+(IF(J3746&lt;&gt;J3745,(-O3746*'inputs and tables'!$K$22-'inputs and tables'!$K$21)-O3746*'inputs and tables'!$K$22,0)*('inputs and tables'!$K$15+'inputs and tables'!$K$16)))*(IF(AND(J3746=0,'inputs and tables'!$K$16=1),(data!C3746/data!C3747-1)*'inputs and tables'!$K$18+1,1)*IF(AND(J3746=1,'inputs and tables'!$K$15=1),(data!C3747/data!C3746-1)*'inputs and tables'!$K$17+1,1))</f>
        <v>277116098.67534649</v>
      </c>
      <c r="P3747" s="10">
        <f ca="1">(P3746+(IF(K3746&lt;&gt;K3745,(-P3746*'inputs and tables'!$K$22-'inputs and tables'!$K$21)-P3746*'inputs and tables'!$K$22,0)*('inputs and tables'!$K$15+'inputs and tables'!$K$16)))*(IF(AND(K3746=0,'inputs and tables'!$K$16=1),data!C3746/data!C3747,1)*IF(AND(K3746=1,'inputs and tables'!$K$15=1),data!C3747/data!C3746,1))</f>
        <v>256211.74508405436</v>
      </c>
      <c r="R3747" s="36">
        <f ca="1">1-O3747/MAX($O$202:O3747)</f>
        <v>0.40190956460215832</v>
      </c>
      <c r="S3747" s="36">
        <f>1-N3747/MAX($N$202:N3747)</f>
        <v>0.21346239602649764</v>
      </c>
    </row>
    <row r="3748" spans="1:19" x14ac:dyDescent="0.4">
      <c r="A3748" s="17">
        <f t="shared" si="178"/>
        <v>3746</v>
      </c>
      <c r="B3748">
        <v>1743897600</v>
      </c>
      <c r="C3748">
        <v>78370.75</v>
      </c>
      <c r="D3748" s="14">
        <f t="shared" si="176"/>
        <v>45753</v>
      </c>
      <c r="F3748">
        <f ca="1">IF(A3748&lt;$F$2,"",AVERAGE(INDIRECT("C"&amp;A3748-$F$2+3):C3748))</f>
        <v>85461.318409090876</v>
      </c>
      <c r="G3748" s="2">
        <f ca="1">IF(A3748&lt;$G$2,"",IF(A3748=$G$2,AVERAGE(INDIRECT("C"&amp;A3748-$G$2+3):C3748),G3747+(2/($G$2+3))*(C3748-G3747)))</f>
        <v>86462.387422436688</v>
      </c>
      <c r="J3748">
        <f ca="1">IF(F3748="","",IF(C3748&lt;(F3748*(1-'inputs and tables'!$K$14)),0,IF(C3748&gt;(F3748*(1+'inputs and tables'!$K$14)),1,J3747)))</f>
        <v>0</v>
      </c>
      <c r="K3748">
        <f ca="1">IF(G3748="","",IF(C3748&lt;(G3748*(1-'inputs and tables'!$K$14)),0,IF(C3748&gt;(G3748*(1+'inputs and tables'!$K$14)),1,K3747)))</f>
        <v>0</v>
      </c>
      <c r="N3748" s="13">
        <f t="shared" si="177"/>
        <v>282020.76361150161</v>
      </c>
      <c r="O3748" s="10">
        <f ca="1">(O3747+(IF(J3747&lt;&gt;J3746,(-O3747*'inputs and tables'!$K$22-'inputs and tables'!$K$21)-O3747*'inputs and tables'!$K$22,0)*('inputs and tables'!$K$15+'inputs and tables'!$K$16)))*(IF(AND(J3747=0,'inputs and tables'!$K$16=1),(data!C3747/data!C3748-1)*'inputs and tables'!$K$18+1,1)*IF(AND(J3747=1,'inputs and tables'!$K$15=1),(data!C3748/data!C3747-1)*'inputs and tables'!$K$17+1,1))</f>
        <v>295246750.68464643</v>
      </c>
      <c r="P3748" s="10">
        <f ca="1">(P3747+(IF(K3747&lt;&gt;K3746,(-P3747*'inputs and tables'!$K$22-'inputs and tables'!$K$21)-P3747*'inputs and tables'!$K$22,0)*('inputs and tables'!$K$15+'inputs and tables'!$K$16)))*(IF(AND(K3747=0,'inputs and tables'!$K$16=1),data!C3747/data!C3748,1)*IF(AND(K3747=1,'inputs and tables'!$K$15=1),data!C3748/data!C3747,1))</f>
        <v>272974.70477141847</v>
      </c>
      <c r="R3748" s="36">
        <f ca="1">1-O3748/MAX($O$202:O3748)</f>
        <v>0.36277878293294574</v>
      </c>
      <c r="S3748" s="36">
        <f>1-N3748/MAX($N$202:N3748)</f>
        <v>0.26176246895466238</v>
      </c>
    </row>
    <row r="3749" spans="1:19" x14ac:dyDescent="0.4">
      <c r="A3749" s="17">
        <f t="shared" si="178"/>
        <v>3747</v>
      </c>
      <c r="B3749">
        <v>1743984000</v>
      </c>
      <c r="C3749">
        <v>79140.009999999995</v>
      </c>
      <c r="D3749" s="14">
        <f t="shared" si="176"/>
        <v>45754</v>
      </c>
      <c r="F3749">
        <f ca="1">IF(A3749&lt;$F$2,"",AVERAGE(INDIRECT("C"&amp;A3749-$F$2+3):C3749))</f>
        <v>85064.9068181818</v>
      </c>
      <c r="G3749" s="2">
        <f ca="1">IF(A3749&lt;$G$2,"",IF(A3749=$G$2,AVERAGE(INDIRECT("C"&amp;A3749-$G$2+3):C3749),G3748+(2/($G$2+3))*(C3749-G3748)))</f>
        <v>86150.796893822364</v>
      </c>
      <c r="J3749">
        <f ca="1">IF(F3749="","",IF(C3749&lt;(F3749*(1-'inputs and tables'!$K$14)),0,IF(C3749&gt;(F3749*(1+'inputs and tables'!$K$14)),1,J3748)))</f>
        <v>0</v>
      </c>
      <c r="K3749">
        <f ca="1">IF(G3749="","",IF(C3749&lt;(G3749*(1-'inputs and tables'!$K$14)),0,IF(C3749&gt;(G3749*(1+'inputs and tables'!$K$14)),1,K3748)))</f>
        <v>0</v>
      </c>
      <c r="N3749" s="13">
        <f t="shared" si="177"/>
        <v>284788.98125157499</v>
      </c>
      <c r="O3749" s="10">
        <f ca="1">(O3748+(IF(J3748&lt;&gt;J3747,(-O3748*'inputs and tables'!$K$22-'inputs and tables'!$K$21)-O3748*'inputs and tables'!$K$22,0)*('inputs and tables'!$K$15+'inputs and tables'!$K$16)))*(IF(AND(J3748=0,'inputs and tables'!$K$16=1),(data!C3748/data!C3749-1)*'inputs and tables'!$K$18+1,1)*IF(AND(J3748=1,'inputs and tables'!$K$15=1),(data!C3749/data!C3748-1)*'inputs and tables'!$K$17+1,1))</f>
        <v>292376881.00138927</v>
      </c>
      <c r="P3749" s="10">
        <f ca="1">(P3748+(IF(K3748&lt;&gt;K3747,(-P3748*'inputs and tables'!$K$22-'inputs and tables'!$K$21)-P3748*'inputs and tables'!$K$22,0)*('inputs and tables'!$K$15+'inputs and tables'!$K$16)))*(IF(AND(K3748=0,'inputs and tables'!$K$16=1),data!C3748/data!C3749,1)*IF(AND(K3748=1,'inputs and tables'!$K$15=1),data!C3749/data!C3748,1))</f>
        <v>270321.32475045993</v>
      </c>
      <c r="R3749" s="36">
        <f ca="1">1-O3749/MAX($O$202:O3749)</f>
        <v>0.36897272697516914</v>
      </c>
      <c r="S3749" s="36">
        <f>1-N3749/MAX($N$202:N3749)</f>
        <v>0.25451618634116269</v>
      </c>
    </row>
    <row r="3750" spans="1:19" x14ac:dyDescent="0.4">
      <c r="A3750" s="17">
        <f t="shared" si="178"/>
        <v>3748</v>
      </c>
      <c r="B3750">
        <v>1744070400</v>
      </c>
      <c r="C3750">
        <v>76251.64</v>
      </c>
      <c r="D3750" s="14">
        <f t="shared" si="176"/>
        <v>45755</v>
      </c>
      <c r="F3750">
        <f ca="1">IF(A3750&lt;$F$2,"",AVERAGE(INDIRECT("C"&amp;A3750-$F$2+3):C3750))</f>
        <v>84610.035454545432</v>
      </c>
      <c r="G3750" s="2">
        <f ca="1">IF(A3750&lt;$G$2,"",IF(A3750=$G$2,AVERAGE(INDIRECT("C"&amp;A3750-$G$2+3):C3750),G3749+(2/($G$2+3))*(C3750-G3749)))</f>
        <v>85729.556174936311</v>
      </c>
      <c r="J3750">
        <f ca="1">IF(F3750="","",IF(C3750&lt;(F3750*(1-'inputs and tables'!$K$14)),0,IF(C3750&gt;(F3750*(1+'inputs and tables'!$K$14)),1,J3749)))</f>
        <v>0</v>
      </c>
      <c r="K3750">
        <f ca="1">IF(G3750="","",IF(C3750&lt;(G3750*(1-'inputs and tables'!$K$14)),0,IF(C3750&gt;(G3750*(1+'inputs and tables'!$K$14)),1,K3749)))</f>
        <v>0</v>
      </c>
      <c r="N3750" s="13">
        <f t="shared" si="177"/>
        <v>274395.04840044683</v>
      </c>
      <c r="O3750" s="10">
        <f ca="1">(O3749+(IF(J3749&lt;&gt;J3748,(-O3749*'inputs and tables'!$K$22-'inputs and tables'!$K$21)-O3749*'inputs and tables'!$K$22,0)*('inputs and tables'!$K$15+'inputs and tables'!$K$16)))*(IF(AND(J3749=0,'inputs and tables'!$K$16=1),(data!C3749/data!C3750-1)*'inputs and tables'!$K$18+1,1)*IF(AND(J3749=1,'inputs and tables'!$K$15=1),(data!C3750/data!C3749-1)*'inputs and tables'!$K$17+1,1))</f>
        <v>303451955.73785371</v>
      </c>
      <c r="P3750" s="10">
        <f ca="1">(P3749+(IF(K3749&lt;&gt;K3748,(-P3749*'inputs and tables'!$K$22-'inputs and tables'!$K$21)-P3749*'inputs and tables'!$K$22,0)*('inputs and tables'!$K$15+'inputs and tables'!$K$16)))*(IF(AND(K3749=0,'inputs and tables'!$K$16=1),data!C3749/data!C3750,1)*IF(AND(K3749=1,'inputs and tables'!$K$15=1),data!C3750/data!C3749,1))</f>
        <v>280560.94720014732</v>
      </c>
      <c r="R3750" s="36">
        <f ca="1">1-O3750/MAX($O$202:O3750)</f>
        <v>0.34506976246730114</v>
      </c>
      <c r="S3750" s="36">
        <f>1-N3750/MAX($N$202:N3750)</f>
        <v>0.28172408134721305</v>
      </c>
    </row>
    <row r="3751" spans="1:19" x14ac:dyDescent="0.4">
      <c r="A3751" s="17">
        <f t="shared" si="178"/>
        <v>3749</v>
      </c>
      <c r="B3751">
        <v>1744156800</v>
      </c>
      <c r="C3751">
        <v>82594.75</v>
      </c>
      <c r="D3751" s="14">
        <f t="shared" si="176"/>
        <v>45756</v>
      </c>
      <c r="F3751">
        <f ca="1">IF(A3751&lt;$F$2,"",AVERAGE(INDIRECT("C"&amp;A3751-$F$2+3):C3751))</f>
        <v>84407.397499999977</v>
      </c>
      <c r="G3751" s="2">
        <f ca="1">IF(A3751&lt;$G$2,"",IF(A3751=$G$2,AVERAGE(INDIRECT("C"&amp;A3751-$G$2+3):C3751),G3750+(2/($G$2+3))*(C3751-G3750)))</f>
        <v>85596.160167492213</v>
      </c>
      <c r="J3751">
        <f ca="1">IF(F3751="","",IF(C3751&lt;(F3751*(1-'inputs and tables'!$K$14)),0,IF(C3751&gt;(F3751*(1+'inputs and tables'!$K$14)),1,J3750)))</f>
        <v>0</v>
      </c>
      <c r="K3751">
        <f ca="1">IF(G3751="","",IF(C3751&lt;(G3751*(1-'inputs and tables'!$K$14)),0,IF(C3751&gt;(G3751*(1+'inputs and tables'!$K$14)),1,K3750)))</f>
        <v>0</v>
      </c>
      <c r="N3751" s="13">
        <f t="shared" si="177"/>
        <v>297221.02270682715</v>
      </c>
      <c r="O3751" s="10">
        <f ca="1">(O3750+(IF(J3750&lt;&gt;J3749,(-O3750*'inputs and tables'!$K$22-'inputs and tables'!$K$21)-O3750*'inputs and tables'!$K$22,0)*('inputs and tables'!$K$15+'inputs and tables'!$K$16)))*(IF(AND(J3750=0,'inputs and tables'!$K$16=1),(data!C3750/data!C3751-1)*'inputs and tables'!$K$18+1,1)*IF(AND(J3750=1,'inputs and tables'!$K$15=1),(data!C3751/data!C3750-1)*'inputs and tables'!$K$17+1,1))</f>
        <v>280147458.35805249</v>
      </c>
      <c r="P3751" s="10">
        <f ca="1">(P3750+(IF(K3750&lt;&gt;K3749,(-P3750*'inputs and tables'!$K$22-'inputs and tables'!$K$21)-P3750*'inputs and tables'!$K$22,0)*('inputs and tables'!$K$15+'inputs and tables'!$K$16)))*(IF(AND(K3750=0,'inputs and tables'!$K$16=1),data!C3750/data!C3751,1)*IF(AND(K3750=1,'inputs and tables'!$K$15=1),data!C3751/data!C3750,1))</f>
        <v>259014.43304767724</v>
      </c>
      <c r="R3751" s="36">
        <f ca="1">1-O3751/MAX($O$202:O3751)</f>
        <v>0.39536708207897175</v>
      </c>
      <c r="S3751" s="36">
        <f>1-N3751/MAX($N$202:N3751)</f>
        <v>0.22197319385986602</v>
      </c>
    </row>
    <row r="3752" spans="1:19" x14ac:dyDescent="0.4">
      <c r="A3752" s="17">
        <f t="shared" si="178"/>
        <v>3750</v>
      </c>
      <c r="B3752">
        <v>1744243200</v>
      </c>
      <c r="C3752">
        <v>79552.34</v>
      </c>
      <c r="D3752" s="14">
        <f t="shared" si="176"/>
        <v>45757</v>
      </c>
      <c r="F3752">
        <f ca="1">IF(A3752&lt;$F$2,"",AVERAGE(INDIRECT("C"&amp;A3752-$F$2+3):C3752))</f>
        <v>84202.138409090898</v>
      </c>
      <c r="G3752" s="2">
        <f ca="1">IF(A3752&lt;$G$2,"",IF(A3752=$G$2,AVERAGE(INDIRECT("C"&amp;A3752-$G$2+3):C3752),G3751+(2/($G$2+3))*(C3752-G3751)))</f>
        <v>85338.976330577658</v>
      </c>
      <c r="J3752">
        <f ca="1">IF(F3752="","",IF(C3752&lt;(F3752*(1-'inputs and tables'!$K$14)),0,IF(C3752&gt;(F3752*(1+'inputs and tables'!$K$14)),1,J3751)))</f>
        <v>0</v>
      </c>
      <c r="K3752">
        <f ca="1">IF(G3752="","",IF(C3752&lt;(G3752*(1-'inputs and tables'!$K$14)),0,IF(C3752&gt;(G3752*(1+'inputs and tables'!$K$14)),1,K3751)))</f>
        <v>0</v>
      </c>
      <c r="N3752" s="13">
        <f t="shared" si="177"/>
        <v>286272.76980100106</v>
      </c>
      <c r="O3752" s="10">
        <f ca="1">(O3751+(IF(J3751&lt;&gt;J3750,(-O3751*'inputs and tables'!$K$22-'inputs and tables'!$K$21)-O3751*'inputs and tables'!$K$22,0)*('inputs and tables'!$K$15+'inputs and tables'!$K$16)))*(IF(AND(J3751=0,'inputs and tables'!$K$16=1),(data!C3751/data!C3752-1)*'inputs and tables'!$K$18+1,1)*IF(AND(J3751=1,'inputs and tables'!$K$15=1),(data!C3752/data!C3751-1)*'inputs and tables'!$K$17+1,1))</f>
        <v>290861454.05928671</v>
      </c>
      <c r="P3752" s="10">
        <f ca="1">(P3751+(IF(K3751&lt;&gt;K3750,(-P3751*'inputs and tables'!$K$22-'inputs and tables'!$K$21)-P3751*'inputs and tables'!$K$22,0)*('inputs and tables'!$K$15+'inputs and tables'!$K$16)))*(IF(AND(K3751=0,'inputs and tables'!$K$16=1),data!C3751/data!C3752,1)*IF(AND(K3751=1,'inputs and tables'!$K$15=1),data!C3752/data!C3751,1))</f>
        <v>268920.21459035197</v>
      </c>
      <c r="R3752" s="36">
        <f ca="1">1-O3752/MAX($O$202:O3752)</f>
        <v>0.372243422412743</v>
      </c>
      <c r="S3752" s="36">
        <f>1-N3752/MAX($N$202:N3752)</f>
        <v>0.25063211631279203</v>
      </c>
    </row>
    <row r="3753" spans="1:19" x14ac:dyDescent="0.4">
      <c r="A3753" s="17">
        <f t="shared" si="178"/>
        <v>3751</v>
      </c>
      <c r="B3753">
        <v>1744329600</v>
      </c>
      <c r="C3753">
        <v>83380.47</v>
      </c>
      <c r="D3753" s="14">
        <f t="shared" si="176"/>
        <v>45758</v>
      </c>
      <c r="F3753">
        <f ca="1">IF(A3753&lt;$F$2,"",AVERAGE(INDIRECT("C"&amp;A3753-$F$2+3):C3753))</f>
        <v>84185.517727272716</v>
      </c>
      <c r="G3753" s="2">
        <f ca="1">IF(A3753&lt;$G$2,"",IF(A3753=$G$2,AVERAGE(INDIRECT("C"&amp;A3753-$G$2+3):C3753),G3752+(2/($G$2+3))*(C3753-G3752)))</f>
        <v>85255.635635659462</v>
      </c>
      <c r="J3753">
        <f ca="1">IF(F3753="","",IF(C3753&lt;(F3753*(1-'inputs and tables'!$K$14)),0,IF(C3753&gt;(F3753*(1+'inputs and tables'!$K$14)),1,J3752)))</f>
        <v>0</v>
      </c>
      <c r="K3753">
        <f ca="1">IF(G3753="","",IF(C3753&lt;(G3753*(1-'inputs and tables'!$K$14)),0,IF(C3753&gt;(G3753*(1+'inputs and tables'!$K$14)),1,K3752)))</f>
        <v>0</v>
      </c>
      <c r="N3753" s="13">
        <f t="shared" si="177"/>
        <v>300048.47241714416</v>
      </c>
      <c r="O3753" s="10">
        <f ca="1">(O3752+(IF(J3752&lt;&gt;J3751,(-O3752*'inputs and tables'!$K$22-'inputs and tables'!$K$21)-O3752*'inputs and tables'!$K$22,0)*('inputs and tables'!$K$15+'inputs and tables'!$K$16)))*(IF(AND(J3752=0,'inputs and tables'!$K$16=1),(data!C3752/data!C3753-1)*'inputs and tables'!$K$18+1,1)*IF(AND(J3752=1,'inputs and tables'!$K$15=1),(data!C3753/data!C3752-1)*'inputs and tables'!$K$17+1,1))</f>
        <v>277507542.06852943</v>
      </c>
      <c r="P3753" s="10">
        <f ca="1">(P3752+(IF(K3752&lt;&gt;K3751,(-P3752*'inputs and tables'!$K$22-'inputs and tables'!$K$21)-P3752*'inputs and tables'!$K$22,0)*('inputs and tables'!$K$15+'inputs and tables'!$K$16)))*(IF(AND(K3752=0,'inputs and tables'!$K$16=1),data!C3752/data!C3753,1)*IF(AND(K3752=1,'inputs and tables'!$K$15=1),data!C3753/data!C3752,1))</f>
        <v>256573.65980264489</v>
      </c>
      <c r="R3753" s="36">
        <f ca="1">1-O3753/MAX($O$202:O3753)</f>
        <v>0.40106472537924232</v>
      </c>
      <c r="S3753" s="36">
        <f>1-N3753/MAX($N$202:N3753)</f>
        <v>0.21457186118290505</v>
      </c>
    </row>
    <row r="3754" spans="1:19" x14ac:dyDescent="0.4">
      <c r="A3754" s="17">
        <f t="shared" si="178"/>
        <v>3752</v>
      </c>
      <c r="B3754">
        <v>1744416000</v>
      </c>
      <c r="C3754">
        <v>85271.01</v>
      </c>
      <c r="D3754" s="14">
        <f t="shared" si="176"/>
        <v>45759</v>
      </c>
      <c r="F3754">
        <f ca="1">IF(A3754&lt;$F$2,"",AVERAGE(INDIRECT("C"&amp;A3754-$F$2+3):C3754))</f>
        <v>84200.195454545435</v>
      </c>
      <c r="G3754" s="2">
        <f ca="1">IF(A3754&lt;$G$2,"",IF(A3754=$G$2,AVERAGE(INDIRECT("C"&amp;A3754-$G$2+3):C3754),G3753+(2/($G$2+3))*(C3754-G3753)))</f>
        <v>85256.289863929269</v>
      </c>
      <c r="J3754">
        <f ca="1">IF(F3754="","",IF(C3754&lt;(F3754*(1-'inputs and tables'!$K$14)),0,IF(C3754&gt;(F3754*(1+'inputs and tables'!$K$14)),1,J3753)))</f>
        <v>1</v>
      </c>
      <c r="K3754">
        <f ca="1">IF(G3754="","",IF(C3754&lt;(G3754*(1-'inputs and tables'!$K$14)),0,IF(C3754&gt;(G3754*(1+'inputs and tables'!$K$14)),1,K3753)))</f>
        <v>1</v>
      </c>
      <c r="N3754" s="13">
        <f t="shared" si="177"/>
        <v>306851.66792615852</v>
      </c>
      <c r="O3754" s="10">
        <f ca="1">(O3753+(IF(J3753&lt;&gt;J3752,(-O3753*'inputs and tables'!$K$22-'inputs and tables'!$K$21)-O3753*'inputs and tables'!$K$22,0)*('inputs and tables'!$K$15+'inputs and tables'!$K$16)))*(IF(AND(J3753=0,'inputs and tables'!$K$16=1),(data!C3753/data!C3754-1)*'inputs and tables'!$K$18+1,1)*IF(AND(J3753=1,'inputs and tables'!$K$15=1),(data!C3754/data!C3753-1)*'inputs and tables'!$K$17+1,1))</f>
        <v>271354933.94787699</v>
      </c>
      <c r="P3754" s="10">
        <f ca="1">(P3753+(IF(K3753&lt;&gt;K3752,(-P3753*'inputs and tables'!$K$22-'inputs and tables'!$K$21)-P3753*'inputs and tables'!$K$22,0)*('inputs and tables'!$K$15+'inputs and tables'!$K$16)))*(IF(AND(K3753=0,'inputs and tables'!$K$16=1),data!C3753/data!C3754,1)*IF(AND(K3753=1,'inputs and tables'!$K$15=1),data!C3754/data!C3753,1))</f>
        <v>250885.17591107034</v>
      </c>
      <c r="R3754" s="36">
        <f ca="1">1-O3754/MAX($O$202:O3754)</f>
        <v>0.41434369432873086</v>
      </c>
      <c r="S3754" s="36">
        <f>1-N3754/MAX($N$202:N3754)</f>
        <v>0.19676333463515028</v>
      </c>
    </row>
    <row r="3755" spans="1:19" x14ac:dyDescent="0.4">
      <c r="A3755" s="17">
        <f t="shared" si="178"/>
        <v>3753</v>
      </c>
      <c r="B3755">
        <v>1744502400</v>
      </c>
      <c r="C3755">
        <v>83733.070000000007</v>
      </c>
      <c r="D3755" s="14">
        <f t="shared" si="176"/>
        <v>45760</v>
      </c>
      <c r="F3755">
        <f ca="1">IF(A3755&lt;$F$2,"",AVERAGE(INDIRECT("C"&amp;A3755-$F$2+3):C3755))</f>
        <v>84187.362272727245</v>
      </c>
      <c r="G3755" s="2">
        <f ca="1">IF(A3755&lt;$G$2,"",IF(A3755=$G$2,AVERAGE(INDIRECT("C"&amp;A3755-$G$2+3):C3755),G3754+(2/($G$2+3))*(C3755-G3754)))</f>
        <v>85191.471997379092</v>
      </c>
      <c r="J3755">
        <f ca="1">IF(F3755="","",IF(C3755&lt;(F3755*(1-'inputs and tables'!$K$14)),0,IF(C3755&gt;(F3755*(1+'inputs and tables'!$K$14)),1,J3754)))</f>
        <v>0</v>
      </c>
      <c r="K3755">
        <f ca="1">IF(G3755="","",IF(C3755&lt;(G3755*(1-'inputs and tables'!$K$14)),0,IF(C3755&gt;(G3755*(1+'inputs and tables'!$K$14)),1,K3754)))</f>
        <v>0</v>
      </c>
      <c r="N3755" s="13">
        <f t="shared" si="177"/>
        <v>301317.31980280043</v>
      </c>
      <c r="O3755" s="10">
        <f ca="1">(O3754+(IF(J3754&lt;&gt;J3753,(-O3754*'inputs and tables'!$K$22-'inputs and tables'!$K$21)-O3754*'inputs and tables'!$K$22,0)*('inputs and tables'!$K$15+'inputs and tables'!$K$16)))*(IF(AND(J3754=0,'inputs and tables'!$K$16=1),(data!C3754/data!C3755-1)*'inputs and tables'!$K$18+1,1)*IF(AND(J3754=1,'inputs and tables'!$K$15=1),(data!C3755/data!C3754-1)*'inputs and tables'!$K$17+1,1))</f>
        <v>259822449.9260394</v>
      </c>
      <c r="P3755" s="10">
        <f ca="1">(P3754+(IF(K3754&lt;&gt;K3753,(-P3754*'inputs and tables'!$K$22-'inputs and tables'!$K$21)-P3754*'inputs and tables'!$K$22,0)*('inputs and tables'!$K$15+'inputs and tables'!$K$16)))*(IF(AND(K3754=0,'inputs and tables'!$K$16=1),data!C3754/data!C3755,1)*IF(AND(K3754=1,'inputs and tables'!$K$15=1),data!C3755/data!C3754,1))</f>
        <v>245867.51376031458</v>
      </c>
      <c r="R3755" s="36">
        <f ca="1">1-O3755/MAX($O$202:O3755)</f>
        <v>0.43923387004501124</v>
      </c>
      <c r="S3755" s="36">
        <f>1-N3755/MAX($N$202:N3755)</f>
        <v>0.21125043637267171</v>
      </c>
    </row>
    <row r="3756" spans="1:19" x14ac:dyDescent="0.4">
      <c r="A3756" s="17">
        <f t="shared" si="178"/>
        <v>3754</v>
      </c>
      <c r="B3756">
        <v>1744588800</v>
      </c>
      <c r="C3756">
        <v>84590.36</v>
      </c>
      <c r="D3756" s="14">
        <f t="shared" si="176"/>
        <v>45761</v>
      </c>
      <c r="F3756">
        <f ca="1">IF(A3756&lt;$F$2,"",AVERAGE(INDIRECT("C"&amp;A3756-$F$2+3):C3756))</f>
        <v>84154.898636363621</v>
      </c>
      <c r="G3756" s="2">
        <f ca="1">IF(A3756&lt;$G$2,"",IF(A3756=$G$2,AVERAGE(INDIRECT("C"&amp;A3756-$G$2+3):C3756),G3755+(2/($G$2+3))*(C3756-G3755)))</f>
        <v>85165.892763448064</v>
      </c>
      <c r="J3756">
        <f ca="1">IF(F3756="","",IF(C3756&lt;(F3756*(1-'inputs and tables'!$K$14)),0,IF(C3756&gt;(F3756*(1+'inputs and tables'!$K$14)),1,J3755)))</f>
        <v>1</v>
      </c>
      <c r="K3756">
        <f ca="1">IF(G3756="","",IF(C3756&lt;(G3756*(1-'inputs and tables'!$K$14)),0,IF(C3756&gt;(G3756*(1+'inputs and tables'!$K$14)),1,K3755)))</f>
        <v>0</v>
      </c>
      <c r="N3756" s="13">
        <f t="shared" si="177"/>
        <v>304402.31746374536</v>
      </c>
      <c r="O3756" s="10">
        <f ca="1">(O3755+(IF(J3755&lt;&gt;J3754,(-O3755*'inputs and tables'!$K$22-'inputs and tables'!$K$21)-O3755*'inputs and tables'!$K$22,0)*('inputs and tables'!$K$15+'inputs and tables'!$K$16)))*(IF(AND(J3755=0,'inputs and tables'!$K$16=1),(data!C3755/data!C3756-1)*'inputs and tables'!$K$18+1,1)*IF(AND(J3755=1,'inputs and tables'!$K$15=1),(data!C3756/data!C3755-1)*'inputs and tables'!$K$17+1,1))</f>
        <v>256674873.17058465</v>
      </c>
      <c r="P3756" s="10">
        <f ca="1">(P3755+(IF(K3755&lt;&gt;K3754,(-P3755*'inputs and tables'!$K$22-'inputs and tables'!$K$21)-P3755*'inputs and tables'!$K$22,0)*('inputs and tables'!$K$15+'inputs and tables'!$K$16)))*(IF(AND(K3755=0,'inputs and tables'!$K$16=1),data!C3755/data!C3756,1)*IF(AND(K3755=1,'inputs and tables'!$K$15=1),data!C3756/data!C3755,1))</f>
        <v>242888.99180636599</v>
      </c>
      <c r="R3756" s="36">
        <f ca="1">1-O3756/MAX($O$202:O3756)</f>
        <v>0.44602718000107966</v>
      </c>
      <c r="S3756" s="36">
        <f>1-N3756/MAX($N$202:N3756)</f>
        <v>0.20317492793374714</v>
      </c>
    </row>
    <row r="3757" spans="1:19" x14ac:dyDescent="0.4">
      <c r="A3757" s="17">
        <f t="shared" si="178"/>
        <v>3755</v>
      </c>
      <c r="B3757">
        <v>1744675200</v>
      </c>
      <c r="C3757">
        <v>83629.78</v>
      </c>
      <c r="D3757" s="14">
        <f t="shared" si="176"/>
        <v>45762</v>
      </c>
      <c r="F3757">
        <f ca="1">IF(A3757&lt;$F$2,"",AVERAGE(INDIRECT("C"&amp;A3757-$F$2+3):C3757))</f>
        <v>83913.178181818163</v>
      </c>
      <c r="G3757" s="2">
        <f ca="1">IF(A3757&lt;$G$2,"",IF(A3757=$G$2,AVERAGE(INDIRECT("C"&amp;A3757-$G$2+3):C3757),G3756+(2/($G$2+3))*(C3757-G3756)))</f>
        <v>85100.526262875806</v>
      </c>
      <c r="J3757">
        <f ca="1">IF(F3757="","",IF(C3757&lt;(F3757*(1-'inputs and tables'!$K$14)),0,IF(C3757&gt;(F3757*(1+'inputs and tables'!$K$14)),1,J3756)))</f>
        <v>0</v>
      </c>
      <c r="K3757">
        <f ca="1">IF(G3757="","",IF(C3757&lt;(G3757*(1-'inputs and tables'!$K$14)),0,IF(C3757&gt;(G3757*(1+'inputs and tables'!$K$14)),1,K3756)))</f>
        <v>0</v>
      </c>
      <c r="N3757" s="13">
        <f t="shared" si="177"/>
        <v>300945.62596710998</v>
      </c>
      <c r="O3757" s="10">
        <f ca="1">(O3756+(IF(J3756&lt;&gt;J3755,(-O3756*'inputs and tables'!$K$22-'inputs and tables'!$K$21)-O3756*'inputs and tables'!$K$22,0)*('inputs and tables'!$K$15+'inputs and tables'!$K$16)))*(IF(AND(J3756=0,'inputs and tables'!$K$16=1),(data!C3756/data!C3757-1)*'inputs and tables'!$K$18+1,1)*IF(AND(J3756=1,'inputs and tables'!$K$15=1),(data!C3757/data!C3756-1)*'inputs and tables'!$K$17+1,1))</f>
        <v>249616531.99277973</v>
      </c>
      <c r="P3757" s="10">
        <f ca="1">(P3756+(IF(K3756&lt;&gt;K3755,(-P3756*'inputs and tables'!$K$22-'inputs and tables'!$K$21)-P3756*'inputs and tables'!$K$22,0)*('inputs and tables'!$K$15+'inputs and tables'!$K$16)))*(IF(AND(K3756=0,'inputs and tables'!$K$16=1),data!C3756/data!C3757,1)*IF(AND(K3756=1,'inputs and tables'!$K$15=1),data!C3757/data!C3756,1))</f>
        <v>245678.83900851526</v>
      </c>
      <c r="R3757" s="36">
        <f ca="1">1-O3757/MAX($O$202:O3757)</f>
        <v>0.46126096240635794</v>
      </c>
      <c r="S3757" s="36">
        <f>1-N3757/MAX($N$202:N3757)</f>
        <v>0.21222340849022425</v>
      </c>
    </row>
    <row r="3758" spans="1:19" x14ac:dyDescent="0.4">
      <c r="A3758" s="17">
        <f t="shared" si="178"/>
        <v>3756</v>
      </c>
      <c r="B3758">
        <v>1744761600</v>
      </c>
      <c r="C3758">
        <v>84028.72</v>
      </c>
      <c r="D3758" s="14">
        <f t="shared" si="176"/>
        <v>45763</v>
      </c>
      <c r="F3758">
        <f ca="1">IF(A3758&lt;$F$2,"",AVERAGE(INDIRECT("C"&amp;A3758-$F$2+3):C3758))</f>
        <v>83864.714999999982</v>
      </c>
      <c r="G3758" s="2">
        <f ca="1">IF(A3758&lt;$G$2,"",IF(A3758=$G$2,AVERAGE(INDIRECT("C"&amp;A3758-$G$2+3):C3758),G3757+(2/($G$2+3))*(C3758-G3757)))</f>
        <v>85054.917485732149</v>
      </c>
      <c r="J3758">
        <f ca="1">IF(F3758="","",IF(C3758&lt;(F3758*(1-'inputs and tables'!$K$14)),0,IF(C3758&gt;(F3758*(1+'inputs and tables'!$K$14)),1,J3757)))</f>
        <v>1</v>
      </c>
      <c r="K3758">
        <f ca="1">IF(G3758="","",IF(C3758&lt;(G3758*(1-'inputs and tables'!$K$14)),0,IF(C3758&gt;(G3758*(1+'inputs and tables'!$K$14)),1,K3757)))</f>
        <v>0</v>
      </c>
      <c r="N3758" s="13">
        <f t="shared" si="177"/>
        <v>302381.22998308757</v>
      </c>
      <c r="O3758" s="10">
        <f ca="1">(O3757+(IF(J3757&lt;&gt;J3756,(-O3757*'inputs and tables'!$K$22-'inputs and tables'!$K$21)-O3757*'inputs and tables'!$K$22,0)*('inputs and tables'!$K$15+'inputs and tables'!$K$16)))*(IF(AND(J3757=0,'inputs and tables'!$K$16=1),(data!C3757/data!C3758-1)*'inputs and tables'!$K$18+1,1)*IF(AND(J3757=1,'inputs and tables'!$K$15=1),(data!C3758/data!C3757-1)*'inputs and tables'!$K$17+1,1))</f>
        <v>247934574.07906833</v>
      </c>
      <c r="P3758" s="10">
        <f ca="1">(P3757+(IF(K3757&lt;&gt;K3756,(-P3757*'inputs and tables'!$K$22-'inputs and tables'!$K$21)-P3757*'inputs and tables'!$K$22,0)*('inputs and tables'!$K$15+'inputs and tables'!$K$16)))*(IF(AND(K3757=0,'inputs and tables'!$K$16=1),data!C3757/data!C3758,1)*IF(AND(K3757=1,'inputs and tables'!$K$15=1),data!C3758/data!C3757,1))</f>
        <v>244512.43880589338</v>
      </c>
      <c r="R3758" s="36">
        <f ca="1">1-O3758/MAX($O$202:O3758)</f>
        <v>0.46489107608701796</v>
      </c>
      <c r="S3758" s="36">
        <f>1-N3758/MAX($N$202:N3758)</f>
        <v>0.20846546971031932</v>
      </c>
    </row>
    <row r="3759" spans="1:19" x14ac:dyDescent="0.4">
      <c r="A3759" s="17">
        <f t="shared" si="178"/>
        <v>3757</v>
      </c>
      <c r="B3759">
        <v>1744848000</v>
      </c>
      <c r="C3759">
        <v>84961.97</v>
      </c>
      <c r="D3759" s="14">
        <f t="shared" si="176"/>
        <v>45764</v>
      </c>
      <c r="F3759">
        <f ca="1">IF(A3759&lt;$F$2,"",AVERAGE(INDIRECT("C"&amp;A3759-$F$2+3):C3759))</f>
        <v>83812.715227272725</v>
      </c>
      <c r="G3759" s="2">
        <f ca="1">IF(A3759&lt;$G$2,"",IF(A3759=$G$2,AVERAGE(INDIRECT("C"&amp;A3759-$G$2+3):C3759),G3758+(2/($G$2+3))*(C3759-G3758)))</f>
        <v>85050.962273573328</v>
      </c>
      <c r="J3759">
        <f ca="1">IF(F3759="","",IF(C3759&lt;(F3759*(1-'inputs and tables'!$K$14)),0,IF(C3759&gt;(F3759*(1+'inputs and tables'!$K$14)),1,J3758)))</f>
        <v>1</v>
      </c>
      <c r="K3759">
        <f ca="1">IF(G3759="","",IF(C3759&lt;(G3759*(1-'inputs and tables'!$K$14)),0,IF(C3759&gt;(G3759*(1+'inputs and tables'!$K$14)),1,K3758)))</f>
        <v>0</v>
      </c>
      <c r="N3759" s="13">
        <f t="shared" si="177"/>
        <v>305739.57321242295</v>
      </c>
      <c r="O3759" s="10">
        <f ca="1">(O3758+(IF(J3758&lt;&gt;J3757,(-O3758*'inputs and tables'!$K$22-'inputs and tables'!$K$21)-O3758*'inputs and tables'!$K$22,0)*('inputs and tables'!$K$15+'inputs and tables'!$K$16)))*(IF(AND(J3758=0,'inputs and tables'!$K$16=1),(data!C3758/data!C3759-1)*'inputs and tables'!$K$18+1,1)*IF(AND(J3758=1,'inputs and tables'!$K$15=1),(data!C3759/data!C3758-1)*'inputs and tables'!$K$17+1,1))</f>
        <v>253622006.13551906</v>
      </c>
      <c r="P3759" s="10">
        <f ca="1">(P3758+(IF(K3758&lt;&gt;K3757,(-P3758*'inputs and tables'!$K$22-'inputs and tables'!$K$21)-P3758*'inputs and tables'!$K$22,0)*('inputs and tables'!$K$15+'inputs and tables'!$K$16)))*(IF(AND(K3758=0,'inputs and tables'!$K$16=1),data!C3758/data!C3759,1)*IF(AND(K3758=1,'inputs and tables'!$K$15=1),data!C3759/data!C3758,1))</f>
        <v>241826.63439816132</v>
      </c>
      <c r="R3759" s="36">
        <f ca="1">1-O3759/MAX($O$202:O3759)</f>
        <v>0.45261608112570617</v>
      </c>
      <c r="S3759" s="36">
        <f>1-N3759/MAX($N$202:N3759)</f>
        <v>0.19967443254596828</v>
      </c>
    </row>
    <row r="3760" spans="1:19" x14ac:dyDescent="0.4">
      <c r="A3760" s="17">
        <f t="shared" si="178"/>
        <v>3758</v>
      </c>
      <c r="B3760">
        <v>1744934400</v>
      </c>
      <c r="C3760">
        <v>84466.47</v>
      </c>
      <c r="D3760" s="14">
        <f t="shared" si="176"/>
        <v>45765</v>
      </c>
      <c r="F3760">
        <f ca="1">IF(A3760&lt;$F$2,"",AVERAGE(INDIRECT("C"&amp;A3760-$F$2+3):C3760))</f>
        <v>83673.232045454541</v>
      </c>
      <c r="G3760" s="2">
        <f ca="1">IF(A3760&lt;$G$2,"",IF(A3760=$G$2,AVERAGE(INDIRECT("C"&amp;A3760-$G$2+3):C3760),G3759+(2/($G$2+3))*(C3760-G3759)))</f>
        <v>85026.090261931909</v>
      </c>
      <c r="J3760">
        <f ca="1">IF(F3760="","",IF(C3760&lt;(F3760*(1-'inputs and tables'!$K$14)),0,IF(C3760&gt;(F3760*(1+'inputs and tables'!$K$14)),1,J3759)))</f>
        <v>1</v>
      </c>
      <c r="K3760">
        <f ca="1">IF(G3760="","",IF(C3760&lt;(G3760*(1-'inputs and tables'!$K$14)),0,IF(C3760&gt;(G3760*(1+'inputs and tables'!$K$14)),1,K3759)))</f>
        <v>0</v>
      </c>
      <c r="N3760" s="13">
        <f t="shared" si="177"/>
        <v>303956.49357659585</v>
      </c>
      <c r="O3760" s="10">
        <f ca="1">(O3759+(IF(J3759&lt;&gt;J3758,(-O3759*'inputs and tables'!$K$22-'inputs and tables'!$K$21)-O3759*'inputs and tables'!$K$22,0)*('inputs and tables'!$K$15+'inputs and tables'!$K$16)))*(IF(AND(J3759=0,'inputs and tables'!$K$16=1),(data!C3759/data!C3760-1)*'inputs and tables'!$K$18+1,1)*IF(AND(J3759=1,'inputs and tables'!$K$15=1),(data!C3760/data!C3759-1)*'inputs and tables'!$K$17+1,1))</f>
        <v>250293966.14197451</v>
      </c>
      <c r="P3760" s="10">
        <f ca="1">(P3759+(IF(K3759&lt;&gt;K3758,(-P3759*'inputs and tables'!$K$22-'inputs and tables'!$K$21)-P3759*'inputs and tables'!$K$22,0)*('inputs and tables'!$K$15+'inputs and tables'!$K$16)))*(IF(AND(K3759=0,'inputs and tables'!$K$16=1),data!C3759/data!C3760,1)*IF(AND(K3759=1,'inputs and tables'!$K$15=1),data!C3760/data!C3759,1))</f>
        <v>243245.2457991621</v>
      </c>
      <c r="R3760" s="36">
        <f ca="1">1-O3760/MAX($O$202:O3760)</f>
        <v>0.45979887887103821</v>
      </c>
      <c r="S3760" s="36">
        <f>1-N3760/MAX($N$202:N3760)</f>
        <v>0.20434194812586204</v>
      </c>
    </row>
    <row r="3761" spans="1:19" x14ac:dyDescent="0.4">
      <c r="A3761" s="17">
        <f t="shared" si="178"/>
        <v>3759</v>
      </c>
      <c r="B3761">
        <v>1745020800</v>
      </c>
      <c r="C3761">
        <v>85074.99</v>
      </c>
      <c r="D3761" s="14">
        <f t="shared" si="176"/>
        <v>45766</v>
      </c>
      <c r="F3761">
        <f ca="1">IF(A3761&lt;$F$2,"",AVERAGE(INDIRECT("C"&amp;A3761-$F$2+3):C3761))</f>
        <v>83563.076136363641</v>
      </c>
      <c r="G3761" s="2">
        <f ca="1">IF(A3761&lt;$G$2,"",IF(A3761=$G$2,AVERAGE(INDIRECT("C"&amp;A3761-$G$2+3):C3761),G3760+(2/($G$2+3))*(C3761-G3760)))</f>
        <v>85028.171101849701</v>
      </c>
      <c r="J3761">
        <f ca="1">IF(F3761="","",IF(C3761&lt;(F3761*(1-'inputs and tables'!$K$14)),0,IF(C3761&gt;(F3761*(1+'inputs and tables'!$K$14)),1,J3760)))</f>
        <v>1</v>
      </c>
      <c r="K3761">
        <f ca="1">IF(G3761="","",IF(C3761&lt;(G3761*(1-'inputs and tables'!$K$14)),0,IF(C3761&gt;(G3761*(1+'inputs and tables'!$K$14)),1,K3760)))</f>
        <v>1</v>
      </c>
      <c r="N3761" s="13">
        <f t="shared" si="177"/>
        <v>306146.28090251616</v>
      </c>
      <c r="O3761" s="10">
        <f ca="1">(O3760+(IF(J3760&lt;&gt;J3759,(-O3760*'inputs and tables'!$K$22-'inputs and tables'!$K$21)-O3760*'inputs and tables'!$K$22,0)*('inputs and tables'!$K$15+'inputs and tables'!$K$16)))*(IF(AND(J3760=0,'inputs and tables'!$K$16=1),(data!C3760/data!C3761-1)*'inputs and tables'!$K$18+1,1)*IF(AND(J3760=1,'inputs and tables'!$K$15=1),(data!C3761/data!C3760-1)*'inputs and tables'!$K$17+1,1))</f>
        <v>254351138.05436298</v>
      </c>
      <c r="P3761" s="10">
        <f ca="1">(P3760+(IF(K3760&lt;&gt;K3759,(-P3760*'inputs and tables'!$K$22-'inputs and tables'!$K$21)-P3760*'inputs and tables'!$K$22,0)*('inputs and tables'!$K$15+'inputs and tables'!$K$16)))*(IF(AND(K3760=0,'inputs and tables'!$K$16=1),data!C3760/data!C3761,1)*IF(AND(K3760=1,'inputs and tables'!$K$15=1),data!C3761/data!C3760,1))</f>
        <v>241505.37375246885</v>
      </c>
      <c r="R3761" s="36">
        <f ca="1">1-O3761/MAX($O$202:O3761)</f>
        <v>0.45104242001800299</v>
      </c>
      <c r="S3761" s="36">
        <f>1-N3761/MAX($N$202:N3761)</f>
        <v>0.19860980568251796</v>
      </c>
    </row>
    <row r="3762" spans="1:19" x14ac:dyDescent="0.4">
      <c r="A3762" s="17">
        <f t="shared" si="178"/>
        <v>3760</v>
      </c>
      <c r="B3762">
        <v>1745107200</v>
      </c>
      <c r="C3762">
        <v>85177.34</v>
      </c>
      <c r="D3762" s="14">
        <f t="shared" si="176"/>
        <v>45767</v>
      </c>
      <c r="F3762">
        <f ca="1">IF(A3762&lt;$F$2,"",AVERAGE(INDIRECT("C"&amp;A3762-$F$2+3):C3762))</f>
        <v>83527.175227272732</v>
      </c>
      <c r="G3762" s="2">
        <f ca="1">IF(A3762&lt;$G$2,"",IF(A3762=$G$2,AVERAGE(INDIRECT("C"&amp;A3762-$G$2+3):C3762),G3761+(2/($G$2+3))*(C3762-G3761)))</f>
        <v>85034.518714536942</v>
      </c>
      <c r="J3762">
        <f ca="1">IF(F3762="","",IF(C3762&lt;(F3762*(1-'inputs and tables'!$K$14)),0,IF(C3762&gt;(F3762*(1+'inputs and tables'!$K$14)),1,J3761)))</f>
        <v>1</v>
      </c>
      <c r="K3762">
        <f ca="1">IF(G3762="","",IF(C3762&lt;(G3762*(1-'inputs and tables'!$K$14)),0,IF(C3762&gt;(G3762*(1+'inputs and tables'!$K$14)),1,K3761)))</f>
        <v>1</v>
      </c>
      <c r="N3762" s="13">
        <f t="shared" si="177"/>
        <v>306514.59210479044</v>
      </c>
      <c r="O3762" s="10">
        <f ca="1">(O3761+(IF(J3761&lt;&gt;J3760,(-O3761*'inputs and tables'!$K$22-'inputs and tables'!$K$21)-O3761*'inputs and tables'!$K$22,0)*('inputs and tables'!$K$15+'inputs and tables'!$K$16)))*(IF(AND(J3761=0,'inputs and tables'!$K$16=1),(data!C3761/data!C3762-1)*'inputs and tables'!$K$18+1,1)*IF(AND(J3761=1,'inputs and tables'!$K$15=1),(data!C3762/data!C3761-1)*'inputs and tables'!$K$17+1,1))</f>
        <v>255039635.19911367</v>
      </c>
      <c r="P3762" s="10">
        <f ca="1">(P3761+(IF(K3761&lt;&gt;K3760,(-P3761*'inputs and tables'!$K$22-'inputs and tables'!$K$21)-P3761*'inputs and tables'!$K$22,0)*('inputs and tables'!$K$15+'inputs and tables'!$K$16)))*(IF(AND(K3761=0,'inputs and tables'!$K$16=1),data!C3761/data!C3762,1)*IF(AND(K3761=1,'inputs and tables'!$K$15=1),data!C3762/data!C3761,1))</f>
        <v>241312.3264695915</v>
      </c>
      <c r="R3762" s="36">
        <f ca="1">1-O3762/MAX($O$202:O3762)</f>
        <v>0.44955645958826795</v>
      </c>
      <c r="S3762" s="36">
        <f>1-N3762/MAX($N$202:N3762)</f>
        <v>0.1976456881858436</v>
      </c>
    </row>
    <row r="3763" spans="1:19" x14ac:dyDescent="0.4">
      <c r="A3763" s="17">
        <f t="shared" si="178"/>
        <v>3761</v>
      </c>
      <c r="B3763">
        <v>1745193600</v>
      </c>
      <c r="C3763">
        <v>87522.07</v>
      </c>
      <c r="D3763" s="14">
        <f t="shared" si="176"/>
        <v>45768</v>
      </c>
      <c r="F3763">
        <f ca="1">IF(A3763&lt;$F$2,"",AVERAGE(INDIRECT("C"&amp;A3763-$F$2+3):C3763))</f>
        <v>83557.070227272721</v>
      </c>
      <c r="G3763" s="2">
        <f ca="1">IF(A3763&lt;$G$2,"",IF(A3763=$G$2,AVERAGE(INDIRECT("C"&amp;A3763-$G$2+3):C3763),G3762+(2/($G$2+3))*(C3763-G3762)))</f>
        <v>85140.371960726858</v>
      </c>
      <c r="J3763">
        <f ca="1">IF(F3763="","",IF(C3763&lt;(F3763*(1-'inputs and tables'!$K$14)),0,IF(C3763&gt;(F3763*(1+'inputs and tables'!$K$14)),1,J3762)))</f>
        <v>1</v>
      </c>
      <c r="K3763">
        <f ca="1">IF(G3763="","",IF(C3763&lt;(G3763*(1-'inputs and tables'!$K$14)),0,IF(C3763&gt;(G3763*(1+'inputs and tables'!$K$14)),1,K3762)))</f>
        <v>1</v>
      </c>
      <c r="N3763" s="13">
        <f t="shared" si="177"/>
        <v>314952.21130663296</v>
      </c>
      <c r="O3763" s="10">
        <f ca="1">(O3762+(IF(J3762&lt;&gt;J3761,(-O3762*'inputs and tables'!$K$22-'inputs and tables'!$K$21)-O3762*'inputs and tables'!$K$22,0)*('inputs and tables'!$K$15+'inputs and tables'!$K$16)))*(IF(AND(J3762=0,'inputs and tables'!$K$16=1),(data!C3762/data!C3763-1)*'inputs and tables'!$K$18+1,1)*IF(AND(J3762=1,'inputs and tables'!$K$15=1),(data!C3763/data!C3762-1)*'inputs and tables'!$K$17+1,1))</f>
        <v>270836065.78312755</v>
      </c>
      <c r="P3763" s="10">
        <f ca="1">(P3762+(IF(K3762&lt;&gt;K3761,(-P3762*'inputs and tables'!$K$22-'inputs and tables'!$K$21)-P3762*'inputs and tables'!$K$22,0)*('inputs and tables'!$K$15+'inputs and tables'!$K$16)))*(IF(AND(K3762=0,'inputs and tables'!$K$16=1),data!C3762/data!C3763,1)*IF(AND(K3762=1,'inputs and tables'!$K$15=1),data!C3763/data!C3762,1))</f>
        <v>247955.08205743972</v>
      </c>
      <c r="R3763" s="36">
        <f ca="1">1-O3763/MAX($O$202:O3763)</f>
        <v>0.41546355018716885</v>
      </c>
      <c r="S3763" s="36">
        <f>1-N3763/MAX($N$202:N3763)</f>
        <v>0.17555877838635925</v>
      </c>
    </row>
    <row r="3764" spans="1:19" x14ac:dyDescent="0.4">
      <c r="A3764" s="17">
        <f t="shared" si="178"/>
        <v>3762</v>
      </c>
      <c r="B3764">
        <v>1745280000</v>
      </c>
      <c r="C3764">
        <v>93489.1</v>
      </c>
      <c r="D3764" s="14">
        <f t="shared" si="176"/>
        <v>45769</v>
      </c>
      <c r="F3764">
        <f ca="1">IF(A3764&lt;$F$2,"",AVERAGE(INDIRECT("C"&amp;A3764-$F$2+3):C3764))</f>
        <v>83847.750454545458</v>
      </c>
      <c r="G3764" s="2">
        <f ca="1">IF(A3764&lt;$G$2,"",IF(A3764=$G$2,AVERAGE(INDIRECT("C"&amp;A3764-$G$2+3):C3764),G3763+(2/($G$2+3))*(C3764-G3763)))</f>
        <v>85495.636983674645</v>
      </c>
      <c r="J3764">
        <f ca="1">IF(F3764="","",IF(C3764&lt;(F3764*(1-'inputs and tables'!$K$14)),0,IF(C3764&gt;(F3764*(1+'inputs and tables'!$K$14)),1,J3763)))</f>
        <v>1</v>
      </c>
      <c r="K3764">
        <f ca="1">IF(G3764="","",IF(C3764&lt;(G3764*(1-'inputs and tables'!$K$14)),0,IF(C3764&gt;(G3764*(1+'inputs and tables'!$K$14)),1,K3763)))</f>
        <v>1</v>
      </c>
      <c r="N3764" s="13">
        <f t="shared" si="177"/>
        <v>336424.8443628783</v>
      </c>
      <c r="O3764" s="10">
        <f ca="1">(O3763+(IF(J3763&lt;&gt;J3762,(-O3763*'inputs and tables'!$K$22-'inputs and tables'!$K$21)-O3763*'inputs and tables'!$K$22,0)*('inputs and tables'!$K$15+'inputs and tables'!$K$16)))*(IF(AND(J3763=0,'inputs and tables'!$K$16=1),(data!C3763/data!C3764-1)*'inputs and tables'!$K$18+1,1)*IF(AND(J3763=1,'inputs and tables'!$K$15=1),(data!C3764/data!C3763-1)*'inputs and tables'!$K$17+1,1))</f>
        <v>312382107.73142999</v>
      </c>
      <c r="P3764" s="10">
        <f ca="1">(P3763+(IF(K3763&lt;&gt;K3762,(-P3763*'inputs and tables'!$K$22-'inputs and tables'!$K$21)-P3763*'inputs and tables'!$K$22,0)*('inputs and tables'!$K$15+'inputs and tables'!$K$16)))*(IF(AND(K3763=0,'inputs and tables'!$K$16=1),data!C3763/data!C3764,1)*IF(AND(K3763=1,'inputs and tables'!$K$15=1),data!C3764/data!C3763,1))</f>
        <v>264860.02287167322</v>
      </c>
      <c r="R3764" s="36">
        <f ca="1">1-O3764/MAX($O$202:O3764)</f>
        <v>0.32579611319344848</v>
      </c>
      <c r="S3764" s="36">
        <f>1-N3764/MAX($N$202:N3764)</f>
        <v>0.1193504928350092</v>
      </c>
    </row>
    <row r="3765" spans="1:19" x14ac:dyDescent="0.4">
      <c r="A3765" s="17">
        <f t="shared" si="178"/>
        <v>3763</v>
      </c>
      <c r="B3765">
        <v>1745366400</v>
      </c>
      <c r="C3765">
        <v>93740.92</v>
      </c>
      <c r="D3765" s="14">
        <f t="shared" si="176"/>
        <v>45770</v>
      </c>
      <c r="F3765">
        <f ca="1">IF(A3765&lt;$F$2,"",AVERAGE(INDIRECT("C"&amp;A3765-$F$2+3):C3765))</f>
        <v>84193.118863636366</v>
      </c>
      <c r="G3765" s="2">
        <f ca="1">IF(A3765&lt;$G$2,"",IF(A3765=$G$2,AVERAGE(INDIRECT("C"&amp;A3765-$G$2+3):C3765),G3764+(2/($G$2+3))*(C3765-G3764)))</f>
        <v>85846.500090752321</v>
      </c>
      <c r="J3765">
        <f ca="1">IF(F3765="","",IF(C3765&lt;(F3765*(1-'inputs and tables'!$K$14)),0,IF(C3765&gt;(F3765*(1+'inputs and tables'!$K$14)),1,J3764)))</f>
        <v>1</v>
      </c>
      <c r="K3765">
        <f ca="1">IF(G3765="","",IF(C3765&lt;(G3765*(1-'inputs and tables'!$K$14)),0,IF(C3765&gt;(G3765*(1+'inputs and tables'!$K$14)),1,K3764)))</f>
        <v>1</v>
      </c>
      <c r="N3765" s="13">
        <f t="shared" si="177"/>
        <v>337331.03026377433</v>
      </c>
      <c r="O3765" s="10">
        <f ca="1">(O3764+(IF(J3764&lt;&gt;J3763,(-O3764*'inputs and tables'!$K$22-'inputs and tables'!$K$21)-O3764*'inputs and tables'!$K$22,0)*('inputs and tables'!$K$15+'inputs and tables'!$K$16)))*(IF(AND(J3764=0,'inputs and tables'!$K$16=1),(data!C3764/data!C3765-1)*'inputs and tables'!$K$18+1,1)*IF(AND(J3764=1,'inputs and tables'!$K$15=1),(data!C3765/data!C3764-1)*'inputs and tables'!$K$17+1,1))</f>
        <v>314275313.89482319</v>
      </c>
      <c r="P3765" s="10">
        <f ca="1">(P3764+(IF(K3764&lt;&gt;K3763,(-P3764*'inputs and tables'!$K$22-'inputs and tables'!$K$21)-P3764*'inputs and tables'!$K$22,0)*('inputs and tables'!$K$15+'inputs and tables'!$K$16)))*(IF(AND(K3764=0,'inputs and tables'!$K$16=1),data!C3764/data!C3765,1)*IF(AND(K3764=1,'inputs and tables'!$K$15=1),data!C3765/data!C3764,1))</f>
        <v>265573.44348391081</v>
      </c>
      <c r="R3765" s="36">
        <f ca="1">1-O3765/MAX($O$202:O3765)</f>
        <v>0.32171006945952507</v>
      </c>
      <c r="S3765" s="36">
        <f>1-N3765/MAX($N$202:N3765)</f>
        <v>0.11697839642062202</v>
      </c>
    </row>
    <row r="3766" spans="1:19" x14ac:dyDescent="0.4">
      <c r="A3766" s="17">
        <f t="shared" si="178"/>
        <v>3764</v>
      </c>
      <c r="B3766">
        <v>1745452800</v>
      </c>
      <c r="C3766">
        <v>94021.96</v>
      </c>
      <c r="D3766" s="14">
        <f t="shared" si="176"/>
        <v>45771</v>
      </c>
      <c r="F3766">
        <f ca="1">IF(A3766&lt;$F$2,"",AVERAGE(INDIRECT("C"&amp;A3766-$F$2+3):C3766))</f>
        <v>84445.560909090898</v>
      </c>
      <c r="G3766" s="2">
        <f ca="1">IF(A3766&lt;$G$2,"",IF(A3766=$G$2,AVERAGE(INDIRECT("C"&amp;A3766-$G$2+3):C3766),G3765+(2/($G$2+3))*(C3766-G3765)))</f>
        <v>86194.39200178413</v>
      </c>
      <c r="J3766">
        <f ca="1">IF(F3766="","",IF(C3766&lt;(F3766*(1-'inputs and tables'!$K$14)),0,IF(C3766&gt;(F3766*(1+'inputs and tables'!$K$14)),1,J3765)))</f>
        <v>1</v>
      </c>
      <c r="K3766">
        <f ca="1">IF(G3766="","",IF(C3766&lt;(G3766*(1-'inputs and tables'!$K$14)),0,IF(C3766&gt;(G3766*(1+'inputs and tables'!$K$14)),1,K3765)))</f>
        <v>1</v>
      </c>
      <c r="N3766" s="13">
        <f t="shared" si="177"/>
        <v>338342.36568426446</v>
      </c>
      <c r="O3766" s="10">
        <f ca="1">(O3765+(IF(J3765&lt;&gt;J3764,(-O3765*'inputs and tables'!$K$22-'inputs and tables'!$K$21)-O3765*'inputs and tables'!$K$22,0)*('inputs and tables'!$K$15+'inputs and tables'!$K$16)))*(IF(AND(J3765=0,'inputs and tables'!$K$16=1),(data!C3765/data!C3766-1)*'inputs and tables'!$K$18+1,1)*IF(AND(J3765=1,'inputs and tables'!$K$15=1),(data!C3766/data!C3765-1)*'inputs and tables'!$K$17+1,1))</f>
        <v>316395293.64313644</v>
      </c>
      <c r="P3766" s="10">
        <f ca="1">(P3765+(IF(K3765&lt;&gt;K3764,(-P3765*'inputs and tables'!$K$22-'inputs and tables'!$K$21)-P3765*'inputs and tables'!$K$22,0)*('inputs and tables'!$K$15+'inputs and tables'!$K$16)))*(IF(AND(K3765=0,'inputs and tables'!$K$16=1),data!C3765/data!C3766,1)*IF(AND(K3765=1,'inputs and tables'!$K$15=1),data!C3766/data!C3765,1))</f>
        <v>266369.64604472119</v>
      </c>
      <c r="R3766" s="36">
        <f ca="1">1-O3766/MAX($O$202:O3766)</f>
        <v>0.31713458785898219</v>
      </c>
      <c r="S3766" s="36">
        <f>1-N3766/MAX($N$202:N3766)</f>
        <v>0.11433105317425807</v>
      </c>
    </row>
    <row r="3767" spans="1:19" x14ac:dyDescent="0.4">
      <c r="A3767" s="17">
        <f t="shared" si="178"/>
        <v>3765</v>
      </c>
      <c r="B3767">
        <v>1745539200</v>
      </c>
      <c r="C3767">
        <v>94708.79</v>
      </c>
      <c r="D3767" s="14">
        <f t="shared" si="176"/>
        <v>45772</v>
      </c>
      <c r="F3767">
        <f ca="1">IF(A3767&lt;$F$2,"",AVERAGE(INDIRECT("C"&amp;A3767-$F$2+3):C3767))</f>
        <v>84696.682727272724</v>
      </c>
      <c r="G3767" s="2">
        <f ca="1">IF(A3767&lt;$G$2,"",IF(A3767=$G$2,AVERAGE(INDIRECT("C"&amp;A3767-$G$2+3):C3767),G3766+(2/($G$2+3))*(C3767-G3766)))</f>
        <v>86556.70681021885</v>
      </c>
      <c r="J3767">
        <f ca="1">IF(F3767="","",IF(C3767&lt;(F3767*(1-'inputs and tables'!$K$14)),0,IF(C3767&gt;(F3767*(1+'inputs and tables'!$K$14)),1,J3766)))</f>
        <v>1</v>
      </c>
      <c r="K3767">
        <f ca="1">IF(G3767="","",IF(C3767&lt;(G3767*(1-'inputs and tables'!$K$14)),0,IF(C3767&gt;(G3767*(1+'inputs and tables'!$K$14)),1,K3766)))</f>
        <v>1</v>
      </c>
      <c r="N3767" s="13">
        <f t="shared" si="177"/>
        <v>340813.95516211534</v>
      </c>
      <c r="O3767" s="10">
        <f ca="1">(O3766+(IF(J3766&lt;&gt;J3765,(-O3766*'inputs and tables'!$K$22-'inputs and tables'!$K$21)-O3766*'inputs and tables'!$K$22,0)*('inputs and tables'!$K$15+'inputs and tables'!$K$16)))*(IF(AND(J3766=0,'inputs and tables'!$K$16=1),(data!C3766/data!C3767-1)*'inputs and tables'!$K$18+1,1)*IF(AND(J3766=1,'inputs and tables'!$K$15=1),(data!C3767/data!C3766-1)*'inputs and tables'!$K$17+1,1))</f>
        <v>321595642.62489611</v>
      </c>
      <c r="P3767" s="10">
        <f ca="1">(P3766+(IF(K3766&lt;&gt;K3765,(-P3766*'inputs and tables'!$K$22-'inputs and tables'!$K$21)-P3766*'inputs and tables'!$K$22,0)*('inputs and tables'!$K$15+'inputs and tables'!$K$16)))*(IF(AND(K3766=0,'inputs and tables'!$K$16=1),data!C3766/data!C3767,1)*IF(AND(K3766=1,'inputs and tables'!$K$15=1),data!C3767/data!C3766,1))</f>
        <v>268315.47512542631</v>
      </c>
      <c r="R3767" s="36">
        <f ca="1">1-O3767/MAX($O$202:O3767)</f>
        <v>0.30591084805610202</v>
      </c>
      <c r="S3767" s="36">
        <f>1-N3767/MAX($N$202:N3767)</f>
        <v>0.10786124545329256</v>
      </c>
    </row>
    <row r="3768" spans="1:19" x14ac:dyDescent="0.4">
      <c r="A3768" s="17">
        <f t="shared" si="178"/>
        <v>3766</v>
      </c>
      <c r="B3768">
        <v>1745625600</v>
      </c>
      <c r="C3768">
        <v>94666.64</v>
      </c>
      <c r="D3768" s="14">
        <f t="shared" ref="D3768:D3831" si="179">(B3768/86400)+DATE(1970,1,1)</f>
        <v>45773</v>
      </c>
      <c r="F3768">
        <f ca="1">IF(A3768&lt;$F$2,"",AVERAGE(INDIRECT("C"&amp;A3768-$F$2+3):C3768))</f>
        <v>85005.619318181823</v>
      </c>
      <c r="G3768" s="2">
        <f ca="1">IF(A3768&lt;$G$2,"",IF(A3768=$G$2,AVERAGE(INDIRECT("C"&amp;A3768-$G$2+3):C3768),G3767+(2/($G$2+3))*(C3768-G3767)))</f>
        <v>86901.810350209533</v>
      </c>
      <c r="J3768">
        <f ca="1">IF(F3768="","",IF(C3768&lt;(F3768*(1-'inputs and tables'!$K$14)),0,IF(C3768&gt;(F3768*(1+'inputs and tables'!$K$14)),1,J3767)))</f>
        <v>1</v>
      </c>
      <c r="K3768">
        <f ca="1">IF(G3768="","",IF(C3768&lt;(G3768*(1-'inputs and tables'!$K$14)),0,IF(C3768&gt;(G3768*(1+'inputs and tables'!$K$14)),1,K3767)))</f>
        <v>1</v>
      </c>
      <c r="N3768" s="13">
        <f t="shared" ref="N3768:N3831" si="180">(C3768/C3767)*N3767</f>
        <v>340662.27644031896</v>
      </c>
      <c r="O3768" s="10">
        <f ca="1">(O3767+(IF(J3767&lt;&gt;J3766,(-O3767*'inputs and tables'!$K$22-'inputs and tables'!$K$21)-O3767*'inputs and tables'!$K$22,0)*('inputs and tables'!$K$15+'inputs and tables'!$K$16)))*(IF(AND(J3767=0,'inputs and tables'!$K$16=1),(data!C3767/data!C3768-1)*'inputs and tables'!$K$18+1,1)*IF(AND(J3767=1,'inputs and tables'!$K$15=1),(data!C3768/data!C3767-1)*'inputs and tables'!$K$17+1,1))</f>
        <v>321273609.93123132</v>
      </c>
      <c r="P3768" s="10">
        <f ca="1">(P3767+(IF(K3767&lt;&gt;K3766,(-P3767*'inputs and tables'!$K$22-'inputs and tables'!$K$21)-P3767*'inputs and tables'!$K$22,0)*('inputs and tables'!$K$15+'inputs and tables'!$K$16)))*(IF(AND(K3767=0,'inputs and tables'!$K$16=1),data!C3767/data!C3768,1)*IF(AND(K3767=1,'inputs and tables'!$K$15=1),data!C3768/data!C3767,1))</f>
        <v>268196.06173965149</v>
      </c>
      <c r="R3768" s="36">
        <f ca="1">1-O3768/MAX($O$202:O3768)</f>
        <v>0.3066058804807319</v>
      </c>
      <c r="S3768" s="36">
        <f>1-N3768/MAX($N$202:N3768)</f>
        <v>0.10825829042139046</v>
      </c>
    </row>
    <row r="3769" spans="1:19" x14ac:dyDescent="0.4">
      <c r="A3769" s="17">
        <f t="shared" si="178"/>
        <v>3767</v>
      </c>
      <c r="B3769">
        <v>1745712000</v>
      </c>
      <c r="C3769">
        <v>93780.57</v>
      </c>
      <c r="D3769" s="14">
        <f t="shared" si="179"/>
        <v>45774</v>
      </c>
      <c r="F3769">
        <f ca="1">IF(A3769&lt;$F$2,"",AVERAGE(INDIRECT("C"&amp;A3769-$F$2+3):C3769))</f>
        <v>85228.348409090904</v>
      </c>
      <c r="G3769" s="2">
        <f ca="1">IF(A3769&lt;$G$2,"",IF(A3769=$G$2,AVERAGE(INDIRECT("C"&amp;A3769-$G$2+3):C3769),G3768+(2/($G$2+3))*(C3769-G3768)))</f>
        <v>87194.523526796358</v>
      </c>
      <c r="J3769">
        <f ca="1">IF(F3769="","",IF(C3769&lt;(F3769*(1-'inputs and tables'!$K$14)),0,IF(C3769&gt;(F3769*(1+'inputs and tables'!$K$14)),1,J3768)))</f>
        <v>1</v>
      </c>
      <c r="K3769">
        <f ca="1">IF(G3769="","",IF(C3769&lt;(G3769*(1-'inputs and tables'!$K$14)),0,IF(C3769&gt;(G3769*(1+'inputs and tables'!$K$14)),1,K3768)))</f>
        <v>1</v>
      </c>
      <c r="N3769" s="13">
        <f t="shared" si="180"/>
        <v>337473.71262010233</v>
      </c>
      <c r="O3769" s="10">
        <f ca="1">(O3768+(IF(J3768&lt;&gt;J3767,(-O3768*'inputs and tables'!$K$22-'inputs and tables'!$K$21)-O3768*'inputs and tables'!$K$22,0)*('inputs and tables'!$K$15+'inputs and tables'!$K$16)))*(IF(AND(J3768=0,'inputs and tables'!$K$16=1),(data!C3768/data!C3769-1)*'inputs and tables'!$K$18+1,1)*IF(AND(J3768=1,'inputs and tables'!$K$15=1),(data!C3769/data!C3768-1)*'inputs and tables'!$K$17+1,1))</f>
        <v>314507662.15922344</v>
      </c>
      <c r="P3769" s="10">
        <f ca="1">(P3768+(IF(K3768&lt;&gt;K3767,(-P3768*'inputs and tables'!$K$22-'inputs and tables'!$K$21)-P3768*'inputs and tables'!$K$22,0)*('inputs and tables'!$K$15+'inputs and tables'!$K$16)))*(IF(AND(K3768=0,'inputs and tables'!$K$16=1),data!C3768/data!C3769,1)*IF(AND(K3768=1,'inputs and tables'!$K$15=1),data!C3769/data!C3768,1))</f>
        <v>265685.77422521502</v>
      </c>
      <c r="R3769" s="36">
        <f ca="1">1-O3769/MAX($O$202:O3769)</f>
        <v>0.32120859994806994</v>
      </c>
      <c r="S3769" s="36">
        <f>1-N3769/MAX($N$202:N3769)</f>
        <v>0.11660490097613618</v>
      </c>
    </row>
    <row r="3770" spans="1:19" x14ac:dyDescent="0.4">
      <c r="A3770" s="17">
        <f t="shared" si="178"/>
        <v>3768</v>
      </c>
      <c r="B3770">
        <v>1745798400</v>
      </c>
      <c r="C3770">
        <v>95042.57</v>
      </c>
      <c r="D3770" s="14">
        <f t="shared" si="179"/>
        <v>45775</v>
      </c>
      <c r="F3770">
        <f ca="1">IF(A3770&lt;$F$2,"",AVERAGE(INDIRECT("C"&amp;A3770-$F$2+3):C3770))</f>
        <v>85471.328181818186</v>
      </c>
      <c r="G3770" s="2">
        <f ca="1">IF(A3770&lt;$G$2,"",IF(A3770=$G$2,AVERAGE(INDIRECT("C"&amp;A3770-$G$2+3):C3770),G3769+(2/($G$2+3))*(C3770-G3769)))</f>
        <v>87528.482951188009</v>
      </c>
      <c r="J3770">
        <f ca="1">IF(F3770="","",IF(C3770&lt;(F3770*(1-'inputs and tables'!$K$14)),0,IF(C3770&gt;(F3770*(1+'inputs and tables'!$K$14)),1,J3769)))</f>
        <v>1</v>
      </c>
      <c r="K3770">
        <f ca="1">IF(G3770="","",IF(C3770&lt;(G3770*(1-'inputs and tables'!$K$14)),0,IF(C3770&gt;(G3770*(1+'inputs and tables'!$K$14)),1,K3769)))</f>
        <v>1</v>
      </c>
      <c r="N3770" s="13">
        <f t="shared" si="180"/>
        <v>342015.07790852583</v>
      </c>
      <c r="O3770" s="10">
        <f ca="1">(O3769+(IF(J3769&lt;&gt;J3768,(-O3769*'inputs and tables'!$K$22-'inputs and tables'!$K$21)-O3769*'inputs and tables'!$K$22,0)*('inputs and tables'!$K$15+'inputs and tables'!$K$16)))*(IF(AND(J3769=0,'inputs and tables'!$K$16=1),(data!C3769/data!C3770-1)*'inputs and tables'!$K$18+1,1)*IF(AND(J3769=1,'inputs and tables'!$K$15=1),(data!C3770/data!C3769-1)*'inputs and tables'!$K$17+1,1))</f>
        <v>324030365.06773758</v>
      </c>
      <c r="P3770" s="10">
        <f ca="1">(P3769+(IF(K3769&lt;&gt;K3768,(-P3769*'inputs and tables'!$K$22-'inputs and tables'!$K$21)-P3769*'inputs and tables'!$K$22,0)*('inputs and tables'!$K$15+'inputs and tables'!$K$16)))*(IF(AND(K3769=0,'inputs and tables'!$K$16=1),data!C3769/data!C3770,1)*IF(AND(K3769=1,'inputs and tables'!$K$15=1),data!C3770/data!C3769,1))</f>
        <v>269261.09315398906</v>
      </c>
      <c r="R3770" s="36">
        <f ca="1">1-O3770/MAX($O$202:O3770)</f>
        <v>0.30065606779298226</v>
      </c>
      <c r="S3770" s="36">
        <f>1-N3770/MAX($N$202:N3770)</f>
        <v>0.10471710145681024</v>
      </c>
    </row>
    <row r="3771" spans="1:19" x14ac:dyDescent="0.4">
      <c r="A3771" s="17">
        <f t="shared" si="178"/>
        <v>3769</v>
      </c>
      <c r="B3771">
        <v>1745884800</v>
      </c>
      <c r="C3771">
        <v>94271.09</v>
      </c>
      <c r="D3771" s="14">
        <f t="shared" si="179"/>
        <v>45776</v>
      </c>
      <c r="F3771">
        <f ca="1">IF(A3771&lt;$F$2,"",AVERAGE(INDIRECT("C"&amp;A3771-$F$2+3):C3771))</f>
        <v>85737.430909090908</v>
      </c>
      <c r="G3771" s="2">
        <f ca="1">IF(A3771&lt;$G$2,"",IF(A3771=$G$2,AVERAGE(INDIRECT("C"&amp;A3771-$G$2+3):C3771),G3770+(2/($G$2+3))*(C3771-G3770)))</f>
        <v>87815.402400073624</v>
      </c>
      <c r="J3771">
        <f ca="1">IF(F3771="","",IF(C3771&lt;(F3771*(1-'inputs and tables'!$K$14)),0,IF(C3771&gt;(F3771*(1+'inputs and tables'!$K$14)),1,J3770)))</f>
        <v>1</v>
      </c>
      <c r="K3771">
        <f ca="1">IF(G3771="","",IF(C3771&lt;(G3771*(1-'inputs and tables'!$K$14)),0,IF(C3771&gt;(G3771*(1+'inputs and tables'!$K$14)),1,K3770)))</f>
        <v>1</v>
      </c>
      <c r="N3771" s="13">
        <f t="shared" si="180"/>
        <v>339238.87149591651</v>
      </c>
      <c r="O3771" s="10">
        <f ca="1">(O3770+(IF(J3770&lt;&gt;J3769,(-O3770*'inputs and tables'!$K$22-'inputs and tables'!$K$21)-O3770*'inputs and tables'!$K$22,0)*('inputs and tables'!$K$15+'inputs and tables'!$K$16)))*(IF(AND(J3770=0,'inputs and tables'!$K$16=1),(data!C3770/data!C3771-1)*'inputs and tables'!$K$18+1,1)*IF(AND(J3770=1,'inputs and tables'!$K$15=1),(data!C3771/data!C3770-1)*'inputs and tables'!$K$17+1,1))</f>
        <v>318112368.2312091</v>
      </c>
      <c r="P3771" s="10">
        <f ca="1">(P3770+(IF(K3770&lt;&gt;K3769,(-P3770*'inputs and tables'!$K$22-'inputs and tables'!$K$21)-P3770*'inputs and tables'!$K$22,0)*('inputs and tables'!$K$15+'inputs and tables'!$K$16)))*(IF(AND(K3770=0,'inputs and tables'!$K$16=1),data!C3770/data!C3771,1)*IF(AND(K3770=1,'inputs and tables'!$K$15=1),data!C3771/data!C3770,1))</f>
        <v>267075.44573150837</v>
      </c>
      <c r="R3771" s="36">
        <f ca="1">1-O3771/MAX($O$202:O3771)</f>
        <v>0.31342868303100579</v>
      </c>
      <c r="S3771" s="36">
        <f>1-N3771/MAX($N$202:N3771)</f>
        <v>0.11198429604727744</v>
      </c>
    </row>
    <row r="3772" spans="1:19" x14ac:dyDescent="0.4">
      <c r="A3772" s="17">
        <f t="shared" si="178"/>
        <v>3770</v>
      </c>
      <c r="B3772">
        <v>1745971200</v>
      </c>
      <c r="C3772">
        <v>94182.54</v>
      </c>
      <c r="D3772" s="14">
        <f t="shared" si="179"/>
        <v>45777</v>
      </c>
      <c r="F3772">
        <f ca="1">IF(A3772&lt;$F$2,"",AVERAGE(INDIRECT("C"&amp;A3772-$F$2+3):C3772))</f>
        <v>85968.593181818171</v>
      </c>
      <c r="G3772" s="2">
        <f ca="1">IF(A3772&lt;$G$2,"",IF(A3772=$G$2,AVERAGE(INDIRECT("C"&amp;A3772-$G$2+3):C3772),G3771+(2/($G$2+3))*(C3772-G3771)))</f>
        <v>88086.344425602409</v>
      </c>
      <c r="J3772">
        <f ca="1">IF(F3772="","",IF(C3772&lt;(F3772*(1-'inputs and tables'!$K$14)),0,IF(C3772&gt;(F3772*(1+'inputs and tables'!$K$14)),1,J3771)))</f>
        <v>1</v>
      </c>
      <c r="K3772">
        <f ca="1">IF(G3772="","",IF(C3772&lt;(G3772*(1-'inputs and tables'!$K$14)),0,IF(C3772&gt;(G3772*(1+'inputs and tables'!$K$14)),1,K3771)))</f>
        <v>1</v>
      </c>
      <c r="N3772" s="13">
        <f t="shared" si="180"/>
        <v>338920.22023102752</v>
      </c>
      <c r="O3772" s="10">
        <f ca="1">(O3771+(IF(J3771&lt;&gt;J3770,(-O3771*'inputs and tables'!$K$22-'inputs and tables'!$K$21)-O3771*'inputs and tables'!$K$22,0)*('inputs and tables'!$K$15+'inputs and tables'!$K$16)))*(IF(AND(J3771=0,'inputs and tables'!$K$16=1),(data!C3771/data!C3772-1)*'inputs and tables'!$K$18+1,1)*IF(AND(J3771=1,'inputs and tables'!$K$15=1),(data!C3772/data!C3771-1)*'inputs and tables'!$K$17+1,1))</f>
        <v>317440052.75288522</v>
      </c>
      <c r="P3772" s="10">
        <f ca="1">(P3771+(IF(K3771&lt;&gt;K3770,(-P3771*'inputs and tables'!$K$22-'inputs and tables'!$K$21)-P3771*'inputs and tables'!$K$22,0)*('inputs and tables'!$K$15+'inputs and tables'!$K$16)))*(IF(AND(K3771=0,'inputs and tables'!$K$16=1),data!C3771/data!C3772,1)*IF(AND(K3771=1,'inputs and tables'!$K$15=1),data!C3772/data!C3771,1))</f>
        <v>266824.57846435864</v>
      </c>
      <c r="R3772" s="36">
        <f ca="1">1-O3772/MAX($O$202:O3772)</f>
        <v>0.31487971910966583</v>
      </c>
      <c r="S3772" s="36">
        <f>1-N3772/MAX($N$202:N3772)</f>
        <v>0.11281842017361365</v>
      </c>
    </row>
    <row r="3773" spans="1:19" x14ac:dyDescent="0.4">
      <c r="A3773" s="17">
        <f t="shared" si="178"/>
        <v>3771</v>
      </c>
      <c r="B3773">
        <v>1746057600</v>
      </c>
      <c r="C3773">
        <v>96524.98</v>
      </c>
      <c r="D3773" s="14">
        <f t="shared" si="179"/>
        <v>45778</v>
      </c>
      <c r="F3773">
        <f ca="1">IF(A3773&lt;$F$2,"",AVERAGE(INDIRECT("C"&amp;A3773-$F$2+3):C3773))</f>
        <v>86282.825454545455</v>
      </c>
      <c r="G3773" s="2">
        <f ca="1">IF(A3773&lt;$G$2,"",IF(A3773=$G$2,AVERAGE(INDIRECT("C"&amp;A3773-$G$2+3):C3773),G3772+(2/($G$2+3))*(C3773-G3772)))</f>
        <v>88445.435301108693</v>
      </c>
      <c r="J3773">
        <f ca="1">IF(F3773="","",IF(C3773&lt;(F3773*(1-'inputs and tables'!$K$14)),0,IF(C3773&gt;(F3773*(1+'inputs and tables'!$K$14)),1,J3772)))</f>
        <v>1</v>
      </c>
      <c r="K3773">
        <f ca="1">IF(G3773="","",IF(C3773&lt;(G3773*(1-'inputs and tables'!$K$14)),0,IF(C3773&gt;(G3773*(1+'inputs and tables'!$K$14)),1,K3772)))</f>
        <v>1</v>
      </c>
      <c r="N3773" s="13">
        <f t="shared" si="180"/>
        <v>347349.59876210097</v>
      </c>
      <c r="O3773" s="10">
        <f ca="1">(O3772+(IF(J3772&lt;&gt;J3771,(-O3772*'inputs and tables'!$K$22-'inputs and tables'!$K$21)-O3772*'inputs and tables'!$K$22,0)*('inputs and tables'!$K$15+'inputs and tables'!$K$16)))*(IF(AND(J3772=0,'inputs and tables'!$K$16=1),(data!C3772/data!C3773-1)*'inputs and tables'!$K$18+1,1)*IF(AND(J3772=1,'inputs and tables'!$K$15=1),(data!C3773/data!C3772-1)*'inputs and tables'!$K$17+1,1))</f>
        <v>335204116.27924114</v>
      </c>
      <c r="P3773" s="10">
        <f ca="1">(P3772+(IF(K3772&lt;&gt;K3771,(-P3772*'inputs and tables'!$K$22-'inputs and tables'!$K$21)-P3772*'inputs and tables'!$K$22,0)*('inputs and tables'!$K$15+'inputs and tables'!$K$16)))*(IF(AND(K3772=0,'inputs and tables'!$K$16=1),data!C3772/data!C3773,1)*IF(AND(K3772=1,'inputs and tables'!$K$15=1),data!C3773/data!C3772,1))</f>
        <v>273460.84634987172</v>
      </c>
      <c r="R3773" s="36">
        <f ca="1">1-O3773/MAX($O$202:O3773)</f>
        <v>0.27654013313938186</v>
      </c>
      <c r="S3773" s="36">
        <f>1-N3773/MAX($N$202:N3773)</f>
        <v>9.0753081737757979E-2</v>
      </c>
    </row>
    <row r="3774" spans="1:19" x14ac:dyDescent="0.4">
      <c r="A3774" s="17">
        <f t="shared" si="178"/>
        <v>3772</v>
      </c>
      <c r="B3774">
        <v>1746144000</v>
      </c>
      <c r="C3774">
        <v>96929.81</v>
      </c>
      <c r="D3774" s="14">
        <f t="shared" si="179"/>
        <v>45779</v>
      </c>
      <c r="F3774">
        <f ca="1">IF(A3774&lt;$F$2,"",AVERAGE(INDIRECT("C"&amp;A3774-$F$2+3):C3774))</f>
        <v>86511.276590909096</v>
      </c>
      <c r="G3774" s="2">
        <f ca="1">IF(A3774&lt;$G$2,"",IF(A3774=$G$2,AVERAGE(INDIRECT("C"&amp;A3774-$G$2+3):C3774),G3773+(2/($G$2+3))*(C3774-G3773)))</f>
        <v>88806.47252233811</v>
      </c>
      <c r="J3774">
        <f ca="1">IF(F3774="","",IF(C3774&lt;(F3774*(1-'inputs and tables'!$K$14)),0,IF(C3774&gt;(F3774*(1+'inputs and tables'!$K$14)),1,J3773)))</f>
        <v>1</v>
      </c>
      <c r="K3774">
        <f ca="1">IF(G3774="","",IF(C3774&lt;(G3774*(1-'inputs and tables'!$K$14)),0,IF(C3774&gt;(G3774*(1+'inputs and tables'!$K$14)),1,K3773)))</f>
        <v>1</v>
      </c>
      <c r="N3774" s="13">
        <f t="shared" si="180"/>
        <v>348806.39821512194</v>
      </c>
      <c r="O3774" s="10">
        <f ca="1">(O3773+(IF(J3773&lt;&gt;J3772,(-O3773*'inputs and tables'!$K$22-'inputs and tables'!$K$21)-O3773*'inputs and tables'!$K$22,0)*('inputs and tables'!$K$15+'inputs and tables'!$K$16)))*(IF(AND(J3773=0,'inputs and tables'!$K$16=1),(data!C3773/data!C3774-1)*'inputs and tables'!$K$18+1,1)*IF(AND(J3773=1,'inputs and tables'!$K$15=1),(data!C3774/data!C3773-1)*'inputs and tables'!$K$17+1,1))</f>
        <v>338367303.00442857</v>
      </c>
      <c r="P3774" s="10">
        <f ca="1">(P3773+(IF(K3773&lt;&gt;K3772,(-P3773*'inputs and tables'!$K$22-'inputs and tables'!$K$21)-P3773*'inputs and tables'!$K$22,0)*('inputs and tables'!$K$15+'inputs and tables'!$K$16)))*(IF(AND(K3773=0,'inputs and tables'!$K$16=1),data!C3773/data!C3774,1)*IF(AND(K3773=1,'inputs and tables'!$K$15=1),data!C3774/data!C3773,1))</f>
        <v>274607.75313428976</v>
      </c>
      <c r="R3774" s="36">
        <f ca="1">1-O3774/MAX($O$202:O3774)</f>
        <v>0.26971313270615038</v>
      </c>
      <c r="S3774" s="36">
        <f>1-N3774/MAX($N$202:N3774)</f>
        <v>8.6939660280223374E-2</v>
      </c>
    </row>
    <row r="3775" spans="1:19" x14ac:dyDescent="0.4">
      <c r="A3775" s="17">
        <f t="shared" si="178"/>
        <v>3773</v>
      </c>
      <c r="B3775">
        <v>1746230400</v>
      </c>
      <c r="C3775">
        <v>95861.33</v>
      </c>
      <c r="D3775" s="14">
        <f t="shared" si="179"/>
        <v>45780</v>
      </c>
      <c r="F3775">
        <f ca="1">IF(A3775&lt;$F$2,"",AVERAGE(INDIRECT("C"&amp;A3775-$F$2+3):C3775))</f>
        <v>86776.683636363654</v>
      </c>
      <c r="G3775" s="2">
        <f ca="1">IF(A3775&lt;$G$2,"",IF(A3775=$G$2,AVERAGE(INDIRECT("C"&amp;A3775-$G$2+3):C3775),G3774+(2/($G$2+3))*(C3775-G3774)))</f>
        <v>89106.67922351521</v>
      </c>
      <c r="J3775">
        <f ca="1">IF(F3775="","",IF(C3775&lt;(F3775*(1-'inputs and tables'!$K$14)),0,IF(C3775&gt;(F3775*(1+'inputs and tables'!$K$14)),1,J3774)))</f>
        <v>1</v>
      </c>
      <c r="K3775">
        <f ca="1">IF(G3775="","",IF(C3775&lt;(G3775*(1-'inputs and tables'!$K$14)),0,IF(C3775&gt;(G3775*(1+'inputs and tables'!$K$14)),1,K3774)))</f>
        <v>1</v>
      </c>
      <c r="N3775" s="13">
        <f t="shared" si="180"/>
        <v>344961.42358487257</v>
      </c>
      <c r="O3775" s="10">
        <f ca="1">(O3774+(IF(J3774&lt;&gt;J3773,(-O3774*'inputs and tables'!$K$22-'inputs and tables'!$K$21)-O3774*'inputs and tables'!$K$22,0)*('inputs and tables'!$K$15+'inputs and tables'!$K$16)))*(IF(AND(J3774=0,'inputs and tables'!$K$16=1),(data!C3774/data!C3775-1)*'inputs and tables'!$K$18+1,1)*IF(AND(J3774=1,'inputs and tables'!$K$15=1),(data!C3775/data!C3774-1)*'inputs and tables'!$K$17+1,1))</f>
        <v>329975023.41771644</v>
      </c>
      <c r="P3775" s="10">
        <f ca="1">(P3774+(IF(K3774&lt;&gt;K3773,(-P3774*'inputs and tables'!$K$22-'inputs and tables'!$K$21)-P3774*'inputs and tables'!$K$22,0)*('inputs and tables'!$K$15+'inputs and tables'!$K$16)))*(IF(AND(K3774=0,'inputs and tables'!$K$16=1),data!C3774/data!C3775,1)*IF(AND(K3774=1,'inputs and tables'!$K$15=1),data!C3775/data!C3774,1))</f>
        <v>271580.68754869822</v>
      </c>
      <c r="R3775" s="36">
        <f ca="1">1-O3775/MAX($O$202:O3775)</f>
        <v>0.28782590989950085</v>
      </c>
      <c r="S3775" s="36">
        <f>1-N3775/MAX($N$202:N3775)</f>
        <v>9.7004538275793362E-2</v>
      </c>
    </row>
    <row r="3776" spans="1:19" x14ac:dyDescent="0.4">
      <c r="A3776" s="17">
        <f t="shared" si="178"/>
        <v>3774</v>
      </c>
      <c r="B3776">
        <v>1746316800</v>
      </c>
      <c r="C3776">
        <v>94272.55</v>
      </c>
      <c r="D3776" s="14">
        <f t="shared" si="179"/>
        <v>45781</v>
      </c>
      <c r="F3776">
        <f ca="1">IF(A3776&lt;$F$2,"",AVERAGE(INDIRECT("C"&amp;A3776-$F$2+3):C3776))</f>
        <v>87008.742499999993</v>
      </c>
      <c r="G3776" s="2">
        <f ca="1">IF(A3776&lt;$G$2,"",IF(A3776=$G$2,AVERAGE(INDIRECT("C"&amp;A3776-$G$2+3):C3776),G3775+(2/($G$2+3))*(C3776-G3775)))</f>
        <v>89326.503511876261</v>
      </c>
      <c r="J3776">
        <f ca="1">IF(F3776="","",IF(C3776&lt;(F3776*(1-'inputs and tables'!$K$14)),0,IF(C3776&gt;(F3776*(1+'inputs and tables'!$K$14)),1,J3775)))</f>
        <v>1</v>
      </c>
      <c r="K3776">
        <f ca="1">IF(G3776="","",IF(C3776&lt;(G3776*(1-'inputs and tables'!$K$14)),0,IF(C3776&gt;(G3776*(1+'inputs and tables'!$K$14)),1,K3775)))</f>
        <v>1</v>
      </c>
      <c r="N3776" s="13">
        <f t="shared" si="180"/>
        <v>339244.12537334999</v>
      </c>
      <c r="O3776" s="10">
        <f ca="1">(O3775+(IF(J3775&lt;&gt;J3774,(-O3775*'inputs and tables'!$K$22-'inputs and tables'!$K$21)-O3775*'inputs and tables'!$K$22,0)*('inputs and tables'!$K$15+'inputs and tables'!$K$16)))*(IF(AND(J3775=0,'inputs and tables'!$K$16=1),(data!C3775/data!C3776-1)*'inputs and tables'!$K$18+1,1)*IF(AND(J3775=1,'inputs and tables'!$K$15=1),(data!C3776/data!C3775-1)*'inputs and tables'!$K$17+1,1))</f>
        <v>317669958.74943364</v>
      </c>
      <c r="P3776" s="10">
        <f ca="1">(P3775+(IF(K3775&lt;&gt;K3774,(-P3775*'inputs and tables'!$K$22-'inputs and tables'!$K$21)-P3775*'inputs and tables'!$K$22,0)*('inputs and tables'!$K$15+'inputs and tables'!$K$16)))*(IF(AND(K3775=0,'inputs and tables'!$K$16=1),data!C3775/data!C3776,1)*IF(AND(K3775=1,'inputs and tables'!$K$15=1),data!C3776/data!C3775,1))</f>
        <v>267079.58199587913</v>
      </c>
      <c r="R3776" s="36">
        <f ca="1">1-O3776/MAX($O$202:O3776)</f>
        <v>0.31438352066347841</v>
      </c>
      <c r="S3776" s="36">
        <f>1-N3776/MAX($N$202:N3776)</f>
        <v>0.11197054312548815</v>
      </c>
    </row>
    <row r="3777" spans="1:19" x14ac:dyDescent="0.4">
      <c r="A3777" s="17">
        <f t="shared" si="178"/>
        <v>3775</v>
      </c>
      <c r="B3777">
        <v>1746403200</v>
      </c>
      <c r="C3777">
        <v>94733.99</v>
      </c>
      <c r="D3777" s="14">
        <f t="shared" si="179"/>
        <v>45782</v>
      </c>
      <c r="F3777">
        <f ca="1">IF(A3777&lt;$F$2,"",AVERAGE(INDIRECT("C"&amp;A3777-$F$2+3):C3777))</f>
        <v>87256.059772727269</v>
      </c>
      <c r="G3777" s="2">
        <f ca="1">IF(A3777&lt;$G$2,"",IF(A3777=$G$2,AVERAGE(INDIRECT("C"&amp;A3777-$G$2+3):C3777),G3776+(2/($G$2+3))*(C3777-G3776)))</f>
        <v>89556.609319881522</v>
      </c>
      <c r="J3777">
        <f ca="1">IF(F3777="","",IF(C3777&lt;(F3777*(1-'inputs and tables'!$K$14)),0,IF(C3777&gt;(F3777*(1+'inputs and tables'!$K$14)),1,J3776)))</f>
        <v>1</v>
      </c>
      <c r="K3777">
        <f ca="1">IF(G3777="","",IF(C3777&lt;(G3777*(1-'inputs and tables'!$K$14)),0,IF(C3777&gt;(G3777*(1+'inputs and tables'!$K$14)),1,K3776)))</f>
        <v>1</v>
      </c>
      <c r="N3777" s="13">
        <f t="shared" si="180"/>
        <v>340904.63852603629</v>
      </c>
      <c r="O3777" s="10">
        <f ca="1">(O3776+(IF(J3776&lt;&gt;J3775,(-O3776*'inputs and tables'!$K$22-'inputs and tables'!$K$21)-O3776*'inputs and tables'!$K$22,0)*('inputs and tables'!$K$15+'inputs and tables'!$K$16)))*(IF(AND(J3776=0,'inputs and tables'!$K$16=1),(data!C3776/data!C3777-1)*'inputs and tables'!$K$18+1,1)*IF(AND(J3776=1,'inputs and tables'!$K$15=1),(data!C3777/data!C3776-1)*'inputs and tables'!$K$17+1,1))</f>
        <v>321168513.29125947</v>
      </c>
      <c r="P3777" s="10">
        <f ca="1">(P3776+(IF(K3776&lt;&gt;K3775,(-P3776*'inputs and tables'!$K$22-'inputs and tables'!$K$21)-P3776*'inputs and tables'!$K$22,0)*('inputs and tables'!$K$15+'inputs and tables'!$K$16)))*(IF(AND(K3776=0,'inputs and tables'!$K$16=1),data!C3776/data!C3777,1)*IF(AND(K3776=1,'inputs and tables'!$K$15=1),data!C3777/data!C3776,1))</f>
        <v>268386.86818169011</v>
      </c>
      <c r="R3777" s="36">
        <f ca="1">1-O3777/MAX($O$202:O3777)</f>
        <v>0.30683270705435961</v>
      </c>
      <c r="S3777" s="36">
        <f>1-N3777/MAX($N$202:N3777)</f>
        <v>0.10762386625528386</v>
      </c>
    </row>
    <row r="3778" spans="1:19" x14ac:dyDescent="0.4">
      <c r="A3778" s="17">
        <f t="shared" si="178"/>
        <v>3776</v>
      </c>
      <c r="B3778">
        <v>1746489600</v>
      </c>
      <c r="C3778">
        <v>96839.17</v>
      </c>
      <c r="D3778" s="14">
        <f t="shared" si="179"/>
        <v>45783</v>
      </c>
      <c r="F3778">
        <f ca="1">IF(A3778&lt;$F$2,"",AVERAGE(INDIRECT("C"&amp;A3778-$F$2+3):C3778))</f>
        <v>87500.292272727267</v>
      </c>
      <c r="G3778" s="2">
        <f ca="1">IF(A3778&lt;$G$2,"",IF(A3778=$G$2,AVERAGE(INDIRECT("C"&amp;A3778-$G$2+3):C3778),G3777+(2/($G$2+3))*(C3778-G3777)))</f>
        <v>89866.505519035505</v>
      </c>
      <c r="J3778">
        <f ca="1">IF(F3778="","",IF(C3778&lt;(F3778*(1-'inputs and tables'!$K$14)),0,IF(C3778&gt;(F3778*(1+'inputs and tables'!$K$14)),1,J3777)))</f>
        <v>1</v>
      </c>
      <c r="K3778">
        <f ca="1">IF(G3778="","",IF(C3778&lt;(G3778*(1-'inputs and tables'!$K$14)),0,IF(C3778&gt;(G3778*(1+'inputs and tables'!$K$14)),1,K3777)))</f>
        <v>1</v>
      </c>
      <c r="N3778" s="13">
        <f t="shared" si="180"/>
        <v>348480.22598870139</v>
      </c>
      <c r="O3778" s="10">
        <f ca="1">(O3777+(IF(J3777&lt;&gt;J3776,(-O3777*'inputs and tables'!$K$22-'inputs and tables'!$K$21)-O3777*'inputs and tables'!$K$22,0)*('inputs and tables'!$K$15+'inputs and tables'!$K$16)))*(IF(AND(J3777=0,'inputs and tables'!$K$16=1),(data!C3777/data!C3778-1)*'inputs and tables'!$K$18+1,1)*IF(AND(J3777=1,'inputs and tables'!$K$15=1),(data!C3778/data!C3777-1)*'inputs and tables'!$K$17+1,1))</f>
        <v>337226788.0912928</v>
      </c>
      <c r="P3778" s="10">
        <f ca="1">(P3777+(IF(K3777&lt;&gt;K3776,(-P3777*'inputs and tables'!$K$22-'inputs and tables'!$K$21)-P3777*'inputs and tables'!$K$22,0)*('inputs and tables'!$K$15+'inputs and tables'!$K$16)))*(IF(AND(K3777=0,'inputs and tables'!$K$16=1),data!C3777/data!C3778,1)*IF(AND(K3777=1,'inputs and tables'!$K$15=1),data!C3778/data!C3777,1))</f>
        <v>274350.96477636253</v>
      </c>
      <c r="R3778" s="36">
        <f ca="1">1-O3778/MAX($O$202:O3778)</f>
        <v>0.27217466801296142</v>
      </c>
      <c r="S3778" s="36">
        <f>1-N3778/MAX($N$202:N3778)</f>
        <v>8.7793471808299217E-2</v>
      </c>
    </row>
    <row r="3779" spans="1:19" x14ac:dyDescent="0.4">
      <c r="A3779" s="17">
        <f t="shared" si="178"/>
        <v>3777</v>
      </c>
      <c r="B3779">
        <v>1746576000</v>
      </c>
      <c r="C3779">
        <v>97058.32</v>
      </c>
      <c r="D3779" s="14">
        <f t="shared" si="179"/>
        <v>45784</v>
      </c>
      <c r="F3779">
        <f ca="1">IF(A3779&lt;$F$2,"",AVERAGE(INDIRECT("C"&amp;A3779-$F$2+3):C3779))</f>
        <v>87716.989999999991</v>
      </c>
      <c r="G3779" s="2">
        <f ca="1">IF(A3779&lt;$G$2,"",IF(A3779=$G$2,AVERAGE(INDIRECT("C"&amp;A3779-$G$2+3):C3779),G3778+(2/($G$2+3))*(C3779-G3778)))</f>
        <v>90172.54017779995</v>
      </c>
      <c r="J3779">
        <f ca="1">IF(F3779="","",IF(C3779&lt;(F3779*(1-'inputs and tables'!$K$14)),0,IF(C3779&gt;(F3779*(1+'inputs and tables'!$K$14)),1,J3778)))</f>
        <v>1</v>
      </c>
      <c r="K3779">
        <f ca="1">IF(G3779="","",IF(C3779&lt;(G3779*(1-'inputs and tables'!$K$14)),0,IF(C3779&gt;(G3779*(1+'inputs and tables'!$K$14)),1,K3778)))</f>
        <v>1</v>
      </c>
      <c r="N3779" s="13">
        <f t="shared" si="180"/>
        <v>349268.84738565708</v>
      </c>
      <c r="O3779" s="10">
        <f ca="1">(O3778+(IF(J3778&lt;&gt;J3777,(-O3778*'inputs and tables'!$K$22-'inputs and tables'!$K$21)-O3778*'inputs and tables'!$K$22,0)*('inputs and tables'!$K$15+'inputs and tables'!$K$16)))*(IF(AND(J3778=0,'inputs and tables'!$K$16=1),(data!C3778/data!C3779-1)*'inputs and tables'!$K$18+1,1)*IF(AND(J3778=1,'inputs and tables'!$K$15=1),(data!C3779/data!C3778-1)*'inputs and tables'!$K$17+1,1))</f>
        <v>338943885.76853412</v>
      </c>
      <c r="P3779" s="10">
        <f ca="1">(P3778+(IF(K3778&lt;&gt;K3777,(-P3778*'inputs and tables'!$K$22-'inputs and tables'!$K$21)-P3778*'inputs and tables'!$K$22,0)*('inputs and tables'!$K$15+'inputs and tables'!$K$16)))*(IF(AND(K3778=0,'inputs and tables'!$K$16=1),data!C3778/data!C3779,1)*IF(AND(K3778=1,'inputs and tables'!$K$15=1),data!C3779/data!C3778,1))</f>
        <v>274971.82939065801</v>
      </c>
      <c r="R3779" s="36">
        <f ca="1">1-O3779/MAX($O$202:O3779)</f>
        <v>0.26846871335240219</v>
      </c>
      <c r="S3779" s="36">
        <f>1-N3779/MAX($N$202:N3779)</f>
        <v>8.5729120568473149E-2</v>
      </c>
    </row>
    <row r="3780" spans="1:19" x14ac:dyDescent="0.4">
      <c r="A3780" s="17">
        <f t="shared" si="178"/>
        <v>3778</v>
      </c>
      <c r="B3780">
        <v>1746662400</v>
      </c>
      <c r="C3780">
        <v>103253.49</v>
      </c>
      <c r="D3780" s="14">
        <f t="shared" si="179"/>
        <v>45785</v>
      </c>
      <c r="F3780">
        <f ca="1">IF(A3780&lt;$F$2,"",AVERAGE(INDIRECT("C"&amp;A3780-$F$2+3):C3780))</f>
        <v>88076.662954545449</v>
      </c>
      <c r="G3780" s="2">
        <f ca="1">IF(A3780&lt;$G$2,"",IF(A3780=$G$2,AVERAGE(INDIRECT("C"&amp;A3780-$G$2+3):C3780),G3779+(2/($G$2+3))*(C3780-G3779)))</f>
        <v>90729.176340446764</v>
      </c>
      <c r="J3780">
        <f ca="1">IF(F3780="","",IF(C3780&lt;(F3780*(1-'inputs and tables'!$K$14)),0,IF(C3780&gt;(F3780*(1+'inputs and tables'!$K$14)),1,J3779)))</f>
        <v>1</v>
      </c>
      <c r="K3780">
        <f ca="1">IF(G3780="","",IF(C3780&lt;(G3780*(1-'inputs and tables'!$K$14)),0,IF(C3780&gt;(G3780*(1+'inputs and tables'!$K$14)),1,K3779)))</f>
        <v>1</v>
      </c>
      <c r="N3780" s="13">
        <f t="shared" si="180"/>
        <v>371562.45276908227</v>
      </c>
      <c r="O3780" s="10">
        <f ca="1">(O3779+(IF(J3779&lt;&gt;J3778,(-O3779*'inputs and tables'!$K$22-'inputs and tables'!$K$21)-O3779*'inputs and tables'!$K$22,0)*('inputs and tables'!$K$15+'inputs and tables'!$K$16)))*(IF(AND(J3779=0,'inputs and tables'!$K$16=1),(data!C3779/data!C3780-1)*'inputs and tables'!$K$18+1,1)*IF(AND(J3779=1,'inputs and tables'!$K$15=1),(data!C3780/data!C3779-1)*'inputs and tables'!$K$17+1,1))</f>
        <v>387621667.68143415</v>
      </c>
      <c r="P3780" s="10">
        <f ca="1">(P3779+(IF(K3779&lt;&gt;K3778,(-P3779*'inputs and tables'!$K$22-'inputs and tables'!$K$21)-P3779*'inputs and tables'!$K$22,0)*('inputs and tables'!$K$15+'inputs and tables'!$K$16)))*(IF(AND(K3779=0,'inputs and tables'!$K$16=1),data!C3779/data!C3780,1)*IF(AND(K3779=1,'inputs and tables'!$K$15=1),data!C3780/data!C3779,1))</f>
        <v>292523.10400870338</v>
      </c>
      <c r="R3780" s="36">
        <f ca="1">1-O3780/MAX($O$202:O3780)</f>
        <v>0.16340907979933483</v>
      </c>
      <c r="S3780" s="36">
        <f>1-N3780/MAX($N$202:N3780)</f>
        <v>2.7371799690388499E-2</v>
      </c>
    </row>
    <row r="3781" spans="1:19" x14ac:dyDescent="0.4">
      <c r="A3781" s="17">
        <f t="shared" ref="A3781:A3844" si="181">A3780+1</f>
        <v>3779</v>
      </c>
      <c r="B3781">
        <v>1746748800</v>
      </c>
      <c r="C3781">
        <v>102986.96</v>
      </c>
      <c r="D3781" s="14">
        <f t="shared" si="179"/>
        <v>45786</v>
      </c>
      <c r="F3781">
        <f ca="1">IF(A3781&lt;$F$2,"",AVERAGE(INDIRECT("C"&amp;A3781-$F$2+3):C3781))</f>
        <v>88441.684545454555</v>
      </c>
      <c r="G3781" s="2">
        <f ca="1">IF(A3781&lt;$G$2,"",IF(A3781=$G$2,AVERAGE(INDIRECT("C"&amp;A3781-$G$2+3):C3781),G3780+(2/($G$2+3))*(C3781-G3780)))</f>
        <v>91250.784155746907</v>
      </c>
      <c r="J3781">
        <f ca="1">IF(F3781="","",IF(C3781&lt;(F3781*(1-'inputs and tables'!$K$14)),0,IF(C3781&gt;(F3781*(1+'inputs and tables'!$K$14)),1,J3780)))</f>
        <v>1</v>
      </c>
      <c r="K3781">
        <f ca="1">IF(G3781="","",IF(C3781&lt;(G3781*(1-'inputs and tables'!$K$14)),0,IF(C3781&gt;(G3781*(1+'inputs and tables'!$K$14)),1,K3780)))</f>
        <v>1</v>
      </c>
      <c r="N3781" s="13">
        <f t="shared" si="180"/>
        <v>370603.33225377044</v>
      </c>
      <c r="O3781" s="10">
        <f ca="1">(O3780+(IF(J3780&lt;&gt;J3779,(-O3780*'inputs and tables'!$K$22-'inputs and tables'!$K$21)-O3780*'inputs and tables'!$K$22,0)*('inputs and tables'!$K$15+'inputs and tables'!$K$16)))*(IF(AND(J3780=0,'inputs and tables'!$K$16=1),(data!C3780/data!C3781-1)*'inputs and tables'!$K$18+1,1)*IF(AND(J3780=1,'inputs and tables'!$K$15=1),(data!C3781/data!C3780-1)*'inputs and tables'!$K$17+1,1))</f>
        <v>385370375.18811458</v>
      </c>
      <c r="P3781" s="10">
        <f ca="1">(P3780+(IF(K3780&lt;&gt;K3779,(-P3780*'inputs and tables'!$K$22-'inputs and tables'!$K$21)-P3780*'inputs and tables'!$K$22,0)*('inputs and tables'!$K$15+'inputs and tables'!$K$16)))*(IF(AND(K3780=0,'inputs and tables'!$K$16=1),data!C3780/data!C3781,1)*IF(AND(K3780=1,'inputs and tables'!$K$15=1),data!C3781/data!C3780,1))</f>
        <v>291768.00911640056</v>
      </c>
      <c r="R3781" s="36">
        <f ca="1">1-O3781/MAX($O$202:O3781)</f>
        <v>0.16826796931883126</v>
      </c>
      <c r="S3781" s="36">
        <f>1-N3781/MAX($N$202:N3781)</f>
        <v>2.988246150170859E-2</v>
      </c>
    </row>
    <row r="3782" spans="1:19" x14ac:dyDescent="0.4">
      <c r="A3782" s="17">
        <f t="shared" si="181"/>
        <v>3780</v>
      </c>
      <c r="B3782">
        <v>1746835200</v>
      </c>
      <c r="C3782">
        <v>104821.19</v>
      </c>
      <c r="D3782" s="14">
        <f t="shared" si="179"/>
        <v>45787</v>
      </c>
      <c r="F3782">
        <f ca="1">IF(A3782&lt;$F$2,"",AVERAGE(INDIRECT("C"&amp;A3782-$F$2+3):C3782))</f>
        <v>88841.76886363636</v>
      </c>
      <c r="G3782" s="2">
        <f ca="1">IF(A3782&lt;$G$2,"",IF(A3782=$G$2,AVERAGE(INDIRECT("C"&amp;A3782-$G$2+3):C3782),G3781+(2/($G$2+3))*(C3782-G3781)))</f>
        <v>91828.248234225757</v>
      </c>
      <c r="J3782">
        <f ca="1">IF(F3782="","",IF(C3782&lt;(F3782*(1-'inputs and tables'!$K$14)),0,IF(C3782&gt;(F3782*(1+'inputs and tables'!$K$14)),1,J3781)))</f>
        <v>1</v>
      </c>
      <c r="K3782">
        <f ca="1">IF(G3782="","",IF(C3782&lt;(G3782*(1-'inputs and tables'!$K$14)),0,IF(C3782&gt;(G3782*(1+'inputs and tables'!$K$14)),1,K3781)))</f>
        <v>1</v>
      </c>
      <c r="N3782" s="13">
        <f t="shared" si="180"/>
        <v>377203.89362697565</v>
      </c>
      <c r="O3782" s="10">
        <f ca="1">(O3781+(IF(J3781&lt;&gt;J3780,(-O3781*'inputs and tables'!$K$22-'inputs and tables'!$K$21)-O3781*'inputs and tables'!$K$22,0)*('inputs and tables'!$K$15+'inputs and tables'!$K$16)))*(IF(AND(J3781=0,'inputs and tables'!$K$16=1),(data!C3781/data!C3782-1)*'inputs and tables'!$K$18+1,1)*IF(AND(J3781=1,'inputs and tables'!$K$15=1),(data!C3782/data!C3781-1)*'inputs and tables'!$K$17+1,1))</f>
        <v>400813401.00791651</v>
      </c>
      <c r="P3782" s="10">
        <f ca="1">(P3781+(IF(K3781&lt;&gt;K3780,(-P3781*'inputs and tables'!$K$22-'inputs and tables'!$K$21)-P3781*'inputs and tables'!$K$22,0)*('inputs and tables'!$K$15+'inputs and tables'!$K$16)))*(IF(AND(K3781=0,'inputs and tables'!$K$16=1),data!C3781/data!C3782,1)*IF(AND(K3781=1,'inputs and tables'!$K$15=1),data!C3782/data!C3781,1))</f>
        <v>296964.48870334605</v>
      </c>
      <c r="R3782" s="36">
        <f ca="1">1-O3782/MAX($O$202:O3782)</f>
        <v>0.13493780163612945</v>
      </c>
      <c r="S3782" s="36">
        <f>1-N3782/MAX($N$202:N3782)</f>
        <v>1.2604364423790093E-2</v>
      </c>
    </row>
    <row r="3783" spans="1:19" x14ac:dyDescent="0.4">
      <c r="A3783" s="17">
        <f t="shared" si="181"/>
        <v>3781</v>
      </c>
      <c r="B3783">
        <v>1746921600</v>
      </c>
      <c r="C3783">
        <v>104137.62</v>
      </c>
      <c r="D3783" s="14">
        <f t="shared" si="179"/>
        <v>45788</v>
      </c>
      <c r="F3783">
        <f ca="1">IF(A3783&lt;$F$2,"",AVERAGE(INDIRECT("C"&amp;A3783-$F$2+3):C3783))</f>
        <v>89290.764772727285</v>
      </c>
      <c r="G3783" s="2">
        <f ca="1">IF(A3783&lt;$G$2,"",IF(A3783=$G$2,AVERAGE(INDIRECT("C"&amp;A3783-$G$2+3):C3783),G3782+(2/($G$2+3))*(C3783-G3782)))</f>
        <v>92352.051288088493</v>
      </c>
      <c r="J3783">
        <f ca="1">IF(F3783="","",IF(C3783&lt;(F3783*(1-'inputs and tables'!$K$14)),0,IF(C3783&gt;(F3783*(1+'inputs and tables'!$K$14)),1,J3782)))</f>
        <v>1</v>
      </c>
      <c r="K3783">
        <f ca="1">IF(G3783="","",IF(C3783&lt;(G3783*(1-'inputs and tables'!$K$14)),0,IF(C3783&gt;(G3783*(1+'inputs and tables'!$K$14)),1,K3782)))</f>
        <v>1</v>
      </c>
      <c r="N3783" s="13">
        <f t="shared" si="180"/>
        <v>374744.03540969541</v>
      </c>
      <c r="O3783" s="10">
        <f ca="1">(O3782+(IF(J3782&lt;&gt;J3781,(-O3782*'inputs and tables'!$K$22-'inputs and tables'!$K$21)-O3782*'inputs and tables'!$K$22,0)*('inputs and tables'!$K$15+'inputs and tables'!$K$16)))*(IF(AND(J3782=0,'inputs and tables'!$K$16=1),(data!C3782/data!C3783-1)*'inputs and tables'!$K$18+1,1)*IF(AND(J3782=1,'inputs and tables'!$K$15=1),(data!C3783/data!C3782-1)*'inputs and tables'!$K$17+1,1))</f>
        <v>394932299.70401311</v>
      </c>
      <c r="P3783" s="10">
        <f ca="1">(P3782+(IF(K3782&lt;&gt;K3781,(-P3782*'inputs and tables'!$K$22-'inputs and tables'!$K$21)-P3782*'inputs and tables'!$K$22,0)*('inputs and tables'!$K$15+'inputs and tables'!$K$16)))*(IF(AND(K3782=0,'inputs and tables'!$K$16=1),data!C3782/data!C3783,1)*IF(AND(K3782=1,'inputs and tables'!$K$15=1),data!C3783/data!C3782,1))</f>
        <v>295027.89539103059</v>
      </c>
      <c r="R3783" s="36">
        <f ca="1">1-O3783/MAX($O$202:O3783)</f>
        <v>0.14763078647636141</v>
      </c>
      <c r="S3783" s="36">
        <f>1-N3783/MAX($N$202:N3783)</f>
        <v>1.9043463565965757E-2</v>
      </c>
    </row>
    <row r="3784" spans="1:19" x14ac:dyDescent="0.4">
      <c r="A3784" s="17">
        <f t="shared" si="181"/>
        <v>3782</v>
      </c>
      <c r="B3784">
        <v>1747008000</v>
      </c>
      <c r="C3784">
        <v>102800.21</v>
      </c>
      <c r="D3784" s="14">
        <f t="shared" si="179"/>
        <v>45789</v>
      </c>
      <c r="F3784">
        <f ca="1">IF(A3784&lt;$F$2,"",AVERAGE(INDIRECT("C"&amp;A3784-$F$2+3):C3784))</f>
        <v>89749.477954545466</v>
      </c>
      <c r="G3784" s="2">
        <f ca="1">IF(A3784&lt;$G$2,"",IF(A3784=$G$2,AVERAGE(INDIRECT("C"&amp;A3784-$G$2+3):C3784),G3783+(2/($G$2+3))*(C3784-G3783)))</f>
        <v>92796.653786467708</v>
      </c>
      <c r="J3784">
        <f ca="1">IF(F3784="","",IF(C3784&lt;(F3784*(1-'inputs and tables'!$K$14)),0,IF(C3784&gt;(F3784*(1+'inputs and tables'!$K$14)),1,J3783)))</f>
        <v>1</v>
      </c>
      <c r="K3784">
        <f ca="1">IF(G3784="","",IF(C3784&lt;(G3784*(1-'inputs and tables'!$K$14)),0,IF(C3784&gt;(G3784*(1+'inputs and tables'!$K$14)),1,K3783)))</f>
        <v>1</v>
      </c>
      <c r="N3784" s="13">
        <f t="shared" si="180"/>
        <v>369931.30375328462</v>
      </c>
      <c r="O3784" s="10">
        <f ca="1">(O3783+(IF(J3783&lt;&gt;J3782,(-O3783*'inputs and tables'!$K$22-'inputs and tables'!$K$21)-O3783*'inputs and tables'!$K$22,0)*('inputs and tables'!$K$15+'inputs and tables'!$K$16)))*(IF(AND(J3783=0,'inputs and tables'!$K$16=1),(data!C3783/data!C3784-1)*'inputs and tables'!$K$18+1,1)*IF(AND(J3783=1,'inputs and tables'!$K$15=1),(data!C3784/data!C3783-1)*'inputs and tables'!$K$17+1,1))</f>
        <v>383520291.09817922</v>
      </c>
      <c r="P3784" s="10">
        <f ca="1">(P3783+(IF(K3783&lt;&gt;K3782,(-P3783*'inputs and tables'!$K$22-'inputs and tables'!$K$21)-P3783*'inputs and tables'!$K$22,0)*('inputs and tables'!$K$15+'inputs and tables'!$K$16)))*(IF(AND(K3783=0,'inputs and tables'!$K$16=1),data!C3783/data!C3784,1)*IF(AND(K3783=1,'inputs and tables'!$K$15=1),data!C3784/data!C3783,1))</f>
        <v>291238.93557444448</v>
      </c>
      <c r="R3784" s="36">
        <f ca="1">1-O3784/MAX($O$202:O3784)</f>
        <v>0.17226094411950643</v>
      </c>
      <c r="S3784" s="36">
        <f>1-N3784/MAX($N$202:N3784)</f>
        <v>3.1641610915523311E-2</v>
      </c>
    </row>
    <row r="3785" spans="1:19" x14ac:dyDescent="0.4">
      <c r="A3785" s="17">
        <f t="shared" si="181"/>
        <v>3783</v>
      </c>
      <c r="B3785">
        <v>1747094400</v>
      </c>
      <c r="C3785">
        <v>104131.06</v>
      </c>
      <c r="D3785" s="14">
        <f t="shared" si="179"/>
        <v>45790</v>
      </c>
      <c r="F3785">
        <f ca="1">IF(A3785&lt;$F$2,"",AVERAGE(INDIRECT("C"&amp;A3785-$F$2+3):C3785))</f>
        <v>90243.820681818193</v>
      </c>
      <c r="G3785" s="2">
        <f ca="1">IF(A3785&lt;$G$2,"",IF(A3785=$G$2,AVERAGE(INDIRECT("C"&amp;A3785-$G$2+3):C3785),G3784+(2/($G$2+3))*(C3785-G3784)))</f>
        <v>93278.968944490363</v>
      </c>
      <c r="J3785">
        <f ca="1">IF(F3785="","",IF(C3785&lt;(F3785*(1-'inputs and tables'!$K$14)),0,IF(C3785&gt;(F3785*(1+'inputs and tables'!$K$14)),1,J3784)))</f>
        <v>1</v>
      </c>
      <c r="K3785">
        <f ca="1">IF(G3785="","",IF(C3785&lt;(G3785*(1-'inputs and tables'!$K$14)),0,IF(C3785&gt;(G3785*(1+'inputs and tables'!$K$14)),1,K3784)))</f>
        <v>1</v>
      </c>
      <c r="N3785" s="13">
        <f t="shared" si="180"/>
        <v>374720.42894670641</v>
      </c>
      <c r="O3785" s="10">
        <f ca="1">(O3784+(IF(J3784&lt;&gt;J3783,(-O3784*'inputs and tables'!$K$22-'inputs and tables'!$K$21)-O3784*'inputs and tables'!$K$22,0)*('inputs and tables'!$K$15+'inputs and tables'!$K$16)))*(IF(AND(J3784=0,'inputs and tables'!$K$16=1),(data!C3784/data!C3785-1)*'inputs and tables'!$K$18+1,1)*IF(AND(J3784=1,'inputs and tables'!$K$15=1),(data!C3785/data!C3784-1)*'inputs and tables'!$K$17+1,1))</f>
        <v>394691649.1495685</v>
      </c>
      <c r="P3785" s="10">
        <f ca="1">(P3784+(IF(K3784&lt;&gt;K3783,(-P3784*'inputs and tables'!$K$22-'inputs and tables'!$K$21)-P3784*'inputs and tables'!$K$22,0)*('inputs and tables'!$K$15+'inputs and tables'!$K$16)))*(IF(AND(K3784=0,'inputs and tables'!$K$16=1),data!C3784/data!C3785,1)*IF(AND(K3784=1,'inputs and tables'!$K$15=1),data!C3785/data!C3784,1))</f>
        <v>295009.31053193961</v>
      </c>
      <c r="R3785" s="36">
        <f ca="1">1-O3785/MAX($O$202:O3785)</f>
        <v>0.14815017454358137</v>
      </c>
      <c r="S3785" s="36">
        <f>1-N3785/MAX($N$202:N3785)</f>
        <v>1.9105257515923735E-2</v>
      </c>
    </row>
    <row r="3786" spans="1:19" x14ac:dyDescent="0.4">
      <c r="A3786" s="17">
        <f t="shared" si="181"/>
        <v>3784</v>
      </c>
      <c r="B3786">
        <v>1747180800</v>
      </c>
      <c r="C3786">
        <v>103545.38</v>
      </c>
      <c r="D3786" s="14">
        <f t="shared" si="179"/>
        <v>45791</v>
      </c>
      <c r="F3786">
        <f ca="1">IF(A3786&lt;$F$2,"",AVERAGE(INDIRECT("C"&amp;A3786-$F$2+3):C3786))</f>
        <v>90721.344772727272</v>
      </c>
      <c r="G3786" s="2">
        <f ca="1">IF(A3786&lt;$G$2,"",IF(A3786=$G$2,AVERAGE(INDIRECT("C"&amp;A3786-$G$2+3):C3786),G3785+(2/($G$2+3))*(C3786-G3785)))</f>
        <v>93715.83750004397</v>
      </c>
      <c r="J3786">
        <f ca="1">IF(F3786="","",IF(C3786&lt;(F3786*(1-'inputs and tables'!$K$14)),0,IF(C3786&gt;(F3786*(1+'inputs and tables'!$K$14)),1,J3785)))</f>
        <v>1</v>
      </c>
      <c r="K3786">
        <f ca="1">IF(G3786="","",IF(C3786&lt;(G3786*(1-'inputs and tables'!$K$14)),0,IF(C3786&gt;(G3786*(1+'inputs and tables'!$K$14)),1,K3785)))</f>
        <v>1</v>
      </c>
      <c r="N3786" s="13">
        <f t="shared" si="180"/>
        <v>372612.83241570496</v>
      </c>
      <c r="O3786" s="10">
        <f ca="1">(O3785+(IF(J3785&lt;&gt;J3784,(-O3785*'inputs and tables'!$K$22-'inputs and tables'!$K$21)-O3785*'inputs and tables'!$K$22,0)*('inputs and tables'!$K$15+'inputs and tables'!$K$16)))*(IF(AND(J3785=0,'inputs and tables'!$K$16=1),(data!C3785/data!C3786-1)*'inputs and tables'!$K$18+1,1)*IF(AND(J3785=1,'inputs and tables'!$K$15=1),(data!C3786/data!C3785-1)*'inputs and tables'!$K$17+1,1))</f>
        <v>389696820.88779622</v>
      </c>
      <c r="P3786" s="10">
        <f ca="1">(P3785+(IF(K3785&lt;&gt;K3784,(-P3785*'inputs and tables'!$K$22-'inputs and tables'!$K$21)-P3785*'inputs and tables'!$K$22,0)*('inputs and tables'!$K$15+'inputs and tables'!$K$16)))*(IF(AND(K3785=0,'inputs and tables'!$K$16=1),data!C3785/data!C3786,1)*IF(AND(K3785=1,'inputs and tables'!$K$15=1),data!C3786/data!C3785,1))</f>
        <v>293350.04524651618</v>
      </c>
      <c r="R3786" s="36">
        <f ca="1">1-O3786/MAX($O$202:O3786)</f>
        <v>0.15893034582955434</v>
      </c>
      <c r="S3786" s="36">
        <f>1-N3786/MAX($N$202:N3786)</f>
        <v>2.4622251511548732E-2</v>
      </c>
    </row>
    <row r="3787" spans="1:19" x14ac:dyDescent="0.4">
      <c r="A3787" s="17">
        <f t="shared" si="181"/>
        <v>3785</v>
      </c>
      <c r="B3787">
        <v>1747267200</v>
      </c>
      <c r="C3787">
        <v>103786.43</v>
      </c>
      <c r="D3787" s="14">
        <f t="shared" si="179"/>
        <v>45792</v>
      </c>
      <c r="F3787">
        <f ca="1">IF(A3787&lt;$F$2,"",AVERAGE(INDIRECT("C"&amp;A3787-$F$2+3):C3787))</f>
        <v>91144.437045454542</v>
      </c>
      <c r="G3787" s="2">
        <f ca="1">IF(A3787&lt;$G$2,"",IF(A3787=$G$2,AVERAGE(INDIRECT("C"&amp;A3787-$G$2+3):C3787),G3786+(2/($G$2+3))*(C3787-G3786)))</f>
        <v>94144.373351105925</v>
      </c>
      <c r="J3787">
        <f ca="1">IF(F3787="","",IF(C3787&lt;(F3787*(1-'inputs and tables'!$K$14)),0,IF(C3787&gt;(F3787*(1+'inputs and tables'!$K$14)),1,J3786)))</f>
        <v>1</v>
      </c>
      <c r="K3787">
        <f ca="1">IF(G3787="","",IF(C3787&lt;(G3787*(1-'inputs and tables'!$K$14)),0,IF(C3787&gt;(G3787*(1+'inputs and tables'!$K$14)),1,K3786)))</f>
        <v>1</v>
      </c>
      <c r="N3787" s="13">
        <f t="shared" si="180"/>
        <v>373480.2619741633</v>
      </c>
      <c r="O3787" s="10">
        <f ca="1">(O3786+(IF(J3786&lt;&gt;J3785,(-O3786*'inputs and tables'!$K$22-'inputs and tables'!$K$21)-O3786*'inputs and tables'!$K$22,0)*('inputs and tables'!$K$15+'inputs and tables'!$K$16)))*(IF(AND(J3786=0,'inputs and tables'!$K$16=1),(data!C3786/data!C3787-1)*'inputs and tables'!$K$18+1,1)*IF(AND(J3786=1,'inputs and tables'!$K$15=1),(data!C3787/data!C3786-1)*'inputs and tables'!$K$17+1,1))</f>
        <v>391738021.97295082</v>
      </c>
      <c r="P3787" s="10">
        <f ca="1">(P3786+(IF(K3786&lt;&gt;K3785,(-P3786*'inputs and tables'!$K$22-'inputs and tables'!$K$21)-P3786*'inputs and tables'!$K$22,0)*('inputs and tables'!$K$15+'inputs and tables'!$K$16)))*(IF(AND(K3786=0,'inputs and tables'!$K$16=1),data!C3786/data!C3787,1)*IF(AND(K3786=1,'inputs and tables'!$K$15=1),data!C3787/data!C3786,1))</f>
        <v>294032.95382637432</v>
      </c>
      <c r="R3787" s="36">
        <f ca="1">1-O3787/MAX($O$202:O3787)</f>
        <v>0.1545248895908502</v>
      </c>
      <c r="S3787" s="36">
        <f>1-N3787/MAX($N$202:N3787)</f>
        <v>2.2351606444881988E-2</v>
      </c>
    </row>
    <row r="3788" spans="1:19" x14ac:dyDescent="0.4">
      <c r="A3788" s="17">
        <f t="shared" si="181"/>
        <v>3786</v>
      </c>
      <c r="B3788">
        <v>1747353600</v>
      </c>
      <c r="C3788">
        <v>103500.03</v>
      </c>
      <c r="D3788" s="14">
        <f t="shared" si="179"/>
        <v>45793</v>
      </c>
      <c r="F3788">
        <f ca="1">IF(A3788&lt;$F$2,"",AVERAGE(INDIRECT("C"&amp;A3788-$F$2+3):C3788))</f>
        <v>91621.935909090898</v>
      </c>
      <c r="G3788" s="2">
        <f ca="1">IF(A3788&lt;$G$2,"",IF(A3788=$G$2,AVERAGE(INDIRECT("C"&amp;A3788-$G$2+3):C3788),G3787+(2/($G$2+3))*(C3788-G3787)))</f>
        <v>94542.486399995032</v>
      </c>
      <c r="J3788">
        <f ca="1">IF(F3788="","",IF(C3788&lt;(F3788*(1-'inputs and tables'!$K$14)),0,IF(C3788&gt;(F3788*(1+'inputs and tables'!$K$14)),1,J3787)))</f>
        <v>1</v>
      </c>
      <c r="K3788">
        <f ca="1">IF(G3788="","",IF(C3788&lt;(G3788*(1-'inputs and tables'!$K$14)),0,IF(C3788&gt;(G3788*(1+'inputs and tables'!$K$14)),1,K3787)))</f>
        <v>1</v>
      </c>
      <c r="N3788" s="13">
        <f t="shared" si="180"/>
        <v>372449.63834610902</v>
      </c>
      <c r="O3788" s="10">
        <f ca="1">(O3787+(IF(J3787&lt;&gt;J3786,(-O3787*'inputs and tables'!$K$22-'inputs and tables'!$K$21)-O3787*'inputs and tables'!$K$22,0)*('inputs and tables'!$K$15+'inputs and tables'!$K$16)))*(IF(AND(J3787=0,'inputs and tables'!$K$16=1),(data!C3787/data!C3788-1)*'inputs and tables'!$K$18+1,1)*IF(AND(J3787=1,'inputs and tables'!$K$15=1),(data!C3788/data!C3787-1)*'inputs and tables'!$K$17+1,1))</f>
        <v>389305758.1272884</v>
      </c>
      <c r="P3788" s="10">
        <f ca="1">(P3787+(IF(K3787&lt;&gt;K3786,(-P3787*'inputs and tables'!$K$22-'inputs and tables'!$K$21)-P3787*'inputs and tables'!$K$22,0)*('inputs and tables'!$K$15+'inputs and tables'!$K$16)))*(IF(AND(K3787=0,'inputs and tables'!$K$16=1),data!C3787/data!C3788,1)*IF(AND(K3787=1,'inputs and tables'!$K$15=1),data!C3788/data!C3787,1))</f>
        <v>293221.56607581896</v>
      </c>
      <c r="R3788" s="36">
        <f ca="1">1-O3788/MAX($O$202:O3788)</f>
        <v>0.15977436354565977</v>
      </c>
      <c r="S3788" s="36">
        <f>1-N3788/MAX($N$202:N3788)</f>
        <v>2.5049439869870183E-2</v>
      </c>
    </row>
    <row r="3789" spans="1:19" x14ac:dyDescent="0.4">
      <c r="A3789" s="17">
        <f t="shared" si="181"/>
        <v>3787</v>
      </c>
      <c r="B3789">
        <v>1747440000</v>
      </c>
      <c r="C3789">
        <v>103161.07</v>
      </c>
      <c r="D3789" s="14">
        <f t="shared" si="179"/>
        <v>45794</v>
      </c>
      <c r="F3789">
        <f ca="1">IF(A3789&lt;$F$2,"",AVERAGE(INDIRECT("C"&amp;A3789-$F$2+3):C3789))</f>
        <v>92076.18</v>
      </c>
      <c r="G3789" s="2">
        <f ca="1">IF(A3789&lt;$G$2,"",IF(A3789=$G$2,AVERAGE(INDIRECT("C"&amp;A3789-$G$2+3):C3789),G3788+(2/($G$2+3))*(C3789-G3788)))</f>
        <v>94909.234638293114</v>
      </c>
      <c r="J3789">
        <f ca="1">IF(F3789="","",IF(C3789&lt;(F3789*(1-'inputs and tables'!$K$14)),0,IF(C3789&gt;(F3789*(1+'inputs and tables'!$K$14)),1,J3788)))</f>
        <v>1</v>
      </c>
      <c r="K3789">
        <f ca="1">IF(G3789="","",IF(C3789&lt;(G3789*(1-'inputs and tables'!$K$14)),0,IF(C3789&gt;(G3789*(1+'inputs and tables'!$K$14)),1,K3788)))</f>
        <v>1</v>
      </c>
      <c r="N3789" s="13">
        <f t="shared" si="180"/>
        <v>371229.87513044814</v>
      </c>
      <c r="O3789" s="10">
        <f ca="1">(O3788+(IF(J3788&lt;&gt;J3787,(-O3788*'inputs and tables'!$K$22-'inputs and tables'!$K$21)-O3788*'inputs and tables'!$K$22,0)*('inputs and tables'!$K$15+'inputs and tables'!$K$16)))*(IF(AND(J3788=0,'inputs and tables'!$K$16=1),(data!C3788/data!C3789-1)*'inputs and tables'!$K$18+1,1)*IF(AND(J3788=1,'inputs and tables'!$K$15=1),(data!C3789/data!C3788-1)*'inputs and tables'!$K$17+1,1))</f>
        <v>386437083.31150955</v>
      </c>
      <c r="P3789" s="10">
        <f ca="1">(P3788+(IF(K3788&lt;&gt;K3787,(-P3788*'inputs and tables'!$K$22-'inputs and tables'!$K$21)-P3788*'inputs and tables'!$K$22,0)*('inputs and tables'!$K$15+'inputs and tables'!$K$16)))*(IF(AND(K3788=0,'inputs and tables'!$K$16=1),data!C3788/data!C3789,1)*IF(AND(K3788=1,'inputs and tables'!$K$15=1),data!C3789/data!C3788,1))</f>
        <v>292261.27280791308</v>
      </c>
      <c r="R3789" s="36">
        <f ca="1">1-O3789/MAX($O$202:O3789)</f>
        <v>0.16596572874524729</v>
      </c>
      <c r="S3789" s="36">
        <f>1-N3789/MAX($N$202:N3789)</f>
        <v>2.8242378479276464E-2</v>
      </c>
    </row>
    <row r="3790" spans="1:19" x14ac:dyDescent="0.4">
      <c r="A3790" s="17">
        <f t="shared" si="181"/>
        <v>3788</v>
      </c>
      <c r="B3790">
        <v>1747526400</v>
      </c>
      <c r="C3790">
        <v>106473.46</v>
      </c>
      <c r="D3790" s="14">
        <f t="shared" si="179"/>
        <v>45795</v>
      </c>
      <c r="F3790">
        <f ca="1">IF(A3790&lt;$F$2,"",AVERAGE(INDIRECT("C"&amp;A3790-$F$2+3):C3790))</f>
        <v>92590.118636363637</v>
      </c>
      <c r="G3790" s="2">
        <f ca="1">IF(A3790&lt;$G$2,"",IF(A3790=$G$2,AVERAGE(INDIRECT("C"&amp;A3790-$G$2+3):C3790),G3789+(2/($G$2+3))*(C3790-G3789)))</f>
        <v>95401.329334535956</v>
      </c>
      <c r="J3790">
        <f ca="1">IF(F3790="","",IF(C3790&lt;(F3790*(1-'inputs and tables'!$K$14)),0,IF(C3790&gt;(F3790*(1+'inputs and tables'!$K$14)),1,J3789)))</f>
        <v>1</v>
      </c>
      <c r="K3790">
        <f ca="1">IF(G3790="","",IF(C3790&lt;(G3790*(1-'inputs and tables'!$K$14)),0,IF(C3790&gt;(G3790*(1+'inputs and tables'!$K$14)),1,K3789)))</f>
        <v>1</v>
      </c>
      <c r="N3790" s="13">
        <f t="shared" si="180"/>
        <v>383149.66353593237</v>
      </c>
      <c r="O3790" s="10">
        <f ca="1">(O3789+(IF(J3789&lt;&gt;J3788,(-O3789*'inputs and tables'!$K$22-'inputs and tables'!$K$21)-O3789*'inputs and tables'!$K$22,0)*('inputs and tables'!$K$15+'inputs and tables'!$K$16)))*(IF(AND(J3789=0,'inputs and tables'!$K$16=1),(data!C3789/data!C3790-1)*'inputs and tables'!$K$18+1,1)*IF(AND(J3789=1,'inputs and tables'!$K$15=1),(data!C3790/data!C3789-1)*'inputs and tables'!$K$17+1,1))</f>
        <v>414355252.86304659</v>
      </c>
      <c r="P3790" s="10">
        <f ca="1">(P3789+(IF(K3789&lt;&gt;K3788,(-P3789*'inputs and tables'!$K$22-'inputs and tables'!$K$21)-P3789*'inputs and tables'!$K$22,0)*('inputs and tables'!$K$15+'inputs and tables'!$K$16)))*(IF(AND(K3789=0,'inputs and tables'!$K$16=1),data!C3789/data!C3790,1)*IF(AND(K3789=1,'inputs and tables'!$K$15=1),data!C3790/data!C3789,1))</f>
        <v>301645.46509514126</v>
      </c>
      <c r="R3790" s="36">
        <f ca="1">1-O3790/MAX($O$202:O3790)</f>
        <v>0.1057108743271663</v>
      </c>
      <c r="S3790" s="36">
        <f>1-N3790/MAX($N$202:N3790)</f>
        <v>0</v>
      </c>
    </row>
    <row r="3791" spans="1:19" x14ac:dyDescent="0.4">
      <c r="A3791" s="17">
        <f t="shared" si="181"/>
        <v>3789</v>
      </c>
      <c r="B3791">
        <v>1747612800</v>
      </c>
      <c r="C3791">
        <v>105616.18</v>
      </c>
      <c r="D3791" s="14">
        <f t="shared" si="179"/>
        <v>45796</v>
      </c>
      <c r="F3791">
        <f ca="1">IF(A3791&lt;$F$2,"",AVERAGE(INDIRECT("C"&amp;A3791-$F$2+3):C3791))</f>
        <v>93092.798863636373</v>
      </c>
      <c r="G3791" s="2">
        <f ca="1">IF(A3791&lt;$G$2,"",IF(A3791=$G$2,AVERAGE(INDIRECT("C"&amp;A3791-$G$2+3):C3791),G3790+(2/($G$2+3))*(C3791-G3790)))</f>
        <v>95836.003830938687</v>
      </c>
      <c r="J3791">
        <f ca="1">IF(F3791="","",IF(C3791&lt;(F3791*(1-'inputs and tables'!$K$14)),0,IF(C3791&gt;(F3791*(1+'inputs and tables'!$K$14)),1,J3790)))</f>
        <v>1</v>
      </c>
      <c r="K3791">
        <f ca="1">IF(G3791="","",IF(C3791&lt;(G3791*(1-'inputs and tables'!$K$14)),0,IF(C3791&gt;(G3791*(1+'inputs and tables'!$K$14)),1,K3790)))</f>
        <v>1</v>
      </c>
      <c r="N3791" s="13">
        <f t="shared" si="180"/>
        <v>380064.70186044922</v>
      </c>
      <c r="O3791" s="10">
        <f ca="1">(O3790+(IF(J3790&lt;&gt;J3789,(-O3790*'inputs and tables'!$K$22-'inputs and tables'!$K$21)-O3790*'inputs and tables'!$K$22,0)*('inputs and tables'!$K$15+'inputs and tables'!$K$16)))*(IF(AND(J3790=0,'inputs and tables'!$K$16=1),(data!C3790/data!C3791-1)*'inputs and tables'!$K$18+1,1)*IF(AND(J3790=1,'inputs and tables'!$K$15=1),(data!C3791/data!C3790-1)*'inputs and tables'!$K$17+1,1))</f>
        <v>406848766.64439189</v>
      </c>
      <c r="P3791" s="10">
        <f ca="1">(P3790+(IF(K3790&lt;&gt;K3789,(-P3790*'inputs and tables'!$K$22-'inputs and tables'!$K$21)-P3790*'inputs and tables'!$K$22,0)*('inputs and tables'!$K$15+'inputs and tables'!$K$16)))*(IF(AND(K3790=0,'inputs and tables'!$K$16=1),data!C3790/data!C3791,1)*IF(AND(K3790=1,'inputs and tables'!$K$15=1),data!C3791/data!C3790,1))</f>
        <v>299216.74131442851</v>
      </c>
      <c r="R3791" s="36">
        <f ca="1">1-O3791/MAX($O$202:O3791)</f>
        <v>0.12191187323081643</v>
      </c>
      <c r="S3791" s="36">
        <f>1-N3791/MAX($N$202:N3791)</f>
        <v>8.0515839346256834E-3</v>
      </c>
    </row>
    <row r="3792" spans="1:19" x14ac:dyDescent="0.4">
      <c r="A3792" s="17">
        <f t="shared" si="181"/>
        <v>3790</v>
      </c>
      <c r="B3792">
        <v>1747699200</v>
      </c>
      <c r="C3792">
        <v>106883.24</v>
      </c>
      <c r="D3792" s="14">
        <f t="shared" si="179"/>
        <v>45797</v>
      </c>
      <c r="F3792">
        <f ca="1">IF(A3792&lt;$F$2,"",AVERAGE(INDIRECT("C"&amp;A3792-$F$2+3):C3792))</f>
        <v>93740.810000000012</v>
      </c>
      <c r="G3792" s="2">
        <f ca="1">IF(A3792&lt;$G$2,"",IF(A3792=$G$2,AVERAGE(INDIRECT("C"&amp;A3792-$G$2+3):C3792),G3791+(2/($G$2+3))*(C3792-G3791)))</f>
        <v>96306.098987068952</v>
      </c>
      <c r="J3792">
        <f ca="1">IF(F3792="","",IF(C3792&lt;(F3792*(1-'inputs and tables'!$K$14)),0,IF(C3792&gt;(F3792*(1+'inputs and tables'!$K$14)),1,J3791)))</f>
        <v>1</v>
      </c>
      <c r="K3792">
        <f ca="1">IF(G3792="","",IF(C3792&lt;(G3792*(1-'inputs and tables'!$K$14)),0,IF(C3792&gt;(G3792*(1+'inputs and tables'!$K$14)),1,K3791)))</f>
        <v>1</v>
      </c>
      <c r="N3792" s="13">
        <f t="shared" si="180"/>
        <v>384624.27579258074</v>
      </c>
      <c r="O3792" s="10">
        <f ca="1">(O3791+(IF(J3791&lt;&gt;J3790,(-O3791*'inputs and tables'!$K$22-'inputs and tables'!$K$21)-O3791*'inputs and tables'!$K$22,0)*('inputs and tables'!$K$15+'inputs and tables'!$K$16)))*(IF(AND(J3791=0,'inputs and tables'!$K$16=1),(data!C3791/data!C3792-1)*'inputs and tables'!$K$18+1,1)*IF(AND(J3791=1,'inputs and tables'!$K$15=1),(data!C3792/data!C3791-1)*'inputs and tables'!$K$17+1,1))</f>
        <v>417830787.07057106</v>
      </c>
      <c r="P3792" s="10">
        <f ca="1">(P3791+(IF(K3791&lt;&gt;K3790,(-P3791*'inputs and tables'!$K$22-'inputs and tables'!$K$21)-P3791*'inputs and tables'!$K$22,0)*('inputs and tables'!$K$15+'inputs and tables'!$K$16)))*(IF(AND(K3791=0,'inputs and tables'!$K$16=1),data!C3791/data!C3792,1)*IF(AND(K3791=1,'inputs and tables'!$K$15=1),data!C3792/data!C3791,1))</f>
        <v>302806.39551561116</v>
      </c>
      <c r="R3792" s="36">
        <f ca="1">1-O3792/MAX($O$202:O3792)</f>
        <v>9.820974473796229E-2</v>
      </c>
      <c r="S3792" s="36">
        <f>1-N3792/MAX($N$202:N3792)</f>
        <v>0</v>
      </c>
    </row>
    <row r="3793" spans="1:19" x14ac:dyDescent="0.4">
      <c r="A3793" s="17">
        <f t="shared" si="181"/>
        <v>3791</v>
      </c>
      <c r="B3793">
        <v>1747785600</v>
      </c>
      <c r="C3793">
        <v>109699.54</v>
      </c>
      <c r="D3793" s="14">
        <f t="shared" si="179"/>
        <v>45798</v>
      </c>
      <c r="F3793">
        <f ca="1">IF(A3793&lt;$F$2,"",AVERAGE(INDIRECT("C"&amp;A3793-$F$2+3):C3793))</f>
        <v>94435.344772727287</v>
      </c>
      <c r="G3793" s="2">
        <f ca="1">IF(A3793&lt;$G$2,"",IF(A3793=$G$2,AVERAGE(INDIRECT("C"&amp;A3793-$G$2+3):C3793),G3792+(2/($G$2+3))*(C3793-G3792)))</f>
        <v>96876.032647193671</v>
      </c>
      <c r="J3793">
        <f ca="1">IF(F3793="","",IF(C3793&lt;(F3793*(1-'inputs and tables'!$K$14)),0,IF(C3793&gt;(F3793*(1+'inputs and tables'!$K$14)),1,J3792)))</f>
        <v>1</v>
      </c>
      <c r="K3793">
        <f ca="1">IF(G3793="","",IF(C3793&lt;(G3793*(1-'inputs and tables'!$K$14)),0,IF(C3793&gt;(G3793*(1+'inputs and tables'!$K$14)),1,K3792)))</f>
        <v>1</v>
      </c>
      <c r="N3793" s="13">
        <f t="shared" si="180"/>
        <v>394758.86141998722</v>
      </c>
      <c r="O3793" s="10">
        <f ca="1">(O3792+(IF(J3792&lt;&gt;J3791,(-O3792*'inputs and tables'!$K$22-'inputs and tables'!$K$21)-O3792*'inputs and tables'!$K$22,0)*('inputs and tables'!$K$15+'inputs and tables'!$K$16)))*(IF(AND(J3792=0,'inputs and tables'!$K$16=1),(data!C3792/data!C3793-1)*'inputs and tables'!$K$18+1,1)*IF(AND(J3792=1,'inputs and tables'!$K$15=1),(data!C3793/data!C3792-1)*'inputs and tables'!$K$17+1,1))</f>
        <v>442602284.47896171</v>
      </c>
      <c r="P3793" s="10">
        <f ca="1">(P3792+(IF(K3792&lt;&gt;K3791,(-P3792*'inputs and tables'!$K$22-'inputs and tables'!$K$21)-P3792*'inputs and tables'!$K$22,0)*('inputs and tables'!$K$15+'inputs and tables'!$K$16)))*(IF(AND(K3792=0,'inputs and tables'!$K$16=1),data!C3792/data!C3793,1)*IF(AND(K3792=1,'inputs and tables'!$K$15=1),data!C3793/data!C3792,1))</f>
        <v>310785.13616466534</v>
      </c>
      <c r="R3793" s="36">
        <f ca="1">1-O3793/MAX($O$202:O3793)</f>
        <v>4.4746247881368717E-2</v>
      </c>
      <c r="S3793" s="36">
        <f>1-N3793/MAX($N$202:N3793)</f>
        <v>0</v>
      </c>
    </row>
    <row r="3794" spans="1:19" x14ac:dyDescent="0.4">
      <c r="A3794" s="17">
        <f t="shared" si="181"/>
        <v>3792</v>
      </c>
      <c r="B3794">
        <v>1747872000</v>
      </c>
      <c r="C3794">
        <v>111722.53</v>
      </c>
      <c r="D3794" s="14">
        <f t="shared" si="179"/>
        <v>45799</v>
      </c>
      <c r="F3794">
        <f ca="1">IF(A3794&lt;$F$2,"",AVERAGE(INDIRECT("C"&amp;A3794-$F$2+3):C3794))</f>
        <v>95241.501363636358</v>
      </c>
      <c r="G3794" s="2">
        <f ca="1">IF(A3794&lt;$G$2,"",IF(A3794=$G$2,AVERAGE(INDIRECT("C"&amp;A3794-$G$2+3):C3794),G3793+(2/($G$2+3))*(C3794-G3793)))</f>
        <v>97507.798491993934</v>
      </c>
      <c r="J3794">
        <f ca="1">IF(F3794="","",IF(C3794&lt;(F3794*(1-'inputs and tables'!$K$14)),0,IF(C3794&gt;(F3794*(1+'inputs and tables'!$K$14)),1,J3793)))</f>
        <v>1</v>
      </c>
      <c r="K3794">
        <f ca="1">IF(G3794="","",IF(C3794&lt;(G3794*(1-'inputs and tables'!$K$14)),0,IF(C3794&gt;(G3794*(1+'inputs and tables'!$K$14)),1,K3793)))</f>
        <v>1</v>
      </c>
      <c r="N3794" s="13">
        <f t="shared" si="180"/>
        <v>402038.68437151483</v>
      </c>
      <c r="O3794" s="10">
        <f ca="1">(O3793+(IF(J3793&lt;&gt;J3792,(-O3793*'inputs and tables'!$K$22-'inputs and tables'!$K$21)-O3793*'inputs and tables'!$K$22,0)*('inputs and tables'!$K$15+'inputs and tables'!$K$16)))*(IF(AND(J3793=0,'inputs and tables'!$K$16=1),(data!C3793/data!C3794-1)*'inputs and tables'!$K$18+1,1)*IF(AND(J3793=1,'inputs and tables'!$K$15=1),(data!C3794/data!C3793-1)*'inputs and tables'!$K$17+1,1))</f>
        <v>460967037.78445154</v>
      </c>
      <c r="P3794" s="10">
        <f ca="1">(P3793+(IF(K3793&lt;&gt;K3792,(-P3793*'inputs and tables'!$K$22-'inputs and tables'!$K$21)-P3793*'inputs and tables'!$K$22,0)*('inputs and tables'!$K$15+'inputs and tables'!$K$16)))*(IF(AND(K3793=0,'inputs and tables'!$K$16=1),data!C3793/data!C3794,1)*IF(AND(K3793=1,'inputs and tables'!$K$15=1),data!C3794/data!C3793,1))</f>
        <v>316516.38373972132</v>
      </c>
      <c r="R3794" s="36">
        <f ca="1">1-O3794/MAX($O$202:O3794)</f>
        <v>5.1102131906438641E-3</v>
      </c>
      <c r="S3794" s="36">
        <f>1-N3794/MAX($N$202:N3794)</f>
        <v>0</v>
      </c>
    </row>
    <row r="3795" spans="1:19" x14ac:dyDescent="0.4">
      <c r="A3795" s="17">
        <f t="shared" si="181"/>
        <v>3793</v>
      </c>
      <c r="B3795">
        <v>1747958400</v>
      </c>
      <c r="C3795">
        <v>107329.61</v>
      </c>
      <c r="D3795" s="14">
        <f t="shared" si="179"/>
        <v>45800</v>
      </c>
      <c r="F3795">
        <f ca="1">IF(A3795&lt;$F$2,"",AVERAGE(INDIRECT("C"&amp;A3795-$F$2+3):C3795))</f>
        <v>95803.657272727272</v>
      </c>
      <c r="G3795" s="2">
        <f ca="1">IF(A3795&lt;$G$2,"",IF(A3795=$G$2,AVERAGE(INDIRECT("C"&amp;A3795-$G$2+3):C3795),G3794+(2/($G$2+3))*(C3795-G3794)))</f>
        <v>97925.747917866538</v>
      </c>
      <c r="J3795">
        <f ca="1">IF(F3795="","",IF(C3795&lt;(F3795*(1-'inputs and tables'!$K$14)),0,IF(C3795&gt;(F3795*(1+'inputs and tables'!$K$14)),1,J3794)))</f>
        <v>1</v>
      </c>
      <c r="K3795">
        <f ca="1">IF(G3795="","",IF(C3795&lt;(G3795*(1-'inputs and tables'!$K$14)),0,IF(C3795&gt;(G3795*(1+'inputs and tables'!$K$14)),1,K3794)))</f>
        <v>1</v>
      </c>
      <c r="N3795" s="13">
        <f t="shared" si="180"/>
        <v>386230.55885422381</v>
      </c>
      <c r="O3795" s="10">
        <f ca="1">(O3794+(IF(J3794&lt;&gt;J3793,(-O3794*'inputs and tables'!$K$22-'inputs and tables'!$K$21)-O3794*'inputs and tables'!$K$22,0)*('inputs and tables'!$K$15+'inputs and tables'!$K$16)))*(IF(AND(J3794=0,'inputs and tables'!$K$16=1),(data!C3794/data!C3795-1)*'inputs and tables'!$K$18+1,1)*IF(AND(J3794=1,'inputs and tables'!$K$15=1),(data!C3795/data!C3794-1)*'inputs and tables'!$K$17+1,1))</f>
        <v>420185375.66890371</v>
      </c>
      <c r="P3795" s="10">
        <f ca="1">(P3794+(IF(K3794&lt;&gt;K3793,(-P3794*'inputs and tables'!$K$22-'inputs and tables'!$K$21)-P3794*'inputs and tables'!$K$22,0)*('inputs and tables'!$K$15+'inputs and tables'!$K$16)))*(IF(AND(K3794=0,'inputs and tables'!$K$16=1),data!C3794/data!C3795,1)*IF(AND(K3794=1,'inputs and tables'!$K$15=1),data!C3795/data!C3794,1))</f>
        <v>304070.98752055323</v>
      </c>
      <c r="R3795" s="36">
        <f ca="1">1-O3795/MAX($O$202:O3795)</f>
        <v>9.312791467940118E-2</v>
      </c>
      <c r="S3795" s="36">
        <f>1-N3795/MAX($N$202:N3795)</f>
        <v>3.9319911570208754E-2</v>
      </c>
    </row>
    <row r="3796" spans="1:19" x14ac:dyDescent="0.4">
      <c r="A3796" s="17">
        <f t="shared" si="181"/>
        <v>3794</v>
      </c>
      <c r="B3796">
        <v>1748044800</v>
      </c>
      <c r="C3796">
        <v>107794.01</v>
      </c>
      <c r="D3796" s="14">
        <f t="shared" si="179"/>
        <v>45801</v>
      </c>
      <c r="F3796">
        <f ca="1">IF(A3796&lt;$F$2,"",AVERAGE(INDIRECT("C"&amp;A3796-$F$2+3):C3796))</f>
        <v>96445.513409090912</v>
      </c>
      <c r="G3796" s="2">
        <f ca="1">IF(A3796&lt;$G$2,"",IF(A3796=$G$2,AVERAGE(INDIRECT("C"&amp;A3796-$G$2+3):C3796),G3795+(2/($G$2+3))*(C3796-G3795)))</f>
        <v>98345.673963914771</v>
      </c>
      <c r="J3796">
        <f ca="1">IF(F3796="","",IF(C3796&lt;(F3796*(1-'inputs and tables'!$K$14)),0,IF(C3796&gt;(F3796*(1+'inputs and tables'!$K$14)),1,J3795)))</f>
        <v>1</v>
      </c>
      <c r="K3796">
        <f ca="1">IF(G3796="","",IF(C3796&lt;(G3796*(1-'inputs and tables'!$K$14)),0,IF(C3796&gt;(G3796*(1+'inputs and tables'!$K$14)),1,K3795)))</f>
        <v>1</v>
      </c>
      <c r="N3796" s="13">
        <f t="shared" si="180"/>
        <v>387901.72370362462</v>
      </c>
      <c r="O3796" s="10">
        <f ca="1">(O3795+(IF(J3795&lt;&gt;J3794,(-O3795*'inputs and tables'!$K$22-'inputs and tables'!$K$21)-O3795*'inputs and tables'!$K$22,0)*('inputs and tables'!$K$15+'inputs and tables'!$K$16)))*(IF(AND(J3795=0,'inputs and tables'!$K$16=1),(data!C3795/data!C3796-1)*'inputs and tables'!$K$18+1,1)*IF(AND(J3795=1,'inputs and tables'!$K$15=1),(data!C3796/data!C3795-1)*'inputs and tables'!$K$17+1,1))</f>
        <v>424276061.35234594</v>
      </c>
      <c r="P3796" s="10">
        <f ca="1">(P3795+(IF(K3795&lt;&gt;K3794,(-P3795*'inputs and tables'!$K$22-'inputs and tables'!$K$21)-P3795*'inputs and tables'!$K$22,0)*('inputs and tables'!$K$15+'inputs and tables'!$K$16)))*(IF(AND(K3795=0,'inputs and tables'!$K$16=1),data!C3795/data!C3796,1)*IF(AND(K3795=1,'inputs and tables'!$K$15=1),data!C3796/data!C3795,1))</f>
        <v>305386.65955741744</v>
      </c>
      <c r="R3796" s="36">
        <f ca="1">1-O3796/MAX($O$202:O3796)</f>
        <v>8.4299124171809736E-2</v>
      </c>
      <c r="S3796" s="36">
        <f>1-N3796/MAX($N$202:N3796)</f>
        <v>3.5163185080037129E-2</v>
      </c>
    </row>
    <row r="3797" spans="1:19" x14ac:dyDescent="0.4">
      <c r="A3797" s="17">
        <f t="shared" si="181"/>
        <v>3795</v>
      </c>
      <c r="B3797">
        <v>1748131200</v>
      </c>
      <c r="C3797">
        <v>109048.68</v>
      </c>
      <c r="D3797" s="14">
        <f t="shared" si="179"/>
        <v>45802</v>
      </c>
      <c r="F3797">
        <f ca="1">IF(A3797&lt;$F$2,"",AVERAGE(INDIRECT("C"&amp;A3797-$F$2+3):C3797))</f>
        <v>97028.881818181821</v>
      </c>
      <c r="G3797" s="2">
        <f ca="1">IF(A3797&lt;$G$2,"",IF(A3797=$G$2,AVERAGE(INDIRECT("C"&amp;A3797-$G$2+3):C3797),G3796+(2/($G$2+3))*(C3797-G3796)))</f>
        <v>98801.121029280097</v>
      </c>
      <c r="J3797">
        <f ca="1">IF(F3797="","",IF(C3797&lt;(F3797*(1-'inputs and tables'!$K$14)),0,IF(C3797&gt;(F3797*(1+'inputs and tables'!$K$14)),1,J3796)))</f>
        <v>1</v>
      </c>
      <c r="K3797">
        <f ca="1">IF(G3797="","",IF(C3797&lt;(G3797*(1-'inputs and tables'!$K$14)),0,IF(C3797&gt;(G3797*(1+'inputs and tables'!$K$14)),1,K3796)))</f>
        <v>1</v>
      </c>
      <c r="N3797" s="13">
        <f t="shared" si="180"/>
        <v>392416.71164849494</v>
      </c>
      <c r="O3797" s="10">
        <f ca="1">(O3796+(IF(J3796&lt;&gt;J3795,(-O3796*'inputs and tables'!$K$22-'inputs and tables'!$K$21)-O3796*'inputs and tables'!$K$22,0)*('inputs and tables'!$K$15+'inputs and tables'!$K$16)))*(IF(AND(J3796=0,'inputs and tables'!$K$16=1),(data!C3796/data!C3797-1)*'inputs and tables'!$K$18+1,1)*IF(AND(J3796=1,'inputs and tables'!$K$15=1),(data!C3797/data!C3796-1)*'inputs and tables'!$K$17+1,1))</f>
        <v>435387388.44063348</v>
      </c>
      <c r="P3797" s="10">
        <f ca="1">(P3796+(IF(K3796&lt;&gt;K3795,(-P3796*'inputs and tables'!$K$22-'inputs and tables'!$K$21)-P3796*'inputs and tables'!$K$22,0)*('inputs and tables'!$K$15+'inputs and tables'!$K$16)))*(IF(AND(K3796=0,'inputs and tables'!$K$16=1),data!C3796/data!C3797,1)*IF(AND(K3796=1,'inputs and tables'!$K$15=1),data!C3797/data!C3796,1))</f>
        <v>308941.21217260364</v>
      </c>
      <c r="R3797" s="36">
        <f ca="1">1-O3797/MAX($O$202:O3797)</f>
        <v>6.0317917421828349E-2</v>
      </c>
      <c r="S3797" s="36">
        <f>1-N3797/MAX($N$202:N3797)</f>
        <v>2.3932952467152213E-2</v>
      </c>
    </row>
    <row r="3798" spans="1:19" x14ac:dyDescent="0.4">
      <c r="A3798" s="17">
        <f t="shared" si="181"/>
        <v>3796</v>
      </c>
      <c r="B3798">
        <v>1748217600</v>
      </c>
      <c r="C3798">
        <v>109464.32000000001</v>
      </c>
      <c r="D3798" s="14">
        <f t="shared" si="179"/>
        <v>45803</v>
      </c>
      <c r="F3798">
        <f ca="1">IF(A3798&lt;$F$2,"",AVERAGE(INDIRECT("C"&amp;A3798-$F$2+3):C3798))</f>
        <v>97578.729772727282</v>
      </c>
      <c r="G3798" s="2">
        <f ca="1">IF(A3798&lt;$G$2,"",IF(A3798=$G$2,AVERAGE(INDIRECT("C"&amp;A3798-$G$2+3):C3798),G3797+(2/($G$2+3))*(C3798-G3797)))</f>
        <v>99254.874176970305</v>
      </c>
      <c r="J3798">
        <f ca="1">IF(F3798="","",IF(C3798&lt;(F3798*(1-'inputs and tables'!$K$14)),0,IF(C3798&gt;(F3798*(1+'inputs and tables'!$K$14)),1,J3797)))</f>
        <v>1</v>
      </c>
      <c r="K3798">
        <f ca="1">IF(G3798="","",IF(C3798&lt;(G3798*(1-'inputs and tables'!$K$14)),0,IF(C3798&gt;(G3798*(1+'inputs and tables'!$K$14)),1,K3797)))</f>
        <v>1</v>
      </c>
      <c r="N3798" s="13">
        <f t="shared" si="180"/>
        <v>393912.4113858011</v>
      </c>
      <c r="O3798" s="10">
        <f ca="1">(O3797+(IF(J3797&lt;&gt;J3796,(-O3797*'inputs and tables'!$K$22-'inputs and tables'!$K$21)-O3797*'inputs and tables'!$K$22,0)*('inputs and tables'!$K$15+'inputs and tables'!$K$16)))*(IF(AND(J3797=0,'inputs and tables'!$K$16=1),(data!C3797/data!C3798-1)*'inputs and tables'!$K$18+1,1)*IF(AND(J3797=1,'inputs and tables'!$K$15=1),(data!C3798/data!C3797-1)*'inputs and tables'!$K$17+1,1))</f>
        <v>439121224.85016912</v>
      </c>
      <c r="P3798" s="10">
        <f ca="1">(P3797+(IF(K3797&lt;&gt;K3796,(-P3797*'inputs and tables'!$K$22-'inputs and tables'!$K$21)-P3797*'inputs and tables'!$K$22,0)*('inputs and tables'!$K$15+'inputs and tables'!$K$16)))*(IF(AND(K3797=0,'inputs and tables'!$K$16=1),data!C3797/data!C3798,1)*IF(AND(K3797=1,'inputs and tables'!$K$15=1),data!C3798/data!C3797,1))</f>
        <v>310118.74431171274</v>
      </c>
      <c r="R3798" s="36">
        <f ca="1">1-O3798/MAX($O$202:O3798)</f>
        <v>5.2259302803051799E-2</v>
      </c>
      <c r="S3798" s="36">
        <f>1-N3798/MAX($N$202:N3798)</f>
        <v>2.0212664356956345E-2</v>
      </c>
    </row>
    <row r="3799" spans="1:19" x14ac:dyDescent="0.4">
      <c r="A3799" s="17">
        <f t="shared" si="181"/>
        <v>3797</v>
      </c>
      <c r="B3799">
        <v>1748304000</v>
      </c>
      <c r="C3799">
        <v>108978.46</v>
      </c>
      <c r="D3799" s="14">
        <f t="shared" si="179"/>
        <v>45804</v>
      </c>
      <c r="F3799">
        <f ca="1">IF(A3799&lt;$F$2,"",AVERAGE(INDIRECT("C"&amp;A3799-$F$2+3):C3799))</f>
        <v>98152.488636363632</v>
      </c>
      <c r="G3799" s="2">
        <f ca="1">IF(A3799&lt;$G$2,"",IF(A3799=$G$2,AVERAGE(INDIRECT("C"&amp;A3799-$G$2+3):C3799),G3798+(2/($G$2+3))*(C3799-G3798)))</f>
        <v>99668.643786460932</v>
      </c>
      <c r="J3799">
        <f ca="1">IF(F3799="","",IF(C3799&lt;(F3799*(1-'inputs and tables'!$K$14)),0,IF(C3799&gt;(F3799*(1+'inputs and tables'!$K$14)),1,J3798)))</f>
        <v>1</v>
      </c>
      <c r="K3799">
        <f ca="1">IF(G3799="","",IF(C3799&lt;(G3799*(1-'inputs and tables'!$K$14)),0,IF(C3799&gt;(G3799*(1+'inputs and tables'!$K$14)),1,K3798)))</f>
        <v>1</v>
      </c>
      <c r="N3799" s="13">
        <f t="shared" si="180"/>
        <v>392164.02173521993</v>
      </c>
      <c r="O3799" s="10">
        <f ca="1">(O3798+(IF(J3798&lt;&gt;J3797,(-O3798*'inputs and tables'!$K$22-'inputs and tables'!$K$21)-O3798*'inputs and tables'!$K$22,0)*('inputs and tables'!$K$15+'inputs and tables'!$K$16)))*(IF(AND(J3798=0,'inputs and tables'!$K$16=1),(data!C3798/data!C3799-1)*'inputs and tables'!$K$18+1,1)*IF(AND(J3798=1,'inputs and tables'!$K$15=1),(data!C3799/data!C3798-1)*'inputs and tables'!$K$17+1,1))</f>
        <v>434735862.23897457</v>
      </c>
      <c r="P3799" s="10">
        <f ca="1">(P3798+(IF(K3798&lt;&gt;K3797,(-P3798*'inputs and tables'!$K$22-'inputs and tables'!$K$21)-P3798*'inputs and tables'!$K$22,0)*('inputs and tables'!$K$15+'inputs and tables'!$K$16)))*(IF(AND(K3798=0,'inputs and tables'!$K$16=1),data!C3798/data!C3799,1)*IF(AND(K3798=1,'inputs and tables'!$K$15=1),data!C3799/data!C3798,1))</f>
        <v>308742.2748547126</v>
      </c>
      <c r="R3799" s="36">
        <f ca="1">1-O3799/MAX($O$202:O3799)</f>
        <v>6.1724084697876047E-2</v>
      </c>
      <c r="S3799" s="36">
        <f>1-N3799/MAX($N$202:N3799)</f>
        <v>2.4561473858495497E-2</v>
      </c>
    </row>
    <row r="3800" spans="1:19" x14ac:dyDescent="0.4">
      <c r="A3800" s="17">
        <f t="shared" si="181"/>
        <v>3798</v>
      </c>
      <c r="B3800">
        <v>1748390400</v>
      </c>
      <c r="C3800">
        <v>107819.29</v>
      </c>
      <c r="D3800" s="14">
        <f t="shared" si="179"/>
        <v>45805</v>
      </c>
      <c r="F3800">
        <f ca="1">IF(A3800&lt;$F$2,"",AVERAGE(INDIRECT("C"&amp;A3800-$F$2+3):C3800))</f>
        <v>98680.418863636383</v>
      </c>
      <c r="G3800" s="2">
        <f ca="1">IF(A3800&lt;$G$2,"",IF(A3800=$G$2,AVERAGE(INDIRECT("C"&amp;A3800-$G$2+3):C3800),G3799+(2/($G$2+3))*(C3800-G3799)))</f>
        <v>100015.4797955477</v>
      </c>
      <c r="J3800">
        <f ca="1">IF(F3800="","",IF(C3800&lt;(F3800*(1-'inputs and tables'!$K$14)),0,IF(C3800&gt;(F3800*(1+'inputs and tables'!$K$14)),1,J3799)))</f>
        <v>1</v>
      </c>
      <c r="K3800">
        <f ca="1">IF(G3800="","",IF(C3800&lt;(G3800*(1-'inputs and tables'!$K$14)),0,IF(C3800&gt;(G3800*(1+'inputs and tables'!$K$14)),1,K3799)))</f>
        <v>1</v>
      </c>
      <c r="N3800" s="13">
        <f t="shared" si="180"/>
        <v>387992.69495124061</v>
      </c>
      <c r="O3800" s="10">
        <f ca="1">(O3799+(IF(J3799&lt;&gt;J3798,(-O3799*'inputs and tables'!$K$22-'inputs and tables'!$K$21)-O3799*'inputs and tables'!$K$22,0)*('inputs and tables'!$K$15+'inputs and tables'!$K$16)))*(IF(AND(J3799=0,'inputs and tables'!$K$16=1),(data!C3799/data!C3800-1)*'inputs and tables'!$K$18+1,1)*IF(AND(J3799=1,'inputs and tables'!$K$15=1),(data!C3800/data!C3799-1)*'inputs and tables'!$K$17+1,1))</f>
        <v>424331524.25125659</v>
      </c>
      <c r="P3800" s="10">
        <f ca="1">(P3799+(IF(K3799&lt;&gt;K3798,(-P3799*'inputs and tables'!$K$22-'inputs and tables'!$K$21)-P3799*'inputs and tables'!$K$22,0)*('inputs and tables'!$K$15+'inputs and tables'!$K$16)))*(IF(AND(K3799=0,'inputs and tables'!$K$16=1),data!C3799/data!C3800,1)*IF(AND(K3799=1,'inputs and tables'!$K$15=1),data!C3800/data!C3799,1))</f>
        <v>305458.27925830445</v>
      </c>
      <c r="R3800" s="36">
        <f ca="1">1-O3800/MAX($O$202:O3800)</f>
        <v>8.4179420446488629E-2</v>
      </c>
      <c r="S3800" s="36">
        <f>1-N3800/MAX($N$202:N3800)</f>
        <v>3.4936910218556605E-2</v>
      </c>
    </row>
    <row r="3801" spans="1:19" x14ac:dyDescent="0.4">
      <c r="A3801" s="17">
        <f t="shared" si="181"/>
        <v>3799</v>
      </c>
      <c r="B3801">
        <v>1748476800</v>
      </c>
      <c r="C3801">
        <v>105572.58</v>
      </c>
      <c r="D3801" s="14">
        <f t="shared" si="179"/>
        <v>45806</v>
      </c>
      <c r="F3801">
        <f ca="1">IF(A3801&lt;$F$2,"",AVERAGE(INDIRECT("C"&amp;A3801-$F$2+3):C3801))</f>
        <v>99179.118863636351</v>
      </c>
      <c r="G3801" s="2">
        <f ca="1">IF(A3801&lt;$G$2,"",IF(A3801=$G$2,AVERAGE(INDIRECT("C"&amp;A3801-$G$2+3):C3801),G3800+(2/($G$2+3))*(C3801-G3800)))</f>
        <v>100251.95214467333</v>
      </c>
      <c r="J3801">
        <f ca="1">IF(F3801="","",IF(C3801&lt;(F3801*(1-'inputs and tables'!$K$14)),0,IF(C3801&gt;(F3801*(1+'inputs and tables'!$K$14)),1,J3800)))</f>
        <v>1</v>
      </c>
      <c r="K3801">
        <f ca="1">IF(G3801="","",IF(C3801&lt;(G3801*(1-'inputs and tables'!$K$14)),0,IF(C3801&gt;(G3801*(1+'inputs and tables'!$K$14)),1,K3800)))</f>
        <v>1</v>
      </c>
      <c r="N3801" s="13">
        <f t="shared" si="180"/>
        <v>379907.80524668127</v>
      </c>
      <c r="O3801" s="10">
        <f ca="1">(O3800+(IF(J3800&lt;&gt;J3799,(-O3800*'inputs and tables'!$K$22-'inputs and tables'!$K$21)-O3800*'inputs and tables'!$K$22,0)*('inputs and tables'!$K$15+'inputs and tables'!$K$16)))*(IF(AND(J3800=0,'inputs and tables'!$K$16=1),(data!C3800/data!C3801-1)*'inputs and tables'!$K$18+1,1)*IF(AND(J3800=1,'inputs and tables'!$K$15=1),(data!C3801/data!C3800-1)*'inputs and tables'!$K$17+1,1))</f>
        <v>404436779.74483562</v>
      </c>
      <c r="P3801" s="10">
        <f ca="1">(P3800+(IF(K3800&lt;&gt;K3799,(-P3800*'inputs and tables'!$K$22-'inputs and tables'!$K$21)-P3800*'inputs and tables'!$K$22,0)*('inputs and tables'!$K$15+'inputs and tables'!$K$16)))*(IF(AND(K3800=0,'inputs and tables'!$K$16=1),data!C3800/data!C3801,1)*IF(AND(K3800=1,'inputs and tables'!$K$15=1),data!C3801/data!C3800,1))</f>
        <v>299093.21999486076</v>
      </c>
      <c r="R3801" s="36">
        <f ca="1">1-O3801/MAX($O$202:O3801)</f>
        <v>0.12711758412897523</v>
      </c>
      <c r="S3801" s="36">
        <f>1-N3801/MAX($N$202:N3801)</f>
        <v>5.5046640995329965E-2</v>
      </c>
    </row>
    <row r="3802" spans="1:19" x14ac:dyDescent="0.4">
      <c r="A3802" s="17">
        <f t="shared" si="181"/>
        <v>3800</v>
      </c>
      <c r="B3802">
        <v>1748563200</v>
      </c>
      <c r="C3802">
        <v>104033.26</v>
      </c>
      <c r="D3802" s="14">
        <f t="shared" si="179"/>
        <v>45807</v>
      </c>
      <c r="F3802">
        <f ca="1">IF(A3802&lt;$F$2,"",AVERAGE(INDIRECT("C"&amp;A3802-$F$2+3):C3802))</f>
        <v>99633.767499999987</v>
      </c>
      <c r="G3802" s="2">
        <f ca="1">IF(A3802&lt;$G$2,"",IF(A3802=$G$2,AVERAGE(INDIRECT("C"&amp;A3802-$G$2+3):C3802),G3801+(2/($G$2+3))*(C3802-G3801)))</f>
        <v>100412.85886192127</v>
      </c>
      <c r="J3802">
        <f ca="1">IF(F3802="","",IF(C3802&lt;(F3802*(1-'inputs and tables'!$K$14)),0,IF(C3802&gt;(F3802*(1+'inputs and tables'!$K$14)),1,J3801)))</f>
        <v>1</v>
      </c>
      <c r="K3802">
        <f ca="1">IF(G3802="","",IF(C3802&lt;(G3802*(1-'inputs and tables'!$K$14)),0,IF(C3802&gt;(G3802*(1+'inputs and tables'!$K$14)),1,K3801)))</f>
        <v>1</v>
      </c>
      <c r="N3802" s="13">
        <f t="shared" si="180"/>
        <v>374368.49112958455</v>
      </c>
      <c r="O3802" s="10">
        <f ca="1">(O3801+(IF(J3801&lt;&gt;J3800,(-O3801*'inputs and tables'!$K$22-'inputs and tables'!$K$21)-O3801*'inputs and tables'!$K$22,0)*('inputs and tables'!$K$15+'inputs and tables'!$K$16)))*(IF(AND(J3801=0,'inputs and tables'!$K$16=1),(data!C3801/data!C3802-1)*'inputs and tables'!$K$18+1,1)*IF(AND(J3801=1,'inputs and tables'!$K$15=1),(data!C3802/data!C3801-1)*'inputs and tables'!$K$17+1,1))</f>
        <v>391168612.44663328</v>
      </c>
      <c r="P3802" s="10">
        <f ca="1">(P3801+(IF(K3801&lt;&gt;K3800,(-P3801*'inputs and tables'!$K$22-'inputs and tables'!$K$21)-P3801*'inputs and tables'!$K$22,0)*('inputs and tables'!$K$15+'inputs and tables'!$K$16)))*(IF(AND(K3801=0,'inputs and tables'!$K$16=1),data!C3801/data!C3802,1)*IF(AND(K3801=1,'inputs and tables'!$K$15=1),data!C3802/data!C3801,1))</f>
        <v>294732.23748024862</v>
      </c>
      <c r="R3802" s="36">
        <f ca="1">1-O3802/MAX($O$202:O3802)</f>
        <v>0.15575382718467046</v>
      </c>
      <c r="S3802" s="36">
        <f>1-N3802/MAX($N$202:N3802)</f>
        <v>6.8824703486396022E-2</v>
      </c>
    </row>
    <row r="3803" spans="1:19" x14ac:dyDescent="0.4">
      <c r="A3803" s="17">
        <f t="shared" si="181"/>
        <v>3801</v>
      </c>
      <c r="B3803">
        <v>1748649600</v>
      </c>
      <c r="C3803">
        <v>104645.87</v>
      </c>
      <c r="D3803" s="14">
        <f t="shared" si="179"/>
        <v>45808</v>
      </c>
      <c r="F3803">
        <f ca="1">IF(A3803&lt;$F$2,"",AVERAGE(INDIRECT("C"&amp;A3803-$F$2+3):C3803))</f>
        <v>100081.12886363636</v>
      </c>
      <c r="G3803" s="2">
        <f ca="1">IF(A3803&lt;$G$2,"",IF(A3803=$G$2,AVERAGE(INDIRECT("C"&amp;A3803-$G$2+3):C3803),G3802+(2/($G$2+3))*(C3803-G3802)))</f>
        <v>100592.98699545654</v>
      </c>
      <c r="J3803">
        <f ca="1">IF(F3803="","",IF(C3803&lt;(F3803*(1-'inputs and tables'!$K$14)),0,IF(C3803&gt;(F3803*(1+'inputs and tables'!$K$14)),1,J3802)))</f>
        <v>1</v>
      </c>
      <c r="K3803">
        <f ca="1">IF(G3803="","",IF(C3803&lt;(G3803*(1-'inputs and tables'!$K$14)),0,IF(C3803&gt;(G3803*(1+'inputs and tables'!$K$14)),1,K3802)))</f>
        <v>1</v>
      </c>
      <c r="N3803" s="13">
        <f t="shared" si="180"/>
        <v>376572.99650941114</v>
      </c>
      <c r="O3803" s="10">
        <f ca="1">(O3802+(IF(J3802&lt;&gt;J3801,(-O3802*'inputs and tables'!$K$22-'inputs and tables'!$K$21)-O3802*'inputs and tables'!$K$22,0)*('inputs and tables'!$K$15+'inputs and tables'!$K$16)))*(IF(AND(J3802=0,'inputs and tables'!$K$16=1),(data!C3802/data!C3803-1)*'inputs and tables'!$K$18+1,1)*IF(AND(J3802=1,'inputs and tables'!$K$15=1),(data!C3803/data!C3802-1)*'inputs and tables'!$K$17+1,1))</f>
        <v>396351340.14602095</v>
      </c>
      <c r="P3803" s="10">
        <f ca="1">(P3802+(IF(K3802&lt;&gt;K3801,(-P3802*'inputs and tables'!$K$22-'inputs and tables'!$K$21)-P3802*'inputs and tables'!$K$22,0)*('inputs and tables'!$K$15+'inputs and tables'!$K$16)))*(IF(AND(K3802=0,'inputs and tables'!$K$16=1),data!C3802/data!C3803,1)*IF(AND(K3802=1,'inputs and tables'!$K$15=1),data!C3803/data!C3802,1))</f>
        <v>296467.79701190972</v>
      </c>
      <c r="R3803" s="36">
        <f ca="1">1-O3803/MAX($O$202:O3803)</f>
        <v>0.14456811880795606</v>
      </c>
      <c r="S3803" s="36">
        <f>1-N3803/MAX($N$202:N3803)</f>
        <v>6.3341386916318299E-2</v>
      </c>
    </row>
    <row r="3804" spans="1:19" x14ac:dyDescent="0.4">
      <c r="A3804" s="17">
        <f t="shared" si="181"/>
        <v>3802</v>
      </c>
      <c r="B3804">
        <v>1748736000</v>
      </c>
      <c r="C3804">
        <v>105697.94</v>
      </c>
      <c r="D3804" s="14">
        <f t="shared" si="179"/>
        <v>45809</v>
      </c>
      <c r="F3804">
        <f ca="1">IF(A3804&lt;$F$2,"",AVERAGE(INDIRECT("C"&amp;A3804-$F$2+3):C3804))</f>
        <v>100563.66227272729</v>
      </c>
      <c r="G3804" s="2">
        <f ca="1">IF(A3804&lt;$G$2,"",IF(A3804=$G$2,AVERAGE(INDIRECT("C"&amp;A3804-$G$2+3):C3804),G3803+(2/($G$2+3))*(C3804-G3803)))</f>
        <v>100810.21903820307</v>
      </c>
      <c r="J3804">
        <f ca="1">IF(F3804="","",IF(C3804&lt;(F3804*(1-'inputs and tables'!$K$14)),0,IF(C3804&gt;(F3804*(1+'inputs and tables'!$K$14)),1,J3803)))</f>
        <v>1</v>
      </c>
      <c r="K3804">
        <f ca="1">IF(G3804="","",IF(C3804&lt;(G3804*(1-'inputs and tables'!$K$14)),0,IF(C3804&gt;(G3804*(1+'inputs and tables'!$K$14)),1,K3803)))</f>
        <v>1</v>
      </c>
      <c r="N3804" s="13">
        <f t="shared" si="180"/>
        <v>380358.91899672634</v>
      </c>
      <c r="O3804" s="10">
        <f ca="1">(O3803+(IF(J3803&lt;&gt;J3802,(-O3803*'inputs and tables'!$K$22-'inputs and tables'!$K$21)-O3803*'inputs and tables'!$K$22,0)*('inputs and tables'!$K$15+'inputs and tables'!$K$16)))*(IF(AND(J3803=0,'inputs and tables'!$K$16=1),(data!C3803/data!C3804-1)*'inputs and tables'!$K$18+1,1)*IF(AND(J3803=1,'inputs and tables'!$K$15=1),(data!C3804/data!C3803-1)*'inputs and tables'!$K$17+1,1))</f>
        <v>405317064.71271157</v>
      </c>
      <c r="P3804" s="10">
        <f ca="1">(P3803+(IF(K3803&lt;&gt;K3802,(-P3803*'inputs and tables'!$K$22-'inputs and tables'!$K$21)-P3803*'inputs and tables'!$K$22,0)*('inputs and tables'!$K$15+'inputs and tables'!$K$16)))*(IF(AND(K3803=0,'inputs and tables'!$K$16=1),data!C3803/data!C3804,1)*IF(AND(K3803=1,'inputs and tables'!$K$15=1),data!C3804/data!C3803,1))</f>
        <v>299448.37211919605</v>
      </c>
      <c r="R3804" s="36">
        <f ca="1">1-O3804/MAX($O$202:O3804)</f>
        <v>0.12521769443571018</v>
      </c>
      <c r="S3804" s="36">
        <f>1-N3804/MAX($N$202:N3804)</f>
        <v>5.3924575463874302E-2</v>
      </c>
    </row>
    <row r="3805" spans="1:19" x14ac:dyDescent="0.4">
      <c r="A3805" s="17">
        <f t="shared" si="181"/>
        <v>3803</v>
      </c>
      <c r="B3805">
        <v>1748822400</v>
      </c>
      <c r="C3805">
        <v>105904.94</v>
      </c>
      <c r="D3805" s="14">
        <f t="shared" si="179"/>
        <v>45810</v>
      </c>
      <c r="F3805">
        <f ca="1">IF(A3805&lt;$F$2,"",AVERAGE(INDIRECT("C"&amp;A3805-$F$2+3):C3805))</f>
        <v>101037.07022727275</v>
      </c>
      <c r="G3805" s="2">
        <f ca="1">IF(A3805&lt;$G$2,"",IF(A3805=$G$2,AVERAGE(INDIRECT("C"&amp;A3805-$G$2+3):C3805),G3804+(2/($G$2+3))*(C3805-G3804)))</f>
        <v>101027.01567487528</v>
      </c>
      <c r="J3805">
        <f ca="1">IF(F3805="","",IF(C3805&lt;(F3805*(1-'inputs and tables'!$K$14)),0,IF(C3805&gt;(F3805*(1+'inputs and tables'!$K$14)),1,J3804)))</f>
        <v>1</v>
      </c>
      <c r="K3805">
        <f ca="1">IF(G3805="","",IF(C3805&lt;(G3805*(1-'inputs and tables'!$K$14)),0,IF(C3805&gt;(G3805*(1+'inputs and tables'!$K$14)),1,K3804)))</f>
        <v>1</v>
      </c>
      <c r="N3805" s="13">
        <f t="shared" si="180"/>
        <v>381103.81805750576</v>
      </c>
      <c r="O3805" s="10">
        <f ca="1">(O3804+(IF(J3804&lt;&gt;J3803,(-O3804*'inputs and tables'!$K$22-'inputs and tables'!$K$21)-O3804*'inputs and tables'!$K$22,0)*('inputs and tables'!$K$15+'inputs and tables'!$K$16)))*(IF(AND(J3804=0,'inputs and tables'!$K$16=1),(data!C3804/data!C3805-1)*'inputs and tables'!$K$18+1,1)*IF(AND(J3804=1,'inputs and tables'!$K$15=1),(data!C3805/data!C3804-1)*'inputs and tables'!$K$17+1,1))</f>
        <v>407103063.78601366</v>
      </c>
      <c r="P3805" s="10">
        <f ca="1">(P3804+(IF(K3804&lt;&gt;K3803,(-P3804*'inputs and tables'!$K$22-'inputs and tables'!$K$21)-P3804*'inputs and tables'!$K$22,0)*('inputs and tables'!$K$15+'inputs and tables'!$K$16)))*(IF(AND(K3804=0,'inputs and tables'!$K$16=1),data!C3804/data!C3805,1)*IF(AND(K3804=1,'inputs and tables'!$K$15=1),data!C3805/data!C3804,1))</f>
        <v>300034.81508136418</v>
      </c>
      <c r="R3805" s="36">
        <f ca="1">1-O3805/MAX($O$202:O3805)</f>
        <v>0.12136303218953437</v>
      </c>
      <c r="S3805" s="36">
        <f>1-N3805/MAX($N$202:N3805)</f>
        <v>5.2071771020580804E-2</v>
      </c>
    </row>
    <row r="3806" spans="1:19" x14ac:dyDescent="0.4">
      <c r="A3806" s="17">
        <f t="shared" si="181"/>
        <v>3804</v>
      </c>
      <c r="B3806">
        <v>1748908800</v>
      </c>
      <c r="C3806">
        <v>105447.82</v>
      </c>
      <c r="D3806" s="14">
        <f t="shared" si="179"/>
        <v>45811</v>
      </c>
      <c r="F3806">
        <f ca="1">IF(A3806&lt;$F$2,"",AVERAGE(INDIRECT("C"&amp;A3806-$F$2+3):C3806))</f>
        <v>101497.76295454545</v>
      </c>
      <c r="G3806" s="2">
        <f ca="1">IF(A3806&lt;$G$2,"",IF(A3806=$G$2,AVERAGE(INDIRECT("C"&amp;A3806-$G$2+3):C3806),G3805+(2/($G$2+3))*(C3806-G3805)))</f>
        <v>101215.13500785931</v>
      </c>
      <c r="J3806">
        <f ca="1">IF(F3806="","",IF(C3806&lt;(F3806*(1-'inputs and tables'!$K$14)),0,IF(C3806&gt;(F3806*(1+'inputs and tables'!$K$14)),1,J3805)))</f>
        <v>1</v>
      </c>
      <c r="K3806">
        <f ca="1">IF(G3806="","",IF(C3806&lt;(G3806*(1-'inputs and tables'!$K$14)),0,IF(C3806&gt;(G3806*(1+'inputs and tables'!$K$14)),1,K3805)))</f>
        <v>1</v>
      </c>
      <c r="N3806" s="13">
        <f t="shared" si="180"/>
        <v>379458.85062434874</v>
      </c>
      <c r="O3806" s="10">
        <f ca="1">(O3805+(IF(J3805&lt;&gt;J3804,(-O3805*'inputs and tables'!$K$22-'inputs and tables'!$K$21)-O3805*'inputs and tables'!$K$22,0)*('inputs and tables'!$K$15+'inputs and tables'!$K$16)))*(IF(AND(J3805=0,'inputs and tables'!$K$16=1),(data!C3805/data!C3806-1)*'inputs and tables'!$K$18+1,1)*IF(AND(J3805=1,'inputs and tables'!$K$15=1),(data!C3806/data!C3805-1)*'inputs and tables'!$K$17+1,1))</f>
        <v>403149389.45160407</v>
      </c>
      <c r="P3806" s="10">
        <f ca="1">(P3805+(IF(K3805&lt;&gt;K3804,(-P3805*'inputs and tables'!$K$22-'inputs and tables'!$K$21)-P3805*'inputs and tables'!$K$22,0)*('inputs and tables'!$K$15+'inputs and tables'!$K$16)))*(IF(AND(K3805=0,'inputs and tables'!$K$16=1),data!C3805/data!C3806,1)*IF(AND(K3805=1,'inputs and tables'!$K$15=1),data!C3806/data!C3805,1))</f>
        <v>298739.76770519844</v>
      </c>
      <c r="R3806" s="36">
        <f ca="1">1-O3806/MAX($O$202:O3806)</f>
        <v>0.12989611567112092</v>
      </c>
      <c r="S3806" s="36">
        <f>1-N3806/MAX($N$202:N3806)</f>
        <v>5.6163336079123605E-2</v>
      </c>
    </row>
    <row r="3807" spans="1:19" x14ac:dyDescent="0.4">
      <c r="A3807" s="17">
        <f t="shared" si="181"/>
        <v>3805</v>
      </c>
      <c r="B3807">
        <v>1748995200</v>
      </c>
      <c r="C3807">
        <v>104753.38</v>
      </c>
      <c r="D3807" s="14">
        <f t="shared" si="179"/>
        <v>45812</v>
      </c>
      <c r="F3807">
        <f ca="1">IF(A3807&lt;$F$2,"",AVERAGE(INDIRECT("C"&amp;A3807-$F$2+3):C3807))</f>
        <v>101889.38363636364</v>
      </c>
      <c r="G3807" s="2">
        <f ca="1">IF(A3807&lt;$G$2,"",IF(A3807=$G$2,AVERAGE(INDIRECT("C"&amp;A3807-$G$2+3):C3807),G3806+(2/($G$2+3))*(C3807-G3806)))</f>
        <v>101365.69862454614</v>
      </c>
      <c r="J3807">
        <f ca="1">IF(F3807="","",IF(C3807&lt;(F3807*(1-'inputs and tables'!$K$14)),0,IF(C3807&gt;(F3807*(1+'inputs and tables'!$K$14)),1,J3806)))</f>
        <v>1</v>
      </c>
      <c r="K3807">
        <f ca="1">IF(G3807="","",IF(C3807&lt;(G3807*(1-'inputs and tables'!$K$14)),0,IF(C3807&gt;(G3807*(1+'inputs and tables'!$K$14)),1,K3806)))</f>
        <v>1</v>
      </c>
      <c r="N3807" s="13">
        <f t="shared" si="180"/>
        <v>376959.87621001212</v>
      </c>
      <c r="O3807" s="10">
        <f ca="1">(O3806+(IF(J3806&lt;&gt;J3805,(-O3806*'inputs and tables'!$K$22-'inputs and tables'!$K$21)-O3806*'inputs and tables'!$K$22,0)*('inputs and tables'!$K$15+'inputs and tables'!$K$16)))*(IF(AND(J3806=0,'inputs and tables'!$K$16=1),(data!C3806/data!C3807-1)*'inputs and tables'!$K$18+1,1)*IF(AND(J3806=1,'inputs and tables'!$K$15=1),(data!C3807/data!C3806-1)*'inputs and tables'!$K$17+1,1))</f>
        <v>397175658.65731889</v>
      </c>
      <c r="P3807" s="10">
        <f ca="1">(P3806+(IF(K3806&lt;&gt;K3805,(-P3806*'inputs and tables'!$K$22-'inputs and tables'!$K$21)-P3806*'inputs and tables'!$K$22,0)*('inputs and tables'!$K$15+'inputs and tables'!$K$16)))*(IF(AND(K3806=0,'inputs and tables'!$K$16=1),data!C3806/data!C3807,1)*IF(AND(K3806=1,'inputs and tables'!$K$15=1),data!C3807/data!C3806,1))</f>
        <v>296772.3790547247</v>
      </c>
      <c r="R3807" s="36">
        <f ca="1">1-O3807/MAX($O$202:O3807)</f>
        <v>0.14278901965173463</v>
      </c>
      <c r="S3807" s="36">
        <f>1-N3807/MAX($N$202:N3807)</f>
        <v>6.2379092202798914E-2</v>
      </c>
    </row>
    <row r="3808" spans="1:19" x14ac:dyDescent="0.4">
      <c r="A3808" s="17">
        <f t="shared" si="181"/>
        <v>3806</v>
      </c>
      <c r="B3808">
        <v>1749081600</v>
      </c>
      <c r="C3808">
        <v>101570.2</v>
      </c>
      <c r="D3808" s="14">
        <f t="shared" si="179"/>
        <v>45813</v>
      </c>
      <c r="F3808">
        <f ca="1">IF(A3808&lt;$F$2,"",AVERAGE(INDIRECT("C"&amp;A3808-$F$2+3):C3808))</f>
        <v>102073.04499999998</v>
      </c>
      <c r="G3808" s="2">
        <f ca="1">IF(A3808&lt;$G$2,"",IF(A3808=$G$2,AVERAGE(INDIRECT("C"&amp;A3808-$G$2+3):C3808),G3807+(2/($G$2+3))*(C3808-G3807)))</f>
        <v>101374.40081073566</v>
      </c>
      <c r="J3808">
        <f ca="1">IF(F3808="","",IF(C3808&lt;(F3808*(1-'inputs and tables'!$K$14)),0,IF(C3808&gt;(F3808*(1+'inputs and tables'!$K$14)),1,J3807)))</f>
        <v>0</v>
      </c>
      <c r="K3808">
        <f ca="1">IF(G3808="","",IF(C3808&lt;(G3808*(1-'inputs and tables'!$K$14)),0,IF(C3808&gt;(G3808*(1+'inputs and tables'!$K$14)),1,K3807)))</f>
        <v>1</v>
      </c>
      <c r="N3808" s="13">
        <f t="shared" si="180"/>
        <v>365505.05595739413</v>
      </c>
      <c r="O3808" s="10">
        <f ca="1">(O3807+(IF(J3807&lt;&gt;J3806,(-O3807*'inputs and tables'!$K$22-'inputs and tables'!$K$21)-O3807*'inputs and tables'!$K$22,0)*('inputs and tables'!$K$15+'inputs and tables'!$K$16)))*(IF(AND(J3807=0,'inputs and tables'!$K$16=1),(data!C3807/data!C3808-1)*'inputs and tables'!$K$18+1,1)*IF(AND(J3807=1,'inputs and tables'!$K$15=1),(data!C3808/data!C3807-1)*'inputs and tables'!$K$17+1,1))</f>
        <v>370020127.92856508</v>
      </c>
      <c r="P3808" s="10">
        <f ca="1">(P3807+(IF(K3807&lt;&gt;K3806,(-P3807*'inputs and tables'!$K$22-'inputs and tables'!$K$21)-P3807*'inputs and tables'!$K$22,0)*('inputs and tables'!$K$15+'inputs and tables'!$K$16)))*(IF(AND(K3807=0,'inputs and tables'!$K$16=1),data!C3807/data!C3808,1)*IF(AND(K3807=1,'inputs and tables'!$K$15=1),data!C3808/data!C3807,1))</f>
        <v>287754.24616431654</v>
      </c>
      <c r="R3808" s="36">
        <f ca="1">1-O3808/MAX($O$202:O3808)</f>
        <v>0.20139789612862025</v>
      </c>
      <c r="S3808" s="36">
        <f>1-N3808/MAX($N$202:N3808)</f>
        <v>9.0870928182524846E-2</v>
      </c>
    </row>
    <row r="3809" spans="1:19" x14ac:dyDescent="0.4">
      <c r="A3809" s="17">
        <f t="shared" si="181"/>
        <v>3807</v>
      </c>
      <c r="B3809">
        <v>1749168000</v>
      </c>
      <c r="C3809">
        <v>104397.99</v>
      </c>
      <c r="D3809" s="14">
        <f t="shared" si="179"/>
        <v>45814</v>
      </c>
      <c r="F3809">
        <f ca="1">IF(A3809&lt;$F$2,"",AVERAGE(INDIRECT("C"&amp;A3809-$F$2+3):C3809))</f>
        <v>102315.25113636363</v>
      </c>
      <c r="G3809" s="2">
        <f ca="1">IF(A3809&lt;$G$2,"",IF(A3809=$G$2,AVERAGE(INDIRECT("C"&amp;A3809-$G$2+3):C3809),G3808+(2/($G$2+3))*(C3809-G3808)))</f>
        <v>101503.06418049159</v>
      </c>
      <c r="J3809">
        <f ca="1">IF(F3809="","",IF(C3809&lt;(F3809*(1-'inputs and tables'!$K$14)),0,IF(C3809&gt;(F3809*(1+'inputs and tables'!$K$14)),1,J3808)))</f>
        <v>1</v>
      </c>
      <c r="K3809">
        <f ca="1">IF(G3809="","",IF(C3809&lt;(G3809*(1-'inputs and tables'!$K$14)),0,IF(C3809&gt;(G3809*(1+'inputs and tables'!$K$14)),1,K3808)))</f>
        <v>1</v>
      </c>
      <c r="N3809" s="13">
        <f t="shared" si="180"/>
        <v>375680.98888049321</v>
      </c>
      <c r="O3809" s="10">
        <f ca="1">(O3808+(IF(J3808&lt;&gt;J3807,(-O3808*'inputs and tables'!$K$22-'inputs and tables'!$K$21)-O3808*'inputs and tables'!$K$22,0)*('inputs and tables'!$K$15+'inputs and tables'!$K$16)))*(IF(AND(J3808=0,'inputs and tables'!$K$16=1),(data!C3808/data!C3809-1)*'inputs and tables'!$K$18+1,1)*IF(AND(J3808=1,'inputs and tables'!$K$15=1),(data!C3809/data!C3808-1)*'inputs and tables'!$K$17+1,1))</f>
        <v>359277533.60897541</v>
      </c>
      <c r="P3809" s="10">
        <f ca="1">(P3808+(IF(K3808&lt;&gt;K3807,(-P3808*'inputs and tables'!$K$22-'inputs and tables'!$K$21)-P3808*'inputs and tables'!$K$22,0)*('inputs and tables'!$K$15+'inputs and tables'!$K$16)))*(IF(AND(K3808=0,'inputs and tables'!$K$16=1),data!C3808/data!C3809,1)*IF(AND(K3808=1,'inputs and tables'!$K$15=1),data!C3809/data!C3808,1))</f>
        <v>295765.53864735778</v>
      </c>
      <c r="R3809" s="36">
        <f ca="1">1-O3809/MAX($O$202:O3809)</f>
        <v>0.22458327923923116</v>
      </c>
      <c r="S3809" s="36">
        <f>1-N3809/MAX($N$202:N3809)</f>
        <v>6.5560097860297151E-2</v>
      </c>
    </row>
    <row r="3810" spans="1:19" x14ac:dyDescent="0.4">
      <c r="A3810" s="17">
        <f t="shared" si="181"/>
        <v>3808</v>
      </c>
      <c r="B3810">
        <v>1749254400</v>
      </c>
      <c r="C3810">
        <v>105619.02</v>
      </c>
      <c r="D3810" s="14">
        <f t="shared" si="179"/>
        <v>45815</v>
      </c>
      <c r="F3810">
        <f ca="1">IF(A3810&lt;$F$2,"",AVERAGE(INDIRECT("C"&amp;A3810-$F$2+3):C3810))</f>
        <v>102578.82068181816</v>
      </c>
      <c r="G3810" s="2">
        <f ca="1">IF(A3810&lt;$G$2,"",IF(A3810=$G$2,AVERAGE(INDIRECT("C"&amp;A3810-$G$2+3):C3810),G3809+(2/($G$2+3))*(C3810-G3809)))</f>
        <v>101678.21123664088</v>
      </c>
      <c r="J3810">
        <f ca="1">IF(F3810="","",IF(C3810&lt;(F3810*(1-'inputs and tables'!$K$14)),0,IF(C3810&gt;(F3810*(1+'inputs and tables'!$K$14)),1,J3809)))</f>
        <v>1</v>
      </c>
      <c r="K3810">
        <f ca="1">IF(G3810="","",IF(C3810&lt;(G3810*(1-'inputs and tables'!$K$14)),0,IF(C3810&gt;(G3810*(1+'inputs and tables'!$K$14)),1,K3809)))</f>
        <v>1</v>
      </c>
      <c r="N3810" s="13">
        <f t="shared" si="180"/>
        <v>380074.92173162132</v>
      </c>
      <c r="O3810" s="10">
        <f ca="1">(O3809+(IF(J3809&lt;&gt;J3808,(-O3809*'inputs and tables'!$K$22-'inputs and tables'!$K$21)-O3809*'inputs and tables'!$K$22,0)*('inputs and tables'!$K$15+'inputs and tables'!$K$16)))*(IF(AND(J3809=0,'inputs and tables'!$K$16=1),(data!C3809/data!C3810-1)*'inputs and tables'!$K$18+1,1)*IF(AND(J3809=1,'inputs and tables'!$K$15=1),(data!C3810/data!C3809-1)*'inputs and tables'!$K$17+1,1))</f>
        <v>367994747.91365719</v>
      </c>
      <c r="P3810" s="10">
        <f ca="1">(P3809+(IF(K3809&lt;&gt;K3808,(-P3809*'inputs and tables'!$K$22-'inputs and tables'!$K$21)-P3809*'inputs and tables'!$K$22,0)*('inputs and tables'!$K$15+'inputs and tables'!$K$16)))*(IF(AND(K3809=0,'inputs and tables'!$K$16=1),data!C3809/data!C3810,1)*IF(AND(K3809=1,'inputs and tables'!$K$15=1),data!C3810/data!C3809,1))</f>
        <v>299224.78719854716</v>
      </c>
      <c r="R3810" s="36">
        <f ca="1">1-O3810/MAX($O$202:O3810)</f>
        <v>0.205769206278961</v>
      </c>
      <c r="S3810" s="36">
        <f>1-N3810/MAX($N$202:N3810)</f>
        <v>5.4630968346312869E-2</v>
      </c>
    </row>
    <row r="3811" spans="1:19" x14ac:dyDescent="0.4">
      <c r="A3811" s="17">
        <f t="shared" si="181"/>
        <v>3809</v>
      </c>
      <c r="B3811">
        <v>1749340800</v>
      </c>
      <c r="C3811">
        <v>105784.4</v>
      </c>
      <c r="D3811" s="14">
        <f t="shared" si="179"/>
        <v>45816</v>
      </c>
      <c r="F3811">
        <f ca="1">IF(A3811&lt;$F$2,"",AVERAGE(INDIRECT("C"&amp;A3811-$F$2+3):C3811))</f>
        <v>102830.53909090906</v>
      </c>
      <c r="G3811" s="2">
        <f ca="1">IF(A3811&lt;$G$2,"",IF(A3811=$G$2,AVERAGE(INDIRECT("C"&amp;A3811-$G$2+3):C3811),G3810+(2/($G$2+3))*(C3811-G3810)))</f>
        <v>101852.94267337957</v>
      </c>
      <c r="J3811">
        <f ca="1">IF(F3811="","",IF(C3811&lt;(F3811*(1-'inputs and tables'!$K$14)),0,IF(C3811&gt;(F3811*(1+'inputs and tables'!$K$14)),1,J3810)))</f>
        <v>1</v>
      </c>
      <c r="K3811">
        <f ca="1">IF(G3811="","",IF(C3811&lt;(G3811*(1-'inputs and tables'!$K$14)),0,IF(C3811&gt;(G3811*(1+'inputs and tables'!$K$14)),1,K3810)))</f>
        <v>1</v>
      </c>
      <c r="N3811" s="13">
        <f t="shared" si="180"/>
        <v>380670.0493000836</v>
      </c>
      <c r="O3811" s="10">
        <f ca="1">(O3810+(IF(J3810&lt;&gt;J3809,(-O3810*'inputs and tables'!$K$22-'inputs and tables'!$K$21)-O3810*'inputs and tables'!$K$22,0)*('inputs and tables'!$K$15+'inputs and tables'!$K$16)))*(IF(AND(J3810=0,'inputs and tables'!$K$16=1),(data!C3810/data!C3811-1)*'inputs and tables'!$K$18+1,1)*IF(AND(J3810=1,'inputs and tables'!$K$15=1),(data!C3811/data!C3810-1)*'inputs and tables'!$K$17+1,1))</f>
        <v>369291225.43894005</v>
      </c>
      <c r="P3811" s="10">
        <f ca="1">(P3810+(IF(K3810&lt;&gt;K3809,(-P3810*'inputs and tables'!$K$22-'inputs and tables'!$K$21)-P3810*'inputs and tables'!$K$22,0)*('inputs and tables'!$K$15+'inputs and tables'!$K$16)))*(IF(AND(K3810=0,'inputs and tables'!$K$16=1),data!C3810/data!C3811,1)*IF(AND(K3810=1,'inputs and tables'!$K$15=1),data!C3811/data!C3810,1))</f>
        <v>299693.31829556823</v>
      </c>
      <c r="R3811" s="36">
        <f ca="1">1-O3811/MAX($O$202:O3811)</f>
        <v>0.20297106206689053</v>
      </c>
      <c r="S3811" s="36">
        <f>1-N3811/MAX($N$202:N3811)</f>
        <v>5.3150693955820838E-2</v>
      </c>
    </row>
    <row r="3812" spans="1:19" x14ac:dyDescent="0.4">
      <c r="A3812" s="17">
        <f t="shared" si="181"/>
        <v>3810</v>
      </c>
      <c r="B3812">
        <v>1749427200</v>
      </c>
      <c r="C3812">
        <v>110301.15</v>
      </c>
      <c r="D3812" s="14">
        <f t="shared" si="179"/>
        <v>45817</v>
      </c>
      <c r="F3812">
        <f ca="1">IF(A3812&lt;$F$2,"",AVERAGE(INDIRECT("C"&amp;A3812-$F$2+3):C3812))</f>
        <v>103185.86886363635</v>
      </c>
      <c r="G3812" s="2">
        <f ca="1">IF(A3812&lt;$G$2,"",IF(A3812=$G$2,AVERAGE(INDIRECT("C"&amp;A3812-$G$2+3):C3812),G3811+(2/($G$2+3))*(C3812-G3811)))</f>
        <v>102212.44085749108</v>
      </c>
      <c r="J3812">
        <f ca="1">IF(F3812="","",IF(C3812&lt;(F3812*(1-'inputs and tables'!$K$14)),0,IF(C3812&gt;(F3812*(1+'inputs and tables'!$K$14)),1,J3811)))</f>
        <v>1</v>
      </c>
      <c r="K3812">
        <f ca="1">IF(G3812="","",IF(C3812&lt;(G3812*(1-'inputs and tables'!$K$14)),0,IF(C3812&gt;(G3812*(1+'inputs and tables'!$K$14)),1,K3811)))</f>
        <v>1</v>
      </c>
      <c r="N3812" s="13">
        <f t="shared" si="180"/>
        <v>396923.78279175301</v>
      </c>
      <c r="O3812" s="10">
        <f ca="1">(O3811+(IF(J3811&lt;&gt;J3810,(-O3811*'inputs and tables'!$K$22-'inputs and tables'!$K$21)-O3811*'inputs and tables'!$K$22,0)*('inputs and tables'!$K$15+'inputs and tables'!$K$16)))*(IF(AND(J3811=0,'inputs and tables'!$K$16=1),(data!C3811/data!C3812-1)*'inputs and tables'!$K$18+1,1)*IF(AND(J3811=1,'inputs and tables'!$K$15=1),(data!C3812/data!C3811-1)*'inputs and tables'!$K$17+1,1))</f>
        <v>404768964.31752694</v>
      </c>
      <c r="P3812" s="10">
        <f ca="1">(P3811+(IF(K3811&lt;&gt;K3810,(-P3811*'inputs and tables'!$K$22-'inputs and tables'!$K$21)-P3811*'inputs and tables'!$K$22,0)*('inputs and tables'!$K$15+'inputs and tables'!$K$16)))*(IF(AND(K3811=0,'inputs and tables'!$K$16=1),data!C3811/data!C3812,1)*IF(AND(K3811=1,'inputs and tables'!$K$15=1),data!C3812/data!C3811,1))</f>
        <v>312489.53206065559</v>
      </c>
      <c r="R3812" s="36">
        <f ca="1">1-O3812/MAX($O$202:O3812)</f>
        <v>0.12640064124235439</v>
      </c>
      <c r="S3812" s="36">
        <f>1-N3812/MAX($N$202:N3812)</f>
        <v>1.2722411495693864E-2</v>
      </c>
    </row>
    <row r="3813" spans="1:19" x14ac:dyDescent="0.4">
      <c r="A3813" s="17">
        <f t="shared" si="181"/>
        <v>3811</v>
      </c>
      <c r="B3813">
        <v>1749513600</v>
      </c>
      <c r="C3813">
        <v>110300.24</v>
      </c>
      <c r="D3813" s="14">
        <f t="shared" si="179"/>
        <v>45818</v>
      </c>
      <c r="F3813">
        <f ca="1">IF(A3813&lt;$F$2,"",AVERAGE(INDIRECT("C"&amp;A3813-$F$2+3):C3813))</f>
        <v>103561.31590909092</v>
      </c>
      <c r="G3813" s="2">
        <f ca="1">IF(A3813&lt;$G$2,"",IF(A3813=$G$2,AVERAGE(INDIRECT("C"&amp;A3813-$G$2+3):C3813),G3812+(2/($G$2+3))*(C3813-G3812)))</f>
        <v>102556.60252312975</v>
      </c>
      <c r="J3813">
        <f ca="1">IF(F3813="","",IF(C3813&lt;(F3813*(1-'inputs and tables'!$K$14)),0,IF(C3813&gt;(F3813*(1+'inputs and tables'!$K$14)),1,J3812)))</f>
        <v>1</v>
      </c>
      <c r="K3813">
        <f ca="1">IF(G3813="","",IF(C3813&lt;(G3813*(1-'inputs and tables'!$K$14)),0,IF(C3813&gt;(G3813*(1+'inputs and tables'!$K$14)),1,K3812)))</f>
        <v>1</v>
      </c>
      <c r="N3813" s="13">
        <f t="shared" si="180"/>
        <v>396920.50811472262</v>
      </c>
      <c r="O3813" s="10">
        <f ca="1">(O3812+(IF(J3812&lt;&gt;J3811,(-O3812*'inputs and tables'!$K$22-'inputs and tables'!$K$21)-O3812*'inputs and tables'!$K$22,0)*('inputs and tables'!$K$15+'inputs and tables'!$K$16)))*(IF(AND(J3812=0,'inputs and tables'!$K$16=1),(data!C3812/data!C3813-1)*'inputs and tables'!$K$18+1,1)*IF(AND(J3812=1,'inputs and tables'!$K$15=1),(data!C3813/data!C3812-1)*'inputs and tables'!$K$17+1,1))</f>
        <v>404761450.66554397</v>
      </c>
      <c r="P3813" s="10">
        <f ca="1">(P3812+(IF(K3812&lt;&gt;K3811,(-P3812*'inputs and tables'!$K$22-'inputs and tables'!$K$21)-P3812*'inputs and tables'!$K$22,0)*('inputs and tables'!$K$15+'inputs and tables'!$K$16)))*(IF(AND(K3812=0,'inputs and tables'!$K$16=1),data!C3812/data!C3813,1)*IF(AND(K3812=1,'inputs and tables'!$K$15=1),data!C3813/data!C3812,1))</f>
        <v>312486.95397806831</v>
      </c>
      <c r="R3813" s="36">
        <f ca="1">1-O3813/MAX($O$202:O3813)</f>
        <v>0.12641685770688826</v>
      </c>
      <c r="S3813" s="36">
        <f>1-N3813/MAX($N$202:N3813)</f>
        <v>1.2730556674647286E-2</v>
      </c>
    </row>
    <row r="3814" spans="1:19" x14ac:dyDescent="0.4">
      <c r="A3814" s="17">
        <f t="shared" si="181"/>
        <v>3812</v>
      </c>
      <c r="B3814">
        <v>1749600000</v>
      </c>
      <c r="C3814">
        <v>108669.37</v>
      </c>
      <c r="D3814" s="14">
        <f t="shared" si="179"/>
        <v>45819</v>
      </c>
      <c r="F3814">
        <f ca="1">IF(A3814&lt;$F$2,"",AVERAGE(INDIRECT("C"&amp;A3814-$F$2+3):C3814))</f>
        <v>103871.01590909091</v>
      </c>
      <c r="G3814" s="2">
        <f ca="1">IF(A3814&lt;$G$2,"",IF(A3814=$G$2,AVERAGE(INDIRECT("C"&amp;A3814-$G$2+3):C3814),G3813+(2/($G$2+3))*(C3814-G3813)))</f>
        <v>102816.72028810295</v>
      </c>
      <c r="J3814">
        <f ca="1">IF(F3814="","",IF(C3814&lt;(F3814*(1-'inputs and tables'!$K$14)),0,IF(C3814&gt;(F3814*(1+'inputs and tables'!$K$14)),1,J3813)))</f>
        <v>1</v>
      </c>
      <c r="K3814">
        <f ca="1">IF(G3814="","",IF(C3814&lt;(G3814*(1-'inputs and tables'!$K$14)),0,IF(C3814&gt;(G3814*(1+'inputs and tables'!$K$14)),1,K3813)))</f>
        <v>1</v>
      </c>
      <c r="N3814" s="13">
        <f t="shared" si="180"/>
        <v>391051.74709417485</v>
      </c>
      <c r="O3814" s="10">
        <f ca="1">(O3813+(IF(J3813&lt;&gt;J3812,(-O3813*'inputs and tables'!$K$22-'inputs and tables'!$K$21)-O3813*'inputs and tables'!$K$22,0)*('inputs and tables'!$K$15+'inputs and tables'!$K$16)))*(IF(AND(J3813=0,'inputs and tables'!$K$16=1),(data!C3813/data!C3814-1)*'inputs and tables'!$K$18+1,1)*IF(AND(J3813=1,'inputs and tables'!$K$15=1),(data!C3814/data!C3813-1)*'inputs and tables'!$K$17+1,1))</f>
        <v>391295886.66626734</v>
      </c>
      <c r="P3814" s="10">
        <f ca="1">(P3813+(IF(K3813&lt;&gt;K3812,(-P3813*'inputs and tables'!$K$22-'inputs and tables'!$K$21)-P3813*'inputs and tables'!$K$22,0)*('inputs and tables'!$K$15+'inputs and tables'!$K$16)))*(IF(AND(K3813=0,'inputs and tables'!$K$16=1),data!C3813/data!C3814,1)*IF(AND(K3813=1,'inputs and tables'!$K$15=1),data!C3814/data!C3813,1))</f>
        <v>307866.60502294166</v>
      </c>
      <c r="R3814" s="36">
        <f ca="1">1-O3814/MAX($O$202:O3814)</f>
        <v>0.15547913548036407</v>
      </c>
      <c r="S3814" s="36">
        <f>1-N3814/MAX($N$202:N3814)</f>
        <v>2.7328059971431062E-2</v>
      </c>
    </row>
    <row r="3815" spans="1:19" x14ac:dyDescent="0.4">
      <c r="A3815" s="17">
        <f t="shared" si="181"/>
        <v>3813</v>
      </c>
      <c r="B3815">
        <v>1749686400</v>
      </c>
      <c r="C3815">
        <v>105721.05</v>
      </c>
      <c r="D3815" s="14">
        <f t="shared" si="179"/>
        <v>45820</v>
      </c>
      <c r="F3815">
        <f ca="1">IF(A3815&lt;$F$2,"",AVERAGE(INDIRECT("C"&amp;A3815-$F$2+3):C3815))</f>
        <v>104131.24227272725</v>
      </c>
      <c r="G3815" s="2">
        <f ca="1">IF(A3815&lt;$G$2,"",IF(A3815=$G$2,AVERAGE(INDIRECT("C"&amp;A3815-$G$2+3):C3815),G3814+(2/($G$2+3))*(C3815-G3814)))</f>
        <v>102940.30878648155</v>
      </c>
      <c r="J3815">
        <f ca="1">IF(F3815="","",IF(C3815&lt;(F3815*(1-'inputs and tables'!$K$14)),0,IF(C3815&gt;(F3815*(1+'inputs and tables'!$K$14)),1,J3814)))</f>
        <v>1</v>
      </c>
      <c r="K3815">
        <f ca="1">IF(G3815="","",IF(C3815&lt;(G3815*(1-'inputs and tables'!$K$14)),0,IF(C3815&gt;(G3815*(1+'inputs and tables'!$K$14)),1,K3814)))</f>
        <v>1</v>
      </c>
      <c r="N3815" s="13">
        <f t="shared" si="180"/>
        <v>380442.08139911568</v>
      </c>
      <c r="O3815" s="10">
        <f ca="1">(O3814+(IF(J3814&lt;&gt;J3813,(-O3814*'inputs and tables'!$K$22-'inputs and tables'!$K$21)-O3814*'inputs and tables'!$K$22,0)*('inputs and tables'!$K$15+'inputs and tables'!$K$16)))*(IF(AND(J3814=0,'inputs and tables'!$K$16=1),(data!C3814/data!C3815-1)*'inputs and tables'!$K$18+1,1)*IF(AND(J3814=1,'inputs and tables'!$K$15=1),(data!C3815/data!C3814-1)*'inputs and tables'!$K$17+1,1))</f>
        <v>367409235.35600632</v>
      </c>
      <c r="P3815" s="10">
        <f ca="1">(P3814+(IF(K3814&lt;&gt;K3813,(-P3814*'inputs and tables'!$K$22-'inputs and tables'!$K$21)-P3814*'inputs and tables'!$K$22,0)*('inputs and tables'!$K$15+'inputs and tables'!$K$16)))*(IF(AND(K3814=0,'inputs and tables'!$K$16=1),data!C3814/data!C3815,1)*IF(AND(K3814=1,'inputs and tables'!$K$15=1),data!C3815/data!C3814,1))</f>
        <v>299513.84408468247</v>
      </c>
      <c r="R3815" s="36">
        <f ca="1">1-O3815/MAX($O$202:O3815)</f>
        <v>0.20703289850835604</v>
      </c>
      <c r="S3815" s="36">
        <f>1-N3815/MAX($N$202:N3815)</f>
        <v>5.3717723721437238E-2</v>
      </c>
    </row>
    <row r="3816" spans="1:19" x14ac:dyDescent="0.4">
      <c r="A3816" s="17">
        <f t="shared" si="181"/>
        <v>3814</v>
      </c>
      <c r="B3816">
        <v>1749772800</v>
      </c>
      <c r="C3816">
        <v>106118.7</v>
      </c>
      <c r="D3816" s="14">
        <f t="shared" si="179"/>
        <v>45821</v>
      </c>
      <c r="F3816">
        <f ca="1">IF(A3816&lt;$F$2,"",AVERAGE(INDIRECT("C"&amp;A3816-$F$2+3):C3816))</f>
        <v>104402.5186363636</v>
      </c>
      <c r="G3816" s="2">
        <f ca="1">IF(A3816&lt;$G$2,"",IF(A3816=$G$2,AVERAGE(INDIRECT("C"&amp;A3816-$G$2+3):C3816),G3815+(2/($G$2+3))*(C3816-G3815)))</f>
        <v>103075.55947641851</v>
      </c>
      <c r="J3816">
        <f ca="1">IF(F3816="","",IF(C3816&lt;(F3816*(1-'inputs and tables'!$K$14)),0,IF(C3816&gt;(F3816*(1+'inputs and tables'!$K$14)),1,J3815)))</f>
        <v>1</v>
      </c>
      <c r="K3816">
        <f ca="1">IF(G3816="","",IF(C3816&lt;(G3816*(1-'inputs and tables'!$K$14)),0,IF(C3816&gt;(G3816*(1+'inputs and tables'!$K$14)),1,K3815)))</f>
        <v>1</v>
      </c>
      <c r="N3816" s="13">
        <f t="shared" si="180"/>
        <v>381873.04329051147</v>
      </c>
      <c r="O3816" s="10">
        <f ca="1">(O3815+(IF(J3815&lt;&gt;J3814,(-O3815*'inputs and tables'!$K$22-'inputs and tables'!$K$21)-O3815*'inputs and tables'!$K$22,0)*('inputs and tables'!$K$15+'inputs and tables'!$K$16)))*(IF(AND(J3815=0,'inputs and tables'!$K$16=1),(data!C3815/data!C3816-1)*'inputs and tables'!$K$18+1,1)*IF(AND(J3815=1,'inputs and tables'!$K$15=1),(data!C3816/data!C3815-1)*'inputs and tables'!$K$17+1,1))</f>
        <v>370518603.22066951</v>
      </c>
      <c r="P3816" s="10">
        <f ca="1">(P3815+(IF(K3815&lt;&gt;K3814,(-P3815*'inputs and tables'!$K$22-'inputs and tables'!$K$21)-P3815*'inputs and tables'!$K$22,0)*('inputs and tables'!$K$15+'inputs and tables'!$K$16)))*(IF(AND(K3815=0,'inputs and tables'!$K$16=1),data!C3815/data!C3816,1)*IF(AND(K3815=1,'inputs and tables'!$K$15=1),data!C3816/data!C3815,1))</f>
        <v>300640.40951418085</v>
      </c>
      <c r="R3816" s="36">
        <f ca="1">1-O3816/MAX($O$202:O3816)</f>
        <v>0.20032205352721633</v>
      </c>
      <c r="S3816" s="36">
        <f>1-N3816/MAX($N$202:N3816)</f>
        <v>5.0158459533632183E-2</v>
      </c>
    </row>
    <row r="3817" spans="1:19" x14ac:dyDescent="0.4">
      <c r="A3817" s="17">
        <f t="shared" si="181"/>
        <v>3815</v>
      </c>
      <c r="B3817">
        <v>1749859200</v>
      </c>
      <c r="C3817">
        <v>105465.42</v>
      </c>
      <c r="D3817" s="14">
        <f t="shared" si="179"/>
        <v>45822</v>
      </c>
      <c r="F3817">
        <f ca="1">IF(A3817&lt;$F$2,"",AVERAGE(INDIRECT("C"&amp;A3817-$F$2+3):C3817))</f>
        <v>104605.71045454545</v>
      </c>
      <c r="G3817" s="2">
        <f ca="1">IF(A3817&lt;$G$2,"",IF(A3817=$G$2,AVERAGE(INDIRECT("C"&amp;A3817-$G$2+3):C3817),G3816+(2/($G$2+3))*(C3817-G3816)))</f>
        <v>103177.25566891134</v>
      </c>
      <c r="J3817">
        <f ca="1">IF(F3817="","",IF(C3817&lt;(F3817*(1-'inputs and tables'!$K$14)),0,IF(C3817&gt;(F3817*(1+'inputs and tables'!$K$14)),1,J3816)))</f>
        <v>1</v>
      </c>
      <c r="K3817">
        <f ca="1">IF(G3817="","",IF(C3817&lt;(G3817*(1-'inputs and tables'!$K$14)),0,IF(C3817&gt;(G3817*(1+'inputs and tables'!$K$14)),1,K3816)))</f>
        <v>1</v>
      </c>
      <c r="N3817" s="13">
        <f t="shared" si="180"/>
        <v>379522.1850372458</v>
      </c>
      <c r="O3817" s="10">
        <f ca="1">(O3816+(IF(J3816&lt;&gt;J3815,(-O3816*'inputs and tables'!$K$22-'inputs and tables'!$K$21)-O3816*'inputs and tables'!$K$22,0)*('inputs and tables'!$K$15+'inputs and tables'!$K$16)))*(IF(AND(J3816=0,'inputs and tables'!$K$16=1),(data!C3816/data!C3817-1)*'inputs and tables'!$K$18+1,1)*IF(AND(J3816=1,'inputs and tables'!$K$15=1),(data!C3817/data!C3816-1)*'inputs and tables'!$K$17+1,1))</f>
        <v>365386445.6979897</v>
      </c>
      <c r="P3817" s="10">
        <f ca="1">(P3816+(IF(K3816&lt;&gt;K3815,(-P3816*'inputs and tables'!$K$22-'inputs and tables'!$K$21)-P3816*'inputs and tables'!$K$22,0)*('inputs and tables'!$K$15+'inputs and tables'!$K$16)))*(IF(AND(K3816=0,'inputs and tables'!$K$16=1),data!C3816/data!C3817,1)*IF(AND(K3816=1,'inputs and tables'!$K$15=1),data!C3817/data!C3816,1))</f>
        <v>298789.62952227157</v>
      </c>
      <c r="R3817" s="36">
        <f ca="1">1-O3817/MAX($O$202:O3817)</f>
        <v>0.21139861797779314</v>
      </c>
      <c r="S3817" s="36">
        <f>1-N3817/MAX($N$202:N3817)</f>
        <v>5.6005802947713512E-2</v>
      </c>
    </row>
    <row r="3818" spans="1:19" x14ac:dyDescent="0.4">
      <c r="A3818" s="17">
        <f t="shared" si="181"/>
        <v>3816</v>
      </c>
      <c r="B3818">
        <v>1749945600</v>
      </c>
      <c r="C3818">
        <v>105599.25</v>
      </c>
      <c r="D3818" s="14">
        <f t="shared" si="179"/>
        <v>45823</v>
      </c>
      <c r="F3818">
        <f ca="1">IF(A3818&lt;$F$2,"",AVERAGE(INDIRECT("C"&amp;A3818-$F$2+3):C3818))</f>
        <v>104802.74318181818</v>
      </c>
      <c r="G3818" s="2">
        <f ca="1">IF(A3818&lt;$G$2,"",IF(A3818=$G$2,AVERAGE(INDIRECT("C"&amp;A3818-$G$2+3):C3818),G3817+(2/($G$2+3))*(C3818-G3817)))</f>
        <v>103280.31925746831</v>
      </c>
      <c r="J3818">
        <f ca="1">IF(F3818="","",IF(C3818&lt;(F3818*(1-'inputs and tables'!$K$14)),0,IF(C3818&gt;(F3818*(1+'inputs and tables'!$K$14)),1,J3817)))</f>
        <v>1</v>
      </c>
      <c r="K3818">
        <f ca="1">IF(G3818="","",IF(C3818&lt;(G3818*(1-'inputs and tables'!$K$14)),0,IF(C3818&gt;(G3818*(1+'inputs and tables'!$K$14)),1,K3817)))</f>
        <v>1</v>
      </c>
      <c r="N3818" s="13">
        <f t="shared" si="180"/>
        <v>380003.77847349754</v>
      </c>
      <c r="O3818" s="10">
        <f ca="1">(O3817+(IF(J3817&lt;&gt;J3816,(-O3817*'inputs and tables'!$K$22-'inputs and tables'!$K$21)-O3817*'inputs and tables'!$K$22,0)*('inputs and tables'!$K$15+'inputs and tables'!$K$16)))*(IF(AND(J3817=0,'inputs and tables'!$K$16=1),(data!C3817/data!C3818-1)*'inputs and tables'!$K$18+1,1)*IF(AND(J3817=1,'inputs and tables'!$K$15=1),(data!C3818/data!C3817-1)*'inputs and tables'!$K$17+1,1))</f>
        <v>366429671.55403292</v>
      </c>
      <c r="P3818" s="10">
        <f ca="1">(P3817+(IF(K3817&lt;&gt;K3816,(-P3817*'inputs and tables'!$K$22-'inputs and tables'!$K$21)-P3817*'inputs and tables'!$K$22,0)*('inputs and tables'!$K$15+'inputs and tables'!$K$16)))*(IF(AND(K3817=0,'inputs and tables'!$K$16=1),data!C3817/data!C3818,1)*IF(AND(K3817=1,'inputs and tables'!$K$15=1),data!C3818/data!C3817,1))</f>
        <v>299168.77764607331</v>
      </c>
      <c r="R3818" s="36">
        <f ca="1">1-O3818/MAX($O$202:O3818)</f>
        <v>0.20914705839882342</v>
      </c>
      <c r="S3818" s="36">
        <f>1-N3818/MAX($N$202:N3818)</f>
        <v>5.4807924596766755E-2</v>
      </c>
    </row>
    <row r="3819" spans="1:19" x14ac:dyDescent="0.4">
      <c r="A3819" s="17">
        <f t="shared" si="181"/>
        <v>3817</v>
      </c>
      <c r="B3819">
        <v>1750032000</v>
      </c>
      <c r="C3819">
        <v>106853.38</v>
      </c>
      <c r="D3819" s="14">
        <f t="shared" si="179"/>
        <v>45824</v>
      </c>
      <c r="F3819">
        <f ca="1">IF(A3819&lt;$F$2,"",AVERAGE(INDIRECT("C"&amp;A3819-$F$2+3):C3819))</f>
        <v>105052.5625</v>
      </c>
      <c r="G3819" s="2">
        <f ca="1">IF(A3819&lt;$G$2,"",IF(A3819=$G$2,AVERAGE(INDIRECT("C"&amp;A3819-$G$2+3):C3819),G3818+(2/($G$2+3))*(C3819-G3818)))</f>
        <v>103432.36439544837</v>
      </c>
      <c r="J3819">
        <f ca="1">IF(F3819="","",IF(C3819&lt;(F3819*(1-'inputs and tables'!$K$14)),0,IF(C3819&gt;(F3819*(1+'inputs and tables'!$K$14)),1,J3818)))</f>
        <v>1</v>
      </c>
      <c r="K3819">
        <f ca="1">IF(G3819="","",IF(C3819&lt;(G3819*(1-'inputs and tables'!$K$14)),0,IF(C3819&gt;(G3819*(1+'inputs and tables'!$K$14)),1,K3818)))</f>
        <v>1</v>
      </c>
      <c r="N3819" s="13">
        <f t="shared" si="180"/>
        <v>384516.82320342673</v>
      </c>
      <c r="O3819" s="10">
        <f ca="1">(O3818+(IF(J3818&lt;&gt;J3817,(-O3818*'inputs and tables'!$K$22-'inputs and tables'!$K$21)-O3818*'inputs and tables'!$K$22,0)*('inputs and tables'!$K$15+'inputs and tables'!$K$16)))*(IF(AND(J3818=0,'inputs and tables'!$K$16=1),(data!C3818/data!C3819-1)*'inputs and tables'!$K$18+1,1)*IF(AND(J3818=1,'inputs and tables'!$K$15=1),(data!C3819/data!C3818-1)*'inputs and tables'!$K$17+1,1))</f>
        <v>376221298.85222536</v>
      </c>
      <c r="P3819" s="10">
        <f ca="1">(P3818+(IF(K3818&lt;&gt;K3817,(-P3818*'inputs and tables'!$K$22-'inputs and tables'!$K$21)-P3818*'inputs and tables'!$K$22,0)*('inputs and tables'!$K$15+'inputs and tables'!$K$16)))*(IF(AND(K3818=0,'inputs and tables'!$K$16=1),data!C3818/data!C3819,1)*IF(AND(K3818=1,'inputs and tables'!$K$15=1),data!C3819/data!C3818,1))</f>
        <v>302721.80041005387</v>
      </c>
      <c r="R3819" s="36">
        <f ca="1">1-O3819/MAX($O$202:O3819)</f>
        <v>0.18801411570071558</v>
      </c>
      <c r="S3819" s="36">
        <f>1-N3819/MAX($N$202:N3819)</f>
        <v>4.3582525386777315E-2</v>
      </c>
    </row>
    <row r="3820" spans="1:19" x14ac:dyDescent="0.4">
      <c r="A3820" s="17">
        <f t="shared" si="181"/>
        <v>3818</v>
      </c>
      <c r="B3820">
        <v>1750118400</v>
      </c>
      <c r="C3820">
        <v>104590.44</v>
      </c>
      <c r="D3820" s="14">
        <f t="shared" si="179"/>
        <v>45825</v>
      </c>
      <c r="F3820">
        <f ca="1">IF(A3820&lt;$F$2,"",AVERAGE(INDIRECT("C"&amp;A3820-$F$2+3):C3820))</f>
        <v>105287.06000000001</v>
      </c>
      <c r="G3820" s="2">
        <f ca="1">IF(A3820&lt;$G$2,"",IF(A3820=$G$2,AVERAGE(INDIRECT("C"&amp;A3820-$G$2+3):C3820),G3819+(2/($G$2+3))*(C3820-G3819)))</f>
        <v>103481.64420840802</v>
      </c>
      <c r="J3820">
        <f ca="1">IF(F3820="","",IF(C3820&lt;(F3820*(1-'inputs and tables'!$K$14)),0,IF(C3820&gt;(F3820*(1+'inputs and tables'!$K$14)),1,J3819)))</f>
        <v>0</v>
      </c>
      <c r="K3820">
        <f ca="1">IF(G3820="","",IF(C3820&lt;(G3820*(1-'inputs and tables'!$K$14)),0,IF(C3820&gt;(G3820*(1+'inputs and tables'!$K$14)),1,K3819)))</f>
        <v>1</v>
      </c>
      <c r="N3820" s="13">
        <f t="shared" si="180"/>
        <v>376373.5290942468</v>
      </c>
      <c r="O3820" s="10">
        <f ca="1">(O3819+(IF(J3819&lt;&gt;J3818,(-O3819*'inputs and tables'!$K$22-'inputs and tables'!$K$21)-O3819*'inputs and tables'!$K$22,0)*('inputs and tables'!$K$15+'inputs and tables'!$K$16)))*(IF(AND(J3819=0,'inputs and tables'!$K$16=1),(data!C3819/data!C3820-1)*'inputs and tables'!$K$18+1,1)*IF(AND(J3819=1,'inputs and tables'!$K$15=1),(data!C3820/data!C3819-1)*'inputs and tables'!$K$17+1,1))</f>
        <v>358294172.83566439</v>
      </c>
      <c r="P3820" s="10">
        <f ca="1">(P3819+(IF(K3819&lt;&gt;K3818,(-P3819*'inputs and tables'!$K$22-'inputs and tables'!$K$21)-P3819*'inputs and tables'!$K$22,0)*('inputs and tables'!$K$15+'inputs and tables'!$K$16)))*(IF(AND(K3819=0,'inputs and tables'!$K$16=1),data!C3819/data!C3820,1)*IF(AND(K3819=1,'inputs and tables'!$K$15=1),data!C3820/data!C3819,1))</f>
        <v>296310.76061870682</v>
      </c>
      <c r="R3820" s="36">
        <f ca="1">1-O3820/MAX($O$202:O3820)</f>
        <v>0.22670563400632748</v>
      </c>
      <c r="S3820" s="36">
        <f>1-N3820/MAX($N$202:N3820)</f>
        <v>6.3837526772800413E-2</v>
      </c>
    </row>
    <row r="3821" spans="1:19" x14ac:dyDescent="0.4">
      <c r="A3821" s="17">
        <f t="shared" si="181"/>
        <v>3819</v>
      </c>
      <c r="B3821">
        <v>1750204800</v>
      </c>
      <c r="C3821">
        <v>104915.6</v>
      </c>
      <c r="D3821" s="14">
        <f t="shared" si="179"/>
        <v>45826</v>
      </c>
      <c r="F3821">
        <f ca="1">IF(A3821&lt;$F$2,"",AVERAGE(INDIRECT("C"&amp;A3821-$F$2+3):C3821))</f>
        <v>105518.46022727272</v>
      </c>
      <c r="G3821" s="2">
        <f ca="1">IF(A3821&lt;$G$2,"",IF(A3821=$G$2,AVERAGE(INDIRECT("C"&amp;A3821-$G$2+3):C3821),G3820+(2/($G$2+3))*(C3821-G3820)))</f>
        <v>103542.66360379491</v>
      </c>
      <c r="J3821">
        <f ca="1">IF(F3821="","",IF(C3821&lt;(F3821*(1-'inputs and tables'!$K$14)),0,IF(C3821&gt;(F3821*(1+'inputs and tables'!$K$14)),1,J3820)))</f>
        <v>0</v>
      </c>
      <c r="K3821">
        <f ca="1">IF(G3821="","",IF(C3821&lt;(G3821*(1-'inputs and tables'!$K$14)),0,IF(C3821&gt;(G3821*(1+'inputs and tables'!$K$14)),1,K3820)))</f>
        <v>1</v>
      </c>
      <c r="N3821" s="13">
        <f t="shared" si="180"/>
        <v>377543.63237252244</v>
      </c>
      <c r="O3821" s="10">
        <f ca="1">(O3820+(IF(J3820&lt;&gt;J3819,(-O3820*'inputs and tables'!$K$22-'inputs and tables'!$K$21)-O3820*'inputs and tables'!$K$22,0)*('inputs and tables'!$K$15+'inputs and tables'!$K$16)))*(IF(AND(J3820=0,'inputs and tables'!$K$16=1),(data!C3820/data!C3821-1)*'inputs and tables'!$K$18+1,1)*IF(AND(J3820=1,'inputs and tables'!$K$15=1),(data!C3821/data!C3820-1)*'inputs and tables'!$K$17+1,1))</f>
        <v>356469361.04779029</v>
      </c>
      <c r="P3821" s="10">
        <f ca="1">(P3820+(IF(K3820&lt;&gt;K3819,(-P3820*'inputs and tables'!$K$22-'inputs and tables'!$K$21)-P3820*'inputs and tables'!$K$22,0)*('inputs and tables'!$K$15+'inputs and tables'!$K$16)))*(IF(AND(K3820=0,'inputs and tables'!$K$16=1),data!C3820/data!C3821,1)*IF(AND(K3820=1,'inputs and tables'!$K$15=1),data!C3821/data!C3820,1))</f>
        <v>297231.95768913487</v>
      </c>
      <c r="R3821" s="36">
        <f ca="1">1-O3821/MAX($O$202:O3821)</f>
        <v>0.23064406444016294</v>
      </c>
      <c r="S3821" s="36">
        <f>1-N3821/MAX($N$202:N3821)</f>
        <v>6.0927102169991865E-2</v>
      </c>
    </row>
    <row r="3822" spans="1:19" x14ac:dyDescent="0.4">
      <c r="A3822" s="17">
        <f t="shared" si="181"/>
        <v>3820</v>
      </c>
      <c r="B3822">
        <v>1750291200</v>
      </c>
      <c r="C3822">
        <v>104671.9</v>
      </c>
      <c r="D3822" s="14">
        <f t="shared" si="179"/>
        <v>45827</v>
      </c>
      <c r="F3822">
        <f ca="1">IF(A3822&lt;$F$2,"",AVERAGE(INDIRECT("C"&amp;A3822-$F$2+3):C3822))</f>
        <v>105696.47681818182</v>
      </c>
      <c r="G3822" s="2">
        <f ca="1">IF(A3822&lt;$G$2,"",IF(A3822=$G$2,AVERAGE(INDIRECT("C"&amp;A3822-$G$2+3):C3822),G3821+(2/($G$2+3))*(C3822-G3821)))</f>
        <v>103590.71621639938</v>
      </c>
      <c r="J3822">
        <f ca="1">IF(F3822="","",IF(C3822&lt;(F3822*(1-'inputs and tables'!$K$14)),0,IF(C3822&gt;(F3822*(1+'inputs and tables'!$K$14)),1,J3821)))</f>
        <v>0</v>
      </c>
      <c r="K3822">
        <f ca="1">IF(G3822="","",IF(C3822&lt;(G3822*(1-'inputs and tables'!$K$14)),0,IF(C3822&gt;(G3822*(1+'inputs and tables'!$K$14)),1,K3821)))</f>
        <v>1</v>
      </c>
      <c r="N3822" s="13">
        <f t="shared" si="180"/>
        <v>376666.66666666756</v>
      </c>
      <c r="O3822" s="10">
        <f ca="1">(O3821+(IF(J3821&lt;&gt;J3820,(-O3821*'inputs and tables'!$K$22-'inputs and tables'!$K$21)-O3821*'inputs and tables'!$K$22,0)*('inputs and tables'!$K$15+'inputs and tables'!$K$16)))*(IF(AND(J3821=0,'inputs and tables'!$K$16=1),(data!C3821/data!C3822-1)*'inputs and tables'!$K$18+1,1)*IF(AND(J3821=1,'inputs and tables'!$K$15=1),(data!C3822/data!C3821-1)*'inputs and tables'!$K$17+1,1))</f>
        <v>357299302.83051658</v>
      </c>
      <c r="P3822" s="10">
        <f ca="1">(P3821+(IF(K3821&lt;&gt;K3820,(-P3821*'inputs and tables'!$K$22-'inputs and tables'!$K$21)-P3821*'inputs and tables'!$K$22,0)*('inputs and tables'!$K$15+'inputs and tables'!$K$16)))*(IF(AND(K3821=0,'inputs and tables'!$K$16=1),data!C3821/data!C3822,1)*IF(AND(K3821=1,'inputs and tables'!$K$15=1),data!C3822/data!C3821,1))</f>
        <v>296541.54150613782</v>
      </c>
      <c r="R3822" s="36">
        <f ca="1">1-O3822/MAX($O$202:O3822)</f>
        <v>0.22885282876472446</v>
      </c>
      <c r="S3822" s="36">
        <f>1-N3822/MAX($N$202:N3822)</f>
        <v>6.3108398995260773E-2</v>
      </c>
    </row>
    <row r="3823" spans="1:19" x14ac:dyDescent="0.4">
      <c r="A3823" s="17">
        <f t="shared" si="181"/>
        <v>3821</v>
      </c>
      <c r="B3823">
        <v>1750377600</v>
      </c>
      <c r="C3823">
        <v>103317.8</v>
      </c>
      <c r="D3823" s="14">
        <f t="shared" si="179"/>
        <v>45828</v>
      </c>
      <c r="F3823">
        <f ca="1">IF(A3823&lt;$F$2,"",AVERAGE(INDIRECT("C"&amp;A3823-$F$2+3):C3823))</f>
        <v>105838.73772727275</v>
      </c>
      <c r="G3823" s="2">
        <f ca="1">IF(A3823&lt;$G$2,"",IF(A3823=$G$2,AVERAGE(INDIRECT("C"&amp;A3823-$G$2+3):C3823),G3822+(2/($G$2+3))*(C3823-G3822)))</f>
        <v>103579.10276038239</v>
      </c>
      <c r="J3823">
        <f ca="1">IF(F3823="","",IF(C3823&lt;(F3823*(1-'inputs and tables'!$K$14)),0,IF(C3823&gt;(F3823*(1+'inputs and tables'!$K$14)),1,J3822)))</f>
        <v>0</v>
      </c>
      <c r="K3823">
        <f ca="1">IF(G3823="","",IF(C3823&lt;(G3823*(1-'inputs and tables'!$K$14)),0,IF(C3823&gt;(G3823*(1+'inputs and tables'!$K$14)),1,K3822)))</f>
        <v>0</v>
      </c>
      <c r="N3823" s="13">
        <f t="shared" si="180"/>
        <v>371793.87527439004</v>
      </c>
      <c r="O3823" s="10">
        <f ca="1">(O3822+(IF(J3822&lt;&gt;J3821,(-O3822*'inputs and tables'!$K$22-'inputs and tables'!$K$21)-O3822*'inputs and tables'!$K$22,0)*('inputs and tables'!$K$15+'inputs and tables'!$K$16)))*(IF(AND(J3822=0,'inputs and tables'!$K$16=1),(data!C3822/data!C3823-1)*'inputs and tables'!$K$18+1,1)*IF(AND(J3822=1,'inputs and tables'!$K$15=1),(data!C3823/data!C3822-1)*'inputs and tables'!$K$17+1,1))</f>
        <v>361982125.98357248</v>
      </c>
      <c r="P3823" s="10">
        <f ca="1">(P3822+(IF(K3822&lt;&gt;K3821,(-P3822*'inputs and tables'!$K$22-'inputs and tables'!$K$21)-P3822*'inputs and tables'!$K$22,0)*('inputs and tables'!$K$15+'inputs and tables'!$K$16)))*(IF(AND(K3822=0,'inputs and tables'!$K$16=1),data!C3822/data!C3823,1)*IF(AND(K3822=1,'inputs and tables'!$K$15=1),data!C3823/data!C3822,1))</f>
        <v>292705.29795506573</v>
      </c>
      <c r="R3823" s="36">
        <f ca="1">1-O3823/MAX($O$202:O3823)</f>
        <v>0.21874604770115469</v>
      </c>
      <c r="S3823" s="36">
        <f>1-N3823/MAX($N$202:N3823)</f>
        <v>7.52286042931537E-2</v>
      </c>
    </row>
    <row r="3824" spans="1:19" x14ac:dyDescent="0.4">
      <c r="A3824" s="17">
        <f t="shared" si="181"/>
        <v>3822</v>
      </c>
      <c r="B3824">
        <v>1750464000</v>
      </c>
      <c r="C3824">
        <v>102160.03</v>
      </c>
      <c r="D3824" s="14">
        <f t="shared" si="179"/>
        <v>45829</v>
      </c>
      <c r="F3824">
        <f ca="1">IF(A3824&lt;$F$2,"",AVERAGE(INDIRECT("C"&amp;A3824-$F$2+3):C3824))</f>
        <v>105813.88636363637</v>
      </c>
      <c r="G3824" s="2">
        <f ca="1">IF(A3824&lt;$G$2,"",IF(A3824=$G$2,AVERAGE(INDIRECT("C"&amp;A3824-$G$2+3):C3824),G3823+(2/($G$2+3))*(C3824-G3823)))</f>
        <v>103518.71668547251</v>
      </c>
      <c r="J3824">
        <f ca="1">IF(F3824="","",IF(C3824&lt;(F3824*(1-'inputs and tables'!$K$14)),0,IF(C3824&gt;(F3824*(1+'inputs and tables'!$K$14)),1,J3823)))</f>
        <v>0</v>
      </c>
      <c r="K3824">
        <f ca="1">IF(G3824="","",IF(C3824&lt;(G3824*(1-'inputs and tables'!$K$14)),0,IF(C3824&gt;(G3824*(1+'inputs and tables'!$K$14)),1,K3823)))</f>
        <v>0</v>
      </c>
      <c r="N3824" s="13">
        <f t="shared" si="180"/>
        <v>367627.58645507303</v>
      </c>
      <c r="O3824" s="10">
        <f ca="1">(O3823+(IF(J3823&lt;&gt;J3822,(-O3823*'inputs and tables'!$K$22-'inputs and tables'!$K$21)-O3823*'inputs and tables'!$K$22,0)*('inputs and tables'!$K$15+'inputs and tables'!$K$16)))*(IF(AND(J3823=0,'inputs and tables'!$K$16=1),(data!C3823/data!C3824-1)*'inputs and tables'!$K$18+1,1)*IF(AND(J3823=1,'inputs and tables'!$K$15=1),(data!C3824/data!C3823-1)*'inputs and tables'!$K$17+1,1))</f>
        <v>366084435.33097577</v>
      </c>
      <c r="P3824" s="10">
        <f ca="1">(P3823+(IF(K3823&lt;&gt;K3822,(-P3823*'inputs and tables'!$K$22-'inputs and tables'!$K$21)-P3823*'inputs and tables'!$K$22,0)*('inputs and tables'!$K$15+'inputs and tables'!$K$16)))*(IF(AND(K3823=0,'inputs and tables'!$K$16=1),data!C3823/data!C3824,1)*IF(AND(K3823=1,'inputs and tables'!$K$15=1),data!C3824/data!C3823,1))</f>
        <v>295430.45453486813</v>
      </c>
      <c r="R3824" s="36">
        <f ca="1">1-O3824/MAX($O$202:O3824)</f>
        <v>0.20989217022722451</v>
      </c>
      <c r="S3824" s="36">
        <f>1-N3824/MAX($N$202:N3824)</f>
        <v>8.5591509608670568E-2</v>
      </c>
    </row>
    <row r="3825" spans="1:19" x14ac:dyDescent="0.4">
      <c r="A3825" s="17">
        <f t="shared" si="181"/>
        <v>3823</v>
      </c>
      <c r="B3825">
        <v>1750550400</v>
      </c>
      <c r="C3825">
        <v>100996.87</v>
      </c>
      <c r="D3825" s="14">
        <f t="shared" si="179"/>
        <v>45830</v>
      </c>
      <c r="F3825">
        <f ca="1">IF(A3825&lt;$F$2,"",AVERAGE(INDIRECT("C"&amp;A3825-$F$2+3):C3825))</f>
        <v>105768.65704545454</v>
      </c>
      <c r="G3825" s="2">
        <f ca="1">IF(A3825&lt;$G$2,"",IF(A3825=$G$2,AVERAGE(INDIRECT("C"&amp;A3825-$G$2+3):C3825),G3824+(2/($G$2+3))*(C3825-G3824)))</f>
        <v>103411.40406055878</v>
      </c>
      <c r="J3825">
        <f ca="1">IF(F3825="","",IF(C3825&lt;(F3825*(1-'inputs and tables'!$K$14)),0,IF(C3825&gt;(F3825*(1+'inputs and tables'!$K$14)),1,J3824)))</f>
        <v>0</v>
      </c>
      <c r="K3825">
        <f ca="1">IF(G3825="","",IF(C3825&lt;(G3825*(1-'inputs and tables'!$K$14)),0,IF(C3825&gt;(G3825*(1+'inputs and tables'!$K$14)),1,K3824)))</f>
        <v>0</v>
      </c>
      <c r="N3825" s="13">
        <f t="shared" si="180"/>
        <v>363441.90147180622</v>
      </c>
      <c r="O3825" s="10">
        <f ca="1">(O3824+(IF(J3824&lt;&gt;J3823,(-O3824*'inputs and tables'!$K$22-'inputs and tables'!$K$21)-O3824*'inputs and tables'!$K$22,0)*('inputs and tables'!$K$15+'inputs and tables'!$K$16)))*(IF(AND(J3824=0,'inputs and tables'!$K$16=1),(data!C3824/data!C3825-1)*'inputs and tables'!$K$18+1,1)*IF(AND(J3824=1,'inputs and tables'!$K$15=1),(data!C3825/data!C3824-1)*'inputs and tables'!$K$17+1,1))</f>
        <v>370300553.82850528</v>
      </c>
      <c r="P3825" s="10">
        <f ca="1">(P3824+(IF(K3824&lt;&gt;K3823,(-P3824*'inputs and tables'!$K$22-'inputs and tables'!$K$21)-P3824*'inputs and tables'!$K$22,0)*('inputs and tables'!$K$15+'inputs and tables'!$K$16)))*(IF(AND(K3824=0,'inputs and tables'!$K$16=1),data!C3824/data!C3825,1)*IF(AND(K3824=1,'inputs and tables'!$K$15=1),data!C3825/data!C3824,1))</f>
        <v>298832.86579272966</v>
      </c>
      <c r="R3825" s="36">
        <f ca="1">1-O3825/MAX($O$202:O3825)</f>
        <v>0.20079266225951709</v>
      </c>
      <c r="S3825" s="36">
        <f>1-N3825/MAX($N$202:N3825)</f>
        <v>9.6002659445682093E-2</v>
      </c>
    </row>
    <row r="3826" spans="1:19" x14ac:dyDescent="0.4">
      <c r="A3826" s="17">
        <f t="shared" si="181"/>
        <v>3824</v>
      </c>
      <c r="B3826">
        <v>1750636800</v>
      </c>
      <c r="C3826">
        <v>105419.39</v>
      </c>
      <c r="D3826" s="14">
        <f t="shared" si="179"/>
        <v>45831</v>
      </c>
      <c r="F3826">
        <f ca="1">IF(A3826&lt;$F$2,"",AVERAGE(INDIRECT("C"&amp;A3826-$F$2+3):C3826))</f>
        <v>105782.2525</v>
      </c>
      <c r="G3826" s="2">
        <f ca="1">IF(A3826&lt;$G$2,"",IF(A3826=$G$2,AVERAGE(INDIRECT("C"&amp;A3826-$G$2+3):C3826),G3825+(2/($G$2+3))*(C3826-G3825)))</f>
        <v>103496.85027074777</v>
      </c>
      <c r="J3826">
        <f ca="1">IF(F3826="","",IF(C3826&lt;(F3826*(1-'inputs and tables'!$K$14)),0,IF(C3826&gt;(F3826*(1+'inputs and tables'!$K$14)),1,J3825)))</f>
        <v>0</v>
      </c>
      <c r="K3826">
        <f ca="1">IF(G3826="","",IF(C3826&lt;(G3826*(1-'inputs and tables'!$K$14)),0,IF(C3826&gt;(G3826*(1+'inputs and tables'!$K$14)),1,K3825)))</f>
        <v>1</v>
      </c>
      <c r="N3826" s="13">
        <f t="shared" si="180"/>
        <v>379356.54395624256</v>
      </c>
      <c r="O3826" s="10">
        <f ca="1">(O3825+(IF(J3825&lt;&gt;J3824,(-O3825*'inputs and tables'!$K$22-'inputs and tables'!$K$21)-O3825*'inputs and tables'!$K$22,0)*('inputs and tables'!$K$15+'inputs and tables'!$K$16)))*(IF(AND(J3825=0,'inputs and tables'!$K$16=1),(data!C3825/data!C3826-1)*'inputs and tables'!$K$18+1,1)*IF(AND(J3825=1,'inputs and tables'!$K$15=1),(data!C3826/data!C3825-1)*'inputs and tables'!$K$17+1,1))</f>
        <v>354765825.29974371</v>
      </c>
      <c r="P3826" s="10">
        <f ca="1">(P3825+(IF(K3825&lt;&gt;K3824,(-P3825*'inputs and tables'!$K$22-'inputs and tables'!$K$21)-P3825*'inputs and tables'!$K$22,0)*('inputs and tables'!$K$15+'inputs and tables'!$K$16)))*(IF(AND(K3825=0,'inputs and tables'!$K$16=1),data!C3825/data!C3826,1)*IF(AND(K3825=1,'inputs and tables'!$K$15=1),data!C3826/data!C3825,1))</f>
        <v>286296.32649359631</v>
      </c>
      <c r="R3826" s="36">
        <f ca="1">1-O3826/MAX($O$202:O3826)</f>
        <v>0.23432074884116061</v>
      </c>
      <c r="S3826" s="36">
        <f>1-N3826/MAX($N$202:N3826)</f>
        <v>5.6417805790828335E-2</v>
      </c>
    </row>
    <row r="3827" spans="1:19" x14ac:dyDescent="0.4">
      <c r="A3827" s="17">
        <f t="shared" si="181"/>
        <v>3825</v>
      </c>
      <c r="B3827">
        <v>1750723200</v>
      </c>
      <c r="C3827">
        <v>106141</v>
      </c>
      <c r="D3827" s="14">
        <f t="shared" si="179"/>
        <v>45832</v>
      </c>
      <c r="F3827">
        <f ca="1">IF(A3827&lt;$F$2,"",AVERAGE(INDIRECT("C"&amp;A3827-$F$2+3):C3827))</f>
        <v>105827.78386363637</v>
      </c>
      <c r="G3827" s="2">
        <f ca="1">IF(A3827&lt;$G$2,"",IF(A3827=$G$2,AVERAGE(INDIRECT("C"&amp;A3827-$G$2+3):C3827),G3826+(2/($G$2+3))*(C3827-G3826)))</f>
        <v>103609.36728050318</v>
      </c>
      <c r="J3827">
        <f ca="1">IF(F3827="","",IF(C3827&lt;(F3827*(1-'inputs and tables'!$K$14)),0,IF(C3827&gt;(F3827*(1+'inputs and tables'!$K$14)),1,J3826)))</f>
        <v>1</v>
      </c>
      <c r="K3827">
        <f ca="1">IF(G3827="","",IF(C3827&lt;(G3827*(1-'inputs and tables'!$K$14)),0,IF(C3827&gt;(G3827*(1+'inputs and tables'!$K$14)),1,K3826)))</f>
        <v>1</v>
      </c>
      <c r="N3827" s="13">
        <f t="shared" si="180"/>
        <v>381953.2908704892</v>
      </c>
      <c r="O3827" s="10">
        <f ca="1">(O3826+(IF(J3826&lt;&gt;J3825,(-O3826*'inputs and tables'!$K$22-'inputs and tables'!$K$21)-O3826*'inputs and tables'!$K$22,0)*('inputs and tables'!$K$15+'inputs and tables'!$K$16)))*(IF(AND(J3826=0,'inputs and tables'!$K$16=1),(data!C3826/data!C3827-1)*'inputs and tables'!$K$18+1,1)*IF(AND(J3826=1,'inputs and tables'!$K$15=1),(data!C3827/data!C3826-1)*'inputs and tables'!$K$17+1,1))</f>
        <v>352353915.03703141</v>
      </c>
      <c r="P3827" s="10">
        <f ca="1">(P3826+(IF(K3826&lt;&gt;K3825,(-P3826*'inputs and tables'!$K$22-'inputs and tables'!$K$21)-P3826*'inputs and tables'!$K$22,0)*('inputs and tables'!$K$15+'inputs and tables'!$K$16)))*(IF(AND(K3826=0,'inputs and tables'!$K$16=1),data!C3826/data!C3827,1)*IF(AND(K3826=1,'inputs and tables'!$K$15=1),data!C3827/data!C3826,1))</f>
        <v>287679.5514902533</v>
      </c>
      <c r="R3827" s="36">
        <f ca="1">1-O3827/MAX($O$202:O3827)</f>
        <v>0.23952629433657446</v>
      </c>
      <c r="S3827" s="36">
        <f>1-N3827/MAX($N$202:N3827)</f>
        <v>4.9958857895538111E-2</v>
      </c>
    </row>
    <row r="3828" spans="1:19" x14ac:dyDescent="0.4">
      <c r="A3828" s="17">
        <f t="shared" si="181"/>
        <v>3826</v>
      </c>
      <c r="B3828">
        <v>1750809600</v>
      </c>
      <c r="C3828">
        <v>107400.22</v>
      </c>
      <c r="D3828" s="14">
        <f t="shared" si="179"/>
        <v>45833</v>
      </c>
      <c r="F3828">
        <f ca="1">IF(A3828&lt;$F$2,"",AVERAGE(INDIRECT("C"&amp;A3828-$F$2+3):C3828))</f>
        <v>105932.32954545454</v>
      </c>
      <c r="G3828" s="2">
        <f ca="1">IF(A3828&lt;$G$2,"",IF(A3828=$G$2,AVERAGE(INDIRECT("C"&amp;A3828-$G$2+3):C3828),G3827+(2/($G$2+3))*(C3828-G3827)))</f>
        <v>103770.6801621839</v>
      </c>
      <c r="J3828">
        <f ca="1">IF(F3828="","",IF(C3828&lt;(F3828*(1-'inputs and tables'!$K$14)),0,IF(C3828&gt;(F3828*(1+'inputs and tables'!$K$14)),1,J3827)))</f>
        <v>1</v>
      </c>
      <c r="K3828">
        <f ca="1">IF(G3828="","",IF(C3828&lt;(G3828*(1-'inputs and tables'!$K$14)),0,IF(C3828&gt;(G3828*(1+'inputs and tables'!$K$14)),1,K3827)))</f>
        <v>1</v>
      </c>
      <c r="N3828" s="13">
        <f t="shared" si="180"/>
        <v>386484.65220051189</v>
      </c>
      <c r="O3828" s="10">
        <f ca="1">(O3827+(IF(J3827&lt;&gt;J3826,(-O3827*'inputs and tables'!$K$22-'inputs and tables'!$K$21)-O3827*'inputs and tables'!$K$22,0)*('inputs and tables'!$K$15+'inputs and tables'!$K$16)))*(IF(AND(J3827=0,'inputs and tables'!$K$16=1),(data!C3827/data!C3828-1)*'inputs and tables'!$K$18+1,1)*IF(AND(J3827=1,'inputs and tables'!$K$15=1),(data!C3828/data!C3827-1)*'inputs and tables'!$K$17+1,1))</f>
        <v>361035856.64565754</v>
      </c>
      <c r="P3828" s="10">
        <f ca="1">(P3827+(IF(K3827&lt;&gt;K3826,(-P3827*'inputs and tables'!$K$22-'inputs and tables'!$K$21)-P3827*'inputs and tables'!$K$22,0)*('inputs and tables'!$K$15+'inputs and tables'!$K$16)))*(IF(AND(K3827=0,'inputs and tables'!$K$16=1),data!C3827/data!C3828,1)*IF(AND(K3827=1,'inputs and tables'!$K$15=1),data!C3828/data!C3827,1))</f>
        <v>291092.4818831039</v>
      </c>
      <c r="R3828" s="36">
        <f ca="1">1-O3828/MAX($O$202:O3828)</f>
        <v>0.22078834926004109</v>
      </c>
      <c r="S3828" s="36">
        <f>1-N3828/MAX($N$202:N3828)</f>
        <v>3.8687899387885305E-2</v>
      </c>
    </row>
    <row r="3829" spans="1:19" x14ac:dyDescent="0.4">
      <c r="A3829" s="17">
        <f t="shared" si="181"/>
        <v>3827</v>
      </c>
      <c r="B3829">
        <v>1750896000</v>
      </c>
      <c r="C3829">
        <v>107029.64</v>
      </c>
      <c r="D3829" s="14">
        <f t="shared" si="179"/>
        <v>45834</v>
      </c>
      <c r="F3829">
        <f ca="1">IF(A3829&lt;$F$2,"",AVERAGE(INDIRECT("C"&amp;A3829-$F$2+3):C3829))</f>
        <v>105998.20636363635</v>
      </c>
      <c r="G3829" s="2">
        <f ca="1">IF(A3829&lt;$G$2,"",IF(A3829=$G$2,AVERAGE(INDIRECT("C"&amp;A3829-$G$2+3):C3829),G3828+(2/($G$2+3))*(C3829-G3828)))</f>
        <v>103909.35930421863</v>
      </c>
      <c r="J3829">
        <f ca="1">IF(F3829="","",IF(C3829&lt;(F3829*(1-'inputs and tables'!$K$14)),0,IF(C3829&gt;(F3829*(1+'inputs and tables'!$K$14)),1,J3828)))</f>
        <v>1</v>
      </c>
      <c r="K3829">
        <f ca="1">IF(G3829="","",IF(C3829&lt;(G3829*(1-'inputs and tables'!$K$14)),0,IF(C3829&gt;(G3829*(1+'inputs and tables'!$K$14)),1,K3828)))</f>
        <v>1</v>
      </c>
      <c r="N3829" s="13">
        <f t="shared" si="180"/>
        <v>385151.10295440734</v>
      </c>
      <c r="O3829" s="10">
        <f ca="1">(O3828+(IF(J3828&lt;&gt;J3827,(-O3828*'inputs and tables'!$K$22-'inputs and tables'!$K$21)-O3828*'inputs and tables'!$K$22,0)*('inputs and tables'!$K$15+'inputs and tables'!$K$16)))*(IF(AND(J3828=0,'inputs and tables'!$K$16=1),(data!C3828/data!C3829-1)*'inputs and tables'!$K$18+1,1)*IF(AND(J3828=1,'inputs and tables'!$K$15=1),(data!C3829/data!C3828-1)*'inputs and tables'!$K$17+1,1))</f>
        <v>358232943.36996377</v>
      </c>
      <c r="P3829" s="10">
        <f ca="1">(P3828+(IF(K3828&lt;&gt;K3827,(-P3828*'inputs and tables'!$K$22-'inputs and tables'!$K$21)-P3828*'inputs and tables'!$K$22,0)*('inputs and tables'!$K$15+'inputs and tables'!$K$16)))*(IF(AND(K3828=0,'inputs and tables'!$K$16=1),data!C3828/data!C3829,1)*IF(AND(K3828=1,'inputs and tables'!$K$15=1),data!C3829/data!C3828,1))</f>
        <v>290088.07936012733</v>
      </c>
      <c r="R3829" s="36">
        <f ca="1">1-O3829/MAX($O$202:O3829)</f>
        <v>0.22683778352046657</v>
      </c>
      <c r="S3829" s="36">
        <f>1-N3829/MAX($N$202:N3829)</f>
        <v>4.2004866878685876E-2</v>
      </c>
    </row>
    <row r="3830" spans="1:19" x14ac:dyDescent="0.4">
      <c r="A3830" s="17">
        <f t="shared" si="181"/>
        <v>3828</v>
      </c>
      <c r="B3830">
        <v>1750982400</v>
      </c>
      <c r="C3830">
        <v>107113.38</v>
      </c>
      <c r="D3830" s="14">
        <f t="shared" si="179"/>
        <v>45835</v>
      </c>
      <c r="F3830">
        <f ca="1">IF(A3830&lt;$F$2,"",AVERAGE(INDIRECT("C"&amp;A3830-$F$2+3):C3830))</f>
        <v>106079.29727272726</v>
      </c>
      <c r="G3830" s="2">
        <f ca="1">IF(A3830&lt;$G$2,"",IF(A3830=$G$2,AVERAGE(INDIRECT("C"&amp;A3830-$G$2+3):C3830),G3829+(2/($G$2+3))*(C3830-G3829)))</f>
        <v>104045.70061042209</v>
      </c>
      <c r="J3830">
        <f ca="1">IF(F3830="","",IF(C3830&lt;(F3830*(1-'inputs and tables'!$K$14)),0,IF(C3830&gt;(F3830*(1+'inputs and tables'!$K$14)),1,J3829)))</f>
        <v>1</v>
      </c>
      <c r="K3830">
        <f ca="1">IF(G3830="","",IF(C3830&lt;(G3830*(1-'inputs and tables'!$K$14)),0,IF(C3830&gt;(G3830*(1+'inputs and tables'!$K$14)),1,K3829)))</f>
        <v>1</v>
      </c>
      <c r="N3830" s="13">
        <f t="shared" si="180"/>
        <v>385452.44521213521</v>
      </c>
      <c r="O3830" s="10">
        <f ca="1">(O3829+(IF(J3829&lt;&gt;J3828,(-O3829*'inputs and tables'!$K$22-'inputs and tables'!$K$21)-O3829*'inputs and tables'!$K$22,0)*('inputs and tables'!$K$15+'inputs and tables'!$K$16)))*(IF(AND(J3829=0,'inputs and tables'!$K$16=1),(data!C3829/data!C3830-1)*'inputs and tables'!$K$18+1,1)*IF(AND(J3829=1,'inputs and tables'!$K$15=1),(data!C3830/data!C3829-1)*'inputs and tables'!$K$17+1,1))</f>
        <v>358863576.71625036</v>
      </c>
      <c r="P3830" s="10">
        <f ca="1">(P3829+(IF(K3829&lt;&gt;K3828,(-P3829*'inputs and tables'!$K$22-'inputs and tables'!$K$21)-P3829*'inputs and tables'!$K$22,0)*('inputs and tables'!$K$15+'inputs and tables'!$K$16)))*(IF(AND(K3829=0,'inputs and tables'!$K$16=1),data!C3829/data!C3830,1)*IF(AND(K3829=1,'inputs and tables'!$K$15=1),data!C3830/data!C3829,1))</f>
        <v>290315.04429961153</v>
      </c>
      <c r="R3830" s="36">
        <f ca="1">1-O3830/MAX($O$202:O3830)</f>
        <v>0.22547670859750146</v>
      </c>
      <c r="S3830" s="36">
        <f>1-N3830/MAX($N$202:N3830)</f>
        <v>4.1255331400031792E-2</v>
      </c>
    </row>
    <row r="3831" spans="1:19" x14ac:dyDescent="0.4">
      <c r="A3831" s="17">
        <f t="shared" si="181"/>
        <v>3829</v>
      </c>
      <c r="B3831">
        <v>1751068800</v>
      </c>
      <c r="C3831">
        <v>107352.2</v>
      </c>
      <c r="D3831" s="14">
        <f t="shared" si="179"/>
        <v>45836</v>
      </c>
      <c r="F3831">
        <f ca="1">IF(A3831&lt;$F$2,"",AVERAGE(INDIRECT("C"&amp;A3831-$F$2+3):C3831))</f>
        <v>106160.33749999999</v>
      </c>
      <c r="G3831" s="2">
        <f ca="1">IF(A3831&lt;$G$2,"",IF(A3831=$G$2,AVERAGE(INDIRECT("C"&amp;A3831-$G$2+3):C3831),G3830+(2/($G$2+3))*(C3831-G3830)))</f>
        <v>104186.40271210625</v>
      </c>
      <c r="J3831">
        <f ca="1">IF(F3831="","",IF(C3831&lt;(F3831*(1-'inputs and tables'!$K$14)),0,IF(C3831&gt;(F3831*(1+'inputs and tables'!$K$14)),1,J3830)))</f>
        <v>1</v>
      </c>
      <c r="K3831">
        <f ca="1">IF(G3831="","",IF(C3831&lt;(G3831*(1-'inputs and tables'!$K$14)),0,IF(C3831&gt;(G3831*(1+'inputs and tables'!$K$14)),1,K3830)))</f>
        <v>1</v>
      </c>
      <c r="N3831" s="13">
        <f t="shared" si="180"/>
        <v>386311.85001259577</v>
      </c>
      <c r="O3831" s="10">
        <f ca="1">(O3830+(IF(J3830&lt;&gt;J3829,(-O3830*'inputs and tables'!$K$22-'inputs and tables'!$K$21)-O3830*'inputs and tables'!$K$22,0)*('inputs and tables'!$K$15+'inputs and tables'!$K$16)))*(IF(AND(J3830=0,'inputs and tables'!$K$16=1),(data!C3830/data!C3831-1)*'inputs and tables'!$K$18+1,1)*IF(AND(J3830=1,'inputs and tables'!$K$15=1),(data!C3831/data!C3830-1)*'inputs and tables'!$K$17+1,1))</f>
        <v>360663851.79514885</v>
      </c>
      <c r="P3831" s="10">
        <f ca="1">(P3830+(IF(K3830&lt;&gt;K3829,(-P3830*'inputs and tables'!$K$22-'inputs and tables'!$K$21)-P3830*'inputs and tables'!$K$22,0)*('inputs and tables'!$K$15+'inputs and tables'!$K$16)))*(IF(AND(K3830=0,'inputs and tables'!$K$16=1),data!C3830/data!C3831,1)*IF(AND(K3830=1,'inputs and tables'!$K$15=1),data!C3831/data!C3830,1))</f>
        <v>290962.33074393467</v>
      </c>
      <c r="R3831" s="36">
        <f ca="1">1-O3831/MAX($O$202:O3831)</f>
        <v>0.22159123492447708</v>
      </c>
      <c r="S3831" s="36">
        <f>1-N3831/MAX($N$202:N3831)</f>
        <v>3.9117714215745059E-2</v>
      </c>
    </row>
    <row r="3832" spans="1:19" x14ac:dyDescent="0.4">
      <c r="A3832" s="17">
        <f t="shared" si="181"/>
        <v>3830</v>
      </c>
      <c r="B3832">
        <v>1751155200</v>
      </c>
      <c r="C3832">
        <v>108386.44</v>
      </c>
      <c r="D3832" s="14">
        <f t="shared" ref="D3832:D3895" si="182">(B3832/86400)+DATE(1970,1,1)</f>
        <v>45837</v>
      </c>
      <c r="F3832">
        <f ca="1">IF(A3832&lt;$F$2,"",AVERAGE(INDIRECT("C"&amp;A3832-$F$2+3):C3832))</f>
        <v>106271.39227272729</v>
      </c>
      <c r="G3832" s="2">
        <f ca="1">IF(A3832&lt;$G$2,"",IF(A3832=$G$2,AVERAGE(INDIRECT("C"&amp;A3832-$G$2+3):C3832),G3831+(2/($G$2+3))*(C3832-G3831)))</f>
        <v>104365.12770308045</v>
      </c>
      <c r="J3832">
        <f ca="1">IF(F3832="","",IF(C3832&lt;(F3832*(1-'inputs and tables'!$K$14)),0,IF(C3832&gt;(F3832*(1+'inputs and tables'!$K$14)),1,J3831)))</f>
        <v>1</v>
      </c>
      <c r="K3832">
        <f ca="1">IF(G3832="","",IF(C3832&lt;(G3832*(1-'inputs and tables'!$K$14)),0,IF(C3832&gt;(G3832*(1+'inputs and tables'!$K$14)),1,K3831)))</f>
        <v>1</v>
      </c>
      <c r="N3832" s="13">
        <f t="shared" ref="N3832:N3895" si="183">(C3832/C3831)*N3831</f>
        <v>390033.61042139062</v>
      </c>
      <c r="O3832" s="10">
        <f ca="1">(O3831+(IF(J3831&lt;&gt;J3830,(-O3831*'inputs and tables'!$K$22-'inputs and tables'!$K$21)-O3831*'inputs and tables'!$K$22,0)*('inputs and tables'!$K$15+'inputs and tables'!$K$16)))*(IF(AND(J3831=0,'inputs and tables'!$K$16=1),(data!C3831/data!C3832-1)*'inputs and tables'!$K$18+1,1)*IF(AND(J3831=1,'inputs and tables'!$K$15=1),(data!C3832/data!C3831-1)*'inputs and tables'!$K$17+1,1))</f>
        <v>368481849.09451848</v>
      </c>
      <c r="P3832" s="10">
        <f ca="1">(P3831+(IF(K3831&lt;&gt;K3830,(-P3831*'inputs and tables'!$K$22-'inputs and tables'!$K$21)-P3831*'inputs and tables'!$K$22,0)*('inputs and tables'!$K$15+'inputs and tables'!$K$16)))*(IF(AND(K3831=0,'inputs and tables'!$K$16=1),data!C3831/data!C3832,1)*IF(AND(K3831=1,'inputs and tables'!$K$15=1),data!C3832/data!C3831,1))</f>
        <v>293765.48597455508</v>
      </c>
      <c r="R3832" s="36">
        <f ca="1">1-O3832/MAX($O$202:O3832)</f>
        <v>0.20471791204258594</v>
      </c>
      <c r="S3832" s="36">
        <f>1-N3832/MAX($N$202:N3832)</f>
        <v>2.9860494566315343E-2</v>
      </c>
    </row>
    <row r="3833" spans="1:19" x14ac:dyDescent="0.4">
      <c r="A3833" s="17">
        <f t="shared" si="181"/>
        <v>3831</v>
      </c>
      <c r="B3833">
        <v>1751241600</v>
      </c>
      <c r="C3833">
        <v>107173.21</v>
      </c>
      <c r="D3833" s="14">
        <f t="shared" si="182"/>
        <v>45838</v>
      </c>
      <c r="F3833">
        <f ca="1">IF(A3833&lt;$F$2,"",AVERAGE(INDIRECT("C"&amp;A3833-$F$2+3):C3833))</f>
        <v>106362.57727272729</v>
      </c>
      <c r="G3833" s="2">
        <f ca="1">IF(A3833&lt;$G$2,"",IF(A3833=$G$2,AVERAGE(INDIRECT("C"&amp;A3833-$G$2+3):C3833),G3832+(2/($G$2+3))*(C3833-G3832)))</f>
        <v>104484.62056677915</v>
      </c>
      <c r="J3833">
        <f ca="1">IF(F3833="","",IF(C3833&lt;(F3833*(1-'inputs and tables'!$K$14)),0,IF(C3833&gt;(F3833*(1+'inputs and tables'!$K$14)),1,J3832)))</f>
        <v>1</v>
      </c>
      <c r="K3833">
        <f ca="1">IF(G3833="","",IF(C3833&lt;(G3833*(1-'inputs and tables'!$K$14)),0,IF(C3833&gt;(G3833*(1+'inputs and tables'!$K$14)),1,K3832)))</f>
        <v>1</v>
      </c>
      <c r="N3833" s="13">
        <f t="shared" si="183"/>
        <v>385667.74623052374</v>
      </c>
      <c r="O3833" s="10">
        <f ca="1">(O3832+(IF(J3832&lt;&gt;J3831,(-O3832*'inputs and tables'!$K$22-'inputs and tables'!$K$21)-O3832*'inputs and tables'!$K$22,0)*('inputs and tables'!$K$15+'inputs and tables'!$K$16)))*(IF(AND(J3832=0,'inputs and tables'!$K$16=1),(data!C3832/data!C3833-1)*'inputs and tables'!$K$18+1,1)*IF(AND(J3832=1,'inputs and tables'!$K$15=1),(data!C3833/data!C3832-1)*'inputs and tables'!$K$17+1,1))</f>
        <v>359201446.71209764</v>
      </c>
      <c r="P3833" s="10">
        <f ca="1">(P3832+(IF(K3832&lt;&gt;K3831,(-P3832*'inputs and tables'!$K$22-'inputs and tables'!$K$21)-P3832*'inputs and tables'!$K$22,0)*('inputs and tables'!$K$15+'inputs and tables'!$K$16)))*(IF(AND(K3832=0,'inputs and tables'!$K$16=1),data!C3832/data!C3833,1)*IF(AND(K3832=1,'inputs and tables'!$K$15=1),data!C3833/data!C3832,1))</f>
        <v>290477.20470478642</v>
      </c>
      <c r="R3833" s="36">
        <f ca="1">1-O3833/MAX($O$202:O3833)</f>
        <v>0.22474749505166225</v>
      </c>
      <c r="S3833" s="36">
        <f>1-N3833/MAX($N$202:N3833)</f>
        <v>4.0719808260697321E-2</v>
      </c>
    </row>
    <row r="3834" spans="1:19" x14ac:dyDescent="0.4">
      <c r="A3834" s="17">
        <f t="shared" si="181"/>
        <v>3832</v>
      </c>
      <c r="B3834">
        <v>1751328000</v>
      </c>
      <c r="C3834">
        <v>105711.78</v>
      </c>
      <c r="D3834" s="14">
        <f t="shared" si="182"/>
        <v>45839</v>
      </c>
      <c r="F3834">
        <f ca="1">IF(A3834&lt;$F$2,"",AVERAGE(INDIRECT("C"&amp;A3834-$F$2+3):C3834))</f>
        <v>106345.2663636364</v>
      </c>
      <c r="G3834" s="2">
        <f ca="1">IF(A3834&lt;$G$2,"",IF(A3834=$G$2,AVERAGE(INDIRECT("C"&amp;A3834-$G$2+3):C3834),G3833+(2/($G$2+3))*(C3834-G3833)))</f>
        <v>104536.84011712897</v>
      </c>
      <c r="J3834">
        <f ca="1">IF(F3834="","",IF(C3834&lt;(F3834*(1-'inputs and tables'!$K$14)),0,IF(C3834&gt;(F3834*(1+'inputs and tables'!$K$14)),1,J3833)))</f>
        <v>0</v>
      </c>
      <c r="K3834">
        <f ca="1">IF(G3834="","",IF(C3834&lt;(G3834*(1-'inputs and tables'!$K$14)),0,IF(C3834&gt;(G3834*(1+'inputs and tables'!$K$14)),1,K3833)))</f>
        <v>1</v>
      </c>
      <c r="N3834" s="13">
        <f t="shared" si="183"/>
        <v>380408.72287595895</v>
      </c>
      <c r="O3834" s="10">
        <f ca="1">(O3833+(IF(J3833&lt;&gt;J3832,(-O3833*'inputs and tables'!$K$22-'inputs and tables'!$K$21)-O3833*'inputs and tables'!$K$22,0)*('inputs and tables'!$K$15+'inputs and tables'!$K$16)))*(IF(AND(J3833=0,'inputs and tables'!$K$16=1),(data!C3833/data!C3834-1)*'inputs and tables'!$K$18+1,1)*IF(AND(J3833=1,'inputs and tables'!$K$15=1),(data!C3834/data!C3833-1)*'inputs and tables'!$K$17+1,1))</f>
        <v>348180665.65026283</v>
      </c>
      <c r="P3834" s="10">
        <f ca="1">(P3833+(IF(K3833&lt;&gt;K3832,(-P3833*'inputs and tables'!$K$22-'inputs and tables'!$K$21)-P3833*'inputs and tables'!$K$22,0)*('inputs and tables'!$K$15+'inputs and tables'!$K$16)))*(IF(AND(K3833=0,'inputs and tables'!$K$16=1),data!C3833/data!C3834,1)*IF(AND(K3833=1,'inputs and tables'!$K$15=1),data!C3834/data!C3833,1))</f>
        <v>286516.21388187725</v>
      </c>
      <c r="R3834" s="36">
        <f ca="1">1-O3834/MAX($O$202:O3834)</f>
        <v>0.24853327933198732</v>
      </c>
      <c r="S3834" s="36">
        <f>1-N3834/MAX($N$202:N3834)</f>
        <v>5.3800697137811104E-2</v>
      </c>
    </row>
    <row r="3835" spans="1:19" x14ac:dyDescent="0.4">
      <c r="A3835" s="17">
        <f t="shared" si="181"/>
        <v>3833</v>
      </c>
      <c r="B3835">
        <v>1751414400</v>
      </c>
      <c r="C3835">
        <v>108888.32000000001</v>
      </c>
      <c r="D3835" s="14">
        <f t="shared" si="182"/>
        <v>45840</v>
      </c>
      <c r="F3835">
        <f ca="1">IF(A3835&lt;$F$2,"",AVERAGE(INDIRECT("C"&amp;A3835-$F$2+3):C3835))</f>
        <v>106419.63318181821</v>
      </c>
      <c r="G3835" s="2">
        <f ca="1">IF(A3835&lt;$G$2,"",IF(A3835=$G$2,AVERAGE(INDIRECT("C"&amp;A3835-$G$2+3):C3835),G3834+(2/($G$2+3))*(C3835-G3834)))</f>
        <v>104722.00947384689</v>
      </c>
      <c r="J3835">
        <f ca="1">IF(F3835="","",IF(C3835&lt;(F3835*(1-'inputs and tables'!$K$14)),0,IF(C3835&gt;(F3835*(1+'inputs and tables'!$K$14)),1,J3834)))</f>
        <v>1</v>
      </c>
      <c r="K3835">
        <f ca="1">IF(G3835="","",IF(C3835&lt;(G3835*(1-'inputs and tables'!$K$14)),0,IF(C3835&gt;(G3835*(1+'inputs and tables'!$K$14)),1,K3834)))</f>
        <v>1</v>
      </c>
      <c r="N3835" s="13">
        <f t="shared" si="183"/>
        <v>391839.64878189302</v>
      </c>
      <c r="O3835" s="10">
        <f ca="1">(O3834+(IF(J3834&lt;&gt;J3833,(-O3834*'inputs and tables'!$K$22-'inputs and tables'!$K$21)-O3834*'inputs and tables'!$K$22,0)*('inputs and tables'!$K$15+'inputs and tables'!$K$16)))*(IF(AND(J3834=0,'inputs and tables'!$K$16=1),(data!C3834/data!C3835-1)*'inputs and tables'!$K$18+1,1)*IF(AND(J3834=1,'inputs and tables'!$K$15=1),(data!C3835/data!C3834-1)*'inputs and tables'!$K$17+1,1))</f>
        <v>337347332.86011934</v>
      </c>
      <c r="P3835" s="10">
        <f ca="1">(P3834+(IF(K3834&lt;&gt;K3833,(-P3834*'inputs and tables'!$K$22-'inputs and tables'!$K$21)-P3834*'inputs and tables'!$K$22,0)*('inputs and tables'!$K$15+'inputs and tables'!$K$16)))*(IF(AND(K3834=0,'inputs and tables'!$K$16=1),data!C3834/data!C3835,1)*IF(AND(K3834=1,'inputs and tables'!$K$15=1),data!C3835/data!C3834,1))</f>
        <v>295125.75781391904</v>
      </c>
      <c r="R3835" s="36">
        <f ca="1">1-O3835/MAX($O$202:O3835)</f>
        <v>0.27191450025794095</v>
      </c>
      <c r="S3835" s="36">
        <f>1-N3835/MAX($N$202:N3835)</f>
        <v>2.5368294112208201E-2</v>
      </c>
    </row>
    <row r="3836" spans="1:19" x14ac:dyDescent="0.4">
      <c r="A3836" s="17">
        <f t="shared" si="181"/>
        <v>3834</v>
      </c>
      <c r="B3836">
        <v>1751500800</v>
      </c>
      <c r="C3836">
        <v>109628.83</v>
      </c>
      <c r="D3836" s="14">
        <f t="shared" si="182"/>
        <v>45841</v>
      </c>
      <c r="F3836">
        <f ca="1">IF(A3836&lt;$F$2,"",AVERAGE(INDIRECT("C"&amp;A3836-$F$2+3):C3836))</f>
        <v>106482.03295454547</v>
      </c>
      <c r="G3836" s="2">
        <f ca="1">IF(A3836&lt;$G$2,"",IF(A3836=$G$2,AVERAGE(INDIRECT("C"&amp;A3836-$G$2+3):C3836),G3835+(2/($G$2+3))*(C3836-G3835)))</f>
        <v>104930.81034730021</v>
      </c>
      <c r="J3836">
        <f ca="1">IF(F3836="","",IF(C3836&lt;(F3836*(1-'inputs and tables'!$K$14)),0,IF(C3836&gt;(F3836*(1+'inputs and tables'!$K$14)),1,J3835)))</f>
        <v>1</v>
      </c>
      <c r="K3836">
        <f ca="1">IF(G3836="","",IF(C3836&lt;(G3836*(1-'inputs and tables'!$K$14)),0,IF(C3836&gt;(G3836*(1+'inputs and tables'!$K$14)),1,K3835)))</f>
        <v>1</v>
      </c>
      <c r="N3836" s="13">
        <f t="shared" si="183"/>
        <v>394504.40821908042</v>
      </c>
      <c r="O3836" s="10">
        <f ca="1">(O3835+(IF(J3835&lt;&gt;J3834,(-O3835*'inputs and tables'!$K$22-'inputs and tables'!$K$21)-O3835*'inputs and tables'!$K$22,0)*('inputs and tables'!$K$15+'inputs and tables'!$K$16)))*(IF(AND(J3835=0,'inputs and tables'!$K$16=1),(data!C3835/data!C3836-1)*'inputs and tables'!$K$18+1,1)*IF(AND(J3835=1,'inputs and tables'!$K$15=1),(data!C3836/data!C3835-1)*'inputs and tables'!$K$17+1,1))</f>
        <v>341824212.52712834</v>
      </c>
      <c r="P3836" s="10">
        <f ca="1">(P3835+(IF(K3835&lt;&gt;K3834,(-P3835*'inputs and tables'!$K$22-'inputs and tables'!$K$21)-P3835*'inputs and tables'!$K$22,0)*('inputs and tables'!$K$15+'inputs and tables'!$K$16)))*(IF(AND(K3835=0,'inputs and tables'!$K$16=1),data!C3835/data!C3836,1)*IF(AND(K3835=1,'inputs and tables'!$K$15=1),data!C3836/data!C3835,1))</f>
        <v>297132.80113058316</v>
      </c>
      <c r="R3836" s="36">
        <f ca="1">1-O3836/MAX($O$202:O3836)</f>
        <v>0.26225220015316764</v>
      </c>
      <c r="S3836" s="36">
        <f>1-N3836/MAX($N$202:N3836)</f>
        <v>1.8740177115573631E-2</v>
      </c>
    </row>
    <row r="3837" spans="1:19" x14ac:dyDescent="0.4">
      <c r="A3837" s="17">
        <f t="shared" si="181"/>
        <v>3835</v>
      </c>
      <c r="B3837">
        <v>1751587200</v>
      </c>
      <c r="C3837">
        <v>108028.6</v>
      </c>
      <c r="D3837" s="14">
        <f t="shared" si="182"/>
        <v>45842</v>
      </c>
      <c r="F3837">
        <f ca="1">IF(A3837&lt;$F$2,"",AVERAGE(INDIRECT("C"&amp;A3837-$F$2+3):C3837))</f>
        <v>106444.05704545457</v>
      </c>
      <c r="G3837" s="2">
        <f ca="1">IF(A3837&lt;$G$2,"",IF(A3837=$G$2,AVERAGE(INDIRECT("C"&amp;A3837-$G$2+3):C3837),G3836+(2/($G$2+3))*(C3837-G3836)))</f>
        <v>105062.63118358531</v>
      </c>
      <c r="J3837">
        <f ca="1">IF(F3837="","",IF(C3837&lt;(F3837*(1-'inputs and tables'!$K$14)),0,IF(C3837&gt;(F3837*(1+'inputs and tables'!$K$14)),1,J3836)))</f>
        <v>1</v>
      </c>
      <c r="K3837">
        <f ca="1">IF(G3837="","",IF(C3837&lt;(G3837*(1-'inputs and tables'!$K$14)),0,IF(C3837&gt;(G3837*(1+'inputs and tables'!$K$14)),1,K3836)))</f>
        <v>1</v>
      </c>
      <c r="N3837" s="13">
        <f t="shared" si="183"/>
        <v>388745.90665371279</v>
      </c>
      <c r="O3837" s="10">
        <f ca="1">(O3836+(IF(J3836&lt;&gt;J3835,(-O3836*'inputs and tables'!$K$22-'inputs and tables'!$K$21)-O3836*'inputs and tables'!$K$22,0)*('inputs and tables'!$K$15+'inputs and tables'!$K$16)))*(IF(AND(J3836=0,'inputs and tables'!$K$16=1),(data!C3836/data!C3837-1)*'inputs and tables'!$K$18+1,1)*IF(AND(J3836=1,'inputs and tables'!$K$15=1),(data!C3837/data!C3836-1)*'inputs and tables'!$K$17+1,1))</f>
        <v>330597749.02179271</v>
      </c>
      <c r="P3837" s="10">
        <f ca="1">(P3836+(IF(K3836&lt;&gt;K3835,(-P3836*'inputs and tables'!$K$22-'inputs and tables'!$K$21)-P3836*'inputs and tables'!$K$22,0)*('inputs and tables'!$K$15+'inputs and tables'!$K$16)))*(IF(AND(K3836=0,'inputs and tables'!$K$16=1),data!C3836/data!C3837,1)*IF(AND(K3836=1,'inputs and tables'!$K$15=1),data!C3837/data!C3836,1))</f>
        <v>292795.6133456438</v>
      </c>
      <c r="R3837" s="36">
        <f ca="1">1-O3837/MAX($O$202:O3837)</f>
        <v>0.28648190199286638</v>
      </c>
      <c r="S3837" s="36">
        <f>1-N3837/MAX($N$202:N3837)</f>
        <v>3.3063429551765444E-2</v>
      </c>
    </row>
    <row r="3838" spans="1:19" x14ac:dyDescent="0.4">
      <c r="A3838" s="17">
        <f t="shared" si="181"/>
        <v>3836</v>
      </c>
      <c r="B3838">
        <v>1751673600</v>
      </c>
      <c r="C3838">
        <v>108246.65</v>
      </c>
      <c r="D3838" s="14">
        <f t="shared" si="182"/>
        <v>45843</v>
      </c>
      <c r="F3838">
        <f ca="1">IF(A3838&lt;$F$2,"",AVERAGE(INDIRECT("C"&amp;A3838-$F$2+3):C3838))</f>
        <v>106365.05977272727</v>
      </c>
      <c r="G3838" s="2">
        <f ca="1">IF(A3838&lt;$G$2,"",IF(A3838=$G$2,AVERAGE(INDIRECT("C"&amp;A3838-$G$2+3):C3838),G3837+(2/($G$2+3))*(C3838-G3837)))</f>
        <v>105198.12134598594</v>
      </c>
      <c r="J3838">
        <f ca="1">IF(F3838="","",IF(C3838&lt;(F3838*(1-'inputs and tables'!$K$14)),0,IF(C3838&gt;(F3838*(1+'inputs and tables'!$K$14)),1,J3837)))</f>
        <v>1</v>
      </c>
      <c r="K3838">
        <f ca="1">IF(G3838="","",IF(C3838&lt;(G3838*(1-'inputs and tables'!$K$14)),0,IF(C3838&gt;(G3838*(1+'inputs and tables'!$K$14)),1,K3837)))</f>
        <v>1</v>
      </c>
      <c r="N3838" s="13">
        <f t="shared" si="183"/>
        <v>389530.5696498623</v>
      </c>
      <c r="O3838" s="10">
        <f ca="1">(O3837+(IF(J3837&lt;&gt;J3836,(-O3837*'inputs and tables'!$K$22-'inputs and tables'!$K$21)-O3837*'inputs and tables'!$K$22,0)*('inputs and tables'!$K$15+'inputs and tables'!$K$16)))*(IF(AND(J3837=0,'inputs and tables'!$K$16=1),(data!C3837/data!C3838-1)*'inputs and tables'!$K$18+1,1)*IF(AND(J3837=1,'inputs and tables'!$K$15=1),(data!C3838/data!C3837-1)*'inputs and tables'!$K$17+1,1))</f>
        <v>332099160.57523268</v>
      </c>
      <c r="P3838" s="10">
        <f ca="1">(P3837+(IF(K3837&lt;&gt;K3836,(-P3837*'inputs and tables'!$K$22-'inputs and tables'!$K$21)-P3837*'inputs and tables'!$K$22,0)*('inputs and tables'!$K$15+'inputs and tables'!$K$16)))*(IF(AND(K3837=0,'inputs and tables'!$K$16=1),data!C3837/data!C3838,1)*IF(AND(K3837=1,'inputs and tables'!$K$15=1),data!C3838/data!C3837,1))</f>
        <v>293386.60576329997</v>
      </c>
      <c r="R3838" s="36">
        <f ca="1">1-O3838/MAX($O$202:O3838)</f>
        <v>0.28324145550130297</v>
      </c>
      <c r="S3838" s="36">
        <f>1-N3838/MAX($N$202:N3838)</f>
        <v>3.111171936403534E-2</v>
      </c>
    </row>
    <row r="3839" spans="1:19" x14ac:dyDescent="0.4">
      <c r="A3839" s="17">
        <f t="shared" si="181"/>
        <v>3837</v>
      </c>
      <c r="B3839">
        <v>1751760000</v>
      </c>
      <c r="C3839">
        <v>109217.98</v>
      </c>
      <c r="D3839" s="14">
        <f t="shared" si="182"/>
        <v>45844</v>
      </c>
      <c r="F3839">
        <f ca="1">IF(A3839&lt;$F$2,"",AVERAGE(INDIRECT("C"&amp;A3839-$F$2+3):C3839))</f>
        <v>106407.97727272728</v>
      </c>
      <c r="G3839" s="2">
        <f ca="1">IF(A3839&lt;$G$2,"",IF(A3839=$G$2,AVERAGE(INDIRECT("C"&amp;A3839-$G$2+3):C3839),G3838+(2/($G$2+3))*(C3839-G3838)))</f>
        <v>105369.17916105037</v>
      </c>
      <c r="J3839">
        <f ca="1">IF(F3839="","",IF(C3839&lt;(F3839*(1-'inputs and tables'!$K$14)),0,IF(C3839&gt;(F3839*(1+'inputs and tables'!$K$14)),1,J3838)))</f>
        <v>1</v>
      </c>
      <c r="K3839">
        <f ca="1">IF(G3839="","",IF(C3839&lt;(G3839*(1-'inputs and tables'!$K$14)),0,IF(C3839&gt;(G3839*(1+'inputs and tables'!$K$14)),1,K3838)))</f>
        <v>1</v>
      </c>
      <c r="N3839" s="13">
        <f t="shared" si="183"/>
        <v>393025.94551801163</v>
      </c>
      <c r="O3839" s="10">
        <f ca="1">(O3838+(IF(J3838&lt;&gt;J3837,(-O3838*'inputs and tables'!$K$22-'inputs and tables'!$K$21)-O3838*'inputs and tables'!$K$22,0)*('inputs and tables'!$K$15+'inputs and tables'!$K$16)))*(IF(AND(J3838=0,'inputs and tables'!$K$16=1),(data!C3838/data!C3839-1)*'inputs and tables'!$K$18+1,1)*IF(AND(J3838=1,'inputs and tables'!$K$15=1),(data!C3839/data!C3838-1)*'inputs and tables'!$K$17+1,1))</f>
        <v>338804220.03613496</v>
      </c>
      <c r="P3839" s="10">
        <f ca="1">(P3838+(IF(K3838&lt;&gt;K3837,(-P3838*'inputs and tables'!$K$22-'inputs and tables'!$K$21)-P3838*'inputs and tables'!$K$22,0)*('inputs and tables'!$K$15+'inputs and tables'!$K$16)))*(IF(AND(K3838=0,'inputs and tables'!$K$16=1),data!C3838/data!C3839,1)*IF(AND(K3838=1,'inputs and tables'!$K$15=1),data!C3839/data!C3838,1))</f>
        <v>296019.25270226825</v>
      </c>
      <c r="R3839" s="36">
        <f ca="1">1-O3839/MAX($O$202:O3839)</f>
        <v>0.26877014924551734</v>
      </c>
      <c r="S3839" s="36">
        <f>1-N3839/MAX($N$202:N3839)</f>
        <v>2.2417591151936866E-2</v>
      </c>
    </row>
    <row r="3840" spans="1:19" x14ac:dyDescent="0.4">
      <c r="A3840" s="17">
        <f t="shared" si="181"/>
        <v>3838</v>
      </c>
      <c r="B3840">
        <v>1751846400</v>
      </c>
      <c r="C3840">
        <v>108269.84</v>
      </c>
      <c r="D3840" s="14">
        <f t="shared" si="182"/>
        <v>45845</v>
      </c>
      <c r="F3840">
        <f ca="1">IF(A3840&lt;$F$2,"",AVERAGE(INDIRECT("C"&amp;A3840-$F$2+3):C3840))</f>
        <v>106418.79159090907</v>
      </c>
      <c r="G3840" s="2">
        <f ca="1">IF(A3840&lt;$G$2,"",IF(A3840=$G$2,AVERAGE(INDIRECT("C"&amp;A3840-$G$2+3):C3840),G3839+(2/($G$2+3))*(C3840-G3839)))</f>
        <v>105492.61153717589</v>
      </c>
      <c r="J3840">
        <f ca="1">IF(F3840="","",IF(C3840&lt;(F3840*(1-'inputs and tables'!$K$14)),0,IF(C3840&gt;(F3840*(1+'inputs and tables'!$K$14)),1,J3839)))</f>
        <v>1</v>
      </c>
      <c r="K3840">
        <f ca="1">IF(G3840="","",IF(C3840&lt;(G3840*(1-'inputs and tables'!$K$14)),0,IF(C3840&gt;(G3840*(1+'inputs and tables'!$K$14)),1,K3839)))</f>
        <v>1</v>
      </c>
      <c r="N3840" s="13">
        <f t="shared" si="183"/>
        <v>389614.0199359468</v>
      </c>
      <c r="O3840" s="10">
        <f ca="1">(O3839+(IF(J3839&lt;&gt;J3838,(-O3839*'inputs and tables'!$K$22-'inputs and tables'!$K$21)-O3839*'inputs and tables'!$K$22,0)*('inputs and tables'!$K$15+'inputs and tables'!$K$16)))*(IF(AND(J3839=0,'inputs and tables'!$K$16=1),(data!C3839/data!C3840-1)*'inputs and tables'!$K$18+1,1)*IF(AND(J3839=1,'inputs and tables'!$K$15=1),(data!C3840/data!C3839-1)*'inputs and tables'!$K$17+1,1))</f>
        <v>332186480.67979103</v>
      </c>
      <c r="P3840" s="10">
        <f ca="1">(P3839+(IF(K3839&lt;&gt;K3838,(-P3839*'inputs and tables'!$K$22-'inputs and tables'!$K$21)-P3839*'inputs and tables'!$K$22,0)*('inputs and tables'!$K$15+'inputs and tables'!$K$16)))*(IF(AND(K3839=0,'inputs and tables'!$K$16=1),data!C3839/data!C3840,1)*IF(AND(K3839=1,'inputs and tables'!$K$15=1),data!C3840/data!C3839,1))</f>
        <v>293449.45884362771</v>
      </c>
      <c r="R3840" s="36">
        <f ca="1">1-O3840/MAX($O$202:O3840)</f>
        <v>0.28305299543130369</v>
      </c>
      <c r="S3840" s="36">
        <f>1-N3840/MAX($N$202:N3840)</f>
        <v>3.0904151561909621E-2</v>
      </c>
    </row>
    <row r="3841" spans="1:19" x14ac:dyDescent="0.4">
      <c r="A3841" s="17">
        <f t="shared" si="181"/>
        <v>3839</v>
      </c>
      <c r="B3841">
        <v>1751932800</v>
      </c>
      <c r="C3841">
        <v>108958.04</v>
      </c>
      <c r="D3841" s="14">
        <f t="shared" si="182"/>
        <v>45846</v>
      </c>
      <c r="F3841">
        <f ca="1">IF(A3841&lt;$F$2,"",AVERAGE(INDIRECT("C"&amp;A3841-$F$2+3):C3841))</f>
        <v>106416.73159090908</v>
      </c>
      <c r="G3841" s="2">
        <f ca="1">IF(A3841&lt;$G$2,"",IF(A3841=$G$2,AVERAGE(INDIRECT("C"&amp;A3841-$G$2+3):C3841),G3840+(2/($G$2+3))*(C3841-G3840)))</f>
        <v>105640.07657814713</v>
      </c>
      <c r="J3841">
        <f ca="1">IF(F3841="","",IF(C3841&lt;(F3841*(1-'inputs and tables'!$K$14)),0,IF(C3841&gt;(F3841*(1+'inputs and tables'!$K$14)),1,J3840)))</f>
        <v>1</v>
      </c>
      <c r="K3841">
        <f ca="1">IF(G3841="","",IF(C3841&lt;(G3841*(1-'inputs and tables'!$K$14)),0,IF(C3841&gt;(G3841*(1+'inputs and tables'!$K$14)),1,K3840)))</f>
        <v>1</v>
      </c>
      <c r="N3841" s="13">
        <f t="shared" si="183"/>
        <v>392090.53942207439</v>
      </c>
      <c r="O3841" s="10">
        <f ca="1">(O3840+(IF(J3840&lt;&gt;J3839,(-O3840*'inputs and tables'!$K$22-'inputs and tables'!$K$21)-O3840*'inputs and tables'!$K$22,0)*('inputs and tables'!$K$15+'inputs and tables'!$K$16)))*(IF(AND(J3840=0,'inputs and tables'!$K$16=1),(data!C3840/data!C3841-1)*'inputs and tables'!$K$18+1,1)*IF(AND(J3840=1,'inputs and tables'!$K$15=1),(data!C3841/data!C3840-1)*'inputs and tables'!$K$17+1,1))</f>
        <v>336937334.2509113</v>
      </c>
      <c r="P3841" s="10">
        <f ca="1">(P3840+(IF(K3840&lt;&gt;K3839,(-P3840*'inputs and tables'!$K$22-'inputs and tables'!$K$21)-P3840*'inputs and tables'!$K$22,0)*('inputs and tables'!$K$15+'inputs and tables'!$K$16)))*(IF(AND(K3840=0,'inputs and tables'!$K$16=1),data!C3840/data!C3841,1)*IF(AND(K3840=1,'inputs and tables'!$K$15=1),data!C3841/data!C3840,1))</f>
        <v>295314.72360781487</v>
      </c>
      <c r="R3841" s="36">
        <f ca="1">1-O3841/MAX($O$202:O3841)</f>
        <v>0.27279938658488445</v>
      </c>
      <c r="S3841" s="36">
        <f>1-N3841/MAX($N$202:N3841)</f>
        <v>2.4744248093916177E-2</v>
      </c>
    </row>
    <row r="3842" spans="1:19" x14ac:dyDescent="0.4">
      <c r="A3842" s="17">
        <f t="shared" si="181"/>
        <v>3840</v>
      </c>
      <c r="B3842">
        <v>1752019200</v>
      </c>
      <c r="C3842">
        <v>111282.85</v>
      </c>
      <c r="D3842" s="14">
        <f t="shared" si="182"/>
        <v>45847</v>
      </c>
      <c r="F3842">
        <f ca="1">IF(A3842&lt;$F$2,"",AVERAGE(INDIRECT("C"&amp;A3842-$F$2+3):C3842))</f>
        <v>106458.06181818181</v>
      </c>
      <c r="G3842" s="2">
        <f ca="1">IF(A3842&lt;$G$2,"",IF(A3842=$G$2,AVERAGE(INDIRECT("C"&amp;A3842-$G$2+3):C3842),G3841+(2/($G$2+3))*(C3842-G3841)))</f>
        <v>105880.19459609831</v>
      </c>
      <c r="J3842">
        <f ca="1">IF(F3842="","",IF(C3842&lt;(F3842*(1-'inputs and tables'!$K$14)),0,IF(C3842&gt;(F3842*(1+'inputs and tables'!$K$14)),1,J3841)))</f>
        <v>1</v>
      </c>
      <c r="K3842">
        <f ca="1">IF(G3842="","",IF(C3842&lt;(G3842*(1-'inputs and tables'!$K$14)),0,IF(C3842&gt;(G3842*(1+'inputs and tables'!$K$14)),1,K3841)))</f>
        <v>1</v>
      </c>
      <c r="N3842" s="13">
        <f t="shared" si="183"/>
        <v>400456.47558386507</v>
      </c>
      <c r="O3842" s="10">
        <f ca="1">(O3841+(IF(J3841&lt;&gt;J3840,(-O3841*'inputs and tables'!$K$22-'inputs and tables'!$K$21)-O3841*'inputs and tables'!$K$22,0)*('inputs and tables'!$K$15+'inputs and tables'!$K$16)))*(IF(AND(J3841=0,'inputs and tables'!$K$16=1),(data!C3841/data!C3842-1)*'inputs and tables'!$K$18+1,1)*IF(AND(J3841=1,'inputs and tables'!$K$15=1),(data!C3842/data!C3841-1)*'inputs and tables'!$K$17+1,1))</f>
        <v>353112913.30032974</v>
      </c>
      <c r="P3842" s="10">
        <f ca="1">(P3841+(IF(K3841&lt;&gt;K3840,(-P3841*'inputs and tables'!$K$22-'inputs and tables'!$K$21)-P3841*'inputs and tables'!$K$22,0)*('inputs and tables'!$K$15+'inputs and tables'!$K$16)))*(IF(AND(K3841=0,'inputs and tables'!$K$16=1),data!C3841/data!C3842,1)*IF(AND(K3841=1,'inputs and tables'!$K$15=1),data!C3842/data!C3841,1))</f>
        <v>301615.778790073</v>
      </c>
      <c r="R3842" s="36">
        <f ca="1">1-O3842/MAX($O$202:O3842)</f>
        <v>0.23788817369352178</v>
      </c>
      <c r="S3842" s="36">
        <f>1-N3842/MAX($N$202:N3842)</f>
        <v>3.9354640465086854E-3</v>
      </c>
    </row>
    <row r="3843" spans="1:19" x14ac:dyDescent="0.4">
      <c r="A3843" s="17">
        <f t="shared" si="181"/>
        <v>3841</v>
      </c>
      <c r="B3843">
        <v>1752105600</v>
      </c>
      <c r="C3843">
        <v>116031.3</v>
      </c>
      <c r="D3843" s="14">
        <f t="shared" si="182"/>
        <v>45848</v>
      </c>
      <c r="F3843">
        <f ca="1">IF(A3843&lt;$F$2,"",AVERAGE(INDIRECT("C"&amp;A3843-$F$2+3):C3843))</f>
        <v>106618.35363636361</v>
      </c>
      <c r="G3843" s="2">
        <f ca="1">IF(A3843&lt;$G$2,"",IF(A3843=$G$2,AVERAGE(INDIRECT("C"&amp;A3843-$G$2+3):C3843),G3842+(2/($G$2+3))*(C3843-G3842)))</f>
        <v>106312.15652817924</v>
      </c>
      <c r="J3843">
        <f ca="1">IF(F3843="","",IF(C3843&lt;(F3843*(1-'inputs and tables'!$K$14)),0,IF(C3843&gt;(F3843*(1+'inputs and tables'!$K$14)),1,J3842)))</f>
        <v>1</v>
      </c>
      <c r="K3843">
        <f ca="1">IF(G3843="","",IF(C3843&lt;(G3843*(1-'inputs and tables'!$K$14)),0,IF(C3843&gt;(G3843*(1+'inputs and tables'!$K$14)),1,K3842)))</f>
        <v>1</v>
      </c>
      <c r="N3843" s="13">
        <f t="shared" si="183"/>
        <v>417543.99222714122</v>
      </c>
      <c r="O3843" s="10">
        <f ca="1">(O3842+(IF(J3842&lt;&gt;J3841,(-O3842*'inputs and tables'!$K$22-'inputs and tables'!$K$21)-O3842*'inputs and tables'!$K$22,0)*('inputs and tables'!$K$15+'inputs and tables'!$K$16)))*(IF(AND(J3842=0,'inputs and tables'!$K$16=1),(data!C3842/data!C3843-1)*'inputs and tables'!$K$18+1,1)*IF(AND(J3842=1,'inputs and tables'!$K$15=1),(data!C3843/data!C3842-1)*'inputs and tables'!$K$17+1,1))</f>
        <v>387014478.36280012</v>
      </c>
      <c r="P3843" s="10">
        <f ca="1">(P3842+(IF(K3842&lt;&gt;K3841,(-P3842*'inputs and tables'!$K$22-'inputs and tables'!$K$21)-P3842*'inputs and tables'!$K$22,0)*('inputs and tables'!$K$15+'inputs and tables'!$K$16)))*(IF(AND(K3842=0,'inputs and tables'!$K$16=1),data!C3842/data!C3843,1)*IF(AND(K3842=1,'inputs and tables'!$K$15=1),data!C3843/data!C3842,1))</f>
        <v>314485.75331710675</v>
      </c>
      <c r="R3843" s="36">
        <f ca="1">1-O3843/MAX($O$202:O3843)</f>
        <v>0.16471955625915324</v>
      </c>
      <c r="S3843" s="36">
        <f>1-N3843/MAX($N$202:N3843)</f>
        <v>0</v>
      </c>
    </row>
    <row r="3844" spans="1:19" x14ac:dyDescent="0.4">
      <c r="A3844" s="17">
        <f t="shared" si="181"/>
        <v>3842</v>
      </c>
      <c r="B3844">
        <v>1752192000</v>
      </c>
      <c r="C3844">
        <v>117582.16</v>
      </c>
      <c r="D3844" s="14">
        <f t="shared" si="182"/>
        <v>45849</v>
      </c>
      <c r="F3844">
        <f ca="1">IF(A3844&lt;$F$2,"",AVERAGE(INDIRECT("C"&amp;A3844-$F$2+3):C3844))</f>
        <v>106840.23704545452</v>
      </c>
      <c r="G3844" s="2">
        <f ca="1">IF(A3844&lt;$G$2,"",IF(A3844=$G$2,AVERAGE(INDIRECT("C"&amp;A3844-$G$2+3):C3844),G3843+(2/($G$2+3))*(C3844-G3843)))</f>
        <v>106791.7311440014</v>
      </c>
      <c r="J3844">
        <f ca="1">IF(F3844="","",IF(C3844&lt;(F3844*(1-'inputs and tables'!$K$14)),0,IF(C3844&gt;(F3844*(1+'inputs and tables'!$K$14)),1,J3843)))</f>
        <v>1</v>
      </c>
      <c r="K3844">
        <f ca="1">IF(G3844="","",IF(C3844&lt;(G3844*(1-'inputs and tables'!$K$14)),0,IF(C3844&gt;(G3844*(1+'inputs and tables'!$K$14)),1,K3843)))</f>
        <v>1</v>
      </c>
      <c r="N3844" s="13">
        <f t="shared" si="183"/>
        <v>423124.83356723981</v>
      </c>
      <c r="O3844" s="10">
        <f ca="1">(O3843+(IF(J3843&lt;&gt;J3842,(-O3843*'inputs and tables'!$K$22-'inputs and tables'!$K$21)-O3843*'inputs and tables'!$K$22,0)*('inputs and tables'!$K$15+'inputs and tables'!$K$16)))*(IF(AND(J3843=0,'inputs and tables'!$K$16=1),(data!C3843/data!C3844-1)*'inputs and tables'!$K$18+1,1)*IF(AND(J3843=1,'inputs and tables'!$K$15=1),(data!C3844/data!C3843-1)*'inputs and tables'!$K$17+1,1))</f>
        <v>398653250.54156476</v>
      </c>
      <c r="P3844" s="10">
        <f ca="1">(P3843+(IF(K3843&lt;&gt;K3842,(-P3843*'inputs and tables'!$K$22-'inputs and tables'!$K$21)-P3843*'inputs and tables'!$K$22,0)*('inputs and tables'!$K$15+'inputs and tables'!$K$16)))*(IF(AND(K3843=0,'inputs and tables'!$K$16=1),data!C3843/data!C3844,1)*IF(AND(K3843=1,'inputs and tables'!$K$15=1),data!C3844/data!C3843,1))</f>
        <v>318689.13098666113</v>
      </c>
      <c r="R3844" s="36">
        <f ca="1">1-O3844/MAX($O$202:O3844)</f>
        <v>0.13959998235793147</v>
      </c>
      <c r="S3844" s="36">
        <f>1-N3844/MAX($N$202:N3844)</f>
        <v>0</v>
      </c>
    </row>
    <row r="3845" spans="1:19" x14ac:dyDescent="0.4">
      <c r="A3845" s="17">
        <f t="shared" ref="A3845:A3908" si="184">A3844+1</f>
        <v>3843</v>
      </c>
      <c r="B3845">
        <v>1752278400</v>
      </c>
      <c r="C3845">
        <v>117472.65</v>
      </c>
      <c r="D3845" s="14">
        <f t="shared" si="182"/>
        <v>45850</v>
      </c>
      <c r="F3845">
        <f ca="1">IF(A3845&lt;$F$2,"",AVERAGE(INDIRECT("C"&amp;A3845-$F$2+3):C3845))</f>
        <v>107110.69318181816</v>
      </c>
      <c r="G3845" s="2">
        <f ca="1">IF(A3845&lt;$G$2,"",IF(A3845=$G$2,AVERAGE(INDIRECT("C"&amp;A3845-$G$2+3):C3845),G3844+(2/($G$2+3))*(C3845-G3844)))</f>
        <v>107246.23832936304</v>
      </c>
      <c r="J3845">
        <f ca="1">IF(F3845="","",IF(C3845&lt;(F3845*(1-'inputs and tables'!$K$14)),0,IF(C3845&gt;(F3845*(1+'inputs and tables'!$K$14)),1,J3844)))</f>
        <v>1</v>
      </c>
      <c r="K3845">
        <f ca="1">IF(G3845="","",IF(C3845&lt;(G3845*(1-'inputs and tables'!$K$14)),0,IF(C3845&gt;(G3845*(1+'inputs and tables'!$K$14)),1,K3844)))</f>
        <v>1</v>
      </c>
      <c r="N3845" s="13">
        <f t="shared" si="183"/>
        <v>422730.7567742641</v>
      </c>
      <c r="O3845" s="10">
        <f ca="1">(O3844+(IF(J3844&lt;&gt;J3843,(-O3844*'inputs and tables'!$K$22-'inputs and tables'!$K$21)-O3844*'inputs and tables'!$K$22,0)*('inputs and tables'!$K$15+'inputs and tables'!$K$16)))*(IF(AND(J3844=0,'inputs and tables'!$K$16=1),(data!C3844/data!C3845-1)*'inputs and tables'!$K$18+1,1)*IF(AND(J3844=1,'inputs and tables'!$K$15=1),(data!C3845/data!C3844-1)*'inputs and tables'!$K$17+1,1))</f>
        <v>397817858.80951691</v>
      </c>
      <c r="P3845" s="10">
        <f ca="1">(P3844+(IF(K3844&lt;&gt;K3843,(-P3844*'inputs and tables'!$K$22-'inputs and tables'!$K$21)-P3844*'inputs and tables'!$K$22,0)*('inputs and tables'!$K$15+'inputs and tables'!$K$16)))*(IF(AND(K3844=0,'inputs and tables'!$K$16=1),data!C3844/data!C3845,1)*IF(AND(K3844=1,'inputs and tables'!$K$15=1),data!C3845/data!C3844,1))</f>
        <v>318392.32025674806</v>
      </c>
      <c r="R3845" s="36">
        <f ca="1">1-O3845/MAX($O$202:O3845)</f>
        <v>0.14140298047726341</v>
      </c>
      <c r="S3845" s="36">
        <f>1-N3845/MAX($N$202:N3845)</f>
        <v>9.3134876923528509E-4</v>
      </c>
    </row>
    <row r="3846" spans="1:19" x14ac:dyDescent="0.4">
      <c r="A3846" s="17">
        <f t="shared" si="184"/>
        <v>3844</v>
      </c>
      <c r="B3846">
        <v>1752364800</v>
      </c>
      <c r="C3846">
        <v>119130.81</v>
      </c>
      <c r="D3846" s="14">
        <f t="shared" si="182"/>
        <v>45851</v>
      </c>
      <c r="F3846">
        <f ca="1">IF(A3846&lt;$F$2,"",AVERAGE(INDIRECT("C"&amp;A3846-$F$2+3):C3846))</f>
        <v>107453.81931818179</v>
      </c>
      <c r="G3846" s="2">
        <f ca="1">IF(A3846&lt;$G$2,"",IF(A3846=$G$2,AVERAGE(INDIRECT("C"&amp;A3846-$G$2+3):C3846),G3845+(2/($G$2+3))*(C3846-G3845)))</f>
        <v>107751.9647834327</v>
      </c>
      <c r="J3846">
        <f ca="1">IF(F3846="","",IF(C3846&lt;(F3846*(1-'inputs and tables'!$K$14)),0,IF(C3846&gt;(F3846*(1+'inputs and tables'!$K$14)),1,J3845)))</f>
        <v>1</v>
      </c>
      <c r="K3846">
        <f ca="1">IF(G3846="","",IF(C3846&lt;(G3846*(1-'inputs and tables'!$K$14)),0,IF(C3846&gt;(G3846*(1+'inputs and tables'!$K$14)),1,K3845)))</f>
        <v>1</v>
      </c>
      <c r="N3846" s="13">
        <f t="shared" si="183"/>
        <v>428697.72212026437</v>
      </c>
      <c r="O3846" s="10">
        <f ca="1">(O3845+(IF(J3845&lt;&gt;J3844,(-O3845*'inputs and tables'!$K$22-'inputs and tables'!$K$21)-O3845*'inputs and tables'!$K$22,0)*('inputs and tables'!$K$15+'inputs and tables'!$K$16)))*(IF(AND(J3845=0,'inputs and tables'!$K$16=1),(data!C3845/data!C3846-1)*'inputs and tables'!$K$18+1,1)*IF(AND(J3845=1,'inputs and tables'!$K$15=1),(data!C3846/data!C3845-1)*'inputs and tables'!$K$17+1,1))</f>
        <v>410452312.33310801</v>
      </c>
      <c r="P3846" s="10">
        <f ca="1">(P3845+(IF(K3845&lt;&gt;K3844,(-P3845*'inputs and tables'!$K$22-'inputs and tables'!$K$21)-P3845*'inputs and tables'!$K$22,0)*('inputs and tables'!$K$15+'inputs and tables'!$K$16)))*(IF(AND(K3845=0,'inputs and tables'!$K$16=1),data!C3845/data!C3846,1)*IF(AND(K3845=1,'inputs and tables'!$K$15=1),data!C3846/data!C3845,1))</f>
        <v>322886.51877663273</v>
      </c>
      <c r="R3846" s="36">
        <f ca="1">1-O3846/MAX($O$202:O3846)</f>
        <v>0.11413446073027023</v>
      </c>
      <c r="S3846" s="36">
        <f>1-N3846/MAX($N$202:N3846)</f>
        <v>0</v>
      </c>
    </row>
    <row r="3847" spans="1:19" x14ac:dyDescent="0.4">
      <c r="A3847" s="17">
        <f t="shared" si="184"/>
        <v>3845</v>
      </c>
      <c r="B3847">
        <v>1752451200</v>
      </c>
      <c r="C3847">
        <v>119863.71</v>
      </c>
      <c r="D3847" s="14">
        <f t="shared" si="182"/>
        <v>45852</v>
      </c>
      <c r="F3847">
        <f ca="1">IF(A3847&lt;$F$2,"",AVERAGE(INDIRECT("C"&amp;A3847-$F$2+3):C3847))</f>
        <v>107799.67931818181</v>
      </c>
      <c r="G3847" s="2">
        <f ca="1">IF(A3847&lt;$G$2,"",IF(A3847=$G$2,AVERAGE(INDIRECT("C"&amp;A3847-$G$2+3):C3847),G3846+(2/($G$2+3))*(C3847-G3846)))</f>
        <v>108267.35819690366</v>
      </c>
      <c r="J3847">
        <f ca="1">IF(F3847="","",IF(C3847&lt;(F3847*(1-'inputs and tables'!$K$14)),0,IF(C3847&gt;(F3847*(1+'inputs and tables'!$K$14)),1,J3846)))</f>
        <v>1</v>
      </c>
      <c r="K3847">
        <f ca="1">IF(G3847="","",IF(C3847&lt;(G3847*(1-'inputs and tables'!$K$14)),0,IF(C3847&gt;(G3847*(1+'inputs and tables'!$K$14)),1,K3846)))</f>
        <v>1</v>
      </c>
      <c r="N3847" s="13">
        <f t="shared" si="183"/>
        <v>431335.09662096616</v>
      </c>
      <c r="O3847" s="10">
        <f ca="1">(O3846+(IF(J3846&lt;&gt;J3845,(-O3846*'inputs and tables'!$K$22-'inputs and tables'!$K$21)-O3846*'inputs and tables'!$K$22,0)*('inputs and tables'!$K$15+'inputs and tables'!$K$16)))*(IF(AND(J3846=0,'inputs and tables'!$K$16=1),(data!C3846/data!C3847-1)*'inputs and tables'!$K$18+1,1)*IF(AND(J3846=1,'inputs and tables'!$K$15=1),(data!C3847/data!C3846-1)*'inputs and tables'!$K$17+1,1))</f>
        <v>416133849.4967109</v>
      </c>
      <c r="P3847" s="10">
        <f ca="1">(P3846+(IF(K3846&lt;&gt;K3845,(-P3846*'inputs and tables'!$K$22-'inputs and tables'!$K$21)-P3846*'inputs and tables'!$K$22,0)*('inputs and tables'!$K$15+'inputs and tables'!$K$16)))*(IF(AND(K3846=0,'inputs and tables'!$K$16=1),data!C3846/data!C3847,1)*IF(AND(K3846=1,'inputs and tables'!$K$15=1),data!C3847/data!C3846,1))</f>
        <v>324872.93630885129</v>
      </c>
      <c r="R3847" s="36">
        <f ca="1">1-O3847/MAX($O$202:O3847)</f>
        <v>0.10187218851962809</v>
      </c>
      <c r="S3847" s="36">
        <f>1-N3847/MAX($N$202:N3847)</f>
        <v>0</v>
      </c>
    </row>
    <row r="3848" spans="1:19" x14ac:dyDescent="0.4">
      <c r="A3848" s="17">
        <f t="shared" si="184"/>
        <v>3846</v>
      </c>
      <c r="B3848">
        <v>1752537600</v>
      </c>
      <c r="C3848">
        <v>117781.64</v>
      </c>
      <c r="D3848" s="14">
        <f t="shared" si="182"/>
        <v>45853</v>
      </c>
      <c r="F3848">
        <f ca="1">IF(A3848&lt;$F$2,"",AVERAGE(INDIRECT("C"&amp;A3848-$F$2+3):C3848))</f>
        <v>108074.30886363635</v>
      </c>
      <c r="G3848" s="2">
        <f ca="1">IF(A3848&lt;$G$2,"",IF(A3848=$G$2,AVERAGE(INDIRECT("C"&amp;A3848-$G$2+3):C3848),G3847+(2/($G$2+3))*(C3848-G3847)))</f>
        <v>108672.22125235457</v>
      </c>
      <c r="J3848">
        <f ca="1">IF(F3848="","",IF(C3848&lt;(F3848*(1-'inputs and tables'!$K$14)),0,IF(C3848&gt;(F3848*(1+'inputs and tables'!$K$14)),1,J3847)))</f>
        <v>1</v>
      </c>
      <c r="K3848">
        <f ca="1">IF(G3848="","",IF(C3848&lt;(G3848*(1-'inputs and tables'!$K$14)),0,IF(C3848&gt;(G3848*(1+'inputs and tables'!$K$14)),1,K3847)))</f>
        <v>1</v>
      </c>
      <c r="N3848" s="13">
        <f t="shared" si="183"/>
        <v>423842.67156069045</v>
      </c>
      <c r="O3848" s="10">
        <f ca="1">(O3847+(IF(J3847&lt;&gt;J3846,(-O3847*'inputs and tables'!$K$22-'inputs and tables'!$K$21)-O3847*'inputs and tables'!$K$22,0)*('inputs and tables'!$K$15+'inputs and tables'!$K$16)))*(IF(AND(J3847=0,'inputs and tables'!$K$16=1),(data!C3847/data!C3848-1)*'inputs and tables'!$K$18+1,1)*IF(AND(J3847=1,'inputs and tables'!$K$15=1),(data!C3848/data!C3847-1)*'inputs and tables'!$K$17+1,1))</f>
        <v>399870006.51163518</v>
      </c>
      <c r="P3848" s="10">
        <f ca="1">(P3847+(IF(K3847&lt;&gt;K3846,(-P3847*'inputs and tables'!$K$22-'inputs and tables'!$K$21)-P3847*'inputs and tables'!$K$22,0)*('inputs and tables'!$K$15+'inputs and tables'!$K$16)))*(IF(AND(K3847=0,'inputs and tables'!$K$16=1),data!C3847/data!C3848,1)*IF(AND(K3847=1,'inputs and tables'!$K$15=1),data!C3848/data!C3847,1))</f>
        <v>319229.79215370561</v>
      </c>
      <c r="R3848" s="36">
        <f ca="1">1-O3848/MAX($O$202:O3848)</f>
        <v>0.13697389852017894</v>
      </c>
      <c r="S3848" s="36">
        <f>1-N3848/MAX($N$202:N3848)</f>
        <v>1.7370311664806737E-2</v>
      </c>
    </row>
    <row r="3849" spans="1:19" x14ac:dyDescent="0.4">
      <c r="A3849" s="17">
        <f t="shared" si="184"/>
        <v>3847</v>
      </c>
      <c r="B3849">
        <v>1752624000</v>
      </c>
      <c r="C3849">
        <v>118681.68</v>
      </c>
      <c r="D3849" s="14">
        <f t="shared" si="182"/>
        <v>45854</v>
      </c>
      <c r="F3849">
        <f ca="1">IF(A3849&lt;$F$2,"",AVERAGE(INDIRECT("C"&amp;A3849-$F$2+3):C3849))</f>
        <v>108364.6893181818</v>
      </c>
      <c r="G3849" s="2">
        <f ca="1">IF(A3849&lt;$G$2,"",IF(A3849=$G$2,AVERAGE(INDIRECT("C"&amp;A3849-$G$2+3):C3849),G3848+(2/($G$2+3))*(C3849-G3848)))</f>
        <v>109098.15566714799</v>
      </c>
      <c r="J3849">
        <f ca="1">IF(F3849="","",IF(C3849&lt;(F3849*(1-'inputs and tables'!$K$14)),0,IF(C3849&gt;(F3849*(1+'inputs and tables'!$K$14)),1,J3848)))</f>
        <v>1</v>
      </c>
      <c r="K3849">
        <f ca="1">IF(G3849="","",IF(C3849&lt;(G3849*(1-'inputs and tables'!$K$14)),0,IF(C3849&gt;(G3849*(1+'inputs and tables'!$K$14)),1,K3848)))</f>
        <v>1</v>
      </c>
      <c r="N3849" s="13">
        <f t="shared" si="183"/>
        <v>427081.50707114424</v>
      </c>
      <c r="O3849" s="10">
        <f ca="1">(O3848+(IF(J3848&lt;&gt;J3847,(-O3848*'inputs and tables'!$K$22-'inputs and tables'!$K$21)-O3848*'inputs and tables'!$K$22,0)*('inputs and tables'!$K$15+'inputs and tables'!$K$16)))*(IF(AND(J3848=0,'inputs and tables'!$K$16=1),(data!C3848/data!C3849-1)*'inputs and tables'!$K$18+1,1)*IF(AND(J3848=1,'inputs and tables'!$K$15=1),(data!C3849/data!C3848-1)*'inputs and tables'!$K$17+1,1))</f>
        <v>406745210.0789029</v>
      </c>
      <c r="P3849" s="10">
        <f ca="1">(P3848+(IF(K3848&lt;&gt;K3847,(-P3848*'inputs and tables'!$K$22-'inputs and tables'!$K$21)-P3848*'inputs and tables'!$K$22,0)*('inputs and tables'!$K$15+'inputs and tables'!$K$16)))*(IF(AND(K3848=0,'inputs and tables'!$K$16=1),data!C3848/data!C3849,1)*IF(AND(K3848=1,'inputs and tables'!$K$15=1),data!C3849/data!C3848,1))</f>
        <v>321669.21804495674</v>
      </c>
      <c r="R3849" s="36">
        <f ca="1">1-O3849/MAX($O$202:O3849)</f>
        <v>0.12213537591304124</v>
      </c>
      <c r="S3849" s="36">
        <f>1-N3849/MAX($N$202:N3849)</f>
        <v>9.8614501419989065E-3</v>
      </c>
    </row>
    <row r="3850" spans="1:19" x14ac:dyDescent="0.4">
      <c r="A3850" s="17">
        <f t="shared" si="184"/>
        <v>3848</v>
      </c>
      <c r="B3850">
        <v>1752710400</v>
      </c>
      <c r="C3850">
        <v>119273.69</v>
      </c>
      <c r="D3850" s="14">
        <f t="shared" si="182"/>
        <v>45855</v>
      </c>
      <c r="F3850">
        <f ca="1">IF(A3850&lt;$F$2,"",AVERAGE(INDIRECT("C"&amp;A3850-$F$2+3):C3850))</f>
        <v>108678.91363636362</v>
      </c>
      <c r="G3850" s="2">
        <f ca="1">IF(A3850&lt;$G$2,"",IF(A3850=$G$2,AVERAGE(INDIRECT("C"&amp;A3850-$G$2+3):C3850),G3849+(2/($G$2+3))*(C3850-G3849)))</f>
        <v>109531.15712812042</v>
      </c>
      <c r="J3850">
        <f ca="1">IF(F3850="","",IF(C3850&lt;(F3850*(1-'inputs and tables'!$K$14)),0,IF(C3850&gt;(F3850*(1+'inputs and tables'!$K$14)),1,J3849)))</f>
        <v>1</v>
      </c>
      <c r="K3850">
        <f ca="1">IF(G3850="","",IF(C3850&lt;(G3850*(1-'inputs and tables'!$K$14)),0,IF(C3850&gt;(G3850*(1+'inputs and tables'!$K$14)),1,K3849)))</f>
        <v>1</v>
      </c>
      <c r="N3850" s="13">
        <f t="shared" si="183"/>
        <v>429211.88239951164</v>
      </c>
      <c r="O3850" s="10">
        <f ca="1">(O3849+(IF(J3849&lt;&gt;J3848,(-O3849*'inputs and tables'!$K$22-'inputs and tables'!$K$21)-O3849*'inputs and tables'!$K$22,0)*('inputs and tables'!$K$15+'inputs and tables'!$K$16)))*(IF(AND(J3849=0,'inputs and tables'!$K$16=1),(data!C3849/data!C3850-1)*'inputs and tables'!$K$18+1,1)*IF(AND(J3849=1,'inputs and tables'!$K$15=1),(data!C3850/data!C3849-1)*'inputs and tables'!$K$17+1,1))</f>
        <v>411310310.36727375</v>
      </c>
      <c r="P3850" s="10">
        <f ca="1">(P3849+(IF(K3849&lt;&gt;K3848,(-P3849*'inputs and tables'!$K$22-'inputs and tables'!$K$21)-P3849*'inputs and tables'!$K$22,0)*('inputs and tables'!$K$15+'inputs and tables'!$K$16)))*(IF(AND(K3849=0,'inputs and tables'!$K$16=1),data!C3849/data!C3850,1)*IF(AND(K3849=1,'inputs and tables'!$K$15=1),data!C3850/data!C3849,1))</f>
        <v>323273.77397789265</v>
      </c>
      <c r="R3850" s="36">
        <f ca="1">1-O3850/MAX($O$202:O3850)</f>
        <v>0.11228267218287924</v>
      </c>
      <c r="S3850" s="36">
        <f>1-N3850/MAX($N$202:N3850)</f>
        <v>4.9224239763644428E-3</v>
      </c>
    </row>
    <row r="3851" spans="1:19" x14ac:dyDescent="0.4">
      <c r="A3851" s="17">
        <f t="shared" si="184"/>
        <v>3849</v>
      </c>
      <c r="B3851">
        <v>1752796800</v>
      </c>
      <c r="C3851">
        <v>118023.05</v>
      </c>
      <c r="D3851" s="14">
        <f t="shared" si="182"/>
        <v>45856</v>
      </c>
      <c r="F3851">
        <f ca="1">IF(A3851&lt;$F$2,"",AVERAGE(INDIRECT("C"&amp;A3851-$F$2+3):C3851))</f>
        <v>108980.49704545453</v>
      </c>
      <c r="G3851" s="2">
        <f ca="1">IF(A3851&lt;$G$2,"",IF(A3851=$G$2,AVERAGE(INDIRECT("C"&amp;A3851-$G$2+3):C3851),G3850+(2/($G$2+3))*(C3851-G3850)))</f>
        <v>109892.51427160465</v>
      </c>
      <c r="J3851">
        <f ca="1">IF(F3851="","",IF(C3851&lt;(F3851*(1-'inputs and tables'!$K$14)),0,IF(C3851&gt;(F3851*(1+'inputs and tables'!$K$14)),1,J3850)))</f>
        <v>1</v>
      </c>
      <c r="K3851">
        <f ca="1">IF(G3851="","",IF(C3851&lt;(G3851*(1-'inputs and tables'!$K$14)),0,IF(C3851&gt;(G3851*(1+'inputs and tables'!$K$14)),1,K3850)))</f>
        <v>1</v>
      </c>
      <c r="N3851" s="13">
        <f t="shared" si="183"/>
        <v>424711.39659577631</v>
      </c>
      <c r="O3851" s="10">
        <f ca="1">(O3850+(IF(J3850&lt;&gt;J3849,(-O3850*'inputs and tables'!$K$22-'inputs and tables'!$K$21)-O3850*'inputs and tables'!$K$22,0)*('inputs and tables'!$K$15+'inputs and tables'!$K$16)))*(IF(AND(J3850=0,'inputs and tables'!$K$16=1),(data!C3850/data!C3851-1)*'inputs and tables'!$K$18+1,1)*IF(AND(J3850=1,'inputs and tables'!$K$15=1),(data!C3851/data!C3850-1)*'inputs and tables'!$K$17+1,1))</f>
        <v>401606556.46517771</v>
      </c>
      <c r="P3851" s="10">
        <f ca="1">(P3850+(IF(K3850&lt;&gt;K3849,(-P3850*'inputs and tables'!$K$22-'inputs and tables'!$K$21)-P3850*'inputs and tables'!$K$22,0)*('inputs and tables'!$K$15+'inputs and tables'!$K$16)))*(IF(AND(K3850=0,'inputs and tables'!$K$16=1),data!C3850/data!C3851,1)*IF(AND(K3850=1,'inputs and tables'!$K$15=1),data!C3851/data!C3850,1))</f>
        <v>319884.09841165744</v>
      </c>
      <c r="R3851" s="36">
        <f ca="1">1-O3851/MAX($O$202:O3851)</f>
        <v>0.13322596066031056</v>
      </c>
      <c r="S3851" s="36">
        <f>1-N3851/MAX($N$202:N3851)</f>
        <v>1.5356274221780764E-2</v>
      </c>
    </row>
    <row r="3852" spans="1:19" x14ac:dyDescent="0.4">
      <c r="A3852" s="17">
        <f t="shared" si="184"/>
        <v>3850</v>
      </c>
      <c r="B3852">
        <v>1752883200</v>
      </c>
      <c r="C3852">
        <v>117914.17</v>
      </c>
      <c r="D3852" s="14">
        <f t="shared" si="182"/>
        <v>45857</v>
      </c>
      <c r="F3852">
        <f ca="1">IF(A3852&lt;$F$2,"",AVERAGE(INDIRECT("C"&amp;A3852-$F$2+3):C3852))</f>
        <v>109351.95090909091</v>
      </c>
      <c r="G3852" s="2">
        <f ca="1">IF(A3852&lt;$G$2,"",IF(A3852=$G$2,AVERAGE(INDIRECT("C"&amp;A3852-$G$2+3):C3852),G3851+(2/($G$2+3))*(C3852-G3851)))</f>
        <v>110233.8613238768</v>
      </c>
      <c r="J3852">
        <f ca="1">IF(F3852="","",IF(C3852&lt;(F3852*(1-'inputs and tables'!$K$14)),0,IF(C3852&gt;(F3852*(1+'inputs and tables'!$K$14)),1,J3851)))</f>
        <v>1</v>
      </c>
      <c r="K3852">
        <f ca="1">IF(G3852="","",IF(C3852&lt;(G3852*(1-'inputs and tables'!$K$14)),0,IF(C3852&gt;(G3852*(1+'inputs and tables'!$K$14)),1,K3851)))</f>
        <v>1</v>
      </c>
      <c r="N3852" s="13">
        <f t="shared" si="183"/>
        <v>424319.58688689867</v>
      </c>
      <c r="O3852" s="10">
        <f ca="1">(O3851+(IF(J3851&lt;&gt;J3850,(-O3851*'inputs and tables'!$K$22-'inputs and tables'!$K$21)-O3851*'inputs and tables'!$K$22,0)*('inputs and tables'!$K$15+'inputs and tables'!$K$16)))*(IF(AND(J3851=0,'inputs and tables'!$K$16=1),(data!C3851/data!C3852-1)*'inputs and tables'!$K$18+1,1)*IF(AND(J3851=1,'inputs and tables'!$K$15=1),(data!C3852/data!C3851-1)*'inputs and tables'!$K$17+1,1))</f>
        <v>400772943.24976897</v>
      </c>
      <c r="P3852" s="10">
        <f ca="1">(P3851+(IF(K3851&lt;&gt;K3850,(-P3851*'inputs and tables'!$K$22-'inputs and tables'!$K$21)-P3851*'inputs and tables'!$K$22,0)*('inputs and tables'!$K$15+'inputs and tables'!$K$16)))*(IF(AND(K3851=0,'inputs and tables'!$K$16=1),data!C3851/data!C3852,1)*IF(AND(K3851=1,'inputs and tables'!$K$15=1),data!C3852/data!C3851,1))</f>
        <v>319588.99520397838</v>
      </c>
      <c r="R3852" s="36">
        <f ca="1">1-O3852/MAX($O$202:O3852)</f>
        <v>0.13502512026648461</v>
      </c>
      <c r="S3852" s="36">
        <f>1-N3852/MAX($N$202:N3852)</f>
        <v>1.6264639230673006E-2</v>
      </c>
    </row>
    <row r="3853" spans="1:19" x14ac:dyDescent="0.4">
      <c r="A3853" s="17">
        <f t="shared" si="184"/>
        <v>3851</v>
      </c>
      <c r="B3853">
        <v>1752969600</v>
      </c>
      <c r="C3853">
        <v>117312.7</v>
      </c>
      <c r="D3853" s="14">
        <f t="shared" si="182"/>
        <v>45858</v>
      </c>
      <c r="F3853">
        <f ca="1">IF(A3853&lt;$F$2,"",AVERAGE(INDIRECT("C"&amp;A3853-$F$2+3):C3853))</f>
        <v>109645.46704545454</v>
      </c>
      <c r="G3853" s="2">
        <f ca="1">IF(A3853&lt;$G$2,"",IF(A3853=$G$2,AVERAGE(INDIRECT("C"&amp;A3853-$G$2+3):C3853),G3852+(2/($G$2+3))*(C3853-G3852)))</f>
        <v>110535.08850158418</v>
      </c>
      <c r="J3853">
        <f ca="1">IF(F3853="","",IF(C3853&lt;(F3853*(1-'inputs and tables'!$K$14)),0,IF(C3853&gt;(F3853*(1+'inputs and tables'!$K$14)),1,J3852)))</f>
        <v>1</v>
      </c>
      <c r="K3853">
        <f ca="1">IF(G3853="","",IF(C3853&lt;(G3853*(1-'inputs and tables'!$K$14)),0,IF(C3853&gt;(G3853*(1+'inputs and tables'!$K$14)),1,K3852)))</f>
        <v>1</v>
      </c>
      <c r="N3853" s="13">
        <f t="shared" si="183"/>
        <v>422155.16931159911</v>
      </c>
      <c r="O3853" s="10">
        <f ca="1">(O3852+(IF(J3852&lt;&gt;J3851,(-O3852*'inputs and tables'!$K$22-'inputs and tables'!$K$21)-O3852*'inputs and tables'!$K$22,0)*('inputs and tables'!$K$15+'inputs and tables'!$K$16)))*(IF(AND(J3852=0,'inputs and tables'!$K$16=1),(data!C3852/data!C3853-1)*'inputs and tables'!$K$18+1,1)*IF(AND(J3852=1,'inputs and tables'!$K$15=1),(data!C3853/data!C3852-1)*'inputs and tables'!$K$17+1,1))</f>
        <v>396173249.84653348</v>
      </c>
      <c r="P3853" s="10">
        <f ca="1">(P3852+(IF(K3852&lt;&gt;K3851,(-P3852*'inputs and tables'!$K$22-'inputs and tables'!$K$21)-P3852*'inputs and tables'!$K$22,0)*('inputs and tables'!$K$15+'inputs and tables'!$K$16)))*(IF(AND(K3852=0,'inputs and tables'!$K$16=1),data!C3852/data!C3853,1)*IF(AND(K3852=1,'inputs and tables'!$K$15=1),data!C3853/data!C3852,1))</f>
        <v>317958.79933400499</v>
      </c>
      <c r="R3853" s="36">
        <f ca="1">1-O3853/MAX($O$202:O3853)</f>
        <v>0.14495248516295944</v>
      </c>
      <c r="S3853" s="36">
        <f>1-N3853/MAX($N$202:N3853)</f>
        <v>2.1282588366403843E-2</v>
      </c>
    </row>
    <row r="3854" spans="1:19" x14ac:dyDescent="0.4">
      <c r="A3854" s="17">
        <f t="shared" si="184"/>
        <v>3852</v>
      </c>
      <c r="B3854">
        <v>1753056000</v>
      </c>
      <c r="C3854">
        <v>117428.79</v>
      </c>
      <c r="D3854" s="14">
        <f t="shared" si="182"/>
        <v>45859</v>
      </c>
      <c r="F3854">
        <f ca="1">IF(A3854&lt;$F$2,"",AVERAGE(INDIRECT("C"&amp;A3854-$F$2+3):C3854))</f>
        <v>109913.87090909091</v>
      </c>
      <c r="G3854" s="2">
        <f ca="1">IF(A3854&lt;$G$2,"",IF(A3854=$G$2,AVERAGE(INDIRECT("C"&amp;A3854-$G$2+3):C3854),G3853+(2/($G$2+3))*(C3854-G3853)))</f>
        <v>110828.43750151676</v>
      </c>
      <c r="J3854">
        <f ca="1">IF(F3854="","",IF(C3854&lt;(F3854*(1-'inputs and tables'!$K$14)),0,IF(C3854&gt;(F3854*(1+'inputs and tables'!$K$14)),1,J3853)))</f>
        <v>1</v>
      </c>
      <c r="K3854">
        <f ca="1">IF(G3854="","",IF(C3854&lt;(G3854*(1-'inputs and tables'!$K$14)),0,IF(C3854&gt;(G3854*(1+'inputs and tables'!$K$14)),1,K3853)))</f>
        <v>1</v>
      </c>
      <c r="N3854" s="13">
        <f t="shared" si="183"/>
        <v>422572.92453848739</v>
      </c>
      <c r="O3854" s="10">
        <f ca="1">(O3853+(IF(J3853&lt;&gt;J3852,(-O3853*'inputs and tables'!$K$22-'inputs and tables'!$K$21)-O3853*'inputs and tables'!$K$22,0)*('inputs and tables'!$K$15+'inputs and tables'!$K$16)))*(IF(AND(J3853=0,'inputs and tables'!$K$16=1),(data!C3853/data!C3854-1)*'inputs and tables'!$K$18+1,1)*IF(AND(J3853=1,'inputs and tables'!$K$15=1),(data!C3854/data!C3853-1)*'inputs and tables'!$K$17+1,1))</f>
        <v>397055349.08466393</v>
      </c>
      <c r="P3854" s="10">
        <f ca="1">(P3853+(IF(K3853&lt;&gt;K3852,(-P3853*'inputs and tables'!$K$22-'inputs and tables'!$K$21)-P3853*'inputs and tables'!$K$22,0)*('inputs and tables'!$K$15+'inputs and tables'!$K$16)))*(IF(AND(K3853=0,'inputs and tables'!$K$16=1),data!C3853/data!C3854,1)*IF(AND(K3853=1,'inputs and tables'!$K$15=1),data!C3854/data!C3853,1))</f>
        <v>318273.44418502861</v>
      </c>
      <c r="R3854" s="36">
        <f ca="1">1-O3854/MAX($O$202:O3854)</f>
        <v>0.14304867979070057</v>
      </c>
      <c r="S3854" s="36">
        <f>1-N3854/MAX($N$202:N3854)</f>
        <v>2.0314071706941328E-2</v>
      </c>
    </row>
    <row r="3855" spans="1:19" x14ac:dyDescent="0.4">
      <c r="A3855" s="17">
        <f t="shared" si="184"/>
        <v>3853</v>
      </c>
      <c r="B3855">
        <v>1753142400</v>
      </c>
      <c r="C3855">
        <v>120026.42</v>
      </c>
      <c r="D3855" s="14">
        <f t="shared" si="182"/>
        <v>45860</v>
      </c>
      <c r="F3855">
        <f ca="1">IF(A3855&lt;$F$2,"",AVERAGE(INDIRECT("C"&amp;A3855-$F$2+3):C3855))</f>
        <v>110237.55318181818</v>
      </c>
      <c r="G3855" s="2">
        <f ca="1">IF(A3855&lt;$G$2,"",IF(A3855=$G$2,AVERAGE(INDIRECT("C"&amp;A3855-$G$2+3):C3855),G3854+(2/($G$2+3))*(C3855-G3854)))</f>
        <v>111219.84101209052</v>
      </c>
      <c r="J3855">
        <f ca="1">IF(F3855="","",IF(C3855&lt;(F3855*(1-'inputs and tables'!$K$14)),0,IF(C3855&gt;(F3855*(1+'inputs and tables'!$K$14)),1,J3854)))</f>
        <v>1</v>
      </c>
      <c r="K3855">
        <f ca="1">IF(G3855="","",IF(C3855&lt;(G3855*(1-'inputs and tables'!$K$14)),0,IF(C3855&gt;(G3855*(1+'inputs and tables'!$K$14)),1,K3854)))</f>
        <v>1</v>
      </c>
      <c r="N3855" s="13">
        <f t="shared" si="183"/>
        <v>431920.61607110826</v>
      </c>
      <c r="O3855" s="10">
        <f ca="1">(O3854+(IF(J3854&lt;&gt;J3853,(-O3854*'inputs and tables'!$K$22-'inputs and tables'!$K$21)-O3854*'inputs and tables'!$K$22,0)*('inputs and tables'!$K$15+'inputs and tables'!$K$16)))*(IF(AND(J3854=0,'inputs and tables'!$K$16=1),(data!C3854/data!C3855-1)*'inputs and tables'!$K$18+1,1)*IF(AND(J3854=1,'inputs and tables'!$K$15=1),(data!C3855/data!C3854-1)*'inputs and tables'!$K$17+1,1))</f>
        <v>416817593.88422537</v>
      </c>
      <c r="P3855" s="10">
        <f ca="1">(P3854+(IF(K3854&lt;&gt;K3853,(-P3854*'inputs and tables'!$K$22-'inputs and tables'!$K$21)-P3854*'inputs and tables'!$K$22,0)*('inputs and tables'!$K$15+'inputs and tables'!$K$16)))*(IF(AND(K3854=0,'inputs and tables'!$K$16=1),data!C3854/data!C3855,1)*IF(AND(K3854=1,'inputs and tables'!$K$15=1),data!C3855/data!C3854,1))</f>
        <v>325313.93780519074</v>
      </c>
      <c r="R3855" s="36">
        <f ca="1">1-O3855/MAX($O$202:O3855)</f>
        <v>0.10039648580735638</v>
      </c>
      <c r="S3855" s="36">
        <f>1-N3855/MAX($N$202:N3855)</f>
        <v>0</v>
      </c>
    </row>
    <row r="3856" spans="1:19" x14ac:dyDescent="0.4">
      <c r="A3856" s="17">
        <f t="shared" si="184"/>
        <v>3854</v>
      </c>
      <c r="B3856">
        <v>1753228800</v>
      </c>
      <c r="C3856">
        <v>118810.44</v>
      </c>
      <c r="D3856" s="14">
        <f t="shared" si="182"/>
        <v>45861</v>
      </c>
      <c r="F3856">
        <f ca="1">IF(A3856&lt;$F$2,"",AVERAGE(INDIRECT("C"&amp;A3856-$F$2+3):C3856))</f>
        <v>110430.94613636365</v>
      </c>
      <c r="G3856" s="2">
        <f ca="1">IF(A3856&lt;$G$2,"",IF(A3856=$G$2,AVERAGE(INDIRECT("C"&amp;A3856-$G$2+3):C3856),G3855+(2/($G$2+3))*(C3856-G3855)))</f>
        <v>111542.84522434199</v>
      </c>
      <c r="J3856">
        <f ca="1">IF(F3856="","",IF(C3856&lt;(F3856*(1-'inputs and tables'!$K$14)),0,IF(C3856&gt;(F3856*(1+'inputs and tables'!$K$14)),1,J3855)))</f>
        <v>1</v>
      </c>
      <c r="K3856">
        <f ca="1">IF(G3856="","",IF(C3856&lt;(G3856*(1-'inputs and tables'!$K$14)),0,IF(C3856&gt;(G3856*(1+'inputs and tables'!$K$14)),1,K3855)))</f>
        <v>1</v>
      </c>
      <c r="N3856" s="13">
        <f t="shared" si="183"/>
        <v>427544.85587822617</v>
      </c>
      <c r="O3856" s="10">
        <f ca="1">(O3855+(IF(J3855&lt;&gt;J3854,(-O3855*'inputs and tables'!$K$22-'inputs and tables'!$K$21)-O3855*'inputs and tables'!$K$22,0)*('inputs and tables'!$K$15+'inputs and tables'!$K$16)))*(IF(AND(J3855=0,'inputs and tables'!$K$16=1),(data!C3855/data!C3856-1)*'inputs and tables'!$K$18+1,1)*IF(AND(J3855=1,'inputs and tables'!$K$15=1),(data!C3856/data!C3855-1)*'inputs and tables'!$K$17+1,1))</f>
        <v>407316400.89625227</v>
      </c>
      <c r="P3856" s="10">
        <f ca="1">(P3855+(IF(K3855&lt;&gt;K3854,(-P3855*'inputs and tables'!$K$22-'inputs and tables'!$K$21)-P3855*'inputs and tables'!$K$22,0)*('inputs and tables'!$K$15+'inputs and tables'!$K$16)))*(IF(AND(K3855=0,'inputs and tables'!$K$16=1),data!C3855/data!C3856,1)*IF(AND(K3855=1,'inputs and tables'!$K$15=1),data!C3856/data!C3855,1))</f>
        <v>322018.20306535298</v>
      </c>
      <c r="R3856" s="36">
        <f ca="1">1-O3856/MAX($O$202:O3856)</f>
        <v>0.12090259381818369</v>
      </c>
      <c r="S3856" s="36">
        <f>1-N3856/MAX($N$202:N3856)</f>
        <v>1.0130936172219385E-2</v>
      </c>
    </row>
    <row r="3857" spans="1:19" x14ac:dyDescent="0.4">
      <c r="A3857" s="17">
        <f t="shared" si="184"/>
        <v>3855</v>
      </c>
      <c r="B3857">
        <v>1753315200</v>
      </c>
      <c r="C3857">
        <v>118397.04</v>
      </c>
      <c r="D3857" s="14">
        <f t="shared" si="182"/>
        <v>45862</v>
      </c>
      <c r="F3857">
        <f ca="1">IF(A3857&lt;$F$2,"",AVERAGE(INDIRECT("C"&amp;A3857-$F$2+3):C3857))</f>
        <v>110614.96431818184</v>
      </c>
      <c r="G3857" s="2">
        <f ca="1">IF(A3857&lt;$G$2,"",IF(A3857=$G$2,AVERAGE(INDIRECT("C"&amp;A3857-$G$2+3):C3857),G3856+(2/($G$2+3))*(C3857-G3856)))</f>
        <v>111834.51308713594</v>
      </c>
      <c r="J3857">
        <f ca="1">IF(F3857="","",IF(C3857&lt;(F3857*(1-'inputs and tables'!$K$14)),0,IF(C3857&gt;(F3857*(1+'inputs and tables'!$K$14)),1,J3856)))</f>
        <v>1</v>
      </c>
      <c r="K3857">
        <f ca="1">IF(G3857="","",IF(C3857&lt;(G3857*(1-'inputs and tables'!$K$14)),0,IF(C3857&gt;(G3857*(1+'inputs and tables'!$K$14)),1,K3856)))</f>
        <v>1</v>
      </c>
      <c r="N3857" s="13">
        <f t="shared" si="183"/>
        <v>426057.21688437962</v>
      </c>
      <c r="O3857" s="10">
        <f ca="1">(O3856+(IF(J3856&lt;&gt;J3855,(-O3856*'inputs and tables'!$K$22-'inputs and tables'!$K$21)-O3856*'inputs and tables'!$K$22,0)*('inputs and tables'!$K$15+'inputs and tables'!$K$16)))*(IF(AND(J3856=0,'inputs and tables'!$K$16=1),(data!C3856/data!C3857-1)*'inputs and tables'!$K$18+1,1)*IF(AND(J3856=1,'inputs and tables'!$K$15=1),(data!C3857/data!C3856-1)*'inputs and tables'!$K$17+1,1))</f>
        <v>404127578.85086924</v>
      </c>
      <c r="P3857" s="10">
        <f ca="1">(P3856+(IF(K3856&lt;&gt;K3855,(-P3856*'inputs and tables'!$K$22-'inputs and tables'!$K$21)-P3856*'inputs and tables'!$K$22,0)*('inputs and tables'!$K$15+'inputs and tables'!$K$16)))*(IF(AND(K3856=0,'inputs and tables'!$K$16=1),data!C3856/data!C3857,1)*IF(AND(K3856=1,'inputs and tables'!$K$15=1),data!C3857/data!C3856,1))</f>
        <v>320897.74323751952</v>
      </c>
      <c r="R3857" s="36">
        <f ca="1">1-O3857/MAX($O$202:O3857)</f>
        <v>0.12778492210818948</v>
      </c>
      <c r="S3857" s="36">
        <f>1-N3857/MAX($N$202:N3857)</f>
        <v>1.3575177865006838E-2</v>
      </c>
    </row>
    <row r="3858" spans="1:19" x14ac:dyDescent="0.4">
      <c r="A3858" s="17">
        <f t="shared" si="184"/>
        <v>3856</v>
      </c>
      <c r="B3858">
        <v>1753401600</v>
      </c>
      <c r="C3858">
        <v>117633.27</v>
      </c>
      <c r="D3858" s="14">
        <f t="shared" si="182"/>
        <v>45863</v>
      </c>
      <c r="F3858">
        <f ca="1">IF(A3858&lt;$F$2,"",AVERAGE(INDIRECT("C"&amp;A3858-$F$2+3):C3858))</f>
        <v>110818.6893181818</v>
      </c>
      <c r="G3858" s="2">
        <f ca="1">IF(A3858&lt;$G$2,"",IF(A3858=$G$2,AVERAGE(INDIRECT("C"&amp;A3858-$G$2+3):C3858),G3857+(2/($G$2+3))*(C3858-G3857)))</f>
        <v>112081.26870044931</v>
      </c>
      <c r="J3858">
        <f ca="1">IF(F3858="","",IF(C3858&lt;(F3858*(1-'inputs and tables'!$K$14)),0,IF(C3858&gt;(F3858*(1+'inputs and tables'!$K$14)),1,J3857)))</f>
        <v>1</v>
      </c>
      <c r="K3858">
        <f ca="1">IF(G3858="","",IF(C3858&lt;(G3858*(1-'inputs and tables'!$K$14)),0,IF(C3858&gt;(G3858*(1+'inputs and tables'!$K$14)),1,K3857)))</f>
        <v>1</v>
      </c>
      <c r="N3858" s="13">
        <f t="shared" si="183"/>
        <v>423308.75526287471</v>
      </c>
      <c r="O3858" s="10">
        <f ca="1">(O3857+(IF(J3857&lt;&gt;J3856,(-O3857*'inputs and tables'!$K$22-'inputs and tables'!$K$21)-O3857*'inputs and tables'!$K$22,0)*('inputs and tables'!$K$15+'inputs and tables'!$K$16)))*(IF(AND(J3857=0,'inputs and tables'!$K$16=1),(data!C3857/data!C3858-1)*'inputs and tables'!$K$18+1,1)*IF(AND(J3857=1,'inputs and tables'!$K$15=1),(data!C3858/data!C3857-1)*'inputs and tables'!$K$17+1,1))</f>
        <v>398261839.53827679</v>
      </c>
      <c r="P3858" s="10">
        <f ca="1">(P3857+(IF(K3857&lt;&gt;K3856,(-P3857*'inputs and tables'!$K$22-'inputs and tables'!$K$21)-P3857*'inputs and tables'!$K$22,0)*('inputs and tables'!$K$15+'inputs and tables'!$K$16)))*(IF(AND(K3857=0,'inputs and tables'!$K$16=1),data!C3857/data!C3858,1)*IF(AND(K3857=1,'inputs and tables'!$K$15=1),data!C3858/data!C3857,1))</f>
        <v>318827.65711583506</v>
      </c>
      <c r="R3858" s="36">
        <f ca="1">1-O3858/MAX($O$202:O3858)</f>
        <v>0.14044475167481718</v>
      </c>
      <c r="S3858" s="36">
        <f>1-N3858/MAX($N$202:N3858)</f>
        <v>1.993852686766806E-2</v>
      </c>
    </row>
    <row r="3859" spans="1:19" x14ac:dyDescent="0.4">
      <c r="A3859" s="17">
        <f t="shared" si="184"/>
        <v>3857</v>
      </c>
      <c r="B3859">
        <v>1753488000</v>
      </c>
      <c r="C3859">
        <v>117969.63</v>
      </c>
      <c r="D3859" s="14">
        <f t="shared" si="182"/>
        <v>45864</v>
      </c>
      <c r="F3859">
        <f ca="1">IF(A3859&lt;$F$2,"",AVERAGE(INDIRECT("C"&amp;A3859-$F$2+3):C3859))</f>
        <v>111097.06613636362</v>
      </c>
      <c r="G3859" s="2">
        <f ca="1">IF(A3859&lt;$G$2,"",IF(A3859=$G$2,AVERAGE(INDIRECT("C"&amp;A3859-$G$2+3):C3859),G3858+(2/($G$2+3))*(C3859-G3858)))</f>
        <v>112331.83726638764</v>
      </c>
      <c r="J3859">
        <f ca="1">IF(F3859="","",IF(C3859&lt;(F3859*(1-'inputs and tables'!$K$14)),0,IF(C3859&gt;(F3859*(1+'inputs and tables'!$K$14)),1,J3858)))</f>
        <v>1</v>
      </c>
      <c r="K3859">
        <f ca="1">IF(G3859="","",IF(C3859&lt;(G3859*(1-'inputs and tables'!$K$14)),0,IF(C3859&gt;(G3859*(1+'inputs and tables'!$K$14)),1,K3858)))</f>
        <v>1</v>
      </c>
      <c r="N3859" s="13">
        <f t="shared" si="183"/>
        <v>424519.16225844849</v>
      </c>
      <c r="O3859" s="10">
        <f ca="1">(O3858+(IF(J3858&lt;&gt;J3857,(-O3858*'inputs and tables'!$K$22-'inputs and tables'!$K$21)-O3858*'inputs and tables'!$K$22,0)*('inputs and tables'!$K$15+'inputs and tables'!$K$16)))*(IF(AND(J3858=0,'inputs and tables'!$K$16=1),(data!C3858/data!C3859-1)*'inputs and tables'!$K$18+1,1)*IF(AND(J3858=1,'inputs and tables'!$K$15=1),(data!C3859/data!C3858-1)*'inputs and tables'!$K$17+1,1))</f>
        <v>400824112.46311313</v>
      </c>
      <c r="P3859" s="10">
        <f ca="1">(P3858+(IF(K3858&lt;&gt;K3857,(-P3858*'inputs and tables'!$K$22-'inputs and tables'!$K$21)-P3858*'inputs and tables'!$K$22,0)*('inputs and tables'!$K$15+'inputs and tables'!$K$16)))*(IF(AND(K3858=0,'inputs and tables'!$K$16=1),data!C3858/data!C3859,1)*IF(AND(K3858=1,'inputs and tables'!$K$15=1),data!C3859/data!C3858,1))</f>
        <v>319739.3113676252</v>
      </c>
      <c r="R3859" s="36">
        <f ca="1">1-O3859/MAX($O$202:O3859)</f>
        <v>0.1349146834595496</v>
      </c>
      <c r="S3859" s="36">
        <f>1-N3859/MAX($N$202:N3859)</f>
        <v>1.7136143858993869E-2</v>
      </c>
    </row>
    <row r="3860" spans="1:19" x14ac:dyDescent="0.4">
      <c r="A3860" s="17">
        <f t="shared" si="184"/>
        <v>3858</v>
      </c>
      <c r="B3860">
        <v>1753574400</v>
      </c>
      <c r="C3860">
        <v>119465.52</v>
      </c>
      <c r="D3860" s="14">
        <f t="shared" si="182"/>
        <v>45865</v>
      </c>
      <c r="F3860">
        <f ca="1">IF(A3860&lt;$F$2,"",AVERAGE(INDIRECT("C"&amp;A3860-$F$2+3):C3860))</f>
        <v>111400.40295454544</v>
      </c>
      <c r="G3860" s="2">
        <f ca="1">IF(A3860&lt;$G$2,"",IF(A3860=$G$2,AVERAGE(INDIRECT("C"&amp;A3860-$G$2+3):C3860),G3859+(2/($G$2+3))*(C3860-G3859)))</f>
        <v>112635.3982337754</v>
      </c>
      <c r="J3860">
        <f ca="1">IF(F3860="","",IF(C3860&lt;(F3860*(1-'inputs and tables'!$K$14)),0,IF(C3860&gt;(F3860*(1+'inputs and tables'!$K$14)),1,J3859)))</f>
        <v>1</v>
      </c>
      <c r="K3860">
        <f ca="1">IF(G3860="","",IF(C3860&lt;(G3860*(1-'inputs and tables'!$K$14)),0,IF(C3860&gt;(G3860*(1+'inputs and tables'!$K$14)),1,K3859)))</f>
        <v>1</v>
      </c>
      <c r="N3860" s="13">
        <f t="shared" si="183"/>
        <v>429902.191514629</v>
      </c>
      <c r="O3860" s="10">
        <f ca="1">(O3859+(IF(J3859&lt;&gt;J3858,(-O3859*'inputs and tables'!$K$22-'inputs and tables'!$K$21)-O3859*'inputs and tables'!$K$22,0)*('inputs and tables'!$K$15+'inputs and tables'!$K$16)))*(IF(AND(J3859=0,'inputs and tables'!$K$16=1),(data!C3859/data!C3860-1)*'inputs and tables'!$K$18+1,1)*IF(AND(J3859=1,'inputs and tables'!$K$15=1),(data!C3860/data!C3859-1)*'inputs and tables'!$K$17+1,1))</f>
        <v>412259892.65995705</v>
      </c>
      <c r="P3860" s="10">
        <f ca="1">(P3859+(IF(K3859&lt;&gt;K3858,(-P3859*'inputs and tables'!$K$22-'inputs and tables'!$K$21)-P3859*'inputs and tables'!$K$22,0)*('inputs and tables'!$K$15+'inputs and tables'!$K$16)))*(IF(AND(K3859=0,'inputs and tables'!$K$16=1),data!C3859/data!C3860,1)*IF(AND(K3859=1,'inputs and tables'!$K$15=1),data!C3860/data!C3859,1))</f>
        <v>323793.70094638132</v>
      </c>
      <c r="R3860" s="36">
        <f ca="1">1-O3860/MAX($O$202:O3860)</f>
        <v>0.11023322038418604</v>
      </c>
      <c r="S3860" s="36">
        <f>1-N3860/MAX($N$202:N3860)</f>
        <v>4.6731377974951194E-3</v>
      </c>
    </row>
    <row r="3861" spans="1:19" x14ac:dyDescent="0.4">
      <c r="A3861" s="17">
        <f t="shared" si="184"/>
        <v>3859</v>
      </c>
      <c r="B3861">
        <v>1753660800</v>
      </c>
      <c r="C3861">
        <v>118070.59</v>
      </c>
      <c r="D3861" s="14">
        <f t="shared" si="182"/>
        <v>45866</v>
      </c>
      <c r="F3861">
        <f ca="1">IF(A3861&lt;$F$2,"",AVERAGE(INDIRECT("C"&amp;A3861-$F$2+3):C3861))</f>
        <v>111686.88409090908</v>
      </c>
      <c r="G3861" s="2">
        <f ca="1">IF(A3861&lt;$G$2,"",IF(A3861=$G$2,AVERAGE(INDIRECT("C"&amp;A3861-$G$2+3):C3861),G3860+(2/($G$2+3))*(C3861-G3860)))</f>
        <v>112866.68298978495</v>
      </c>
      <c r="J3861">
        <f ca="1">IF(F3861="","",IF(C3861&lt;(F3861*(1-'inputs and tables'!$K$14)),0,IF(C3861&gt;(F3861*(1+'inputs and tables'!$K$14)),1,J3860)))</f>
        <v>1</v>
      </c>
      <c r="K3861">
        <f ca="1">IF(G3861="","",IF(C3861&lt;(G3861*(1-'inputs and tables'!$K$14)),0,IF(C3861&gt;(G3861*(1+'inputs and tables'!$K$14)),1,K3860)))</f>
        <v>1</v>
      </c>
      <c r="N3861" s="13">
        <f t="shared" si="183"/>
        <v>424882.47148152237</v>
      </c>
      <c r="O3861" s="10">
        <f ca="1">(O3860+(IF(J3860&lt;&gt;J3859,(-O3860*'inputs and tables'!$K$22-'inputs and tables'!$K$21)-O3860*'inputs and tables'!$K$22,0)*('inputs and tables'!$K$15+'inputs and tables'!$K$16)))*(IF(AND(J3860=0,'inputs and tables'!$K$16=1),(data!C3860/data!C3861-1)*'inputs and tables'!$K$18+1,1)*IF(AND(J3860=1,'inputs and tables'!$K$15=1),(data!C3861/data!C3860-1)*'inputs and tables'!$K$17+1,1))</f>
        <v>401429020.22786659</v>
      </c>
      <c r="P3861" s="10">
        <f ca="1">(P3860+(IF(K3860&lt;&gt;K3859,(-P3860*'inputs and tables'!$K$22-'inputs and tables'!$K$21)-P3860*'inputs and tables'!$K$22,0)*('inputs and tables'!$K$15+'inputs and tables'!$K$16)))*(IF(AND(K3860=0,'inputs and tables'!$K$16=1),data!C3860/data!C3861,1)*IF(AND(K3860=1,'inputs and tables'!$K$15=1),data!C3861/data!C3860,1))</f>
        <v>320012.94858150533</v>
      </c>
      <c r="R3861" s="36">
        <f ca="1">1-O3861/MAX($O$202:O3861)</f>
        <v>0.13360913120139384</v>
      </c>
      <c r="S3861" s="36">
        <f>1-N3861/MAX($N$202:N3861)</f>
        <v>1.629499571844284E-2</v>
      </c>
    </row>
    <row r="3862" spans="1:19" x14ac:dyDescent="0.4">
      <c r="A3862" s="17">
        <f t="shared" si="184"/>
        <v>3860</v>
      </c>
      <c r="B3862">
        <v>1753747200</v>
      </c>
      <c r="C3862">
        <v>117933.39</v>
      </c>
      <c r="D3862" s="14">
        <f t="shared" si="182"/>
        <v>45867</v>
      </c>
      <c r="F3862">
        <f ca="1">IF(A3862&lt;$F$2,"",AVERAGE(INDIRECT("C"&amp;A3862-$F$2+3):C3862))</f>
        <v>111967.20545454543</v>
      </c>
      <c r="G3862" s="2">
        <f ca="1">IF(A3862&lt;$G$2,"",IF(A3862=$G$2,AVERAGE(INDIRECT("C"&amp;A3862-$G$2+3):C3862),G3861+(2/($G$2+3))*(C3862-G3861)))</f>
        <v>113082.28754341112</v>
      </c>
      <c r="J3862">
        <f ca="1">IF(F3862="","",IF(C3862&lt;(F3862*(1-'inputs and tables'!$K$14)),0,IF(C3862&gt;(F3862*(1+'inputs and tables'!$K$14)),1,J3861)))</f>
        <v>1</v>
      </c>
      <c r="K3862">
        <f ca="1">IF(G3862="","",IF(C3862&lt;(G3862*(1-'inputs and tables'!$K$14)),0,IF(C3862&gt;(G3862*(1+'inputs and tables'!$K$14)),1,K3861)))</f>
        <v>1</v>
      </c>
      <c r="N3862" s="13">
        <f t="shared" si="183"/>
        <v>424388.7509446193</v>
      </c>
      <c r="O3862" s="10">
        <f ca="1">(O3861+(IF(J3861&lt;&gt;J3860,(-O3861*'inputs and tables'!$K$22-'inputs and tables'!$K$21)-O3861*'inputs and tables'!$K$22,0)*('inputs and tables'!$K$15+'inputs and tables'!$K$16)))*(IF(AND(J3861=0,'inputs and tables'!$K$16=1),(data!C3861/data!C3862-1)*'inputs and tables'!$K$18+1,1)*IF(AND(J3861=1,'inputs and tables'!$K$15=1),(data!C3862/data!C3861-1)*'inputs and tables'!$K$17+1,1))</f>
        <v>400379468.95058125</v>
      </c>
      <c r="P3862" s="10">
        <f ca="1">(P3861+(IF(K3861&lt;&gt;K3860,(-P3861*'inputs and tables'!$K$22-'inputs and tables'!$K$21)-P3861*'inputs and tables'!$K$22,0)*('inputs and tables'!$K$15+'inputs and tables'!$K$16)))*(IF(AND(K3861=0,'inputs and tables'!$K$16=1),data!C3861/data!C3862,1)*IF(AND(K3861=1,'inputs and tables'!$K$15=1),data!C3862/data!C3861,1))</f>
        <v>319641.08818387898</v>
      </c>
      <c r="R3862" s="36">
        <f ca="1">1-O3862/MAX($O$202:O3862)</f>
        <v>0.13587434272611065</v>
      </c>
      <c r="S3862" s="36">
        <f>1-N3862/MAX($N$202:N3862)</f>
        <v>1.7438077383296169E-2</v>
      </c>
    </row>
    <row r="3863" spans="1:19" x14ac:dyDescent="0.4">
      <c r="A3863" s="17">
        <f t="shared" si="184"/>
        <v>3861</v>
      </c>
      <c r="B3863">
        <v>1753833600</v>
      </c>
      <c r="C3863">
        <v>117830.15</v>
      </c>
      <c r="D3863" s="14">
        <f t="shared" si="182"/>
        <v>45868</v>
      </c>
      <c r="F3863">
        <f ca="1">IF(A3863&lt;$F$2,"",AVERAGE(INDIRECT("C"&amp;A3863-$F$2+3):C3863))</f>
        <v>112216.67749999998</v>
      </c>
      <c r="G3863" s="2">
        <f ca="1">IF(A3863&lt;$G$2,"",IF(A3863=$G$2,AVERAGE(INDIRECT("C"&amp;A3863-$G$2+3):C3863),G3862+(2/($G$2+3))*(C3863-G3862)))</f>
        <v>113284.3242436915</v>
      </c>
      <c r="J3863">
        <f ca="1">IF(F3863="","",IF(C3863&lt;(F3863*(1-'inputs and tables'!$K$14)),0,IF(C3863&gt;(F3863*(1+'inputs and tables'!$K$14)),1,J3862)))</f>
        <v>1</v>
      </c>
      <c r="K3863">
        <f ca="1">IF(G3863="","",IF(C3863&lt;(G3863*(1-'inputs and tables'!$K$14)),0,IF(C3863&gt;(G3863*(1+'inputs and tables'!$K$14)),1,K3862)))</f>
        <v>1</v>
      </c>
      <c r="N3863" s="13">
        <f t="shared" si="183"/>
        <v>424017.23703623825</v>
      </c>
      <c r="O3863" s="10">
        <f ca="1">(O3862+(IF(J3862&lt;&gt;J3861,(-O3862*'inputs and tables'!$K$22-'inputs and tables'!$K$21)-O3862*'inputs and tables'!$K$22,0)*('inputs and tables'!$K$15+'inputs and tables'!$K$16)))*(IF(AND(J3862=0,'inputs and tables'!$K$16=1),(data!C3862/data!C3863-1)*'inputs and tables'!$K$18+1,1)*IF(AND(J3862=1,'inputs and tables'!$K$15=1),(data!C3863/data!C3862-1)*'inputs and tables'!$K$17+1,1))</f>
        <v>399590853.04763353</v>
      </c>
      <c r="P3863" s="10">
        <f ca="1">(P3862+(IF(K3862&lt;&gt;K3861,(-P3862*'inputs and tables'!$K$22-'inputs and tables'!$K$21)-P3862*'inputs and tables'!$K$22,0)*('inputs and tables'!$K$15+'inputs and tables'!$K$16)))*(IF(AND(K3862=0,'inputs and tables'!$K$16=1),data!C3862/data!C3863,1)*IF(AND(K3862=1,'inputs and tables'!$K$15=1),data!C3863/data!C3862,1))</f>
        <v>319361.27136572334</v>
      </c>
      <c r="R3863" s="36">
        <f ca="1">1-O3863/MAX($O$202:O3863)</f>
        <v>0.13757638613322509</v>
      </c>
      <c r="S3863" s="36">
        <f>1-N3863/MAX($N$202:N3863)</f>
        <v>1.8298221341601528E-2</v>
      </c>
    </row>
    <row r="3864" spans="1:19" x14ac:dyDescent="0.4">
      <c r="A3864" s="17">
        <f t="shared" si="184"/>
        <v>3862</v>
      </c>
      <c r="B3864">
        <v>1753920000</v>
      </c>
      <c r="C3864">
        <v>115761.13</v>
      </c>
      <c r="D3864" s="14">
        <f t="shared" si="182"/>
        <v>45869</v>
      </c>
      <c r="F3864">
        <f ca="1">IF(A3864&lt;$F$2,"",AVERAGE(INDIRECT("C"&amp;A3864-$F$2+3):C3864))</f>
        <v>112470.55681818179</v>
      </c>
      <c r="G3864" s="2">
        <f ca="1">IF(A3864&lt;$G$2,"",IF(A3864=$G$2,AVERAGE(INDIRECT("C"&amp;A3864-$G$2+3):C3864),G3863+(2/($G$2+3))*(C3864-G3863)))</f>
        <v>113389.72023332166</v>
      </c>
      <c r="J3864">
        <f ca="1">IF(F3864="","",IF(C3864&lt;(F3864*(1-'inputs and tables'!$K$14)),0,IF(C3864&gt;(F3864*(1+'inputs and tables'!$K$14)),1,J3863)))</f>
        <v>1</v>
      </c>
      <c r="K3864">
        <f ca="1">IF(G3864="","",IF(C3864&lt;(G3864*(1-'inputs and tables'!$K$14)),0,IF(C3864&gt;(G3864*(1+'inputs and tables'!$K$14)),1,K3863)))</f>
        <v>1</v>
      </c>
      <c r="N3864" s="13">
        <f t="shared" si="183"/>
        <v>416571.77300370741</v>
      </c>
      <c r="O3864" s="10">
        <f ca="1">(O3863+(IF(J3863&lt;&gt;J3862,(-O3863*'inputs and tables'!$K$22-'inputs and tables'!$K$21)-O3863*'inputs and tables'!$K$22,0)*('inputs and tables'!$K$15+'inputs and tables'!$K$16)))*(IF(AND(J3863=0,'inputs and tables'!$K$16=1),(data!C3863/data!C3864-1)*'inputs and tables'!$K$18+1,1)*IF(AND(J3863=1,'inputs and tables'!$K$15=1),(data!C3864/data!C3863-1)*'inputs and tables'!$K$17+1,1))</f>
        <v>383803609.28838873</v>
      </c>
      <c r="P3864" s="10">
        <f ca="1">(P3863+(IF(K3863&lt;&gt;K3862,(-P3863*'inputs and tables'!$K$22-'inputs and tables'!$K$21)-P3863*'inputs and tables'!$K$22,0)*('inputs and tables'!$K$15+'inputs and tables'!$K$16)))*(IF(AND(K3863=0,'inputs and tables'!$K$16=1),data!C3863/data!C3864,1)*IF(AND(K3863=1,'inputs and tables'!$K$15=1),data!C3864/data!C3863,1))</f>
        <v>313753.49731399625</v>
      </c>
      <c r="R3864" s="36">
        <f ca="1">1-O3864/MAX($O$202:O3864)</f>
        <v>0.17164946791675773</v>
      </c>
      <c r="S3864" s="36">
        <f>1-N3864/MAX($N$202:N3864)</f>
        <v>3.5536259433548212E-2</v>
      </c>
    </row>
    <row r="3865" spans="1:19" x14ac:dyDescent="0.4">
      <c r="A3865" s="17">
        <f t="shared" si="184"/>
        <v>3863</v>
      </c>
      <c r="B3865">
        <v>1754006400</v>
      </c>
      <c r="C3865">
        <v>113248.73</v>
      </c>
      <c r="D3865" s="14">
        <f t="shared" si="182"/>
        <v>45870</v>
      </c>
      <c r="F3865">
        <f ca="1">IF(A3865&lt;$F$2,"",AVERAGE(INDIRECT("C"&amp;A3865-$F$2+3):C3865))</f>
        <v>112659.94613636364</v>
      </c>
      <c r="G3865" s="2">
        <f ca="1">IF(A3865&lt;$G$2,"",IF(A3865=$G$2,AVERAGE(INDIRECT("C"&amp;A3865-$G$2+3):C3865),G3864+(2/($G$2+3))*(C3865-G3864)))</f>
        <v>113383.72064892499</v>
      </c>
      <c r="J3865">
        <f ca="1">IF(F3865="","",IF(C3865&lt;(F3865*(1-'inputs and tables'!$K$14)),0,IF(C3865&gt;(F3865*(1+'inputs and tables'!$K$14)),1,J3864)))</f>
        <v>1</v>
      </c>
      <c r="K3865">
        <f ca="1">IF(G3865="","",IF(C3865&lt;(G3865*(1-'inputs and tables'!$K$14)),0,IF(C3865&gt;(G3865*(1+'inputs and tables'!$K$14)),1,K3864)))</f>
        <v>0</v>
      </c>
      <c r="N3865" s="13">
        <f t="shared" si="183"/>
        <v>407530.78556263359</v>
      </c>
      <c r="O3865" s="10">
        <f ca="1">(O3864+(IF(J3864&lt;&gt;J3863,(-O3864*'inputs and tables'!$K$22-'inputs and tables'!$K$21)-O3864*'inputs and tables'!$K$22,0)*('inputs and tables'!$K$15+'inputs and tables'!$K$16)))*(IF(AND(J3864=0,'inputs and tables'!$K$16=1),(data!C3864/data!C3865-1)*'inputs and tables'!$K$18+1,1)*IF(AND(J3864=1,'inputs and tables'!$K$15=1),(data!C3865/data!C3864-1)*'inputs and tables'!$K$17+1,1))</f>
        <v>365061537.37749487</v>
      </c>
      <c r="P3865" s="10">
        <f ca="1">(P3864+(IF(K3864&lt;&gt;K3863,(-P3864*'inputs and tables'!$K$22-'inputs and tables'!$K$21)-P3864*'inputs and tables'!$K$22,0)*('inputs and tables'!$K$15+'inputs and tables'!$K$16)))*(IF(AND(K3864=0,'inputs and tables'!$K$16=1),data!C3864/data!C3865,1)*IF(AND(K3864=1,'inputs and tables'!$K$15=1),data!C3865/data!C3864,1))</f>
        <v>306944.00705891941</v>
      </c>
      <c r="R3865" s="36">
        <f ca="1">1-O3865/MAX($O$202:O3865)</f>
        <v>0.21209985677192322</v>
      </c>
      <c r="S3865" s="36">
        <f>1-N3865/MAX($N$202:N3865)</f>
        <v>5.6468317558750925E-2</v>
      </c>
    </row>
    <row r="3866" spans="1:19" x14ac:dyDescent="0.4">
      <c r="A3866" s="17">
        <f t="shared" si="184"/>
        <v>3864</v>
      </c>
      <c r="B3866">
        <v>1754092800</v>
      </c>
      <c r="C3866">
        <v>112542.74</v>
      </c>
      <c r="D3866" s="14">
        <f t="shared" si="182"/>
        <v>45871</v>
      </c>
      <c r="F3866">
        <f ca="1">IF(A3866&lt;$F$2,"",AVERAGE(INDIRECT("C"&amp;A3866-$F$2+3):C3866))</f>
        <v>112838.82886363637</v>
      </c>
      <c r="G3866" s="2">
        <f ca="1">IF(A3866&lt;$G$2,"",IF(A3866=$G$2,AVERAGE(INDIRECT("C"&amp;A3866-$G$2+3):C3866),G3865+(2/($G$2+3))*(C3866-G3865)))</f>
        <v>113347.93423833244</v>
      </c>
      <c r="J3866">
        <f ca="1">IF(F3866="","",IF(C3866&lt;(F3866*(1-'inputs and tables'!$K$14)),0,IF(C3866&gt;(F3866*(1+'inputs and tables'!$K$14)),1,J3865)))</f>
        <v>0</v>
      </c>
      <c r="K3866">
        <f ca="1">IF(G3866="","",IF(C3866&lt;(G3866*(1-'inputs and tables'!$K$14)),0,IF(C3866&gt;(G3866*(1+'inputs and tables'!$K$14)),1,K3865)))</f>
        <v>0</v>
      </c>
      <c r="N3866" s="13">
        <f t="shared" si="183"/>
        <v>404990.24793983321</v>
      </c>
      <c r="O3866" s="10">
        <f ca="1">(O3865+(IF(J3865&lt;&gt;J3864,(-O3865*'inputs and tables'!$K$22-'inputs and tables'!$K$21)-O3865*'inputs and tables'!$K$22,0)*('inputs and tables'!$K$15+'inputs and tables'!$K$16)))*(IF(AND(J3865=0,'inputs and tables'!$K$16=1),(data!C3865/data!C3866-1)*'inputs and tables'!$K$18+1,1)*IF(AND(J3865=1,'inputs and tables'!$K$15=1),(data!C3866/data!C3865-1)*'inputs and tables'!$K$17+1,1))</f>
        <v>359941020.45655847</v>
      </c>
      <c r="P3866" s="10">
        <f ca="1">(P3865+(IF(K3865&lt;&gt;K3864,(-P3865*'inputs and tables'!$K$22-'inputs and tables'!$K$21)-P3865*'inputs and tables'!$K$22,0)*('inputs and tables'!$K$15+'inputs and tables'!$K$16)))*(IF(AND(K3865=0,'inputs and tables'!$K$16=1),data!C3865/data!C3866,1)*IF(AND(K3865=1,'inputs and tables'!$K$15=1),data!C3866/data!C3865,1))</f>
        <v>308251.75344560284</v>
      </c>
      <c r="R3866" s="36">
        <f ca="1">1-O3866/MAX($O$202:O3866)</f>
        <v>0.22315129769991038</v>
      </c>
      <c r="S3866" s="36">
        <f>1-N3866/MAX($N$202:N3866)</f>
        <v>6.2350272548327368E-2</v>
      </c>
    </row>
    <row r="3867" spans="1:19" x14ac:dyDescent="0.4">
      <c r="A3867" s="17">
        <f t="shared" si="184"/>
        <v>3865</v>
      </c>
      <c r="B3867">
        <v>1754179200</v>
      </c>
      <c r="C3867">
        <v>114215.73</v>
      </c>
      <c r="D3867" s="14">
        <f t="shared" si="182"/>
        <v>45872</v>
      </c>
      <c r="F3867">
        <f ca="1">IF(A3867&lt;$F$2,"",AVERAGE(INDIRECT("C"&amp;A3867-$F$2+3):C3867))</f>
        <v>113086.50909090912</v>
      </c>
      <c r="G3867" s="2">
        <f ca="1">IF(A3867&lt;$G$2,"",IF(A3867=$G$2,AVERAGE(INDIRECT("C"&amp;A3867-$G$2+3):C3867),G3866+(2/($G$2+3))*(C3867-G3866)))</f>
        <v>113384.86171755234</v>
      </c>
      <c r="J3867">
        <f ca="1">IF(F3867="","",IF(C3867&lt;(F3867*(1-'inputs and tables'!$K$14)),0,IF(C3867&gt;(F3867*(1+'inputs and tables'!$K$14)),1,J3866)))</f>
        <v>1</v>
      </c>
      <c r="K3867">
        <f ca="1">IF(G3867="","",IF(C3867&lt;(G3867*(1-'inputs and tables'!$K$14)),0,IF(C3867&gt;(G3867*(1+'inputs and tables'!$K$14)),1,K3866)))</f>
        <v>1</v>
      </c>
      <c r="N3867" s="13">
        <f t="shared" si="183"/>
        <v>411010.5797257917</v>
      </c>
      <c r="O3867" s="10">
        <f ca="1">(O3866+(IF(J3866&lt;&gt;J3865,(-O3866*'inputs and tables'!$K$22-'inputs and tables'!$K$21)-O3866*'inputs and tables'!$K$22,0)*('inputs and tables'!$K$15+'inputs and tables'!$K$16)))*(IF(AND(J3866=0,'inputs and tables'!$K$16=1),(data!C3866/data!C3867-1)*'inputs and tables'!$K$18+1,1)*IF(AND(J3866=1,'inputs and tables'!$K$15=1),(data!C3867/data!C3866-1)*'inputs and tables'!$K$17+1,1))</f>
        <v>353959399.31580347</v>
      </c>
      <c r="P3867" s="10">
        <f ca="1">(P3866+(IF(K3866&lt;&gt;K3865,(-P3866*'inputs and tables'!$K$22-'inputs and tables'!$K$21)-P3866*'inputs and tables'!$K$22,0)*('inputs and tables'!$K$15+'inputs and tables'!$K$16)))*(IF(AND(K3866=0,'inputs and tables'!$K$16=1),data!C3866/data!C3867,1)*IF(AND(K3866=1,'inputs and tables'!$K$15=1),data!C3867/data!C3866,1))</f>
        <v>303736.59514825663</v>
      </c>
      <c r="R3867" s="36">
        <f ca="1">1-O3867/MAX($O$202:O3867)</f>
        <v>0.23606123115220812</v>
      </c>
      <c r="S3867" s="36">
        <f>1-N3867/MAX($N$202:N3867)</f>
        <v>4.841175801127795E-2</v>
      </c>
    </row>
    <row r="3868" spans="1:19" x14ac:dyDescent="0.4">
      <c r="A3868" s="17">
        <f t="shared" si="184"/>
        <v>3866</v>
      </c>
      <c r="B3868">
        <v>1754265600</v>
      </c>
      <c r="C3868">
        <v>115051.85</v>
      </c>
      <c r="D3868" s="14">
        <f t="shared" si="182"/>
        <v>45873</v>
      </c>
      <c r="F3868">
        <f ca="1">IF(A3868&lt;$F$2,"",AVERAGE(INDIRECT("C"&amp;A3868-$F$2+3):C3868))</f>
        <v>113379.50500000002</v>
      </c>
      <c r="G3868" s="2">
        <f ca="1">IF(A3868&lt;$G$2,"",IF(A3868=$G$2,AVERAGE(INDIRECT("C"&amp;A3868-$G$2+3):C3868),G3867+(2/($G$2+3))*(C3868-G3867)))</f>
        <v>113455.79738914585</v>
      </c>
      <c r="J3868">
        <f ca="1">IF(F3868="","",IF(C3868&lt;(F3868*(1-'inputs and tables'!$K$14)),0,IF(C3868&gt;(F3868*(1+'inputs and tables'!$K$14)),1,J3867)))</f>
        <v>1</v>
      </c>
      <c r="K3868">
        <f ca="1">IF(G3868="","",IF(C3868&lt;(G3868*(1-'inputs and tables'!$K$14)),0,IF(C3868&gt;(G3868*(1+'inputs and tables'!$K$14)),1,K3867)))</f>
        <v>1</v>
      </c>
      <c r="N3868" s="13">
        <f t="shared" si="183"/>
        <v>414019.39616395073</v>
      </c>
      <c r="O3868" s="10">
        <f ca="1">(O3867+(IF(J3867&lt;&gt;J3866,(-O3867*'inputs and tables'!$K$22-'inputs and tables'!$K$21)-O3867*'inputs and tables'!$K$22,0)*('inputs and tables'!$K$15+'inputs and tables'!$K$16)))*(IF(AND(J3867=0,'inputs and tables'!$K$16=1),(data!C3867/data!C3868-1)*'inputs and tables'!$K$18+1,1)*IF(AND(J3867=1,'inputs and tables'!$K$15=1),(data!C3868/data!C3867-1)*'inputs and tables'!$K$17+1,1))</f>
        <v>359069955.89488518</v>
      </c>
      <c r="P3868" s="10">
        <f ca="1">(P3867+(IF(K3867&lt;&gt;K3866,(-P3867*'inputs and tables'!$K$22-'inputs and tables'!$K$21)-P3867*'inputs and tables'!$K$22,0)*('inputs and tables'!$K$15+'inputs and tables'!$K$16)))*(IF(AND(K3867=0,'inputs and tables'!$K$16=1),data!C3867/data!C3868,1)*IF(AND(K3867=1,'inputs and tables'!$K$15=1),data!C3868/data!C3867,1))</f>
        <v>305348.18864388415</v>
      </c>
      <c r="R3868" s="36">
        <f ca="1">1-O3868/MAX($O$202:O3868)</f>
        <v>0.22503128729792055</v>
      </c>
      <c r="S3868" s="36">
        <f>1-N3868/MAX($N$202:N3868)</f>
        <v>4.1445625054883695E-2</v>
      </c>
    </row>
    <row r="3869" spans="1:19" x14ac:dyDescent="0.4">
      <c r="A3869" s="17">
        <f t="shared" si="184"/>
        <v>3867</v>
      </c>
      <c r="B3869">
        <v>1754352000</v>
      </c>
      <c r="C3869">
        <v>114112.95</v>
      </c>
      <c r="D3869" s="14">
        <f t="shared" si="182"/>
        <v>45874</v>
      </c>
      <c r="F3869">
        <f ca="1">IF(A3869&lt;$F$2,"",AVERAGE(INDIRECT("C"&amp;A3869-$F$2+3):C3869))</f>
        <v>113677.59772727276</v>
      </c>
      <c r="G3869" s="2">
        <f ca="1">IF(A3869&lt;$G$2,"",IF(A3869=$G$2,AVERAGE(INDIRECT("C"&amp;A3869-$G$2+3):C3869),G3868+(2/($G$2+3))*(C3869-G3868)))</f>
        <v>113483.76133003326</v>
      </c>
      <c r="J3869">
        <f ca="1">IF(F3869="","",IF(C3869&lt;(F3869*(1-'inputs and tables'!$K$14)),0,IF(C3869&gt;(F3869*(1+'inputs and tables'!$K$14)),1,J3868)))</f>
        <v>1</v>
      </c>
      <c r="K3869">
        <f ca="1">IF(G3869="","",IF(C3869&lt;(G3869*(1-'inputs and tables'!$K$14)),0,IF(C3869&gt;(G3869*(1+'inputs and tables'!$K$14)),1,K3868)))</f>
        <v>1</v>
      </c>
      <c r="N3869" s="13">
        <f t="shared" si="183"/>
        <v>410640.72114865691</v>
      </c>
      <c r="O3869" s="10">
        <f ca="1">(O3868+(IF(J3868&lt;&gt;J3867,(-O3868*'inputs and tables'!$K$22-'inputs and tables'!$K$21)-O3868*'inputs and tables'!$K$22,0)*('inputs and tables'!$K$15+'inputs and tables'!$K$16)))*(IF(AND(J3868=0,'inputs and tables'!$K$16=1),(data!C3868/data!C3869-1)*'inputs and tables'!$K$18+1,1)*IF(AND(J3868=1,'inputs and tables'!$K$15=1),(data!C3869/data!C3868-1)*'inputs and tables'!$K$17+1,1))</f>
        <v>352476891.47587019</v>
      </c>
      <c r="P3869" s="10">
        <f ca="1">(P3868+(IF(K3868&lt;&gt;K3867,(-P3868*'inputs and tables'!$K$22-'inputs and tables'!$K$21)-P3868*'inputs and tables'!$K$22,0)*('inputs and tables'!$K$15+'inputs and tables'!$K$16)))*(IF(AND(K3868=0,'inputs and tables'!$K$16=1),data!C3868/data!C3869,1)*IF(AND(K3868=1,'inputs and tables'!$K$15=1),data!C3869/data!C3868,1))</f>
        <v>302856.3433209472</v>
      </c>
      <c r="R3869" s="36">
        <f ca="1">1-O3869/MAX($O$202:O3869)</f>
        <v>0.23926087838925003</v>
      </c>
      <c r="S3869" s="36">
        <f>1-N3869/MAX($N$202:N3869)</f>
        <v>4.9268069480036036E-2</v>
      </c>
    </row>
    <row r="3870" spans="1:19" x14ac:dyDescent="0.4">
      <c r="A3870" s="17">
        <f t="shared" si="184"/>
        <v>3868</v>
      </c>
      <c r="B3870">
        <v>1754438400</v>
      </c>
      <c r="C3870">
        <v>115028.83</v>
      </c>
      <c r="D3870" s="14">
        <f t="shared" si="182"/>
        <v>45875</v>
      </c>
      <c r="F3870">
        <f ca="1">IF(A3870&lt;$F$2,"",AVERAGE(INDIRECT("C"&amp;A3870-$F$2+3):C3870))</f>
        <v>113895.99409090912</v>
      </c>
      <c r="G3870" s="2">
        <f ca="1">IF(A3870&lt;$G$2,"",IF(A3870=$G$2,AVERAGE(INDIRECT("C"&amp;A3870-$G$2+3):C3870),G3869+(2/($G$2+3))*(C3870-G3869)))</f>
        <v>113549.50893301057</v>
      </c>
      <c r="J3870">
        <f ca="1">IF(F3870="","",IF(C3870&lt;(F3870*(1-'inputs and tables'!$K$14)),0,IF(C3870&gt;(F3870*(1+'inputs and tables'!$K$14)),1,J3869)))</f>
        <v>1</v>
      </c>
      <c r="K3870">
        <f ca="1">IF(G3870="","",IF(C3870&lt;(G3870*(1-'inputs and tables'!$K$14)),0,IF(C3870&gt;(G3870*(1+'inputs and tables'!$K$14)),1,K3869)))</f>
        <v>1</v>
      </c>
      <c r="N3870" s="13">
        <f t="shared" si="183"/>
        <v>413936.55763071822</v>
      </c>
      <c r="O3870" s="10">
        <f ca="1">(O3869+(IF(J3869&lt;&gt;J3868,(-O3869*'inputs and tables'!$K$22-'inputs and tables'!$K$21)-O3869*'inputs and tables'!$K$22,0)*('inputs and tables'!$K$15+'inputs and tables'!$K$16)))*(IF(AND(J3869=0,'inputs and tables'!$K$16=1),(data!C3869/data!C3870-1)*'inputs and tables'!$K$18+1,1)*IF(AND(J3869=1,'inputs and tables'!$K$15=1),(data!C3870/data!C3869-1)*'inputs and tables'!$K$17+1,1))</f>
        <v>358842161.18952739</v>
      </c>
      <c r="P3870" s="10">
        <f ca="1">(P3869+(IF(K3869&lt;&gt;K3868,(-P3869*'inputs and tables'!$K$22-'inputs and tables'!$K$21)-P3869*'inputs and tables'!$K$22,0)*('inputs and tables'!$K$15+'inputs and tables'!$K$16)))*(IF(AND(K3869=0,'inputs and tables'!$K$16=1),data!C3869/data!C3870,1)*IF(AND(K3869=1,'inputs and tables'!$K$15=1),data!C3870/data!C3869,1))</f>
        <v>305287.09344808699</v>
      </c>
      <c r="R3870" s="36">
        <f ca="1">1-O3870/MAX($O$202:O3870)</f>
        <v>0.2255229290147317</v>
      </c>
      <c r="S3870" s="36">
        <f>1-N3870/MAX($N$202:N3870)</f>
        <v>4.1637416162208063E-2</v>
      </c>
    </row>
    <row r="3871" spans="1:19" x14ac:dyDescent="0.4">
      <c r="A3871" s="17">
        <f t="shared" si="184"/>
        <v>3869</v>
      </c>
      <c r="B3871">
        <v>1754524800</v>
      </c>
      <c r="C3871">
        <v>117515.49</v>
      </c>
      <c r="D3871" s="14">
        <f t="shared" si="182"/>
        <v>45876</v>
      </c>
      <c r="F3871">
        <f ca="1">IF(A3871&lt;$F$2,"",AVERAGE(INDIRECT("C"&amp;A3871-$F$2+3):C3871))</f>
        <v>114154.50522727276</v>
      </c>
      <c r="G3871" s="2">
        <f ca="1">IF(A3871&lt;$G$2,"",IF(A3871=$G$2,AVERAGE(INDIRECT("C"&amp;A3871-$G$2+3):C3871),G3870+(2/($G$2+3))*(C3871-G3870)))</f>
        <v>113718.27408479735</v>
      </c>
      <c r="J3871">
        <f ca="1">IF(F3871="","",IF(C3871&lt;(F3871*(1-'inputs and tables'!$K$14)),0,IF(C3871&gt;(F3871*(1+'inputs and tables'!$K$14)),1,J3870)))</f>
        <v>1</v>
      </c>
      <c r="K3871">
        <f ca="1">IF(G3871="","",IF(C3871&lt;(G3871*(1-'inputs and tables'!$K$14)),0,IF(C3871&gt;(G3871*(1+'inputs and tables'!$K$14)),1,K3870)))</f>
        <v>1</v>
      </c>
      <c r="N3871" s="13">
        <f t="shared" si="183"/>
        <v>422884.91849292989</v>
      </c>
      <c r="O3871" s="10">
        <f ca="1">(O3870+(IF(J3870&lt;&gt;J3869,(-O3870*'inputs and tables'!$K$22-'inputs and tables'!$K$21)-O3870*'inputs and tables'!$K$22,0)*('inputs and tables'!$K$15+'inputs and tables'!$K$16)))*(IF(AND(J3870=0,'inputs and tables'!$K$16=1),(data!C3870/data!C3871-1)*'inputs and tables'!$K$18+1,1)*IF(AND(J3870=1,'inputs and tables'!$K$15=1),(data!C3871/data!C3870-1)*'inputs and tables'!$K$17+1,1))</f>
        <v>376296189.96842557</v>
      </c>
      <c r="P3871" s="10">
        <f ca="1">(P3870+(IF(K3870&lt;&gt;K3869,(-P3870*'inputs and tables'!$K$22-'inputs and tables'!$K$21)-P3870*'inputs and tables'!$K$22,0)*('inputs and tables'!$K$15+'inputs and tables'!$K$16)))*(IF(AND(K3870=0,'inputs and tables'!$K$16=1),data!C3870/data!C3871,1)*IF(AND(K3870=1,'inputs and tables'!$K$15=1),data!C3871/data!C3870,1))</f>
        <v>311886.70159670175</v>
      </c>
      <c r="R3871" s="36">
        <f ca="1">1-O3871/MAX($O$202:O3871)</f>
        <v>0.1878524807018479</v>
      </c>
      <c r="S3871" s="36">
        <f>1-N3871/MAX($N$202:N3871)</f>
        <v>2.091981082165062E-2</v>
      </c>
    </row>
    <row r="3872" spans="1:19" x14ac:dyDescent="0.4">
      <c r="A3872" s="17">
        <f t="shared" si="184"/>
        <v>3870</v>
      </c>
      <c r="B3872">
        <v>1754611200</v>
      </c>
      <c r="C3872">
        <v>116683.79</v>
      </c>
      <c r="D3872" s="14">
        <f t="shared" si="182"/>
        <v>45877</v>
      </c>
      <c r="F3872">
        <f ca="1">IF(A3872&lt;$F$2,"",AVERAGE(INDIRECT("C"&amp;A3872-$F$2+3):C3872))</f>
        <v>114365.49545454547</v>
      </c>
      <c r="G3872" s="2">
        <f ca="1">IF(A3872&lt;$G$2,"",IF(A3872=$G$2,AVERAGE(INDIRECT("C"&amp;A3872-$G$2+3):C3872),G3871+(2/($G$2+3))*(C3872-G3871)))</f>
        <v>113844.46625140171</v>
      </c>
      <c r="J3872">
        <f ca="1">IF(F3872="","",IF(C3872&lt;(F3872*(1-'inputs and tables'!$K$14)),0,IF(C3872&gt;(F3872*(1+'inputs and tables'!$K$14)),1,J3871)))</f>
        <v>1</v>
      </c>
      <c r="K3872">
        <f ca="1">IF(G3872="","",IF(C3872&lt;(G3872*(1-'inputs and tables'!$K$14)),0,IF(C3872&gt;(G3872*(1+'inputs and tables'!$K$14)),1,K3871)))</f>
        <v>1</v>
      </c>
      <c r="N3872" s="13">
        <f t="shared" si="183"/>
        <v>419892.00762891892</v>
      </c>
      <c r="O3872" s="10">
        <f ca="1">(O3871+(IF(J3871&lt;&gt;J3870,(-O3871*'inputs and tables'!$K$22-'inputs and tables'!$K$21)-O3871*'inputs and tables'!$K$22,0)*('inputs and tables'!$K$15+'inputs and tables'!$K$16)))*(IF(AND(J3871=0,'inputs and tables'!$K$16=1),(data!C3871/data!C3872-1)*'inputs and tables'!$K$18+1,1)*IF(AND(J3871=1,'inputs and tables'!$K$15=1),(data!C3872/data!C3871-1)*'inputs and tables'!$K$17+1,1))</f>
        <v>370304022.74270344</v>
      </c>
      <c r="P3872" s="10">
        <f ca="1">(P3871+(IF(K3871&lt;&gt;K3870,(-P3871*'inputs and tables'!$K$22-'inputs and tables'!$K$21)-P3871*'inputs and tables'!$K$22,0)*('inputs and tables'!$K$15+'inputs and tables'!$K$16)))*(IF(AND(K3871=0,'inputs and tables'!$K$16=1),data!C3871/data!C3872,1)*IF(AND(K3871=1,'inputs and tables'!$K$15=1),data!C3872/data!C3871,1))</f>
        <v>309679.36561301159</v>
      </c>
      <c r="R3872" s="36">
        <f ca="1">1-O3872/MAX($O$202:O3872)</f>
        <v>0.20078517541767338</v>
      </c>
      <c r="S3872" s="36">
        <f>1-N3872/MAX($N$202:N3872)</f>
        <v>2.7849118552398577E-2</v>
      </c>
    </row>
    <row r="3873" spans="1:19" x14ac:dyDescent="0.4">
      <c r="A3873" s="17">
        <f t="shared" si="184"/>
        <v>3871</v>
      </c>
      <c r="B3873">
        <v>1754697600</v>
      </c>
      <c r="C3873">
        <v>116492.51</v>
      </c>
      <c r="D3873" s="14">
        <f t="shared" si="182"/>
        <v>45878</v>
      </c>
      <c r="F3873">
        <f ca="1">IF(A3873&lt;$F$2,"",AVERAGE(INDIRECT("C"&amp;A3873-$F$2+3):C3873))</f>
        <v>114580.56068181818</v>
      </c>
      <c r="G3873" s="2">
        <f ca="1">IF(A3873&lt;$G$2,"",IF(A3873=$G$2,AVERAGE(INDIRECT("C"&amp;A3873-$G$2+3):C3873),G3872+(2/($G$2+3))*(C3873-G3872)))</f>
        <v>113957.14896410803</v>
      </c>
      <c r="J3873">
        <f ca="1">IF(F3873="","",IF(C3873&lt;(F3873*(1-'inputs and tables'!$K$14)),0,IF(C3873&gt;(F3873*(1+'inputs and tables'!$K$14)),1,J3872)))</f>
        <v>1</v>
      </c>
      <c r="K3873">
        <f ca="1">IF(G3873="","",IF(C3873&lt;(G3873*(1-'inputs and tables'!$K$14)),0,IF(C3873&gt;(G3873*(1+'inputs and tables'!$K$14)),1,K3872)))</f>
        <v>1</v>
      </c>
      <c r="N3873" s="13">
        <f t="shared" si="183"/>
        <v>419203.67771420447</v>
      </c>
      <c r="O3873" s="10">
        <f ca="1">(O3872+(IF(J3872&lt;&gt;J3871,(-O3872*'inputs and tables'!$K$22-'inputs and tables'!$K$21)-O3872*'inputs and tables'!$K$22,0)*('inputs and tables'!$K$15+'inputs and tables'!$K$16)))*(IF(AND(J3872=0,'inputs and tables'!$K$16=1),(data!C3872/data!C3873-1)*'inputs and tables'!$K$18+1,1)*IF(AND(J3872=1,'inputs and tables'!$K$15=1),(data!C3873/data!C3872-1)*'inputs and tables'!$K$17+1,1))</f>
        <v>368938182.24928099</v>
      </c>
      <c r="P3873" s="10">
        <f ca="1">(P3872+(IF(K3872&lt;&gt;K3871,(-P3872*'inputs and tables'!$K$22-'inputs and tables'!$K$21)-P3872*'inputs and tables'!$K$22,0)*('inputs and tables'!$K$15+'inputs and tables'!$K$16)))*(IF(AND(K3872=0,'inputs and tables'!$K$16=1),data!C3872/data!C3873,1)*IF(AND(K3872=1,'inputs and tables'!$K$15=1),data!C3873/data!C3872,1))</f>
        <v>309171.70753081818</v>
      </c>
      <c r="R3873" s="36">
        <f ca="1">1-O3873/MAX($O$202:O3873)</f>
        <v>0.20373302341098698</v>
      </c>
      <c r="S3873" s="36">
        <f>1-N3873/MAX($N$202:N3873)</f>
        <v>2.9442767683981463E-2</v>
      </c>
    </row>
    <row r="3874" spans="1:19" x14ac:dyDescent="0.4">
      <c r="A3874" s="17">
        <f t="shared" si="184"/>
        <v>3872</v>
      </c>
      <c r="B3874">
        <v>1754784000</v>
      </c>
      <c r="C3874">
        <v>119309.37</v>
      </c>
      <c r="D3874" s="14">
        <f t="shared" si="182"/>
        <v>45879</v>
      </c>
      <c r="F3874">
        <f ca="1">IF(A3874&lt;$F$2,"",AVERAGE(INDIRECT("C"&amp;A3874-$F$2+3):C3874))</f>
        <v>114857.74227272728</v>
      </c>
      <c r="G3874" s="2">
        <f ca="1">IF(A3874&lt;$G$2,"",IF(A3874=$G$2,AVERAGE(INDIRECT("C"&amp;A3874-$G$2+3):C3874),G3873+(2/($G$2+3))*(C3874-G3873)))</f>
        <v>114184.90305074173</v>
      </c>
      <c r="J3874">
        <f ca="1">IF(F3874="","",IF(C3874&lt;(F3874*(1-'inputs and tables'!$K$14)),0,IF(C3874&gt;(F3874*(1+'inputs and tables'!$K$14)),1,J3873)))</f>
        <v>1</v>
      </c>
      <c r="K3874">
        <f ca="1">IF(G3874="","",IF(C3874&lt;(G3874*(1-'inputs and tables'!$K$14)),0,IF(C3874&gt;(G3874*(1+'inputs and tables'!$K$14)),1,K3873)))</f>
        <v>1</v>
      </c>
      <c r="N3874" s="13">
        <f t="shared" si="183"/>
        <v>429340.27852747595</v>
      </c>
      <c r="O3874" s="10">
        <f ca="1">(O3873+(IF(J3873&lt;&gt;J3872,(-O3873*'inputs and tables'!$K$22-'inputs and tables'!$K$21)-O3873*'inputs and tables'!$K$22,0)*('inputs and tables'!$K$15+'inputs and tables'!$K$16)))*(IF(AND(J3873=0,'inputs and tables'!$K$16=1),(data!C3873/data!C3874-1)*'inputs and tables'!$K$18+1,1)*IF(AND(J3873=1,'inputs and tables'!$K$15=1),(data!C3874/data!C3873-1)*'inputs and tables'!$K$17+1,1))</f>
        <v>389010770.76260346</v>
      </c>
      <c r="P3874" s="10">
        <f ca="1">(P3873+(IF(K3873&lt;&gt;K3872,(-P3873*'inputs and tables'!$K$22-'inputs and tables'!$K$21)-P3873*'inputs and tables'!$K$22,0)*('inputs and tables'!$K$15+'inputs and tables'!$K$16)))*(IF(AND(K3873=0,'inputs and tables'!$K$16=1),data!C3873/data!C3874,1)*IF(AND(K3873=1,'inputs and tables'!$K$15=1),data!C3874/data!C3873,1))</f>
        <v>316647.6681404339</v>
      </c>
      <c r="R3874" s="36">
        <f ca="1">1-O3874/MAX($O$202:O3874)</f>
        <v>0.16041102493857284</v>
      </c>
      <c r="S3874" s="36">
        <f>1-N3874/MAX($N$202:N3874)</f>
        <v>5.9741013686818167E-3</v>
      </c>
    </row>
    <row r="3875" spans="1:19" x14ac:dyDescent="0.4">
      <c r="A3875" s="17">
        <f t="shared" si="184"/>
        <v>3873</v>
      </c>
      <c r="B3875">
        <v>1754870400</v>
      </c>
      <c r="C3875">
        <v>118701.84</v>
      </c>
      <c r="D3875" s="14">
        <f t="shared" si="182"/>
        <v>45880</v>
      </c>
      <c r="F3875">
        <f ca="1">IF(A3875&lt;$F$2,"",AVERAGE(INDIRECT("C"&amp;A3875-$F$2+3):C3875))</f>
        <v>115115.68863636363</v>
      </c>
      <c r="G3875" s="2">
        <f ca="1">IF(A3875&lt;$G$2,"",IF(A3875=$G$2,AVERAGE(INDIRECT("C"&amp;A3875-$G$2+3):C3875),G3874+(2/($G$2+3))*(C3875-G3874)))</f>
        <v>114377.11313368889</v>
      </c>
      <c r="J3875">
        <f ca="1">IF(F3875="","",IF(C3875&lt;(F3875*(1-'inputs and tables'!$K$14)),0,IF(C3875&gt;(F3875*(1+'inputs and tables'!$K$14)),1,J3874)))</f>
        <v>1</v>
      </c>
      <c r="K3875">
        <f ca="1">IF(G3875="","",IF(C3875&lt;(G3875*(1-'inputs and tables'!$K$14)),0,IF(C3875&gt;(G3875*(1+'inputs and tables'!$K$14)),1,K3874)))</f>
        <v>1</v>
      </c>
      <c r="N3875" s="13">
        <f t="shared" si="183"/>
        <v>427154.05376228108</v>
      </c>
      <c r="O3875" s="10">
        <f ca="1">(O3874+(IF(J3874&lt;&gt;J3873,(-O3874*'inputs and tables'!$K$22-'inputs and tables'!$K$21)-O3874*'inputs and tables'!$K$22,0)*('inputs and tables'!$K$15+'inputs and tables'!$K$16)))*(IF(AND(J3874=0,'inputs and tables'!$K$16=1),(data!C3874/data!C3875-1)*'inputs and tables'!$K$18+1,1)*IF(AND(J3874=1,'inputs and tables'!$K$15=1),(data!C3875/data!C3874-1)*'inputs and tables'!$K$17+1,1))</f>
        <v>384553825.29794168</v>
      </c>
      <c r="P3875" s="10">
        <f ca="1">(P3874+(IF(K3874&lt;&gt;K3873,(-P3874*'inputs and tables'!$K$22-'inputs and tables'!$K$21)-P3874*'inputs and tables'!$K$22,0)*('inputs and tables'!$K$15+'inputs and tables'!$K$16)))*(IF(AND(K3874=0,'inputs and tables'!$K$16=1),data!C3874/data!C3875,1)*IF(AND(K3874=1,'inputs and tables'!$K$15=1),data!C3875/data!C3874,1))</f>
        <v>315035.28046438337</v>
      </c>
      <c r="R3875" s="36">
        <f ca="1">1-O3875/MAX($O$202:O3875)</f>
        <v>0.17003030171912148</v>
      </c>
      <c r="S3875" s="36">
        <f>1-N3875/MAX($N$202:N3875)</f>
        <v>1.1035736965244625E-2</v>
      </c>
    </row>
    <row r="3876" spans="1:19" x14ac:dyDescent="0.4">
      <c r="A3876" s="17">
        <f t="shared" si="184"/>
        <v>3874</v>
      </c>
      <c r="B3876">
        <v>1754956800</v>
      </c>
      <c r="C3876">
        <v>120113.18</v>
      </c>
      <c r="D3876" s="14">
        <f t="shared" si="182"/>
        <v>45881</v>
      </c>
      <c r="F3876">
        <f ca="1">IF(A3876&lt;$F$2,"",AVERAGE(INDIRECT("C"&amp;A3876-$F$2+3):C3876))</f>
        <v>115382.20545454543</v>
      </c>
      <c r="G3876" s="2">
        <f ca="1">IF(A3876&lt;$G$2,"",IF(A3876=$G$2,AVERAGE(INDIRECT("C"&amp;A3876-$G$2+3):C3876),G3875+(2/($G$2+3))*(C3876-G3875)))</f>
        <v>114621.20108544681</v>
      </c>
      <c r="J3876">
        <f ca="1">IF(F3876="","",IF(C3876&lt;(F3876*(1-'inputs and tables'!$K$14)),0,IF(C3876&gt;(F3876*(1+'inputs and tables'!$K$14)),1,J3875)))</f>
        <v>1</v>
      </c>
      <c r="K3876">
        <f ca="1">IF(G3876="","",IF(C3876&lt;(G3876*(1-'inputs and tables'!$K$14)),0,IF(C3876&gt;(G3876*(1+'inputs and tables'!$K$14)),1,K3875)))</f>
        <v>1</v>
      </c>
      <c r="N3876" s="13">
        <f t="shared" si="183"/>
        <v>432232.82593832194</v>
      </c>
      <c r="O3876" s="10">
        <f ca="1">(O3875+(IF(J3875&lt;&gt;J3874,(-O3875*'inputs and tables'!$K$22-'inputs and tables'!$K$21)-O3875*'inputs and tables'!$K$22,0)*('inputs and tables'!$K$15+'inputs and tables'!$K$16)))*(IF(AND(J3875=0,'inputs and tables'!$K$16=1),(data!C3875/data!C3876-1)*'inputs and tables'!$K$18+1,1)*IF(AND(J3875=1,'inputs and tables'!$K$15=1),(data!C3876/data!C3875-1)*'inputs and tables'!$K$17+1,1))</f>
        <v>394841420.17044735</v>
      </c>
      <c r="P3876" s="10">
        <f ca="1">(P3875+(IF(K3875&lt;&gt;K3874,(-P3875*'inputs and tables'!$K$22-'inputs and tables'!$K$21)-P3875*'inputs and tables'!$K$22,0)*('inputs and tables'!$K$15+'inputs and tables'!$K$16)))*(IF(AND(K3875=0,'inputs and tables'!$K$16=1),data!C3875/data!C3876,1)*IF(AND(K3875=1,'inputs and tables'!$K$15=1),data!C3876/data!C3875,1))</f>
        <v>318780.98392382934</v>
      </c>
      <c r="R3876" s="36">
        <f ca="1">1-O3876/MAX($O$202:O3876)</f>
        <v>0.14782692874329906</v>
      </c>
      <c r="S3876" s="36">
        <f>1-N3876/MAX($N$202:N3876)</f>
        <v>0</v>
      </c>
    </row>
    <row r="3877" spans="1:19" x14ac:dyDescent="0.4">
      <c r="A3877" s="17">
        <f t="shared" si="184"/>
        <v>3875</v>
      </c>
      <c r="B3877">
        <v>1755043200</v>
      </c>
      <c r="C3877">
        <v>123365.63</v>
      </c>
      <c r="D3877" s="14">
        <f t="shared" si="182"/>
        <v>45882</v>
      </c>
      <c r="F3877">
        <f ca="1">IF(A3877&lt;$F$2,"",AVERAGE(INDIRECT("C"&amp;A3877-$F$2+3):C3877))</f>
        <v>115750.21499999998</v>
      </c>
      <c r="G3877" s="2">
        <f ca="1">IF(A3877&lt;$G$2,"",IF(A3877=$G$2,AVERAGE(INDIRECT("C"&amp;A3877-$G$2+3):C3877),G3876+(2/($G$2+3))*(C3877-G3876)))</f>
        <v>114993.3044435129</v>
      </c>
      <c r="J3877">
        <f ca="1">IF(F3877="","",IF(C3877&lt;(F3877*(1-'inputs and tables'!$K$14)),0,IF(C3877&gt;(F3877*(1+'inputs and tables'!$K$14)),1,J3876)))</f>
        <v>1</v>
      </c>
      <c r="K3877">
        <f ca="1">IF(G3877="","",IF(C3877&lt;(G3877*(1-'inputs and tables'!$K$14)),0,IF(C3877&gt;(G3877*(1+'inputs and tables'!$K$14)),1,K3876)))</f>
        <v>1</v>
      </c>
      <c r="N3877" s="13">
        <f t="shared" si="183"/>
        <v>443936.91748533706</v>
      </c>
      <c r="O3877" s="10">
        <f ca="1">(O3876+(IF(J3876&lt;&gt;J3875,(-O3876*'inputs and tables'!$K$22-'inputs and tables'!$K$21)-O3876*'inputs and tables'!$K$22,0)*('inputs and tables'!$K$15+'inputs and tables'!$K$16)))*(IF(AND(J3876=0,'inputs and tables'!$K$16=1),(data!C3876/data!C3877-1)*'inputs and tables'!$K$18+1,1)*IF(AND(J3876=1,'inputs and tables'!$K$15=1),(data!C3877/data!C3876-1)*'inputs and tables'!$K$17+1,1))</f>
        <v>418897518.32990915</v>
      </c>
      <c r="P3877" s="10">
        <f ca="1">(P3876+(IF(K3876&lt;&gt;K3875,(-P3876*'inputs and tables'!$K$22-'inputs and tables'!$K$21)-P3876*'inputs and tables'!$K$22,0)*('inputs and tables'!$K$15+'inputs and tables'!$K$16)))*(IF(AND(K3876=0,'inputs and tables'!$K$16=1),data!C3876/data!C3877,1)*IF(AND(K3876=1,'inputs and tables'!$K$15=1),data!C3877/data!C3876,1))</f>
        <v>327413.00258458802</v>
      </c>
      <c r="R3877" s="36">
        <f ca="1">1-O3877/MAX($O$202:O3877)</f>
        <v>9.5907454230843681E-2</v>
      </c>
      <c r="S3877" s="36">
        <f>1-N3877/MAX($N$202:N3877)</f>
        <v>0</v>
      </c>
    </row>
    <row r="3878" spans="1:19" x14ac:dyDescent="0.4">
      <c r="A3878" s="17">
        <f t="shared" si="184"/>
        <v>3876</v>
      </c>
      <c r="B3878">
        <v>1755129600</v>
      </c>
      <c r="C3878">
        <v>118389.79</v>
      </c>
      <c r="D3878" s="14">
        <f t="shared" si="182"/>
        <v>45883</v>
      </c>
      <c r="F3878">
        <f ca="1">IF(A3878&lt;$F$2,"",AVERAGE(INDIRECT("C"&amp;A3878-$F$2+3):C3878))</f>
        <v>116038.35159090908</v>
      </c>
      <c r="G3878" s="2">
        <f ca="1">IF(A3878&lt;$G$2,"",IF(A3878=$G$2,AVERAGE(INDIRECT("C"&amp;A3878-$G$2+3):C3878),G3877+(2/($G$2+3))*(C3878-G3877)))</f>
        <v>115137.83574378895</v>
      </c>
      <c r="J3878">
        <f ca="1">IF(F3878="","",IF(C3878&lt;(F3878*(1-'inputs and tables'!$K$14)),0,IF(C3878&gt;(F3878*(1+'inputs and tables'!$K$14)),1,J3877)))</f>
        <v>1</v>
      </c>
      <c r="K3878">
        <f ca="1">IF(G3878="","",IF(C3878&lt;(G3878*(1-'inputs and tables'!$K$14)),0,IF(C3878&gt;(G3878*(1+'inputs and tables'!$K$14)),1,K3877)))</f>
        <v>1</v>
      </c>
      <c r="N3878" s="13">
        <f t="shared" si="183"/>
        <v>426031.12742452155</v>
      </c>
      <c r="O3878" s="10">
        <f ca="1">(O3877+(IF(J3877&lt;&gt;J3876,(-O3877*'inputs and tables'!$K$22-'inputs and tables'!$K$21)-O3877*'inputs and tables'!$K$22,0)*('inputs and tables'!$K$15+'inputs and tables'!$K$16)))*(IF(AND(J3877=0,'inputs and tables'!$K$16=1),(data!C3877/data!C3878-1)*'inputs and tables'!$K$18+1,1)*IF(AND(J3877=1,'inputs and tables'!$K$15=1),(data!C3878/data!C3877-1)*'inputs and tables'!$K$17+1,1))</f>
        <v>380881858.60268146</v>
      </c>
      <c r="P3878" s="10">
        <f ca="1">(P3877+(IF(K3877&lt;&gt;K3876,(-P3877*'inputs and tables'!$K$22-'inputs and tables'!$K$21)-P3877*'inputs and tables'!$K$22,0)*('inputs and tables'!$K$15+'inputs and tables'!$K$16)))*(IF(AND(K3877=0,'inputs and tables'!$K$16=1),data!C3877/data!C3878,1)*IF(AND(K3877=1,'inputs and tables'!$K$15=1),data!C3878/data!C3877,1))</f>
        <v>314207.09819468216</v>
      </c>
      <c r="R3878" s="36">
        <f ca="1">1-O3878/MAX($O$202:O3878)</f>
        <v>0.17795538499660901</v>
      </c>
      <c r="S3878" s="36">
        <f>1-N3878/MAX($N$202:N3878)</f>
        <v>4.033408656852E-2</v>
      </c>
    </row>
    <row r="3879" spans="1:19" x14ac:dyDescent="0.4">
      <c r="A3879" s="17">
        <f t="shared" si="184"/>
        <v>3877</v>
      </c>
      <c r="B3879">
        <v>1755216000</v>
      </c>
      <c r="C3879">
        <v>117436.96</v>
      </c>
      <c r="D3879" s="14">
        <f t="shared" si="182"/>
        <v>45884</v>
      </c>
      <c r="F3879">
        <f ca="1">IF(A3879&lt;$F$2,"",AVERAGE(INDIRECT("C"&amp;A3879-$F$2+3):C3879))</f>
        <v>116232.63886363636</v>
      </c>
      <c r="G3879" s="2">
        <f ca="1">IF(A3879&lt;$G$2,"",IF(A3879=$G$2,AVERAGE(INDIRECT("C"&amp;A3879-$G$2+3):C3879),G3878+(2/($G$2+3))*(C3879-G3878)))</f>
        <v>115235.67081852134</v>
      </c>
      <c r="J3879">
        <f ca="1">IF(F3879="","",IF(C3879&lt;(F3879*(1-'inputs and tables'!$K$14)),0,IF(C3879&gt;(F3879*(1+'inputs and tables'!$K$14)),1,J3878)))</f>
        <v>1</v>
      </c>
      <c r="K3879">
        <f ca="1">IF(G3879="","",IF(C3879&lt;(G3879*(1-'inputs and tables'!$K$14)),0,IF(C3879&gt;(G3879*(1+'inputs and tables'!$K$14)),1,K3878)))</f>
        <v>1</v>
      </c>
      <c r="N3879" s="13">
        <f t="shared" si="183"/>
        <v>422602.32466083812</v>
      </c>
      <c r="O3879" s="10">
        <f ca="1">(O3878+(IF(J3878&lt;&gt;J3877,(-O3878*'inputs and tables'!$K$22-'inputs and tables'!$K$21)-O3878*'inputs and tables'!$K$22,0)*('inputs and tables'!$K$15+'inputs and tables'!$K$16)))*(IF(AND(J3878=0,'inputs and tables'!$K$16=1),(data!C3878/data!C3879-1)*'inputs and tables'!$K$18+1,1)*IF(AND(J3878=1,'inputs and tables'!$K$15=1),(data!C3879/data!C3878-1)*'inputs and tables'!$K$17+1,1))</f>
        <v>373984640.20236266</v>
      </c>
      <c r="P3879" s="10">
        <f ca="1">(P3878+(IF(K3878&lt;&gt;K3877,(-P3878*'inputs and tables'!$K$22-'inputs and tables'!$K$21)-P3878*'inputs and tables'!$K$22,0)*('inputs and tables'!$K$15+'inputs and tables'!$K$16)))*(IF(AND(K3878=0,'inputs and tables'!$K$16=1),data!C3878/data!C3879,1)*IF(AND(K3878=1,'inputs and tables'!$K$15=1),data!C3879/data!C3878,1))</f>
        <v>311678.28258167329</v>
      </c>
      <c r="R3879" s="36">
        <f ca="1">1-O3879/MAX($O$202:O3879)</f>
        <v>0.19284142148384131</v>
      </c>
      <c r="S3879" s="36">
        <f>1-N3879/MAX($N$202:N3879)</f>
        <v>4.8057712670863006E-2</v>
      </c>
    </row>
    <row r="3880" spans="1:19" x14ac:dyDescent="0.4">
      <c r="A3880" s="17">
        <f t="shared" si="184"/>
        <v>3878</v>
      </c>
      <c r="B3880">
        <v>1755302400</v>
      </c>
      <c r="C3880">
        <v>117455.67999999999</v>
      </c>
      <c r="D3880" s="14">
        <f t="shared" si="182"/>
        <v>45885</v>
      </c>
      <c r="F3880">
        <f ca="1">IF(A3880&lt;$F$2,"",AVERAGE(INDIRECT("C"&amp;A3880-$F$2+3):C3880))</f>
        <v>116410.52181818182</v>
      </c>
      <c r="G3880" s="2">
        <f ca="1">IF(A3880&lt;$G$2,"",IF(A3880=$G$2,AVERAGE(INDIRECT("C"&amp;A3880-$G$2+3):C3880),G3879+(2/($G$2+3))*(C3880-G3879)))</f>
        <v>115330.13929432894</v>
      </c>
      <c r="J3880">
        <f ca="1">IF(F3880="","",IF(C3880&lt;(F3880*(1-'inputs and tables'!$K$14)),0,IF(C3880&gt;(F3880*(1+'inputs and tables'!$K$14)),1,J3879)))</f>
        <v>1</v>
      </c>
      <c r="K3880">
        <f ca="1">IF(G3880="","",IF(C3880&lt;(G3880*(1-'inputs and tables'!$K$14)),0,IF(C3880&gt;(G3880*(1+'inputs and tables'!$K$14)),1,K3879)))</f>
        <v>1</v>
      </c>
      <c r="N3880" s="13">
        <f t="shared" si="183"/>
        <v>422669.68944546505</v>
      </c>
      <c r="O3880" s="10">
        <f ca="1">(O3879+(IF(J3879&lt;&gt;J3878,(-O3879*'inputs and tables'!$K$22-'inputs and tables'!$K$21)-O3879*'inputs and tables'!$K$22,0)*('inputs and tables'!$K$15+'inputs and tables'!$K$16)))*(IF(AND(J3879=0,'inputs and tables'!$K$16=1),(data!C3879/data!C3880-1)*'inputs and tables'!$K$18+1,1)*IF(AND(J3879=1,'inputs and tables'!$K$15=1),(data!C3880/data!C3879-1)*'inputs and tables'!$K$17+1,1))</f>
        <v>374118773.72425646</v>
      </c>
      <c r="P3880" s="10">
        <f ca="1">(P3879+(IF(K3879&lt;&gt;K3878,(-P3879*'inputs and tables'!$K$22-'inputs and tables'!$K$21)-P3879*'inputs and tables'!$K$22,0)*('inputs and tables'!$K$15+'inputs and tables'!$K$16)))*(IF(AND(K3879=0,'inputs and tables'!$K$16=1),data!C3879/data!C3880,1)*IF(AND(K3879=1,'inputs and tables'!$K$15=1),data!C3880/data!C3879,1))</f>
        <v>311727.96555584023</v>
      </c>
      <c r="R3880" s="36">
        <f ca="1">1-O3880/MAX($O$202:O3880)</f>
        <v>0.19255192557618961</v>
      </c>
      <c r="S3880" s="36">
        <f>1-N3880/MAX($N$202:N3880)</f>
        <v>4.7905968623513817E-2</v>
      </c>
    </row>
    <row r="3881" spans="1:19" x14ac:dyDescent="0.4">
      <c r="A3881" s="17">
        <f t="shared" si="184"/>
        <v>3879</v>
      </c>
      <c r="B3881">
        <v>1755388800</v>
      </c>
      <c r="C3881">
        <v>117488.6</v>
      </c>
      <c r="D3881" s="14">
        <f t="shared" si="182"/>
        <v>45886</v>
      </c>
      <c r="F3881">
        <f ca="1">IF(A3881&lt;$F$2,"",AVERAGE(INDIRECT("C"&amp;A3881-$F$2+3):C3881))</f>
        <v>116625.52181818179</v>
      </c>
      <c r="G3881" s="2">
        <f ca="1">IF(A3881&lt;$G$2,"",IF(A3881=$G$2,AVERAGE(INDIRECT("C"&amp;A3881-$G$2+3):C3881),G3880+(2/($G$2+3))*(C3881-G3880)))</f>
        <v>115421.98868605962</v>
      </c>
      <c r="J3881">
        <f ca="1">IF(F3881="","",IF(C3881&lt;(F3881*(1-'inputs and tables'!$K$14)),0,IF(C3881&gt;(F3881*(1+'inputs and tables'!$K$14)),1,J3880)))</f>
        <v>1</v>
      </c>
      <c r="K3881">
        <f ca="1">IF(G3881="","",IF(C3881&lt;(G3881*(1-'inputs and tables'!$K$14)),0,IF(C3881&gt;(G3881*(1+'inputs and tables'!$K$14)),1,K3880)))</f>
        <v>1</v>
      </c>
      <c r="N3881" s="13">
        <f t="shared" si="183"/>
        <v>422788.1535859523</v>
      </c>
      <c r="O3881" s="10">
        <f ca="1">(O3880+(IF(J3880&lt;&gt;J3879,(-O3880*'inputs and tables'!$K$22-'inputs and tables'!$K$21)-O3880*'inputs and tables'!$K$22,0)*('inputs and tables'!$K$15+'inputs and tables'!$K$16)))*(IF(AND(J3880=0,'inputs and tables'!$K$16=1),(data!C3880/data!C3881-1)*'inputs and tables'!$K$18+1,1)*IF(AND(J3880=1,'inputs and tables'!$K$15=1),(data!C3881/data!C3880-1)*'inputs and tables'!$K$17+1,1))</f>
        <v>374354700.82092613</v>
      </c>
      <c r="P3881" s="10">
        <f ca="1">(P3880+(IF(K3880&lt;&gt;K3879,(-P3880*'inputs and tables'!$K$22-'inputs and tables'!$K$21)-P3880*'inputs and tables'!$K$22,0)*('inputs and tables'!$K$15+'inputs and tables'!$K$16)))*(IF(AND(K3880=0,'inputs and tables'!$K$16=1),data!C3880/data!C3881,1)*IF(AND(K3880=1,'inputs and tables'!$K$15=1),data!C3881/data!C3880,1))</f>
        <v>311815.3354014373</v>
      </c>
      <c r="R3881" s="36">
        <f ca="1">1-O3881/MAX($O$202:O3881)</f>
        <v>0.19204273199038269</v>
      </c>
      <c r="S3881" s="36">
        <f>1-N3881/MAX($N$202:N3881)</f>
        <v>4.7639119582982836E-2</v>
      </c>
    </row>
    <row r="3882" spans="1:19" x14ac:dyDescent="0.4">
      <c r="A3882" s="17">
        <f t="shared" si="184"/>
        <v>3880</v>
      </c>
      <c r="B3882">
        <v>1755475200</v>
      </c>
      <c r="C3882">
        <v>116286.76</v>
      </c>
      <c r="D3882" s="14">
        <f t="shared" si="182"/>
        <v>45887</v>
      </c>
      <c r="F3882">
        <f ca="1">IF(A3882&lt;$F$2,"",AVERAGE(INDIRECT("C"&amp;A3882-$F$2+3):C3882))</f>
        <v>116808.25159090906</v>
      </c>
      <c r="G3882" s="2">
        <f ca="1">IF(A3882&lt;$G$2,"",IF(A3882=$G$2,AVERAGE(INDIRECT("C"&amp;A3882-$G$2+3):C3882),G3881+(2/($G$2+3))*(C3882-G3881)))</f>
        <v>115458.78746537623</v>
      </c>
      <c r="J3882">
        <f ca="1">IF(F3882="","",IF(C3882&lt;(F3882*(1-'inputs and tables'!$K$14)),0,IF(C3882&gt;(F3882*(1+'inputs and tables'!$K$14)),1,J3881)))</f>
        <v>0</v>
      </c>
      <c r="K3882">
        <f ca="1">IF(G3882="","",IF(C3882&lt;(G3882*(1-'inputs and tables'!$K$14)),0,IF(C3882&gt;(G3882*(1+'inputs and tables'!$K$14)),1,K3881)))</f>
        <v>1</v>
      </c>
      <c r="N3882" s="13">
        <f t="shared" si="183"/>
        <v>418463.27683615917</v>
      </c>
      <c r="O3882" s="10">
        <f ca="1">(O3881+(IF(J3881&lt;&gt;J3880,(-O3881*'inputs and tables'!$K$22-'inputs and tables'!$K$21)-O3881*'inputs and tables'!$K$22,0)*('inputs and tables'!$K$15+'inputs and tables'!$K$16)))*(IF(AND(J3881=0,'inputs and tables'!$K$16=1),(data!C3881/data!C3882-1)*'inputs and tables'!$K$18+1,1)*IF(AND(J3881=1,'inputs and tables'!$K$15=1),(data!C3882/data!C3881-1)*'inputs and tables'!$K$17+1,1))</f>
        <v>365738481.70964289</v>
      </c>
      <c r="P3882" s="10">
        <f ca="1">(P3881+(IF(K3881&lt;&gt;K3880,(-P3881*'inputs and tables'!$K$22-'inputs and tables'!$K$21)-P3881*'inputs and tables'!$K$22,0)*('inputs and tables'!$K$15+'inputs and tables'!$K$16)))*(IF(AND(K3881=0,'inputs and tables'!$K$16=1),data!C3881/data!C3882,1)*IF(AND(K3881=1,'inputs and tables'!$K$15=1),data!C3882/data!C3881,1))</f>
        <v>308625.64599583653</v>
      </c>
      <c r="R3882" s="36">
        <f ca="1">1-O3882/MAX($O$202:O3882)</f>
        <v>0.21063883039240261</v>
      </c>
      <c r="S3882" s="36">
        <f>1-N3882/MAX($N$202:N3882)</f>
        <v>5.738121711857691E-2</v>
      </c>
    </row>
    <row r="3883" spans="1:19" x14ac:dyDescent="0.4">
      <c r="A3883" s="17">
        <f t="shared" si="184"/>
        <v>3881</v>
      </c>
      <c r="B3883">
        <v>1755561600</v>
      </c>
      <c r="C3883">
        <v>112856.19</v>
      </c>
      <c r="D3883" s="14">
        <f t="shared" si="182"/>
        <v>45888</v>
      </c>
      <c r="F3883">
        <f ca="1">IF(A3883&lt;$F$2,"",AVERAGE(INDIRECT("C"&amp;A3883-$F$2+3):C3883))</f>
        <v>116890.93818181817</v>
      </c>
      <c r="G3883" s="2">
        <f ca="1">IF(A3883&lt;$G$2,"",IF(A3883=$G$2,AVERAGE(INDIRECT("C"&amp;A3883-$G$2+3):C3883),G3882+(2/($G$2+3))*(C3883-G3882)))</f>
        <v>115348.03863706235</v>
      </c>
      <c r="J3883">
        <f ca="1">IF(F3883="","",IF(C3883&lt;(F3883*(1-'inputs and tables'!$K$14)),0,IF(C3883&gt;(F3883*(1+'inputs and tables'!$K$14)),1,J3882)))</f>
        <v>0</v>
      </c>
      <c r="K3883">
        <f ca="1">IF(G3883="","",IF(C3883&lt;(G3883*(1-'inputs and tables'!$K$14)),0,IF(C3883&gt;(G3883*(1+'inputs and tables'!$K$14)),1,K3882)))</f>
        <v>0</v>
      </c>
      <c r="N3883" s="13">
        <f t="shared" si="183"/>
        <v>406118.2122422551</v>
      </c>
      <c r="O3883" s="10">
        <f ca="1">(O3882+(IF(J3882&lt;&gt;J3881,(-O3882*'inputs and tables'!$K$22-'inputs and tables'!$K$21)-O3882*'inputs and tables'!$K$22,0)*('inputs and tables'!$K$15+'inputs and tables'!$K$16)))*(IF(AND(J3882=0,'inputs and tables'!$K$16=1),(data!C3882/data!C3883-1)*'inputs and tables'!$K$18+1,1)*IF(AND(J3882=1,'inputs and tables'!$K$15=1),(data!C3883/data!C3882-1)*'inputs and tables'!$K$17+1,1))</f>
        <v>376102382.68049777</v>
      </c>
      <c r="P3883" s="10">
        <f ca="1">(P3882+(IF(K3882&lt;&gt;K3881,(-P3882*'inputs and tables'!$K$22-'inputs and tables'!$K$21)-P3882*'inputs and tables'!$K$22,0)*('inputs and tables'!$K$15+'inputs and tables'!$K$16)))*(IF(AND(K3882=0,'inputs and tables'!$K$16=1),data!C3882/data!C3883,1)*IF(AND(K3882=1,'inputs and tables'!$K$15=1),data!C3883/data!C3882,1))</f>
        <v>299520.89595908311</v>
      </c>
      <c r="R3883" s="36">
        <f ca="1">1-O3883/MAX($O$202:O3883)</f>
        <v>0.18827076850892255</v>
      </c>
      <c r="S3883" s="36">
        <f>1-N3883/MAX($N$202:N3883)</f>
        <v>8.5189367573448305E-2</v>
      </c>
    </row>
    <row r="3884" spans="1:19" x14ac:dyDescent="0.4">
      <c r="A3884" s="17">
        <f t="shared" si="184"/>
        <v>3882</v>
      </c>
      <c r="B3884">
        <v>1755648000</v>
      </c>
      <c r="C3884">
        <v>114276</v>
      </c>
      <c r="D3884" s="14">
        <f t="shared" si="182"/>
        <v>45889</v>
      </c>
      <c r="F3884">
        <f ca="1">IF(A3884&lt;$F$2,"",AVERAGE(INDIRECT("C"&amp;A3884-$F$2+3):C3884))</f>
        <v>117027.4418181818</v>
      </c>
      <c r="G3884" s="2">
        <f ca="1">IF(A3884&lt;$G$2,"",IF(A3884=$G$2,AVERAGE(INDIRECT("C"&amp;A3884-$G$2+3):C3884),G3883+(2/($G$2+3))*(C3884-G3883)))</f>
        <v>115302.41997165544</v>
      </c>
      <c r="J3884">
        <f ca="1">IF(F3884="","",IF(C3884&lt;(F3884*(1-'inputs and tables'!$K$14)),0,IF(C3884&gt;(F3884*(1+'inputs and tables'!$K$14)),1,J3883)))</f>
        <v>0</v>
      </c>
      <c r="K3884">
        <f ca="1">IF(G3884="","",IF(C3884&lt;(G3884*(1-'inputs and tables'!$K$14)),0,IF(C3884&gt;(G3884*(1+'inputs and tables'!$K$14)),1,K3883)))</f>
        <v>0</v>
      </c>
      <c r="N3884" s="13">
        <f t="shared" si="183"/>
        <v>411227.46410450275</v>
      </c>
      <c r="O3884" s="10">
        <f ca="1">(O3883+(IF(J3883&lt;&gt;J3882,(-O3883*'inputs and tables'!$K$22-'inputs and tables'!$K$21)-O3883*'inputs and tables'!$K$22,0)*('inputs and tables'!$K$15+'inputs and tables'!$K$16)))*(IF(AND(J3883=0,'inputs and tables'!$K$16=1),(data!C3883/data!C3884-1)*'inputs and tables'!$K$18+1,1)*IF(AND(J3883=1,'inputs and tables'!$K$15=1),(data!C3884/data!C3883-1)*'inputs and tables'!$K$17+1,1))</f>
        <v>371429538.65416157</v>
      </c>
      <c r="P3884" s="10">
        <f ca="1">(P3883+(IF(K3883&lt;&gt;K3882,(-P3883*'inputs and tables'!$K$22-'inputs and tables'!$K$21)-P3883*'inputs and tables'!$K$22,0)*('inputs and tables'!$K$15+'inputs and tables'!$K$16)))*(IF(AND(K3883=0,'inputs and tables'!$K$16=1),data!C3883/data!C3884,1)*IF(AND(K3883=1,'inputs and tables'!$K$15=1),data!C3884/data!C3883,1))</f>
        <v>295207.93140328553</v>
      </c>
      <c r="R3884" s="36">
        <f ca="1">1-O3884/MAX($O$202:O3884)</f>
        <v>0.1983560119560448</v>
      </c>
      <c r="S3884" s="36">
        <f>1-N3884/MAX($N$202:N3884)</f>
        <v>7.3680408392515995E-2</v>
      </c>
    </row>
    <row r="3885" spans="1:19" x14ac:dyDescent="0.4">
      <c r="A3885" s="17">
        <f t="shared" si="184"/>
        <v>3883</v>
      </c>
      <c r="B3885">
        <v>1755734400</v>
      </c>
      <c r="C3885">
        <v>112480.3</v>
      </c>
      <c r="D3885" s="14">
        <f t="shared" si="182"/>
        <v>45890</v>
      </c>
      <c r="F3885">
        <f ca="1">IF(A3885&lt;$F$2,"",AVERAGE(INDIRECT("C"&amp;A3885-$F$2+3):C3885))</f>
        <v>117107.49318181818</v>
      </c>
      <c r="G3885" s="2">
        <f ca="1">IF(A3885&lt;$G$2,"",IF(A3885=$G$2,AVERAGE(INDIRECT("C"&amp;A3885-$G$2+3):C3885),G3884+(2/($G$2+3))*(C3885-G3884)))</f>
        <v>115182.32976009564</v>
      </c>
      <c r="J3885">
        <f ca="1">IF(F3885="","",IF(C3885&lt;(F3885*(1-'inputs and tables'!$K$14)),0,IF(C3885&gt;(F3885*(1+'inputs and tables'!$K$14)),1,J3884)))</f>
        <v>0</v>
      </c>
      <c r="K3885">
        <f ca="1">IF(G3885="","",IF(C3885&lt;(G3885*(1-'inputs and tables'!$K$14)),0,IF(C3885&gt;(G3885*(1+'inputs and tables'!$K$14)),1,K3884)))</f>
        <v>0</v>
      </c>
      <c r="N3885" s="13">
        <f t="shared" si="183"/>
        <v>404765.55471589573</v>
      </c>
      <c r="O3885" s="10">
        <f ca="1">(O3884+(IF(J3884&lt;&gt;J3883,(-O3884*'inputs and tables'!$K$22-'inputs and tables'!$K$21)-O3884*'inputs and tables'!$K$22,0)*('inputs and tables'!$K$15+'inputs and tables'!$K$16)))*(IF(AND(J3884=0,'inputs and tables'!$K$16=1),(data!C3884/data!C3885-1)*'inputs and tables'!$K$18+1,1)*IF(AND(J3884=1,'inputs and tables'!$K$15=1),(data!C3885/data!C3884-1)*'inputs and tables'!$K$17+1,1))</f>
        <v>377359252.76908904</v>
      </c>
      <c r="P3885" s="10">
        <f ca="1">(P3884+(IF(K3884&lt;&gt;K3883,(-P3884*'inputs and tables'!$K$22-'inputs and tables'!$K$21)-P3884*'inputs and tables'!$K$22,0)*('inputs and tables'!$K$15+'inputs and tables'!$K$16)))*(IF(AND(K3884=0,'inputs and tables'!$K$16=1),data!C3884/data!C3885,1)*IF(AND(K3884=1,'inputs and tables'!$K$15=1),data!C3885/data!C3884,1))</f>
        <v>299920.80007825239</v>
      </c>
      <c r="R3885" s="36">
        <f ca="1">1-O3885/MAX($O$202:O3885)</f>
        <v>0.18555810770676273</v>
      </c>
      <c r="S3885" s="36">
        <f>1-N3885/MAX($N$202:N3885)</f>
        <v>8.8236326438733581E-2</v>
      </c>
    </row>
    <row r="3886" spans="1:19" x14ac:dyDescent="0.4">
      <c r="A3886" s="17">
        <f t="shared" si="184"/>
        <v>3884</v>
      </c>
      <c r="B3886">
        <v>1755820800</v>
      </c>
      <c r="C3886">
        <v>116908.68</v>
      </c>
      <c r="D3886" s="14">
        <f t="shared" si="182"/>
        <v>45891</v>
      </c>
      <c r="F3886">
        <f ca="1">IF(A3886&lt;$F$2,"",AVERAGE(INDIRECT("C"&amp;A3886-$F$2+3):C3886))</f>
        <v>117235.35295454544</v>
      </c>
      <c r="G3886" s="2">
        <f ca="1">IF(A3886&lt;$G$2,"",IF(A3886=$G$2,AVERAGE(INDIRECT("C"&amp;A3886-$G$2+3):C3886),G3885+(2/($G$2+3))*(C3886-G3885)))</f>
        <v>115255.791472432</v>
      </c>
      <c r="J3886">
        <f ca="1">IF(F3886="","",IF(C3886&lt;(F3886*(1-'inputs and tables'!$K$14)),0,IF(C3886&gt;(F3886*(1+'inputs and tables'!$K$14)),1,J3885)))</f>
        <v>0</v>
      </c>
      <c r="K3886">
        <f ca="1">IF(G3886="","",IF(C3886&lt;(G3886*(1-'inputs and tables'!$K$14)),0,IF(C3886&gt;(G3886*(1+'inputs and tables'!$K$14)),1,K3885)))</f>
        <v>1</v>
      </c>
      <c r="N3886" s="13">
        <f t="shared" si="183"/>
        <v>420701.28468098986</v>
      </c>
      <c r="O3886" s="10">
        <f ca="1">(O3885+(IF(J3885&lt;&gt;J3884,(-O3885*'inputs and tables'!$K$22-'inputs and tables'!$K$21)-O3885*'inputs and tables'!$K$22,0)*('inputs and tables'!$K$15+'inputs and tables'!$K$16)))*(IF(AND(J3885=0,'inputs and tables'!$K$16=1),(data!C3885/data!C3886-1)*'inputs and tables'!$K$18+1,1)*IF(AND(J3885=1,'inputs and tables'!$K$15=1),(data!C3886/data!C3885-1)*'inputs and tables'!$K$17+1,1))</f>
        <v>363065274.18873405</v>
      </c>
      <c r="P3886" s="10">
        <f ca="1">(P3885+(IF(K3885&lt;&gt;K3884,(-P3885*'inputs and tables'!$K$22-'inputs and tables'!$K$21)-P3885*'inputs and tables'!$K$22,0)*('inputs and tables'!$K$15+'inputs and tables'!$K$16)))*(IF(AND(K3885=0,'inputs and tables'!$K$16=1),data!C3885/data!C3886,1)*IF(AND(K3885=1,'inputs and tables'!$K$15=1),data!C3886/data!C3885,1))</f>
        <v>288560.11007088487</v>
      </c>
      <c r="R3886" s="36">
        <f ca="1">1-O3886/MAX($O$202:O3886)</f>
        <v>0.21640832504728458</v>
      </c>
      <c r="S3886" s="36">
        <f>1-N3886/MAX($N$202:N3886)</f>
        <v>5.2339942656638105E-2</v>
      </c>
    </row>
    <row r="3887" spans="1:19" x14ac:dyDescent="0.4">
      <c r="A3887" s="17">
        <f t="shared" si="184"/>
        <v>3885</v>
      </c>
      <c r="B3887">
        <v>1755907200</v>
      </c>
      <c r="C3887">
        <v>115383.87</v>
      </c>
      <c r="D3887" s="14">
        <f t="shared" si="182"/>
        <v>45892</v>
      </c>
      <c r="F3887">
        <f ca="1">IF(A3887&lt;$F$2,"",AVERAGE(INDIRECT("C"&amp;A3887-$F$2+3):C3887))</f>
        <v>117220.63863636363</v>
      </c>
      <c r="G3887" s="2">
        <f ca="1">IF(A3887&lt;$G$2,"",IF(A3887=$G$2,AVERAGE(INDIRECT("C"&amp;A3887-$G$2+3):C3887),G3886+(2/($G$2+3))*(C3887-G3886)))</f>
        <v>115261.24162254127</v>
      </c>
      <c r="J3887">
        <f ca="1">IF(F3887="","",IF(C3887&lt;(F3887*(1-'inputs and tables'!$K$14)),0,IF(C3887&gt;(F3887*(1+'inputs and tables'!$K$14)),1,J3886)))</f>
        <v>0</v>
      </c>
      <c r="K3887">
        <f ca="1">IF(G3887="","",IF(C3887&lt;(G3887*(1-'inputs and tables'!$K$14)),0,IF(C3887&gt;(G3887*(1+'inputs and tables'!$K$14)),1,K3886)))</f>
        <v>1</v>
      </c>
      <c r="N3887" s="13">
        <f t="shared" si="183"/>
        <v>415214.18546907144</v>
      </c>
      <c r="O3887" s="10">
        <f ca="1">(O3886+(IF(J3886&lt;&gt;J3885,(-O3886*'inputs and tables'!$K$22-'inputs and tables'!$K$21)-O3886*'inputs and tables'!$K$22,0)*('inputs and tables'!$K$15+'inputs and tables'!$K$16)))*(IF(AND(J3886=0,'inputs and tables'!$K$16=1),(data!C3886/data!C3887-1)*'inputs and tables'!$K$18+1,1)*IF(AND(J3886=1,'inputs and tables'!$K$15=1),(data!C3887/data!C3886-1)*'inputs and tables'!$K$17+1,1))</f>
        <v>367863220.04317385</v>
      </c>
      <c r="P3887" s="10">
        <f ca="1">(P3886+(IF(K3886&lt;&gt;K3885,(-P3886*'inputs and tables'!$K$22-'inputs and tables'!$K$21)-P3886*'inputs and tables'!$K$22,0)*('inputs and tables'!$K$15+'inputs and tables'!$K$16)))*(IF(AND(K3886=0,'inputs and tables'!$K$16=1),data!C3886/data!C3887,1)*IF(AND(K3886=1,'inputs and tables'!$K$15=1),data!C3887/data!C3886,1))</f>
        <v>284226.9013998743</v>
      </c>
      <c r="R3887" s="36">
        <f ca="1">1-O3887/MAX($O$202:O3887)</f>
        <v>0.20605307849605825</v>
      </c>
      <c r="S3887" s="36">
        <f>1-N3887/MAX($N$202:N3887)</f>
        <v>6.4700030308279866E-2</v>
      </c>
    </row>
    <row r="3888" spans="1:19" x14ac:dyDescent="0.4">
      <c r="A3888" s="17">
        <f t="shared" si="184"/>
        <v>3886</v>
      </c>
      <c r="B3888">
        <v>1755993600</v>
      </c>
      <c r="C3888">
        <v>113478</v>
      </c>
      <c r="D3888" s="14">
        <f t="shared" si="182"/>
        <v>45893</v>
      </c>
      <c r="F3888">
        <f ca="1">IF(A3888&lt;$F$2,"",AVERAGE(INDIRECT("C"&amp;A3888-$F$2+3):C3888))</f>
        <v>117127.36227272726</v>
      </c>
      <c r="G3888" s="2">
        <f ca="1">IF(A3888&lt;$G$2,"",IF(A3888=$G$2,AVERAGE(INDIRECT("C"&amp;A3888-$G$2+3):C3888),G3887+(2/($G$2+3))*(C3888-G3887)))</f>
        <v>115185.35900030547</v>
      </c>
      <c r="J3888">
        <f ca="1">IF(F3888="","",IF(C3888&lt;(F3888*(1-'inputs and tables'!$K$14)),0,IF(C3888&gt;(F3888*(1+'inputs and tables'!$K$14)),1,J3887)))</f>
        <v>0</v>
      </c>
      <c r="K3888">
        <f ca="1">IF(G3888="","",IF(C3888&lt;(G3888*(1-'inputs and tables'!$K$14)),0,IF(C3888&gt;(G3888*(1+'inputs and tables'!$K$14)),1,K3887)))</f>
        <v>0</v>
      </c>
      <c r="N3888" s="13">
        <f t="shared" si="183"/>
        <v>408355.82424700516</v>
      </c>
      <c r="O3888" s="10">
        <f ca="1">(O3887+(IF(J3887&lt;&gt;J3886,(-O3887*'inputs and tables'!$K$22-'inputs and tables'!$K$21)-O3887*'inputs and tables'!$K$22,0)*('inputs and tables'!$K$15+'inputs and tables'!$K$16)))*(IF(AND(J3887=0,'inputs and tables'!$K$16=1),(data!C3887/data!C3888-1)*'inputs and tables'!$K$18+1,1)*IF(AND(J3887=1,'inputs and tables'!$K$15=1),(data!C3888/data!C3887-1)*'inputs and tables'!$K$17+1,1))</f>
        <v>374041505.48337972</v>
      </c>
      <c r="P3888" s="10">
        <f ca="1">(P3887+(IF(K3887&lt;&gt;K3886,(-P3887*'inputs and tables'!$K$22-'inputs and tables'!$K$21)-P3887*'inputs and tables'!$K$22,0)*('inputs and tables'!$K$15+'inputs and tables'!$K$16)))*(IF(AND(K3887=0,'inputs and tables'!$K$16=1),data!C3887/data!C3888,1)*IF(AND(K3887=1,'inputs and tables'!$K$15=1),data!C3888/data!C3887,1))</f>
        <v>279532.14185877918</v>
      </c>
      <c r="R3888" s="36">
        <f ca="1">1-O3888/MAX($O$202:O3888)</f>
        <v>0.19271869104398198</v>
      </c>
      <c r="S3888" s="36">
        <f>1-N3888/MAX($N$202:N3888)</f>
        <v>8.0148984769907394E-2</v>
      </c>
    </row>
    <row r="3889" spans="1:19" x14ac:dyDescent="0.4">
      <c r="A3889" s="17">
        <f t="shared" si="184"/>
        <v>3887</v>
      </c>
      <c r="B3889">
        <v>1756080000</v>
      </c>
      <c r="C3889">
        <v>110127.74</v>
      </c>
      <c r="D3889" s="14">
        <f t="shared" si="182"/>
        <v>45894</v>
      </c>
      <c r="F3889">
        <f ca="1">IF(A3889&lt;$F$2,"",AVERAGE(INDIRECT("C"&amp;A3889-$F$2+3):C3889))</f>
        <v>116960.43250000001</v>
      </c>
      <c r="G3889" s="2">
        <f ca="1">IF(A3889&lt;$G$2,"",IF(A3889=$G$2,AVERAGE(INDIRECT("C"&amp;A3889-$G$2+3):C3889),G3888+(2/($G$2+3))*(C3889-G3888)))</f>
        <v>114970.14117050525</v>
      </c>
      <c r="J3889">
        <f ca="1">IF(F3889="","",IF(C3889&lt;(F3889*(1-'inputs and tables'!$K$14)),0,IF(C3889&gt;(F3889*(1+'inputs and tables'!$K$14)),1,J3888)))</f>
        <v>0</v>
      </c>
      <c r="K3889">
        <f ca="1">IF(G3889="","",IF(C3889&lt;(G3889*(1-'inputs and tables'!$K$14)),0,IF(C3889&gt;(G3889*(1+'inputs and tables'!$K$14)),1,K3888)))</f>
        <v>0</v>
      </c>
      <c r="N3889" s="13">
        <f t="shared" si="183"/>
        <v>396299.7588974064</v>
      </c>
      <c r="O3889" s="10">
        <f ca="1">(O3888+(IF(J3888&lt;&gt;J3887,(-O3888*'inputs and tables'!$K$22-'inputs and tables'!$K$21)-O3888*'inputs and tables'!$K$22,0)*('inputs and tables'!$K$15+'inputs and tables'!$K$16)))*(IF(AND(J3888=0,'inputs and tables'!$K$16=1),(data!C3888/data!C3889-1)*'inputs and tables'!$K$18+1,1)*IF(AND(J3888=1,'inputs and tables'!$K$15=1),(data!C3889/data!C3888-1)*'inputs and tables'!$K$17+1,1))</f>
        <v>385420439.56629783</v>
      </c>
      <c r="P3889" s="10">
        <f ca="1">(P3888+(IF(K3888&lt;&gt;K3887,(-P3888*'inputs and tables'!$K$22-'inputs and tables'!$K$21)-P3888*'inputs and tables'!$K$22,0)*('inputs and tables'!$K$15+'inputs and tables'!$K$16)))*(IF(AND(K3888=0,'inputs and tables'!$K$16=1),data!C3888/data!C3889,1)*IF(AND(K3888=1,'inputs and tables'!$K$15=1),data!C3889/data!C3888,1))</f>
        <v>287459.87974567391</v>
      </c>
      <c r="R3889" s="36">
        <f ca="1">1-O3889/MAX($O$202:O3889)</f>
        <v>0.1681599170407837</v>
      </c>
      <c r="S3889" s="36">
        <f>1-N3889/MAX($N$202:N3889)</f>
        <v>0.10730614353446755</v>
      </c>
    </row>
    <row r="3890" spans="1:19" x14ac:dyDescent="0.4">
      <c r="A3890" s="17">
        <f t="shared" si="184"/>
        <v>3888</v>
      </c>
      <c r="B3890">
        <v>1756166400</v>
      </c>
      <c r="C3890">
        <v>111788.01</v>
      </c>
      <c r="D3890" s="14">
        <f t="shared" si="182"/>
        <v>45895</v>
      </c>
      <c r="F3890">
        <f ca="1">IF(A3890&lt;$F$2,"",AVERAGE(INDIRECT("C"&amp;A3890-$F$2+3):C3890))</f>
        <v>116793.55068181819</v>
      </c>
      <c r="G3890" s="2">
        <f ca="1">IF(A3890&lt;$G$2,"",IF(A3890=$G$2,AVERAGE(INDIRECT("C"&amp;A3890-$G$2+3):C3890),G3889+(2/($G$2+3))*(C3890-G3889)))</f>
        <v>114834.73133346246</v>
      </c>
      <c r="J3890">
        <f ca="1">IF(F3890="","",IF(C3890&lt;(F3890*(1-'inputs and tables'!$K$14)),0,IF(C3890&gt;(F3890*(1+'inputs and tables'!$K$14)),1,J3889)))</f>
        <v>0</v>
      </c>
      <c r="K3890">
        <f ca="1">IF(G3890="","",IF(C3890&lt;(G3890*(1-'inputs and tables'!$K$14)),0,IF(C3890&gt;(G3890*(1+'inputs and tables'!$K$14)),1,K3889)))</f>
        <v>0</v>
      </c>
      <c r="N3890" s="13">
        <f t="shared" si="183"/>
        <v>402274.31717586191</v>
      </c>
      <c r="O3890" s="10">
        <f ca="1">(O3889+(IF(J3889&lt;&gt;J3888,(-O3889*'inputs and tables'!$K$22-'inputs and tables'!$K$21)-O3889*'inputs and tables'!$K$22,0)*('inputs and tables'!$K$15+'inputs and tables'!$K$16)))*(IF(AND(J3889=0,'inputs and tables'!$K$16=1),(data!C3889/data!C3890-1)*'inputs and tables'!$K$18+1,1)*IF(AND(J3889=1,'inputs and tables'!$K$15=1),(data!C3890/data!C3889-1)*'inputs and tables'!$K$17+1,1))</f>
        <v>379696194.24518752</v>
      </c>
      <c r="P3890" s="10">
        <f ca="1">(P3889+(IF(K3889&lt;&gt;K3888,(-P3889*'inputs and tables'!$K$22-'inputs and tables'!$K$21)-P3889*'inputs and tables'!$K$22,0)*('inputs and tables'!$K$15+'inputs and tables'!$K$16)))*(IF(AND(K3889=0,'inputs and tables'!$K$16=1),data!C3889/data!C3890,1)*IF(AND(K3889=1,'inputs and tables'!$K$15=1),data!C3890/data!C3889,1))</f>
        <v>283190.53981784673</v>
      </c>
      <c r="R3890" s="36">
        <f ca="1">1-O3890/MAX($O$202:O3890)</f>
        <v>0.18051436484368033</v>
      </c>
      <c r="S3890" s="36">
        <f>1-N3890/MAX($N$202:N3890)</f>
        <v>9.3848019095756463E-2</v>
      </c>
    </row>
    <row r="3891" spans="1:19" x14ac:dyDescent="0.4">
      <c r="A3891" s="17">
        <f t="shared" si="184"/>
        <v>3889</v>
      </c>
      <c r="B3891">
        <v>1756252800</v>
      </c>
      <c r="C3891">
        <v>111253.21</v>
      </c>
      <c r="D3891" s="14">
        <f t="shared" si="182"/>
        <v>45896</v>
      </c>
      <c r="F3891">
        <f ca="1">IF(A3891&lt;$F$2,"",AVERAGE(INDIRECT("C"&amp;A3891-$F$2+3):C3891))</f>
        <v>116597.85750000001</v>
      </c>
      <c r="G3891" s="2">
        <f ca="1">IF(A3891&lt;$G$2,"",IF(A3891=$G$2,AVERAGE(INDIRECT("C"&amp;A3891-$G$2+3):C3891),G3890+(2/($G$2+3))*(C3891-G3890)))</f>
        <v>114682.3261703364</v>
      </c>
      <c r="J3891">
        <f ca="1">IF(F3891="","",IF(C3891&lt;(F3891*(1-'inputs and tables'!$K$14)),0,IF(C3891&gt;(F3891*(1+'inputs and tables'!$K$14)),1,J3890)))</f>
        <v>0</v>
      </c>
      <c r="K3891">
        <f ca="1">IF(G3891="","",IF(C3891&lt;(G3891*(1-'inputs and tables'!$K$14)),0,IF(C3891&gt;(G3891*(1+'inputs and tables'!$K$14)),1,K3890)))</f>
        <v>0</v>
      </c>
      <c r="N3891" s="13">
        <f t="shared" si="183"/>
        <v>400349.81467487232</v>
      </c>
      <c r="O3891" s="10">
        <f ca="1">(O3890+(IF(J3890&lt;&gt;J3889,(-O3890*'inputs and tables'!$K$22-'inputs and tables'!$K$21)-O3890*'inputs and tables'!$K$22,0)*('inputs and tables'!$K$15+'inputs and tables'!$K$16)))*(IF(AND(J3890=0,'inputs and tables'!$K$16=1),(data!C3890/data!C3891-1)*'inputs and tables'!$K$18+1,1)*IF(AND(J3890=1,'inputs and tables'!$K$15=1),(data!C3891/data!C3890-1)*'inputs and tables'!$K$17+1,1))</f>
        <v>381521413.71240395</v>
      </c>
      <c r="P3891" s="10">
        <f ca="1">(P3890+(IF(K3890&lt;&gt;K3889,(-P3890*'inputs and tables'!$K$22-'inputs and tables'!$K$21)-P3890*'inputs and tables'!$K$22,0)*('inputs and tables'!$K$15+'inputs and tables'!$K$16)))*(IF(AND(K3890=0,'inputs and tables'!$K$16=1),data!C3890/data!C3891,1)*IF(AND(K3890=1,'inputs and tables'!$K$15=1),data!C3891/data!C3890,1))</f>
        <v>284551.851556129</v>
      </c>
      <c r="R3891" s="36">
        <f ca="1">1-O3891/MAX($O$202:O3891)</f>
        <v>0.17657505452911426</v>
      </c>
      <c r="S3891" s="36">
        <f>1-N3891/MAX($N$202:N3891)</f>
        <v>9.8183100106569499E-2</v>
      </c>
    </row>
    <row r="3892" spans="1:19" x14ac:dyDescent="0.4">
      <c r="A3892" s="17">
        <f t="shared" si="184"/>
        <v>3890</v>
      </c>
      <c r="B3892">
        <v>1756339200</v>
      </c>
      <c r="C3892">
        <v>112574.85</v>
      </c>
      <c r="D3892" s="14">
        <f t="shared" si="182"/>
        <v>45897</v>
      </c>
      <c r="F3892">
        <f ca="1">IF(A3892&lt;$F$2,"",AVERAGE(INDIRECT("C"&amp;A3892-$F$2+3):C3892))</f>
        <v>116479.52136363635</v>
      </c>
      <c r="G3892" s="2">
        <f ca="1">IF(A3892&lt;$G$2,"",IF(A3892=$G$2,AVERAGE(INDIRECT("C"&amp;A3892-$G$2+3):C3892),G3891+(2/($G$2+3))*(C3892-G3891)))</f>
        <v>114592.6463333008</v>
      </c>
      <c r="J3892">
        <f ca="1">IF(F3892="","",IF(C3892&lt;(F3892*(1-'inputs and tables'!$K$14)),0,IF(C3892&gt;(F3892*(1+'inputs and tables'!$K$14)),1,J3891)))</f>
        <v>0</v>
      </c>
      <c r="K3892">
        <f ca="1">IF(G3892="","",IF(C3892&lt;(G3892*(1-'inputs and tables'!$K$14)),0,IF(C3892&gt;(G3892*(1+'inputs and tables'!$K$14)),1,K3891)))</f>
        <v>0</v>
      </c>
      <c r="N3892" s="13">
        <f t="shared" si="183"/>
        <v>405105.79725790879</v>
      </c>
      <c r="O3892" s="10">
        <f ca="1">(O3891+(IF(J3891&lt;&gt;J3890,(-O3891*'inputs and tables'!$K$22-'inputs and tables'!$K$21)-O3891*'inputs and tables'!$K$22,0)*('inputs and tables'!$K$15+'inputs and tables'!$K$16)))*(IF(AND(J3891=0,'inputs and tables'!$K$16=1),(data!C3891/data!C3892-1)*'inputs and tables'!$K$18+1,1)*IF(AND(J3891=1,'inputs and tables'!$K$15=1),(data!C3892/data!C3891-1)*'inputs and tables'!$K$17+1,1))</f>
        <v>377042314.15136647</v>
      </c>
      <c r="P3892" s="10">
        <f ca="1">(P3891+(IF(K3891&lt;&gt;K3890,(-P3891*'inputs and tables'!$K$22-'inputs and tables'!$K$21)-P3891*'inputs and tables'!$K$22,0)*('inputs and tables'!$K$15+'inputs and tables'!$K$16)))*(IF(AND(K3891=0,'inputs and tables'!$K$16=1),data!C3891/data!C3892,1)*IF(AND(K3891=1,'inputs and tables'!$K$15=1),data!C3892/data!C3891,1))</f>
        <v>281211.18435479014</v>
      </c>
      <c r="R3892" s="36">
        <f ca="1">1-O3892/MAX($O$202:O3892)</f>
        <v>0.18624214575714737</v>
      </c>
      <c r="S3892" s="36">
        <f>1-N3892/MAX($N$202:N3892)</f>
        <v>8.7469905515823232E-2</v>
      </c>
    </row>
    <row r="3893" spans="1:19" x14ac:dyDescent="0.4">
      <c r="A3893" s="17">
        <f t="shared" si="184"/>
        <v>3891</v>
      </c>
      <c r="B3893">
        <v>1756425600</v>
      </c>
      <c r="C3893">
        <v>108378.32</v>
      </c>
      <c r="D3893" s="14">
        <f t="shared" si="182"/>
        <v>45898</v>
      </c>
      <c r="F3893">
        <f ca="1">IF(A3893&lt;$F$2,"",AVERAGE(INDIRECT("C"&amp;A3893-$F$2+3):C3893))</f>
        <v>116245.3540909091</v>
      </c>
      <c r="G3893" s="2">
        <f ca="1">IF(A3893&lt;$G$2,"",IF(A3893=$G$2,AVERAGE(INDIRECT("C"&amp;A3893-$G$2+3):C3893),G3892+(2/($G$2+3))*(C3893-G3892)))</f>
        <v>114328.20691486247</v>
      </c>
      <c r="J3893">
        <f ca="1">IF(F3893="","",IF(C3893&lt;(F3893*(1-'inputs and tables'!$K$14)),0,IF(C3893&gt;(F3893*(1+'inputs and tables'!$K$14)),1,J3892)))</f>
        <v>0</v>
      </c>
      <c r="K3893">
        <f ca="1">IF(G3893="","",IF(C3893&lt;(G3893*(1-'inputs and tables'!$K$14)),0,IF(C3893&gt;(G3893*(1+'inputs and tables'!$K$14)),1,K3892)))</f>
        <v>0</v>
      </c>
      <c r="N3893" s="13">
        <f t="shared" si="183"/>
        <v>390004.39022634953</v>
      </c>
      <c r="O3893" s="10">
        <f ca="1">(O3892+(IF(J3892&lt;&gt;J3891,(-O3892*'inputs and tables'!$K$22-'inputs and tables'!$K$21)-O3892*'inputs and tables'!$K$22,0)*('inputs and tables'!$K$15+'inputs and tables'!$K$16)))*(IF(AND(J3892=0,'inputs and tables'!$K$16=1),(data!C3892/data!C3893-1)*'inputs and tables'!$K$18+1,1)*IF(AND(J3892=1,'inputs and tables'!$K$15=1),(data!C3893/data!C3892-1)*'inputs and tables'!$K$17+1,1))</f>
        <v>391641815.07189775</v>
      </c>
      <c r="P3893" s="10">
        <f ca="1">(P3892+(IF(K3892&lt;&gt;K3891,(-P3892*'inputs and tables'!$K$22-'inputs and tables'!$K$21)-P3892*'inputs and tables'!$K$22,0)*('inputs and tables'!$K$15+'inputs and tables'!$K$16)))*(IF(AND(K3892=0,'inputs and tables'!$K$16=1),data!C3892/data!C3893,1)*IF(AND(K3892=1,'inputs and tables'!$K$15=1),data!C3893/data!C3892,1))</f>
        <v>292099.99654047826</v>
      </c>
      <c r="R3893" s="36">
        <f ca="1">1-O3893/MAX($O$202:O3893)</f>
        <v>0.15473252973739582</v>
      </c>
      <c r="S3893" s="36">
        <f>1-N3893/MAX($N$202:N3893)</f>
        <v>0.12148691657473809</v>
      </c>
    </row>
    <row r="3894" spans="1:19" x14ac:dyDescent="0.4">
      <c r="A3894" s="17">
        <f t="shared" si="184"/>
        <v>3892</v>
      </c>
      <c r="B3894">
        <v>1756512000</v>
      </c>
      <c r="C3894">
        <v>108827.93</v>
      </c>
      <c r="D3894" s="14">
        <f t="shared" si="182"/>
        <v>45899</v>
      </c>
      <c r="F3894">
        <f ca="1">IF(A3894&lt;$F$2,"",AVERAGE(INDIRECT("C"&amp;A3894-$F$2+3):C3894))</f>
        <v>116007.95045454544</v>
      </c>
      <c r="G3894" s="2">
        <f ca="1">IF(A3894&lt;$G$2,"",IF(A3894=$G$2,AVERAGE(INDIRECT("C"&amp;A3894-$G$2+3):C3894),G3893+(2/($G$2+3))*(C3894-G3893)))</f>
        <v>114094.15257805982</v>
      </c>
      <c r="J3894">
        <f ca="1">IF(F3894="","",IF(C3894&lt;(F3894*(1-'inputs and tables'!$K$14)),0,IF(C3894&gt;(F3894*(1+'inputs and tables'!$K$14)),1,J3893)))</f>
        <v>0</v>
      </c>
      <c r="K3894">
        <f ca="1">IF(G3894="","",IF(C3894&lt;(G3894*(1-'inputs and tables'!$K$14)),0,IF(C3894&gt;(G3894*(1+'inputs and tables'!$K$14)),1,K3893)))</f>
        <v>0</v>
      </c>
      <c r="N3894" s="13">
        <f t="shared" si="183"/>
        <v>391622.33257763955</v>
      </c>
      <c r="O3894" s="10">
        <f ca="1">(O3893+(IF(J3893&lt;&gt;J3892,(-O3893*'inputs and tables'!$K$22-'inputs and tables'!$K$21)-O3893*'inputs and tables'!$K$22,0)*('inputs and tables'!$K$15+'inputs and tables'!$K$16)))*(IF(AND(J3893=0,'inputs and tables'!$K$16=1),(data!C3893/data!C3894-1)*'inputs and tables'!$K$18+1,1)*IF(AND(J3893=1,'inputs and tables'!$K$15=1),(data!C3894/data!C3893-1)*'inputs and tables'!$K$17+1,1))</f>
        <v>390023792.23093706</v>
      </c>
      <c r="P3894" s="10">
        <f ca="1">(P3893+(IF(K3893&lt;&gt;K3892,(-P3893*'inputs and tables'!$K$22-'inputs and tables'!$K$21)-P3893*'inputs and tables'!$K$22,0)*('inputs and tables'!$K$15+'inputs and tables'!$K$16)))*(IF(AND(K3893=0,'inputs and tables'!$K$16=1),data!C3893/data!C3894,1)*IF(AND(K3893=1,'inputs and tables'!$K$15=1),data!C3894/data!C3893,1))</f>
        <v>290893.219204508</v>
      </c>
      <c r="R3894" s="36">
        <f ca="1">1-O3894/MAX($O$202:O3894)</f>
        <v>0.15822465448243839</v>
      </c>
      <c r="S3894" s="36">
        <f>1-N3894/MAX($N$202:N3894)</f>
        <v>0.11784238446316064</v>
      </c>
    </row>
    <row r="3895" spans="1:19" x14ac:dyDescent="0.4">
      <c r="A3895" s="17">
        <f t="shared" si="184"/>
        <v>3893</v>
      </c>
      <c r="B3895">
        <v>1756598400</v>
      </c>
      <c r="C3895">
        <v>108247.95</v>
      </c>
      <c r="D3895" s="14">
        <f t="shared" si="182"/>
        <v>45900</v>
      </c>
      <c r="F3895">
        <f ca="1">IF(A3895&lt;$F$2,"",AVERAGE(INDIRECT("C"&amp;A3895-$F$2+3):C3895))</f>
        <v>115785.78909090908</v>
      </c>
      <c r="G3895" s="2">
        <f ca="1">IF(A3895&lt;$G$2,"",IF(A3895=$G$2,AVERAGE(INDIRECT("C"&amp;A3895-$G$2+3):C3895),G3894+(2/($G$2+3))*(C3895-G3894)))</f>
        <v>113845.37800027004</v>
      </c>
      <c r="J3895">
        <f ca="1">IF(F3895="","",IF(C3895&lt;(F3895*(1-'inputs and tables'!$K$14)),0,IF(C3895&gt;(F3895*(1+'inputs and tables'!$K$14)),1,J3894)))</f>
        <v>0</v>
      </c>
      <c r="K3895">
        <f ca="1">IF(G3895="","",IF(C3895&lt;(G3895*(1-'inputs and tables'!$K$14)),0,IF(C3895&gt;(G3895*(1+'inputs and tables'!$K$14)),1,K3894)))</f>
        <v>0</v>
      </c>
      <c r="N3895" s="13">
        <f t="shared" si="183"/>
        <v>389535.24775990593</v>
      </c>
      <c r="O3895" s="10">
        <f ca="1">(O3894+(IF(J3894&lt;&gt;J3893,(-O3894*'inputs and tables'!$K$22-'inputs and tables'!$K$21)-O3894*'inputs and tables'!$K$22,0)*('inputs and tables'!$K$15+'inputs and tables'!$K$16)))*(IF(AND(J3894=0,'inputs and tables'!$K$16=1),(data!C3894/data!C3895-1)*'inputs and tables'!$K$18+1,1)*IF(AND(J3894=1,'inputs and tables'!$K$15=1),(data!C3895/data!C3894-1)*'inputs and tables'!$K$17+1,1))</f>
        <v>392113494.61345887</v>
      </c>
      <c r="P3895" s="10">
        <f ca="1">(P3894+(IF(K3894&lt;&gt;K3893,(-P3894*'inputs and tables'!$K$22-'inputs and tables'!$K$21)-P3894*'inputs and tables'!$K$22,0)*('inputs and tables'!$K$15+'inputs and tables'!$K$16)))*(IF(AND(K3894=0,'inputs and tables'!$K$16=1),data!C3894/data!C3895,1)*IF(AND(K3894=1,'inputs and tables'!$K$15=1),data!C3895/data!C3894,1))</f>
        <v>292451.79143866332</v>
      </c>
      <c r="R3895" s="36">
        <f ca="1">1-O3895/MAX($O$202:O3895)</f>
        <v>0.15371451951089132</v>
      </c>
      <c r="S3895" s="36">
        <f>1-N3895/MAX($N$202:N3895)</f>
        <v>0.12254369389594177</v>
      </c>
    </row>
    <row r="3896" spans="1:19" x14ac:dyDescent="0.4">
      <c r="A3896" s="17">
        <f t="shared" si="184"/>
        <v>3894</v>
      </c>
      <c r="B3896">
        <v>1756684800</v>
      </c>
      <c r="C3896">
        <v>109240.55</v>
      </c>
      <c r="D3896" s="14">
        <f t="shared" ref="D3896:D3927" si="185">(B3896/86400)+DATE(1970,1,1)</f>
        <v>45901</v>
      </c>
      <c r="F3896">
        <f ca="1">IF(A3896&lt;$F$2,"",AVERAGE(INDIRECT("C"&amp;A3896-$F$2+3):C3896))</f>
        <v>115588.66136363636</v>
      </c>
      <c r="G3896" s="2">
        <f ca="1">IF(A3896&lt;$G$2,"",IF(A3896=$G$2,AVERAGE(INDIRECT("C"&amp;A3896-$G$2+3):C3896),G3895+(2/($G$2+3))*(C3896-G3895)))</f>
        <v>113649.42787259897</v>
      </c>
      <c r="J3896">
        <f ca="1">IF(F3896="","",IF(C3896&lt;(F3896*(1-'inputs and tables'!$K$14)),0,IF(C3896&gt;(F3896*(1+'inputs and tables'!$K$14)),1,J3895)))</f>
        <v>0</v>
      </c>
      <c r="K3896">
        <f ca="1">IF(G3896="","",IF(C3896&lt;(G3896*(1-'inputs and tables'!$K$14)),0,IF(C3896&gt;(G3896*(1+'inputs and tables'!$K$14)),1,K3895)))</f>
        <v>0</v>
      </c>
      <c r="N3896" s="13">
        <f t="shared" ref="N3896:N3927" si="186">(C3896/C3895)*N3895</f>
        <v>393107.1647054599</v>
      </c>
      <c r="O3896" s="10">
        <f ca="1">(O3895+(IF(J3895&lt;&gt;J3894,(-O3895*'inputs and tables'!$K$22-'inputs and tables'!$K$21)-O3895*'inputs and tables'!$K$22,0)*('inputs and tables'!$K$15+'inputs and tables'!$K$16)))*(IF(AND(J3895=0,'inputs and tables'!$K$16=1),(data!C3895/data!C3896-1)*'inputs and tables'!$K$18+1,1)*IF(AND(J3895=1,'inputs and tables'!$K$15=1),(data!C3896/data!C3895-1)*'inputs and tables'!$K$17+1,1))</f>
        <v>388550606.52150655</v>
      </c>
      <c r="P3896" s="10">
        <f ca="1">(P3895+(IF(K3895&lt;&gt;K3894,(-P3895*'inputs and tables'!$K$22-'inputs and tables'!$K$21)-P3895*'inputs and tables'!$K$22,0)*('inputs and tables'!$K$15+'inputs and tables'!$K$16)))*(IF(AND(K3895=0,'inputs and tables'!$K$16=1),data!C3895/data!C3896,1)*IF(AND(K3895=1,'inputs and tables'!$K$15=1),data!C3896/data!C3895,1))</f>
        <v>289794.46640522091</v>
      </c>
      <c r="R3896" s="36">
        <f ca="1">1-O3896/MAX($O$202:O3896)</f>
        <v>0.16140418207606055</v>
      </c>
      <c r="S3896" s="36">
        <f>1-N3896/MAX($N$202:N3896)</f>
        <v>0.11449769275283583</v>
      </c>
    </row>
    <row r="3897" spans="1:19" x14ac:dyDescent="0.4">
      <c r="A3897" s="17">
        <f t="shared" si="184"/>
        <v>3895</v>
      </c>
      <c r="B3897">
        <v>1756771200</v>
      </c>
      <c r="C3897">
        <v>111247.94</v>
      </c>
      <c r="D3897" s="14">
        <f t="shared" si="185"/>
        <v>45902</v>
      </c>
      <c r="F3897">
        <f ca="1">IF(A3897&lt;$F$2,"",AVERAGE(INDIRECT("C"&amp;A3897-$F$2+3):C3897))</f>
        <v>115450.82590909091</v>
      </c>
      <c r="G3897" s="2">
        <f ca="1">IF(A3897&lt;$G$2,"",IF(A3897=$G$2,AVERAGE(INDIRECT("C"&amp;A3897-$G$2+3):C3897),G3896+(2/($G$2+3))*(C3897-G3896)))</f>
        <v>113547.23689929688</v>
      </c>
      <c r="J3897">
        <f ca="1">IF(F3897="","",IF(C3897&lt;(F3897*(1-'inputs and tables'!$K$14)),0,IF(C3897&gt;(F3897*(1+'inputs and tables'!$K$14)),1,J3896)))</f>
        <v>0</v>
      </c>
      <c r="K3897">
        <f ca="1">IF(G3897="","",IF(C3897&lt;(G3897*(1-'inputs and tables'!$K$14)),0,IF(C3897&gt;(G3897*(1+'inputs and tables'!$K$14)),1,K3896)))</f>
        <v>0</v>
      </c>
      <c r="N3897" s="13">
        <f t="shared" si="186"/>
        <v>400330.850336465</v>
      </c>
      <c r="O3897" s="10">
        <f ca="1">(O3896+(IF(J3896&lt;&gt;J3895,(-O3896*'inputs and tables'!$K$22-'inputs and tables'!$K$21)-O3896*'inputs and tables'!$K$22,0)*('inputs and tables'!$K$15+'inputs and tables'!$K$16)))*(IF(AND(J3896=0,'inputs and tables'!$K$16=1),(data!C3896/data!C3897-1)*'inputs and tables'!$K$18+1,1)*IF(AND(J3896=1,'inputs and tables'!$K$15=1),(data!C3897/data!C3896-1)*'inputs and tables'!$K$17+1,1))</f>
        <v>381539487.0165053</v>
      </c>
      <c r="P3897" s="10">
        <f ca="1">(P3896+(IF(K3896&lt;&gt;K3895,(-P3896*'inputs and tables'!$K$22-'inputs and tables'!$K$21)-P3896*'inputs and tables'!$K$22,0)*('inputs and tables'!$K$15+'inputs and tables'!$K$16)))*(IF(AND(K3896=0,'inputs and tables'!$K$16=1),data!C3896/data!C3897,1)*IF(AND(K3896=1,'inputs and tables'!$K$15=1),data!C3897/data!C3896,1))</f>
        <v>284565.33125074365</v>
      </c>
      <c r="R3897" s="36">
        <f ca="1">1-O3897/MAX($O$202:O3897)</f>
        <v>0.17653604751952257</v>
      </c>
      <c r="S3897" s="36">
        <f>1-N3897/MAX($N$202:N3897)</f>
        <v>9.8225818649813834E-2</v>
      </c>
    </row>
    <row r="3898" spans="1:19" x14ac:dyDescent="0.4">
      <c r="A3898" s="17">
        <f t="shared" si="184"/>
        <v>3896</v>
      </c>
      <c r="B3898">
        <v>1756857600</v>
      </c>
      <c r="C3898">
        <v>111756.41</v>
      </c>
      <c r="D3898" s="14">
        <f t="shared" si="185"/>
        <v>45903</v>
      </c>
      <c r="F3898">
        <f ca="1">IF(A3898&lt;$F$2,"",AVERAGE(INDIRECT("C"&amp;A3898-$F$2+3):C3898))</f>
        <v>115321.90818181819</v>
      </c>
      <c r="G3898" s="2">
        <f ca="1">IF(A3898&lt;$G$2,"",IF(A3898=$G$2,AVERAGE(INDIRECT("C"&amp;A3898-$G$2+3):C3898),G3897+(2/($G$2+3))*(C3898-G3897)))</f>
        <v>113471.03149932681</v>
      </c>
      <c r="J3898">
        <f ca="1">IF(F3898="","",IF(C3898&lt;(F3898*(1-'inputs and tables'!$K$14)),0,IF(C3898&gt;(F3898*(1+'inputs and tables'!$K$14)),1,J3897)))</f>
        <v>0</v>
      </c>
      <c r="K3898">
        <f ca="1">IF(G3898="","",IF(C3898&lt;(G3898*(1-'inputs and tables'!$K$14)),0,IF(C3898&gt;(G3898*(1+'inputs and tables'!$K$14)),1,K3897)))</f>
        <v>0</v>
      </c>
      <c r="N3898" s="13">
        <f t="shared" si="186"/>
        <v>402160.60311634192</v>
      </c>
      <c r="O3898" s="10">
        <f ca="1">(O3897+(IF(J3897&lt;&gt;J3896,(-O3897*'inputs and tables'!$K$22-'inputs and tables'!$K$21)-O3897*'inputs and tables'!$K$22,0)*('inputs and tables'!$K$15+'inputs and tables'!$K$16)))*(IF(AND(J3897=0,'inputs and tables'!$K$16=1),(data!C3897/data!C3898-1)*'inputs and tables'!$K$18+1,1)*IF(AND(J3897=1,'inputs and tables'!$K$15=1),(data!C3898/data!C3897-1)*'inputs and tables'!$K$17+1,1))</f>
        <v>379803556.31719881</v>
      </c>
      <c r="P3898" s="10">
        <f ca="1">(P3897+(IF(K3897&lt;&gt;K3896,(-P3897*'inputs and tables'!$K$22-'inputs and tables'!$K$21)-P3897*'inputs and tables'!$K$22,0)*('inputs and tables'!$K$15+'inputs and tables'!$K$16)))*(IF(AND(K3897=0,'inputs and tables'!$K$16=1),data!C3897/data!C3898,1)*IF(AND(K3897=1,'inputs and tables'!$K$15=1),data!C3898/data!C3897,1))</f>
        <v>283270.6141604124</v>
      </c>
      <c r="R3898" s="36">
        <f ca="1">1-O3898/MAX($O$202:O3898)</f>
        <v>0.18028264886362222</v>
      </c>
      <c r="S3898" s="36">
        <f>1-N3898/MAX($N$202:N3898)</f>
        <v>9.410416823551282E-2</v>
      </c>
    </row>
    <row r="3899" spans="1:19" x14ac:dyDescent="0.4">
      <c r="A3899" s="17">
        <f t="shared" si="184"/>
        <v>3897</v>
      </c>
      <c r="B3899">
        <v>1756944000</v>
      </c>
      <c r="C3899">
        <v>110720.79</v>
      </c>
      <c r="D3899" s="14">
        <f t="shared" si="185"/>
        <v>45904</v>
      </c>
      <c r="F3899">
        <f ca="1">IF(A3899&lt;$F$2,"",AVERAGE(INDIRECT("C"&amp;A3899-$F$2+3):C3899))</f>
        <v>115110.41659090911</v>
      </c>
      <c r="G3899" s="2">
        <f ca="1">IF(A3899&lt;$G$2,"",IF(A3899=$G$2,AVERAGE(INDIRECT("C"&amp;A3899-$G$2+3):C3899),G3898+(2/($G$2+3))*(C3899-G3898)))</f>
        <v>113353.99994616397</v>
      </c>
      <c r="J3899">
        <f ca="1">IF(F3899="","",IF(C3899&lt;(F3899*(1-'inputs and tables'!$K$14)),0,IF(C3899&gt;(F3899*(1+'inputs and tables'!$K$14)),1,J3898)))</f>
        <v>0</v>
      </c>
      <c r="K3899">
        <f ca="1">IF(G3899="","",IF(C3899&lt;(G3899*(1-'inputs and tables'!$K$14)),0,IF(C3899&gt;(G3899*(1+'inputs and tables'!$K$14)),1,K3898)))</f>
        <v>0</v>
      </c>
      <c r="N3899" s="13">
        <f t="shared" si="186"/>
        <v>398433.87671380851</v>
      </c>
      <c r="O3899" s="10">
        <f ca="1">(O3898+(IF(J3898&lt;&gt;J3897,(-O3898*'inputs and tables'!$K$22-'inputs and tables'!$K$21)-O3898*'inputs and tables'!$K$22,0)*('inputs and tables'!$K$15+'inputs and tables'!$K$16)))*(IF(AND(J3898=0,'inputs and tables'!$K$16=1),(data!C3898/data!C3899-1)*'inputs and tables'!$K$18+1,1)*IF(AND(J3898=1,'inputs and tables'!$K$15=1),(data!C3899/data!C3898-1)*'inputs and tables'!$K$17+1,1))</f>
        <v>383356025.18048292</v>
      </c>
      <c r="P3899" s="10">
        <f ca="1">(P3898+(IF(K3898&lt;&gt;K3897,(-P3898*'inputs and tables'!$K$22-'inputs and tables'!$K$21)-P3898*'inputs and tables'!$K$22,0)*('inputs and tables'!$K$15+'inputs and tables'!$K$16)))*(IF(AND(K3898=0,'inputs and tables'!$K$16=1),data!C3898/data!C3899,1)*IF(AND(K3898=1,'inputs and tables'!$K$15=1),data!C3899/data!C3898,1))</f>
        <v>285920.16817313945</v>
      </c>
      <c r="R3899" s="36">
        <f ca="1">1-O3899/MAX($O$202:O3899)</f>
        <v>0.17261547377226072</v>
      </c>
      <c r="S3899" s="36">
        <f>1-N3899/MAX($N$202:N3899)</f>
        <v>0.10249888887204672</v>
      </c>
    </row>
    <row r="3900" spans="1:19" x14ac:dyDescent="0.4">
      <c r="A3900" s="17">
        <f t="shared" si="184"/>
        <v>3898</v>
      </c>
      <c r="B3900">
        <v>1757030400</v>
      </c>
      <c r="C3900">
        <v>110670.02</v>
      </c>
      <c r="D3900" s="14">
        <f t="shared" si="185"/>
        <v>45905</v>
      </c>
      <c r="F3900">
        <f ca="1">IF(A3900&lt;$F$2,"",AVERAGE(INDIRECT("C"&amp;A3900-$F$2+3):C3900))</f>
        <v>114925.40704545454</v>
      </c>
      <c r="G3900" s="2">
        <f ca="1">IF(A3900&lt;$G$2,"",IF(A3900=$G$2,AVERAGE(INDIRECT("C"&amp;A3900-$G$2+3):C3900),G3899+(2/($G$2+3))*(C3900-G3899)))</f>
        <v>113239.78803356124</v>
      </c>
      <c r="J3900">
        <f ca="1">IF(F3900="","",IF(C3900&lt;(F3900*(1-'inputs and tables'!$K$14)),0,IF(C3900&gt;(F3900*(1+'inputs and tables'!$K$14)),1,J3899)))</f>
        <v>0</v>
      </c>
      <c r="K3900">
        <f ca="1">IF(G3900="","",IF(C3900&lt;(G3900*(1-'inputs and tables'!$K$14)),0,IF(C3900&gt;(G3900*(1+'inputs and tables'!$K$14)),1,K3899)))</f>
        <v>0</v>
      </c>
      <c r="N3900" s="13">
        <f t="shared" si="186"/>
        <v>398251.17852387729</v>
      </c>
      <c r="O3900" s="10">
        <f ca="1">(O3899+(IF(J3899&lt;&gt;J3898,(-O3899*'inputs and tables'!$K$22-'inputs and tables'!$K$21)-O3899*'inputs and tables'!$K$22,0)*('inputs and tables'!$K$15+'inputs and tables'!$K$16)))*(IF(AND(J3899=0,'inputs and tables'!$K$16=1),(data!C3899/data!C3900-1)*'inputs and tables'!$K$18+1,1)*IF(AND(J3899=1,'inputs and tables'!$K$15=1),(data!C3900/data!C3899-1)*'inputs and tables'!$K$17+1,1))</f>
        <v>383531890.20154649</v>
      </c>
      <c r="P3900" s="10">
        <f ca="1">(P3899+(IF(K3899&lt;&gt;K3898,(-P3899*'inputs and tables'!$K$22-'inputs and tables'!$K$21)-P3899*'inputs and tables'!$K$22,0)*('inputs and tables'!$K$15+'inputs and tables'!$K$16)))*(IF(AND(K3899=0,'inputs and tables'!$K$16=1),data!C3899/data!C3900,1)*IF(AND(K3899=1,'inputs and tables'!$K$15=1),data!C3900/data!C3899,1))</f>
        <v>286051.33438182133</v>
      </c>
      <c r="R3900" s="36">
        <f ca="1">1-O3900/MAX($O$202:O3900)</f>
        <v>0.17223591016147832</v>
      </c>
      <c r="S3900" s="36">
        <f>1-N3900/MAX($N$202:N3900)</f>
        <v>0.10291042975259823</v>
      </c>
    </row>
    <row r="3901" spans="1:19" x14ac:dyDescent="0.4">
      <c r="A3901" s="17">
        <f t="shared" si="184"/>
        <v>3899</v>
      </c>
      <c r="B3901">
        <v>1757116800</v>
      </c>
      <c r="C3901">
        <v>110212.6</v>
      </c>
      <c r="D3901" s="14">
        <f t="shared" si="185"/>
        <v>45906</v>
      </c>
      <c r="F3901">
        <f ca="1">IF(A3901&lt;$F$2,"",AVERAGE(INDIRECT("C"&amp;A3901-$F$2+3):C3901))</f>
        <v>114739.39704545453</v>
      </c>
      <c r="G3901" s="2">
        <f ca="1">IF(A3901&lt;$G$2,"",IF(A3901=$G$2,AVERAGE(INDIRECT("C"&amp;A3901-$G$2+3):C3901),G3900+(2/($G$2+3))*(C3901-G3900)))</f>
        <v>113110.97152149481</v>
      </c>
      <c r="J3901">
        <f ca="1">IF(F3901="","",IF(C3901&lt;(F3901*(1-'inputs and tables'!$K$14)),0,IF(C3901&gt;(F3901*(1+'inputs and tables'!$K$14)),1,J3900)))</f>
        <v>0</v>
      </c>
      <c r="K3901">
        <f ca="1">IF(G3901="","",IF(C3901&lt;(G3901*(1-'inputs and tables'!$K$14)),0,IF(C3901&gt;(G3901*(1+'inputs and tables'!$K$14)),1,K3900)))</f>
        <v>0</v>
      </c>
      <c r="N3901" s="13">
        <f t="shared" si="186"/>
        <v>396605.13152686408</v>
      </c>
      <c r="O3901" s="10">
        <f ca="1">(O3900+(IF(J3900&lt;&gt;J3899,(-O3900*'inputs and tables'!$K$22-'inputs and tables'!$K$21)-O3900*'inputs and tables'!$K$22,0)*('inputs and tables'!$K$15+'inputs and tables'!$K$16)))*(IF(AND(J3900=0,'inputs and tables'!$K$16=1),(data!C3900/data!C3901-1)*'inputs and tables'!$K$18+1,1)*IF(AND(J3900=1,'inputs and tables'!$K$15=1),(data!C3901/data!C3900-1)*'inputs and tables'!$K$17+1,1))</f>
        <v>385123678.77396005</v>
      </c>
      <c r="P3901" s="10">
        <f ca="1">(P3900+(IF(K3900&lt;&gt;K3899,(-P3900*'inputs and tables'!$K$22-'inputs and tables'!$K$21)-P3900*'inputs and tables'!$K$22,0)*('inputs and tables'!$K$15+'inputs and tables'!$K$16)))*(IF(AND(K3900=0,'inputs and tables'!$K$16=1),data!C3900/data!C3901,1)*IF(AND(K3900=1,'inputs and tables'!$K$15=1),data!C3901/data!C3900,1))</f>
        <v>287238.54529393965</v>
      </c>
      <c r="R3901" s="36">
        <f ca="1">1-O3901/MAX($O$202:O3901)</f>
        <v>0.16880040596346535</v>
      </c>
      <c r="S3901" s="36">
        <f>1-N3901/MAX($N$202:N3901)</f>
        <v>0.10661826961042575</v>
      </c>
    </row>
    <row r="3902" spans="1:19" x14ac:dyDescent="0.4">
      <c r="A3902" s="17">
        <f t="shared" si="184"/>
        <v>3900</v>
      </c>
      <c r="B3902">
        <v>1757203200</v>
      </c>
      <c r="C3902">
        <v>111129.61</v>
      </c>
      <c r="D3902" s="14">
        <f t="shared" si="185"/>
        <v>45907</v>
      </c>
      <c r="F3902">
        <f ca="1">IF(A3902&lt;$F$2,"",AVERAGE(INDIRECT("C"&amp;A3902-$F$2+3):C3902))</f>
        <v>114591.58659090908</v>
      </c>
      <c r="G3902" s="2">
        <f ca="1">IF(A3902&lt;$G$2,"",IF(A3902=$G$2,AVERAGE(INDIRECT("C"&amp;A3902-$G$2+3):C3902),G3901+(2/($G$2+3))*(C3902-G3901)))</f>
        <v>113026.65826526098</v>
      </c>
      <c r="J3902">
        <f ca="1">IF(F3902="","",IF(C3902&lt;(F3902*(1-'inputs and tables'!$K$14)),0,IF(C3902&gt;(F3902*(1+'inputs and tables'!$K$14)),1,J3901)))</f>
        <v>0</v>
      </c>
      <c r="K3902">
        <f ca="1">IF(G3902="","",IF(C3902&lt;(G3902*(1-'inputs and tables'!$K$14)),0,IF(C3902&gt;(G3902*(1+'inputs and tables'!$K$14)),1,K3901)))</f>
        <v>0</v>
      </c>
      <c r="N3902" s="13">
        <f t="shared" si="186"/>
        <v>399905.03436611698</v>
      </c>
      <c r="O3902" s="10">
        <f ca="1">(O3901+(IF(J3901&lt;&gt;J3900,(-O3901*'inputs and tables'!$K$22-'inputs and tables'!$K$21)-O3901*'inputs and tables'!$K$22,0)*('inputs and tables'!$K$15+'inputs and tables'!$K$16)))*(IF(AND(J3901=0,'inputs and tables'!$K$16=1),(data!C3901/data!C3902-1)*'inputs and tables'!$K$18+1,1)*IF(AND(J3901=1,'inputs and tables'!$K$15=1),(data!C3902/data!C3901-1)*'inputs and tables'!$K$17+1,1))</f>
        <v>381945747.48568767</v>
      </c>
      <c r="P3902" s="10">
        <f ca="1">(P3901+(IF(K3901&lt;&gt;K3900,(-P3901*'inputs and tables'!$K$22-'inputs and tables'!$K$21)-P3901*'inputs and tables'!$K$22,0)*('inputs and tables'!$K$15+'inputs and tables'!$K$16)))*(IF(AND(K3901=0,'inputs and tables'!$K$16=1),data!C3901/data!C3902,1)*IF(AND(K3901=1,'inputs and tables'!$K$15=1),data!C3902/data!C3901,1))</f>
        <v>284868.33434458065</v>
      </c>
      <c r="R3902" s="36">
        <f ca="1">1-O3902/MAX($O$202:O3902)</f>
        <v>0.17565922909554899</v>
      </c>
      <c r="S3902" s="36">
        <f>1-N3902/MAX($N$202:N3902)</f>
        <v>9.9184999906376192E-2</v>
      </c>
    </row>
    <row r="3903" spans="1:19" x14ac:dyDescent="0.4">
      <c r="A3903" s="17">
        <f t="shared" si="184"/>
        <v>3901</v>
      </c>
      <c r="B3903">
        <v>1757289600</v>
      </c>
      <c r="C3903">
        <v>112072.57</v>
      </c>
      <c r="D3903" s="14">
        <f t="shared" si="185"/>
        <v>45908</v>
      </c>
      <c r="F3903">
        <f ca="1">IF(A3903&lt;$F$2,"",AVERAGE(INDIRECT("C"&amp;A3903-$F$2+3):C3903))</f>
        <v>114457.56250000001</v>
      </c>
      <c r="G3903" s="2">
        <f ca="1">IF(A3903&lt;$G$2,"",IF(A3903=$G$2,AVERAGE(INDIRECT("C"&amp;A3903-$G$2+3):C3903),G3902+(2/($G$2+3))*(C3903-G3902)))</f>
        <v>112986.05876461157</v>
      </c>
      <c r="J3903">
        <f ca="1">IF(F3903="","",IF(C3903&lt;(F3903*(1-'inputs and tables'!$K$14)),0,IF(C3903&gt;(F3903*(1+'inputs and tables'!$K$14)),1,J3902)))</f>
        <v>0</v>
      </c>
      <c r="K3903">
        <f ca="1">IF(G3903="","",IF(C3903&lt;(G3903*(1-'inputs and tables'!$K$14)),0,IF(C3903&gt;(G3903*(1+'inputs and tables'!$K$14)),1,K3902)))</f>
        <v>0</v>
      </c>
      <c r="N3903" s="13">
        <f t="shared" si="186"/>
        <v>403298.31947893143</v>
      </c>
      <c r="O3903" s="10">
        <f ca="1">(O3902+(IF(J3902&lt;&gt;J3901,(-O3902*'inputs and tables'!$K$22-'inputs and tables'!$K$21)-O3902*'inputs and tables'!$K$22,0)*('inputs and tables'!$K$15+'inputs and tables'!$K$16)))*(IF(AND(J3902=0,'inputs and tables'!$K$16=1),(data!C3902/data!C3903-1)*'inputs and tables'!$K$18+1,1)*IF(AND(J3902=1,'inputs and tables'!$K$15=1),(data!C3903/data!C3902-1)*'inputs and tables'!$K$17+1,1))</f>
        <v>378732119.36911011</v>
      </c>
      <c r="P3903" s="10">
        <f ca="1">(P3902+(IF(K3902&lt;&gt;K3901,(-P3902*'inputs and tables'!$K$22-'inputs and tables'!$K$21)-P3902*'inputs and tables'!$K$22,0)*('inputs and tables'!$K$15+'inputs and tables'!$K$16)))*(IF(AND(K3902=0,'inputs and tables'!$K$16=1),data!C3902/data!C3903,1)*IF(AND(K3902=1,'inputs and tables'!$K$15=1),data!C3903/data!C3902,1))</f>
        <v>282471.49946737953</v>
      </c>
      <c r="R3903" s="36">
        <f ca="1">1-O3903/MAX($O$202:O3903)</f>
        <v>0.18259509550186115</v>
      </c>
      <c r="S3903" s="36">
        <f>1-N3903/MAX($N$202:N3903)</f>
        <v>9.1541379880279772E-2</v>
      </c>
    </row>
    <row r="3904" spans="1:19" x14ac:dyDescent="0.4">
      <c r="A3904" s="17">
        <f t="shared" si="184"/>
        <v>3902</v>
      </c>
      <c r="B3904">
        <v>1757376000</v>
      </c>
      <c r="C3904">
        <v>111549.32</v>
      </c>
      <c r="D3904" s="14">
        <f t="shared" si="185"/>
        <v>45909</v>
      </c>
      <c r="F3904">
        <f ca="1">IF(A3904&lt;$F$2,"",AVERAGE(INDIRECT("C"&amp;A3904-$F$2+3):C3904))</f>
        <v>114277.64886363638</v>
      </c>
      <c r="G3904" s="2">
        <f ca="1">IF(A3904&lt;$G$2,"",IF(A3904=$G$2,AVERAGE(INDIRECT("C"&amp;A3904-$G$2+3):C3904),G3903+(2/($G$2+3))*(C3904-G3903)))</f>
        <v>112924.92094484087</v>
      </c>
      <c r="J3904">
        <f ca="1">IF(F3904="","",IF(C3904&lt;(F3904*(1-'inputs and tables'!$K$14)),0,IF(C3904&gt;(F3904*(1+'inputs and tables'!$K$14)),1,J3903)))</f>
        <v>0</v>
      </c>
      <c r="K3904">
        <f ca="1">IF(G3904="","",IF(C3904&lt;(G3904*(1-'inputs and tables'!$K$14)),0,IF(C3904&gt;(G3904*(1+'inputs and tables'!$K$14)),1,K3903)))</f>
        <v>0</v>
      </c>
      <c r="N3904" s="13">
        <f t="shared" si="186"/>
        <v>401415.38018640561</v>
      </c>
      <c r="O3904" s="10">
        <f ca="1">(O3903+(IF(J3903&lt;&gt;J3902,(-O3903*'inputs and tables'!$K$22-'inputs and tables'!$K$21)-O3903*'inputs and tables'!$K$22,0)*('inputs and tables'!$K$15+'inputs and tables'!$K$16)))*(IF(AND(J3903=0,'inputs and tables'!$K$16=1),(data!C3903/data!C3904-1)*'inputs and tables'!$K$18+1,1)*IF(AND(J3903=1,'inputs and tables'!$K$15=1),(data!C3904/data!C3903-1)*'inputs and tables'!$K$17+1,1))</f>
        <v>380508657.15042412</v>
      </c>
      <c r="P3904" s="10">
        <f ca="1">(P3903+(IF(K3903&lt;&gt;K3902,(-P3903*'inputs and tables'!$K$22-'inputs and tables'!$K$21)-P3903*'inputs and tables'!$K$22,0)*('inputs and tables'!$K$15+'inputs and tables'!$K$16)))*(IF(AND(K3903=0,'inputs and tables'!$K$16=1),data!C3903/data!C3904,1)*IF(AND(K3903=1,'inputs and tables'!$K$15=1),data!C3904/data!C3903,1))</f>
        <v>283796.50272240886</v>
      </c>
      <c r="R3904" s="36">
        <f ca="1">1-O3904/MAX($O$202:O3904)</f>
        <v>0.17876085324669855</v>
      </c>
      <c r="S3904" s="36">
        <f>1-N3904/MAX($N$202:N3904)</f>
        <v>9.578283675931476E-2</v>
      </c>
    </row>
    <row r="3905" spans="1:19" x14ac:dyDescent="0.4">
      <c r="A3905" s="17">
        <f t="shared" si="184"/>
        <v>3903</v>
      </c>
      <c r="B3905">
        <v>1757462400</v>
      </c>
      <c r="C3905">
        <v>113983.97</v>
      </c>
      <c r="D3905" s="14">
        <f t="shared" si="185"/>
        <v>45910</v>
      </c>
      <c r="F3905">
        <f ca="1">IF(A3905&lt;$F$2,"",AVERAGE(INDIRECT("C"&amp;A3905-$F$2+3):C3905))</f>
        <v>114184.77113636363</v>
      </c>
      <c r="G3905" s="2">
        <f ca="1">IF(A3905&lt;$G$2,"",IF(A3905=$G$2,AVERAGE(INDIRECT("C"&amp;A3905-$G$2+3):C3905),G3904+(2/($G$2+3))*(C3905-G3904)))</f>
        <v>112969.98686208169</v>
      </c>
      <c r="J3905">
        <f ca="1">IF(F3905="","",IF(C3905&lt;(F3905*(1-'inputs and tables'!$K$14)),0,IF(C3905&gt;(F3905*(1+'inputs and tables'!$K$14)),1,J3904)))</f>
        <v>0</v>
      </c>
      <c r="K3905">
        <f ca="1">IF(G3905="","",IF(C3905&lt;(G3905*(1-'inputs and tables'!$K$14)),0,IF(C3905&gt;(G3905*(1+'inputs and tables'!$K$14)),1,K3904)))</f>
        <v>1</v>
      </c>
      <c r="N3905" s="13">
        <f t="shared" si="186"/>
        <v>410176.58066141367</v>
      </c>
      <c r="O3905" s="10">
        <f ca="1">(O3904+(IF(J3904&lt;&gt;J3903,(-O3904*'inputs and tables'!$K$22-'inputs and tables'!$K$21)-O3904*'inputs and tables'!$K$22,0)*('inputs and tables'!$K$15+'inputs and tables'!$K$16)))*(IF(AND(J3904=0,'inputs and tables'!$K$16=1),(data!C3904/data!C3905-1)*'inputs and tables'!$K$18+1,1)*IF(AND(J3904=1,'inputs and tables'!$K$15=1),(data!C3905/data!C3904-1)*'inputs and tables'!$K$17+1,1))</f>
        <v>372381151.13241756</v>
      </c>
      <c r="P3905" s="10">
        <f ca="1">(P3904+(IF(K3904&lt;&gt;K3903,(-P3904*'inputs and tables'!$K$22-'inputs and tables'!$K$21)-P3904*'inputs and tables'!$K$22,0)*('inputs and tables'!$K$15+'inputs and tables'!$K$16)))*(IF(AND(K3904=0,'inputs and tables'!$K$16=1),data!C3904/data!C3905,1)*IF(AND(K3904=1,'inputs and tables'!$K$15=1),data!C3905/data!C3904,1))</f>
        <v>277734.72793641826</v>
      </c>
      <c r="R3905" s="36">
        <f ca="1">1-O3905/MAX($O$202:O3905)</f>
        <v>0.19630217847552611</v>
      </c>
      <c r="S3905" s="36">
        <f>1-N3905/MAX($N$202:N3905)</f>
        <v>7.6047599319194914E-2</v>
      </c>
    </row>
    <row r="3906" spans="1:19" x14ac:dyDescent="0.4">
      <c r="A3906" s="17">
        <f t="shared" si="184"/>
        <v>3904</v>
      </c>
      <c r="B3906">
        <v>1757548800</v>
      </c>
      <c r="C3906">
        <v>115540</v>
      </c>
      <c r="D3906" s="14">
        <f t="shared" si="185"/>
        <v>45911</v>
      </c>
      <c r="F3906">
        <f ca="1">IF(A3906&lt;$F$2,"",AVERAGE(INDIRECT("C"&amp;A3906-$F$2+3):C3906))</f>
        <v>114130.37590909092</v>
      </c>
      <c r="G3906" s="2">
        <f ca="1">IF(A3906&lt;$G$2,"",IF(A3906=$G$2,AVERAGE(INDIRECT("C"&amp;A3906-$G$2+3):C3906),G3905+(2/($G$2+3))*(C3906-G3905)))</f>
        <v>113079.3491232697</v>
      </c>
      <c r="J3906">
        <f ca="1">IF(F3906="","",IF(C3906&lt;(F3906*(1-'inputs and tables'!$K$14)),0,IF(C3906&gt;(F3906*(1+'inputs and tables'!$K$14)),1,J3905)))</f>
        <v>1</v>
      </c>
      <c r="K3906">
        <f ca="1">IF(G3906="","",IF(C3906&lt;(G3906*(1-'inputs and tables'!$K$14)),0,IF(C3906&gt;(G3906*(1+'inputs and tables'!$K$14)),1,K3905)))</f>
        <v>1</v>
      </c>
      <c r="N3906" s="13">
        <f t="shared" si="186"/>
        <v>415776.02648530086</v>
      </c>
      <c r="O3906" s="10">
        <f ca="1">(O3905+(IF(J3905&lt;&gt;J3904,(-O3905*'inputs and tables'!$K$22-'inputs and tables'!$K$21)-O3905*'inputs and tables'!$K$22,0)*('inputs and tables'!$K$15+'inputs and tables'!$K$16)))*(IF(AND(J3905=0,'inputs and tables'!$K$16=1),(data!C3905/data!C3906-1)*'inputs and tables'!$K$18+1,1)*IF(AND(J3905=1,'inputs and tables'!$K$15=1),(data!C3906/data!C3905-1)*'inputs and tables'!$K$17+1,1))</f>
        <v>367366123.93320888</v>
      </c>
      <c r="P3906" s="10">
        <f ca="1">(P3905+(IF(K3905&lt;&gt;K3904,(-P3905*'inputs and tables'!$K$22-'inputs and tables'!$K$21)-P3905*'inputs and tables'!$K$22,0)*('inputs and tables'!$K$15+'inputs and tables'!$K$16)))*(IF(AND(K3905=0,'inputs and tables'!$K$16=1),data!C3905/data!C3906,1)*IF(AND(K3905=1,'inputs and tables'!$K$15=1),data!C3906/data!C3905,1))</f>
        <v>280963.11722466082</v>
      </c>
      <c r="R3906" s="36">
        <f ca="1">1-O3906/MAX($O$202:O3906)</f>
        <v>0.20712594445463917</v>
      </c>
      <c r="S3906" s="36">
        <f>1-N3906/MAX($N$202:N3906)</f>
        <v>6.3434442802262181E-2</v>
      </c>
    </row>
    <row r="3907" spans="1:19" x14ac:dyDescent="0.4">
      <c r="A3907" s="17">
        <f t="shared" si="184"/>
        <v>3905</v>
      </c>
      <c r="B3907">
        <v>1757635200</v>
      </c>
      <c r="C3907">
        <v>116106.03</v>
      </c>
      <c r="D3907" s="14">
        <f t="shared" si="185"/>
        <v>45912</v>
      </c>
      <c r="F3907">
        <f ca="1">IF(A3907&lt;$F$2,"",AVERAGE(INDIRECT("C"&amp;A3907-$F$2+3):C3907))</f>
        <v>114091.19136363636</v>
      </c>
      <c r="G3907" s="2">
        <f ca="1">IF(A3907&lt;$G$2,"",IF(A3907=$G$2,AVERAGE(INDIRECT("C"&amp;A3907-$G$2+3):C3907),G3906+(2/($G$2+3))*(C3907-G3906)))</f>
        <v>113208.14405419439</v>
      </c>
      <c r="J3907">
        <f ca="1">IF(F3907="","",IF(C3907&lt;(F3907*(1-'inputs and tables'!$K$14)),0,IF(C3907&gt;(F3907*(1+'inputs and tables'!$K$14)),1,J3906)))</f>
        <v>1</v>
      </c>
      <c r="K3907">
        <f ca="1">IF(G3907="","",IF(C3907&lt;(G3907*(1-'inputs and tables'!$K$14)),0,IF(C3907&gt;(G3907*(1+'inputs and tables'!$K$14)),1,K3906)))</f>
        <v>1</v>
      </c>
      <c r="N3907" s="13">
        <f t="shared" si="186"/>
        <v>417812.91158372111</v>
      </c>
      <c r="O3907" s="10">
        <f ca="1">(O3906+(IF(J3906&lt;&gt;J3905,(-O3906*'inputs and tables'!$K$22-'inputs and tables'!$K$21)-O3906*'inputs and tables'!$K$22,0)*('inputs and tables'!$K$15+'inputs and tables'!$K$16)))*(IF(AND(J3906=0,'inputs and tables'!$K$16=1),(data!C3906/data!C3907-1)*'inputs and tables'!$K$18+1,1)*IF(AND(J3906=1,'inputs and tables'!$K$15=1),(data!C3907/data!C3906-1)*'inputs and tables'!$K$17+1,1))</f>
        <v>370672674.57378143</v>
      </c>
      <c r="P3907" s="10">
        <f ca="1">(P3906+(IF(K3906&lt;&gt;K3905,(-P3906*'inputs and tables'!$K$22-'inputs and tables'!$K$21)-P3906*'inputs and tables'!$K$22,0)*('inputs and tables'!$K$15+'inputs and tables'!$K$16)))*(IF(AND(K3906=0,'inputs and tables'!$K$16=1),data!C3906/data!C3907,1)*IF(AND(K3906=1,'inputs and tables'!$K$15=1),data!C3907/data!C3906,1))</f>
        <v>282339.55441734457</v>
      </c>
      <c r="R3907" s="36">
        <f ca="1">1-O3907/MAX($O$202:O3907)</f>
        <v>0.19998952646326906</v>
      </c>
      <c r="S3907" s="36">
        <f>1-N3907/MAX($N$202:N3907)</f>
        <v>5.8846211866303788E-2</v>
      </c>
    </row>
    <row r="3908" spans="1:19" x14ac:dyDescent="0.4">
      <c r="A3908" s="17">
        <f t="shared" si="184"/>
        <v>3906</v>
      </c>
      <c r="B3908">
        <v>1757721600</v>
      </c>
      <c r="C3908">
        <v>115968.35</v>
      </c>
      <c r="D3908" s="14">
        <f t="shared" si="185"/>
        <v>45913</v>
      </c>
      <c r="F3908">
        <f ca="1">IF(A3908&lt;$F$2,"",AVERAGE(INDIRECT("C"&amp;A3908-$F$2+3):C3908))</f>
        <v>114095.90090909092</v>
      </c>
      <c r="G3908" s="2">
        <f ca="1">IF(A3908&lt;$G$2,"",IF(A3908=$G$2,AVERAGE(INDIRECT("C"&amp;A3908-$G$2+3):C3908),G3907+(2/($G$2+3))*(C3908-G3907)))</f>
        <v>113325.59962635633</v>
      </c>
      <c r="J3908">
        <f ca="1">IF(F3908="","",IF(C3908&lt;(F3908*(1-'inputs and tables'!$K$14)),0,IF(C3908&gt;(F3908*(1+'inputs and tables'!$K$14)),1,J3907)))</f>
        <v>1</v>
      </c>
      <c r="K3908">
        <f ca="1">IF(G3908="","",IF(C3908&lt;(G3908*(1-'inputs and tables'!$K$14)),0,IF(C3908&gt;(G3908*(1+'inputs and tables'!$K$14)),1,K3907)))</f>
        <v>1</v>
      </c>
      <c r="N3908" s="13">
        <f t="shared" si="186"/>
        <v>417317.46374464815</v>
      </c>
      <c r="O3908" s="10">
        <f ca="1">(O3907+(IF(J3907&lt;&gt;J3906,(-O3907*'inputs and tables'!$K$22-'inputs and tables'!$K$21)-O3907*'inputs and tables'!$K$22,0)*('inputs and tables'!$K$15+'inputs and tables'!$K$16)))*(IF(AND(J3907=0,'inputs and tables'!$K$16=1),(data!C3907/data!C3908-1)*'inputs and tables'!$K$18+1,1)*IF(AND(J3907=1,'inputs and tables'!$K$15=1),(data!C3908/data!C3907-1)*'inputs and tables'!$K$17+1,1))</f>
        <v>369683690.78775877</v>
      </c>
      <c r="P3908" s="10">
        <f ca="1">(P3907+(IF(K3907&lt;&gt;K3906,(-P3907*'inputs and tables'!$K$22-'inputs and tables'!$K$21)-P3907*'inputs and tables'!$K$22,0)*('inputs and tables'!$K$15+'inputs and tables'!$K$16)))*(IF(AND(K3907=0,'inputs and tables'!$K$16=1),data!C3907/data!C3908,1)*IF(AND(K3907=1,'inputs and tables'!$K$15=1),data!C3908/data!C3907,1))</f>
        <v>282004.75259996974</v>
      </c>
      <c r="R3908" s="36">
        <f ca="1">1-O3908/MAX($O$202:O3908)</f>
        <v>0.20212401719120276</v>
      </c>
      <c r="S3908" s="36">
        <f>1-N3908/MAX($N$202:N3908)</f>
        <v>5.996224394103955E-2</v>
      </c>
    </row>
    <row r="3909" spans="1:19" x14ac:dyDescent="0.4">
      <c r="A3909" s="17">
        <f t="shared" ref="A3909:A3927" si="187">A3908+1</f>
        <v>3907</v>
      </c>
      <c r="B3909">
        <v>1757808000</v>
      </c>
      <c r="C3909">
        <v>115314.13</v>
      </c>
      <c r="D3909" s="14">
        <f t="shared" si="185"/>
        <v>45914</v>
      </c>
      <c r="F3909">
        <f ca="1">IF(A3909&lt;$F$2,"",AVERAGE(INDIRECT("C"&amp;A3909-$F$2+3):C3909))</f>
        <v>114142.84181818184</v>
      </c>
      <c r="G3909" s="2">
        <f ca="1">IF(A3909&lt;$G$2,"",IF(A3909=$G$2,AVERAGE(INDIRECT("C"&amp;A3909-$G$2+3):C3909),G3908+(2/($G$2+3))*(C3909-G3908)))</f>
        <v>113410.21794012839</v>
      </c>
      <c r="J3909">
        <f ca="1">IF(F3909="","",IF(C3909&lt;(F3909*(1-'inputs and tables'!$K$14)),0,IF(C3909&gt;(F3909*(1+'inputs and tables'!$K$14)),1,J3908)))</f>
        <v>1</v>
      </c>
      <c r="K3909">
        <f ca="1">IF(G3909="","",IF(C3909&lt;(G3909*(1-'inputs and tables'!$K$14)),0,IF(C3909&gt;(G3909*(1+'inputs and tables'!$K$14)),1,K3908)))</f>
        <v>1</v>
      </c>
      <c r="N3909" s="13">
        <f t="shared" si="186"/>
        <v>414963.22285796638</v>
      </c>
      <c r="O3909" s="10">
        <f ca="1">(O3908+(IF(J3908&lt;&gt;J3907,(-O3908*'inputs and tables'!$K$22-'inputs and tables'!$K$21)-O3908*'inputs and tables'!$K$22,0)*('inputs and tables'!$K$15+'inputs and tables'!$K$16)))*(IF(AND(J3908=0,'inputs and tables'!$K$16=1),(data!C3908/data!C3909-1)*'inputs and tables'!$K$18+1,1)*IF(AND(J3908=1,'inputs and tables'!$K$15=1),(data!C3909/data!C3908-1)*'inputs and tables'!$K$17+1,1))</f>
        <v>364991267.86011404</v>
      </c>
      <c r="P3909" s="10">
        <f ca="1">(P3908+(IF(K3908&lt;&gt;K3907,(-P3908*'inputs and tables'!$K$22-'inputs and tables'!$K$21)-P3908*'inputs and tables'!$K$22,0)*('inputs and tables'!$K$15+'inputs and tables'!$K$16)))*(IF(AND(K3908=0,'inputs and tables'!$K$16=1),data!C3908/data!C3909,1)*IF(AND(K3908=1,'inputs and tables'!$K$15=1),data!C3909/data!C3908,1))</f>
        <v>280413.86035009334</v>
      </c>
      <c r="R3909" s="36">
        <f ca="1">1-O3909/MAX($O$202:O3909)</f>
        <v>0.21225151712816526</v>
      </c>
      <c r="S3909" s="36">
        <f>1-N3909/MAX($N$202:N3909)</f>
        <v>6.5265341732539395E-2</v>
      </c>
    </row>
    <row r="3910" spans="1:19" x14ac:dyDescent="0.4">
      <c r="A3910" s="17">
        <f t="shared" si="187"/>
        <v>3908</v>
      </c>
      <c r="B3910">
        <v>1757894400</v>
      </c>
      <c r="C3910">
        <v>115381.08</v>
      </c>
      <c r="D3910" s="14">
        <f t="shared" si="185"/>
        <v>45915</v>
      </c>
      <c r="F3910">
        <f ca="1">IF(A3910&lt;$F$2,"",AVERAGE(INDIRECT("C"&amp;A3910-$F$2+3):C3910))</f>
        <v>114207.34954545455</v>
      </c>
      <c r="G3910" s="2">
        <f ca="1">IF(A3910&lt;$G$2,"",IF(A3910=$G$2,AVERAGE(INDIRECT("C"&amp;A3910-$G$2+3):C3910),G3909+(2/($G$2+3))*(C3910-G3909)))</f>
        <v>113494.08441076122</v>
      </c>
      <c r="J3910">
        <f ca="1">IF(F3910="","",IF(C3910&lt;(F3910*(1-'inputs and tables'!$K$14)),0,IF(C3910&gt;(F3910*(1+'inputs and tables'!$K$14)),1,J3909)))</f>
        <v>1</v>
      </c>
      <c r="K3910">
        <f ca="1">IF(G3910="","",IF(C3910&lt;(G3910*(1-'inputs and tables'!$K$14)),0,IF(C3910&gt;(G3910*(1+'inputs and tables'!$K$14)),1,K3909)))</f>
        <v>1</v>
      </c>
      <c r="N3910" s="13">
        <f t="shared" si="186"/>
        <v>415204.14552520885</v>
      </c>
      <c r="O3910" s="10">
        <f ca="1">(O3909+(IF(J3909&lt;&gt;J3908,(-O3909*'inputs and tables'!$K$22-'inputs and tables'!$K$21)-O3909*'inputs and tables'!$K$22,0)*('inputs and tables'!$K$15+'inputs and tables'!$K$16)))*(IF(AND(J3909=0,'inputs and tables'!$K$16=1),(data!C3909/data!C3910-1)*'inputs and tables'!$K$18+1,1)*IF(AND(J3909=1,'inputs and tables'!$K$15=1),(data!C3910/data!C3909-1)*'inputs and tables'!$K$17+1,1))</f>
        <v>365468064.34734666</v>
      </c>
      <c r="P3910" s="10">
        <f ca="1">(P3909+(IF(K3909&lt;&gt;K3908,(-P3909*'inputs and tables'!$K$22-'inputs and tables'!$K$21)-P3909*'inputs and tables'!$K$22,0)*('inputs and tables'!$K$15+'inputs and tables'!$K$16)))*(IF(AND(K3909=0,'inputs and tables'!$K$16=1),data!C3909/data!C3910,1)*IF(AND(K3909=1,'inputs and tables'!$K$15=1),data!C3910/data!C3909,1))</f>
        <v>280576.66527218261</v>
      </c>
      <c r="R3910" s="36">
        <f ca="1">1-O3910/MAX($O$202:O3910)</f>
        <v>0.21122246316844129</v>
      </c>
      <c r="S3910" s="36">
        <f>1-N3910/MAX($N$202:N3910)</f>
        <v>6.4722646007644213E-2</v>
      </c>
    </row>
    <row r="3911" spans="1:19" x14ac:dyDescent="0.4">
      <c r="A3911" s="17">
        <f t="shared" si="187"/>
        <v>3909</v>
      </c>
      <c r="B3911">
        <v>1757980800</v>
      </c>
      <c r="C3911">
        <v>116832.56</v>
      </c>
      <c r="D3911" s="14">
        <f t="shared" si="185"/>
        <v>45916</v>
      </c>
      <c r="F3911">
        <f ca="1">IF(A3911&lt;$F$2,"",AVERAGE(INDIRECT("C"&amp;A3911-$F$2+3):C3911))</f>
        <v>114266.82295454544</v>
      </c>
      <c r="G3911" s="2">
        <f ca="1">IF(A3911&lt;$G$2,"",IF(A3911=$G$2,AVERAGE(INDIRECT("C"&amp;A3911-$G$2+3):C3911),G3910+(2/($G$2+3))*(C3911-G3910)))</f>
        <v>113636.14720179266</v>
      </c>
      <c r="J3911">
        <f ca="1">IF(F3911="","",IF(C3911&lt;(F3911*(1-'inputs and tables'!$K$14)),0,IF(C3911&gt;(F3911*(1+'inputs and tables'!$K$14)),1,J3910)))</f>
        <v>1</v>
      </c>
      <c r="K3911">
        <f ca="1">IF(G3911="","",IF(C3911&lt;(G3911*(1-'inputs and tables'!$K$14)),0,IF(C3911&gt;(G3911*(1+'inputs and tables'!$K$14)),1,K3910)))</f>
        <v>1</v>
      </c>
      <c r="N3911" s="13">
        <f t="shared" si="186"/>
        <v>420427.36334520957</v>
      </c>
      <c r="O3911" s="10">
        <f ca="1">(O3910+(IF(J3910&lt;&gt;J3909,(-O3910*'inputs and tables'!$K$22-'inputs and tables'!$K$21)-O3910*'inputs and tables'!$K$22,0)*('inputs and tables'!$K$15+'inputs and tables'!$K$16)))*(IF(AND(J3910=0,'inputs and tables'!$K$16=1),(data!C3910/data!C3911-1)*'inputs and tables'!$K$18+1,1)*IF(AND(J3910=1,'inputs and tables'!$K$15=1),(data!C3911/data!C3910-1)*'inputs and tables'!$K$17+1,1))</f>
        <v>375812538.22978467</v>
      </c>
      <c r="P3911" s="10">
        <f ca="1">(P3910+(IF(K3910&lt;&gt;K3909,(-P3910*'inputs and tables'!$K$22-'inputs and tables'!$K$21)-P3910*'inputs and tables'!$K$22,0)*('inputs and tables'!$K$15+'inputs and tables'!$K$16)))*(IF(AND(K3910=0,'inputs and tables'!$K$16=1),data!C3910/data!C3911,1)*IF(AND(K3910=1,'inputs and tables'!$K$15=1),data!C3911/data!C3910,1))</f>
        <v>284106.28571003315</v>
      </c>
      <c r="R3911" s="36">
        <f ca="1">1-O3911/MAX($O$202:O3911)</f>
        <v>0.1888963301220995</v>
      </c>
      <c r="S3911" s="36">
        <f>1-N3911/MAX($N$202:N3911)</f>
        <v>5.2956970267975079E-2</v>
      </c>
    </row>
    <row r="3912" spans="1:19" x14ac:dyDescent="0.4">
      <c r="A3912" s="17">
        <f t="shared" si="187"/>
        <v>3910</v>
      </c>
      <c r="B3912">
        <v>1758067200</v>
      </c>
      <c r="C3912">
        <v>116484.4</v>
      </c>
      <c r="D3912" s="14">
        <f t="shared" si="185"/>
        <v>45917</v>
      </c>
      <c r="F3912">
        <f ca="1">IF(A3912&lt;$F$2,"",AVERAGE(INDIRECT("C"&amp;A3912-$F$2+3):C3912))</f>
        <v>114299.38090909091</v>
      </c>
      <c r="G3912" s="2">
        <f ca="1">IF(A3912&lt;$G$2,"",IF(A3912=$G$2,AVERAGE(INDIRECT("C"&amp;A3912-$G$2+3):C3912),G3911+(2/($G$2+3))*(C3912-G3911)))</f>
        <v>113757.34944852488</v>
      </c>
      <c r="J3912">
        <f ca="1">IF(F3912="","",IF(C3912&lt;(F3912*(1-'inputs and tables'!$K$14)),0,IF(C3912&gt;(F3912*(1+'inputs and tables'!$K$14)),1,J3911)))</f>
        <v>1</v>
      </c>
      <c r="K3912">
        <f ca="1">IF(G3912="","",IF(C3912&lt;(G3912*(1-'inputs and tables'!$K$14)),0,IF(C3912&gt;(G3912*(1+'inputs and tables'!$K$14)),1,K3911)))</f>
        <v>1</v>
      </c>
      <c r="N3912" s="13">
        <f t="shared" si="186"/>
        <v>419174.4935046251</v>
      </c>
      <c r="O3912" s="10">
        <f ca="1">(O3911+(IF(J3911&lt;&gt;J3910,(-O3911*'inputs and tables'!$K$22-'inputs and tables'!$K$21)-O3911*'inputs and tables'!$K$22,0)*('inputs and tables'!$K$15+'inputs and tables'!$K$16)))*(IF(AND(J3911=0,'inputs and tables'!$K$16=1),(data!C3911/data!C3912-1)*'inputs and tables'!$K$18+1,1)*IF(AND(J3911=1,'inputs and tables'!$K$15=1),(data!C3912/data!C3911-1)*'inputs and tables'!$K$17+1,1))</f>
        <v>373292722.60691643</v>
      </c>
      <c r="P3912" s="10">
        <f ca="1">(P3911+(IF(K3911&lt;&gt;K3910,(-P3911*'inputs and tables'!$K$22-'inputs and tables'!$K$21)-P3911*'inputs and tables'!$K$22,0)*('inputs and tables'!$K$15+'inputs and tables'!$K$16)))*(IF(AND(K3911=0,'inputs and tables'!$K$16=1),data!C3911/data!C3912,1)*IF(AND(K3911=1,'inputs and tables'!$K$15=1),data!C3912/data!C3911,1))</f>
        <v>283259.65148039022</v>
      </c>
      <c r="R3912" s="36">
        <f ca="1">1-O3912/MAX($O$202:O3912)</f>
        <v>0.19433476415825834</v>
      </c>
      <c r="S3912" s="36">
        <f>1-N3912/MAX($N$202:N3912)</f>
        <v>5.5779150157138857E-2</v>
      </c>
    </row>
    <row r="3913" spans="1:19" x14ac:dyDescent="0.4">
      <c r="A3913" s="17">
        <f t="shared" si="187"/>
        <v>3911</v>
      </c>
      <c r="B3913">
        <v>1758153600</v>
      </c>
      <c r="C3913">
        <v>117117.99</v>
      </c>
      <c r="D3913" s="14">
        <f t="shared" si="185"/>
        <v>45918</v>
      </c>
      <c r="F3913">
        <f ca="1">IF(A3913&lt;$F$2,"",AVERAGE(INDIRECT("C"&amp;A3913-$F$2+3):C3913))</f>
        <v>114367.67727272726</v>
      </c>
      <c r="G3913" s="2">
        <f ca="1">IF(A3913&lt;$G$2,"",IF(A3913=$G$2,AVERAGE(INDIRECT("C"&amp;A3913-$G$2+3):C3913),G3912+(2/($G$2+3))*(C3913-G3912)))</f>
        <v>113900.35542943871</v>
      </c>
      <c r="J3913">
        <f ca="1">IF(F3913="","",IF(C3913&lt;(F3913*(1-'inputs and tables'!$K$14)),0,IF(C3913&gt;(F3913*(1+'inputs and tables'!$K$14)),1,J3912)))</f>
        <v>1</v>
      </c>
      <c r="K3913">
        <f ca="1">IF(G3913="","",IF(C3913&lt;(G3913*(1-'inputs and tables'!$K$14)),0,IF(C3913&gt;(G3913*(1+'inputs and tables'!$K$14)),1,K3912)))</f>
        <v>1</v>
      </c>
      <c r="N3913" s="13">
        <f t="shared" si="186"/>
        <v>421454.4963834621</v>
      </c>
      <c r="O3913" s="10">
        <f ca="1">(O3912+(IF(J3912&lt;&gt;J3911,(-O3912*'inputs and tables'!$K$22-'inputs and tables'!$K$21)-O3912*'inputs and tables'!$K$22,0)*('inputs and tables'!$K$15+'inputs and tables'!$K$16)))*(IF(AND(J3912=0,'inputs and tables'!$K$16=1),(data!C3912/data!C3913-1)*'inputs and tables'!$K$18+1,1)*IF(AND(J3912=1,'inputs and tables'!$K$15=1),(data!C3913/data!C3912-1)*'inputs and tables'!$K$17+1,1))</f>
        <v>377861211.66006148</v>
      </c>
      <c r="P3913" s="10">
        <f ca="1">(P3912+(IF(K3912&lt;&gt;K3911,(-P3912*'inputs and tables'!$K$22-'inputs and tables'!$K$21)-P3912*'inputs and tables'!$K$22,0)*('inputs and tables'!$K$15+'inputs and tables'!$K$16)))*(IF(AND(K3912=0,'inputs and tables'!$K$16=1),data!C3912/data!C3913,1)*IF(AND(K3912=1,'inputs and tables'!$K$15=1),data!C3913/data!C3912,1))</f>
        <v>284800.37695591711</v>
      </c>
      <c r="R3913" s="36">
        <f ca="1">1-O3913/MAX($O$202:O3913)</f>
        <v>0.18447474657008178</v>
      </c>
      <c r="S3913" s="36">
        <f>1-N3913/MAX($N$202:N3913)</f>
        <v>5.0643278845169615E-2</v>
      </c>
    </row>
    <row r="3914" spans="1:19" x14ac:dyDescent="0.4">
      <c r="A3914" s="17">
        <f t="shared" si="187"/>
        <v>3912</v>
      </c>
      <c r="B3914">
        <v>1758240000</v>
      </c>
      <c r="C3914">
        <v>115690.55</v>
      </c>
      <c r="D3914" s="14">
        <f t="shared" si="185"/>
        <v>45919</v>
      </c>
      <c r="F3914">
        <f ca="1">IF(A3914&lt;$F$2,"",AVERAGE(INDIRECT("C"&amp;A3914-$F$2+3):C3914))</f>
        <v>114382.71636363635</v>
      </c>
      <c r="G3914" s="2">
        <f ca="1">IF(A3914&lt;$G$2,"",IF(A3914=$G$2,AVERAGE(INDIRECT("C"&amp;A3914-$G$2+3):C3914),G3913+(2/($G$2+3))*(C3914-G3913)))</f>
        <v>113976.53392180303</v>
      </c>
      <c r="J3914">
        <f ca="1">IF(F3914="","",IF(C3914&lt;(F3914*(1-'inputs and tables'!$K$14)),0,IF(C3914&gt;(F3914*(1+'inputs and tables'!$K$14)),1,J3913)))</f>
        <v>1</v>
      </c>
      <c r="K3914">
        <f ca="1">IF(G3914="","",IF(C3914&lt;(G3914*(1-'inputs and tables'!$K$14)),0,IF(C3914&gt;(G3914*(1+'inputs and tables'!$K$14)),1,K3913)))</f>
        <v>1</v>
      </c>
      <c r="N3914" s="13">
        <f t="shared" si="186"/>
        <v>416317.78761380498</v>
      </c>
      <c r="O3914" s="10">
        <f ca="1">(O3913+(IF(J3913&lt;&gt;J3912,(-O3913*'inputs and tables'!$K$22-'inputs and tables'!$K$21)-O3913*'inputs and tables'!$K$22,0)*('inputs and tables'!$K$15+'inputs and tables'!$K$16)))*(IF(AND(J3913=0,'inputs and tables'!$K$16=1),(data!C3913/data!C3914-1)*'inputs and tables'!$K$18+1,1)*IF(AND(J3913=1,'inputs and tables'!$K$15=1),(data!C3914/data!C3913-1)*'inputs and tables'!$K$17+1,1))</f>
        <v>367499080.54820502</v>
      </c>
      <c r="P3914" s="10">
        <f ca="1">(P3913+(IF(K3913&lt;&gt;K3912,(-P3913*'inputs and tables'!$K$22-'inputs and tables'!$K$21)-P3913*'inputs and tables'!$K$22,0)*('inputs and tables'!$K$15+'inputs and tables'!$K$16)))*(IF(AND(K3913=0,'inputs and tables'!$K$16=1),data!C3913/data!C3914,1)*IF(AND(K3913=1,'inputs and tables'!$K$15=1),data!C3914/data!C3913,1))</f>
        <v>281329.21552220435</v>
      </c>
      <c r="R3914" s="36">
        <f ca="1">1-O3914/MAX($O$202:O3914)</f>
        <v>0.206838988625901</v>
      </c>
      <c r="S3914" s="36">
        <f>1-N3914/MAX($N$202:N3914)</f>
        <v>6.2214086694973525E-2</v>
      </c>
    </row>
    <row r="3915" spans="1:19" x14ac:dyDescent="0.4">
      <c r="A3915" s="17">
        <f t="shared" si="187"/>
        <v>3913</v>
      </c>
      <c r="B3915">
        <v>1758326400</v>
      </c>
      <c r="C3915">
        <v>115752.4</v>
      </c>
      <c r="D3915" s="14">
        <f t="shared" si="185"/>
        <v>45920</v>
      </c>
      <c r="F3915">
        <f ca="1">IF(A3915&lt;$F$2,"",AVERAGE(INDIRECT("C"&amp;A3915-$F$2+3):C3915))</f>
        <v>114342.64613636363</v>
      </c>
      <c r="G3915" s="2">
        <f ca="1">IF(A3915&lt;$G$2,"",IF(A3915=$G$2,AVERAGE(INDIRECT("C"&amp;A3915-$G$2+3):C3915),G3914+(2/($G$2+3))*(C3915-G3914)))</f>
        <v>114052.102691088</v>
      </c>
      <c r="J3915">
        <f ca="1">IF(F3915="","",IF(C3915&lt;(F3915*(1-'inputs and tables'!$K$14)),0,IF(C3915&gt;(F3915*(1+'inputs and tables'!$K$14)),1,J3914)))</f>
        <v>1</v>
      </c>
      <c r="K3915">
        <f ca="1">IF(G3915="","",IF(C3915&lt;(G3915*(1-'inputs and tables'!$K$14)),0,IF(C3915&gt;(G3915*(1+'inputs and tables'!$K$14)),1,K3914)))</f>
        <v>1</v>
      </c>
      <c r="N3915" s="13">
        <f t="shared" si="186"/>
        <v>416540.35769549198</v>
      </c>
      <c r="O3915" s="10">
        <f ca="1">(O3914+(IF(J3914&lt;&gt;J3913,(-O3914*'inputs and tables'!$K$22-'inputs and tables'!$K$21)-O3914*'inputs and tables'!$K$22,0)*('inputs and tables'!$K$15+'inputs and tables'!$K$16)))*(IF(AND(J3914=0,'inputs and tables'!$K$16=1),(data!C3914/data!C3915-1)*'inputs and tables'!$K$18+1,1)*IF(AND(J3914=1,'inputs and tables'!$K$15=1),(data!C3915/data!C3914-1)*'inputs and tables'!$K$17+1,1))</f>
        <v>367941139.91084778</v>
      </c>
      <c r="P3915" s="10">
        <f ca="1">(P3914+(IF(K3914&lt;&gt;K3913,(-P3914*'inputs and tables'!$K$22-'inputs and tables'!$K$21)-P3914*'inputs and tables'!$K$22,0)*('inputs and tables'!$K$15+'inputs and tables'!$K$16)))*(IF(AND(K3914=0,'inputs and tables'!$K$16=1),data!C3914/data!C3915,1)*IF(AND(K3914=1,'inputs and tables'!$K$15=1),data!C3915/data!C3914,1))</f>
        <v>281479.61857569532</v>
      </c>
      <c r="R3915" s="36">
        <f ca="1">1-O3915/MAX($O$202:O3915)</f>
        <v>0.20588490664387782</v>
      </c>
      <c r="S3915" s="36">
        <f>1-N3915/MAX($N$202:N3915)</f>
        <v>6.171273149579859E-2</v>
      </c>
    </row>
    <row r="3916" spans="1:19" x14ac:dyDescent="0.4">
      <c r="A3916" s="17">
        <f t="shared" si="187"/>
        <v>3914</v>
      </c>
      <c r="B3916">
        <v>1758412800</v>
      </c>
      <c r="C3916">
        <v>115282.27</v>
      </c>
      <c r="D3916" s="14">
        <f t="shared" si="185"/>
        <v>45921</v>
      </c>
      <c r="F3916">
        <f ca="1">IF(A3916&lt;$F$2,"",AVERAGE(INDIRECT("C"&amp;A3916-$F$2+3):C3916))</f>
        <v>114310.79340909091</v>
      </c>
      <c r="G3916" s="2">
        <f ca="1">IF(A3916&lt;$G$2,"",IF(A3916=$G$2,AVERAGE(INDIRECT("C"&amp;A3916-$G$2+3):C3916),G3915+(2/($G$2+3))*(C3916-G3915)))</f>
        <v>114104.45023614808</v>
      </c>
      <c r="J3916">
        <f ca="1">IF(F3916="","",IF(C3916&lt;(F3916*(1-'inputs and tables'!$K$14)),0,IF(C3916&gt;(F3916*(1+'inputs and tables'!$K$14)),1,J3915)))</f>
        <v>1</v>
      </c>
      <c r="K3916">
        <f ca="1">IF(G3916="","",IF(C3916&lt;(G3916*(1-'inputs and tables'!$K$14)),0,IF(C3916&gt;(G3916*(1+'inputs and tables'!$K$14)),1,K3915)))</f>
        <v>1</v>
      </c>
      <c r="N3916" s="13">
        <f t="shared" si="186"/>
        <v>414848.5731764377</v>
      </c>
      <c r="O3916" s="10">
        <f ca="1">(O3915+(IF(J3915&lt;&gt;J3914,(-O3915*'inputs and tables'!$K$22-'inputs and tables'!$K$21)-O3915*'inputs and tables'!$K$22,0)*('inputs and tables'!$K$15+'inputs and tables'!$K$16)))*(IF(AND(J3915=0,'inputs and tables'!$K$16=1),(data!C3915/data!C3916-1)*'inputs and tables'!$K$18+1,1)*IF(AND(J3915=1,'inputs and tables'!$K$15=1),(data!C3916/data!C3915-1)*'inputs and tables'!$K$17+1,1))</f>
        <v>364578744.15716028</v>
      </c>
      <c r="P3916" s="10">
        <f ca="1">(P3915+(IF(K3915&lt;&gt;K3914,(-P3915*'inputs and tables'!$K$22-'inputs and tables'!$K$21)-P3915*'inputs and tables'!$K$22,0)*('inputs and tables'!$K$15+'inputs and tables'!$K$16)))*(IF(AND(K3915=0,'inputs and tables'!$K$16=1),data!C3915/data!C3916,1)*IF(AND(K3915=1,'inputs and tables'!$K$15=1),data!C3916/data!C3915,1))</f>
        <v>280336.38514743821</v>
      </c>
      <c r="R3916" s="36">
        <f ca="1">1-O3916/MAX($O$202:O3916)</f>
        <v>0.21314185328074142</v>
      </c>
      <c r="S3916" s="36">
        <f>1-N3916/MAX($N$202:N3916)</f>
        <v>6.5523598428508967E-2</v>
      </c>
    </row>
    <row r="3917" spans="1:19" x14ac:dyDescent="0.4">
      <c r="A3917" s="17">
        <f t="shared" si="187"/>
        <v>3915</v>
      </c>
      <c r="B3917">
        <v>1758499200</v>
      </c>
      <c r="C3917">
        <v>112736.59</v>
      </c>
      <c r="D3917" s="14">
        <f t="shared" si="185"/>
        <v>45922</v>
      </c>
      <c r="F3917">
        <f ca="1">IF(A3917&lt;$F$2,"",AVERAGE(INDIRECT("C"&amp;A3917-$F$2+3):C3917))</f>
        <v>114225.43159090908</v>
      </c>
      <c r="G3917" s="2">
        <f ca="1">IF(A3917&lt;$G$2,"",IF(A3917=$G$2,AVERAGE(INDIRECT("C"&amp;A3917-$G$2+3):C3917),G3916+(2/($G$2+3))*(C3917-G3916)))</f>
        <v>114046.24341758859</v>
      </c>
      <c r="J3917">
        <f ca="1">IF(F3917="","",IF(C3917&lt;(F3917*(1-'inputs and tables'!$K$14)),0,IF(C3917&gt;(F3917*(1+'inputs and tables'!$K$14)),1,J3916)))</f>
        <v>0</v>
      </c>
      <c r="K3917">
        <f ca="1">IF(G3917="","",IF(C3917&lt;(G3917*(1-'inputs and tables'!$K$14)),0,IF(C3917&gt;(G3917*(1+'inputs and tables'!$K$14)),1,K3916)))</f>
        <v>0</v>
      </c>
      <c r="N3917" s="13">
        <f t="shared" si="186"/>
        <v>405687.82611824916</v>
      </c>
      <c r="O3917" s="10">
        <f ca="1">(O3916+(IF(J3916&lt;&gt;J3915,(-O3916*'inputs and tables'!$K$22-'inputs and tables'!$K$21)-O3916*'inputs and tables'!$K$22,0)*('inputs and tables'!$K$15+'inputs and tables'!$K$16)))*(IF(AND(J3916=0,'inputs and tables'!$K$16=1),(data!C3916/data!C3917-1)*'inputs and tables'!$K$18+1,1)*IF(AND(J3916=1,'inputs and tables'!$K$15=1),(data!C3917/data!C3916-1)*'inputs and tables'!$K$17+1,1))</f>
        <v>346464711.19087237</v>
      </c>
      <c r="P3917" s="10">
        <f ca="1">(P3916+(IF(K3916&lt;&gt;K3915,(-P3916*'inputs and tables'!$K$22-'inputs and tables'!$K$21)-P3916*'inputs and tables'!$K$22,0)*('inputs and tables'!$K$15+'inputs and tables'!$K$16)))*(IF(AND(K3916=0,'inputs and tables'!$K$16=1),data!C3916/data!C3917,1)*IF(AND(K3916=1,'inputs and tables'!$K$15=1),data!C3917/data!C3916,1))</f>
        <v>274145.95596052048</v>
      </c>
      <c r="R3917" s="36">
        <f ca="1">1-O3917/MAX($O$202:O3917)</f>
        <v>0.25223676662357941</v>
      </c>
      <c r="S3917" s="36">
        <f>1-N3917/MAX($N$202:N3917)</f>
        <v>8.6158843431513588E-2</v>
      </c>
    </row>
    <row r="3918" spans="1:19" x14ac:dyDescent="0.4">
      <c r="A3918" s="17">
        <f t="shared" si="187"/>
        <v>3916</v>
      </c>
      <c r="B3918">
        <v>1758585600</v>
      </c>
      <c r="C3918">
        <v>112017.21</v>
      </c>
      <c r="D3918" s="14">
        <f t="shared" si="185"/>
        <v>45923</v>
      </c>
      <c r="F3918">
        <f ca="1">IF(A3918&lt;$F$2,"",AVERAGE(INDIRECT("C"&amp;A3918-$F$2+3):C3918))</f>
        <v>114059.70068181818</v>
      </c>
      <c r="G3918" s="2">
        <f ca="1">IF(A3918&lt;$G$2,"",IF(A3918=$G$2,AVERAGE(INDIRECT("C"&amp;A3918-$G$2+3):C3918),G3917+(2/($G$2+3))*(C3918-G3917)))</f>
        <v>113959.90157003162</v>
      </c>
      <c r="J3918">
        <f ca="1">IF(F3918="","",IF(C3918&lt;(F3918*(1-'inputs and tables'!$K$14)),0,IF(C3918&gt;(F3918*(1+'inputs and tables'!$K$14)),1,J3917)))</f>
        <v>0</v>
      </c>
      <c r="K3918">
        <f ca="1">IF(G3918="","",IF(C3918&lt;(G3918*(1-'inputs and tables'!$K$14)),0,IF(C3918&gt;(G3918*(1+'inputs and tables'!$K$14)),1,K3917)))</f>
        <v>0</v>
      </c>
      <c r="N3918" s="13">
        <f t="shared" si="186"/>
        <v>403099.10396200028</v>
      </c>
      <c r="O3918" s="10">
        <f ca="1">(O3917+(IF(J3917&lt;&gt;J3916,(-O3917*'inputs and tables'!$K$22-'inputs and tables'!$K$21)-O3917*'inputs and tables'!$K$22,0)*('inputs and tables'!$K$15+'inputs and tables'!$K$16)))*(IF(AND(J3917=0,'inputs and tables'!$K$16=1),(data!C3917/data!C3918-1)*'inputs and tables'!$K$18+1,1)*IF(AND(J3917=1,'inputs and tables'!$K$15=1),(data!C3918/data!C3917-1)*'inputs and tables'!$K$17+1,1))</f>
        <v>347992345.05844051</v>
      </c>
      <c r="P3918" s="10">
        <f ca="1">(P3917+(IF(K3917&lt;&gt;K3916,(-P3917*'inputs and tables'!$K$22-'inputs and tables'!$K$21)-P3917*'inputs and tables'!$K$22,0)*('inputs and tables'!$K$15+'inputs and tables'!$K$16)))*(IF(AND(K3917=0,'inputs and tables'!$K$16=1),data!C3917/data!C3918,1)*IF(AND(K3917=1,'inputs and tables'!$K$15=1),data!C3918/data!C3917,1))</f>
        <v>275354.72162540641</v>
      </c>
      <c r="R3918" s="36">
        <f ca="1">1-O3918/MAX($O$202:O3918)</f>
        <v>0.24893972538581022</v>
      </c>
      <c r="S3918" s="36">
        <f>1-N3918/MAX($N$202:N3918)</f>
        <v>9.1990127233979369E-2</v>
      </c>
    </row>
    <row r="3919" spans="1:19" x14ac:dyDescent="0.4">
      <c r="A3919" s="17">
        <f t="shared" si="187"/>
        <v>3917</v>
      </c>
      <c r="B3919">
        <v>1758672000</v>
      </c>
      <c r="C3919">
        <v>113348.17</v>
      </c>
      <c r="D3919" s="14">
        <f t="shared" si="185"/>
        <v>45924</v>
      </c>
      <c r="F3919">
        <f ca="1">IF(A3919&lt;$F$2,"",AVERAGE(INDIRECT("C"&amp;A3919-$F$2+3):C3919))</f>
        <v>113938.02636363637</v>
      </c>
      <c r="G3919" s="2">
        <f ca="1">IF(A3919&lt;$G$2,"",IF(A3919=$G$2,AVERAGE(INDIRECT("C"&amp;A3919-$G$2+3):C3919),G3918+(2/($G$2+3))*(C3919-G3918)))</f>
        <v>113933.87043939198</v>
      </c>
      <c r="J3919">
        <f ca="1">IF(F3919="","",IF(C3919&lt;(F3919*(1-'inputs and tables'!$K$14)),0,IF(C3919&gt;(F3919*(1+'inputs and tables'!$K$14)),1,J3918)))</f>
        <v>0</v>
      </c>
      <c r="K3919">
        <f ca="1">IF(G3919="","",IF(C3919&lt;(G3919*(1-'inputs and tables'!$K$14)),0,IF(C3919&gt;(G3919*(1+'inputs and tables'!$K$14)),1,K3918)))</f>
        <v>0</v>
      </c>
      <c r="N3919" s="13">
        <f t="shared" si="186"/>
        <v>407888.6249955027</v>
      </c>
      <c r="O3919" s="10">
        <f ca="1">(O3918+(IF(J3918&lt;&gt;J3917,(-O3918*'inputs and tables'!$K$22-'inputs and tables'!$K$21)-O3918*'inputs and tables'!$K$22,0)*('inputs and tables'!$K$15+'inputs and tables'!$K$16)))*(IF(AND(J3918=0,'inputs and tables'!$K$16=1),(data!C3918/data!C3919-1)*'inputs and tables'!$K$18+1,1)*IF(AND(J3918=1,'inputs and tables'!$K$15=1),(data!C3919/data!C3918-1)*'inputs and tables'!$K$17+1,1))</f>
        <v>343906139.77097112</v>
      </c>
      <c r="P3919" s="10">
        <f ca="1">(P3918+(IF(K3918&lt;&gt;K3917,(-P3918*'inputs and tables'!$K$22-'inputs and tables'!$K$21)-P3918*'inputs and tables'!$K$22,0)*('inputs and tables'!$K$15+'inputs and tables'!$K$16)))*(IF(AND(K3918=0,'inputs and tables'!$K$16=1),data!C3918/data!C3919,1)*IF(AND(K3918=1,'inputs and tables'!$K$15=1),data!C3919/data!C3918,1))</f>
        <v>272121.44383808487</v>
      </c>
      <c r="R3919" s="36">
        <f ca="1">1-O3919/MAX($O$202:O3919)</f>
        <v>0.25775884600417132</v>
      </c>
      <c r="S3919" s="36">
        <f>1-N3919/MAX($N$202:N3919)</f>
        <v>8.12013848589761E-2</v>
      </c>
    </row>
    <row r="3920" spans="1:19" x14ac:dyDescent="0.4">
      <c r="A3920" s="17">
        <f t="shared" si="187"/>
        <v>3918</v>
      </c>
      <c r="B3920">
        <v>1758758400</v>
      </c>
      <c r="C3920">
        <v>109035.72</v>
      </c>
      <c r="D3920" s="14">
        <f t="shared" si="185"/>
        <v>45925</v>
      </c>
      <c r="F3920">
        <f ca="1">IF(A3920&lt;$F$2,"",AVERAGE(INDIRECT("C"&amp;A3920-$F$2+3):C3920))</f>
        <v>113686.26590909089</v>
      </c>
      <c r="G3920" s="2">
        <f ca="1">IF(A3920&lt;$G$2,"",IF(A3920=$G$2,AVERAGE(INDIRECT("C"&amp;A3920-$G$2+3):C3920),G3919+(2/($G$2+3))*(C3920-G3919)))</f>
        <v>113725.43850580083</v>
      </c>
      <c r="J3920">
        <f ca="1">IF(F3920="","",IF(C3920&lt;(F3920*(1-'inputs and tables'!$K$14)),0,IF(C3920&gt;(F3920*(1+'inputs and tables'!$K$14)),1,J3919)))</f>
        <v>0</v>
      </c>
      <c r="K3920">
        <f ca="1">IF(G3920="","",IF(C3920&lt;(G3920*(1-'inputs and tables'!$K$14)),0,IF(C3920&gt;(G3920*(1+'inputs and tables'!$K$14)),1,K3919)))</f>
        <v>0</v>
      </c>
      <c r="N3920" s="13">
        <f t="shared" si="186"/>
        <v>392370.07448990695</v>
      </c>
      <c r="O3920" s="10">
        <f ca="1">(O3919+(IF(J3919&lt;&gt;J3918,(-O3919*'inputs and tables'!$K$22-'inputs and tables'!$K$21)-O3919*'inputs and tables'!$K$22,0)*('inputs and tables'!$K$15+'inputs and tables'!$K$16)))*(IF(AND(J3919=0,'inputs and tables'!$K$16=1),(data!C3919/data!C3920-1)*'inputs and tables'!$K$18+1,1)*IF(AND(J3919=1,'inputs and tables'!$K$15=1),(data!C3920/data!C3919-1)*'inputs and tables'!$K$17+1,1))</f>
        <v>357507902.86709523</v>
      </c>
      <c r="P3920" s="10">
        <f ca="1">(P3919+(IF(K3919&lt;&gt;K3918,(-P3919*'inputs and tables'!$K$22-'inputs and tables'!$K$21)-P3919*'inputs and tables'!$K$22,0)*('inputs and tables'!$K$15+'inputs and tables'!$K$16)))*(IF(AND(K3919=0,'inputs and tables'!$K$16=1),data!C3919/data!C3920,1)*IF(AND(K3919=1,'inputs and tables'!$K$15=1),data!C3920/data!C3919,1))</f>
        <v>282884.06475240132</v>
      </c>
      <c r="R3920" s="36">
        <f ca="1">1-O3920/MAX($O$202:O3920)</f>
        <v>0.22840261426149733</v>
      </c>
      <c r="S3920" s="36">
        <f>1-N3920/MAX($N$202:N3920)</f>
        <v>0.11615804174955402</v>
      </c>
    </row>
    <row r="3921" spans="1:19" x14ac:dyDescent="0.4">
      <c r="A3921" s="17">
        <f t="shared" si="187"/>
        <v>3919</v>
      </c>
      <c r="B3921">
        <v>1758844800</v>
      </c>
      <c r="C3921">
        <v>109697.29</v>
      </c>
      <c r="D3921" s="14">
        <f t="shared" si="185"/>
        <v>45926</v>
      </c>
      <c r="F3921">
        <f ca="1">IF(A3921&lt;$F$2,"",AVERAGE(INDIRECT("C"&amp;A3921-$F$2+3):C3921))</f>
        <v>113375.62181818181</v>
      </c>
      <c r="G3921" s="2">
        <f ca="1">IF(A3921&lt;$G$2,"",IF(A3921=$G$2,AVERAGE(INDIRECT("C"&amp;A3921-$G$2+3):C3921),G3920+(2/($G$2+3))*(C3921-G3920)))</f>
        <v>113554.0279310859</v>
      </c>
      <c r="J3921">
        <f ca="1">IF(F3921="","",IF(C3921&lt;(F3921*(1-'inputs and tables'!$K$14)),0,IF(C3921&gt;(F3921*(1+'inputs and tables'!$K$14)),1,J3920)))</f>
        <v>0</v>
      </c>
      <c r="K3921">
        <f ca="1">IF(G3921="","",IF(C3921&lt;(G3921*(1-'inputs and tables'!$K$14)),0,IF(C3921&gt;(G3921*(1+'inputs and tables'!$K$14)),1,K3920)))</f>
        <v>0</v>
      </c>
      <c r="N3921" s="13">
        <f t="shared" si="186"/>
        <v>394750.76469106571</v>
      </c>
      <c r="O3921" s="10">
        <f ca="1">(O3920+(IF(J3920&lt;&gt;J3919,(-O3920*'inputs and tables'!$K$22-'inputs and tables'!$K$21)-O3920*'inputs and tables'!$K$22,0)*('inputs and tables'!$K$15+'inputs and tables'!$K$16)))*(IF(AND(J3920=0,'inputs and tables'!$K$16=1),(data!C3920/data!C3921-1)*'inputs and tables'!$K$18+1,1)*IF(AND(J3920=1,'inputs and tables'!$K$15=1),(data!C3921/data!C3920-1)*'inputs and tables'!$K$17+1,1))</f>
        <v>355351819.49165559</v>
      </c>
      <c r="P3921" s="10">
        <f ca="1">(P3920+(IF(K3920&lt;&gt;K3919,(-P3920*'inputs and tables'!$K$22-'inputs and tables'!$K$21)-P3920*'inputs and tables'!$K$22,0)*('inputs and tables'!$K$15+'inputs and tables'!$K$16)))*(IF(AND(K3920=0,'inputs and tables'!$K$16=1),data!C3920/data!C3921,1)*IF(AND(K3920=1,'inputs and tables'!$K$15=1),data!C3921/data!C3920,1))</f>
        <v>281178.02797867387</v>
      </c>
      <c r="R3921" s="36">
        <f ca="1">1-O3921/MAX($O$202:O3921)</f>
        <v>0.23305601711659996</v>
      </c>
      <c r="S3921" s="36">
        <f>1-N3921/MAX($N$202:N3921)</f>
        <v>0.11079536496510445</v>
      </c>
    </row>
    <row r="3922" spans="1:19" x14ac:dyDescent="0.4">
      <c r="A3922" s="17">
        <f t="shared" si="187"/>
        <v>3920</v>
      </c>
      <c r="B3922">
        <v>1758931200</v>
      </c>
      <c r="C3922">
        <v>109681.16</v>
      </c>
      <c r="D3922" s="14">
        <f t="shared" si="185"/>
        <v>45927</v>
      </c>
      <c r="F3922">
        <f ca="1">IF(A3922&lt;$F$2,"",AVERAGE(INDIRECT("C"&amp;A3922-$F$2+3):C3922))</f>
        <v>113177.6984090909</v>
      </c>
      <c r="G3922" s="2">
        <f ca="1">IF(A3922&lt;$G$2,"",IF(A3922=$G$2,AVERAGE(INDIRECT("C"&amp;A3922-$G$2+3):C3922),G3921+(2/($G$2+3))*(C3922-G3921)))</f>
        <v>113389.2250404014</v>
      </c>
      <c r="J3922">
        <f ca="1">IF(F3922="","",IF(C3922&lt;(F3922*(1-'inputs and tables'!$K$14)),0,IF(C3922&gt;(F3922*(1+'inputs and tables'!$K$14)),1,J3921)))</f>
        <v>0</v>
      </c>
      <c r="K3922">
        <f ca="1">IF(G3922="","",IF(C3922&lt;(G3922*(1-'inputs and tables'!$K$14)),0,IF(C3922&gt;(G3922*(1+'inputs and tables'!$K$14)),1,K3921)))</f>
        <v>0</v>
      </c>
      <c r="N3922" s="13">
        <f t="shared" si="186"/>
        <v>394692.72014106397</v>
      </c>
      <c r="O3922" s="10">
        <f ca="1">(O3921+(IF(J3921&lt;&gt;J3920,(-O3921*'inputs and tables'!$K$22-'inputs and tables'!$K$21)-O3921*'inputs and tables'!$K$22,0)*('inputs and tables'!$K$15+'inputs and tables'!$K$16)))*(IF(AND(J3921=0,'inputs and tables'!$K$16=1),(data!C3921/data!C3922-1)*'inputs and tables'!$K$18+1,1)*IF(AND(J3921=1,'inputs and tables'!$K$15=1),(data!C3922/data!C3921-1)*'inputs and tables'!$K$17+1,1))</f>
        <v>355404078.46528786</v>
      </c>
      <c r="P3922" s="10">
        <f ca="1">(P3921+(IF(K3921&lt;&gt;K3920,(-P3921*'inputs and tables'!$K$22-'inputs and tables'!$K$21)-P3921*'inputs and tables'!$K$22,0)*('inputs and tables'!$K$15+'inputs and tables'!$K$16)))*(IF(AND(K3921=0,'inputs and tables'!$K$16=1),data!C3921/data!C3922,1)*IF(AND(K3921=1,'inputs and tables'!$K$15=1),data!C3922/data!C3921,1))</f>
        <v>281219.37875934847</v>
      </c>
      <c r="R3922" s="36">
        <f ca="1">1-O3922/MAX($O$202:O3922)</f>
        <v>0.23294322831637293</v>
      </c>
      <c r="S3922" s="36">
        <f>1-N3922/MAX($N$202:N3922)</f>
        <v>0.11092611451017609</v>
      </c>
    </row>
    <row r="3923" spans="1:19" x14ac:dyDescent="0.4">
      <c r="A3923" s="17">
        <f t="shared" si="187"/>
        <v>3921</v>
      </c>
      <c r="B3923">
        <v>1759017600</v>
      </c>
      <c r="C3923">
        <v>112197.67</v>
      </c>
      <c r="D3923" s="14">
        <f t="shared" si="185"/>
        <v>45928</v>
      </c>
      <c r="F3923">
        <f ca="1">IF(A3923&lt;$F$2,"",AVERAGE(INDIRECT("C"&amp;A3923-$F$2+3):C3923))</f>
        <v>113058.62363636363</v>
      </c>
      <c r="G3923" s="2">
        <f ca="1">IF(A3923&lt;$G$2,"",IF(A3923=$G$2,AVERAGE(INDIRECT("C"&amp;A3923-$G$2+3):C3923),G3922+(2/($G$2+3))*(C3923-G3922)))</f>
        <v>113338.52057059709</v>
      </c>
      <c r="J3923">
        <f ca="1">IF(F3923="","",IF(C3923&lt;(F3923*(1-'inputs and tables'!$K$14)),0,IF(C3923&gt;(F3923*(1+'inputs and tables'!$K$14)),1,J3922)))</f>
        <v>0</v>
      </c>
      <c r="K3923">
        <f ca="1">IF(G3923="","",IF(C3923&lt;(G3923*(1-'inputs and tables'!$K$14)),0,IF(C3923&gt;(G3923*(1+'inputs and tables'!$K$14)),1,K3922)))</f>
        <v>0</v>
      </c>
      <c r="N3923" s="13">
        <f t="shared" si="186"/>
        <v>403748.49760696769</v>
      </c>
      <c r="O3923" s="10">
        <f ca="1">(O3922+(IF(J3922&lt;&gt;J3921,(-O3922*'inputs and tables'!$K$22-'inputs and tables'!$K$21)-O3922*'inputs and tables'!$K$22,0)*('inputs and tables'!$K$15+'inputs and tables'!$K$16)))*(IF(AND(J3922=0,'inputs and tables'!$K$16=1),(data!C3922/data!C3923-1)*'inputs and tables'!$K$18+1,1)*IF(AND(J3922=1,'inputs and tables'!$K$15=1),(data!C3923/data!C3922-1)*'inputs and tables'!$K$17+1,1))</f>
        <v>347432630.23914665</v>
      </c>
      <c r="P3923" s="10">
        <f ca="1">(P3922+(IF(K3922&lt;&gt;K3921,(-P3922*'inputs and tables'!$K$22-'inputs and tables'!$K$21)-P3922*'inputs and tables'!$K$22,0)*('inputs and tables'!$K$15+'inputs and tables'!$K$16)))*(IF(AND(K3922=0,'inputs and tables'!$K$16=1),data!C3922/data!C3923,1)*IF(AND(K3922=1,'inputs and tables'!$K$15=1),data!C3923/data!C3922,1))</f>
        <v>274911.83798027807</v>
      </c>
      <c r="R3923" s="36">
        <f ca="1">1-O3923/MAX($O$202:O3923)</f>
        <v>0.25014773921672906</v>
      </c>
      <c r="S3923" s="36">
        <f>1-N3923/MAX($N$202:N3923)</f>
        <v>9.0527321102320313E-2</v>
      </c>
    </row>
    <row r="3924" spans="1:19" x14ac:dyDescent="0.4">
      <c r="A3924" s="17">
        <f t="shared" si="187"/>
        <v>3922</v>
      </c>
      <c r="B3924">
        <v>1759104000</v>
      </c>
      <c r="C3924">
        <v>114365.07</v>
      </c>
      <c r="D3924" s="14">
        <f t="shared" si="185"/>
        <v>45929</v>
      </c>
      <c r="F3924">
        <f ca="1">IF(A3924&lt;$F$2,"",AVERAGE(INDIRECT("C"&amp;A3924-$F$2+3):C3924))</f>
        <v>112988.38249999998</v>
      </c>
      <c r="G3924" s="2">
        <f ca="1">IF(A3924&lt;$G$2,"",IF(A3924=$G$2,AVERAGE(INDIRECT("C"&amp;A3924-$G$2+3):C3924),G3923+(2/($G$2+3))*(C3924-G3923)))</f>
        <v>113382.20352503976</v>
      </c>
      <c r="J3924">
        <f ca="1">IF(F3924="","",IF(C3924&lt;(F3924*(1-'inputs and tables'!$K$14)),0,IF(C3924&gt;(F3924*(1+'inputs and tables'!$K$14)),1,J3923)))</f>
        <v>1</v>
      </c>
      <c r="K3924">
        <f ca="1">IF(G3924="","",IF(C3924&lt;(G3924*(1-'inputs and tables'!$K$14)),0,IF(C3924&gt;(G3924*(1+'inputs and tables'!$K$14)),1,K3923)))</f>
        <v>1</v>
      </c>
      <c r="N3924" s="13">
        <f t="shared" si="186"/>
        <v>411547.98661340913</v>
      </c>
      <c r="O3924" s="10">
        <f ca="1">(O3923+(IF(J3923&lt;&gt;J3922,(-O3923*'inputs and tables'!$K$22-'inputs and tables'!$K$21)-O3923*'inputs and tables'!$K$22,0)*('inputs and tables'!$K$15+'inputs and tables'!$K$16)))*(IF(AND(J3923=0,'inputs and tables'!$K$16=1),(data!C3923/data!C3924-1)*'inputs and tables'!$K$18+1,1)*IF(AND(J3923=1,'inputs and tables'!$K$15=1),(data!C3924/data!C3923-1)*'inputs and tables'!$K$17+1,1))</f>
        <v>340848229.22596729</v>
      </c>
      <c r="P3924" s="10">
        <f ca="1">(P3923+(IF(K3923&lt;&gt;K3922,(-P3923*'inputs and tables'!$K$22-'inputs and tables'!$K$21)-P3923*'inputs and tables'!$K$22,0)*('inputs and tables'!$K$15+'inputs and tables'!$K$16)))*(IF(AND(K3923=0,'inputs and tables'!$K$16=1),data!C3923/data!C3924,1)*IF(AND(K3923=1,'inputs and tables'!$K$15=1),data!C3924/data!C3923,1))</f>
        <v>269701.82134112017</v>
      </c>
      <c r="R3924" s="36">
        <f ca="1">1-O3924/MAX($O$202:O3924)</f>
        <v>0.26435863236812285</v>
      </c>
      <c r="S3924" s="36">
        <f>1-N3924/MAX($N$202:N3924)</f>
        <v>7.2958408269791386E-2</v>
      </c>
    </row>
    <row r="3925" spans="1:19" x14ac:dyDescent="0.4">
      <c r="A3925" s="17">
        <f t="shared" si="187"/>
        <v>3923</v>
      </c>
      <c r="B3925">
        <v>1759190400</v>
      </c>
      <c r="C3925">
        <v>114067.71</v>
      </c>
      <c r="D3925" s="14">
        <f t="shared" si="185"/>
        <v>45930</v>
      </c>
      <c r="F3925">
        <f ca="1">IF(A3925&lt;$F$2,"",AVERAGE(INDIRECT("C"&amp;A3925-$F$2+3):C3925))</f>
        <v>112910.63499999999</v>
      </c>
      <c r="G3925" s="2">
        <f ca="1">IF(A3925&lt;$G$2,"",IF(A3925=$G$2,AVERAGE(INDIRECT("C"&amp;A3925-$G$2+3):C3925),G3924+(2/($G$2+3))*(C3925-G3924)))</f>
        <v>113411.37401333594</v>
      </c>
      <c r="J3925">
        <f ca="1">IF(F3925="","",IF(C3925&lt;(F3925*(1-'inputs and tables'!$K$14)),0,IF(C3925&gt;(F3925*(1+'inputs and tables'!$K$14)),1,J3924)))</f>
        <v>1</v>
      </c>
      <c r="K3925">
        <f ca="1">IF(G3925="","",IF(C3925&lt;(G3925*(1-'inputs and tables'!$K$14)),0,IF(C3925&gt;(G3925*(1+'inputs and tables'!$K$14)),1,K3924)))</f>
        <v>1</v>
      </c>
      <c r="N3925" s="13">
        <f t="shared" si="186"/>
        <v>410477.92291914159</v>
      </c>
      <c r="O3925" s="10">
        <f ca="1">(O3924+(IF(J3924&lt;&gt;J3923,(-O3924*'inputs and tables'!$K$22-'inputs and tables'!$K$21)-O3924*'inputs and tables'!$K$22,0)*('inputs and tables'!$K$15+'inputs and tables'!$K$16)))*(IF(AND(J3924=0,'inputs and tables'!$K$16=1),(data!C3924/data!C3925-1)*'inputs and tables'!$K$18+1,1)*IF(AND(J3924=1,'inputs and tables'!$K$15=1),(data!C3925/data!C3924-1)*'inputs and tables'!$K$17+1,1))</f>
        <v>338176486.15264046</v>
      </c>
      <c r="P3925" s="10">
        <f ca="1">(P3924+(IF(K3924&lt;&gt;K3923,(-P3924*'inputs and tables'!$K$22-'inputs and tables'!$K$21)-P3924*'inputs and tables'!$K$22,0)*('inputs and tables'!$K$15+'inputs and tables'!$K$16)))*(IF(AND(K3924=0,'inputs and tables'!$K$16=1),data!C3924/data!C3925,1)*IF(AND(K3924=1,'inputs and tables'!$K$15=1),data!C3925/data!C3924,1))</f>
        <v>268462.5699518593</v>
      </c>
      <c r="R3925" s="36">
        <f ca="1">1-O3925/MAX($O$202:O3925)</f>
        <v>0.27012496635462013</v>
      </c>
      <c r="S3925" s="36">
        <f>1-N3925/MAX($N$202:N3925)</f>
        <v>7.5368804098840503E-2</v>
      </c>
    </row>
    <row r="3926" spans="1:19" x14ac:dyDescent="0.4">
      <c r="A3926" s="17">
        <f t="shared" si="187"/>
        <v>3924</v>
      </c>
      <c r="B3926">
        <v>1759276800</v>
      </c>
      <c r="C3926">
        <v>118659.97</v>
      </c>
      <c r="D3926" s="14">
        <f t="shared" si="185"/>
        <v>45931</v>
      </c>
      <c r="F3926">
        <f ca="1">IF(A3926&lt;$F$2,"",AVERAGE(INDIRECT("C"&amp;A3926-$F$2+3):C3926))</f>
        <v>112964.57159090908</v>
      </c>
      <c r="G3926" s="2">
        <f ca="1">IF(A3926&lt;$G$2,"",IF(A3926=$G$2,AVERAGE(INDIRECT("C"&amp;A3926-$G$2+3):C3926),G3925+(2/($G$2+3))*(C3926-G3925)))</f>
        <v>113634.71852340674</v>
      </c>
      <c r="J3926">
        <f ca="1">IF(F3926="","",IF(C3926&lt;(F3926*(1-'inputs and tables'!$K$14)),0,IF(C3926&gt;(F3926*(1+'inputs and tables'!$K$14)),1,J3925)))</f>
        <v>1</v>
      </c>
      <c r="K3926">
        <f ca="1">IF(G3926="","",IF(C3926&lt;(G3926*(1-'inputs and tables'!$K$14)),0,IF(C3926&gt;(G3926*(1+'inputs and tables'!$K$14)),1,K3925)))</f>
        <v>1</v>
      </c>
      <c r="N3926" s="13">
        <f t="shared" si="186"/>
        <v>427003.38263341709</v>
      </c>
      <c r="O3926" s="10">
        <f ca="1">(O3925+(IF(J3925&lt;&gt;J3924,(-O3925*'inputs and tables'!$K$22-'inputs and tables'!$K$21)-O3925*'inputs and tables'!$K$22,0)*('inputs and tables'!$K$15+'inputs and tables'!$K$16)))*(IF(AND(J3925=0,'inputs and tables'!$K$16=1),(data!C3925/data!C3926-1)*'inputs and tables'!$K$18+1,1)*IF(AND(J3925=1,'inputs and tables'!$K$15=1),(data!C3926/data!C3925-1)*'inputs and tables'!$K$17+1,1))</f>
        <v>368809496.03925502</v>
      </c>
      <c r="P3926" s="10">
        <f ca="1">(P3925+(IF(K3925&lt;&gt;K3924,(-P3925*'inputs and tables'!$K$22-'inputs and tables'!$K$21)-P3925*'inputs and tables'!$K$22,0)*('inputs and tables'!$K$15+'inputs and tables'!$K$16)))*(IF(AND(K3925=0,'inputs and tables'!$K$16=1),data!C3925/data!C3926,1)*IF(AND(K3925=1,'inputs and tables'!$K$15=1),data!C3926/data!C3925,1))</f>
        <v>279270.62353237852</v>
      </c>
      <c r="R3926" s="36">
        <f ca="1">1-O3926/MAX($O$202:O3926)</f>
        <v>0.20401076256707373</v>
      </c>
      <c r="S3926" s="36">
        <f>1-N3926/MAX($N$202:N3926)</f>
        <v>3.8144011423603352E-2</v>
      </c>
    </row>
    <row r="3927" spans="1:19" x14ac:dyDescent="0.4">
      <c r="A3927" s="17">
        <f t="shared" si="187"/>
        <v>3925</v>
      </c>
      <c r="B3927">
        <v>1759363200</v>
      </c>
      <c r="C3927">
        <v>118551.85</v>
      </c>
      <c r="D3927" s="14">
        <f t="shared" si="185"/>
        <v>45932</v>
      </c>
      <c r="F3927">
        <f ca="1">IF(A3927&lt;$F$2,"",AVERAGE(INDIRECT("C"&amp;A3927-$F$2+3):C3927))</f>
        <v>113094.01840909087</v>
      </c>
      <c r="G3927" s="2">
        <f ca="1">IF(A3927&lt;$G$2,"",IF(A3927=$G$2,AVERAGE(INDIRECT("C"&amp;A3927-$G$2+3):C3927),G3926+(2/($G$2+3))*(C3927-G3926)))</f>
        <v>113843.95816070859</v>
      </c>
      <c r="J3927">
        <f ca="1">IF(F3927="","",IF(C3927&lt;(F3927*(1-'inputs and tables'!$K$14)),0,IF(C3927&gt;(F3927*(1+'inputs and tables'!$K$14)),1,J3926)))</f>
        <v>1</v>
      </c>
      <c r="K3927">
        <f ca="1">IF(G3927="","",IF(C3927&lt;(G3927*(1-'inputs and tables'!$K$14)),0,IF(C3927&gt;(G3927*(1+'inputs and tables'!$K$14)),1,K3926)))</f>
        <v>1</v>
      </c>
      <c r="N3927" s="13">
        <f t="shared" si="186"/>
        <v>426614.30781964184</v>
      </c>
      <c r="O3927" s="10">
        <f ca="1">(O3926+(IF(J3926&lt;&gt;J3925,(-O3926*'inputs and tables'!$K$22-'inputs and tables'!$K$21)-O3926*'inputs and tables'!$K$22,0)*('inputs and tables'!$K$15+'inputs and tables'!$K$16)))*(IF(AND(J3926=0,'inputs and tables'!$K$16=1),(data!C3926/data!C3927-1)*'inputs and tables'!$K$18+1,1)*IF(AND(J3926=1,'inputs and tables'!$K$15=1),(data!C3927/data!C3926-1)*'inputs and tables'!$K$17+1,1))</f>
        <v>368053383.5431751</v>
      </c>
      <c r="P3927" s="10">
        <f ca="1">(P3926+(IF(K3926&lt;&gt;K3925,(-P3926*'inputs and tables'!$K$22-'inputs and tables'!$K$21)-P3926*'inputs and tables'!$K$22,0)*('inputs and tables'!$K$15+'inputs and tables'!$K$16)))*(IF(AND(K3926=0,'inputs and tables'!$K$16=1),data!C3926/data!C3927,1)*IF(AND(K3926=1,'inputs and tables'!$K$15=1),data!C3927/data!C3926,1))</f>
        <v>279016.15911766206</v>
      </c>
      <c r="R3927" s="36">
        <f ca="1">1-O3927/MAX($O$202:O3927)</f>
        <v>0.20564265495496414</v>
      </c>
      <c r="S3927" s="36">
        <f>1-N3927/MAX($N$202:N3927)</f>
        <v>3.9020430568871056E-2</v>
      </c>
    </row>
    <row r="3928" spans="1:19" x14ac:dyDescent="0.4">
      <c r="B3928"/>
      <c r="C3928"/>
      <c r="D3928" s="14"/>
      <c r="G3928" s="2"/>
      <c r="N3928" s="13"/>
    </row>
    <row r="3929" spans="1:19" x14ac:dyDescent="0.4">
      <c r="B3929"/>
      <c r="C3929"/>
      <c r="D3929" s="14"/>
      <c r="G3929" s="2"/>
      <c r="N3929" s="13"/>
    </row>
    <row r="3930" spans="1:19" x14ac:dyDescent="0.4">
      <c r="B3930"/>
      <c r="C3930"/>
      <c r="D3930" s="14"/>
      <c r="G3930" s="2"/>
      <c r="N3930" s="13"/>
    </row>
    <row r="3931" spans="1:19" x14ac:dyDescent="0.4">
      <c r="B3931"/>
      <c r="C3931"/>
      <c r="D3931" s="14"/>
      <c r="G3931" s="2"/>
      <c r="N3931" s="13"/>
    </row>
    <row r="3932" spans="1:19" x14ac:dyDescent="0.4">
      <c r="B3932"/>
      <c r="C3932"/>
      <c r="D3932" s="14"/>
      <c r="G3932" s="2"/>
      <c r="N3932" s="13"/>
    </row>
    <row r="3933" spans="1:19" x14ac:dyDescent="0.4">
      <c r="B3933"/>
      <c r="C3933"/>
      <c r="D3933" s="14"/>
      <c r="G3933" s="2"/>
      <c r="N3933" s="13"/>
    </row>
    <row r="3934" spans="1:19" x14ac:dyDescent="0.4">
      <c r="B3934"/>
      <c r="C3934"/>
      <c r="D3934" s="14"/>
      <c r="G3934" s="2"/>
      <c r="N3934" s="13"/>
    </row>
    <row r="3935" spans="1:19" x14ac:dyDescent="0.4">
      <c r="B3935"/>
      <c r="C3935"/>
      <c r="D3935" s="14"/>
      <c r="G3935" s="2"/>
      <c r="N3935" s="13"/>
    </row>
    <row r="3936" spans="1:19" x14ac:dyDescent="0.4">
      <c r="B3936"/>
      <c r="C3936"/>
      <c r="D3936" s="14"/>
      <c r="G3936" s="2"/>
      <c r="N3936" s="13"/>
    </row>
    <row r="3937" spans="2:14" x14ac:dyDescent="0.4">
      <c r="B3937"/>
      <c r="C3937"/>
      <c r="D3937" s="14"/>
      <c r="G3937" s="2"/>
      <c r="N3937" s="13"/>
    </row>
    <row r="3938" spans="2:14" x14ac:dyDescent="0.4">
      <c r="B3938"/>
      <c r="C3938"/>
      <c r="D3938" s="14"/>
      <c r="G3938" s="2"/>
      <c r="N3938" s="13"/>
    </row>
    <row r="3939" spans="2:14" x14ac:dyDescent="0.4">
      <c r="B3939"/>
      <c r="C3939"/>
      <c r="D3939" s="14"/>
      <c r="G3939" s="2"/>
      <c r="N3939" s="13"/>
    </row>
    <row r="3940" spans="2:14" x14ac:dyDescent="0.4">
      <c r="B3940"/>
      <c r="C3940"/>
      <c r="D3940" s="14"/>
      <c r="G3940" s="2"/>
      <c r="N3940" s="13"/>
    </row>
    <row r="3941" spans="2:14" x14ac:dyDescent="0.4">
      <c r="B3941"/>
      <c r="C3941"/>
      <c r="D3941" s="14"/>
      <c r="G3941" s="2"/>
      <c r="N3941" s="13"/>
    </row>
    <row r="3942" spans="2:14" x14ac:dyDescent="0.4">
      <c r="B3942"/>
      <c r="C3942"/>
      <c r="D3942" s="14"/>
      <c r="G3942" s="2"/>
      <c r="N3942" s="13"/>
    </row>
    <row r="3943" spans="2:14" x14ac:dyDescent="0.4">
      <c r="B3943"/>
      <c r="C3943"/>
      <c r="D3943" s="14"/>
      <c r="G3943" s="2"/>
      <c r="N3943" s="13"/>
    </row>
    <row r="3944" spans="2:14" x14ac:dyDescent="0.4">
      <c r="B3944"/>
      <c r="C3944"/>
      <c r="D3944" s="14"/>
      <c r="G3944" s="2"/>
      <c r="N3944" s="13"/>
    </row>
    <row r="3945" spans="2:14" x14ac:dyDescent="0.4">
      <c r="B3945"/>
      <c r="C3945"/>
      <c r="D3945" s="14"/>
      <c r="G3945" s="2"/>
      <c r="N3945" s="13"/>
    </row>
    <row r="3946" spans="2:14" x14ac:dyDescent="0.4">
      <c r="B3946"/>
      <c r="C3946"/>
      <c r="D3946" s="14"/>
      <c r="G3946" s="2"/>
      <c r="N3946" s="13"/>
    </row>
    <row r="3947" spans="2:14" x14ac:dyDescent="0.4">
      <c r="B3947"/>
      <c r="C3947"/>
      <c r="D3947" s="14"/>
      <c r="G3947" s="2"/>
      <c r="N3947" s="13"/>
    </row>
    <row r="3948" spans="2:14" x14ac:dyDescent="0.4">
      <c r="B3948"/>
      <c r="C3948"/>
      <c r="D3948" s="14"/>
      <c r="G3948" s="2"/>
      <c r="N3948" s="13"/>
    </row>
    <row r="3949" spans="2:14" x14ac:dyDescent="0.4">
      <c r="B3949"/>
      <c r="C3949"/>
      <c r="D3949" s="14"/>
      <c r="G3949" s="2"/>
      <c r="N3949" s="13"/>
    </row>
    <row r="3950" spans="2:14" x14ac:dyDescent="0.4">
      <c r="B3950"/>
      <c r="C3950"/>
      <c r="D3950" s="14"/>
      <c r="G3950" s="2"/>
      <c r="N3950" s="13"/>
    </row>
    <row r="3951" spans="2:14" x14ac:dyDescent="0.4">
      <c r="B3951"/>
      <c r="C3951"/>
      <c r="D3951" s="14"/>
      <c r="G3951" s="2"/>
      <c r="N3951" s="13"/>
    </row>
    <row r="3952" spans="2:14" x14ac:dyDescent="0.4">
      <c r="B3952"/>
      <c r="C3952"/>
      <c r="D3952" s="14"/>
      <c r="G3952" s="2"/>
      <c r="N3952" s="13"/>
    </row>
    <row r="3953" spans="2:14" x14ac:dyDescent="0.4">
      <c r="B3953"/>
      <c r="C3953"/>
      <c r="D3953" s="14"/>
      <c r="G3953" s="2"/>
      <c r="N3953" s="13"/>
    </row>
    <row r="3954" spans="2:14" x14ac:dyDescent="0.4">
      <c r="B3954"/>
      <c r="C3954"/>
      <c r="D3954" s="14"/>
      <c r="G3954" s="2"/>
      <c r="N3954" s="13"/>
    </row>
    <row r="3955" spans="2:14" x14ac:dyDescent="0.4">
      <c r="B3955"/>
      <c r="C3955"/>
      <c r="D3955" s="14"/>
      <c r="G3955" s="2"/>
      <c r="N3955" s="13"/>
    </row>
    <row r="3956" spans="2:14" x14ac:dyDescent="0.4">
      <c r="B3956"/>
      <c r="C3956"/>
      <c r="D3956" s="14"/>
      <c r="G3956" s="2"/>
      <c r="N3956" s="13"/>
    </row>
    <row r="3957" spans="2:14" x14ac:dyDescent="0.4">
      <c r="B3957"/>
      <c r="C3957"/>
      <c r="D3957" s="14"/>
      <c r="G3957" s="2"/>
      <c r="N3957" s="13"/>
    </row>
    <row r="3958" spans="2:14" x14ac:dyDescent="0.4">
      <c r="B3958"/>
      <c r="C3958"/>
      <c r="D3958" s="14"/>
      <c r="G3958" s="2"/>
      <c r="N3958" s="13"/>
    </row>
    <row r="3959" spans="2:14" x14ac:dyDescent="0.4">
      <c r="B3959"/>
      <c r="C3959"/>
      <c r="D3959" s="14"/>
      <c r="G3959" s="2"/>
      <c r="N3959" s="13"/>
    </row>
    <row r="3960" spans="2:14" x14ac:dyDescent="0.4">
      <c r="B3960"/>
      <c r="C3960"/>
      <c r="D3960" s="14"/>
      <c r="G3960" s="2"/>
      <c r="N3960" s="13"/>
    </row>
    <row r="3961" spans="2:14" x14ac:dyDescent="0.4">
      <c r="B3961"/>
      <c r="C3961"/>
      <c r="D3961" s="14"/>
      <c r="G3961" s="2"/>
      <c r="N3961" s="13"/>
    </row>
    <row r="3962" spans="2:14" x14ac:dyDescent="0.4">
      <c r="B3962"/>
      <c r="C3962"/>
      <c r="D3962" s="14"/>
      <c r="G3962" s="2"/>
      <c r="N3962" s="13"/>
    </row>
    <row r="3963" spans="2:14" x14ac:dyDescent="0.4">
      <c r="B3963"/>
      <c r="C3963"/>
      <c r="D3963" s="14"/>
      <c r="G3963" s="2"/>
      <c r="N3963" s="13"/>
    </row>
    <row r="3964" spans="2:14" x14ac:dyDescent="0.4">
      <c r="B3964"/>
      <c r="C3964"/>
      <c r="D3964" s="14"/>
      <c r="G3964" s="2"/>
      <c r="N3964" s="13"/>
    </row>
    <row r="3965" spans="2:14" x14ac:dyDescent="0.4">
      <c r="B3965"/>
      <c r="C3965"/>
      <c r="D3965" s="14"/>
      <c r="G3965" s="2"/>
      <c r="N3965" s="13"/>
    </row>
    <row r="3966" spans="2:14" x14ac:dyDescent="0.4">
      <c r="B3966"/>
      <c r="C3966"/>
      <c r="D3966" s="14"/>
      <c r="G3966" s="2"/>
      <c r="N3966" s="13"/>
    </row>
    <row r="3967" spans="2:14" x14ac:dyDescent="0.4">
      <c r="B3967"/>
      <c r="C3967"/>
      <c r="D3967" s="14"/>
      <c r="G3967" s="2"/>
      <c r="N3967" s="13"/>
    </row>
    <row r="3968" spans="2:14" x14ac:dyDescent="0.4">
      <c r="B3968"/>
      <c r="C3968"/>
      <c r="D3968" s="14"/>
      <c r="G3968" s="2"/>
      <c r="N3968" s="13"/>
    </row>
    <row r="3969" spans="2:14" x14ac:dyDescent="0.4">
      <c r="B3969"/>
      <c r="C3969"/>
      <c r="D3969" s="14"/>
      <c r="G3969" s="2"/>
      <c r="N3969" s="13"/>
    </row>
    <row r="3970" spans="2:14" x14ac:dyDescent="0.4">
      <c r="B3970"/>
      <c r="C3970"/>
      <c r="D3970" s="14"/>
      <c r="G3970" s="2"/>
      <c r="N3970" s="13"/>
    </row>
    <row r="3971" spans="2:14" x14ac:dyDescent="0.4">
      <c r="B3971"/>
      <c r="C3971"/>
      <c r="D3971" s="14"/>
      <c r="G3971" s="2"/>
      <c r="N3971" s="13"/>
    </row>
    <row r="3972" spans="2:14" x14ac:dyDescent="0.4">
      <c r="B3972"/>
      <c r="C3972"/>
      <c r="D3972" s="14"/>
      <c r="G3972" s="2"/>
      <c r="N3972" s="13"/>
    </row>
    <row r="3973" spans="2:14" x14ac:dyDescent="0.4">
      <c r="B3973"/>
      <c r="C3973"/>
      <c r="D3973" s="14"/>
      <c r="G3973" s="2"/>
      <c r="N3973" s="13"/>
    </row>
    <row r="3974" spans="2:14" x14ac:dyDescent="0.4">
      <c r="B3974"/>
      <c r="C3974"/>
      <c r="D3974" s="14"/>
      <c r="G3974" s="2"/>
      <c r="N3974" s="13"/>
    </row>
    <row r="3975" spans="2:14" x14ac:dyDescent="0.4">
      <c r="B3975"/>
      <c r="C3975"/>
      <c r="D3975" s="14"/>
      <c r="G3975" s="2"/>
      <c r="N3975" s="13"/>
    </row>
    <row r="3976" spans="2:14" x14ac:dyDescent="0.4">
      <c r="B3976"/>
      <c r="C3976"/>
      <c r="D3976" s="14"/>
      <c r="G3976" s="2"/>
      <c r="N3976" s="13"/>
    </row>
    <row r="3977" spans="2:14" x14ac:dyDescent="0.4">
      <c r="B3977"/>
      <c r="C3977"/>
      <c r="D3977" s="14"/>
      <c r="G3977" s="2"/>
      <c r="N3977" s="13"/>
    </row>
    <row r="3978" spans="2:14" x14ac:dyDescent="0.4">
      <c r="B3978"/>
      <c r="C3978"/>
      <c r="D3978" s="14"/>
      <c r="G3978" s="2"/>
      <c r="N3978" s="13"/>
    </row>
    <row r="3979" spans="2:14" x14ac:dyDescent="0.4">
      <c r="B3979"/>
      <c r="C3979"/>
      <c r="D3979" s="14"/>
      <c r="G3979" s="2"/>
      <c r="N3979" s="13"/>
    </row>
    <row r="3980" spans="2:14" x14ac:dyDescent="0.4">
      <c r="B3980"/>
      <c r="C3980"/>
      <c r="D3980" s="14"/>
      <c r="G3980" s="2"/>
      <c r="N3980" s="13"/>
    </row>
    <row r="3981" spans="2:14" x14ac:dyDescent="0.4">
      <c r="B3981"/>
      <c r="C3981"/>
      <c r="D3981" s="14"/>
      <c r="G3981" s="2"/>
      <c r="N3981" s="13"/>
    </row>
    <row r="3982" spans="2:14" x14ac:dyDescent="0.4">
      <c r="B3982"/>
      <c r="C3982"/>
      <c r="D3982" s="14"/>
      <c r="G3982" s="2"/>
      <c r="N3982" s="13"/>
    </row>
    <row r="3983" spans="2:14" x14ac:dyDescent="0.4">
      <c r="B3983"/>
      <c r="C3983"/>
      <c r="D3983" s="14"/>
      <c r="G3983" s="2"/>
      <c r="N3983" s="13"/>
    </row>
    <row r="3984" spans="2:14" x14ac:dyDescent="0.4">
      <c r="B3984"/>
      <c r="C3984"/>
      <c r="D3984" s="14"/>
      <c r="G3984" s="2"/>
      <c r="N3984" s="13"/>
    </row>
    <row r="3985" spans="2:14" x14ac:dyDescent="0.4">
      <c r="B3985"/>
      <c r="C3985"/>
      <c r="D3985" s="14"/>
      <c r="G3985" s="2"/>
      <c r="N3985" s="13"/>
    </row>
    <row r="3986" spans="2:14" x14ac:dyDescent="0.4">
      <c r="B3986"/>
      <c r="C3986"/>
      <c r="D3986" s="14"/>
      <c r="G3986" s="2"/>
      <c r="N3986" s="13"/>
    </row>
    <row r="3987" spans="2:14" x14ac:dyDescent="0.4">
      <c r="B3987"/>
      <c r="C3987"/>
      <c r="D3987" s="14"/>
      <c r="G3987" s="2"/>
      <c r="N3987" s="13"/>
    </row>
    <row r="3988" spans="2:14" x14ac:dyDescent="0.4">
      <c r="B3988"/>
      <c r="C3988"/>
      <c r="D3988" s="14"/>
      <c r="G3988" s="2"/>
      <c r="N3988" s="13"/>
    </row>
    <row r="3989" spans="2:14" x14ac:dyDescent="0.4">
      <c r="B3989"/>
      <c r="C3989"/>
      <c r="D3989" s="14"/>
      <c r="G3989" s="2"/>
      <c r="N3989" s="13"/>
    </row>
    <row r="3990" spans="2:14" x14ac:dyDescent="0.4">
      <c r="B3990"/>
      <c r="C3990"/>
      <c r="D3990" s="14"/>
      <c r="G3990" s="2"/>
      <c r="N3990" s="13"/>
    </row>
    <row r="3991" spans="2:14" x14ac:dyDescent="0.4">
      <c r="B3991"/>
      <c r="C3991"/>
      <c r="D3991" s="14"/>
      <c r="G3991" s="2"/>
      <c r="N3991" s="13"/>
    </row>
    <row r="3992" spans="2:14" x14ac:dyDescent="0.4">
      <c r="B3992"/>
      <c r="C3992"/>
      <c r="D3992" s="14"/>
      <c r="G3992" s="2"/>
      <c r="N3992" s="13"/>
    </row>
    <row r="3993" spans="2:14" x14ac:dyDescent="0.4">
      <c r="B3993"/>
      <c r="C3993"/>
      <c r="D3993" s="14"/>
      <c r="G3993" s="2"/>
      <c r="N3993" s="13"/>
    </row>
    <row r="3994" spans="2:14" x14ac:dyDescent="0.4">
      <c r="B3994"/>
      <c r="C3994"/>
      <c r="D3994" s="14"/>
      <c r="G3994" s="2"/>
      <c r="N3994" s="13"/>
    </row>
    <row r="3995" spans="2:14" x14ac:dyDescent="0.4">
      <c r="B3995"/>
      <c r="C3995"/>
      <c r="D3995" s="14"/>
      <c r="G3995" s="2"/>
      <c r="N3995" s="13"/>
    </row>
    <row r="3996" spans="2:14" x14ac:dyDescent="0.4">
      <c r="B3996"/>
      <c r="C3996"/>
      <c r="D3996" s="14"/>
      <c r="G3996" s="2"/>
      <c r="N3996" s="13"/>
    </row>
    <row r="3997" spans="2:14" x14ac:dyDescent="0.4">
      <c r="B3997"/>
      <c r="C3997"/>
      <c r="D3997" s="14"/>
      <c r="G3997" s="2"/>
      <c r="N3997" s="13"/>
    </row>
    <row r="3998" spans="2:14" x14ac:dyDescent="0.4">
      <c r="B3998"/>
      <c r="C3998"/>
      <c r="D3998" s="14"/>
      <c r="G3998" s="2"/>
      <c r="N3998" s="13"/>
    </row>
    <row r="3999" spans="2:14" x14ac:dyDescent="0.4">
      <c r="B3999"/>
      <c r="C3999"/>
      <c r="D3999" s="14"/>
      <c r="G3999" s="2"/>
      <c r="N3999" s="13"/>
    </row>
    <row r="4000" spans="2:14" x14ac:dyDescent="0.4">
      <c r="B4000"/>
      <c r="C4000"/>
      <c r="D4000" s="14"/>
      <c r="G4000" s="2"/>
      <c r="N4000" s="13"/>
    </row>
    <row r="4001" spans="2:14" x14ac:dyDescent="0.4">
      <c r="B4001"/>
      <c r="C4001"/>
      <c r="D4001" s="14"/>
      <c r="G4001" s="2"/>
      <c r="N4001" s="13"/>
    </row>
    <row r="4002" spans="2:14" x14ac:dyDescent="0.4">
      <c r="B4002"/>
      <c r="C4002"/>
      <c r="D4002" s="14"/>
      <c r="G4002" s="2"/>
      <c r="N4002" s="13"/>
    </row>
    <row r="4003" spans="2:14" x14ac:dyDescent="0.4">
      <c r="B4003"/>
      <c r="C4003"/>
      <c r="D4003" s="14"/>
      <c r="G4003" s="2"/>
      <c r="N4003" s="13"/>
    </row>
    <row r="4004" spans="2:14" x14ac:dyDescent="0.4">
      <c r="B4004"/>
      <c r="C4004"/>
      <c r="D4004" s="14"/>
      <c r="G4004" s="2"/>
      <c r="N4004" s="13"/>
    </row>
    <row r="4005" spans="2:14" x14ac:dyDescent="0.4">
      <c r="B4005"/>
      <c r="C4005"/>
      <c r="D4005" s="14"/>
      <c r="G4005" s="2"/>
      <c r="N4005" s="13"/>
    </row>
    <row r="4006" spans="2:14" x14ac:dyDescent="0.4">
      <c r="B4006"/>
      <c r="C4006"/>
      <c r="D4006" s="14"/>
      <c r="G4006" s="2"/>
      <c r="N4006" s="13"/>
    </row>
    <row r="4007" spans="2:14" x14ac:dyDescent="0.4">
      <c r="B4007"/>
      <c r="C4007"/>
      <c r="D4007" s="14"/>
      <c r="G4007" s="2"/>
      <c r="N4007" s="13"/>
    </row>
    <row r="4008" spans="2:14" x14ac:dyDescent="0.4">
      <c r="B4008"/>
      <c r="C4008"/>
      <c r="D4008" s="14"/>
      <c r="G4008" s="2"/>
      <c r="N4008" s="13"/>
    </row>
    <row r="4009" spans="2:14" x14ac:dyDescent="0.4">
      <c r="B4009"/>
      <c r="C4009"/>
      <c r="D4009" s="14"/>
      <c r="G4009" s="2"/>
      <c r="N4009" s="13"/>
    </row>
    <row r="4010" spans="2:14" x14ac:dyDescent="0.4">
      <c r="B4010"/>
      <c r="C4010"/>
      <c r="D4010" s="14"/>
      <c r="G4010" s="2"/>
      <c r="N4010" s="13"/>
    </row>
    <row r="4011" spans="2:14" x14ac:dyDescent="0.4">
      <c r="B4011"/>
      <c r="C4011"/>
      <c r="D4011" s="14"/>
      <c r="G4011" s="2"/>
      <c r="N4011" s="13"/>
    </row>
    <row r="4012" spans="2:14" x14ac:dyDescent="0.4">
      <c r="B4012"/>
      <c r="C4012"/>
      <c r="D4012" s="14"/>
      <c r="G4012" s="2"/>
      <c r="N4012" s="13"/>
    </row>
    <row r="4013" spans="2:14" x14ac:dyDescent="0.4">
      <c r="B4013"/>
      <c r="C4013"/>
      <c r="D4013" s="14"/>
      <c r="G4013" s="2"/>
      <c r="N4013" s="13"/>
    </row>
    <row r="4014" spans="2:14" x14ac:dyDescent="0.4">
      <c r="B4014"/>
      <c r="C4014"/>
      <c r="D4014" s="14"/>
      <c r="G4014" s="2"/>
      <c r="N4014" s="13"/>
    </row>
    <row r="4015" spans="2:14" x14ac:dyDescent="0.4">
      <c r="B4015"/>
      <c r="C4015"/>
      <c r="D4015" s="14"/>
      <c r="G4015" s="2"/>
      <c r="N4015" s="13"/>
    </row>
    <row r="4016" spans="2:14" x14ac:dyDescent="0.4">
      <c r="B4016"/>
      <c r="C4016"/>
      <c r="D4016" s="14"/>
      <c r="G4016" s="2"/>
      <c r="N4016" s="13"/>
    </row>
    <row r="4017" spans="2:14" x14ac:dyDescent="0.4">
      <c r="B4017"/>
      <c r="C4017"/>
      <c r="D4017" s="14"/>
      <c r="G4017" s="2"/>
      <c r="N4017" s="13"/>
    </row>
    <row r="4018" spans="2:14" x14ac:dyDescent="0.4">
      <c r="B4018"/>
      <c r="C4018"/>
      <c r="D4018" s="14"/>
      <c r="G4018" s="2"/>
      <c r="N4018" s="13"/>
    </row>
    <row r="4019" spans="2:14" x14ac:dyDescent="0.4">
      <c r="B4019"/>
      <c r="C4019"/>
      <c r="D4019" s="14"/>
      <c r="G4019" s="2"/>
      <c r="N4019" s="13"/>
    </row>
    <row r="4020" spans="2:14" x14ac:dyDescent="0.4">
      <c r="B4020"/>
      <c r="C4020"/>
      <c r="D4020" s="14"/>
      <c r="G4020" s="2"/>
      <c r="N4020" s="13"/>
    </row>
    <row r="4021" spans="2:14" x14ac:dyDescent="0.4">
      <c r="B4021"/>
      <c r="C4021"/>
      <c r="D4021" s="14"/>
      <c r="G4021" s="2"/>
      <c r="N4021" s="13"/>
    </row>
    <row r="4022" spans="2:14" x14ac:dyDescent="0.4">
      <c r="B4022"/>
      <c r="C4022"/>
      <c r="D4022" s="14"/>
      <c r="G4022" s="2"/>
      <c r="N4022" s="13"/>
    </row>
    <row r="4023" spans="2:14" x14ac:dyDescent="0.4">
      <c r="B4023"/>
      <c r="C4023"/>
      <c r="D4023" s="14"/>
      <c r="G4023" s="2"/>
      <c r="N4023" s="13"/>
    </row>
    <row r="4024" spans="2:14" x14ac:dyDescent="0.4">
      <c r="B4024"/>
      <c r="C4024"/>
      <c r="D4024" s="14"/>
      <c r="G4024" s="2"/>
      <c r="N4024" s="13"/>
    </row>
    <row r="4025" spans="2:14" x14ac:dyDescent="0.4">
      <c r="B4025"/>
      <c r="C4025"/>
      <c r="D4025" s="14"/>
      <c r="G4025" s="2"/>
      <c r="N4025" s="13"/>
    </row>
    <row r="4026" spans="2:14" x14ac:dyDescent="0.4">
      <c r="B4026"/>
      <c r="C4026"/>
      <c r="D4026" s="14"/>
      <c r="G4026" s="2"/>
      <c r="N4026" s="13"/>
    </row>
    <row r="4027" spans="2:14" x14ac:dyDescent="0.4">
      <c r="B4027"/>
      <c r="C4027"/>
      <c r="D4027" s="14"/>
      <c r="G4027" s="2"/>
      <c r="N4027" s="13"/>
    </row>
    <row r="4028" spans="2:14" x14ac:dyDescent="0.4">
      <c r="B4028"/>
      <c r="C4028"/>
      <c r="D4028" s="14"/>
      <c r="G4028" s="2"/>
      <c r="N4028" s="13"/>
    </row>
    <row r="4029" spans="2:14" x14ac:dyDescent="0.4">
      <c r="B4029"/>
      <c r="C4029"/>
      <c r="D4029" s="14"/>
      <c r="G4029" s="2"/>
      <c r="N4029" s="13"/>
    </row>
    <row r="4030" spans="2:14" x14ac:dyDescent="0.4">
      <c r="B4030"/>
      <c r="C4030"/>
      <c r="D4030" s="14"/>
      <c r="G4030" s="2"/>
      <c r="N4030" s="13"/>
    </row>
    <row r="4031" spans="2:14" x14ac:dyDescent="0.4">
      <c r="B4031"/>
      <c r="C4031"/>
      <c r="D4031" s="14"/>
      <c r="G4031" s="2"/>
      <c r="N4031" s="13"/>
    </row>
    <row r="4032" spans="2:14" x14ac:dyDescent="0.4">
      <c r="B4032"/>
      <c r="C4032"/>
      <c r="D4032" s="14"/>
      <c r="G4032" s="2"/>
      <c r="N4032" s="13"/>
    </row>
    <row r="4033" spans="2:14" x14ac:dyDescent="0.4">
      <c r="B4033"/>
      <c r="C4033"/>
      <c r="D4033" s="14"/>
      <c r="G4033" s="2"/>
      <c r="N4033" s="13"/>
    </row>
    <row r="4034" spans="2:14" x14ac:dyDescent="0.4">
      <c r="B4034"/>
      <c r="C4034"/>
      <c r="D4034" s="14"/>
      <c r="G4034" s="2"/>
      <c r="N4034" s="13"/>
    </row>
    <row r="4035" spans="2:14" x14ac:dyDescent="0.4">
      <c r="B4035"/>
      <c r="C4035"/>
      <c r="D4035" s="14"/>
      <c r="G4035" s="2"/>
      <c r="N4035" s="13"/>
    </row>
    <row r="4036" spans="2:14" x14ac:dyDescent="0.4">
      <c r="B4036"/>
      <c r="C4036"/>
      <c r="D4036" s="14"/>
      <c r="G4036" s="2"/>
      <c r="N4036" s="13"/>
    </row>
    <row r="4037" spans="2:14" x14ac:dyDescent="0.4">
      <c r="B4037"/>
      <c r="C4037"/>
      <c r="D4037" s="14"/>
      <c r="G4037" s="2"/>
      <c r="N4037" s="13"/>
    </row>
    <row r="4038" spans="2:14" x14ac:dyDescent="0.4">
      <c r="B4038"/>
      <c r="C4038"/>
      <c r="D4038" s="14"/>
      <c r="G4038" s="2"/>
      <c r="N4038" s="13"/>
    </row>
    <row r="4039" spans="2:14" x14ac:dyDescent="0.4">
      <c r="B4039"/>
      <c r="C4039"/>
      <c r="D4039" s="14"/>
      <c r="G4039" s="2"/>
      <c r="N4039" s="13"/>
    </row>
    <row r="4040" spans="2:14" x14ac:dyDescent="0.4">
      <c r="B4040"/>
      <c r="C4040"/>
      <c r="D4040" s="14"/>
      <c r="G4040" s="2"/>
      <c r="N4040" s="13"/>
    </row>
    <row r="4041" spans="2:14" x14ac:dyDescent="0.4">
      <c r="B4041"/>
      <c r="C4041"/>
      <c r="D4041" s="14"/>
      <c r="G4041" s="2"/>
      <c r="N4041" s="13"/>
    </row>
    <row r="4042" spans="2:14" x14ac:dyDescent="0.4">
      <c r="B4042"/>
      <c r="C4042"/>
      <c r="D4042" s="14"/>
      <c r="G4042" s="2"/>
      <c r="N4042" s="13"/>
    </row>
    <row r="4043" spans="2:14" x14ac:dyDescent="0.4">
      <c r="B4043"/>
      <c r="C4043"/>
      <c r="D4043" s="14"/>
      <c r="G4043" s="2"/>
      <c r="N4043" s="13"/>
    </row>
    <row r="4044" spans="2:14" x14ac:dyDescent="0.4">
      <c r="B4044"/>
      <c r="C4044"/>
      <c r="D4044" s="14"/>
      <c r="G4044" s="2"/>
      <c r="N4044" s="13"/>
    </row>
    <row r="4045" spans="2:14" x14ac:dyDescent="0.4">
      <c r="B4045"/>
      <c r="C4045"/>
      <c r="D4045" s="14"/>
      <c r="G4045" s="2"/>
      <c r="N4045" s="13"/>
    </row>
    <row r="4046" spans="2:14" x14ac:dyDescent="0.4">
      <c r="B4046"/>
      <c r="C4046"/>
      <c r="D4046" s="14"/>
      <c r="G4046" s="2"/>
      <c r="N4046" s="13"/>
    </row>
    <row r="4047" spans="2:14" x14ac:dyDescent="0.4">
      <c r="B4047"/>
      <c r="C4047"/>
      <c r="D4047" s="14"/>
      <c r="G4047" s="2"/>
      <c r="N4047" s="13"/>
    </row>
    <row r="4048" spans="2:14" x14ac:dyDescent="0.4">
      <c r="B4048"/>
      <c r="C4048"/>
      <c r="D4048" s="14"/>
      <c r="G4048" s="2"/>
      <c r="N4048" s="13"/>
    </row>
    <row r="4049" spans="2:14" x14ac:dyDescent="0.4">
      <c r="B4049"/>
      <c r="C4049"/>
      <c r="D4049" s="14"/>
      <c r="G4049" s="2"/>
      <c r="N4049" s="13"/>
    </row>
    <row r="4050" spans="2:14" x14ac:dyDescent="0.4">
      <c r="B4050"/>
      <c r="C4050"/>
      <c r="D4050" s="14"/>
      <c r="G4050" s="2"/>
      <c r="N4050" s="13"/>
    </row>
    <row r="4051" spans="2:14" x14ac:dyDescent="0.4">
      <c r="B4051"/>
      <c r="C4051"/>
      <c r="D4051" s="14"/>
      <c r="G4051" s="2"/>
      <c r="N4051" s="13"/>
    </row>
    <row r="4052" spans="2:14" x14ac:dyDescent="0.4">
      <c r="B4052"/>
      <c r="C4052"/>
      <c r="D4052" s="14"/>
      <c r="G4052" s="2"/>
      <c r="N4052" s="13"/>
    </row>
    <row r="4053" spans="2:14" x14ac:dyDescent="0.4">
      <c r="B4053"/>
      <c r="C4053"/>
      <c r="D4053" s="14"/>
      <c r="G4053" s="2"/>
      <c r="N4053" s="13"/>
    </row>
    <row r="4054" spans="2:14" x14ac:dyDescent="0.4">
      <c r="B4054"/>
      <c r="C4054"/>
      <c r="D4054" s="14"/>
      <c r="G4054" s="2"/>
      <c r="N4054" s="13"/>
    </row>
    <row r="4055" spans="2:14" x14ac:dyDescent="0.4">
      <c r="B4055"/>
      <c r="C4055"/>
      <c r="D4055" s="14"/>
      <c r="G4055" s="2"/>
      <c r="N4055" s="13"/>
    </row>
    <row r="4056" spans="2:14" x14ac:dyDescent="0.4">
      <c r="B4056"/>
      <c r="C4056"/>
      <c r="D4056" s="14"/>
      <c r="G4056" s="2"/>
      <c r="N4056" s="13"/>
    </row>
    <row r="4057" spans="2:14" x14ac:dyDescent="0.4">
      <c r="B4057"/>
      <c r="C4057"/>
      <c r="D4057" s="14"/>
      <c r="G4057" s="2"/>
      <c r="N4057" s="13"/>
    </row>
    <row r="4058" spans="2:14" x14ac:dyDescent="0.4">
      <c r="B4058"/>
      <c r="C4058"/>
      <c r="D4058" s="14"/>
      <c r="G4058" s="2"/>
      <c r="N4058" s="13"/>
    </row>
    <row r="4059" spans="2:14" x14ac:dyDescent="0.4">
      <c r="B4059"/>
      <c r="C4059"/>
      <c r="D4059" s="14"/>
      <c r="G4059" s="2"/>
      <c r="N4059" s="13"/>
    </row>
    <row r="4060" spans="2:14" x14ac:dyDescent="0.4">
      <c r="B4060"/>
      <c r="C4060"/>
      <c r="D4060" s="14"/>
      <c r="G4060" s="2"/>
      <c r="N4060" s="13"/>
    </row>
    <row r="4061" spans="2:14" x14ac:dyDescent="0.4">
      <c r="B4061"/>
      <c r="C4061"/>
      <c r="D4061" s="14"/>
      <c r="G4061" s="2"/>
      <c r="N4061" s="13"/>
    </row>
    <row r="4062" spans="2:14" x14ac:dyDescent="0.4">
      <c r="B4062"/>
      <c r="C4062"/>
      <c r="D4062" s="14"/>
      <c r="G4062" s="2"/>
      <c r="N4062" s="13"/>
    </row>
    <row r="4063" spans="2:14" x14ac:dyDescent="0.4">
      <c r="B4063"/>
      <c r="C4063"/>
      <c r="D4063" s="14"/>
      <c r="G4063" s="2"/>
      <c r="N4063" s="13"/>
    </row>
    <row r="4064" spans="2:14" x14ac:dyDescent="0.4">
      <c r="B4064"/>
      <c r="C4064"/>
      <c r="D4064" s="14"/>
      <c r="G4064" s="2"/>
      <c r="N4064" s="13"/>
    </row>
    <row r="4065" spans="2:14" x14ac:dyDescent="0.4">
      <c r="B4065"/>
      <c r="C4065"/>
      <c r="D4065" s="14"/>
      <c r="G4065" s="2"/>
      <c r="N4065" s="13"/>
    </row>
    <row r="4066" spans="2:14" x14ac:dyDescent="0.4">
      <c r="B4066"/>
      <c r="C4066"/>
      <c r="D4066" s="14"/>
      <c r="G4066" s="2"/>
      <c r="N4066" s="13"/>
    </row>
    <row r="4067" spans="2:14" x14ac:dyDescent="0.4">
      <c r="B4067"/>
      <c r="C4067"/>
      <c r="D4067" s="14"/>
      <c r="G4067" s="2"/>
      <c r="N4067" s="13"/>
    </row>
    <row r="4068" spans="2:14" x14ac:dyDescent="0.4">
      <c r="B4068"/>
      <c r="C4068"/>
      <c r="D4068" s="14"/>
      <c r="G4068" s="2"/>
      <c r="N4068" s="13"/>
    </row>
    <row r="4069" spans="2:14" x14ac:dyDescent="0.4">
      <c r="B4069"/>
      <c r="C4069"/>
      <c r="D4069" s="14"/>
      <c r="G4069" s="2"/>
      <c r="N4069" s="13"/>
    </row>
    <row r="4070" spans="2:14" x14ac:dyDescent="0.4">
      <c r="B4070"/>
      <c r="C4070"/>
      <c r="D4070" s="14"/>
      <c r="G4070" s="2"/>
      <c r="N4070" s="13"/>
    </row>
    <row r="4071" spans="2:14" x14ac:dyDescent="0.4">
      <c r="B4071"/>
      <c r="C4071"/>
      <c r="D4071" s="14"/>
      <c r="G4071" s="2"/>
      <c r="N4071" s="13"/>
    </row>
    <row r="4072" spans="2:14" x14ac:dyDescent="0.4">
      <c r="B4072"/>
      <c r="C4072"/>
      <c r="D4072" s="14"/>
      <c r="G4072" s="2"/>
      <c r="N4072" s="13"/>
    </row>
    <row r="4073" spans="2:14" x14ac:dyDescent="0.4">
      <c r="B4073"/>
      <c r="C4073"/>
      <c r="D4073" s="14"/>
      <c r="G4073" s="2"/>
      <c r="N4073" s="13"/>
    </row>
    <row r="4074" spans="2:14" x14ac:dyDescent="0.4">
      <c r="B4074"/>
      <c r="C4074"/>
      <c r="D4074" s="14"/>
      <c r="G4074" s="2"/>
      <c r="N4074" s="13"/>
    </row>
    <row r="4075" spans="2:14" x14ac:dyDescent="0.4">
      <c r="B4075"/>
      <c r="C4075"/>
      <c r="D4075" s="14"/>
      <c r="G4075" s="2"/>
      <c r="N4075" s="13"/>
    </row>
    <row r="4076" spans="2:14" x14ac:dyDescent="0.4">
      <c r="B4076"/>
      <c r="C4076"/>
      <c r="D4076" s="14"/>
      <c r="G4076" s="2"/>
      <c r="N4076" s="13"/>
    </row>
    <row r="4077" spans="2:14" x14ac:dyDescent="0.4">
      <c r="B4077"/>
      <c r="C4077"/>
      <c r="D4077" s="14"/>
      <c r="G4077" s="2"/>
      <c r="N4077" s="13"/>
    </row>
    <row r="4078" spans="2:14" x14ac:dyDescent="0.4">
      <c r="B4078"/>
      <c r="C4078"/>
      <c r="D4078" s="14"/>
      <c r="G4078" s="2"/>
      <c r="N4078" s="13"/>
    </row>
    <row r="4079" spans="2:14" x14ac:dyDescent="0.4">
      <c r="B4079"/>
      <c r="C4079"/>
      <c r="D4079" s="14"/>
      <c r="G4079" s="2"/>
      <c r="N4079" s="13"/>
    </row>
    <row r="4080" spans="2:14" x14ac:dyDescent="0.4">
      <c r="B4080"/>
      <c r="C4080"/>
      <c r="D4080" s="14"/>
      <c r="G4080" s="2"/>
      <c r="N4080" s="13"/>
    </row>
    <row r="4081" spans="2:14" x14ac:dyDescent="0.4">
      <c r="B4081"/>
      <c r="C4081"/>
      <c r="D4081" s="14"/>
      <c r="G4081" s="2"/>
      <c r="N4081" s="13"/>
    </row>
    <row r="4082" spans="2:14" x14ac:dyDescent="0.4">
      <c r="B4082"/>
      <c r="C4082"/>
      <c r="D4082" s="14"/>
      <c r="G4082" s="2"/>
      <c r="N4082" s="13"/>
    </row>
    <row r="4083" spans="2:14" x14ac:dyDescent="0.4">
      <c r="B4083"/>
      <c r="C4083"/>
      <c r="D4083" s="14"/>
      <c r="G4083" s="2"/>
      <c r="N4083" s="13"/>
    </row>
    <row r="4084" spans="2:14" x14ac:dyDescent="0.4">
      <c r="B4084"/>
      <c r="C4084"/>
      <c r="D4084" s="14"/>
      <c r="G4084" s="2"/>
      <c r="N4084" s="13"/>
    </row>
    <row r="4085" spans="2:14" x14ac:dyDescent="0.4">
      <c r="B4085"/>
      <c r="C4085"/>
      <c r="D4085" s="14"/>
      <c r="G4085" s="2"/>
      <c r="N4085" s="13"/>
    </row>
    <row r="4086" spans="2:14" x14ac:dyDescent="0.4">
      <c r="B4086"/>
      <c r="C4086"/>
      <c r="D4086" s="14"/>
      <c r="G4086" s="2"/>
      <c r="N4086" s="13"/>
    </row>
    <row r="4087" spans="2:14" x14ac:dyDescent="0.4">
      <c r="B4087"/>
      <c r="C4087"/>
      <c r="D4087" s="14"/>
      <c r="G4087" s="2"/>
      <c r="N4087" s="13"/>
    </row>
    <row r="4088" spans="2:14" x14ac:dyDescent="0.4">
      <c r="B4088"/>
      <c r="C4088"/>
      <c r="D4088" s="14"/>
      <c r="G4088" s="2"/>
      <c r="N4088" s="13"/>
    </row>
    <row r="4089" spans="2:14" x14ac:dyDescent="0.4">
      <c r="B4089"/>
      <c r="C4089"/>
      <c r="D4089" s="14"/>
      <c r="G4089" s="2"/>
      <c r="N4089" s="13"/>
    </row>
    <row r="4090" spans="2:14" x14ac:dyDescent="0.4">
      <c r="B4090"/>
      <c r="C4090"/>
      <c r="D4090" s="14"/>
      <c r="G4090" s="2"/>
      <c r="N4090" s="13"/>
    </row>
    <row r="4091" spans="2:14" x14ac:dyDescent="0.4">
      <c r="B4091"/>
      <c r="C4091"/>
      <c r="D4091" s="14"/>
      <c r="G4091" s="2"/>
      <c r="N4091" s="13"/>
    </row>
    <row r="4092" spans="2:14" x14ac:dyDescent="0.4">
      <c r="B4092"/>
      <c r="C4092"/>
      <c r="D4092" s="14"/>
      <c r="G4092" s="2"/>
      <c r="N4092" s="13"/>
    </row>
    <row r="4093" spans="2:14" x14ac:dyDescent="0.4">
      <c r="B4093"/>
      <c r="C4093"/>
      <c r="D4093" s="14"/>
      <c r="G4093" s="2"/>
      <c r="N4093" s="13"/>
    </row>
    <row r="4094" spans="2:14" x14ac:dyDescent="0.4">
      <c r="B4094"/>
      <c r="C4094"/>
      <c r="D4094" s="14"/>
      <c r="G4094" s="2"/>
      <c r="N4094" s="13"/>
    </row>
    <row r="4095" spans="2:14" x14ac:dyDescent="0.4">
      <c r="B4095"/>
      <c r="C4095"/>
      <c r="D4095" s="14"/>
      <c r="G4095" s="2"/>
      <c r="N4095" s="13"/>
    </row>
    <row r="4096" spans="2:14" x14ac:dyDescent="0.4">
      <c r="B4096"/>
      <c r="C4096"/>
      <c r="D4096" s="14"/>
      <c r="G4096" s="2"/>
      <c r="N4096" s="13"/>
    </row>
    <row r="4097" spans="2:14" x14ac:dyDescent="0.4">
      <c r="B4097"/>
      <c r="C4097"/>
      <c r="D4097" s="14"/>
      <c r="G4097" s="2"/>
      <c r="N4097" s="13"/>
    </row>
    <row r="4098" spans="2:14" x14ac:dyDescent="0.4">
      <c r="B4098"/>
      <c r="C4098"/>
      <c r="D4098" s="14"/>
      <c r="G4098" s="2"/>
      <c r="N4098" s="13"/>
    </row>
    <row r="4099" spans="2:14" x14ac:dyDescent="0.4">
      <c r="B4099"/>
      <c r="C4099"/>
      <c r="D4099" s="14"/>
      <c r="G4099" s="2"/>
      <c r="N4099" s="13"/>
    </row>
    <row r="4100" spans="2:14" x14ac:dyDescent="0.4">
      <c r="B4100"/>
      <c r="C4100"/>
      <c r="D4100" s="14"/>
      <c r="G4100" s="2"/>
      <c r="N4100" s="13"/>
    </row>
    <row r="4101" spans="2:14" x14ac:dyDescent="0.4">
      <c r="B4101"/>
      <c r="C4101"/>
      <c r="D4101" s="14"/>
      <c r="G4101" s="2"/>
      <c r="N4101" s="13"/>
    </row>
    <row r="4102" spans="2:14" x14ac:dyDescent="0.4">
      <c r="B4102"/>
      <c r="C4102"/>
      <c r="D4102" s="14"/>
      <c r="G4102" s="2"/>
      <c r="N4102" s="13"/>
    </row>
    <row r="4103" spans="2:14" x14ac:dyDescent="0.4">
      <c r="B4103"/>
      <c r="C4103"/>
      <c r="D4103" s="14"/>
      <c r="G4103" s="2"/>
      <c r="N4103" s="13"/>
    </row>
    <row r="4104" spans="2:14" x14ac:dyDescent="0.4">
      <c r="B4104"/>
      <c r="C4104"/>
      <c r="D4104" s="14"/>
      <c r="G4104" s="2"/>
      <c r="N4104" s="13"/>
    </row>
    <row r="4105" spans="2:14" x14ac:dyDescent="0.4">
      <c r="B4105"/>
      <c r="C4105"/>
      <c r="D4105" s="14"/>
      <c r="G4105" s="2"/>
      <c r="N4105" s="13"/>
    </row>
    <row r="4106" spans="2:14" x14ac:dyDescent="0.4">
      <c r="B4106"/>
      <c r="C4106"/>
      <c r="D4106" s="14"/>
      <c r="G4106" s="2"/>
      <c r="N4106" s="13"/>
    </row>
    <row r="4107" spans="2:14" x14ac:dyDescent="0.4">
      <c r="B4107"/>
      <c r="C4107"/>
      <c r="D4107" s="14"/>
      <c r="G4107" s="2"/>
      <c r="N4107" s="13"/>
    </row>
    <row r="4108" spans="2:14" x14ac:dyDescent="0.4">
      <c r="B4108"/>
      <c r="C4108"/>
      <c r="D4108" s="14"/>
      <c r="G4108" s="2"/>
      <c r="N4108" s="13"/>
    </row>
    <row r="4109" spans="2:14" x14ac:dyDescent="0.4">
      <c r="B4109"/>
      <c r="C4109"/>
      <c r="D4109" s="14"/>
      <c r="G4109" s="2"/>
      <c r="N4109" s="13"/>
    </row>
    <row r="4110" spans="2:14" x14ac:dyDescent="0.4">
      <c r="B4110"/>
      <c r="C4110"/>
      <c r="D4110" s="14"/>
      <c r="G4110" s="2"/>
      <c r="N4110" s="13"/>
    </row>
    <row r="4111" spans="2:14" x14ac:dyDescent="0.4">
      <c r="B4111"/>
      <c r="C4111"/>
      <c r="D4111" s="14"/>
      <c r="G4111" s="2"/>
      <c r="N4111" s="13"/>
    </row>
    <row r="4112" spans="2:14" x14ac:dyDescent="0.4">
      <c r="B4112"/>
      <c r="C4112"/>
      <c r="D4112" s="14"/>
      <c r="G4112" s="2"/>
      <c r="N4112" s="13"/>
    </row>
    <row r="4113" spans="2:14" x14ac:dyDescent="0.4">
      <c r="B4113"/>
      <c r="C4113"/>
      <c r="D4113" s="14"/>
      <c r="G4113" s="2"/>
      <c r="N4113" s="13"/>
    </row>
    <row r="4114" spans="2:14" x14ac:dyDescent="0.4">
      <c r="B4114"/>
      <c r="C4114"/>
      <c r="D4114" s="14"/>
      <c r="G4114" s="2"/>
      <c r="N4114" s="13"/>
    </row>
    <row r="4115" spans="2:14" x14ac:dyDescent="0.4">
      <c r="B4115"/>
      <c r="C4115"/>
      <c r="D4115" s="14"/>
      <c r="G4115" s="2"/>
      <c r="N4115" s="13"/>
    </row>
    <row r="4116" spans="2:14" x14ac:dyDescent="0.4">
      <c r="B4116"/>
      <c r="C4116"/>
      <c r="D4116" s="14"/>
      <c r="G4116" s="2"/>
      <c r="N4116" s="13"/>
    </row>
    <row r="4117" spans="2:14" x14ac:dyDescent="0.4">
      <c r="B4117"/>
      <c r="C4117"/>
      <c r="D4117" s="14"/>
      <c r="G4117" s="2"/>
      <c r="N4117" s="13"/>
    </row>
    <row r="4118" spans="2:14" x14ac:dyDescent="0.4">
      <c r="B4118"/>
      <c r="C4118"/>
      <c r="D4118" s="14"/>
      <c r="G4118" s="2"/>
      <c r="N4118" s="13"/>
    </row>
    <row r="4119" spans="2:14" x14ac:dyDescent="0.4">
      <c r="B4119"/>
      <c r="C4119"/>
      <c r="D4119" s="14"/>
      <c r="G4119" s="2"/>
      <c r="N4119" s="13"/>
    </row>
    <row r="4120" spans="2:14" x14ac:dyDescent="0.4">
      <c r="B4120"/>
      <c r="C4120"/>
      <c r="D4120" s="14"/>
      <c r="G4120" s="2"/>
      <c r="N4120" s="13"/>
    </row>
    <row r="4121" spans="2:14" x14ac:dyDescent="0.4">
      <c r="B4121"/>
      <c r="C4121"/>
      <c r="D4121" s="14"/>
      <c r="G4121" s="2"/>
      <c r="N4121" s="13"/>
    </row>
    <row r="4122" spans="2:14" x14ac:dyDescent="0.4">
      <c r="B4122"/>
      <c r="C4122"/>
      <c r="D4122" s="14"/>
      <c r="G4122" s="2"/>
      <c r="N4122" s="13"/>
    </row>
    <row r="4123" spans="2:14" x14ac:dyDescent="0.4">
      <c r="B4123"/>
      <c r="C4123"/>
      <c r="D4123" s="14"/>
      <c r="G4123" s="2"/>
      <c r="N4123" s="13"/>
    </row>
    <row r="4124" spans="2:14" x14ac:dyDescent="0.4">
      <c r="B4124"/>
      <c r="C4124"/>
      <c r="D4124" s="14"/>
      <c r="G4124" s="2"/>
      <c r="N4124" s="13"/>
    </row>
    <row r="4125" spans="2:14" x14ac:dyDescent="0.4">
      <c r="B4125"/>
      <c r="C4125"/>
      <c r="D4125" s="14"/>
      <c r="G4125" s="2"/>
      <c r="N4125" s="13"/>
    </row>
    <row r="4126" spans="2:14" x14ac:dyDescent="0.4">
      <c r="B4126"/>
      <c r="C4126"/>
      <c r="D4126" s="14"/>
      <c r="G4126" s="2"/>
      <c r="N4126" s="13"/>
    </row>
    <row r="4127" spans="2:14" x14ac:dyDescent="0.4">
      <c r="B4127"/>
      <c r="C4127"/>
      <c r="D4127" s="14"/>
      <c r="G4127" s="2"/>
      <c r="N4127" s="13"/>
    </row>
    <row r="4128" spans="2:14" x14ac:dyDescent="0.4">
      <c r="B4128"/>
      <c r="C4128"/>
      <c r="D4128" s="14"/>
      <c r="G4128" s="2"/>
      <c r="N4128" s="13"/>
    </row>
    <row r="4129" spans="2:14" x14ac:dyDescent="0.4">
      <c r="B4129"/>
      <c r="C4129"/>
      <c r="D4129" s="14"/>
      <c r="G4129" s="2"/>
      <c r="N4129" s="13"/>
    </row>
    <row r="4130" spans="2:14" x14ac:dyDescent="0.4">
      <c r="B4130"/>
      <c r="C4130"/>
      <c r="D4130" s="14"/>
      <c r="G4130" s="2"/>
      <c r="N4130" s="13"/>
    </row>
    <row r="4131" spans="2:14" x14ac:dyDescent="0.4">
      <c r="B4131"/>
      <c r="C4131"/>
      <c r="D4131" s="14"/>
      <c r="G4131" s="2"/>
      <c r="N4131" s="13"/>
    </row>
    <row r="4132" spans="2:14" x14ac:dyDescent="0.4">
      <c r="B4132"/>
      <c r="C4132"/>
      <c r="D4132" s="14"/>
      <c r="G4132" s="2"/>
      <c r="N4132" s="13"/>
    </row>
    <row r="4133" spans="2:14" x14ac:dyDescent="0.4">
      <c r="B4133"/>
      <c r="C4133"/>
      <c r="D4133" s="14"/>
      <c r="G4133" s="2"/>
      <c r="N4133" s="13"/>
    </row>
    <row r="4134" spans="2:14" x14ac:dyDescent="0.4">
      <c r="B4134"/>
      <c r="C4134"/>
      <c r="D4134" s="14"/>
      <c r="G4134" s="2"/>
      <c r="N4134" s="13"/>
    </row>
    <row r="4135" spans="2:14" x14ac:dyDescent="0.4">
      <c r="B4135"/>
      <c r="C4135"/>
      <c r="D4135" s="14"/>
      <c r="G4135" s="2"/>
      <c r="N4135" s="13"/>
    </row>
    <row r="4136" spans="2:14" x14ac:dyDescent="0.4">
      <c r="B4136"/>
      <c r="C4136"/>
      <c r="D4136" s="14"/>
      <c r="G4136" s="2"/>
      <c r="N4136" s="13"/>
    </row>
    <row r="4137" spans="2:14" x14ac:dyDescent="0.4">
      <c r="B4137"/>
      <c r="C4137"/>
      <c r="D4137" s="14"/>
      <c r="G4137" s="2"/>
      <c r="N4137" s="13"/>
    </row>
    <row r="4138" spans="2:14" x14ac:dyDescent="0.4">
      <c r="B4138"/>
      <c r="C4138"/>
      <c r="D4138" s="14"/>
      <c r="G4138" s="2"/>
      <c r="N4138" s="13"/>
    </row>
    <row r="4139" spans="2:14" x14ac:dyDescent="0.4">
      <c r="B4139"/>
      <c r="C4139"/>
      <c r="D4139" s="14"/>
      <c r="G4139" s="2"/>
      <c r="N4139" s="13"/>
    </row>
    <row r="4140" spans="2:14" x14ac:dyDescent="0.4">
      <c r="B4140"/>
      <c r="C4140"/>
      <c r="D4140" s="14"/>
      <c r="G4140" s="2"/>
      <c r="N4140" s="13"/>
    </row>
    <row r="4141" spans="2:14" x14ac:dyDescent="0.4">
      <c r="B4141"/>
      <c r="C4141"/>
      <c r="D4141" s="14"/>
      <c r="G4141" s="2"/>
      <c r="N4141" s="13"/>
    </row>
    <row r="4142" spans="2:14" x14ac:dyDescent="0.4">
      <c r="B4142"/>
      <c r="C4142"/>
      <c r="D4142" s="14"/>
      <c r="G4142" s="2"/>
      <c r="N4142" s="13"/>
    </row>
    <row r="4143" spans="2:14" x14ac:dyDescent="0.4">
      <c r="B4143"/>
      <c r="C4143"/>
      <c r="D4143" s="14"/>
      <c r="G4143" s="2"/>
      <c r="N4143" s="13"/>
    </row>
    <row r="4144" spans="2:14" x14ac:dyDescent="0.4">
      <c r="B4144"/>
      <c r="C4144"/>
      <c r="D4144" s="14"/>
      <c r="G4144" s="2"/>
      <c r="N4144" s="13"/>
    </row>
    <row r="4145" spans="2:14" x14ac:dyDescent="0.4">
      <c r="B4145"/>
      <c r="C4145"/>
      <c r="D4145" s="14"/>
      <c r="G4145" s="2"/>
      <c r="N4145" s="13"/>
    </row>
    <row r="4146" spans="2:14" x14ac:dyDescent="0.4">
      <c r="B4146"/>
      <c r="C4146"/>
      <c r="D4146" s="14"/>
      <c r="G4146" s="2"/>
      <c r="N4146" s="13"/>
    </row>
    <row r="4147" spans="2:14" x14ac:dyDescent="0.4">
      <c r="B4147"/>
      <c r="C4147"/>
      <c r="D4147" s="14"/>
      <c r="G4147" s="2"/>
      <c r="N4147" s="13"/>
    </row>
    <row r="4148" spans="2:14" x14ac:dyDescent="0.4">
      <c r="B4148"/>
      <c r="C4148"/>
      <c r="D4148" s="14"/>
      <c r="G4148" s="2"/>
      <c r="N4148" s="13"/>
    </row>
    <row r="4149" spans="2:14" x14ac:dyDescent="0.4">
      <c r="B4149"/>
      <c r="C4149"/>
      <c r="D4149" s="14"/>
      <c r="G4149" s="2"/>
      <c r="N4149" s="13"/>
    </row>
    <row r="4150" spans="2:14" x14ac:dyDescent="0.4">
      <c r="B4150"/>
      <c r="C4150"/>
      <c r="D4150" s="14"/>
      <c r="G4150" s="2"/>
      <c r="N4150" s="13"/>
    </row>
    <row r="4151" spans="2:14" x14ac:dyDescent="0.4">
      <c r="B4151"/>
      <c r="C4151"/>
      <c r="D4151" s="14"/>
      <c r="G4151" s="2"/>
      <c r="N4151" s="13"/>
    </row>
    <row r="4152" spans="2:14" x14ac:dyDescent="0.4">
      <c r="B4152"/>
      <c r="C4152"/>
      <c r="D4152" s="14"/>
      <c r="G4152" s="2"/>
      <c r="N4152" s="13"/>
    </row>
    <row r="4153" spans="2:14" x14ac:dyDescent="0.4">
      <c r="B4153"/>
      <c r="C4153"/>
      <c r="D4153" s="14"/>
      <c r="G4153" s="2"/>
      <c r="N4153" s="13"/>
    </row>
    <row r="4154" spans="2:14" x14ac:dyDescent="0.4">
      <c r="B4154"/>
      <c r="C4154"/>
      <c r="D4154" s="14"/>
      <c r="G4154" s="2"/>
      <c r="N4154" s="13"/>
    </row>
    <row r="4155" spans="2:14" x14ac:dyDescent="0.4">
      <c r="B4155"/>
      <c r="C4155"/>
      <c r="D4155" s="14"/>
      <c r="G4155" s="2"/>
      <c r="N4155" s="13"/>
    </row>
    <row r="4156" spans="2:14" x14ac:dyDescent="0.4">
      <c r="B4156"/>
      <c r="C4156"/>
      <c r="D4156" s="14"/>
      <c r="G4156" s="2"/>
      <c r="N4156" s="13"/>
    </row>
    <row r="4157" spans="2:14" x14ac:dyDescent="0.4">
      <c r="B4157"/>
      <c r="C4157"/>
      <c r="D4157" s="14"/>
      <c r="G4157" s="2"/>
      <c r="N4157" s="13"/>
    </row>
    <row r="4158" spans="2:14" x14ac:dyDescent="0.4">
      <c r="B4158"/>
      <c r="C4158"/>
      <c r="D4158" s="14"/>
      <c r="G4158" s="2"/>
      <c r="N4158" s="13"/>
    </row>
    <row r="4159" spans="2:14" x14ac:dyDescent="0.4">
      <c r="B4159"/>
      <c r="C4159"/>
      <c r="D4159" s="14"/>
      <c r="G4159" s="2"/>
      <c r="N4159" s="13"/>
    </row>
    <row r="4160" spans="2:14" x14ac:dyDescent="0.4">
      <c r="B4160"/>
      <c r="C4160"/>
      <c r="D4160" s="14"/>
      <c r="G4160" s="2"/>
      <c r="N4160" s="13"/>
    </row>
    <row r="4161" spans="2:14" x14ac:dyDescent="0.4">
      <c r="B4161"/>
      <c r="C4161"/>
      <c r="D4161" s="14"/>
      <c r="G4161" s="2"/>
      <c r="N4161" s="13"/>
    </row>
    <row r="4162" spans="2:14" x14ac:dyDescent="0.4">
      <c r="B4162"/>
      <c r="C4162"/>
      <c r="D4162" s="14"/>
      <c r="G4162" s="2"/>
      <c r="N4162" s="13"/>
    </row>
    <row r="4163" spans="2:14" x14ac:dyDescent="0.4">
      <c r="B4163"/>
      <c r="C4163"/>
      <c r="D4163" s="14"/>
      <c r="G4163" s="2"/>
      <c r="N4163" s="13"/>
    </row>
    <row r="4164" spans="2:14" x14ac:dyDescent="0.4">
      <c r="B4164"/>
      <c r="C4164"/>
      <c r="D4164" s="14"/>
      <c r="G4164" s="2"/>
      <c r="N4164" s="13"/>
    </row>
    <row r="4165" spans="2:14" x14ac:dyDescent="0.4">
      <c r="B4165"/>
      <c r="C4165"/>
      <c r="D4165" s="14"/>
      <c r="G4165" s="2"/>
      <c r="N4165" s="13"/>
    </row>
    <row r="4166" spans="2:14" x14ac:dyDescent="0.4">
      <c r="B4166"/>
      <c r="C4166"/>
      <c r="D4166" s="14"/>
      <c r="G4166" s="2"/>
      <c r="N4166" s="13"/>
    </row>
    <row r="4167" spans="2:14" x14ac:dyDescent="0.4">
      <c r="B4167"/>
      <c r="C4167"/>
      <c r="D4167" s="14"/>
      <c r="G4167" s="2"/>
      <c r="N4167" s="13"/>
    </row>
    <row r="4168" spans="2:14" x14ac:dyDescent="0.4">
      <c r="B4168"/>
      <c r="C4168"/>
      <c r="D4168" s="14"/>
      <c r="G4168" s="2"/>
      <c r="N4168" s="13"/>
    </row>
    <row r="4169" spans="2:14" x14ac:dyDescent="0.4">
      <c r="B4169"/>
      <c r="C4169"/>
      <c r="D4169" s="14"/>
      <c r="G4169" s="2"/>
      <c r="N4169" s="13"/>
    </row>
    <row r="4170" spans="2:14" x14ac:dyDescent="0.4">
      <c r="B4170"/>
      <c r="C4170"/>
      <c r="D4170" s="14"/>
      <c r="G4170" s="2"/>
      <c r="N4170" s="13"/>
    </row>
    <row r="4171" spans="2:14" x14ac:dyDescent="0.4">
      <c r="B4171"/>
      <c r="C4171"/>
      <c r="D4171" s="14"/>
      <c r="G4171" s="2"/>
      <c r="N4171" s="13"/>
    </row>
    <row r="4172" spans="2:14" x14ac:dyDescent="0.4">
      <c r="B4172"/>
      <c r="C4172"/>
      <c r="D4172" s="14"/>
      <c r="G4172" s="2"/>
      <c r="N4172" s="13"/>
    </row>
    <row r="4173" spans="2:14" x14ac:dyDescent="0.4">
      <c r="B4173"/>
      <c r="C4173"/>
      <c r="D4173" s="14"/>
      <c r="G4173" s="2"/>
      <c r="N4173" s="13"/>
    </row>
    <row r="4174" spans="2:14" x14ac:dyDescent="0.4">
      <c r="B4174"/>
      <c r="C4174"/>
      <c r="D4174" s="14"/>
      <c r="G4174" s="2"/>
      <c r="N4174" s="13"/>
    </row>
    <row r="4175" spans="2:14" x14ac:dyDescent="0.4">
      <c r="B4175"/>
      <c r="C4175"/>
      <c r="D4175" s="14"/>
      <c r="G4175" s="2"/>
      <c r="N4175" s="13"/>
    </row>
    <row r="4176" spans="2:14" x14ac:dyDescent="0.4">
      <c r="B4176"/>
      <c r="C4176"/>
      <c r="D4176" s="14"/>
      <c r="G4176" s="2"/>
      <c r="N4176" s="13"/>
    </row>
    <row r="4177" spans="2:14" x14ac:dyDescent="0.4">
      <c r="B4177"/>
      <c r="C4177"/>
      <c r="D4177" s="14"/>
      <c r="G4177" s="2"/>
      <c r="N4177" s="13"/>
    </row>
    <row r="4178" spans="2:14" x14ac:dyDescent="0.4">
      <c r="B4178"/>
      <c r="C4178"/>
      <c r="D4178" s="14"/>
      <c r="G4178" s="2"/>
      <c r="N4178" s="13"/>
    </row>
    <row r="4179" spans="2:14" x14ac:dyDescent="0.4">
      <c r="B4179"/>
      <c r="C4179"/>
      <c r="D4179" s="14"/>
      <c r="G4179" s="2"/>
      <c r="N4179" s="13"/>
    </row>
    <row r="4180" spans="2:14" x14ac:dyDescent="0.4">
      <c r="B4180"/>
      <c r="C4180"/>
      <c r="D4180" s="14"/>
      <c r="G4180" s="2"/>
      <c r="N4180" s="13"/>
    </row>
    <row r="4181" spans="2:14" x14ac:dyDescent="0.4">
      <c r="B4181"/>
      <c r="C4181"/>
      <c r="D4181" s="14"/>
      <c r="G4181" s="2"/>
      <c r="N4181" s="13"/>
    </row>
    <row r="4182" spans="2:14" x14ac:dyDescent="0.4">
      <c r="B4182"/>
      <c r="C4182"/>
      <c r="D4182" s="14"/>
      <c r="G4182" s="2"/>
      <c r="N4182" s="13"/>
    </row>
    <row r="4183" spans="2:14" x14ac:dyDescent="0.4">
      <c r="B4183"/>
      <c r="C4183"/>
      <c r="D4183" s="14"/>
      <c r="G4183" s="2"/>
      <c r="N4183" s="13"/>
    </row>
    <row r="4184" spans="2:14" x14ac:dyDescent="0.4">
      <c r="B4184"/>
      <c r="C4184"/>
      <c r="D4184" s="14"/>
      <c r="G4184" s="2"/>
      <c r="N4184" s="13"/>
    </row>
    <row r="4185" spans="2:14" x14ac:dyDescent="0.4">
      <c r="B4185"/>
      <c r="C4185"/>
      <c r="D4185" s="14"/>
      <c r="G4185" s="2"/>
      <c r="N4185" s="13"/>
    </row>
    <row r="4186" spans="2:14" x14ac:dyDescent="0.4">
      <c r="B4186"/>
      <c r="C4186"/>
      <c r="D4186" s="14"/>
      <c r="G4186" s="2"/>
      <c r="N4186" s="13"/>
    </row>
    <row r="4187" spans="2:14" x14ac:dyDescent="0.4">
      <c r="B4187"/>
      <c r="C4187"/>
      <c r="D4187" s="14"/>
      <c r="G4187" s="2"/>
      <c r="N4187" s="13"/>
    </row>
    <row r="4188" spans="2:14" x14ac:dyDescent="0.4">
      <c r="B4188"/>
      <c r="C4188"/>
      <c r="D4188" s="14"/>
      <c r="G4188" s="2"/>
      <c r="N4188" s="13"/>
    </row>
    <row r="4189" spans="2:14" x14ac:dyDescent="0.4">
      <c r="B4189"/>
      <c r="C4189"/>
      <c r="D4189" s="14"/>
      <c r="G4189" s="2"/>
      <c r="N4189" s="13"/>
    </row>
    <row r="4190" spans="2:14" x14ac:dyDescent="0.4">
      <c r="B4190"/>
      <c r="C4190"/>
      <c r="D4190" s="14"/>
      <c r="G4190" s="2"/>
      <c r="N4190" s="13"/>
    </row>
    <row r="4191" spans="2:14" x14ac:dyDescent="0.4">
      <c r="B4191"/>
      <c r="C4191"/>
      <c r="D4191" s="14"/>
      <c r="G4191" s="2"/>
      <c r="N4191" s="13"/>
    </row>
    <row r="4192" spans="2:14" x14ac:dyDescent="0.4">
      <c r="B4192"/>
      <c r="C4192"/>
      <c r="D4192" s="14"/>
      <c r="G4192" s="2"/>
      <c r="N4192" s="13"/>
    </row>
    <row r="4193" spans="2:14" x14ac:dyDescent="0.4">
      <c r="B4193"/>
      <c r="C4193"/>
      <c r="D4193" s="14"/>
      <c r="G4193" s="2"/>
      <c r="N4193" s="13"/>
    </row>
    <row r="4194" spans="2:14" x14ac:dyDescent="0.4">
      <c r="B4194"/>
      <c r="C4194"/>
      <c r="D4194" s="14"/>
      <c r="G4194" s="2"/>
      <c r="N4194" s="13"/>
    </row>
    <row r="4195" spans="2:14" x14ac:dyDescent="0.4">
      <c r="B4195"/>
      <c r="C4195"/>
      <c r="D4195" s="14"/>
      <c r="G4195" s="2"/>
      <c r="N4195" s="13"/>
    </row>
    <row r="4196" spans="2:14" x14ac:dyDescent="0.4">
      <c r="B4196"/>
      <c r="C4196"/>
      <c r="D4196" s="14"/>
      <c r="G4196" s="2"/>
      <c r="N4196" s="13"/>
    </row>
    <row r="4197" spans="2:14" x14ac:dyDescent="0.4">
      <c r="B4197"/>
      <c r="C4197"/>
      <c r="D4197" s="14"/>
      <c r="G4197" s="2"/>
      <c r="N4197" s="13"/>
    </row>
    <row r="4198" spans="2:14" x14ac:dyDescent="0.4">
      <c r="B4198"/>
      <c r="C4198"/>
      <c r="D4198" s="14"/>
      <c r="G4198" s="2"/>
      <c r="N4198" s="13"/>
    </row>
    <row r="4199" spans="2:14" x14ac:dyDescent="0.4">
      <c r="B4199"/>
      <c r="C4199"/>
      <c r="D4199" s="14"/>
      <c r="G4199" s="2"/>
      <c r="N4199" s="13"/>
    </row>
    <row r="4200" spans="2:14" x14ac:dyDescent="0.4">
      <c r="B4200"/>
      <c r="C4200"/>
      <c r="D4200" s="14"/>
      <c r="G4200" s="2"/>
      <c r="N4200" s="13"/>
    </row>
    <row r="4201" spans="2:14" x14ac:dyDescent="0.4">
      <c r="B4201"/>
      <c r="C4201"/>
      <c r="D4201" s="14"/>
      <c r="G4201" s="2"/>
      <c r="N4201" s="13"/>
    </row>
    <row r="4202" spans="2:14" x14ac:dyDescent="0.4">
      <c r="B4202"/>
      <c r="C4202"/>
      <c r="D4202" s="14"/>
      <c r="G4202" s="2"/>
      <c r="N4202" s="13"/>
    </row>
    <row r="4203" spans="2:14" x14ac:dyDescent="0.4">
      <c r="B4203"/>
      <c r="C4203"/>
      <c r="D4203" s="14"/>
      <c r="G4203" s="2"/>
      <c r="N4203" s="13"/>
    </row>
    <row r="4204" spans="2:14" x14ac:dyDescent="0.4">
      <c r="B4204"/>
      <c r="C4204"/>
      <c r="D4204" s="14"/>
      <c r="G4204" s="2"/>
      <c r="N4204" s="13"/>
    </row>
    <row r="4205" spans="2:14" x14ac:dyDescent="0.4">
      <c r="B4205"/>
      <c r="C4205"/>
      <c r="D4205" s="14"/>
      <c r="G4205" s="2"/>
      <c r="N4205" s="13"/>
    </row>
    <row r="4206" spans="2:14" x14ac:dyDescent="0.4">
      <c r="B4206"/>
      <c r="C4206"/>
      <c r="D4206" s="14"/>
      <c r="G4206" s="2"/>
      <c r="N4206" s="13"/>
    </row>
    <row r="4207" spans="2:14" x14ac:dyDescent="0.4">
      <c r="B4207"/>
      <c r="C4207"/>
      <c r="D4207" s="14"/>
      <c r="G4207" s="2"/>
      <c r="N4207" s="13"/>
    </row>
    <row r="4208" spans="2:14" x14ac:dyDescent="0.4">
      <c r="B4208"/>
      <c r="C4208"/>
      <c r="D4208" s="14"/>
      <c r="G4208" s="2"/>
      <c r="N4208" s="13"/>
    </row>
    <row r="4209" spans="2:14" x14ac:dyDescent="0.4">
      <c r="B4209"/>
      <c r="C4209"/>
      <c r="D4209" s="14"/>
      <c r="G4209" s="2"/>
      <c r="N4209" s="13"/>
    </row>
    <row r="4210" spans="2:14" x14ac:dyDescent="0.4">
      <c r="B4210"/>
      <c r="C4210"/>
      <c r="D4210" s="14"/>
      <c r="G4210" s="2"/>
      <c r="N4210" s="13"/>
    </row>
    <row r="4211" spans="2:14" x14ac:dyDescent="0.4">
      <c r="B4211"/>
      <c r="C4211"/>
      <c r="D4211" s="14"/>
      <c r="G4211" s="2"/>
      <c r="N4211" s="13"/>
    </row>
    <row r="4212" spans="2:14" x14ac:dyDescent="0.4">
      <c r="B4212"/>
      <c r="C4212"/>
      <c r="D4212" s="14"/>
      <c r="G4212" s="2"/>
      <c r="N4212" s="13"/>
    </row>
    <row r="4213" spans="2:14" x14ac:dyDescent="0.4">
      <c r="B4213"/>
      <c r="C4213"/>
      <c r="D4213" s="14"/>
      <c r="G4213" s="2"/>
      <c r="N4213" s="13"/>
    </row>
    <row r="4214" spans="2:14" x14ac:dyDescent="0.4">
      <c r="B4214"/>
      <c r="C4214"/>
      <c r="D4214" s="14"/>
      <c r="G4214" s="2"/>
      <c r="N4214" s="13"/>
    </row>
    <row r="4215" spans="2:14" x14ac:dyDescent="0.4">
      <c r="B4215"/>
      <c r="C4215"/>
      <c r="D4215" s="14"/>
      <c r="G4215" s="2"/>
      <c r="N4215" s="13"/>
    </row>
    <row r="4216" spans="2:14" x14ac:dyDescent="0.4">
      <c r="B4216"/>
      <c r="C4216"/>
      <c r="D4216" s="14"/>
      <c r="G4216" s="2"/>
      <c r="N4216" s="13"/>
    </row>
    <row r="4217" spans="2:14" x14ac:dyDescent="0.4">
      <c r="B4217"/>
      <c r="C4217"/>
      <c r="D4217" s="14"/>
      <c r="G4217" s="2"/>
      <c r="N4217" s="13"/>
    </row>
    <row r="4218" spans="2:14" x14ac:dyDescent="0.4">
      <c r="B4218"/>
      <c r="C4218"/>
      <c r="D4218" s="14"/>
      <c r="G4218" s="2"/>
      <c r="N4218" s="13"/>
    </row>
    <row r="4219" spans="2:14" x14ac:dyDescent="0.4">
      <c r="B4219"/>
      <c r="C4219"/>
      <c r="D4219" s="14"/>
      <c r="G4219" s="2"/>
      <c r="N4219" s="13"/>
    </row>
    <row r="4220" spans="2:14" x14ac:dyDescent="0.4">
      <c r="B4220"/>
      <c r="C4220"/>
      <c r="D4220" s="14"/>
      <c r="G4220" s="2"/>
      <c r="N4220" s="13"/>
    </row>
    <row r="4221" spans="2:14" x14ac:dyDescent="0.4">
      <c r="B4221"/>
      <c r="C4221"/>
      <c r="D4221" s="14"/>
      <c r="G4221" s="2"/>
      <c r="N4221" s="13"/>
    </row>
    <row r="4222" spans="2:14" x14ac:dyDescent="0.4">
      <c r="B4222"/>
      <c r="C4222"/>
      <c r="D4222" s="14"/>
      <c r="G4222" s="2"/>
      <c r="N4222" s="13"/>
    </row>
    <row r="4223" spans="2:14" x14ac:dyDescent="0.4">
      <c r="B4223"/>
      <c r="C4223"/>
      <c r="D4223" s="14"/>
      <c r="G4223" s="2"/>
      <c r="N4223" s="13"/>
    </row>
    <row r="4224" spans="2:14" x14ac:dyDescent="0.4">
      <c r="B4224"/>
      <c r="C4224"/>
      <c r="D4224" s="14"/>
      <c r="G4224" s="2"/>
      <c r="N4224" s="13"/>
    </row>
    <row r="4225" spans="2:14" x14ac:dyDescent="0.4">
      <c r="B4225"/>
      <c r="C4225"/>
      <c r="D4225" s="14"/>
      <c r="G4225" s="2"/>
      <c r="N4225" s="13"/>
    </row>
    <row r="4226" spans="2:14" x14ac:dyDescent="0.4">
      <c r="B4226"/>
      <c r="C4226"/>
      <c r="D4226" s="14"/>
      <c r="G4226" s="2"/>
      <c r="N4226" s="13"/>
    </row>
    <row r="4227" spans="2:14" x14ac:dyDescent="0.4">
      <c r="B4227"/>
      <c r="C4227"/>
      <c r="D4227" s="14"/>
      <c r="G4227" s="2"/>
      <c r="N4227" s="13"/>
    </row>
    <row r="4228" spans="2:14" x14ac:dyDescent="0.4">
      <c r="B4228"/>
      <c r="C4228"/>
      <c r="D4228" s="14"/>
      <c r="G4228" s="2"/>
      <c r="N4228" s="13"/>
    </row>
    <row r="4229" spans="2:14" x14ac:dyDescent="0.4">
      <c r="B4229"/>
      <c r="C4229"/>
      <c r="D4229" s="14"/>
      <c r="G4229" s="2"/>
      <c r="N4229" s="13"/>
    </row>
    <row r="4230" spans="2:14" x14ac:dyDescent="0.4">
      <c r="B4230"/>
      <c r="C4230"/>
      <c r="D4230" s="14"/>
      <c r="G4230" s="2"/>
      <c r="N4230" s="13"/>
    </row>
    <row r="4231" spans="2:14" x14ac:dyDescent="0.4">
      <c r="B4231"/>
      <c r="C4231"/>
      <c r="D4231" s="14"/>
      <c r="G4231" s="2"/>
      <c r="N4231" s="13"/>
    </row>
    <row r="4232" spans="2:14" x14ac:dyDescent="0.4">
      <c r="B4232"/>
      <c r="C4232"/>
      <c r="D4232" s="14"/>
      <c r="G4232" s="2"/>
      <c r="N4232" s="13"/>
    </row>
    <row r="4233" spans="2:14" x14ac:dyDescent="0.4">
      <c r="B4233"/>
      <c r="C4233"/>
      <c r="D4233" s="14"/>
      <c r="G4233" s="2"/>
      <c r="N4233" s="13"/>
    </row>
    <row r="4234" spans="2:14" x14ac:dyDescent="0.4">
      <c r="B4234"/>
      <c r="C4234"/>
      <c r="D4234" s="14"/>
      <c r="G4234" s="2"/>
      <c r="N4234" s="13"/>
    </row>
    <row r="4235" spans="2:14" x14ac:dyDescent="0.4">
      <c r="B4235"/>
      <c r="C4235"/>
      <c r="D4235" s="14"/>
      <c r="G4235" s="2"/>
      <c r="N4235" s="13"/>
    </row>
    <row r="4236" spans="2:14" x14ac:dyDescent="0.4">
      <c r="B4236"/>
      <c r="C4236"/>
      <c r="D4236" s="14"/>
      <c r="G4236" s="2"/>
      <c r="N4236" s="13"/>
    </row>
    <row r="4237" spans="2:14" x14ac:dyDescent="0.4">
      <c r="B4237"/>
      <c r="C4237"/>
      <c r="D4237" s="14"/>
      <c r="G4237" s="2"/>
      <c r="N4237" s="13"/>
    </row>
    <row r="4238" spans="2:14" x14ac:dyDescent="0.4">
      <c r="B4238"/>
      <c r="C4238"/>
      <c r="D4238" s="14"/>
      <c r="G4238" s="2"/>
      <c r="N4238" s="13"/>
    </row>
    <row r="4239" spans="2:14" x14ac:dyDescent="0.4">
      <c r="B4239"/>
      <c r="C4239"/>
      <c r="D4239" s="14"/>
      <c r="G4239" s="2"/>
      <c r="N4239" s="13"/>
    </row>
    <row r="4240" spans="2:14" x14ac:dyDescent="0.4">
      <c r="B4240"/>
      <c r="C4240"/>
      <c r="D4240" s="14"/>
      <c r="G4240" s="2"/>
      <c r="N4240" s="13"/>
    </row>
    <row r="4241" spans="2:14" x14ac:dyDescent="0.4">
      <c r="B4241"/>
      <c r="C4241"/>
      <c r="D4241" s="14"/>
      <c r="G4241" s="2"/>
      <c r="N4241" s="13"/>
    </row>
    <row r="4242" spans="2:14" x14ac:dyDescent="0.4">
      <c r="B4242"/>
      <c r="C4242"/>
      <c r="D4242" s="14"/>
      <c r="G4242" s="2"/>
      <c r="N4242" s="13"/>
    </row>
    <row r="4243" spans="2:14" x14ac:dyDescent="0.4">
      <c r="B4243"/>
      <c r="C4243"/>
      <c r="D4243" s="14"/>
      <c r="G4243" s="2"/>
      <c r="N4243" s="13"/>
    </row>
    <row r="4244" spans="2:14" x14ac:dyDescent="0.4">
      <c r="B4244"/>
      <c r="C4244"/>
      <c r="D4244" s="14"/>
      <c r="G4244" s="2"/>
      <c r="N4244" s="13"/>
    </row>
    <row r="4245" spans="2:14" x14ac:dyDescent="0.4">
      <c r="B4245"/>
      <c r="C4245"/>
      <c r="D4245" s="14"/>
      <c r="G4245" s="2"/>
      <c r="N4245" s="13"/>
    </row>
    <row r="4246" spans="2:14" x14ac:dyDescent="0.4">
      <c r="B4246"/>
      <c r="C4246"/>
      <c r="D4246" s="14"/>
      <c r="G4246" s="2"/>
      <c r="N4246" s="13"/>
    </row>
    <row r="4247" spans="2:14" x14ac:dyDescent="0.4">
      <c r="B4247"/>
      <c r="C4247"/>
      <c r="D4247" s="14"/>
      <c r="G4247" s="2"/>
      <c r="N4247" s="13"/>
    </row>
    <row r="4248" spans="2:14" x14ac:dyDescent="0.4">
      <c r="B4248"/>
      <c r="C4248"/>
      <c r="D4248" s="14"/>
      <c r="G4248" s="2"/>
      <c r="N4248" s="13"/>
    </row>
    <row r="4249" spans="2:14" x14ac:dyDescent="0.4">
      <c r="B4249"/>
      <c r="C4249"/>
      <c r="D4249" s="14"/>
      <c r="G4249" s="2"/>
      <c r="N4249" s="13"/>
    </row>
    <row r="4250" spans="2:14" x14ac:dyDescent="0.4">
      <c r="B4250"/>
      <c r="C4250"/>
      <c r="D4250" s="14"/>
      <c r="G4250" s="2"/>
      <c r="N4250" s="13"/>
    </row>
    <row r="4251" spans="2:14" x14ac:dyDescent="0.4">
      <c r="B4251"/>
      <c r="C4251"/>
      <c r="D4251" s="14"/>
      <c r="G4251" s="2"/>
      <c r="N4251" s="13"/>
    </row>
    <row r="4252" spans="2:14" x14ac:dyDescent="0.4">
      <c r="B4252"/>
      <c r="C4252"/>
      <c r="D4252" s="14"/>
      <c r="G4252" s="2"/>
      <c r="N4252" s="13"/>
    </row>
    <row r="4253" spans="2:14" x14ac:dyDescent="0.4">
      <c r="B4253"/>
      <c r="C4253"/>
      <c r="D4253" s="14"/>
      <c r="G4253" s="2"/>
      <c r="N4253" s="13"/>
    </row>
    <row r="4254" spans="2:14" x14ac:dyDescent="0.4">
      <c r="B4254"/>
      <c r="C4254"/>
      <c r="D4254" s="14"/>
      <c r="G4254" s="2"/>
      <c r="N4254" s="13"/>
    </row>
    <row r="4255" spans="2:14" x14ac:dyDescent="0.4">
      <c r="B4255"/>
      <c r="C4255"/>
      <c r="D4255" s="14"/>
      <c r="G4255" s="2"/>
      <c r="N4255" s="13"/>
    </row>
    <row r="4256" spans="2:14" x14ac:dyDescent="0.4">
      <c r="B4256"/>
      <c r="C4256"/>
      <c r="D4256" s="14"/>
      <c r="G4256" s="2"/>
      <c r="N4256" s="13"/>
    </row>
    <row r="4257" spans="2:14" x14ac:dyDescent="0.4">
      <c r="B4257"/>
      <c r="C4257"/>
      <c r="D4257" s="14"/>
      <c r="G4257" s="2"/>
      <c r="N4257" s="13"/>
    </row>
    <row r="4258" spans="2:14" x14ac:dyDescent="0.4">
      <c r="B4258"/>
      <c r="C4258"/>
      <c r="D4258" s="14"/>
      <c r="G4258" s="2"/>
      <c r="N4258" s="13"/>
    </row>
    <row r="4259" spans="2:14" x14ac:dyDescent="0.4">
      <c r="B4259"/>
      <c r="C4259"/>
      <c r="D4259" s="14"/>
      <c r="G4259" s="2"/>
      <c r="N4259" s="13"/>
    </row>
    <row r="4260" spans="2:14" x14ac:dyDescent="0.4">
      <c r="B4260"/>
      <c r="C4260"/>
      <c r="D4260" s="14"/>
      <c r="G4260" s="2"/>
      <c r="N4260" s="13"/>
    </row>
    <row r="4261" spans="2:14" x14ac:dyDescent="0.4">
      <c r="B4261"/>
      <c r="C4261"/>
      <c r="D4261" s="14"/>
      <c r="G4261" s="2"/>
      <c r="N4261" s="13"/>
    </row>
    <row r="4262" spans="2:14" x14ac:dyDescent="0.4">
      <c r="B4262"/>
      <c r="C4262"/>
      <c r="D4262" s="14"/>
      <c r="G4262" s="2"/>
      <c r="N4262" s="13"/>
    </row>
    <row r="4263" spans="2:14" x14ac:dyDescent="0.4">
      <c r="B4263"/>
      <c r="C4263"/>
      <c r="D4263" s="14"/>
      <c r="G4263" s="2"/>
      <c r="N4263" s="13"/>
    </row>
    <row r="4264" spans="2:14" x14ac:dyDescent="0.4">
      <c r="B4264"/>
      <c r="C4264"/>
      <c r="D4264" s="14"/>
      <c r="G4264" s="2"/>
      <c r="N4264" s="13"/>
    </row>
    <row r="4265" spans="2:14" x14ac:dyDescent="0.4">
      <c r="B4265"/>
      <c r="C4265"/>
      <c r="D4265" s="14"/>
      <c r="G4265" s="2"/>
      <c r="N4265" s="13"/>
    </row>
    <row r="4266" spans="2:14" x14ac:dyDescent="0.4">
      <c r="B4266"/>
      <c r="C4266"/>
      <c r="D4266" s="14"/>
      <c r="G4266" s="2"/>
      <c r="N4266" s="13"/>
    </row>
    <row r="4267" spans="2:14" x14ac:dyDescent="0.4">
      <c r="B4267"/>
      <c r="C4267"/>
      <c r="D4267" s="14"/>
      <c r="G4267" s="2"/>
      <c r="N4267" s="13"/>
    </row>
    <row r="4268" spans="2:14" x14ac:dyDescent="0.4">
      <c r="B4268"/>
      <c r="C4268"/>
      <c r="D4268" s="14"/>
      <c r="G4268" s="2"/>
      <c r="N4268" s="13"/>
    </row>
    <row r="4269" spans="2:14" x14ac:dyDescent="0.4">
      <c r="B4269"/>
      <c r="C4269"/>
      <c r="D4269" s="14"/>
      <c r="G4269" s="2"/>
      <c r="N4269" s="13"/>
    </row>
    <row r="4270" spans="2:14" x14ac:dyDescent="0.4">
      <c r="B4270"/>
      <c r="C4270"/>
      <c r="D4270" s="14"/>
      <c r="G4270" s="2"/>
      <c r="N4270" s="13"/>
    </row>
    <row r="4271" spans="2:14" x14ac:dyDescent="0.4">
      <c r="B4271"/>
      <c r="C4271"/>
      <c r="D4271" s="14"/>
      <c r="G4271" s="2"/>
      <c r="N4271" s="13"/>
    </row>
    <row r="4272" spans="2:14" x14ac:dyDescent="0.4">
      <c r="B4272"/>
      <c r="C4272"/>
      <c r="D4272" s="14"/>
      <c r="G4272" s="2"/>
      <c r="N4272" s="13"/>
    </row>
    <row r="4273" spans="2:14" x14ac:dyDescent="0.4">
      <c r="B4273"/>
      <c r="C4273"/>
      <c r="D4273" s="14"/>
      <c r="G4273" s="2"/>
      <c r="N4273" s="13"/>
    </row>
    <row r="4274" spans="2:14" x14ac:dyDescent="0.4">
      <c r="B4274"/>
      <c r="C4274"/>
      <c r="D4274" s="14"/>
      <c r="G4274" s="2"/>
      <c r="N4274" s="13"/>
    </row>
    <row r="4275" spans="2:14" x14ac:dyDescent="0.4">
      <c r="B4275"/>
      <c r="C4275"/>
      <c r="D4275" s="14"/>
      <c r="G4275" s="2"/>
      <c r="N4275" s="13"/>
    </row>
    <row r="4276" spans="2:14" x14ac:dyDescent="0.4">
      <c r="B4276"/>
      <c r="C4276"/>
      <c r="D4276" s="14"/>
      <c r="G4276" s="2"/>
      <c r="N4276" s="13"/>
    </row>
    <row r="4277" spans="2:14" x14ac:dyDescent="0.4">
      <c r="B4277"/>
      <c r="C4277"/>
      <c r="D4277" s="14"/>
      <c r="G4277" s="2"/>
      <c r="N4277" s="13"/>
    </row>
    <row r="4278" spans="2:14" x14ac:dyDescent="0.4">
      <c r="B4278"/>
      <c r="C4278"/>
      <c r="D4278" s="14"/>
      <c r="G4278" s="2"/>
      <c r="N4278" s="13"/>
    </row>
    <row r="4279" spans="2:14" x14ac:dyDescent="0.4">
      <c r="B4279"/>
      <c r="C4279"/>
      <c r="D4279" s="14"/>
      <c r="G4279" s="2"/>
      <c r="N4279" s="13"/>
    </row>
    <row r="4280" spans="2:14" x14ac:dyDescent="0.4">
      <c r="B4280"/>
      <c r="C4280"/>
      <c r="D4280" s="14"/>
      <c r="G4280" s="2"/>
      <c r="N4280" s="13"/>
    </row>
    <row r="4281" spans="2:14" x14ac:dyDescent="0.4">
      <c r="B4281"/>
      <c r="C4281"/>
      <c r="D4281" s="14"/>
      <c r="G4281" s="2"/>
      <c r="N4281" s="13"/>
    </row>
    <row r="4282" spans="2:14" x14ac:dyDescent="0.4">
      <c r="B4282"/>
      <c r="C4282"/>
      <c r="D4282" s="14"/>
      <c r="G4282" s="2"/>
      <c r="N4282" s="13"/>
    </row>
    <row r="4283" spans="2:14" x14ac:dyDescent="0.4">
      <c r="B4283"/>
      <c r="C4283"/>
      <c r="D4283" s="14"/>
      <c r="G4283" s="2"/>
      <c r="N4283" s="13"/>
    </row>
    <row r="4284" spans="2:14" x14ac:dyDescent="0.4">
      <c r="B4284"/>
      <c r="C4284"/>
      <c r="D4284" s="14"/>
      <c r="G4284" s="2"/>
      <c r="N4284" s="13"/>
    </row>
    <row r="4285" spans="2:14" x14ac:dyDescent="0.4">
      <c r="B4285"/>
      <c r="C4285"/>
      <c r="D4285" s="14"/>
      <c r="G4285" s="2"/>
      <c r="N4285" s="13"/>
    </row>
    <row r="4286" spans="2:14" x14ac:dyDescent="0.4">
      <c r="B4286"/>
      <c r="C4286"/>
      <c r="D4286" s="14"/>
      <c r="G4286" s="2"/>
      <c r="N4286" s="13"/>
    </row>
    <row r="4287" spans="2:14" x14ac:dyDescent="0.4">
      <c r="B4287"/>
      <c r="C4287"/>
      <c r="D4287" s="14"/>
      <c r="G4287" s="2"/>
      <c r="N4287" s="13"/>
    </row>
    <row r="4288" spans="2:14" x14ac:dyDescent="0.4">
      <c r="B4288"/>
      <c r="C4288"/>
      <c r="D4288" s="14"/>
      <c r="G4288" s="2"/>
      <c r="N4288" s="13"/>
    </row>
    <row r="4289" spans="2:14" x14ac:dyDescent="0.4">
      <c r="B4289"/>
      <c r="C4289"/>
      <c r="D4289" s="14"/>
      <c r="G4289" s="2"/>
      <c r="N4289" s="13"/>
    </row>
    <row r="4290" spans="2:14" x14ac:dyDescent="0.4">
      <c r="B4290"/>
      <c r="C4290"/>
      <c r="D4290" s="14"/>
      <c r="G4290" s="2"/>
      <c r="N4290" s="13"/>
    </row>
    <row r="4291" spans="2:14" x14ac:dyDescent="0.4">
      <c r="B4291"/>
      <c r="C4291"/>
      <c r="D4291" s="14"/>
      <c r="G4291" s="2"/>
      <c r="N4291" s="13"/>
    </row>
    <row r="4292" spans="2:14" x14ac:dyDescent="0.4">
      <c r="B4292"/>
      <c r="C4292"/>
      <c r="D4292" s="14"/>
      <c r="G4292" s="2"/>
      <c r="N4292" s="13"/>
    </row>
    <row r="4293" spans="2:14" x14ac:dyDescent="0.4">
      <c r="B4293"/>
      <c r="C4293"/>
      <c r="D4293" s="14"/>
      <c r="G4293" s="2"/>
      <c r="N4293" s="13"/>
    </row>
    <row r="4294" spans="2:14" x14ac:dyDescent="0.4">
      <c r="B4294"/>
      <c r="C4294"/>
      <c r="D4294" s="14"/>
      <c r="G4294" s="2"/>
      <c r="N4294" s="13"/>
    </row>
    <row r="4295" spans="2:14" x14ac:dyDescent="0.4">
      <c r="B4295"/>
      <c r="C4295"/>
      <c r="D4295" s="14"/>
      <c r="G4295" s="2"/>
      <c r="N4295" s="13"/>
    </row>
    <row r="4296" spans="2:14" x14ac:dyDescent="0.4">
      <c r="B4296"/>
      <c r="C4296"/>
      <c r="D4296" s="14"/>
      <c r="G4296" s="2"/>
      <c r="N4296" s="13"/>
    </row>
    <row r="4297" spans="2:14" x14ac:dyDescent="0.4">
      <c r="B4297"/>
      <c r="C4297"/>
      <c r="D4297" s="14"/>
      <c r="G4297" s="2"/>
      <c r="N4297" s="13"/>
    </row>
    <row r="4298" spans="2:14" x14ac:dyDescent="0.4">
      <c r="B4298"/>
      <c r="C4298"/>
      <c r="D4298" s="14"/>
      <c r="G4298" s="2"/>
      <c r="N4298" s="13"/>
    </row>
    <row r="4299" spans="2:14" x14ac:dyDescent="0.4">
      <c r="B4299"/>
      <c r="C4299"/>
      <c r="D4299" s="14"/>
      <c r="G4299" s="2"/>
      <c r="N4299" s="13"/>
    </row>
    <row r="4300" spans="2:14" x14ac:dyDescent="0.4">
      <c r="B4300"/>
      <c r="C4300"/>
      <c r="D4300" s="14"/>
      <c r="G4300" s="2"/>
      <c r="N4300" s="13"/>
    </row>
    <row r="4301" spans="2:14" x14ac:dyDescent="0.4">
      <c r="B4301"/>
      <c r="C4301"/>
      <c r="D4301" s="14"/>
      <c r="G4301" s="2"/>
      <c r="N4301" s="13"/>
    </row>
    <row r="4302" spans="2:14" x14ac:dyDescent="0.4">
      <c r="B4302"/>
      <c r="C4302"/>
      <c r="D4302" s="14"/>
      <c r="G4302" s="2"/>
      <c r="N4302" s="13"/>
    </row>
    <row r="4303" spans="2:14" x14ac:dyDescent="0.4">
      <c r="B4303"/>
      <c r="C4303"/>
      <c r="D4303" s="14"/>
      <c r="G4303" s="2"/>
      <c r="N4303" s="13"/>
    </row>
    <row r="4304" spans="2:14" x14ac:dyDescent="0.4">
      <c r="B4304"/>
      <c r="C4304"/>
      <c r="D4304" s="14"/>
      <c r="G4304" s="2"/>
      <c r="N4304" s="13"/>
    </row>
    <row r="4305" spans="2:14" x14ac:dyDescent="0.4">
      <c r="B4305"/>
      <c r="C4305"/>
      <c r="D4305" s="14"/>
      <c r="G4305" s="2"/>
      <c r="N4305" s="13"/>
    </row>
    <row r="4306" spans="2:14" x14ac:dyDescent="0.4">
      <c r="B4306"/>
      <c r="C4306"/>
      <c r="D4306" s="14"/>
      <c r="G4306" s="2"/>
      <c r="N4306" s="13"/>
    </row>
    <row r="4307" spans="2:14" x14ac:dyDescent="0.4">
      <c r="B4307"/>
      <c r="C4307"/>
      <c r="D4307" s="14"/>
      <c r="G4307" s="2"/>
      <c r="N4307" s="13"/>
    </row>
    <row r="4308" spans="2:14" x14ac:dyDescent="0.4">
      <c r="B4308"/>
      <c r="C4308"/>
      <c r="D4308" s="14"/>
      <c r="G4308" s="2"/>
      <c r="N4308" s="13"/>
    </row>
    <row r="4309" spans="2:14" x14ac:dyDescent="0.4">
      <c r="B4309"/>
      <c r="C4309"/>
      <c r="D4309" s="14"/>
      <c r="G4309" s="2"/>
      <c r="N4309" s="13"/>
    </row>
    <row r="4310" spans="2:14" x14ac:dyDescent="0.4">
      <c r="B4310"/>
      <c r="C4310"/>
      <c r="D4310" s="14"/>
      <c r="G4310" s="2"/>
      <c r="N4310" s="13"/>
    </row>
    <row r="4311" spans="2:14" x14ac:dyDescent="0.4">
      <c r="B4311"/>
      <c r="C4311"/>
      <c r="D4311" s="14"/>
      <c r="G4311" s="2"/>
      <c r="N4311" s="13"/>
    </row>
    <row r="4312" spans="2:14" x14ac:dyDescent="0.4">
      <c r="B4312"/>
      <c r="C4312"/>
      <c r="D4312" s="14"/>
      <c r="G4312" s="2"/>
      <c r="N4312" s="13"/>
    </row>
    <row r="4313" spans="2:14" x14ac:dyDescent="0.4">
      <c r="B4313"/>
      <c r="C4313"/>
      <c r="D4313" s="14"/>
      <c r="G4313" s="2"/>
      <c r="N4313" s="13"/>
    </row>
    <row r="4314" spans="2:14" x14ac:dyDescent="0.4">
      <c r="B4314"/>
      <c r="C4314"/>
      <c r="D4314" s="14"/>
      <c r="G4314" s="2"/>
      <c r="N4314" s="13"/>
    </row>
    <row r="4315" spans="2:14" x14ac:dyDescent="0.4">
      <c r="B4315"/>
      <c r="C4315"/>
      <c r="D4315" s="14"/>
      <c r="G4315" s="2"/>
      <c r="N4315" s="13"/>
    </row>
    <row r="4316" spans="2:14" x14ac:dyDescent="0.4">
      <c r="B4316"/>
      <c r="C4316"/>
      <c r="D4316" s="14"/>
      <c r="G4316" s="2"/>
      <c r="N4316" s="13"/>
    </row>
    <row r="4317" spans="2:14" x14ac:dyDescent="0.4">
      <c r="B4317"/>
      <c r="C4317"/>
      <c r="D4317" s="14"/>
      <c r="G4317" s="2"/>
      <c r="N4317" s="13"/>
    </row>
    <row r="4318" spans="2:14" x14ac:dyDescent="0.4">
      <c r="B4318"/>
      <c r="C4318"/>
      <c r="D4318" s="14"/>
      <c r="G4318" s="2"/>
      <c r="N4318" s="13"/>
    </row>
    <row r="4319" spans="2:14" x14ac:dyDescent="0.4">
      <c r="B4319"/>
      <c r="C4319"/>
      <c r="D4319" s="14"/>
      <c r="G4319" s="2"/>
      <c r="N4319" s="13"/>
    </row>
    <row r="4320" spans="2:14" x14ac:dyDescent="0.4">
      <c r="B4320"/>
      <c r="C4320"/>
      <c r="D4320" s="14"/>
      <c r="G4320" s="2"/>
      <c r="N4320" s="13"/>
    </row>
    <row r="4321" spans="2:14" x14ac:dyDescent="0.4">
      <c r="B4321"/>
      <c r="C4321"/>
      <c r="D4321" s="14"/>
      <c r="G4321" s="2"/>
      <c r="N4321" s="13"/>
    </row>
    <row r="4322" spans="2:14" x14ac:dyDescent="0.4">
      <c r="B4322"/>
      <c r="C4322"/>
      <c r="D4322" s="14"/>
      <c r="G4322" s="2"/>
      <c r="N4322" s="13"/>
    </row>
    <row r="4323" spans="2:14" x14ac:dyDescent="0.4">
      <c r="B4323"/>
      <c r="C4323"/>
      <c r="D4323" s="14"/>
      <c r="G4323" s="2"/>
      <c r="N4323" s="13"/>
    </row>
    <row r="4324" spans="2:14" x14ac:dyDescent="0.4">
      <c r="B4324"/>
      <c r="C4324"/>
      <c r="D4324" s="14"/>
      <c r="G4324" s="2"/>
      <c r="N4324" s="13"/>
    </row>
    <row r="4325" spans="2:14" x14ac:dyDescent="0.4">
      <c r="B4325"/>
      <c r="C4325"/>
      <c r="D4325" s="14"/>
      <c r="G4325" s="2"/>
      <c r="N4325" s="13"/>
    </row>
    <row r="4326" spans="2:14" x14ac:dyDescent="0.4">
      <c r="B4326"/>
      <c r="C4326"/>
      <c r="D4326" s="14"/>
      <c r="G4326" s="2"/>
      <c r="N4326" s="13"/>
    </row>
    <row r="4327" spans="2:14" x14ac:dyDescent="0.4">
      <c r="B4327"/>
      <c r="C4327"/>
      <c r="D4327" s="14"/>
      <c r="G4327" s="2"/>
      <c r="N4327" s="13"/>
    </row>
    <row r="4328" spans="2:14" x14ac:dyDescent="0.4">
      <c r="B4328"/>
      <c r="C4328"/>
      <c r="D4328" s="14"/>
      <c r="G4328" s="2"/>
      <c r="N4328" s="13"/>
    </row>
    <row r="4329" spans="2:14" x14ac:dyDescent="0.4">
      <c r="B4329"/>
      <c r="C4329"/>
      <c r="D4329" s="14"/>
      <c r="G4329" s="2"/>
      <c r="N4329" s="13"/>
    </row>
    <row r="4330" spans="2:14" x14ac:dyDescent="0.4">
      <c r="B4330"/>
      <c r="C4330"/>
      <c r="D4330" s="14"/>
      <c r="G4330" s="2"/>
      <c r="N4330" s="13"/>
    </row>
    <row r="4331" spans="2:14" x14ac:dyDescent="0.4">
      <c r="B4331"/>
      <c r="C4331"/>
      <c r="D4331" s="14"/>
      <c r="G4331" s="2"/>
      <c r="N4331" s="13"/>
    </row>
    <row r="4332" spans="2:14" x14ac:dyDescent="0.4">
      <c r="B4332"/>
      <c r="C4332"/>
      <c r="D4332" s="14"/>
      <c r="G4332" s="2"/>
      <c r="N4332" s="13"/>
    </row>
    <row r="4333" spans="2:14" x14ac:dyDescent="0.4">
      <c r="B4333"/>
      <c r="C4333"/>
      <c r="D4333" s="14"/>
      <c r="G4333" s="2"/>
      <c r="N4333" s="13"/>
    </row>
    <row r="4334" spans="2:14" x14ac:dyDescent="0.4">
      <c r="B4334"/>
      <c r="C4334"/>
      <c r="D4334" s="14"/>
      <c r="G4334" s="2"/>
      <c r="N4334" s="13"/>
    </row>
    <row r="4335" spans="2:14" x14ac:dyDescent="0.4">
      <c r="B4335"/>
      <c r="C4335"/>
      <c r="D4335" s="14"/>
      <c r="G4335" s="2"/>
      <c r="N4335" s="13"/>
    </row>
    <row r="4336" spans="2:14" x14ac:dyDescent="0.4">
      <c r="B4336"/>
      <c r="C4336"/>
      <c r="D4336" s="14"/>
      <c r="G4336" s="2"/>
      <c r="N4336" s="13"/>
    </row>
    <row r="4337" spans="2:14" x14ac:dyDescent="0.4">
      <c r="B4337"/>
      <c r="C4337"/>
      <c r="D4337" s="14"/>
      <c r="G4337" s="2"/>
      <c r="N4337" s="13"/>
    </row>
    <row r="4338" spans="2:14" x14ac:dyDescent="0.4">
      <c r="B4338"/>
      <c r="C4338"/>
      <c r="D4338" s="14"/>
      <c r="G4338" s="2"/>
      <c r="N4338" s="13"/>
    </row>
    <row r="4339" spans="2:14" x14ac:dyDescent="0.4">
      <c r="B4339"/>
      <c r="C4339"/>
      <c r="D4339" s="14"/>
      <c r="G4339" s="2"/>
      <c r="N4339" s="13"/>
    </row>
    <row r="4340" spans="2:14" x14ac:dyDescent="0.4">
      <c r="B4340"/>
      <c r="C4340"/>
      <c r="D4340" s="14"/>
      <c r="G4340" s="2"/>
      <c r="N4340" s="13"/>
    </row>
    <row r="4341" spans="2:14" x14ac:dyDescent="0.4">
      <c r="B4341"/>
      <c r="C4341"/>
      <c r="D4341" s="14"/>
      <c r="G4341" s="2"/>
      <c r="N4341" s="13"/>
    </row>
    <row r="4342" spans="2:14" x14ac:dyDescent="0.4">
      <c r="B4342"/>
      <c r="C4342"/>
      <c r="D4342" s="14"/>
      <c r="G4342" s="2"/>
      <c r="N4342" s="13"/>
    </row>
    <row r="4343" spans="2:14" x14ac:dyDescent="0.4">
      <c r="B4343"/>
      <c r="C4343"/>
      <c r="D4343" s="14"/>
      <c r="G4343" s="2"/>
      <c r="N4343" s="13"/>
    </row>
    <row r="4344" spans="2:14" x14ac:dyDescent="0.4">
      <c r="B4344"/>
      <c r="C4344"/>
      <c r="D4344" s="14"/>
      <c r="G4344" s="2"/>
      <c r="N4344" s="13"/>
    </row>
    <row r="4345" spans="2:14" x14ac:dyDescent="0.4">
      <c r="B4345"/>
      <c r="C4345"/>
      <c r="D4345" s="14"/>
      <c r="G4345" s="2"/>
      <c r="N4345" s="13"/>
    </row>
    <row r="4346" spans="2:14" x14ac:dyDescent="0.4">
      <c r="B4346"/>
      <c r="C4346"/>
      <c r="D4346" s="14"/>
      <c r="G4346" s="2"/>
      <c r="N4346" s="13"/>
    </row>
    <row r="4347" spans="2:14" x14ac:dyDescent="0.4">
      <c r="B4347"/>
      <c r="C4347"/>
      <c r="D4347" s="14"/>
      <c r="G4347" s="2"/>
      <c r="N4347" s="13"/>
    </row>
    <row r="4348" spans="2:14" x14ac:dyDescent="0.4">
      <c r="B4348"/>
      <c r="C4348"/>
      <c r="D4348" s="14"/>
      <c r="G4348" s="2"/>
      <c r="N4348" s="13"/>
    </row>
    <row r="4349" spans="2:14" x14ac:dyDescent="0.4">
      <c r="B4349"/>
      <c r="C4349"/>
      <c r="D4349" s="14"/>
      <c r="G4349" s="2"/>
      <c r="N4349" s="13"/>
    </row>
    <row r="4350" spans="2:14" x14ac:dyDescent="0.4">
      <c r="B4350"/>
      <c r="C4350"/>
      <c r="D4350" s="14"/>
      <c r="G4350" s="2"/>
      <c r="N4350" s="13"/>
    </row>
    <row r="4351" spans="2:14" x14ac:dyDescent="0.4">
      <c r="B4351"/>
      <c r="C4351"/>
      <c r="D4351" s="14"/>
      <c r="G4351" s="2"/>
      <c r="N4351" s="13"/>
    </row>
    <row r="4352" spans="2:14" x14ac:dyDescent="0.4">
      <c r="B4352"/>
      <c r="C4352"/>
      <c r="D4352" s="14"/>
      <c r="G4352" s="2"/>
      <c r="N4352" s="13"/>
    </row>
    <row r="4353" spans="2:14" x14ac:dyDescent="0.4">
      <c r="B4353"/>
      <c r="C4353"/>
      <c r="D4353" s="14"/>
      <c r="G4353" s="2"/>
      <c r="N4353" s="13"/>
    </row>
    <row r="4354" spans="2:14" x14ac:dyDescent="0.4">
      <c r="B4354"/>
      <c r="C4354"/>
      <c r="D4354" s="14"/>
      <c r="G4354" s="2"/>
      <c r="N4354" s="13"/>
    </row>
    <row r="4355" spans="2:14" x14ac:dyDescent="0.4">
      <c r="B4355"/>
      <c r="C4355"/>
      <c r="D4355" s="14"/>
      <c r="G4355" s="2"/>
      <c r="N4355" s="13"/>
    </row>
    <row r="4356" spans="2:14" x14ac:dyDescent="0.4">
      <c r="B4356"/>
      <c r="C4356"/>
      <c r="D4356" s="14"/>
      <c r="G4356" s="2"/>
      <c r="N4356" s="13"/>
    </row>
    <row r="4357" spans="2:14" x14ac:dyDescent="0.4">
      <c r="B4357"/>
      <c r="C4357"/>
      <c r="D4357" s="14"/>
      <c r="G4357" s="2"/>
      <c r="N4357" s="13"/>
    </row>
    <row r="4358" spans="2:14" x14ac:dyDescent="0.4">
      <c r="B4358"/>
      <c r="C4358"/>
      <c r="D4358" s="14"/>
      <c r="G4358" s="2"/>
      <c r="N4358" s="13"/>
    </row>
    <row r="4359" spans="2:14" x14ac:dyDescent="0.4">
      <c r="B4359"/>
      <c r="C4359"/>
      <c r="D4359" s="14"/>
      <c r="G4359" s="2"/>
      <c r="N4359" s="13"/>
    </row>
    <row r="4360" spans="2:14" x14ac:dyDescent="0.4">
      <c r="B4360"/>
      <c r="C4360"/>
      <c r="D4360" s="14"/>
      <c r="G4360" s="2"/>
      <c r="N4360" s="13"/>
    </row>
    <row r="4361" spans="2:14" x14ac:dyDescent="0.4">
      <c r="B4361"/>
      <c r="C4361"/>
      <c r="D4361" s="14"/>
      <c r="G4361" s="2"/>
      <c r="N4361" s="13"/>
    </row>
    <row r="4362" spans="2:14" x14ac:dyDescent="0.4">
      <c r="B4362"/>
      <c r="C4362"/>
      <c r="D4362" s="14"/>
      <c r="G4362" s="2"/>
      <c r="N4362" s="13"/>
    </row>
    <row r="4363" spans="2:14" x14ac:dyDescent="0.4">
      <c r="B4363"/>
      <c r="C4363"/>
      <c r="D4363" s="14"/>
      <c r="G4363" s="2"/>
      <c r="N4363" s="13"/>
    </row>
    <row r="4364" spans="2:14" x14ac:dyDescent="0.4">
      <c r="B4364"/>
      <c r="C4364"/>
      <c r="D4364" s="14"/>
      <c r="G4364" s="2"/>
      <c r="N4364" s="13"/>
    </row>
    <row r="4365" spans="2:14" x14ac:dyDescent="0.4">
      <c r="B4365"/>
      <c r="C4365"/>
      <c r="D4365" s="14"/>
      <c r="G4365" s="2"/>
      <c r="N4365" s="13"/>
    </row>
    <row r="4366" spans="2:14" x14ac:dyDescent="0.4">
      <c r="B4366"/>
      <c r="C4366"/>
      <c r="D4366" s="14"/>
      <c r="G4366" s="2"/>
      <c r="N4366" s="13"/>
    </row>
    <row r="4367" spans="2:14" x14ac:dyDescent="0.4">
      <c r="B4367"/>
      <c r="C4367"/>
      <c r="D4367" s="14"/>
      <c r="G4367" s="2"/>
      <c r="N4367" s="13"/>
    </row>
    <row r="4368" spans="2:14" x14ac:dyDescent="0.4">
      <c r="B4368"/>
      <c r="C4368"/>
      <c r="D4368" s="14"/>
      <c r="G4368" s="2"/>
      <c r="N4368" s="13"/>
    </row>
    <row r="4369" spans="2:14" x14ac:dyDescent="0.4">
      <c r="B4369"/>
      <c r="C4369"/>
      <c r="D4369" s="14"/>
      <c r="G4369" s="2"/>
      <c r="N4369" s="13"/>
    </row>
    <row r="4370" spans="2:14" x14ac:dyDescent="0.4">
      <c r="B4370"/>
      <c r="C4370"/>
      <c r="D4370" s="14"/>
      <c r="G4370" s="2"/>
      <c r="N4370" s="13"/>
    </row>
    <row r="4371" spans="2:14" x14ac:dyDescent="0.4">
      <c r="B4371"/>
      <c r="C4371"/>
      <c r="D4371" s="14"/>
      <c r="G4371" s="2"/>
      <c r="N4371" s="13"/>
    </row>
    <row r="4372" spans="2:14" x14ac:dyDescent="0.4">
      <c r="B4372"/>
      <c r="C4372"/>
      <c r="D4372" s="14"/>
      <c r="G4372" s="2"/>
      <c r="N4372" s="13"/>
    </row>
    <row r="4373" spans="2:14" x14ac:dyDescent="0.4">
      <c r="B4373"/>
      <c r="C4373"/>
      <c r="D4373" s="14"/>
      <c r="G4373" s="2"/>
      <c r="N4373" s="13"/>
    </row>
    <row r="4374" spans="2:14" x14ac:dyDescent="0.4">
      <c r="B4374"/>
      <c r="C4374"/>
      <c r="D4374" s="14"/>
      <c r="G4374" s="2"/>
      <c r="N4374" s="13"/>
    </row>
    <row r="4375" spans="2:14" x14ac:dyDescent="0.4">
      <c r="B4375"/>
      <c r="C4375"/>
      <c r="D4375" s="14"/>
      <c r="G4375" s="2"/>
      <c r="N4375" s="13"/>
    </row>
    <row r="4376" spans="2:14" x14ac:dyDescent="0.4">
      <c r="B4376"/>
      <c r="C4376"/>
      <c r="D4376" s="14"/>
      <c r="G4376" s="2"/>
      <c r="N4376" s="13"/>
    </row>
    <row r="4377" spans="2:14" x14ac:dyDescent="0.4">
      <c r="B4377"/>
      <c r="C4377"/>
      <c r="D4377" s="14"/>
      <c r="G4377" s="2"/>
      <c r="N4377" s="13"/>
    </row>
    <row r="4378" spans="2:14" x14ac:dyDescent="0.4">
      <c r="B4378"/>
      <c r="C4378"/>
      <c r="D4378" s="14"/>
      <c r="G4378" s="2"/>
      <c r="N4378" s="13"/>
    </row>
    <row r="4379" spans="2:14" x14ac:dyDescent="0.4">
      <c r="B4379"/>
      <c r="C4379"/>
      <c r="D4379" s="14"/>
      <c r="G4379" s="2"/>
      <c r="N4379" s="13"/>
    </row>
    <row r="4380" spans="2:14" x14ac:dyDescent="0.4">
      <c r="B4380"/>
      <c r="C4380"/>
      <c r="D4380" s="14"/>
      <c r="G4380" s="2"/>
      <c r="N4380" s="13"/>
    </row>
    <row r="4381" spans="2:14" x14ac:dyDescent="0.4">
      <c r="B4381"/>
      <c r="C4381"/>
      <c r="D4381" s="14"/>
      <c r="G4381" s="2"/>
      <c r="N4381" s="13"/>
    </row>
    <row r="4382" spans="2:14" x14ac:dyDescent="0.4">
      <c r="B4382"/>
      <c r="C4382"/>
      <c r="D4382" s="14"/>
      <c r="G4382" s="2"/>
      <c r="N4382" s="13"/>
    </row>
    <row r="4383" spans="2:14" x14ac:dyDescent="0.4">
      <c r="B4383"/>
      <c r="C4383"/>
      <c r="D4383" s="14"/>
      <c r="G4383" s="2"/>
      <c r="N4383" s="13"/>
    </row>
    <row r="4384" spans="2:14" x14ac:dyDescent="0.4">
      <c r="B4384"/>
      <c r="C4384"/>
      <c r="D4384" s="14"/>
      <c r="G4384" s="2"/>
      <c r="N4384" s="13"/>
    </row>
    <row r="4385" spans="2:14" x14ac:dyDescent="0.4">
      <c r="B4385"/>
      <c r="C4385"/>
      <c r="D4385" s="14"/>
      <c r="G4385" s="2"/>
      <c r="N4385" s="13"/>
    </row>
    <row r="4386" spans="2:14" x14ac:dyDescent="0.4">
      <c r="B4386"/>
      <c r="C4386"/>
      <c r="D4386" s="14"/>
      <c r="G4386" s="2"/>
      <c r="N4386" s="13"/>
    </row>
    <row r="4387" spans="2:14" x14ac:dyDescent="0.4">
      <c r="B4387"/>
      <c r="C4387"/>
      <c r="D4387" s="14"/>
      <c r="G4387" s="2"/>
      <c r="N4387" s="13"/>
    </row>
    <row r="4388" spans="2:14" x14ac:dyDescent="0.4">
      <c r="B4388"/>
      <c r="C4388"/>
      <c r="D4388" s="14"/>
      <c r="G4388" s="2"/>
      <c r="N4388" s="13"/>
    </row>
    <row r="4389" spans="2:14" x14ac:dyDescent="0.4">
      <c r="B4389"/>
      <c r="C4389"/>
      <c r="D4389" s="14"/>
      <c r="G4389" s="2"/>
      <c r="N4389" s="13"/>
    </row>
    <row r="4390" spans="2:14" x14ac:dyDescent="0.4">
      <c r="B4390"/>
      <c r="C4390"/>
      <c r="D4390" s="14"/>
      <c r="G4390" s="2"/>
      <c r="N4390" s="13"/>
    </row>
    <row r="4391" spans="2:14" x14ac:dyDescent="0.4">
      <c r="B4391"/>
      <c r="C4391"/>
      <c r="D4391" s="14"/>
      <c r="G4391" s="2"/>
      <c r="N4391" s="13"/>
    </row>
    <row r="4392" spans="2:14" x14ac:dyDescent="0.4">
      <c r="B4392"/>
      <c r="C4392"/>
      <c r="D4392" s="14"/>
      <c r="G4392" s="2"/>
      <c r="N4392" s="13"/>
    </row>
    <row r="4393" spans="2:14" x14ac:dyDescent="0.4">
      <c r="B4393"/>
      <c r="C4393"/>
      <c r="D4393" s="14"/>
      <c r="G4393" s="2"/>
      <c r="N4393" s="13"/>
    </row>
    <row r="4394" spans="2:14" x14ac:dyDescent="0.4">
      <c r="B4394"/>
      <c r="C4394"/>
      <c r="D4394" s="14"/>
      <c r="G4394" s="2"/>
      <c r="N4394" s="13"/>
    </row>
    <row r="4395" spans="2:14" x14ac:dyDescent="0.4">
      <c r="B4395"/>
      <c r="C4395"/>
      <c r="D4395" s="14"/>
      <c r="G4395" s="2"/>
      <c r="N4395" s="13"/>
    </row>
    <row r="4396" spans="2:14" x14ac:dyDescent="0.4">
      <c r="B4396"/>
      <c r="C4396"/>
      <c r="D4396" s="14"/>
      <c r="G4396" s="2"/>
      <c r="N4396" s="13"/>
    </row>
    <row r="4397" spans="2:14" x14ac:dyDescent="0.4">
      <c r="B4397"/>
      <c r="C4397"/>
      <c r="D4397" s="14"/>
      <c r="G4397" s="2"/>
      <c r="N4397" s="13"/>
    </row>
    <row r="4398" spans="2:14" x14ac:dyDescent="0.4">
      <c r="B4398"/>
      <c r="C4398"/>
      <c r="D4398" s="14"/>
      <c r="G4398" s="2"/>
      <c r="N4398" s="13"/>
    </row>
    <row r="4399" spans="2:14" x14ac:dyDescent="0.4">
      <c r="B4399"/>
      <c r="C4399"/>
      <c r="D4399" s="14"/>
      <c r="G4399" s="2"/>
      <c r="N4399" s="13"/>
    </row>
    <row r="4400" spans="2:14" x14ac:dyDescent="0.4">
      <c r="B4400"/>
      <c r="C4400"/>
      <c r="D4400" s="14"/>
      <c r="G4400" s="2"/>
      <c r="N4400" s="13"/>
    </row>
    <row r="4401" spans="2:14" x14ac:dyDescent="0.4">
      <c r="B4401"/>
      <c r="C4401"/>
      <c r="D4401" s="14"/>
      <c r="G4401" s="2"/>
      <c r="N4401" s="13"/>
    </row>
    <row r="4402" spans="2:14" x14ac:dyDescent="0.4">
      <c r="B4402"/>
      <c r="C4402"/>
      <c r="D4402" s="14"/>
      <c r="G4402" s="2"/>
      <c r="N4402" s="13"/>
    </row>
    <row r="4403" spans="2:14" x14ac:dyDescent="0.4">
      <c r="B4403"/>
      <c r="C4403"/>
      <c r="D4403" s="14"/>
      <c r="G4403" s="2"/>
      <c r="N4403" s="13"/>
    </row>
    <row r="4404" spans="2:14" x14ac:dyDescent="0.4">
      <c r="B4404"/>
      <c r="C4404"/>
      <c r="D4404" s="14"/>
      <c r="G4404" s="2"/>
      <c r="N4404" s="13"/>
    </row>
    <row r="4405" spans="2:14" x14ac:dyDescent="0.4">
      <c r="B4405"/>
      <c r="C4405"/>
      <c r="D4405" s="14"/>
      <c r="G4405" s="2"/>
      <c r="N4405" s="13"/>
    </row>
    <row r="4406" spans="2:14" x14ac:dyDescent="0.4">
      <c r="B4406"/>
      <c r="C4406"/>
      <c r="D4406" s="14"/>
      <c r="G4406" s="2"/>
      <c r="N4406" s="13"/>
    </row>
    <row r="4407" spans="2:14" x14ac:dyDescent="0.4">
      <c r="B4407"/>
      <c r="C4407"/>
      <c r="D4407" s="14"/>
      <c r="G4407" s="2"/>
      <c r="N4407" s="13"/>
    </row>
    <row r="4408" spans="2:14" x14ac:dyDescent="0.4">
      <c r="B4408"/>
      <c r="C4408"/>
      <c r="D4408" s="14"/>
      <c r="G4408" s="2"/>
      <c r="N4408" s="13"/>
    </row>
    <row r="4409" spans="2:14" x14ac:dyDescent="0.4">
      <c r="B4409"/>
      <c r="C4409"/>
      <c r="D4409" s="14"/>
      <c r="G4409" s="2"/>
      <c r="N4409" s="13"/>
    </row>
    <row r="4410" spans="2:14" x14ac:dyDescent="0.4">
      <c r="B4410"/>
      <c r="C4410"/>
      <c r="D4410" s="14"/>
      <c r="G4410" s="2"/>
      <c r="N4410" s="13"/>
    </row>
    <row r="4411" spans="2:14" x14ac:dyDescent="0.4">
      <c r="B4411"/>
      <c r="C4411"/>
      <c r="D4411" s="14"/>
      <c r="G4411" s="2"/>
      <c r="N4411" s="13"/>
    </row>
    <row r="4412" spans="2:14" x14ac:dyDescent="0.4">
      <c r="B4412"/>
      <c r="C4412"/>
      <c r="D4412" s="14"/>
      <c r="G4412" s="2"/>
      <c r="N4412" s="13"/>
    </row>
    <row r="4413" spans="2:14" x14ac:dyDescent="0.4">
      <c r="B4413"/>
      <c r="C4413"/>
      <c r="D4413" s="14"/>
      <c r="G4413" s="2"/>
      <c r="N4413" s="13"/>
    </row>
    <row r="4414" spans="2:14" x14ac:dyDescent="0.4">
      <c r="B4414"/>
      <c r="C4414"/>
      <c r="D4414" s="14"/>
      <c r="G4414" s="2"/>
      <c r="N4414" s="13"/>
    </row>
    <row r="4415" spans="2:14" x14ac:dyDescent="0.4">
      <c r="B4415"/>
      <c r="C4415"/>
      <c r="D4415" s="14"/>
      <c r="G4415" s="2"/>
      <c r="N4415" s="13"/>
    </row>
    <row r="4416" spans="2:14" x14ac:dyDescent="0.4">
      <c r="B4416"/>
      <c r="C4416"/>
      <c r="D4416" s="14"/>
      <c r="G4416" s="2"/>
      <c r="N4416" s="13"/>
    </row>
    <row r="4417" spans="2:14" x14ac:dyDescent="0.4">
      <c r="B4417"/>
      <c r="C4417"/>
      <c r="D4417" s="14"/>
      <c r="G4417" s="2"/>
      <c r="N4417" s="13"/>
    </row>
    <row r="4418" spans="2:14" x14ac:dyDescent="0.4">
      <c r="B4418"/>
      <c r="C4418"/>
      <c r="D4418" s="14"/>
      <c r="G4418" s="2"/>
      <c r="N4418" s="13"/>
    </row>
    <row r="4419" spans="2:14" x14ac:dyDescent="0.4">
      <c r="B4419"/>
      <c r="C4419"/>
      <c r="D4419" s="14"/>
      <c r="G4419" s="2"/>
      <c r="N4419" s="13"/>
    </row>
    <row r="4420" spans="2:14" x14ac:dyDescent="0.4">
      <c r="B4420"/>
      <c r="C4420"/>
      <c r="D4420" s="14"/>
      <c r="G4420" s="2"/>
      <c r="N4420" s="13"/>
    </row>
    <row r="4421" spans="2:14" x14ac:dyDescent="0.4">
      <c r="B4421"/>
      <c r="C4421"/>
      <c r="D4421" s="14"/>
      <c r="G4421" s="2"/>
      <c r="N4421" s="13"/>
    </row>
    <row r="4422" spans="2:14" x14ac:dyDescent="0.4">
      <c r="B4422"/>
      <c r="C4422"/>
      <c r="D4422" s="14"/>
      <c r="G4422" s="2"/>
      <c r="N4422" s="13"/>
    </row>
    <row r="4423" spans="2:14" x14ac:dyDescent="0.4">
      <c r="B4423"/>
      <c r="C4423"/>
      <c r="D4423" s="14"/>
      <c r="G4423" s="2"/>
      <c r="N4423" s="13"/>
    </row>
    <row r="4424" spans="2:14" x14ac:dyDescent="0.4">
      <c r="B4424"/>
      <c r="C4424"/>
      <c r="D4424" s="14"/>
      <c r="G4424" s="2"/>
      <c r="N4424" s="13"/>
    </row>
    <row r="4425" spans="2:14" x14ac:dyDescent="0.4">
      <c r="B4425"/>
      <c r="C4425"/>
      <c r="D4425" s="14"/>
      <c r="G4425" s="2"/>
      <c r="N4425" s="13"/>
    </row>
    <row r="4426" spans="2:14" x14ac:dyDescent="0.4">
      <c r="B4426"/>
      <c r="C4426"/>
      <c r="D4426" s="14"/>
      <c r="G4426" s="2"/>
      <c r="N4426" s="13"/>
    </row>
    <row r="4427" spans="2:14" x14ac:dyDescent="0.4">
      <c r="B4427"/>
      <c r="C4427"/>
      <c r="D4427" s="14"/>
      <c r="G4427" s="2"/>
      <c r="N4427" s="13"/>
    </row>
    <row r="4428" spans="2:14" x14ac:dyDescent="0.4">
      <c r="B4428"/>
      <c r="C4428"/>
      <c r="D4428" s="14"/>
      <c r="G4428" s="2"/>
      <c r="N4428" s="13"/>
    </row>
    <row r="4429" spans="2:14" x14ac:dyDescent="0.4">
      <c r="B4429"/>
      <c r="C4429"/>
      <c r="D4429" s="14"/>
      <c r="G4429" s="2"/>
      <c r="N4429" s="13"/>
    </row>
    <row r="4430" spans="2:14" x14ac:dyDescent="0.4">
      <c r="B4430"/>
      <c r="C4430"/>
      <c r="D4430" s="14"/>
      <c r="G4430" s="2"/>
      <c r="N4430" s="13"/>
    </row>
    <row r="4431" spans="2:14" x14ac:dyDescent="0.4">
      <c r="B4431"/>
      <c r="C4431"/>
      <c r="D4431" s="14"/>
      <c r="G4431" s="2"/>
      <c r="N4431" s="13"/>
    </row>
    <row r="4432" spans="2:14" x14ac:dyDescent="0.4">
      <c r="B4432"/>
      <c r="C4432"/>
      <c r="D4432" s="14"/>
      <c r="G4432" s="2"/>
      <c r="N4432" s="13"/>
    </row>
    <row r="4433" spans="2:14" x14ac:dyDescent="0.4">
      <c r="B4433"/>
      <c r="C4433"/>
      <c r="D4433" s="14"/>
      <c r="G4433" s="2"/>
      <c r="N4433" s="13"/>
    </row>
    <row r="4434" spans="2:14" x14ac:dyDescent="0.4">
      <c r="B4434"/>
      <c r="C4434"/>
      <c r="D4434" s="14"/>
      <c r="G4434" s="2"/>
      <c r="N4434" s="13"/>
    </row>
    <row r="4435" spans="2:14" x14ac:dyDescent="0.4">
      <c r="B4435"/>
      <c r="C4435"/>
      <c r="D4435" s="14"/>
      <c r="G4435" s="2"/>
      <c r="N4435" s="13"/>
    </row>
    <row r="4436" spans="2:14" x14ac:dyDescent="0.4">
      <c r="B4436"/>
      <c r="C4436"/>
      <c r="D4436" s="14"/>
      <c r="G4436" s="2"/>
      <c r="N4436" s="13"/>
    </row>
    <row r="4437" spans="2:14" x14ac:dyDescent="0.4">
      <c r="B4437"/>
      <c r="C4437"/>
      <c r="D4437" s="14"/>
      <c r="G4437" s="2"/>
      <c r="N4437" s="13"/>
    </row>
    <row r="4438" spans="2:14" x14ac:dyDescent="0.4">
      <c r="B4438"/>
      <c r="C4438"/>
      <c r="D4438" s="14"/>
      <c r="G4438" s="2"/>
      <c r="N4438" s="13"/>
    </row>
    <row r="4439" spans="2:14" x14ac:dyDescent="0.4">
      <c r="B4439"/>
      <c r="C4439"/>
      <c r="D4439" s="14"/>
      <c r="G4439" s="2"/>
      <c r="N4439" s="13"/>
    </row>
    <row r="4440" spans="2:14" x14ac:dyDescent="0.4">
      <c r="B4440"/>
      <c r="C4440"/>
      <c r="D4440" s="14"/>
      <c r="G4440" s="2"/>
      <c r="N4440" s="13"/>
    </row>
    <row r="4441" spans="2:14" x14ac:dyDescent="0.4">
      <c r="B4441"/>
      <c r="C4441"/>
      <c r="D4441" s="14"/>
      <c r="G4441" s="2"/>
      <c r="N4441" s="13"/>
    </row>
    <row r="4442" spans="2:14" x14ac:dyDescent="0.4">
      <c r="B4442"/>
      <c r="C4442"/>
      <c r="D4442" s="14"/>
      <c r="G4442" s="2"/>
      <c r="N4442" s="13"/>
    </row>
    <row r="4443" spans="2:14" x14ac:dyDescent="0.4">
      <c r="B4443"/>
      <c r="C4443"/>
      <c r="D4443" s="14"/>
      <c r="G4443" s="2"/>
      <c r="N4443" s="13"/>
    </row>
    <row r="4444" spans="2:14" x14ac:dyDescent="0.4">
      <c r="B4444"/>
      <c r="C4444"/>
      <c r="D4444" s="14"/>
      <c r="G4444" s="2"/>
      <c r="N4444" s="13"/>
    </row>
    <row r="4445" spans="2:14" x14ac:dyDescent="0.4">
      <c r="B4445"/>
      <c r="C4445"/>
      <c r="D4445" s="14"/>
      <c r="G4445" s="2"/>
      <c r="N4445" s="13"/>
    </row>
    <row r="4446" spans="2:14" x14ac:dyDescent="0.4">
      <c r="B4446"/>
      <c r="C4446"/>
      <c r="D4446" s="14"/>
      <c r="G4446" s="2"/>
      <c r="N4446" s="13"/>
    </row>
    <row r="4447" spans="2:14" x14ac:dyDescent="0.4">
      <c r="B4447"/>
      <c r="C4447"/>
      <c r="D4447" s="14"/>
      <c r="G4447" s="2"/>
      <c r="N4447" s="13"/>
    </row>
    <row r="4448" spans="2:14" x14ac:dyDescent="0.4">
      <c r="B4448"/>
      <c r="C4448"/>
      <c r="D4448" s="14"/>
      <c r="G4448" s="2"/>
      <c r="N4448" s="13"/>
    </row>
    <row r="4449" spans="2:14" x14ac:dyDescent="0.4">
      <c r="B4449"/>
      <c r="C4449"/>
      <c r="D4449" s="14"/>
      <c r="G4449" s="2"/>
      <c r="N4449" s="13"/>
    </row>
    <row r="4450" spans="2:14" x14ac:dyDescent="0.4">
      <c r="B4450"/>
      <c r="C4450"/>
      <c r="D4450" s="14"/>
      <c r="G4450" s="2"/>
      <c r="N4450" s="13"/>
    </row>
    <row r="4451" spans="2:14" x14ac:dyDescent="0.4">
      <c r="B4451"/>
      <c r="C4451"/>
      <c r="D4451" s="14"/>
      <c r="G4451" s="2"/>
      <c r="N4451" s="13"/>
    </row>
    <row r="4452" spans="2:14" x14ac:dyDescent="0.4">
      <c r="B4452"/>
      <c r="C4452"/>
      <c r="D4452" s="14"/>
      <c r="G4452" s="2"/>
      <c r="N4452" s="13"/>
    </row>
    <row r="4453" spans="2:14" x14ac:dyDescent="0.4">
      <c r="B4453"/>
      <c r="C4453"/>
      <c r="D4453" s="14"/>
      <c r="G4453" s="2"/>
      <c r="N4453" s="13"/>
    </row>
    <row r="4454" spans="2:14" x14ac:dyDescent="0.4">
      <c r="B4454"/>
      <c r="C4454"/>
      <c r="D4454" s="14"/>
      <c r="G4454" s="2"/>
      <c r="N4454" s="13"/>
    </row>
    <row r="4455" spans="2:14" x14ac:dyDescent="0.4">
      <c r="B4455"/>
      <c r="C4455"/>
      <c r="D4455" s="14"/>
      <c r="G4455" s="2"/>
      <c r="N4455" s="13"/>
    </row>
    <row r="4456" spans="2:14" x14ac:dyDescent="0.4">
      <c r="B4456"/>
      <c r="C4456"/>
      <c r="D4456" s="14"/>
      <c r="G4456" s="2"/>
      <c r="N4456" s="13"/>
    </row>
    <row r="4457" spans="2:14" x14ac:dyDescent="0.4">
      <c r="B4457"/>
      <c r="C4457"/>
      <c r="D4457" s="14"/>
      <c r="G4457" s="2"/>
      <c r="N4457" s="13"/>
    </row>
    <row r="4458" spans="2:14" x14ac:dyDescent="0.4">
      <c r="B4458"/>
      <c r="C4458"/>
      <c r="D4458" s="14"/>
      <c r="G4458" s="2"/>
      <c r="N4458" s="13"/>
    </row>
    <row r="4459" spans="2:14" x14ac:dyDescent="0.4">
      <c r="B4459"/>
      <c r="C4459"/>
      <c r="D4459" s="14"/>
      <c r="G4459" s="2"/>
      <c r="N4459" s="13"/>
    </row>
    <row r="4460" spans="2:14" x14ac:dyDescent="0.4">
      <c r="B4460"/>
      <c r="C4460"/>
      <c r="D4460" s="14"/>
      <c r="G4460" s="2"/>
      <c r="N4460" s="13"/>
    </row>
    <row r="4461" spans="2:14" x14ac:dyDescent="0.4">
      <c r="B4461"/>
      <c r="C4461"/>
      <c r="D4461" s="14"/>
      <c r="G4461" s="2"/>
      <c r="N4461" s="13"/>
    </row>
    <row r="4462" spans="2:14" x14ac:dyDescent="0.4">
      <c r="B4462"/>
      <c r="C4462"/>
      <c r="D4462" s="14"/>
      <c r="G4462" s="2"/>
      <c r="N4462" s="13"/>
    </row>
    <row r="4463" spans="2:14" x14ac:dyDescent="0.4">
      <c r="B4463"/>
      <c r="C4463"/>
      <c r="D4463" s="14"/>
      <c r="G4463" s="2"/>
      <c r="N4463" s="13"/>
    </row>
    <row r="4464" spans="2:14" x14ac:dyDescent="0.4">
      <c r="B4464"/>
      <c r="C4464"/>
      <c r="D4464" s="14"/>
      <c r="G4464" s="2"/>
      <c r="N4464" s="13"/>
    </row>
    <row r="4465" spans="2:14" x14ac:dyDescent="0.4">
      <c r="B4465"/>
      <c r="C4465"/>
      <c r="D4465" s="14"/>
      <c r="G4465" s="2"/>
      <c r="N4465" s="13"/>
    </row>
    <row r="4466" spans="2:14" x14ac:dyDescent="0.4">
      <c r="B4466"/>
      <c r="C4466"/>
      <c r="D4466" s="14"/>
      <c r="G4466" s="2"/>
      <c r="N4466" s="13"/>
    </row>
    <row r="4467" spans="2:14" x14ac:dyDescent="0.4">
      <c r="B4467"/>
      <c r="C4467"/>
      <c r="D4467" s="14"/>
      <c r="G4467" s="2"/>
      <c r="N4467" s="13"/>
    </row>
    <row r="4468" spans="2:14" x14ac:dyDescent="0.4">
      <c r="B4468"/>
      <c r="C4468"/>
      <c r="D4468" s="14"/>
      <c r="G4468" s="2"/>
      <c r="N4468" s="13"/>
    </row>
    <row r="4469" spans="2:14" x14ac:dyDescent="0.4">
      <c r="B4469"/>
      <c r="C4469"/>
      <c r="D4469" s="14"/>
      <c r="G4469" s="2"/>
      <c r="N4469" s="13"/>
    </row>
    <row r="4470" spans="2:14" x14ac:dyDescent="0.4">
      <c r="B4470"/>
      <c r="C4470"/>
      <c r="D4470" s="14"/>
      <c r="G4470" s="2"/>
      <c r="N4470" s="13"/>
    </row>
    <row r="4471" spans="2:14" x14ac:dyDescent="0.4">
      <c r="B4471"/>
      <c r="C4471"/>
      <c r="D4471" s="14"/>
      <c r="G4471" s="2"/>
      <c r="N4471" s="13"/>
    </row>
    <row r="4472" spans="2:14" x14ac:dyDescent="0.4">
      <c r="B4472"/>
      <c r="C4472"/>
      <c r="D4472" s="14"/>
      <c r="G4472" s="2"/>
      <c r="N4472" s="13"/>
    </row>
    <row r="4473" spans="2:14" x14ac:dyDescent="0.4">
      <c r="B4473"/>
      <c r="C4473"/>
      <c r="D4473" s="14"/>
      <c r="G4473" s="2"/>
      <c r="N4473" s="13"/>
    </row>
    <row r="4474" spans="2:14" x14ac:dyDescent="0.4">
      <c r="B4474"/>
      <c r="C4474"/>
      <c r="D4474" s="14"/>
      <c r="G4474" s="2"/>
      <c r="N4474" s="13"/>
    </row>
    <row r="4475" spans="2:14" x14ac:dyDescent="0.4">
      <c r="B4475"/>
      <c r="C4475"/>
      <c r="D4475" s="14"/>
      <c r="G4475" s="2"/>
      <c r="N4475" s="13"/>
    </row>
    <row r="4476" spans="2:14" x14ac:dyDescent="0.4">
      <c r="B4476"/>
      <c r="C4476"/>
      <c r="D4476" s="14"/>
      <c r="G4476" s="2"/>
      <c r="N4476" s="13"/>
    </row>
    <row r="4477" spans="2:14" x14ac:dyDescent="0.4">
      <c r="B4477"/>
      <c r="C4477"/>
      <c r="D4477" s="14"/>
      <c r="G4477" s="2"/>
      <c r="N4477" s="13"/>
    </row>
    <row r="4478" spans="2:14" x14ac:dyDescent="0.4">
      <c r="B4478"/>
      <c r="C4478"/>
      <c r="D4478" s="14"/>
      <c r="G4478" s="2"/>
      <c r="N4478" s="13"/>
    </row>
    <row r="4479" spans="2:14" x14ac:dyDescent="0.4">
      <c r="B4479"/>
      <c r="C4479"/>
      <c r="D4479" s="14"/>
      <c r="G4479" s="2"/>
      <c r="N4479" s="13"/>
    </row>
    <row r="4480" spans="2:14" x14ac:dyDescent="0.4">
      <c r="B4480"/>
      <c r="C4480"/>
      <c r="D4480" s="14"/>
      <c r="G4480" s="2"/>
      <c r="N4480" s="13"/>
    </row>
    <row r="4481" spans="2:14" x14ac:dyDescent="0.4">
      <c r="B4481"/>
      <c r="C4481"/>
      <c r="D4481" s="14"/>
      <c r="G4481" s="2"/>
      <c r="N4481" s="13"/>
    </row>
    <row r="4482" spans="2:14" x14ac:dyDescent="0.4">
      <c r="B4482"/>
      <c r="C4482"/>
      <c r="D4482" s="14"/>
      <c r="G4482" s="2"/>
      <c r="N4482" s="13"/>
    </row>
    <row r="4483" spans="2:14" x14ac:dyDescent="0.4">
      <c r="B4483"/>
      <c r="C4483"/>
      <c r="D4483" s="14"/>
      <c r="G4483" s="2"/>
      <c r="N4483" s="13"/>
    </row>
    <row r="4484" spans="2:14" x14ac:dyDescent="0.4">
      <c r="B4484"/>
      <c r="C4484"/>
      <c r="D4484" s="14"/>
      <c r="G4484" s="2"/>
      <c r="N4484" s="13"/>
    </row>
    <row r="4485" spans="2:14" x14ac:dyDescent="0.4">
      <c r="B4485"/>
      <c r="C4485"/>
      <c r="D4485" s="14"/>
      <c r="G4485" s="2"/>
      <c r="N4485" s="13"/>
    </row>
    <row r="4486" spans="2:14" x14ac:dyDescent="0.4">
      <c r="B4486"/>
      <c r="C4486"/>
      <c r="D4486" s="14"/>
      <c r="G4486" s="2"/>
      <c r="N4486" s="13"/>
    </row>
    <row r="4487" spans="2:14" x14ac:dyDescent="0.4">
      <c r="B4487"/>
      <c r="C4487"/>
      <c r="D4487" s="14"/>
      <c r="G4487" s="2"/>
      <c r="N4487" s="13"/>
    </row>
    <row r="4488" spans="2:14" x14ac:dyDescent="0.4">
      <c r="B4488"/>
      <c r="C4488"/>
      <c r="D4488" s="14"/>
      <c r="G4488" s="2"/>
      <c r="N4488" s="13"/>
    </row>
    <row r="4489" spans="2:14" x14ac:dyDescent="0.4">
      <c r="B4489"/>
      <c r="C4489"/>
      <c r="D4489" s="14"/>
      <c r="G4489" s="2"/>
      <c r="N4489" s="13"/>
    </row>
    <row r="4490" spans="2:14" x14ac:dyDescent="0.4">
      <c r="B4490"/>
      <c r="C4490"/>
      <c r="D4490" s="14"/>
      <c r="G4490" s="2"/>
      <c r="N4490" s="13"/>
    </row>
    <row r="4491" spans="2:14" x14ac:dyDescent="0.4">
      <c r="B4491"/>
      <c r="C4491"/>
      <c r="D4491" s="14"/>
      <c r="G4491" s="2"/>
      <c r="N4491" s="13"/>
    </row>
    <row r="4492" spans="2:14" x14ac:dyDescent="0.4">
      <c r="B4492"/>
      <c r="C4492"/>
      <c r="D4492" s="14"/>
      <c r="G4492" s="2"/>
      <c r="N4492" s="13"/>
    </row>
    <row r="4493" spans="2:14" x14ac:dyDescent="0.4">
      <c r="B4493"/>
      <c r="C4493"/>
      <c r="D4493" s="14"/>
      <c r="G4493" s="2"/>
      <c r="N4493" s="13"/>
    </row>
    <row r="4494" spans="2:14" x14ac:dyDescent="0.4">
      <c r="B4494"/>
      <c r="C4494"/>
      <c r="D4494" s="14"/>
      <c r="G4494" s="2"/>
      <c r="N4494" s="13"/>
    </row>
    <row r="4495" spans="2:14" x14ac:dyDescent="0.4">
      <c r="B4495"/>
      <c r="C4495"/>
      <c r="D4495" s="14"/>
      <c r="G4495" s="2"/>
      <c r="N4495" s="13"/>
    </row>
    <row r="4496" spans="2:14" x14ac:dyDescent="0.4">
      <c r="B4496"/>
      <c r="C4496"/>
      <c r="D4496" s="14"/>
      <c r="G4496" s="2"/>
      <c r="N4496" s="13"/>
    </row>
    <row r="4497" spans="2:14" x14ac:dyDescent="0.4">
      <c r="B4497"/>
      <c r="C4497"/>
      <c r="D4497" s="14"/>
      <c r="G4497" s="2"/>
      <c r="N4497" s="13"/>
    </row>
    <row r="4498" spans="2:14" x14ac:dyDescent="0.4">
      <c r="B4498"/>
      <c r="C4498"/>
      <c r="D4498" s="14"/>
      <c r="G4498" s="2"/>
      <c r="N4498" s="13"/>
    </row>
    <row r="4499" spans="2:14" x14ac:dyDescent="0.4">
      <c r="B4499"/>
      <c r="C4499"/>
      <c r="D4499" s="14"/>
      <c r="G4499" s="2"/>
      <c r="N4499" s="13"/>
    </row>
    <row r="4500" spans="2:14" x14ac:dyDescent="0.4">
      <c r="B4500"/>
      <c r="C4500"/>
      <c r="D4500" s="14"/>
      <c r="G4500" s="2"/>
      <c r="N4500" s="13"/>
    </row>
    <row r="4501" spans="2:14" x14ac:dyDescent="0.4">
      <c r="B4501"/>
      <c r="C4501"/>
      <c r="D4501" s="14"/>
      <c r="G4501" s="2"/>
      <c r="N4501" s="13"/>
    </row>
    <row r="4502" spans="2:14" x14ac:dyDescent="0.4">
      <c r="B4502"/>
      <c r="C4502"/>
      <c r="D4502" s="14"/>
      <c r="G4502" s="2"/>
      <c r="N4502" s="13"/>
    </row>
    <row r="4503" spans="2:14" x14ac:dyDescent="0.4">
      <c r="B4503"/>
      <c r="C4503"/>
      <c r="D4503" s="14"/>
      <c r="G4503" s="2"/>
      <c r="N4503" s="13"/>
    </row>
    <row r="4504" spans="2:14" x14ac:dyDescent="0.4">
      <c r="B4504"/>
      <c r="C4504"/>
      <c r="D4504" s="14"/>
      <c r="G4504" s="2"/>
      <c r="N4504" s="13"/>
    </row>
    <row r="4505" spans="2:14" x14ac:dyDescent="0.4">
      <c r="B4505"/>
      <c r="C4505"/>
      <c r="D4505" s="14"/>
      <c r="G4505" s="2"/>
      <c r="N4505" s="13"/>
    </row>
    <row r="4506" spans="2:14" x14ac:dyDescent="0.4">
      <c r="B4506"/>
      <c r="C4506"/>
      <c r="D4506" s="14"/>
      <c r="G4506" s="2"/>
      <c r="N4506" s="13"/>
    </row>
    <row r="4507" spans="2:14" x14ac:dyDescent="0.4">
      <c r="B4507"/>
      <c r="C4507"/>
      <c r="D4507" s="14"/>
      <c r="G4507" s="2"/>
      <c r="N4507" s="13"/>
    </row>
    <row r="4508" spans="2:14" x14ac:dyDescent="0.4">
      <c r="B4508"/>
      <c r="C4508"/>
      <c r="D4508" s="14"/>
      <c r="G4508" s="2"/>
      <c r="N4508" s="13"/>
    </row>
    <row r="4509" spans="2:14" x14ac:dyDescent="0.4">
      <c r="B4509"/>
      <c r="C4509"/>
      <c r="D4509" s="14"/>
      <c r="G4509" s="2"/>
      <c r="N4509" s="13"/>
    </row>
    <row r="4510" spans="2:14" x14ac:dyDescent="0.4">
      <c r="B4510"/>
      <c r="C4510"/>
      <c r="D4510" s="14"/>
      <c r="G4510" s="2"/>
      <c r="N4510" s="13"/>
    </row>
    <row r="4511" spans="2:14" x14ac:dyDescent="0.4">
      <c r="B4511"/>
      <c r="C4511"/>
      <c r="D4511" s="14"/>
      <c r="G4511" s="2"/>
      <c r="N4511" s="13"/>
    </row>
    <row r="4512" spans="2:14" x14ac:dyDescent="0.4">
      <c r="B4512"/>
      <c r="C4512"/>
      <c r="D4512" s="14"/>
      <c r="G4512" s="2"/>
      <c r="N4512" s="13"/>
    </row>
    <row r="4513" spans="2:14" x14ac:dyDescent="0.4">
      <c r="B4513"/>
      <c r="C4513"/>
      <c r="D4513" s="14"/>
      <c r="G4513" s="2"/>
      <c r="N4513" s="13"/>
    </row>
    <row r="4514" spans="2:14" x14ac:dyDescent="0.4">
      <c r="B4514"/>
      <c r="C4514"/>
      <c r="D4514" s="14"/>
      <c r="G4514" s="2"/>
      <c r="N4514" s="13"/>
    </row>
    <row r="4515" spans="2:14" x14ac:dyDescent="0.4">
      <c r="B4515"/>
      <c r="C4515"/>
      <c r="D4515" s="14"/>
      <c r="G4515" s="2"/>
      <c r="N4515" s="13"/>
    </row>
    <row r="4516" spans="2:14" x14ac:dyDescent="0.4">
      <c r="B4516"/>
      <c r="C4516"/>
      <c r="D4516" s="14"/>
      <c r="G4516" s="2"/>
      <c r="N4516" s="13"/>
    </row>
    <row r="4517" spans="2:14" x14ac:dyDescent="0.4">
      <c r="B4517"/>
      <c r="C4517"/>
      <c r="D4517" s="14"/>
      <c r="G4517" s="2"/>
      <c r="N4517" s="13"/>
    </row>
    <row r="4518" spans="2:14" x14ac:dyDescent="0.4">
      <c r="B4518"/>
      <c r="C4518"/>
      <c r="D4518" s="14"/>
      <c r="G4518" s="2"/>
      <c r="N4518" s="13"/>
    </row>
    <row r="4519" spans="2:14" x14ac:dyDescent="0.4">
      <c r="B4519"/>
      <c r="C4519"/>
      <c r="D4519" s="14"/>
      <c r="G4519" s="2"/>
      <c r="N4519" s="13"/>
    </row>
    <row r="4520" spans="2:14" x14ac:dyDescent="0.4">
      <c r="B4520"/>
      <c r="C4520"/>
      <c r="D4520" s="14"/>
      <c r="G4520" s="2"/>
      <c r="N4520" s="13"/>
    </row>
    <row r="4521" spans="2:14" x14ac:dyDescent="0.4">
      <c r="B4521"/>
      <c r="C4521"/>
      <c r="D4521" s="14"/>
      <c r="G4521" s="2"/>
      <c r="N4521" s="13"/>
    </row>
    <row r="4522" spans="2:14" x14ac:dyDescent="0.4">
      <c r="B4522"/>
      <c r="C4522"/>
      <c r="D4522" s="14"/>
      <c r="G4522" s="2"/>
      <c r="N4522" s="13"/>
    </row>
    <row r="4523" spans="2:14" x14ac:dyDescent="0.4">
      <c r="B4523"/>
      <c r="C4523"/>
      <c r="D4523" s="14"/>
      <c r="G4523" s="2"/>
      <c r="N4523" s="13"/>
    </row>
    <row r="4524" spans="2:14" x14ac:dyDescent="0.4">
      <c r="B4524"/>
      <c r="C4524"/>
      <c r="D4524" s="14"/>
      <c r="G4524" s="2"/>
      <c r="N4524" s="13"/>
    </row>
    <row r="4525" spans="2:14" x14ac:dyDescent="0.4">
      <c r="B4525"/>
      <c r="C4525"/>
      <c r="D4525" s="14"/>
      <c r="G4525" s="2"/>
      <c r="N4525" s="13"/>
    </row>
    <row r="4526" spans="2:14" x14ac:dyDescent="0.4">
      <c r="B4526"/>
      <c r="C4526"/>
      <c r="D4526" s="14"/>
      <c r="G4526" s="2"/>
      <c r="N4526" s="13"/>
    </row>
    <row r="4527" spans="2:14" x14ac:dyDescent="0.4">
      <c r="B4527"/>
      <c r="C4527"/>
      <c r="D4527" s="14"/>
      <c r="G4527" s="2"/>
      <c r="N4527" s="13"/>
    </row>
    <row r="4528" spans="2:14" x14ac:dyDescent="0.4">
      <c r="B4528"/>
      <c r="C4528"/>
      <c r="D4528" s="14"/>
      <c r="G4528" s="2"/>
      <c r="N4528" s="13"/>
    </row>
    <row r="4529" spans="2:14" x14ac:dyDescent="0.4">
      <c r="B4529"/>
      <c r="C4529"/>
      <c r="D4529" s="14"/>
      <c r="G4529" s="2"/>
      <c r="N4529" s="13"/>
    </row>
    <row r="4530" spans="2:14" x14ac:dyDescent="0.4">
      <c r="B4530"/>
      <c r="C4530"/>
      <c r="D4530" s="14"/>
      <c r="G4530" s="2"/>
      <c r="N4530" s="13"/>
    </row>
    <row r="4531" spans="2:14" x14ac:dyDescent="0.4">
      <c r="B4531"/>
      <c r="C4531"/>
      <c r="D4531" s="14"/>
      <c r="G4531" s="2"/>
      <c r="N4531" s="13"/>
    </row>
    <row r="4532" spans="2:14" x14ac:dyDescent="0.4">
      <c r="B4532"/>
      <c r="C4532"/>
      <c r="D4532" s="14"/>
      <c r="G4532" s="2"/>
      <c r="N4532" s="13"/>
    </row>
    <row r="4533" spans="2:14" x14ac:dyDescent="0.4">
      <c r="B4533"/>
      <c r="C4533"/>
      <c r="D4533" s="14"/>
      <c r="G4533" s="2"/>
      <c r="N4533" s="13"/>
    </row>
    <row r="4534" spans="2:14" x14ac:dyDescent="0.4">
      <c r="B4534"/>
      <c r="C4534"/>
      <c r="D4534" s="14"/>
      <c r="G4534" s="2"/>
      <c r="N4534" s="13"/>
    </row>
    <row r="4535" spans="2:14" x14ac:dyDescent="0.4">
      <c r="B4535"/>
      <c r="C4535"/>
      <c r="D4535" s="14"/>
      <c r="G4535" s="2"/>
      <c r="N4535" s="13"/>
    </row>
    <row r="4536" spans="2:14" x14ac:dyDescent="0.4">
      <c r="B4536"/>
      <c r="C4536"/>
      <c r="D4536" s="14"/>
      <c r="G4536" s="2"/>
      <c r="N4536" s="13"/>
    </row>
    <row r="4537" spans="2:14" x14ac:dyDescent="0.4">
      <c r="B4537"/>
      <c r="C4537"/>
      <c r="D4537" s="14"/>
      <c r="G4537" s="2"/>
      <c r="N4537" s="13"/>
    </row>
    <row r="4538" spans="2:14" x14ac:dyDescent="0.4">
      <c r="B4538"/>
      <c r="C4538"/>
      <c r="D4538" s="14"/>
      <c r="G4538" s="2"/>
      <c r="N4538" s="13"/>
    </row>
    <row r="4539" spans="2:14" x14ac:dyDescent="0.4">
      <c r="B4539"/>
      <c r="C4539"/>
      <c r="D4539" s="14"/>
      <c r="G4539" s="2"/>
      <c r="N4539" s="13"/>
    </row>
    <row r="4540" spans="2:14" x14ac:dyDescent="0.4">
      <c r="B4540"/>
      <c r="C4540"/>
      <c r="D4540" s="14"/>
      <c r="G4540" s="2"/>
      <c r="N4540" s="13"/>
    </row>
    <row r="4541" spans="2:14" x14ac:dyDescent="0.4">
      <c r="B4541"/>
      <c r="C4541"/>
      <c r="D4541" s="14"/>
      <c r="G4541" s="2"/>
      <c r="N4541" s="13"/>
    </row>
    <row r="4542" spans="2:14" x14ac:dyDescent="0.4">
      <c r="B4542"/>
      <c r="C4542"/>
      <c r="D4542" s="14"/>
      <c r="G4542" s="2"/>
      <c r="N4542" s="13"/>
    </row>
    <row r="4543" spans="2:14" x14ac:dyDescent="0.4">
      <c r="B4543"/>
      <c r="C4543"/>
      <c r="D4543" s="14"/>
      <c r="G4543" s="2"/>
      <c r="N4543" s="13"/>
    </row>
    <row r="4544" spans="2:14" x14ac:dyDescent="0.4">
      <c r="B4544"/>
      <c r="C4544"/>
      <c r="D4544" s="14"/>
      <c r="G4544" s="2"/>
      <c r="N4544" s="13"/>
    </row>
    <row r="4545" spans="2:14" x14ac:dyDescent="0.4">
      <c r="B4545"/>
      <c r="C4545"/>
      <c r="D4545" s="14"/>
      <c r="G4545" s="2"/>
      <c r="N4545" s="13"/>
    </row>
    <row r="4546" spans="2:14" x14ac:dyDescent="0.4">
      <c r="B4546"/>
      <c r="C4546"/>
      <c r="D4546" s="14"/>
      <c r="G4546" s="2"/>
      <c r="N4546" s="13"/>
    </row>
    <row r="4547" spans="2:14" x14ac:dyDescent="0.4">
      <c r="B4547"/>
      <c r="C4547"/>
      <c r="D4547" s="14"/>
      <c r="G4547" s="2"/>
      <c r="N4547" s="13"/>
    </row>
    <row r="4548" spans="2:14" x14ac:dyDescent="0.4">
      <c r="B4548"/>
      <c r="C4548"/>
      <c r="D4548" s="14"/>
      <c r="G4548" s="2"/>
      <c r="N4548" s="13"/>
    </row>
    <row r="4549" spans="2:14" x14ac:dyDescent="0.4">
      <c r="B4549"/>
      <c r="C4549"/>
      <c r="D4549" s="14"/>
      <c r="G4549" s="2"/>
      <c r="N4549" s="13"/>
    </row>
    <row r="4550" spans="2:14" x14ac:dyDescent="0.4">
      <c r="B4550"/>
      <c r="C4550"/>
      <c r="D4550" s="14"/>
      <c r="G4550" s="2"/>
      <c r="N4550" s="13"/>
    </row>
    <row r="4551" spans="2:14" x14ac:dyDescent="0.4">
      <c r="B4551"/>
      <c r="C4551"/>
      <c r="D4551" s="14"/>
      <c r="G4551" s="2"/>
      <c r="N4551" s="13"/>
    </row>
    <row r="4552" spans="2:14" x14ac:dyDescent="0.4">
      <c r="B4552"/>
      <c r="C4552"/>
      <c r="D4552" s="14"/>
      <c r="G4552" s="2"/>
      <c r="N4552" s="13"/>
    </row>
    <row r="4553" spans="2:14" x14ac:dyDescent="0.4">
      <c r="B4553"/>
      <c r="C4553"/>
      <c r="D4553" s="14"/>
      <c r="G4553" s="2"/>
      <c r="N4553" s="13"/>
    </row>
    <row r="4554" spans="2:14" x14ac:dyDescent="0.4">
      <c r="B4554"/>
      <c r="C4554"/>
      <c r="D4554" s="14"/>
      <c r="G4554" s="2"/>
      <c r="N4554" s="13"/>
    </row>
    <row r="4555" spans="2:14" x14ac:dyDescent="0.4">
      <c r="B4555"/>
      <c r="C4555"/>
      <c r="D4555" s="14"/>
      <c r="G4555" s="2"/>
      <c r="N4555" s="13"/>
    </row>
    <row r="4556" spans="2:14" x14ac:dyDescent="0.4">
      <c r="B4556"/>
      <c r="C4556"/>
      <c r="D4556" s="14"/>
      <c r="G4556" s="2"/>
      <c r="N4556" s="13"/>
    </row>
    <row r="4557" spans="2:14" x14ac:dyDescent="0.4">
      <c r="B4557"/>
      <c r="C4557"/>
      <c r="D4557" s="14"/>
      <c r="G4557" s="2"/>
      <c r="N4557" s="13"/>
    </row>
    <row r="4558" spans="2:14" x14ac:dyDescent="0.4">
      <c r="B4558"/>
      <c r="C4558"/>
      <c r="D4558" s="14"/>
      <c r="G4558" s="2"/>
      <c r="N4558" s="13"/>
    </row>
    <row r="4559" spans="2:14" x14ac:dyDescent="0.4">
      <c r="B4559"/>
      <c r="C4559"/>
      <c r="D4559" s="14"/>
      <c r="G4559" s="2"/>
      <c r="N4559" s="13"/>
    </row>
    <row r="4560" spans="2:14" x14ac:dyDescent="0.4">
      <c r="B4560"/>
      <c r="C4560"/>
      <c r="D4560" s="14"/>
      <c r="G4560" s="2"/>
      <c r="N4560" s="13"/>
    </row>
    <row r="4561" spans="2:14" x14ac:dyDescent="0.4">
      <c r="B4561"/>
      <c r="C4561"/>
      <c r="D4561" s="14"/>
      <c r="G4561" s="2"/>
      <c r="N4561" s="13"/>
    </row>
    <row r="4562" spans="2:14" x14ac:dyDescent="0.4">
      <c r="B4562"/>
      <c r="C4562"/>
      <c r="D4562" s="14"/>
      <c r="G4562" s="2"/>
      <c r="N4562" s="13"/>
    </row>
    <row r="4563" spans="2:14" x14ac:dyDescent="0.4">
      <c r="B4563"/>
      <c r="C4563"/>
      <c r="D4563" s="14"/>
      <c r="G4563" s="2"/>
      <c r="N4563" s="13"/>
    </row>
    <row r="4564" spans="2:14" x14ac:dyDescent="0.4">
      <c r="B4564"/>
      <c r="C4564"/>
      <c r="D4564" s="14"/>
      <c r="G4564" s="2"/>
      <c r="N4564" s="13"/>
    </row>
    <row r="4565" spans="2:14" x14ac:dyDescent="0.4">
      <c r="B4565"/>
      <c r="C4565"/>
      <c r="D4565" s="14"/>
      <c r="G4565" s="2"/>
      <c r="N4565" s="13"/>
    </row>
    <row r="4566" spans="2:14" x14ac:dyDescent="0.4">
      <c r="B4566"/>
      <c r="C4566"/>
      <c r="D4566" s="14"/>
      <c r="G4566" s="2"/>
      <c r="N4566" s="13"/>
    </row>
    <row r="4567" spans="2:14" x14ac:dyDescent="0.4">
      <c r="B4567"/>
      <c r="C4567"/>
      <c r="D4567" s="14"/>
      <c r="G4567" s="2"/>
      <c r="N4567" s="13"/>
    </row>
    <row r="4568" spans="2:14" x14ac:dyDescent="0.4">
      <c r="B4568"/>
      <c r="C4568"/>
      <c r="D4568" s="14"/>
      <c r="G4568" s="2"/>
      <c r="N4568" s="13"/>
    </row>
    <row r="4569" spans="2:14" x14ac:dyDescent="0.4">
      <c r="B4569"/>
      <c r="C4569"/>
      <c r="D4569" s="14"/>
      <c r="G4569" s="2"/>
      <c r="N4569" s="13"/>
    </row>
    <row r="4570" spans="2:14" x14ac:dyDescent="0.4">
      <c r="B4570"/>
      <c r="C4570"/>
      <c r="D4570" s="14"/>
      <c r="G4570" s="2"/>
      <c r="N4570" s="13"/>
    </row>
    <row r="4571" spans="2:14" x14ac:dyDescent="0.4">
      <c r="B4571"/>
      <c r="C4571"/>
      <c r="D4571" s="14"/>
      <c r="G4571" s="2"/>
      <c r="N4571" s="13"/>
    </row>
    <row r="4572" spans="2:14" x14ac:dyDescent="0.4">
      <c r="B4572"/>
      <c r="C4572"/>
      <c r="D4572" s="14"/>
      <c r="G4572" s="2"/>
      <c r="N4572" s="13"/>
    </row>
    <row r="4573" spans="2:14" x14ac:dyDescent="0.4">
      <c r="B4573"/>
      <c r="C4573"/>
      <c r="D4573" s="14"/>
      <c r="G4573" s="2"/>
      <c r="N4573" s="13"/>
    </row>
    <row r="4574" spans="2:14" x14ac:dyDescent="0.4">
      <c r="B4574"/>
      <c r="C4574"/>
      <c r="D4574" s="14"/>
      <c r="G4574" s="2"/>
      <c r="N4574" s="13"/>
    </row>
    <row r="4575" spans="2:14" x14ac:dyDescent="0.4">
      <c r="B4575"/>
      <c r="C4575"/>
      <c r="D4575" s="14"/>
      <c r="G4575" s="2"/>
      <c r="N4575" s="13"/>
    </row>
    <row r="4576" spans="2:14" x14ac:dyDescent="0.4">
      <c r="B4576"/>
      <c r="C4576"/>
      <c r="D4576" s="14"/>
      <c r="G4576" s="2"/>
      <c r="N4576" s="13"/>
    </row>
    <row r="4577" spans="2:14" x14ac:dyDescent="0.4">
      <c r="B4577"/>
      <c r="C4577"/>
      <c r="D4577" s="14"/>
      <c r="G4577" s="2"/>
      <c r="N4577" s="13"/>
    </row>
    <row r="4578" spans="2:14" x14ac:dyDescent="0.4">
      <c r="B4578"/>
      <c r="C4578"/>
      <c r="D4578" s="14"/>
      <c r="G4578" s="2"/>
      <c r="N4578" s="13"/>
    </row>
    <row r="4579" spans="2:14" x14ac:dyDescent="0.4">
      <c r="B4579"/>
      <c r="C4579"/>
      <c r="D4579" s="14"/>
      <c r="G4579" s="2"/>
      <c r="N4579" s="13"/>
    </row>
    <row r="4580" spans="2:14" x14ac:dyDescent="0.4">
      <c r="B4580"/>
      <c r="C4580"/>
      <c r="D4580" s="14"/>
      <c r="G4580" s="2"/>
      <c r="N4580" s="13"/>
    </row>
    <row r="4581" spans="2:14" x14ac:dyDescent="0.4">
      <c r="B4581"/>
      <c r="C4581"/>
      <c r="D4581" s="14"/>
      <c r="G4581" s="2"/>
      <c r="N4581" s="13"/>
    </row>
    <row r="4582" spans="2:14" x14ac:dyDescent="0.4">
      <c r="B4582"/>
      <c r="C4582"/>
      <c r="D4582" s="14"/>
      <c r="G4582" s="2"/>
      <c r="N4582" s="13"/>
    </row>
    <row r="4583" spans="2:14" x14ac:dyDescent="0.4">
      <c r="B4583"/>
      <c r="C4583"/>
      <c r="D4583" s="14"/>
      <c r="G4583" s="2"/>
      <c r="N4583" s="13"/>
    </row>
    <row r="4584" spans="2:14" x14ac:dyDescent="0.4">
      <c r="B4584"/>
      <c r="C4584"/>
      <c r="D4584" s="14"/>
      <c r="G4584" s="2"/>
      <c r="N4584" s="13"/>
    </row>
    <row r="4585" spans="2:14" x14ac:dyDescent="0.4">
      <c r="B4585"/>
      <c r="C4585"/>
      <c r="D4585" s="14"/>
      <c r="G4585" s="2"/>
      <c r="N4585" s="13"/>
    </row>
    <row r="4586" spans="2:14" x14ac:dyDescent="0.4">
      <c r="B4586"/>
      <c r="C4586"/>
      <c r="D4586" s="14"/>
      <c r="G4586" s="2"/>
      <c r="N4586" s="13"/>
    </row>
    <row r="4587" spans="2:14" x14ac:dyDescent="0.4">
      <c r="B4587"/>
      <c r="C4587"/>
      <c r="D4587" s="14"/>
      <c r="G4587" s="2"/>
      <c r="N4587" s="13"/>
    </row>
    <row r="4588" spans="2:14" x14ac:dyDescent="0.4">
      <c r="B4588"/>
      <c r="C4588"/>
      <c r="D4588" s="14"/>
      <c r="G4588" s="2"/>
      <c r="N4588" s="13"/>
    </row>
    <row r="4589" spans="2:14" x14ac:dyDescent="0.4">
      <c r="B4589"/>
      <c r="C4589"/>
      <c r="D4589" s="14"/>
      <c r="G4589" s="2"/>
      <c r="N4589" s="13"/>
    </row>
    <row r="4590" spans="2:14" x14ac:dyDescent="0.4">
      <c r="B4590"/>
      <c r="C4590"/>
      <c r="D4590" s="14"/>
      <c r="G4590" s="2"/>
      <c r="N4590" s="13"/>
    </row>
    <row r="4591" spans="2:14" x14ac:dyDescent="0.4">
      <c r="B4591"/>
      <c r="C4591"/>
      <c r="D4591" s="14"/>
      <c r="G4591" s="2"/>
      <c r="N4591" s="13"/>
    </row>
    <row r="4592" spans="2:14" x14ac:dyDescent="0.4">
      <c r="B4592"/>
      <c r="C4592"/>
      <c r="D4592" s="14"/>
      <c r="G4592" s="2"/>
      <c r="N4592" s="13"/>
    </row>
    <row r="4593" spans="2:14" x14ac:dyDescent="0.4">
      <c r="B4593"/>
      <c r="C4593"/>
      <c r="D4593" s="14"/>
      <c r="G4593" s="2"/>
      <c r="N4593" s="13"/>
    </row>
    <row r="4594" spans="2:14" x14ac:dyDescent="0.4">
      <c r="B4594"/>
      <c r="C4594"/>
      <c r="D4594" s="14"/>
      <c r="G4594" s="2"/>
      <c r="N4594" s="13"/>
    </row>
    <row r="4595" spans="2:14" x14ac:dyDescent="0.4">
      <c r="B4595"/>
      <c r="C4595"/>
      <c r="D4595" s="14"/>
      <c r="G4595" s="2"/>
      <c r="N4595" s="13"/>
    </row>
    <row r="4596" spans="2:14" x14ac:dyDescent="0.4">
      <c r="B4596"/>
      <c r="C4596"/>
      <c r="D4596" s="14"/>
      <c r="G4596" s="2"/>
      <c r="N4596" s="13"/>
    </row>
    <row r="4597" spans="2:14" x14ac:dyDescent="0.4">
      <c r="B4597"/>
      <c r="C4597"/>
      <c r="D4597" s="14"/>
      <c r="G4597" s="2"/>
      <c r="N4597" s="13"/>
    </row>
    <row r="4598" spans="2:14" x14ac:dyDescent="0.4">
      <c r="B4598"/>
      <c r="C4598"/>
      <c r="D4598" s="14"/>
      <c r="G4598" s="2"/>
      <c r="N4598" s="13"/>
    </row>
    <row r="4599" spans="2:14" x14ac:dyDescent="0.4">
      <c r="B4599"/>
      <c r="C4599"/>
      <c r="D4599" s="14"/>
      <c r="G4599" s="2"/>
      <c r="N4599" s="13"/>
    </row>
    <row r="4600" spans="2:14" x14ac:dyDescent="0.4">
      <c r="B4600"/>
      <c r="C4600"/>
      <c r="D4600" s="14"/>
      <c r="G4600" s="2"/>
      <c r="N4600" s="13"/>
    </row>
    <row r="4601" spans="2:14" x14ac:dyDescent="0.4">
      <c r="B4601"/>
      <c r="C4601"/>
      <c r="D4601" s="14"/>
      <c r="G4601" s="2"/>
      <c r="N4601" s="13"/>
    </row>
    <row r="4602" spans="2:14" x14ac:dyDescent="0.4">
      <c r="B4602"/>
      <c r="C4602"/>
      <c r="D4602" s="14"/>
      <c r="G4602" s="2"/>
      <c r="N4602" s="13"/>
    </row>
    <row r="4603" spans="2:14" x14ac:dyDescent="0.4">
      <c r="B4603"/>
      <c r="C4603"/>
      <c r="D4603" s="14"/>
      <c r="G4603" s="2"/>
      <c r="N4603" s="13"/>
    </row>
    <row r="4604" spans="2:14" x14ac:dyDescent="0.4">
      <c r="B4604"/>
      <c r="C4604"/>
      <c r="D4604" s="14"/>
      <c r="G4604" s="2"/>
      <c r="N4604" s="13"/>
    </row>
    <row r="4605" spans="2:14" x14ac:dyDescent="0.4">
      <c r="B4605"/>
      <c r="C4605"/>
      <c r="D4605" s="14"/>
      <c r="G4605" s="2"/>
      <c r="N4605" s="13"/>
    </row>
    <row r="4606" spans="2:14" x14ac:dyDescent="0.4">
      <c r="B4606"/>
      <c r="C4606"/>
      <c r="D4606" s="14"/>
      <c r="G4606" s="2"/>
      <c r="N4606" s="13"/>
    </row>
    <row r="4607" spans="2:14" x14ac:dyDescent="0.4">
      <c r="B4607"/>
      <c r="C4607"/>
      <c r="D4607" s="14"/>
      <c r="G4607" s="2"/>
      <c r="N4607" s="13"/>
    </row>
    <row r="4608" spans="2:14" x14ac:dyDescent="0.4">
      <c r="B4608"/>
      <c r="C4608"/>
      <c r="D4608" s="14"/>
      <c r="G4608" s="2"/>
      <c r="N4608" s="13"/>
    </row>
    <row r="4609" spans="2:14" x14ac:dyDescent="0.4">
      <c r="B4609"/>
      <c r="C4609"/>
      <c r="D4609" s="14"/>
      <c r="G4609" s="2"/>
      <c r="N4609" s="13"/>
    </row>
    <row r="4610" spans="2:14" x14ac:dyDescent="0.4">
      <c r="B4610"/>
      <c r="C4610"/>
      <c r="D4610" s="14"/>
      <c r="G4610" s="2"/>
      <c r="N4610" s="13"/>
    </row>
    <row r="4611" spans="2:14" x14ac:dyDescent="0.4">
      <c r="B4611"/>
      <c r="C4611"/>
      <c r="D4611" s="14"/>
      <c r="G4611" s="2"/>
      <c r="N4611" s="13"/>
    </row>
    <row r="4612" spans="2:14" x14ac:dyDescent="0.4">
      <c r="B4612"/>
      <c r="C4612"/>
      <c r="D4612" s="14"/>
      <c r="G4612" s="2"/>
      <c r="N4612" s="13"/>
    </row>
    <row r="4613" spans="2:14" x14ac:dyDescent="0.4">
      <c r="B4613"/>
      <c r="C4613"/>
      <c r="D4613" s="14"/>
      <c r="G4613" s="2"/>
      <c r="N4613" s="13"/>
    </row>
    <row r="4614" spans="2:14" x14ac:dyDescent="0.4">
      <c r="B4614"/>
      <c r="C4614"/>
      <c r="D4614" s="14"/>
      <c r="G4614" s="2"/>
      <c r="N4614" s="13"/>
    </row>
    <row r="4615" spans="2:14" x14ac:dyDescent="0.4">
      <c r="B4615"/>
      <c r="C4615"/>
      <c r="D4615" s="14"/>
      <c r="G4615" s="2"/>
      <c r="N4615" s="13"/>
    </row>
    <row r="4616" spans="2:14" x14ac:dyDescent="0.4">
      <c r="B4616"/>
      <c r="C4616"/>
      <c r="D4616" s="14"/>
      <c r="G4616" s="2"/>
      <c r="N4616" s="13"/>
    </row>
    <row r="4617" spans="2:14" x14ac:dyDescent="0.4">
      <c r="B4617"/>
      <c r="C4617"/>
      <c r="D4617" s="14"/>
      <c r="G4617" s="2"/>
      <c r="N4617" s="13"/>
    </row>
    <row r="4618" spans="2:14" x14ac:dyDescent="0.4">
      <c r="B4618"/>
      <c r="C4618"/>
      <c r="D4618" s="14"/>
      <c r="G4618" s="2"/>
      <c r="N4618" s="13"/>
    </row>
    <row r="4619" spans="2:14" x14ac:dyDescent="0.4">
      <c r="B4619"/>
      <c r="C4619"/>
      <c r="D4619" s="14"/>
      <c r="G4619" s="2"/>
      <c r="N4619" s="13"/>
    </row>
    <row r="4620" spans="2:14" x14ac:dyDescent="0.4">
      <c r="B4620"/>
      <c r="C4620"/>
      <c r="D4620" s="14"/>
      <c r="G4620" s="2"/>
      <c r="N4620" s="13"/>
    </row>
    <row r="4621" spans="2:14" x14ac:dyDescent="0.4">
      <c r="B4621"/>
      <c r="C4621"/>
      <c r="D4621" s="14"/>
      <c r="G4621" s="2"/>
      <c r="N4621" s="13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3EC0-0371-43F9-B628-7ED5FEDF794F}">
  <sheetPr codeName="Sheet2"/>
  <dimension ref="B3:U207"/>
  <sheetViews>
    <sheetView zoomScale="70" zoomScaleNormal="70" workbookViewId="0">
      <selection activeCell="K17" sqref="K17"/>
    </sheetView>
  </sheetViews>
  <sheetFormatPr defaultRowHeight="14.6" x14ac:dyDescent="0.4"/>
  <cols>
    <col min="1" max="1" width="1.61328125" customWidth="1"/>
    <col min="4" max="5" width="0" hidden="1" customWidth="1"/>
    <col min="7" max="7" width="4.84375" customWidth="1"/>
    <col min="8" max="8" width="12.23046875" customWidth="1"/>
    <col min="10" max="10" width="22.07421875" customWidth="1"/>
    <col min="11" max="11" width="13.921875" customWidth="1"/>
    <col min="12" max="12" width="27.07421875" customWidth="1"/>
    <col min="13" max="13" width="11.07421875" customWidth="1"/>
    <col min="14" max="14" width="9.15234375" customWidth="1"/>
    <col min="15" max="15" width="17" customWidth="1"/>
    <col min="16" max="16" width="25.69140625" customWidth="1"/>
    <col min="17" max="17" width="24" customWidth="1"/>
    <col min="18" max="18" width="28.07421875" customWidth="1"/>
    <col min="19" max="19" width="16.3828125" customWidth="1"/>
  </cols>
  <sheetData>
    <row r="3" spans="2:21" x14ac:dyDescent="0.4">
      <c r="B3" s="40" t="s">
        <v>24</v>
      </c>
      <c r="C3" s="40"/>
      <c r="D3" s="40"/>
      <c r="E3" s="40"/>
      <c r="F3" s="40"/>
      <c r="J3" s="5" t="s">
        <v>25</v>
      </c>
      <c r="K3">
        <v>200</v>
      </c>
    </row>
    <row r="4" spans="2:21" x14ac:dyDescent="0.4">
      <c r="B4" s="5" t="s">
        <v>14</v>
      </c>
      <c r="C4" s="5" t="s">
        <v>3</v>
      </c>
      <c r="D4" s="5" t="s">
        <v>0</v>
      </c>
      <c r="E4" s="5"/>
      <c r="F4" s="5" t="s">
        <v>4</v>
      </c>
    </row>
    <row r="5" spans="2:21" x14ac:dyDescent="0.4">
      <c r="B5">
        <v>1</v>
      </c>
      <c r="C5" s="3"/>
      <c r="D5" s="6">
        <v>0.39664926823497715</v>
      </c>
      <c r="E5" s="3"/>
      <c r="F5" s="3">
        <f ca="1">L26</f>
        <v>0.81012334034476163</v>
      </c>
      <c r="G5" s="4"/>
      <c r="J5" s="5" t="s">
        <v>5</v>
      </c>
      <c r="K5">
        <v>365</v>
      </c>
    </row>
    <row r="6" spans="2:21" x14ac:dyDescent="0.4">
      <c r="B6">
        <f>B5+1</f>
        <v>2</v>
      </c>
      <c r="C6" s="8"/>
      <c r="D6" s="6">
        <v>0.48374731354936218</v>
      </c>
      <c r="E6" s="3"/>
      <c r="F6" s="3">
        <f ca="1">F5</f>
        <v>0.81012334034476163</v>
      </c>
      <c r="G6" s="4"/>
      <c r="J6" s="5" t="s">
        <v>6</v>
      </c>
      <c r="K6">
        <f>MAX(data!A:A)</f>
        <v>3925</v>
      </c>
    </row>
    <row r="7" spans="2:21" x14ac:dyDescent="0.4">
      <c r="B7">
        <f t="shared" ref="B7:B70" si="0">B6+1</f>
        <v>3</v>
      </c>
      <c r="C7" s="8"/>
      <c r="D7" s="6">
        <v>0.44560623319621873</v>
      </c>
      <c r="E7" s="3"/>
      <c r="F7" s="3">
        <f t="shared" ref="F7:F70" ca="1" si="1">F6</f>
        <v>0.81012334034476163</v>
      </c>
      <c r="G7" s="4"/>
      <c r="J7" s="5" t="s">
        <v>7</v>
      </c>
      <c r="K7" s="16">
        <f>(K6-K3)/K5</f>
        <v>10.205479452054794</v>
      </c>
    </row>
    <row r="8" spans="2:21" x14ac:dyDescent="0.4">
      <c r="B8">
        <f t="shared" si="0"/>
        <v>4</v>
      </c>
      <c r="C8" s="8">
        <v>1.4493843299384315</v>
      </c>
      <c r="D8" s="6">
        <v>0.49528576767671417</v>
      </c>
      <c r="E8" s="3"/>
      <c r="F8" s="3">
        <f t="shared" ca="1" si="1"/>
        <v>0.81012334034476163</v>
      </c>
      <c r="G8" s="4"/>
    </row>
    <row r="9" spans="2:21" x14ac:dyDescent="0.4">
      <c r="B9">
        <f t="shared" si="0"/>
        <v>5</v>
      </c>
      <c r="C9" s="18">
        <v>1.353370101926493</v>
      </c>
      <c r="D9" s="6">
        <v>0.59760318838369186</v>
      </c>
      <c r="E9" s="3"/>
      <c r="F9" s="3">
        <f t="shared" ca="1" si="1"/>
        <v>0.81012334034476163</v>
      </c>
      <c r="G9" s="4"/>
      <c r="K9" s="5" t="s">
        <v>20</v>
      </c>
      <c r="N9" s="1">
        <v>44</v>
      </c>
    </row>
    <row r="10" spans="2:21" x14ac:dyDescent="0.4">
      <c r="B10">
        <f t="shared" si="0"/>
        <v>6</v>
      </c>
      <c r="C10" s="18">
        <v>1.1873595172456115</v>
      </c>
      <c r="D10" s="6">
        <v>0.64697645117853164</v>
      </c>
      <c r="E10" s="3"/>
      <c r="F10" s="3">
        <f t="shared" ca="1" si="1"/>
        <v>0.81012334034476163</v>
      </c>
      <c r="G10" s="4"/>
      <c r="K10" s="5" t="s">
        <v>26</v>
      </c>
      <c r="N10" s="1">
        <f>N9</f>
        <v>44</v>
      </c>
      <c r="T10" s="3"/>
      <c r="U10" s="3"/>
    </row>
    <row r="11" spans="2:21" x14ac:dyDescent="0.4">
      <c r="B11">
        <f t="shared" si="0"/>
        <v>7</v>
      </c>
      <c r="C11" s="18">
        <v>1.0746540355315242</v>
      </c>
      <c r="D11" s="6">
        <v>0.4368107972346944</v>
      </c>
      <c r="E11" s="3"/>
      <c r="F11" s="3">
        <f t="shared" ca="1" si="1"/>
        <v>0.81012334034476163</v>
      </c>
      <c r="G11" s="4"/>
      <c r="J11" s="5"/>
      <c r="K11" s="1"/>
      <c r="P11" t="s">
        <v>38</v>
      </c>
      <c r="Q11" t="s">
        <v>36</v>
      </c>
      <c r="R11" t="s">
        <v>37</v>
      </c>
      <c r="S11" s="33" t="s">
        <v>27</v>
      </c>
      <c r="T11" s="3"/>
      <c r="U11" s="3"/>
    </row>
    <row r="12" spans="2:21" x14ac:dyDescent="0.4">
      <c r="B12">
        <f t="shared" si="0"/>
        <v>8</v>
      </c>
      <c r="C12" s="18">
        <v>1.7842039911869221</v>
      </c>
      <c r="D12" s="6">
        <v>0.66880476751601425</v>
      </c>
      <c r="E12" s="3"/>
      <c r="F12" s="3">
        <f t="shared" ca="1" si="1"/>
        <v>0.81012334034476163</v>
      </c>
      <c r="G12" s="4"/>
      <c r="P12" s="37">
        <f>data!S200</f>
        <v>0.8380153496105095</v>
      </c>
      <c r="Q12" s="37">
        <f ca="1">data!R200</f>
        <v>0.84573040035122315</v>
      </c>
      <c r="R12" s="7">
        <f ca="1">L27</f>
        <v>2.5106258762302658</v>
      </c>
      <c r="S12" s="34">
        <f ca="1">L28</f>
        <v>0.7363563100526036</v>
      </c>
    </row>
    <row r="13" spans="2:21" x14ac:dyDescent="0.4">
      <c r="B13">
        <f t="shared" si="0"/>
        <v>9</v>
      </c>
      <c r="C13" s="19">
        <v>1.4161515055425076</v>
      </c>
      <c r="D13" s="6">
        <v>0.63350801529139877</v>
      </c>
      <c r="E13" s="3"/>
      <c r="F13" s="3">
        <f t="shared" ca="1" si="1"/>
        <v>0.81012334034476163</v>
      </c>
      <c r="G13" s="4"/>
      <c r="S13" s="33"/>
    </row>
    <row r="14" spans="2:21" x14ac:dyDescent="0.4">
      <c r="B14">
        <f t="shared" si="0"/>
        <v>10</v>
      </c>
      <c r="C14" s="18">
        <v>1.2009565104294211</v>
      </c>
      <c r="D14" s="6">
        <v>0.60264083355788856</v>
      </c>
      <c r="E14" s="3"/>
      <c r="F14" s="3">
        <f t="shared" ca="1" si="1"/>
        <v>0.81012334034476163</v>
      </c>
      <c r="G14" s="4"/>
      <c r="J14" s="5"/>
      <c r="K14" s="9"/>
      <c r="S14" s="33"/>
      <c r="U14" s="3"/>
    </row>
    <row r="15" spans="2:21" x14ac:dyDescent="0.4">
      <c r="B15">
        <f t="shared" si="0"/>
        <v>11</v>
      </c>
      <c r="C15" s="18">
        <v>1.3752059987286196</v>
      </c>
      <c r="D15" s="6">
        <v>0.68827750078525729</v>
      </c>
      <c r="E15" s="3"/>
      <c r="F15" s="3">
        <f t="shared" ca="1" si="1"/>
        <v>0.81012334034476163</v>
      </c>
      <c r="G15" s="4"/>
      <c r="J15" s="5" t="s">
        <v>18</v>
      </c>
      <c r="K15" s="20">
        <v>1</v>
      </c>
      <c r="S15" s="3"/>
      <c r="U15" s="3"/>
    </row>
    <row r="16" spans="2:21" x14ac:dyDescent="0.4">
      <c r="B16">
        <f t="shared" si="0"/>
        <v>12</v>
      </c>
      <c r="C16" s="18">
        <v>1.585319050068787</v>
      </c>
      <c r="D16" s="6">
        <v>0.73027072529933634</v>
      </c>
      <c r="E16" s="3"/>
      <c r="F16" s="3">
        <f t="shared" ca="1" si="1"/>
        <v>0.81012334034476163</v>
      </c>
      <c r="G16" s="4"/>
      <c r="J16" s="5" t="s">
        <v>19</v>
      </c>
      <c r="K16" s="21">
        <v>1</v>
      </c>
      <c r="S16" s="3"/>
    </row>
    <row r="17" spans="2:12" x14ac:dyDescent="0.4">
      <c r="B17">
        <f t="shared" si="0"/>
        <v>13</v>
      </c>
      <c r="C17" s="18">
        <v>1.9301654795406606</v>
      </c>
      <c r="D17" s="6">
        <v>0.84496143310014205</v>
      </c>
      <c r="E17" s="3"/>
      <c r="F17" s="3">
        <f t="shared" ca="1" si="1"/>
        <v>0.81012334034476163</v>
      </c>
      <c r="G17" s="4"/>
      <c r="J17" s="5" t="s">
        <v>32</v>
      </c>
      <c r="K17" s="35">
        <v>2.25</v>
      </c>
    </row>
    <row r="18" spans="2:12" x14ac:dyDescent="0.4">
      <c r="B18">
        <f t="shared" si="0"/>
        <v>14</v>
      </c>
      <c r="C18" s="18">
        <v>1.8922226470269981</v>
      </c>
      <c r="D18" s="6">
        <v>0.81876870864962759</v>
      </c>
      <c r="E18" s="3"/>
      <c r="F18" s="3">
        <f t="shared" ca="1" si="1"/>
        <v>0.81012334034476163</v>
      </c>
      <c r="G18" s="4"/>
      <c r="J18" s="5" t="s">
        <v>33</v>
      </c>
      <c r="K18" s="35">
        <v>1</v>
      </c>
    </row>
    <row r="19" spans="2:12" x14ac:dyDescent="0.4">
      <c r="B19">
        <f t="shared" si="0"/>
        <v>15</v>
      </c>
      <c r="C19" s="18">
        <v>1.7624212793420835</v>
      </c>
      <c r="D19" s="6">
        <v>0.78173398231798874</v>
      </c>
      <c r="E19" s="3"/>
      <c r="F19" s="3">
        <f t="shared" ca="1" si="1"/>
        <v>0.81012334034476163</v>
      </c>
      <c r="G19" s="4"/>
    </row>
    <row r="20" spans="2:12" x14ac:dyDescent="0.4">
      <c r="B20">
        <f t="shared" si="0"/>
        <v>16</v>
      </c>
      <c r="C20" s="18">
        <v>2.0019462924160218</v>
      </c>
      <c r="D20" s="6">
        <v>0.71630130276687387</v>
      </c>
      <c r="E20" s="3"/>
      <c r="F20" s="3">
        <f t="shared" ca="1" si="1"/>
        <v>0.81012334034476163</v>
      </c>
      <c r="G20" s="4"/>
      <c r="J20" s="5" t="s">
        <v>15</v>
      </c>
      <c r="K20" s="11">
        <v>1000</v>
      </c>
    </row>
    <row r="21" spans="2:12" x14ac:dyDescent="0.4">
      <c r="B21">
        <f t="shared" si="0"/>
        <v>17</v>
      </c>
      <c r="C21" s="18">
        <v>1.8869126291946969</v>
      </c>
      <c r="D21" s="6">
        <v>0.65215955525419123</v>
      </c>
      <c r="E21" s="3"/>
      <c r="F21" s="3">
        <f t="shared" ca="1" si="1"/>
        <v>0.81012334034476163</v>
      </c>
      <c r="G21" s="4"/>
      <c r="J21" s="5" t="s">
        <v>16</v>
      </c>
      <c r="K21" s="11">
        <v>0</v>
      </c>
    </row>
    <row r="22" spans="2:12" x14ac:dyDescent="0.4">
      <c r="B22">
        <f t="shared" si="0"/>
        <v>18</v>
      </c>
      <c r="C22" s="18">
        <v>1.8265900249676719</v>
      </c>
      <c r="D22" s="6">
        <v>0.61939684410027285</v>
      </c>
      <c r="E22" s="3"/>
      <c r="F22" s="3">
        <f t="shared" ca="1" si="1"/>
        <v>0.81012334034476163</v>
      </c>
      <c r="G22" s="4"/>
      <c r="J22" s="5" t="s">
        <v>17</v>
      </c>
      <c r="K22" s="12">
        <v>5.0000000000000001E-4</v>
      </c>
    </row>
    <row r="23" spans="2:12" x14ac:dyDescent="0.4">
      <c r="B23">
        <f t="shared" si="0"/>
        <v>19</v>
      </c>
      <c r="C23" s="18">
        <v>1.4579553378336927</v>
      </c>
      <c r="D23" s="6">
        <v>0.70211804117045729</v>
      </c>
      <c r="E23" s="3"/>
      <c r="F23" s="3">
        <f t="shared" ca="1" si="1"/>
        <v>0.81012334034476163</v>
      </c>
      <c r="G23" s="4"/>
    </row>
    <row r="24" spans="2:12" x14ac:dyDescent="0.4">
      <c r="B24">
        <f t="shared" si="0"/>
        <v>20</v>
      </c>
      <c r="C24" s="18">
        <v>1.430226967045177</v>
      </c>
      <c r="D24" s="6">
        <v>0.70459737946768564</v>
      </c>
      <c r="E24" s="3"/>
      <c r="F24" s="3">
        <f t="shared" ca="1" si="1"/>
        <v>0.81012334034476163</v>
      </c>
      <c r="G24" s="4"/>
    </row>
    <row r="25" spans="2:12" x14ac:dyDescent="0.4">
      <c r="B25">
        <f t="shared" si="0"/>
        <v>21</v>
      </c>
      <c r="C25" s="18">
        <v>1.7130963430357644</v>
      </c>
      <c r="D25" s="6">
        <v>0.72129083158604579</v>
      </c>
      <c r="E25" s="3"/>
      <c r="F25" s="3">
        <f t="shared" ca="1" si="1"/>
        <v>0.81012334034476163</v>
      </c>
      <c r="G25" s="4"/>
      <c r="K25" t="s">
        <v>10</v>
      </c>
      <c r="L25" t="s">
        <v>11</v>
      </c>
    </row>
    <row r="26" spans="2:12" x14ac:dyDescent="0.4">
      <c r="B26">
        <f t="shared" si="0"/>
        <v>22</v>
      </c>
      <c r="C26" s="19">
        <v>1.8610101453636849</v>
      </c>
      <c r="D26" s="6">
        <v>0.76236238399336864</v>
      </c>
      <c r="E26" s="3"/>
      <c r="F26" s="3">
        <f t="shared" ca="1" si="1"/>
        <v>0.81012334034476163</v>
      </c>
      <c r="G26" s="4"/>
      <c r="J26" s="5" t="s">
        <v>12</v>
      </c>
      <c r="K26" s="15" cm="1">
        <f t="array" aca="1" ref="K26" ca="1">INDIRECT("data!N"&amp;(K6+2))/INDIRECT("data!N"&amp;(K3+2))</f>
        <v>426.61430781964185</v>
      </c>
      <c r="L26" s="6">
        <f ca="1">K26^(1/$K7)-1</f>
        <v>0.81012334034476163</v>
      </c>
    </row>
    <row r="27" spans="2:12" x14ac:dyDescent="0.4">
      <c r="B27">
        <f t="shared" si="0"/>
        <v>23</v>
      </c>
      <c r="C27" s="19">
        <v>2.2006519934562818</v>
      </c>
      <c r="D27" s="6">
        <v>0.7055679922315814</v>
      </c>
      <c r="E27" s="3"/>
      <c r="F27" s="3">
        <f t="shared" ca="1" si="1"/>
        <v>0.81012334034476163</v>
      </c>
      <c r="G27" s="4"/>
      <c r="J27" s="5" t="s">
        <v>8</v>
      </c>
      <c r="K27" s="15" cm="1">
        <f t="array" aca="1" ref="K27" ca="1">INDIRECT("data!O"&amp;(K6+2))/INDIRECT("data!O"&amp;(K3+2))</f>
        <v>368053.38354317512</v>
      </c>
      <c r="L27" s="3">
        <f ca="1">K27^(1/$K7)-1</f>
        <v>2.5106258762302658</v>
      </c>
    </row>
    <row r="28" spans="2:12" x14ac:dyDescent="0.4">
      <c r="B28">
        <f t="shared" si="0"/>
        <v>24</v>
      </c>
      <c r="C28" s="18">
        <v>1.749521006817317</v>
      </c>
      <c r="D28" s="6">
        <v>0.75658257922932215</v>
      </c>
      <c r="E28" s="3"/>
      <c r="F28" s="3">
        <f t="shared" ca="1" si="1"/>
        <v>0.81012334034476163</v>
      </c>
      <c r="G28" s="4"/>
      <c r="J28" s="5" t="s">
        <v>9</v>
      </c>
      <c r="K28" s="15" cm="1">
        <f t="array" aca="1" ref="K28" ca="1">INDIRECT("data!P"&amp;(K6+2))/INDIRECT("data!P"&amp;(K3+2))</f>
        <v>279.01615911766208</v>
      </c>
      <c r="L28" s="6">
        <f ca="1">K28^(1/$K7)-1</f>
        <v>0.7363563100526036</v>
      </c>
    </row>
    <row r="29" spans="2:12" x14ac:dyDescent="0.4">
      <c r="B29">
        <f t="shared" si="0"/>
        <v>25</v>
      </c>
      <c r="C29" s="3">
        <v>1.7374720876903265</v>
      </c>
      <c r="D29" s="6">
        <v>0.75533266087744622</v>
      </c>
      <c r="E29" s="3"/>
      <c r="F29" s="3">
        <f t="shared" ca="1" si="1"/>
        <v>0.81012334034476163</v>
      </c>
      <c r="G29" s="4"/>
      <c r="J29" s="5"/>
      <c r="K29" s="15"/>
      <c r="L29" s="6"/>
    </row>
    <row r="30" spans="2:12" x14ac:dyDescent="0.4">
      <c r="B30">
        <f t="shared" si="0"/>
        <v>26</v>
      </c>
      <c r="C30" s="3">
        <v>1.587713095255038</v>
      </c>
      <c r="D30" s="6">
        <v>0.72827216050218913</v>
      </c>
      <c r="E30" s="3"/>
      <c r="F30" s="3">
        <f t="shared" ca="1" si="1"/>
        <v>0.81012334034476163</v>
      </c>
      <c r="G30" s="4"/>
    </row>
    <row r="31" spans="2:12" x14ac:dyDescent="0.4">
      <c r="B31">
        <f t="shared" si="0"/>
        <v>27</v>
      </c>
      <c r="C31" s="8">
        <v>1.6241932884048129</v>
      </c>
      <c r="D31" s="6">
        <v>0.64397875265317306</v>
      </c>
      <c r="E31" s="3"/>
      <c r="F31" s="3">
        <f t="shared" ca="1" si="1"/>
        <v>0.81012334034476163</v>
      </c>
      <c r="G31" s="4"/>
    </row>
    <row r="32" spans="2:12" x14ac:dyDescent="0.4">
      <c r="B32">
        <f t="shared" si="0"/>
        <v>28</v>
      </c>
      <c r="C32" s="3">
        <v>1.4238236448955841</v>
      </c>
      <c r="D32" s="6">
        <v>0.55788887162774325</v>
      </c>
      <c r="E32" s="3"/>
      <c r="F32" s="3">
        <f t="shared" ca="1" si="1"/>
        <v>0.81012334034476163</v>
      </c>
      <c r="G32" s="4"/>
    </row>
    <row r="33" spans="2:14" x14ac:dyDescent="0.4">
      <c r="B33">
        <f t="shared" si="0"/>
        <v>29</v>
      </c>
      <c r="C33" s="3">
        <v>1.7878339732636546</v>
      </c>
      <c r="D33" s="6">
        <v>0.54807205014567706</v>
      </c>
      <c r="E33" s="3"/>
      <c r="F33" s="3">
        <f t="shared" ca="1" si="1"/>
        <v>0.81012334034476163</v>
      </c>
      <c r="G33" s="4"/>
      <c r="J33" t="s">
        <v>29</v>
      </c>
      <c r="L33" t="s">
        <v>39</v>
      </c>
      <c r="M33" t="s">
        <v>30</v>
      </c>
      <c r="N33" t="s">
        <v>31</v>
      </c>
    </row>
    <row r="34" spans="2:14" x14ac:dyDescent="0.4">
      <c r="B34">
        <f t="shared" si="0"/>
        <v>30</v>
      </c>
      <c r="C34" s="3">
        <v>1.6514743466633166</v>
      </c>
      <c r="D34" s="6">
        <v>0.59933857351000719</v>
      </c>
      <c r="E34" s="3"/>
      <c r="F34" s="3">
        <f t="shared" ca="1" si="1"/>
        <v>0.81012334034476163</v>
      </c>
      <c r="G34" s="4"/>
      <c r="J34" t="s">
        <v>28</v>
      </c>
      <c r="K34">
        <v>0.25</v>
      </c>
      <c r="L34" s="3">
        <v>0.25432121959528131</v>
      </c>
      <c r="M34" s="6">
        <v>3.5315373589936527E-2</v>
      </c>
      <c r="N34" s="3">
        <v>0.21154336433399812</v>
      </c>
    </row>
    <row r="35" spans="2:14" x14ac:dyDescent="0.4">
      <c r="B35">
        <f t="shared" si="0"/>
        <v>31</v>
      </c>
      <c r="C35" s="8">
        <v>1.8120271046426195</v>
      </c>
      <c r="D35" s="6">
        <v>0.67717745233389293</v>
      </c>
      <c r="E35" s="3"/>
      <c r="F35" s="3">
        <f t="shared" ca="1" si="1"/>
        <v>0.81012334034476163</v>
      </c>
      <c r="G35" s="4"/>
      <c r="K35">
        <f>K34+0.25</f>
        <v>0.5</v>
      </c>
      <c r="L35" s="3">
        <v>0.54680517203668266</v>
      </c>
      <c r="M35" s="6">
        <v>6.5826524488884708E-2</v>
      </c>
      <c r="N35" s="3">
        <v>0.45128246652433734</v>
      </c>
    </row>
    <row r="36" spans="2:14" x14ac:dyDescent="0.4">
      <c r="B36">
        <f t="shared" si="0"/>
        <v>32</v>
      </c>
      <c r="C36" s="8">
        <v>2.1064900447494979</v>
      </c>
      <c r="D36" s="6">
        <v>0.54490813063144738</v>
      </c>
      <c r="E36" s="3"/>
      <c r="F36" s="3">
        <f t="shared" ca="1" si="1"/>
        <v>0.81012334034476163</v>
      </c>
      <c r="G36" s="4"/>
      <c r="K36">
        <f t="shared" ref="K36:K49" si="2">K35+0.25</f>
        <v>0.75</v>
      </c>
      <c r="L36" s="3">
        <v>0.85200980560233486</v>
      </c>
      <c r="M36" s="6">
        <v>8.4423564899492209E-2</v>
      </c>
      <c r="N36" s="3">
        <v>0.70784004385294419</v>
      </c>
    </row>
    <row r="37" spans="2:14" ht="18.45" x14ac:dyDescent="0.5">
      <c r="B37">
        <f t="shared" si="0"/>
        <v>33</v>
      </c>
      <c r="C37" s="8">
        <v>1.9265166402989062</v>
      </c>
      <c r="D37" s="6">
        <v>0.61069663061836321</v>
      </c>
      <c r="E37" s="3"/>
      <c r="F37" s="3">
        <f t="shared" ca="1" si="1"/>
        <v>0.81012334034476163</v>
      </c>
      <c r="G37" s="4"/>
      <c r="K37">
        <f t="shared" si="2"/>
        <v>1</v>
      </c>
      <c r="L37" s="3">
        <v>1.1537981432507776</v>
      </c>
      <c r="M37" s="39">
        <v>9.0811840324129367E-2</v>
      </c>
      <c r="N37" s="3">
        <v>0.97450397209513029</v>
      </c>
    </row>
    <row r="38" spans="2:14" x14ac:dyDescent="0.4">
      <c r="B38">
        <f t="shared" si="0"/>
        <v>34</v>
      </c>
      <c r="C38" s="8">
        <v>2.0246442140792364</v>
      </c>
      <c r="D38" s="6">
        <v>0.62371565648358862</v>
      </c>
      <c r="E38" s="3"/>
      <c r="F38" s="3">
        <f t="shared" ca="1" si="1"/>
        <v>0.81012334034476163</v>
      </c>
      <c r="G38" s="4"/>
      <c r="K38">
        <f t="shared" si="2"/>
        <v>1.25</v>
      </c>
      <c r="L38" s="3">
        <v>1.4334275605671247</v>
      </c>
      <c r="M38" s="6">
        <v>8.5001313238719955E-2</v>
      </c>
      <c r="N38" s="3">
        <v>1.2428024175014882</v>
      </c>
    </row>
    <row r="39" spans="2:14" x14ac:dyDescent="0.4">
      <c r="B39">
        <f t="shared" si="0"/>
        <v>35</v>
      </c>
      <c r="C39" s="8">
        <v>2.0463484924884479</v>
      </c>
      <c r="D39" s="6">
        <v>0.6133606412995205</v>
      </c>
      <c r="E39" s="3"/>
      <c r="F39" s="3">
        <f t="shared" ca="1" si="1"/>
        <v>0.81012334034476163</v>
      </c>
      <c r="G39" s="4"/>
      <c r="I39" s="4"/>
      <c r="J39" s="4"/>
      <c r="K39">
        <f t="shared" si="2"/>
        <v>1.5</v>
      </c>
      <c r="L39" s="3">
        <v>1.6712699238052688</v>
      </c>
      <c r="M39" s="6">
        <v>6.7319451538746078E-2</v>
      </c>
      <c r="N39" s="3">
        <v>1.5028003493271482</v>
      </c>
    </row>
    <row r="40" spans="2:14" x14ac:dyDescent="0.4">
      <c r="B40">
        <f t="shared" si="0"/>
        <v>36</v>
      </c>
      <c r="C40" s="8">
        <v>2.2854566611683436</v>
      </c>
      <c r="D40" s="6">
        <v>0.61425995899765473</v>
      </c>
      <c r="E40" s="3"/>
      <c r="F40" s="3">
        <f t="shared" ca="1" si="1"/>
        <v>0.81012334034476163</v>
      </c>
      <c r="G40" s="4"/>
      <c r="K40">
        <f t="shared" si="2"/>
        <v>1.75</v>
      </c>
      <c r="L40" s="3">
        <v>1.8489203446340983</v>
      </c>
      <c r="M40" s="6">
        <v>3.8405008090419912E-2</v>
      </c>
      <c r="N40" s="3">
        <v>1.7435721740750738</v>
      </c>
    </row>
    <row r="41" spans="2:14" x14ac:dyDescent="0.4">
      <c r="B41">
        <f t="shared" si="0"/>
        <v>37</v>
      </c>
      <c r="C41" s="8">
        <v>2.1838063150513749</v>
      </c>
      <c r="D41" s="30">
        <v>0.61411513647057081</v>
      </c>
      <c r="E41" s="8"/>
      <c r="F41" s="3">
        <f t="shared" ca="1" si="1"/>
        <v>0.81012334034476163</v>
      </c>
      <c r="G41" s="4"/>
      <c r="K41">
        <f t="shared" si="2"/>
        <v>2</v>
      </c>
      <c r="L41" s="3">
        <v>1.95140716874183</v>
      </c>
      <c r="M41" s="6">
        <v>-8.1446617576508284E-4</v>
      </c>
      <c r="N41" s="3">
        <v>1.953832380474152</v>
      </c>
    </row>
    <row r="42" spans="2:14" ht="18.45" x14ac:dyDescent="0.5">
      <c r="B42">
        <f t="shared" si="0"/>
        <v>38</v>
      </c>
      <c r="C42" s="8">
        <v>2.4715751479438444</v>
      </c>
      <c r="D42" s="30">
        <v>0.61221455010416825</v>
      </c>
      <c r="E42" s="8"/>
      <c r="F42" s="3">
        <f t="shared" ca="1" si="1"/>
        <v>0.81012334034476163</v>
      </c>
      <c r="G42" s="4"/>
      <c r="K42">
        <f t="shared" si="2"/>
        <v>2.25</v>
      </c>
      <c r="L42" s="38">
        <v>1.9691582582799145</v>
      </c>
      <c r="M42" s="6">
        <v>-4.9158792914206106E-2</v>
      </c>
      <c r="N42" s="3">
        <v>2.1226852266123029</v>
      </c>
    </row>
    <row r="43" spans="2:14" x14ac:dyDescent="0.4">
      <c r="B43">
        <f t="shared" si="0"/>
        <v>39</v>
      </c>
      <c r="C43" s="8">
        <v>2.6241803085838482</v>
      </c>
      <c r="D43" s="30">
        <v>0.65789668516637545</v>
      </c>
      <c r="E43" s="8"/>
      <c r="F43" s="3">
        <f t="shared" ca="1" si="1"/>
        <v>0.81012334034476163</v>
      </c>
      <c r="G43" s="4"/>
      <c r="K43">
        <f t="shared" si="2"/>
        <v>2.5</v>
      </c>
      <c r="L43" s="3">
        <v>1.8993853112348189</v>
      </c>
      <c r="M43" s="6">
        <v>-0.10524228803500557</v>
      </c>
      <c r="N43" s="3">
        <v>2.2404351987342133</v>
      </c>
    </row>
    <row r="44" spans="2:14" ht="18.45" x14ac:dyDescent="0.5">
      <c r="B44">
        <f t="shared" si="0"/>
        <v>40</v>
      </c>
      <c r="C44" s="8">
        <v>2.3964321602727585</v>
      </c>
      <c r="D44" s="30">
        <v>0.68705300612783793</v>
      </c>
      <c r="E44" s="8"/>
      <c r="F44" s="3">
        <f t="shared" ca="1" si="1"/>
        <v>0.81012334034476163</v>
      </c>
      <c r="G44" s="4"/>
      <c r="K44">
        <f t="shared" si="2"/>
        <v>2.75</v>
      </c>
      <c r="L44" s="3">
        <v>1.7466248342234727</v>
      </c>
      <c r="M44" s="6">
        <v>-0.16752885655082639</v>
      </c>
      <c r="N44" s="38">
        <v>2.2993851185018235</v>
      </c>
    </row>
    <row r="45" spans="2:14" x14ac:dyDescent="0.4">
      <c r="B45">
        <f t="shared" si="0"/>
        <v>41</v>
      </c>
      <c r="C45" s="8">
        <v>2.65088506036472</v>
      </c>
      <c r="D45" s="30">
        <v>0.77107132961221558</v>
      </c>
      <c r="E45" s="8"/>
      <c r="F45" s="3">
        <f t="shared" ca="1" si="1"/>
        <v>0.81012334034476163</v>
      </c>
      <c r="G45" s="4"/>
      <c r="K45">
        <f t="shared" si="2"/>
        <v>3</v>
      </c>
      <c r="L45" s="3">
        <v>1.5223107513503833</v>
      </c>
      <c r="M45" s="6">
        <v>-0.23439189098329782</v>
      </c>
      <c r="N45" s="3">
        <v>2.2945410505708788</v>
      </c>
    </row>
    <row r="46" spans="2:14" x14ac:dyDescent="0.4">
      <c r="B46">
        <f t="shared" si="0"/>
        <v>42</v>
      </c>
      <c r="C46" s="8">
        <v>2.8698908008585908</v>
      </c>
      <c r="D46" s="31">
        <v>0.73480392720647414</v>
      </c>
      <c r="E46" s="18"/>
      <c r="F46" s="3">
        <f t="shared" ca="1" si="1"/>
        <v>0.81012334034476163</v>
      </c>
      <c r="G46" s="4"/>
      <c r="K46">
        <f t="shared" si="2"/>
        <v>3.25</v>
      </c>
      <c r="L46" s="3">
        <v>1.2434232560016154</v>
      </c>
      <c r="M46" s="6">
        <v>-0.30417573770673656</v>
      </c>
      <c r="N46" s="3">
        <v>2.2241445655604242</v>
      </c>
    </row>
    <row r="47" spans="2:14" x14ac:dyDescent="0.4">
      <c r="B47">
        <f t="shared" si="0"/>
        <v>43</v>
      </c>
      <c r="C47" s="8">
        <v>2.7497950553167647</v>
      </c>
      <c r="D47" s="31">
        <v>0.72083909619362618</v>
      </c>
      <c r="E47" s="18"/>
      <c r="F47" s="3">
        <f t="shared" ca="1" si="1"/>
        <v>0.81012334034476163</v>
      </c>
      <c r="G47" s="4"/>
      <c r="K47">
        <f t="shared" si="2"/>
        <v>3.5</v>
      </c>
      <c r="L47" s="3">
        <v>0.9304252620574005</v>
      </c>
      <c r="M47" s="6">
        <v>-0.37525558664235747</v>
      </c>
      <c r="N47" s="3">
        <v>2.0899643432610504</v>
      </c>
    </row>
    <row r="48" spans="2:14" x14ac:dyDescent="0.4">
      <c r="B48">
        <f t="shared" si="0"/>
        <v>44</v>
      </c>
      <c r="C48" s="8">
        <v>2.8958853550925867</v>
      </c>
      <c r="D48" s="31">
        <v>0.7363563100526036</v>
      </c>
      <c r="E48" s="18"/>
      <c r="F48" s="3">
        <f t="shared" ca="1" si="1"/>
        <v>0.81012334034476163</v>
      </c>
      <c r="G48" s="4"/>
      <c r="K48">
        <f t="shared" si="2"/>
        <v>3.75</v>
      </c>
      <c r="L48" s="3">
        <v>0.60482452856991054</v>
      </c>
      <c r="M48" s="6">
        <v>-0.44609289303109378</v>
      </c>
      <c r="N48" s="3">
        <v>1.8973000442796635</v>
      </c>
    </row>
    <row r="49" spans="2:14" x14ac:dyDescent="0.4">
      <c r="B49">
        <f t="shared" si="0"/>
        <v>45</v>
      </c>
      <c r="C49" s="8">
        <v>2.4835506091771342</v>
      </c>
      <c r="D49" s="31">
        <v>0.80999031219804318</v>
      </c>
      <c r="E49" s="18"/>
      <c r="F49" s="3">
        <f t="shared" ca="1" si="1"/>
        <v>0.81012334034476163</v>
      </c>
      <c r="G49" s="4"/>
      <c r="K49">
        <f t="shared" si="2"/>
        <v>4</v>
      </c>
      <c r="L49" s="3">
        <v>0.2867577127754255</v>
      </c>
      <c r="M49" s="6">
        <v>-0.51528384257320248</v>
      </c>
      <c r="N49" s="3">
        <v>1.6546797702251657</v>
      </c>
    </row>
    <row r="50" spans="2:14" x14ac:dyDescent="0.4">
      <c r="B50">
        <f t="shared" si="0"/>
        <v>46</v>
      </c>
      <c r="C50" s="8">
        <v>2.3015633299029292</v>
      </c>
      <c r="D50" s="32">
        <v>0.74806259339280645</v>
      </c>
      <c r="E50" s="19"/>
      <c r="F50" s="3">
        <f t="shared" ca="1" si="1"/>
        <v>0.81012334034476163</v>
      </c>
      <c r="G50" s="4"/>
    </row>
    <row r="51" spans="2:14" x14ac:dyDescent="0.4">
      <c r="B51">
        <f t="shared" si="0"/>
        <v>47</v>
      </c>
      <c r="C51" s="8">
        <v>2.1058731857732358</v>
      </c>
      <c r="D51" s="31">
        <v>0.7567417103960199</v>
      </c>
      <c r="E51" s="18"/>
      <c r="F51" s="3">
        <f t="shared" ca="1" si="1"/>
        <v>0.81012334034476163</v>
      </c>
      <c r="G51" s="4"/>
    </row>
    <row r="52" spans="2:14" x14ac:dyDescent="0.4">
      <c r="B52">
        <f t="shared" si="0"/>
        <v>48</v>
      </c>
      <c r="C52" s="8">
        <v>2.0407747418240478</v>
      </c>
      <c r="D52" s="31">
        <v>0.69675728202649223</v>
      </c>
      <c r="E52" s="18"/>
      <c r="F52" s="3">
        <f t="shared" ca="1" si="1"/>
        <v>0.81012334034476163</v>
      </c>
      <c r="G52" s="4"/>
    </row>
    <row r="53" spans="2:14" x14ac:dyDescent="0.4">
      <c r="B53">
        <f t="shared" si="0"/>
        <v>49</v>
      </c>
      <c r="C53" s="8">
        <v>2.3345377853503679</v>
      </c>
      <c r="D53" s="31">
        <v>0.69960513893040388</v>
      </c>
      <c r="E53" s="18"/>
      <c r="F53" s="3">
        <f t="shared" ca="1" si="1"/>
        <v>0.81012334034476163</v>
      </c>
      <c r="G53" s="4"/>
    </row>
    <row r="54" spans="2:14" x14ac:dyDescent="0.4">
      <c r="B54">
        <f t="shared" si="0"/>
        <v>50</v>
      </c>
      <c r="C54" s="8">
        <v>2.4861957400033061</v>
      </c>
      <c r="D54" s="31">
        <v>0.71266029351302573</v>
      </c>
      <c r="E54" s="18"/>
      <c r="F54" s="3">
        <f t="shared" ca="1" si="1"/>
        <v>0.81012334034476163</v>
      </c>
      <c r="G54" s="4"/>
    </row>
    <row r="55" spans="2:14" x14ac:dyDescent="0.4">
      <c r="B55">
        <f t="shared" si="0"/>
        <v>51</v>
      </c>
      <c r="C55" s="8">
        <v>1.8918163882085248</v>
      </c>
      <c r="D55" s="31">
        <v>0.70996570307916884</v>
      </c>
      <c r="E55" s="18"/>
      <c r="F55" s="3">
        <f t="shared" ca="1" si="1"/>
        <v>0.81012334034476163</v>
      </c>
      <c r="G55" s="4"/>
    </row>
    <row r="56" spans="2:14" x14ac:dyDescent="0.4">
      <c r="B56">
        <f t="shared" si="0"/>
        <v>52</v>
      </c>
      <c r="C56" s="8">
        <v>1.7751869414579793</v>
      </c>
      <c r="D56" s="31">
        <v>0.64430004525830498</v>
      </c>
      <c r="E56" s="18"/>
      <c r="F56" s="3">
        <f t="shared" ca="1" si="1"/>
        <v>0.81012334034476163</v>
      </c>
      <c r="G56" s="4"/>
    </row>
    <row r="57" spans="2:14" x14ac:dyDescent="0.4">
      <c r="B57">
        <f t="shared" si="0"/>
        <v>53</v>
      </c>
      <c r="C57" s="8">
        <v>1.8684197371762394</v>
      </c>
      <c r="D57" s="31">
        <v>0.63229083304729405</v>
      </c>
      <c r="E57" s="18"/>
      <c r="F57" s="3">
        <f t="shared" ca="1" si="1"/>
        <v>0.81012334034476163</v>
      </c>
    </row>
    <row r="58" spans="2:14" x14ac:dyDescent="0.4">
      <c r="B58">
        <f t="shared" si="0"/>
        <v>54</v>
      </c>
      <c r="C58" s="8">
        <v>1.7995729329097347</v>
      </c>
      <c r="D58" s="31">
        <v>0.57459778437986553</v>
      </c>
      <c r="E58" s="18"/>
      <c r="F58" s="3">
        <f t="shared" ca="1" si="1"/>
        <v>0.81012334034476163</v>
      </c>
    </row>
    <row r="59" spans="2:14" x14ac:dyDescent="0.4">
      <c r="B59">
        <f t="shared" si="0"/>
        <v>55</v>
      </c>
      <c r="C59" s="8">
        <v>1.7823476438707124</v>
      </c>
      <c r="D59" s="31">
        <v>0.59940340102765544</v>
      </c>
      <c r="E59" s="18"/>
      <c r="F59" s="3">
        <f t="shared" ca="1" si="1"/>
        <v>0.81012334034476163</v>
      </c>
    </row>
    <row r="60" spans="2:14" x14ac:dyDescent="0.4">
      <c r="B60">
        <f t="shared" si="0"/>
        <v>56</v>
      </c>
      <c r="C60" s="8">
        <v>1.9125630120127539</v>
      </c>
      <c r="D60" s="31">
        <v>0.58217794688820068</v>
      </c>
      <c r="E60" s="18"/>
      <c r="F60" s="3">
        <f t="shared" ca="1" si="1"/>
        <v>0.81012334034476163</v>
      </c>
    </row>
    <row r="61" spans="2:14" x14ac:dyDescent="0.4">
      <c r="B61">
        <f t="shared" si="0"/>
        <v>57</v>
      </c>
      <c r="C61" s="8">
        <v>1.7425193777432888</v>
      </c>
      <c r="D61" s="31">
        <v>0.56049129633220107</v>
      </c>
      <c r="E61" s="18"/>
      <c r="F61" s="3">
        <f t="shared" ca="1" si="1"/>
        <v>0.81012334034476163</v>
      </c>
    </row>
    <row r="62" spans="2:14" x14ac:dyDescent="0.4">
      <c r="B62">
        <f t="shared" si="0"/>
        <v>58</v>
      </c>
      <c r="C62" s="8">
        <v>1.7619011085826086</v>
      </c>
      <c r="D62" s="31">
        <v>0.55824754924684861</v>
      </c>
      <c r="E62" s="18"/>
      <c r="F62" s="3">
        <f t="shared" ca="1" si="1"/>
        <v>0.81012334034476163</v>
      </c>
    </row>
    <row r="63" spans="2:14" x14ac:dyDescent="0.4">
      <c r="B63">
        <f t="shared" si="0"/>
        <v>59</v>
      </c>
      <c r="C63" s="8">
        <v>1.8824500834487035</v>
      </c>
      <c r="D63" s="31">
        <v>0.54763357691569126</v>
      </c>
      <c r="E63" s="18"/>
      <c r="F63" s="3">
        <f t="shared" ca="1" si="1"/>
        <v>0.81012334034476163</v>
      </c>
    </row>
    <row r="64" spans="2:14" x14ac:dyDescent="0.4">
      <c r="B64">
        <f t="shared" si="0"/>
        <v>60</v>
      </c>
      <c r="C64" s="8">
        <v>1.7814541793297956</v>
      </c>
      <c r="D64" s="31">
        <v>0.5498159149456987</v>
      </c>
      <c r="E64" s="18"/>
      <c r="F64" s="3">
        <f t="shared" ca="1" si="1"/>
        <v>0.81012334034476163</v>
      </c>
    </row>
    <row r="65" spans="2:6" x14ac:dyDescent="0.4">
      <c r="B65">
        <f t="shared" si="0"/>
        <v>61</v>
      </c>
      <c r="C65" s="8">
        <v>1.5942366166517101</v>
      </c>
      <c r="D65" s="31">
        <v>0.57944817819581629</v>
      </c>
      <c r="E65" s="18"/>
      <c r="F65" s="3">
        <f t="shared" ca="1" si="1"/>
        <v>0.81012334034476163</v>
      </c>
    </row>
    <row r="66" spans="2:6" x14ac:dyDescent="0.4">
      <c r="B66">
        <f t="shared" si="0"/>
        <v>62</v>
      </c>
      <c r="C66" s="8">
        <v>1.7435249888896323</v>
      </c>
      <c r="D66" s="31">
        <v>0.55202869534151677</v>
      </c>
      <c r="E66" s="18"/>
      <c r="F66" s="3">
        <f t="shared" ca="1" si="1"/>
        <v>0.81012334034476163</v>
      </c>
    </row>
    <row r="67" spans="2:6" x14ac:dyDescent="0.4">
      <c r="B67">
        <f t="shared" si="0"/>
        <v>63</v>
      </c>
      <c r="C67" s="8">
        <v>1.6738497742632266</v>
      </c>
      <c r="D67" s="31">
        <v>0.64032831207372198</v>
      </c>
      <c r="E67" s="18"/>
      <c r="F67" s="3">
        <f t="shared" ca="1" si="1"/>
        <v>0.81012334034476163</v>
      </c>
    </row>
    <row r="68" spans="2:6" x14ac:dyDescent="0.4">
      <c r="B68">
        <f t="shared" si="0"/>
        <v>64</v>
      </c>
      <c r="C68" s="8">
        <v>1.6405577522145549</v>
      </c>
      <c r="D68" s="31">
        <v>0.67012868823520244</v>
      </c>
      <c r="E68" s="18"/>
      <c r="F68" s="3">
        <f t="shared" ca="1" si="1"/>
        <v>0.81012334034476163</v>
      </c>
    </row>
    <row r="69" spans="2:6" x14ac:dyDescent="0.4">
      <c r="B69">
        <f t="shared" si="0"/>
        <v>65</v>
      </c>
      <c r="C69" s="8">
        <v>1.5679465317901777</v>
      </c>
      <c r="D69" s="31">
        <v>0.6364050385717881</v>
      </c>
      <c r="E69" s="18"/>
      <c r="F69" s="3">
        <f t="shared" ca="1" si="1"/>
        <v>0.81012334034476163</v>
      </c>
    </row>
    <row r="70" spans="2:6" x14ac:dyDescent="0.4">
      <c r="B70">
        <f t="shared" si="0"/>
        <v>66</v>
      </c>
      <c r="C70" s="8">
        <v>1.3753921624504435</v>
      </c>
      <c r="D70" s="31">
        <v>0.64457288056941553</v>
      </c>
      <c r="E70" s="18"/>
      <c r="F70" s="3">
        <f t="shared" ca="1" si="1"/>
        <v>0.81012334034476163</v>
      </c>
    </row>
    <row r="71" spans="2:6" x14ac:dyDescent="0.4">
      <c r="B71">
        <f t="shared" ref="B71:B134" si="3">B70+1</f>
        <v>67</v>
      </c>
      <c r="C71" s="8">
        <v>1.4662226213718395</v>
      </c>
      <c r="D71" s="31">
        <v>0.65764387308391603</v>
      </c>
      <c r="E71" s="18"/>
      <c r="F71" s="3">
        <f t="shared" ref="F71:F134" ca="1" si="4">F70</f>
        <v>0.81012334034476163</v>
      </c>
    </row>
    <row r="72" spans="2:6" x14ac:dyDescent="0.4">
      <c r="B72">
        <f t="shared" si="3"/>
        <v>68</v>
      </c>
      <c r="C72" s="8">
        <v>1.5824342503346309</v>
      </c>
      <c r="D72" s="31">
        <v>0.69473022070424517</v>
      </c>
      <c r="E72" s="18"/>
      <c r="F72" s="3">
        <f t="shared" ca="1" si="4"/>
        <v>0.81012334034476163</v>
      </c>
    </row>
    <row r="73" spans="2:6" x14ac:dyDescent="0.4">
      <c r="B73">
        <f t="shared" si="3"/>
        <v>69</v>
      </c>
      <c r="C73" s="8">
        <v>1.5277212010713694</v>
      </c>
      <c r="D73" s="31">
        <v>0.77465745120313456</v>
      </c>
      <c r="E73" s="18"/>
      <c r="F73" s="3">
        <f t="shared" ca="1" si="4"/>
        <v>0.81012334034476163</v>
      </c>
    </row>
    <row r="74" spans="2:6" x14ac:dyDescent="0.4">
      <c r="B74">
        <f t="shared" si="3"/>
        <v>70</v>
      </c>
      <c r="C74" s="8">
        <v>1.4174898920230112</v>
      </c>
      <c r="D74" s="31">
        <v>0.74649750882192056</v>
      </c>
      <c r="E74" s="18"/>
      <c r="F74" s="3">
        <f t="shared" ca="1" si="4"/>
        <v>0.81012334034476163</v>
      </c>
    </row>
    <row r="75" spans="2:6" x14ac:dyDescent="0.4">
      <c r="B75">
        <f t="shared" si="3"/>
        <v>71</v>
      </c>
      <c r="C75" s="8">
        <v>1.4629204337545052</v>
      </c>
      <c r="D75" s="31">
        <v>0.81350107182018205</v>
      </c>
      <c r="E75" s="18"/>
      <c r="F75" s="3">
        <f t="shared" ca="1" si="4"/>
        <v>0.81012334034476163</v>
      </c>
    </row>
    <row r="76" spans="2:6" x14ac:dyDescent="0.4">
      <c r="B76">
        <f t="shared" si="3"/>
        <v>72</v>
      </c>
      <c r="C76" s="8">
        <v>1.3895966437775593</v>
      </c>
      <c r="D76" s="31">
        <v>0.84028453270764403</v>
      </c>
      <c r="E76" s="18"/>
      <c r="F76" s="3">
        <f t="shared" ca="1" si="4"/>
        <v>0.81012334034476163</v>
      </c>
    </row>
    <row r="77" spans="2:6" x14ac:dyDescent="0.4">
      <c r="B77">
        <f t="shared" si="3"/>
        <v>73</v>
      </c>
      <c r="C77" s="8">
        <v>1.3741998530414747</v>
      </c>
      <c r="D77" s="31">
        <v>0.8384354707410262</v>
      </c>
      <c r="E77" s="18"/>
      <c r="F77" s="3">
        <f t="shared" ca="1" si="4"/>
        <v>0.81012334034476163</v>
      </c>
    </row>
    <row r="78" spans="2:6" x14ac:dyDescent="0.4">
      <c r="B78">
        <f t="shared" si="3"/>
        <v>74</v>
      </c>
      <c r="C78" s="8">
        <v>1.2695230969063886</v>
      </c>
      <c r="D78" s="31">
        <v>0.79575163714955566</v>
      </c>
      <c r="E78" s="18"/>
      <c r="F78" s="3">
        <f t="shared" ca="1" si="4"/>
        <v>0.81012334034476163</v>
      </c>
    </row>
    <row r="79" spans="2:6" x14ac:dyDescent="0.4">
      <c r="B79">
        <f t="shared" si="3"/>
        <v>75</v>
      </c>
      <c r="C79" s="8">
        <v>1.238560721589228</v>
      </c>
      <c r="D79" s="31">
        <v>0.77643475498400472</v>
      </c>
      <c r="E79" s="18"/>
      <c r="F79" s="3">
        <f t="shared" ca="1" si="4"/>
        <v>0.81012334034476163</v>
      </c>
    </row>
    <row r="80" spans="2:6" x14ac:dyDescent="0.4">
      <c r="B80">
        <f t="shared" si="3"/>
        <v>76</v>
      </c>
      <c r="C80" s="8">
        <v>1.2471307130186573</v>
      </c>
      <c r="D80" s="31">
        <v>0.8026856380485341</v>
      </c>
      <c r="E80" s="18"/>
      <c r="F80" s="3">
        <f t="shared" ca="1" si="4"/>
        <v>0.81012334034476163</v>
      </c>
    </row>
    <row r="81" spans="2:6" x14ac:dyDescent="0.4">
      <c r="B81">
        <f t="shared" si="3"/>
        <v>77</v>
      </c>
      <c r="C81" s="8">
        <v>1.2291346967221477</v>
      </c>
      <c r="D81" s="31">
        <v>0.80364546312700424</v>
      </c>
      <c r="E81" s="18"/>
      <c r="F81" s="3">
        <f t="shared" ca="1" si="4"/>
        <v>0.81012334034476163</v>
      </c>
    </row>
    <row r="82" spans="2:6" x14ac:dyDescent="0.4">
      <c r="B82">
        <f t="shared" si="3"/>
        <v>78</v>
      </c>
      <c r="C82" s="8">
        <v>1.2960093772843631</v>
      </c>
      <c r="D82" s="31">
        <v>0.78766044683809522</v>
      </c>
      <c r="E82" s="18"/>
      <c r="F82" s="3">
        <f t="shared" ca="1" si="4"/>
        <v>0.81012334034476163</v>
      </c>
    </row>
    <row r="83" spans="2:6" x14ac:dyDescent="0.4">
      <c r="B83">
        <f t="shared" si="3"/>
        <v>79</v>
      </c>
      <c r="C83" s="8">
        <v>1.3356160817580269</v>
      </c>
      <c r="D83" s="31">
        <v>0.83589550781090227</v>
      </c>
      <c r="E83" s="18"/>
      <c r="F83" s="3">
        <f t="shared" ca="1" si="4"/>
        <v>0.81012334034476163</v>
      </c>
    </row>
    <row r="84" spans="2:6" x14ac:dyDescent="0.4">
      <c r="B84">
        <f t="shared" si="3"/>
        <v>80</v>
      </c>
      <c r="C84" s="8">
        <v>1.3421295106977986</v>
      </c>
      <c r="D84" s="31">
        <v>0.82850615099540814</v>
      </c>
      <c r="E84" s="18"/>
      <c r="F84" s="3">
        <f t="shared" ca="1" si="4"/>
        <v>0.81012334034476163</v>
      </c>
    </row>
    <row r="85" spans="2:6" x14ac:dyDescent="0.4">
      <c r="B85">
        <f t="shared" si="3"/>
        <v>81</v>
      </c>
      <c r="C85" s="8">
        <v>1.492207022002018</v>
      </c>
      <c r="D85" s="31">
        <v>0.83051486456166512</v>
      </c>
      <c r="E85" s="18"/>
      <c r="F85" s="3">
        <f t="shared" ca="1" si="4"/>
        <v>0.81012334034476163</v>
      </c>
    </row>
    <row r="86" spans="2:6" x14ac:dyDescent="0.4">
      <c r="B86">
        <f t="shared" si="3"/>
        <v>82</v>
      </c>
      <c r="C86" s="8">
        <v>1.391725057969373</v>
      </c>
      <c r="D86" s="31">
        <v>0.82813253542681542</v>
      </c>
      <c r="E86" s="18"/>
      <c r="F86" s="3">
        <f t="shared" ca="1" si="4"/>
        <v>0.81012334034476163</v>
      </c>
    </row>
    <row r="87" spans="2:6" x14ac:dyDescent="0.4">
      <c r="B87">
        <f t="shared" si="3"/>
        <v>83</v>
      </c>
      <c r="C87" s="8">
        <v>1.4873171773539515</v>
      </c>
      <c r="D87" s="31">
        <v>0.75728950468311784</v>
      </c>
      <c r="E87" s="18"/>
      <c r="F87" s="3">
        <f t="shared" ca="1" si="4"/>
        <v>0.81012334034476163</v>
      </c>
    </row>
    <row r="88" spans="2:6" x14ac:dyDescent="0.4">
      <c r="B88">
        <f t="shared" si="3"/>
        <v>84</v>
      </c>
      <c r="C88" s="8">
        <v>1.3519171900060223</v>
      </c>
      <c r="D88" s="31">
        <v>0.75848248154952524</v>
      </c>
      <c r="E88" s="18"/>
      <c r="F88" s="3">
        <f t="shared" ca="1" si="4"/>
        <v>0.81012334034476163</v>
      </c>
    </row>
    <row r="89" spans="2:6" x14ac:dyDescent="0.4">
      <c r="B89">
        <f t="shared" si="3"/>
        <v>85</v>
      </c>
      <c r="C89" s="8">
        <v>1.3767681196052584</v>
      </c>
      <c r="D89" s="31">
        <v>0.76437805618178234</v>
      </c>
      <c r="E89" s="18"/>
      <c r="F89" s="3">
        <f t="shared" ca="1" si="4"/>
        <v>0.81012334034476163</v>
      </c>
    </row>
    <row r="90" spans="2:6" x14ac:dyDescent="0.4">
      <c r="B90">
        <f t="shared" si="3"/>
        <v>86</v>
      </c>
      <c r="C90" s="8">
        <v>1.3511435822791147</v>
      </c>
      <c r="D90" s="31">
        <v>0.75449520037666362</v>
      </c>
      <c r="E90" s="18"/>
      <c r="F90" s="3">
        <f t="shared" ca="1" si="4"/>
        <v>0.81012334034476163</v>
      </c>
    </row>
    <row r="91" spans="2:6" x14ac:dyDescent="0.4">
      <c r="B91">
        <f t="shared" si="3"/>
        <v>87</v>
      </c>
      <c r="C91" s="8">
        <v>1.3230069708289665</v>
      </c>
      <c r="D91" s="31">
        <v>0.76443051272523954</v>
      </c>
      <c r="E91" s="18"/>
      <c r="F91" s="3">
        <f t="shared" ca="1" si="4"/>
        <v>0.81012334034476163</v>
      </c>
    </row>
    <row r="92" spans="2:6" x14ac:dyDescent="0.4">
      <c r="B92">
        <f t="shared" si="3"/>
        <v>88</v>
      </c>
      <c r="C92" s="8">
        <v>1.3318105782924619</v>
      </c>
      <c r="D92" s="31">
        <v>0.73788875314031155</v>
      </c>
      <c r="E92" s="18"/>
      <c r="F92" s="3">
        <f t="shared" ca="1" si="4"/>
        <v>0.81012334034476163</v>
      </c>
    </row>
    <row r="93" spans="2:6" x14ac:dyDescent="0.4">
      <c r="B93">
        <f t="shared" si="3"/>
        <v>89</v>
      </c>
      <c r="C93" s="8">
        <v>1.3383428905615853</v>
      </c>
      <c r="D93" s="31">
        <v>0.76779165150526718</v>
      </c>
      <c r="E93" s="18"/>
      <c r="F93" s="3">
        <f t="shared" ca="1" si="4"/>
        <v>0.81012334034476163</v>
      </c>
    </row>
    <row r="94" spans="2:6" x14ac:dyDescent="0.4">
      <c r="B94">
        <f t="shared" si="3"/>
        <v>90</v>
      </c>
      <c r="C94" s="8">
        <v>1.2427167945140756</v>
      </c>
      <c r="D94" s="31">
        <v>0.76295824783854127</v>
      </c>
      <c r="E94" s="18"/>
      <c r="F94" s="3">
        <f t="shared" ca="1" si="4"/>
        <v>0.81012334034476163</v>
      </c>
    </row>
    <row r="95" spans="2:6" x14ac:dyDescent="0.4">
      <c r="B95">
        <f t="shared" si="3"/>
        <v>91</v>
      </c>
      <c r="C95" s="8">
        <v>1.2816777407613453</v>
      </c>
      <c r="D95" s="31">
        <v>0.76112641618735344</v>
      </c>
      <c r="E95" s="18"/>
      <c r="F95" s="3">
        <f t="shared" ca="1" si="4"/>
        <v>0.81012334034476163</v>
      </c>
    </row>
    <row r="96" spans="2:6" x14ac:dyDescent="0.4">
      <c r="B96">
        <f t="shared" si="3"/>
        <v>92</v>
      </c>
      <c r="C96" s="8">
        <v>1.1931464614632259</v>
      </c>
      <c r="D96" s="31">
        <v>0.78845747505317543</v>
      </c>
      <c r="E96" s="18"/>
      <c r="F96" s="3">
        <f t="shared" ca="1" si="4"/>
        <v>0.81012334034476163</v>
      </c>
    </row>
    <row r="97" spans="2:6" x14ac:dyDescent="0.4">
      <c r="B97">
        <f t="shared" si="3"/>
        <v>93</v>
      </c>
      <c r="C97" s="8">
        <v>1.4120619477659502</v>
      </c>
      <c r="D97" s="31">
        <v>0.7579139274620077</v>
      </c>
      <c r="E97" s="18"/>
      <c r="F97" s="3">
        <f t="shared" ca="1" si="4"/>
        <v>0.81012334034476163</v>
      </c>
    </row>
    <row r="98" spans="2:6" x14ac:dyDescent="0.4">
      <c r="B98">
        <f t="shared" si="3"/>
        <v>94</v>
      </c>
      <c r="C98" s="8">
        <v>1.3169976043113305</v>
      </c>
      <c r="D98" s="31">
        <v>0.78622186706932351</v>
      </c>
      <c r="E98" s="18"/>
      <c r="F98" s="3">
        <f t="shared" ca="1" si="4"/>
        <v>0.81012334034476163</v>
      </c>
    </row>
    <row r="99" spans="2:6" x14ac:dyDescent="0.4">
      <c r="B99">
        <f t="shared" si="3"/>
        <v>95</v>
      </c>
      <c r="C99" s="8">
        <v>1.3734313194380121</v>
      </c>
      <c r="D99" s="31">
        <v>0.75035782521752603</v>
      </c>
      <c r="E99" s="18"/>
      <c r="F99" s="3">
        <f t="shared" ca="1" si="4"/>
        <v>0.81012334034476163</v>
      </c>
    </row>
    <row r="100" spans="2:6" x14ac:dyDescent="0.4">
      <c r="B100">
        <f t="shared" si="3"/>
        <v>96</v>
      </c>
      <c r="C100" s="8">
        <v>1.4310449003097188</v>
      </c>
      <c r="D100" s="31">
        <v>0.73066145838846741</v>
      </c>
      <c r="E100" s="18"/>
      <c r="F100" s="3">
        <f t="shared" ca="1" si="4"/>
        <v>0.81012334034476163</v>
      </c>
    </row>
    <row r="101" spans="2:6" x14ac:dyDescent="0.4">
      <c r="B101">
        <f t="shared" si="3"/>
        <v>97</v>
      </c>
      <c r="C101" s="8">
        <v>1.328197067300469</v>
      </c>
      <c r="D101" s="31">
        <v>0.76235507895384003</v>
      </c>
      <c r="E101" s="18"/>
      <c r="F101" s="3">
        <f t="shared" ca="1" si="4"/>
        <v>0.81012334034476163</v>
      </c>
    </row>
    <row r="102" spans="2:6" x14ac:dyDescent="0.4">
      <c r="B102">
        <f t="shared" si="3"/>
        <v>98</v>
      </c>
      <c r="C102" s="8">
        <v>1.2009314782240645</v>
      </c>
      <c r="D102" s="31">
        <v>0.71802778821709157</v>
      </c>
      <c r="E102" s="18"/>
      <c r="F102" s="3">
        <f t="shared" ca="1" si="4"/>
        <v>0.81012334034476163</v>
      </c>
    </row>
    <row r="103" spans="2:6" x14ac:dyDescent="0.4">
      <c r="B103">
        <f t="shared" si="3"/>
        <v>99</v>
      </c>
      <c r="C103" s="8">
        <v>1.3998652012258912</v>
      </c>
      <c r="D103" s="31">
        <v>0.71359268586763713</v>
      </c>
      <c r="E103" s="18"/>
      <c r="F103" s="3">
        <f t="shared" ca="1" si="4"/>
        <v>0.81012334034476163</v>
      </c>
    </row>
    <row r="104" spans="2:6" x14ac:dyDescent="0.4">
      <c r="B104">
        <f t="shared" si="3"/>
        <v>100</v>
      </c>
      <c r="C104" s="8">
        <v>1.4039122691609864</v>
      </c>
      <c r="D104" s="31">
        <v>0.73222936124006566</v>
      </c>
      <c r="E104" s="18"/>
      <c r="F104" s="3">
        <f t="shared" ca="1" si="4"/>
        <v>0.81012334034476163</v>
      </c>
    </row>
    <row r="105" spans="2:6" x14ac:dyDescent="0.4">
      <c r="B105">
        <f t="shared" si="3"/>
        <v>101</v>
      </c>
      <c r="C105" s="8">
        <v>1.3780793358847729</v>
      </c>
      <c r="D105" s="31">
        <v>0.71944005034032688</v>
      </c>
      <c r="E105" s="18"/>
      <c r="F105" s="3">
        <f t="shared" ca="1" si="4"/>
        <v>0.81012334034476163</v>
      </c>
    </row>
    <row r="106" spans="2:6" x14ac:dyDescent="0.4">
      <c r="B106">
        <f t="shared" si="3"/>
        <v>102</v>
      </c>
      <c r="C106" s="8">
        <v>1.5002001222337018</v>
      </c>
      <c r="D106" s="31">
        <v>0.73918654814388196</v>
      </c>
      <c r="E106" s="18"/>
      <c r="F106" s="3">
        <f t="shared" ca="1" si="4"/>
        <v>0.81012334034476163</v>
      </c>
    </row>
    <row r="107" spans="2:6" x14ac:dyDescent="0.4">
      <c r="B107">
        <f t="shared" si="3"/>
        <v>103</v>
      </c>
      <c r="C107" s="8">
        <v>1.4762155529032981</v>
      </c>
      <c r="D107" s="31">
        <v>0.76337205923684759</v>
      </c>
      <c r="E107" s="18"/>
      <c r="F107" s="3">
        <f t="shared" ca="1" si="4"/>
        <v>0.81012334034476163</v>
      </c>
    </row>
    <row r="108" spans="2:6" x14ac:dyDescent="0.4">
      <c r="B108">
        <f t="shared" si="3"/>
        <v>104</v>
      </c>
      <c r="C108" s="8">
        <v>1.7139943292387296</v>
      </c>
      <c r="D108" s="31">
        <v>0.79583681611806734</v>
      </c>
      <c r="E108" s="18"/>
      <c r="F108" s="3">
        <f t="shared" ca="1" si="4"/>
        <v>0.81012334034476163</v>
      </c>
    </row>
    <row r="109" spans="2:6" x14ac:dyDescent="0.4">
      <c r="B109">
        <f t="shared" si="3"/>
        <v>105</v>
      </c>
      <c r="C109" s="8">
        <v>1.8222192778784385</v>
      </c>
      <c r="D109" s="31">
        <v>0.8033073565363571</v>
      </c>
      <c r="E109" s="18"/>
      <c r="F109" s="3">
        <f t="shared" ca="1" si="4"/>
        <v>0.81012334034476163</v>
      </c>
    </row>
    <row r="110" spans="2:6" x14ac:dyDescent="0.4">
      <c r="B110">
        <f t="shared" si="3"/>
        <v>106</v>
      </c>
      <c r="C110" s="8">
        <v>1.9110218530772998</v>
      </c>
      <c r="D110" s="31">
        <v>0.81334130347854616</v>
      </c>
      <c r="E110" s="18"/>
      <c r="F110" s="3">
        <f t="shared" ca="1" si="4"/>
        <v>0.81012334034476163</v>
      </c>
    </row>
    <row r="111" spans="2:6" x14ac:dyDescent="0.4">
      <c r="B111">
        <f t="shared" si="3"/>
        <v>107</v>
      </c>
      <c r="C111" s="8">
        <v>1.7318931465051066</v>
      </c>
      <c r="D111" s="31">
        <v>0.80490518262697441</v>
      </c>
      <c r="E111" s="18"/>
      <c r="F111" s="3">
        <f t="shared" ca="1" si="4"/>
        <v>0.81012334034476163</v>
      </c>
    </row>
    <row r="112" spans="2:6" x14ac:dyDescent="0.4">
      <c r="B112">
        <f t="shared" si="3"/>
        <v>108</v>
      </c>
      <c r="C112" s="8">
        <v>1.7326933402371183</v>
      </c>
      <c r="D112" s="31">
        <v>0.84737330466279381</v>
      </c>
      <c r="E112" s="18"/>
      <c r="F112" s="3">
        <f t="shared" ca="1" si="4"/>
        <v>0.81012334034476163</v>
      </c>
    </row>
    <row r="113" spans="2:6" x14ac:dyDescent="0.4">
      <c r="B113">
        <f t="shared" si="3"/>
        <v>109</v>
      </c>
      <c r="C113" s="8">
        <v>2.1101114168093975</v>
      </c>
      <c r="D113" s="31">
        <v>0.81820842645557601</v>
      </c>
      <c r="E113" s="18"/>
      <c r="F113" s="3">
        <f t="shared" ca="1" si="4"/>
        <v>0.81012334034476163</v>
      </c>
    </row>
    <row r="114" spans="2:6" x14ac:dyDescent="0.4">
      <c r="B114">
        <f t="shared" si="3"/>
        <v>110</v>
      </c>
      <c r="C114" s="8">
        <v>2.1086754781256816</v>
      </c>
      <c r="D114" s="31">
        <v>0.88830808191029575</v>
      </c>
      <c r="E114" s="18"/>
      <c r="F114" s="3">
        <f t="shared" ca="1" si="4"/>
        <v>0.81012334034476163</v>
      </c>
    </row>
    <row r="115" spans="2:6" x14ac:dyDescent="0.4">
      <c r="B115">
        <f t="shared" si="3"/>
        <v>111</v>
      </c>
      <c r="C115" s="8">
        <v>2.0410665740329423</v>
      </c>
      <c r="D115" s="31">
        <v>0.87775094974919288</v>
      </c>
      <c r="E115" s="18"/>
      <c r="F115" s="3">
        <f t="shared" ca="1" si="4"/>
        <v>0.81012334034476163</v>
      </c>
    </row>
    <row r="116" spans="2:6" x14ac:dyDescent="0.4">
      <c r="B116">
        <f t="shared" si="3"/>
        <v>112</v>
      </c>
      <c r="C116" s="8">
        <v>2.0651802660692913</v>
      </c>
      <c r="D116" s="31">
        <v>0.83902940648432445</v>
      </c>
      <c r="E116" s="18"/>
      <c r="F116" s="3">
        <f t="shared" ca="1" si="4"/>
        <v>0.81012334034476163</v>
      </c>
    </row>
    <row r="117" spans="2:6" x14ac:dyDescent="0.4">
      <c r="B117">
        <f t="shared" si="3"/>
        <v>113</v>
      </c>
      <c r="C117" s="8">
        <v>2.1421294283966654</v>
      </c>
      <c r="D117" s="31">
        <v>0.87750309427409956</v>
      </c>
      <c r="E117" s="18"/>
      <c r="F117" s="3">
        <f t="shared" ca="1" si="4"/>
        <v>0.81012334034476163</v>
      </c>
    </row>
    <row r="118" spans="2:6" x14ac:dyDescent="0.4">
      <c r="B118">
        <f t="shared" si="3"/>
        <v>114</v>
      </c>
      <c r="C118" s="8">
        <v>1.9694395622524188</v>
      </c>
      <c r="D118" s="31">
        <v>0.87900651584744005</v>
      </c>
      <c r="E118" s="18"/>
      <c r="F118" s="3">
        <f t="shared" ca="1" si="4"/>
        <v>0.81012334034476163</v>
      </c>
    </row>
    <row r="119" spans="2:6" x14ac:dyDescent="0.4">
      <c r="B119">
        <f t="shared" si="3"/>
        <v>115</v>
      </c>
      <c r="C119" s="8">
        <v>2.0199206012547366</v>
      </c>
      <c r="D119" s="31">
        <v>0.87721269016667613</v>
      </c>
      <c r="E119" s="18"/>
      <c r="F119" s="3">
        <f t="shared" ca="1" si="4"/>
        <v>0.81012334034476163</v>
      </c>
    </row>
    <row r="120" spans="2:6" x14ac:dyDescent="0.4">
      <c r="B120">
        <f t="shared" si="3"/>
        <v>116</v>
      </c>
      <c r="C120" s="8">
        <v>2.3840186934556273</v>
      </c>
      <c r="D120" s="31">
        <v>0.88797232128898118</v>
      </c>
      <c r="E120" s="18"/>
      <c r="F120" s="3">
        <f t="shared" ca="1" si="4"/>
        <v>0.81012334034476163</v>
      </c>
    </row>
    <row r="121" spans="2:6" x14ac:dyDescent="0.4">
      <c r="B121">
        <f t="shared" si="3"/>
        <v>117</v>
      </c>
      <c r="C121" s="8">
        <v>2.4818123632685478</v>
      </c>
      <c r="D121" s="31">
        <v>0.86892987663965626</v>
      </c>
      <c r="E121" s="18"/>
      <c r="F121" s="3">
        <f t="shared" ca="1" si="4"/>
        <v>0.81012334034476163</v>
      </c>
    </row>
    <row r="122" spans="2:6" x14ac:dyDescent="0.4">
      <c r="B122">
        <f t="shared" si="3"/>
        <v>118</v>
      </c>
      <c r="C122" s="8">
        <v>2.4198801356019626</v>
      </c>
      <c r="D122" s="31">
        <v>0.87879224999204864</v>
      </c>
      <c r="E122" s="18"/>
      <c r="F122" s="3">
        <f t="shared" ca="1" si="4"/>
        <v>0.81012334034476163</v>
      </c>
    </row>
    <row r="123" spans="2:6" x14ac:dyDescent="0.4">
      <c r="B123">
        <f t="shared" si="3"/>
        <v>119</v>
      </c>
      <c r="C123" s="8">
        <v>2.3383181010894321</v>
      </c>
      <c r="D123" s="31">
        <v>0.87612211573997656</v>
      </c>
      <c r="E123" s="18"/>
      <c r="F123" s="3">
        <f t="shared" ca="1" si="4"/>
        <v>0.81012334034476163</v>
      </c>
    </row>
    <row r="124" spans="2:6" x14ac:dyDescent="0.4">
      <c r="B124">
        <f t="shared" si="3"/>
        <v>120</v>
      </c>
      <c r="C124" s="8">
        <v>2.3780235297906525</v>
      </c>
      <c r="D124" s="31">
        <v>0.91373970627180756</v>
      </c>
      <c r="E124" s="18"/>
      <c r="F124" s="3">
        <f t="shared" ca="1" si="4"/>
        <v>0.81012334034476163</v>
      </c>
    </row>
    <row r="125" spans="2:6" x14ac:dyDescent="0.4">
      <c r="B125">
        <f t="shared" si="3"/>
        <v>121</v>
      </c>
      <c r="C125" s="8">
        <v>2.4304710228464508</v>
      </c>
      <c r="D125" s="31">
        <v>0.94457169834400134</v>
      </c>
      <c r="E125" s="18"/>
      <c r="F125" s="3">
        <f t="shared" ca="1" si="4"/>
        <v>0.81012334034476163</v>
      </c>
    </row>
    <row r="126" spans="2:6" x14ac:dyDescent="0.4">
      <c r="B126">
        <f t="shared" si="3"/>
        <v>122</v>
      </c>
      <c r="C126" s="8">
        <v>2.4935889283539381</v>
      </c>
      <c r="D126" s="31">
        <v>0.95486604667509845</v>
      </c>
      <c r="E126" s="18"/>
      <c r="F126" s="3">
        <f t="shared" ca="1" si="4"/>
        <v>0.81012334034476163</v>
      </c>
    </row>
    <row r="127" spans="2:6" x14ac:dyDescent="0.4">
      <c r="B127">
        <f t="shared" si="3"/>
        <v>123</v>
      </c>
      <c r="C127" s="8">
        <v>2.5199947133019598</v>
      </c>
      <c r="D127" s="31">
        <v>0.92265848368045789</v>
      </c>
      <c r="E127" s="18"/>
      <c r="F127" s="3">
        <f t="shared" ca="1" si="4"/>
        <v>0.81012334034476163</v>
      </c>
    </row>
    <row r="128" spans="2:6" x14ac:dyDescent="0.4">
      <c r="B128">
        <f t="shared" si="3"/>
        <v>124</v>
      </c>
      <c r="C128" s="8">
        <v>2.6004610583172978</v>
      </c>
      <c r="D128" s="31">
        <v>0.85988520127200085</v>
      </c>
      <c r="E128" s="18"/>
      <c r="F128" s="3">
        <f t="shared" ca="1" si="4"/>
        <v>0.81012334034476163</v>
      </c>
    </row>
    <row r="129" spans="2:6" x14ac:dyDescent="0.4">
      <c r="B129">
        <f t="shared" si="3"/>
        <v>125</v>
      </c>
      <c r="C129" s="8">
        <v>2.5989846779381924</v>
      </c>
      <c r="D129" s="31">
        <v>0.86579735941568514</v>
      </c>
      <c r="E129" s="18"/>
      <c r="F129" s="3">
        <f t="shared" ca="1" si="4"/>
        <v>0.81012334034476163</v>
      </c>
    </row>
    <row r="130" spans="2:6" x14ac:dyDescent="0.4">
      <c r="B130">
        <f t="shared" si="3"/>
        <v>126</v>
      </c>
      <c r="C130" s="8">
        <v>2.3208792082193206</v>
      </c>
      <c r="D130" s="31">
        <v>0.91184444506658235</v>
      </c>
      <c r="E130" s="18"/>
      <c r="F130" s="3">
        <f t="shared" ca="1" si="4"/>
        <v>0.81012334034476163</v>
      </c>
    </row>
    <row r="131" spans="2:6" x14ac:dyDescent="0.4">
      <c r="B131">
        <f t="shared" si="3"/>
        <v>127</v>
      </c>
      <c r="C131" s="8">
        <v>2.2664027347991236</v>
      </c>
      <c r="D131" s="31">
        <v>0.93803221576134832</v>
      </c>
      <c r="E131" s="18"/>
      <c r="F131" s="3">
        <f t="shared" ca="1" si="4"/>
        <v>0.81012334034476163</v>
      </c>
    </row>
    <row r="132" spans="2:6" x14ac:dyDescent="0.4">
      <c r="B132">
        <f t="shared" si="3"/>
        <v>128</v>
      </c>
      <c r="C132" s="8">
        <v>2.239632596353927</v>
      </c>
      <c r="D132" s="31">
        <v>0.9717474071701</v>
      </c>
      <c r="E132" s="18"/>
      <c r="F132" s="3">
        <f t="shared" ca="1" si="4"/>
        <v>0.81012334034476163</v>
      </c>
    </row>
    <row r="133" spans="2:6" x14ac:dyDescent="0.4">
      <c r="B133">
        <f t="shared" si="3"/>
        <v>129</v>
      </c>
      <c r="C133" s="8">
        <v>2.0444732670892649</v>
      </c>
      <c r="D133" s="31">
        <v>0.96130104695371288</v>
      </c>
      <c r="E133" s="18"/>
      <c r="F133" s="3">
        <f t="shared" ca="1" si="4"/>
        <v>0.81012334034476163</v>
      </c>
    </row>
    <row r="134" spans="2:6" x14ac:dyDescent="0.4">
      <c r="B134">
        <f t="shared" si="3"/>
        <v>130</v>
      </c>
      <c r="C134" s="8">
        <v>2.1161052530934858</v>
      </c>
      <c r="D134" s="31">
        <v>0.91764350042337495</v>
      </c>
      <c r="E134" s="18"/>
      <c r="F134" s="3">
        <f t="shared" ca="1" si="4"/>
        <v>0.81012334034476163</v>
      </c>
    </row>
    <row r="135" spans="2:6" x14ac:dyDescent="0.4">
      <c r="B135">
        <f t="shared" ref="B135:B198" si="5">B134+1</f>
        <v>131</v>
      </c>
      <c r="C135" s="8">
        <v>2.1088099911829654</v>
      </c>
      <c r="D135" s="31">
        <v>0.92746146559468068</v>
      </c>
      <c r="E135" s="18"/>
      <c r="F135" s="3">
        <f t="shared" ref="F135:F198" ca="1" si="6">F134</f>
        <v>0.81012334034476163</v>
      </c>
    </row>
    <row r="136" spans="2:6" x14ac:dyDescent="0.4">
      <c r="B136">
        <f t="shared" si="5"/>
        <v>132</v>
      </c>
      <c r="C136" s="8">
        <v>2.15547379455808</v>
      </c>
      <c r="D136" s="31">
        <v>0.90875411633689285</v>
      </c>
      <c r="E136" s="18"/>
      <c r="F136" s="3">
        <f t="shared" ca="1" si="6"/>
        <v>0.81012334034476163</v>
      </c>
    </row>
    <row r="137" spans="2:6" x14ac:dyDescent="0.4">
      <c r="B137">
        <f t="shared" si="5"/>
        <v>133</v>
      </c>
      <c r="C137" s="8">
        <v>2.1654027438265122</v>
      </c>
      <c r="D137" s="31">
        <v>0.85541912181813284</v>
      </c>
      <c r="E137" s="18"/>
      <c r="F137" s="3">
        <f t="shared" ca="1" si="6"/>
        <v>0.81012334034476163</v>
      </c>
    </row>
    <row r="138" spans="2:6" x14ac:dyDescent="0.4">
      <c r="B138">
        <f t="shared" si="5"/>
        <v>134</v>
      </c>
      <c r="C138" s="8">
        <v>2.1621673854987553</v>
      </c>
      <c r="D138" s="31">
        <v>0.86929652345195296</v>
      </c>
      <c r="E138" s="18"/>
      <c r="F138" s="3">
        <f t="shared" ca="1" si="6"/>
        <v>0.81012334034476163</v>
      </c>
    </row>
    <row r="139" spans="2:6" x14ac:dyDescent="0.4">
      <c r="B139">
        <f t="shared" si="5"/>
        <v>135</v>
      </c>
      <c r="C139" s="8">
        <v>2.2935359697773943</v>
      </c>
      <c r="D139" s="31">
        <v>0.87686521164387798</v>
      </c>
      <c r="E139" s="18"/>
      <c r="F139" s="3">
        <f t="shared" ca="1" si="6"/>
        <v>0.81012334034476163</v>
      </c>
    </row>
    <row r="140" spans="2:6" x14ac:dyDescent="0.4">
      <c r="B140">
        <f t="shared" si="5"/>
        <v>136</v>
      </c>
      <c r="C140" s="8">
        <v>2.2759901139476231</v>
      </c>
      <c r="D140" s="31">
        <v>0.87686521164387798</v>
      </c>
      <c r="E140" s="18"/>
      <c r="F140" s="3">
        <f t="shared" ca="1" si="6"/>
        <v>0.81012334034476163</v>
      </c>
    </row>
    <row r="141" spans="2:6" x14ac:dyDescent="0.4">
      <c r="B141">
        <f t="shared" si="5"/>
        <v>137</v>
      </c>
      <c r="C141" s="8">
        <v>2.2527925846265191</v>
      </c>
      <c r="D141" s="31">
        <v>0.91316687011684339</v>
      </c>
      <c r="E141" s="18"/>
      <c r="F141" s="3">
        <f t="shared" ca="1" si="6"/>
        <v>0.81012334034476163</v>
      </c>
    </row>
    <row r="142" spans="2:6" x14ac:dyDescent="0.4">
      <c r="B142">
        <f t="shared" si="5"/>
        <v>138</v>
      </c>
      <c r="C142" s="8">
        <v>2.2344568411842038</v>
      </c>
      <c r="D142" s="31">
        <v>0.88603310470126684</v>
      </c>
      <c r="E142" s="18"/>
      <c r="F142" s="3">
        <f t="shared" ca="1" si="6"/>
        <v>0.81012334034476163</v>
      </c>
    </row>
    <row r="143" spans="2:6" x14ac:dyDescent="0.4">
      <c r="B143">
        <f t="shared" si="5"/>
        <v>139</v>
      </c>
      <c r="C143" s="8">
        <v>2.3577213485044646</v>
      </c>
      <c r="D143" s="31">
        <v>0.87394238609809993</v>
      </c>
      <c r="E143" s="18"/>
      <c r="F143" s="3">
        <f t="shared" ca="1" si="6"/>
        <v>0.81012334034476163</v>
      </c>
    </row>
    <row r="144" spans="2:6" x14ac:dyDescent="0.4">
      <c r="B144">
        <f t="shared" si="5"/>
        <v>140</v>
      </c>
      <c r="C144" s="8">
        <v>2.4800148663620742</v>
      </c>
      <c r="D144" s="31">
        <v>0.86538313441734172</v>
      </c>
      <c r="E144" s="18"/>
      <c r="F144" s="3">
        <f t="shared" ca="1" si="6"/>
        <v>0.81012334034476163</v>
      </c>
    </row>
    <row r="145" spans="2:6" x14ac:dyDescent="0.4">
      <c r="B145">
        <f t="shared" si="5"/>
        <v>141</v>
      </c>
      <c r="C145" s="8">
        <v>2.427811727695274</v>
      </c>
      <c r="D145" s="31">
        <v>0.92415659863115329</v>
      </c>
      <c r="E145" s="18"/>
      <c r="F145" s="3">
        <f t="shared" ca="1" si="6"/>
        <v>0.81012334034476163</v>
      </c>
    </row>
    <row r="146" spans="2:6" x14ac:dyDescent="0.4">
      <c r="B146">
        <f t="shared" si="5"/>
        <v>142</v>
      </c>
      <c r="C146" s="8">
        <v>2.4415662653358923</v>
      </c>
      <c r="D146" s="31">
        <v>0.932806348368729</v>
      </c>
      <c r="E146" s="18"/>
      <c r="F146" s="3">
        <f t="shared" ca="1" si="6"/>
        <v>0.81012334034476163</v>
      </c>
    </row>
    <row r="147" spans="2:6" x14ac:dyDescent="0.4">
      <c r="B147">
        <f t="shared" si="5"/>
        <v>143</v>
      </c>
      <c r="C147" s="8">
        <v>2.4011456770090502</v>
      </c>
      <c r="D147" s="31">
        <v>0.87877477957337757</v>
      </c>
      <c r="E147" s="18"/>
      <c r="F147" s="3">
        <f t="shared" ca="1" si="6"/>
        <v>0.81012334034476163</v>
      </c>
    </row>
    <row r="148" spans="2:6" x14ac:dyDescent="0.4">
      <c r="B148">
        <f t="shared" si="5"/>
        <v>144</v>
      </c>
      <c r="C148" s="8">
        <v>2.2181642947741405</v>
      </c>
      <c r="D148" s="31">
        <v>0.87591021618685749</v>
      </c>
      <c r="E148" s="18"/>
      <c r="F148" s="3">
        <f t="shared" ca="1" si="6"/>
        <v>0.81012334034476163</v>
      </c>
    </row>
    <row r="149" spans="2:6" x14ac:dyDescent="0.4">
      <c r="B149">
        <f t="shared" si="5"/>
        <v>145</v>
      </c>
      <c r="C149" s="8">
        <v>2.1064969255982282</v>
      </c>
      <c r="D149" s="31">
        <v>0.8338427448964203</v>
      </c>
      <c r="E149" s="18"/>
      <c r="F149" s="3">
        <f t="shared" ca="1" si="6"/>
        <v>0.81012334034476163</v>
      </c>
    </row>
    <row r="150" spans="2:6" x14ac:dyDescent="0.4">
      <c r="B150">
        <f t="shared" si="5"/>
        <v>146</v>
      </c>
      <c r="C150" s="8">
        <v>2.1842073941221551</v>
      </c>
      <c r="D150" s="31">
        <v>0.85659371777999516</v>
      </c>
      <c r="E150" s="18"/>
      <c r="F150" s="3">
        <f t="shared" ca="1" si="6"/>
        <v>0.81012334034476163</v>
      </c>
    </row>
    <row r="151" spans="2:6" x14ac:dyDescent="0.4">
      <c r="B151">
        <f t="shared" si="5"/>
        <v>147</v>
      </c>
      <c r="C151" s="8">
        <v>1.9650046009750328</v>
      </c>
      <c r="D151" s="31">
        <v>0.85659371777999516</v>
      </c>
      <c r="E151" s="18"/>
      <c r="F151" s="3">
        <f t="shared" ca="1" si="6"/>
        <v>0.81012334034476163</v>
      </c>
    </row>
    <row r="152" spans="2:6" x14ac:dyDescent="0.4">
      <c r="B152">
        <f t="shared" si="5"/>
        <v>148</v>
      </c>
      <c r="C152" s="8">
        <v>2.0200771057835101</v>
      </c>
      <c r="D152" s="31">
        <v>0.81010902651489713</v>
      </c>
      <c r="E152" s="18"/>
      <c r="F152" s="3">
        <f t="shared" ca="1" si="6"/>
        <v>0.81012334034476163</v>
      </c>
    </row>
    <row r="153" spans="2:6" x14ac:dyDescent="0.4">
      <c r="B153">
        <f t="shared" si="5"/>
        <v>149</v>
      </c>
      <c r="C153" s="8">
        <v>2.0378285684626132</v>
      </c>
      <c r="D153" s="31">
        <v>0.82492414747157827</v>
      </c>
      <c r="E153" s="18"/>
      <c r="F153" s="3">
        <f t="shared" ca="1" si="6"/>
        <v>0.81012334034476163</v>
      </c>
    </row>
    <row r="154" spans="2:6" x14ac:dyDescent="0.4">
      <c r="B154">
        <f t="shared" si="5"/>
        <v>150</v>
      </c>
      <c r="C154" s="8">
        <v>2.0378285684626132</v>
      </c>
      <c r="D154" s="31">
        <v>0.80133203577018497</v>
      </c>
      <c r="E154" s="18"/>
      <c r="F154" s="3">
        <f t="shared" ca="1" si="6"/>
        <v>0.81012334034476163</v>
      </c>
    </row>
    <row r="155" spans="2:6" x14ac:dyDescent="0.4">
      <c r="B155">
        <f t="shared" si="5"/>
        <v>151</v>
      </c>
      <c r="C155" s="8">
        <v>2.0083464568958878</v>
      </c>
      <c r="D155" s="31">
        <v>0.80133203577018497</v>
      </c>
      <c r="E155" s="18"/>
      <c r="F155" s="3">
        <f t="shared" ca="1" si="6"/>
        <v>0.81012334034476163</v>
      </c>
    </row>
    <row r="156" spans="2:6" x14ac:dyDescent="0.4">
      <c r="B156">
        <f t="shared" si="5"/>
        <v>152</v>
      </c>
      <c r="C156" s="8">
        <v>1.8581541661261949</v>
      </c>
      <c r="D156" s="31">
        <v>0.80399011473909265</v>
      </c>
      <c r="E156" s="18"/>
      <c r="F156" s="3">
        <f t="shared" ca="1" si="6"/>
        <v>0.81012334034476163</v>
      </c>
    </row>
    <row r="157" spans="2:6" x14ac:dyDescent="0.4">
      <c r="B157">
        <f t="shared" si="5"/>
        <v>153</v>
      </c>
      <c r="C157" s="8">
        <v>1.6844059228735961</v>
      </c>
      <c r="D157" s="31">
        <v>0.80931850331794841</v>
      </c>
      <c r="E157" s="18"/>
      <c r="F157" s="3">
        <f t="shared" ca="1" si="6"/>
        <v>0.81012334034476163</v>
      </c>
    </row>
    <row r="158" spans="2:6" x14ac:dyDescent="0.4">
      <c r="B158">
        <f t="shared" si="5"/>
        <v>154</v>
      </c>
      <c r="C158" s="8">
        <v>1.805144873495363</v>
      </c>
      <c r="D158" s="31">
        <v>0.81161558627190411</v>
      </c>
      <c r="E158" s="18"/>
      <c r="F158" s="3">
        <f t="shared" ca="1" si="6"/>
        <v>0.81012334034476163</v>
      </c>
    </row>
    <row r="159" spans="2:6" x14ac:dyDescent="0.4">
      <c r="B159">
        <f t="shared" si="5"/>
        <v>155</v>
      </c>
      <c r="C159" s="8">
        <v>1.691503578761548</v>
      </c>
      <c r="D159" s="31">
        <v>0.81161558627190411</v>
      </c>
      <c r="E159" s="18"/>
      <c r="F159" s="3">
        <f t="shared" ca="1" si="6"/>
        <v>0.81012334034476163</v>
      </c>
    </row>
    <row r="160" spans="2:6" x14ac:dyDescent="0.4">
      <c r="B160">
        <f t="shared" si="5"/>
        <v>156</v>
      </c>
      <c r="C160" s="8">
        <v>1.6303965932236473</v>
      </c>
      <c r="D160" s="31">
        <v>0.81161558627190411</v>
      </c>
      <c r="E160" s="18"/>
      <c r="F160" s="3">
        <f t="shared" ca="1" si="6"/>
        <v>0.81012334034476163</v>
      </c>
    </row>
    <row r="161" spans="2:6" x14ac:dyDescent="0.4">
      <c r="B161">
        <f t="shared" si="5"/>
        <v>157</v>
      </c>
      <c r="C161" s="8">
        <v>1.6665185298434535</v>
      </c>
      <c r="D161" s="31">
        <v>0.80544081832130954</v>
      </c>
      <c r="E161" s="18"/>
      <c r="F161" s="3">
        <f t="shared" ca="1" si="6"/>
        <v>0.81012334034476163</v>
      </c>
    </row>
    <row r="162" spans="2:6" x14ac:dyDescent="0.4">
      <c r="B162">
        <f t="shared" si="5"/>
        <v>158</v>
      </c>
      <c r="C162" s="8">
        <v>1.5437979337233543</v>
      </c>
      <c r="D162" s="31">
        <v>0.81390392551919111</v>
      </c>
      <c r="E162" s="18"/>
      <c r="F162" s="3">
        <f t="shared" ca="1" si="6"/>
        <v>0.81012334034476163</v>
      </c>
    </row>
    <row r="163" spans="2:6" x14ac:dyDescent="0.4">
      <c r="B163">
        <f t="shared" si="5"/>
        <v>159</v>
      </c>
      <c r="C163" s="8">
        <v>1.4813956272726969</v>
      </c>
      <c r="D163" s="31">
        <v>0.82116957879872965</v>
      </c>
      <c r="E163" s="18"/>
      <c r="F163" s="3">
        <f t="shared" ca="1" si="6"/>
        <v>0.81012334034476163</v>
      </c>
    </row>
    <row r="164" spans="2:6" x14ac:dyDescent="0.4">
      <c r="B164">
        <f t="shared" si="5"/>
        <v>160</v>
      </c>
      <c r="C164" s="8">
        <v>1.5376667819320309</v>
      </c>
      <c r="D164" s="31">
        <v>0.83164764393939472</v>
      </c>
      <c r="E164" s="18"/>
      <c r="F164" s="3">
        <f t="shared" ca="1" si="6"/>
        <v>0.81012334034476163</v>
      </c>
    </row>
    <row r="165" spans="2:6" x14ac:dyDescent="0.4">
      <c r="B165">
        <f t="shared" si="5"/>
        <v>161</v>
      </c>
      <c r="C165" s="8">
        <v>1.5123345383683375</v>
      </c>
      <c r="D165" s="31">
        <v>0.82004986601315011</v>
      </c>
      <c r="E165" s="18"/>
      <c r="F165" s="3">
        <f t="shared" ca="1" si="6"/>
        <v>0.81012334034476163</v>
      </c>
    </row>
    <row r="166" spans="2:6" x14ac:dyDescent="0.4">
      <c r="B166">
        <f t="shared" si="5"/>
        <v>162</v>
      </c>
      <c r="C166" s="8">
        <v>1.5043755476609526</v>
      </c>
      <c r="D166" s="31">
        <v>0.87229883235760552</v>
      </c>
      <c r="E166" s="18"/>
      <c r="F166" s="3">
        <f t="shared" ca="1" si="6"/>
        <v>0.81012334034476163</v>
      </c>
    </row>
    <row r="167" spans="2:6" x14ac:dyDescent="0.4">
      <c r="B167">
        <f t="shared" si="5"/>
        <v>163</v>
      </c>
      <c r="C167" s="8">
        <v>1.4987415938731461</v>
      </c>
      <c r="D167" s="31">
        <v>0.89342689692655464</v>
      </c>
      <c r="E167" s="18"/>
      <c r="F167" s="3">
        <f t="shared" ca="1" si="6"/>
        <v>0.81012334034476163</v>
      </c>
    </row>
    <row r="168" spans="2:6" x14ac:dyDescent="0.4">
      <c r="B168">
        <f t="shared" si="5"/>
        <v>164</v>
      </c>
      <c r="C168" s="8">
        <v>1.4788400844672611</v>
      </c>
      <c r="D168" s="31">
        <v>0.88978406431398516</v>
      </c>
      <c r="E168" s="18"/>
      <c r="F168" s="3">
        <f t="shared" ca="1" si="6"/>
        <v>0.81012334034476163</v>
      </c>
    </row>
    <row r="169" spans="2:6" x14ac:dyDescent="0.4">
      <c r="B169">
        <f t="shared" si="5"/>
        <v>165</v>
      </c>
      <c r="C169" s="8">
        <v>1.4916323096024877</v>
      </c>
      <c r="D169" s="31">
        <v>0.89096914263381932</v>
      </c>
      <c r="E169" s="18"/>
      <c r="F169" s="3">
        <f t="shared" ca="1" si="6"/>
        <v>0.81012334034476163</v>
      </c>
    </row>
    <row r="170" spans="2:6" x14ac:dyDescent="0.4">
      <c r="B170">
        <f t="shared" si="5"/>
        <v>166</v>
      </c>
      <c r="C170" s="8">
        <v>1.4862458663963389</v>
      </c>
      <c r="D170" s="31">
        <v>0.85319270771865408</v>
      </c>
      <c r="E170" s="18"/>
      <c r="F170" s="3">
        <f t="shared" ca="1" si="6"/>
        <v>0.81012334034476163</v>
      </c>
    </row>
    <row r="171" spans="2:6" x14ac:dyDescent="0.4">
      <c r="B171">
        <f t="shared" si="5"/>
        <v>167</v>
      </c>
      <c r="C171" s="8">
        <v>1.5938307684763156</v>
      </c>
      <c r="D171" s="31">
        <v>0.85319270771865408</v>
      </c>
      <c r="E171" s="18"/>
      <c r="F171" s="3">
        <f t="shared" ca="1" si="6"/>
        <v>0.81012334034476163</v>
      </c>
    </row>
    <row r="172" spans="2:6" x14ac:dyDescent="0.4">
      <c r="B172">
        <f t="shared" si="5"/>
        <v>168</v>
      </c>
      <c r="C172" s="8">
        <v>1.5887379338568661</v>
      </c>
      <c r="D172" s="31">
        <v>0.81189647954927135</v>
      </c>
      <c r="E172" s="18"/>
      <c r="F172" s="3">
        <f t="shared" ca="1" si="6"/>
        <v>0.81012334034476163</v>
      </c>
    </row>
    <row r="173" spans="2:6" x14ac:dyDescent="0.4">
      <c r="B173">
        <f t="shared" si="5"/>
        <v>169</v>
      </c>
      <c r="C173" s="8">
        <v>1.6132994984870277</v>
      </c>
      <c r="D173" s="31">
        <v>0.81197351499650883</v>
      </c>
      <c r="E173" s="18"/>
      <c r="F173" s="3">
        <f t="shared" ca="1" si="6"/>
        <v>0.81012334034476163</v>
      </c>
    </row>
    <row r="174" spans="2:6" x14ac:dyDescent="0.4">
      <c r="B174">
        <f t="shared" si="5"/>
        <v>170</v>
      </c>
      <c r="C174" s="8">
        <v>1.6244770180925525</v>
      </c>
      <c r="D174" s="31">
        <v>0.86366465678747306</v>
      </c>
      <c r="E174" s="18"/>
      <c r="F174" s="3">
        <f t="shared" ca="1" si="6"/>
        <v>0.81012334034476163</v>
      </c>
    </row>
    <row r="175" spans="2:6" x14ac:dyDescent="0.4">
      <c r="B175">
        <f t="shared" si="5"/>
        <v>171</v>
      </c>
      <c r="C175" s="8">
        <v>1.6082089749615793</v>
      </c>
      <c r="D175" s="31">
        <v>0.85126291840234902</v>
      </c>
      <c r="E175" s="18"/>
      <c r="F175" s="3">
        <f t="shared" ca="1" si="6"/>
        <v>0.81012334034476163</v>
      </c>
    </row>
    <row r="176" spans="2:6" x14ac:dyDescent="0.4">
      <c r="B176">
        <f t="shared" si="5"/>
        <v>172</v>
      </c>
      <c r="C176" s="8">
        <v>1.6347971215740809</v>
      </c>
      <c r="D176" s="31">
        <v>0.813551906807787</v>
      </c>
      <c r="E176" s="18"/>
      <c r="F176" s="3">
        <f t="shared" ca="1" si="6"/>
        <v>0.81012334034476163</v>
      </c>
    </row>
    <row r="177" spans="2:6" x14ac:dyDescent="0.4">
      <c r="B177">
        <f t="shared" si="5"/>
        <v>173</v>
      </c>
      <c r="C177" s="8">
        <v>1.6306475874419331</v>
      </c>
      <c r="D177" s="31">
        <v>0.84893175490453165</v>
      </c>
      <c r="E177" s="18"/>
      <c r="F177" s="3">
        <f t="shared" ca="1" si="6"/>
        <v>0.81012334034476163</v>
      </c>
    </row>
    <row r="178" spans="2:6" x14ac:dyDescent="0.4">
      <c r="B178">
        <f t="shared" si="5"/>
        <v>174</v>
      </c>
      <c r="C178" s="8">
        <v>1.6044944901840523</v>
      </c>
      <c r="D178" s="31">
        <v>0.83220109797236996</v>
      </c>
      <c r="E178" s="18"/>
      <c r="F178" s="3">
        <f t="shared" ca="1" si="6"/>
        <v>0.81012334034476163</v>
      </c>
    </row>
    <row r="179" spans="2:6" x14ac:dyDescent="0.4">
      <c r="B179">
        <f t="shared" si="5"/>
        <v>175</v>
      </c>
      <c r="C179" s="8">
        <v>1.5658995919073631</v>
      </c>
      <c r="D179" s="31">
        <v>0.79896658771934703</v>
      </c>
      <c r="E179" s="18"/>
      <c r="F179" s="3">
        <f t="shared" ca="1" si="6"/>
        <v>0.81012334034476163</v>
      </c>
    </row>
    <row r="180" spans="2:6" x14ac:dyDescent="0.4">
      <c r="B180">
        <f t="shared" si="5"/>
        <v>176</v>
      </c>
      <c r="C180" s="8">
        <v>1.5651683393142735</v>
      </c>
      <c r="D180" s="31">
        <v>0.77818431864268756</v>
      </c>
      <c r="E180" s="18"/>
      <c r="F180" s="3">
        <f t="shared" ca="1" si="6"/>
        <v>0.81012334034476163</v>
      </c>
    </row>
    <row r="181" spans="2:6" x14ac:dyDescent="0.4">
      <c r="B181">
        <f t="shared" si="5"/>
        <v>177</v>
      </c>
      <c r="C181" s="8">
        <v>1.362640288546368</v>
      </c>
      <c r="D181" s="31">
        <v>0.79137694690563531</v>
      </c>
      <c r="E181" s="18"/>
      <c r="F181" s="3">
        <f t="shared" ca="1" si="6"/>
        <v>0.81012334034476163</v>
      </c>
    </row>
    <row r="182" spans="2:6" x14ac:dyDescent="0.4">
      <c r="B182">
        <f t="shared" si="5"/>
        <v>178</v>
      </c>
      <c r="C182" s="8">
        <v>1.2340692952474028</v>
      </c>
      <c r="D182" s="31">
        <v>0.80677004108251293</v>
      </c>
      <c r="E182" s="18"/>
      <c r="F182" s="3">
        <f t="shared" ca="1" si="6"/>
        <v>0.81012334034476163</v>
      </c>
    </row>
    <row r="183" spans="2:6" x14ac:dyDescent="0.4">
      <c r="B183">
        <f t="shared" si="5"/>
        <v>179</v>
      </c>
      <c r="C183" s="8">
        <v>1.1458358574428931</v>
      </c>
      <c r="D183" s="31">
        <v>0.80677004108251293</v>
      </c>
      <c r="E183" s="18"/>
      <c r="F183" s="3">
        <f t="shared" ca="1" si="6"/>
        <v>0.81012334034476163</v>
      </c>
    </row>
    <row r="184" spans="2:6" x14ac:dyDescent="0.4">
      <c r="B184">
        <f t="shared" si="5"/>
        <v>180</v>
      </c>
      <c r="C184" s="8">
        <v>1.1378510315330996</v>
      </c>
      <c r="D184" s="31">
        <v>0.80872850838750421</v>
      </c>
      <c r="E184" s="18"/>
      <c r="F184" s="3">
        <f t="shared" ca="1" si="6"/>
        <v>0.81012334034476163</v>
      </c>
    </row>
    <row r="185" spans="2:6" x14ac:dyDescent="0.4">
      <c r="B185">
        <f t="shared" si="5"/>
        <v>181</v>
      </c>
      <c r="C185" s="8">
        <v>1.1232496509016863</v>
      </c>
      <c r="D185" s="31">
        <v>0.8227612824531283</v>
      </c>
      <c r="E185" s="18"/>
      <c r="F185" s="3">
        <f t="shared" ca="1" si="6"/>
        <v>0.81012334034476163</v>
      </c>
    </row>
    <row r="186" spans="2:6" x14ac:dyDescent="0.4">
      <c r="B186">
        <f t="shared" si="5"/>
        <v>182</v>
      </c>
      <c r="C186" s="8">
        <v>1.2359772970408796</v>
      </c>
      <c r="D186" s="31">
        <v>0.77853690379604634</v>
      </c>
      <c r="E186" s="18"/>
      <c r="F186" s="3">
        <f t="shared" ca="1" si="6"/>
        <v>0.81012334034476163</v>
      </c>
    </row>
    <row r="187" spans="2:6" x14ac:dyDescent="0.4">
      <c r="B187">
        <f t="shared" si="5"/>
        <v>183</v>
      </c>
      <c r="C187" s="8">
        <v>1.2026792807478395</v>
      </c>
      <c r="D187" s="31">
        <v>0.75841137567158023</v>
      </c>
      <c r="E187" s="18"/>
      <c r="F187" s="3">
        <f t="shared" ca="1" si="6"/>
        <v>0.81012334034476163</v>
      </c>
    </row>
    <row r="188" spans="2:6" x14ac:dyDescent="0.4">
      <c r="B188">
        <f t="shared" si="5"/>
        <v>184</v>
      </c>
      <c r="C188" s="8">
        <v>1.1886268039619901</v>
      </c>
      <c r="D188" s="31">
        <v>0.75841137567158023</v>
      </c>
      <c r="E188" s="18"/>
      <c r="F188" s="3">
        <f t="shared" ca="1" si="6"/>
        <v>0.81012334034476163</v>
      </c>
    </row>
    <row r="189" spans="2:6" x14ac:dyDescent="0.4">
      <c r="B189">
        <f t="shared" si="5"/>
        <v>185</v>
      </c>
      <c r="C189" s="8">
        <v>1.230939189411115</v>
      </c>
      <c r="D189" s="31">
        <v>0.75622001176429698</v>
      </c>
      <c r="E189" s="18"/>
      <c r="F189" s="3">
        <f t="shared" ca="1" si="6"/>
        <v>0.81012334034476163</v>
      </c>
    </row>
    <row r="190" spans="2:6" x14ac:dyDescent="0.4">
      <c r="B190">
        <f t="shared" si="5"/>
        <v>186</v>
      </c>
      <c r="C190" s="8">
        <v>1.2260722460965532</v>
      </c>
      <c r="D190" s="31">
        <v>0.75725848381600147</v>
      </c>
      <c r="E190" s="18"/>
      <c r="F190" s="3">
        <f t="shared" ca="1" si="6"/>
        <v>0.81012334034476163</v>
      </c>
    </row>
    <row r="191" spans="2:6" x14ac:dyDescent="0.4">
      <c r="B191">
        <f t="shared" si="5"/>
        <v>187</v>
      </c>
      <c r="C191" s="8">
        <v>1.2594531082059754</v>
      </c>
      <c r="D191" s="31">
        <v>0.74779887373348286</v>
      </c>
      <c r="E191" s="18"/>
      <c r="F191" s="3">
        <f t="shared" ca="1" si="6"/>
        <v>0.81012334034476163</v>
      </c>
    </row>
    <row r="192" spans="2:6" x14ac:dyDescent="0.4">
      <c r="B192">
        <f t="shared" si="5"/>
        <v>188</v>
      </c>
      <c r="C192" s="8">
        <v>1.3152036707490344</v>
      </c>
      <c r="D192" s="31">
        <v>0.75481950520007857</v>
      </c>
      <c r="E192" s="18"/>
      <c r="F192" s="3">
        <f t="shared" ca="1" si="6"/>
        <v>0.81012334034476163</v>
      </c>
    </row>
    <row r="193" spans="2:6" x14ac:dyDescent="0.4">
      <c r="B193">
        <f t="shared" si="5"/>
        <v>189</v>
      </c>
      <c r="C193" s="8">
        <v>1.2644616147933045</v>
      </c>
      <c r="D193" s="31">
        <v>0.76096910135159668</v>
      </c>
      <c r="E193" s="18"/>
      <c r="F193" s="3">
        <f t="shared" ca="1" si="6"/>
        <v>0.81012334034476163</v>
      </c>
    </row>
    <row r="194" spans="2:6" x14ac:dyDescent="0.4">
      <c r="B194">
        <f t="shared" si="5"/>
        <v>190</v>
      </c>
      <c r="C194" s="8">
        <v>1.2797914135958948</v>
      </c>
      <c r="D194" s="31">
        <v>0.70320753469129271</v>
      </c>
      <c r="E194" s="18"/>
      <c r="F194" s="3">
        <f t="shared" ca="1" si="6"/>
        <v>0.81012334034476163</v>
      </c>
    </row>
    <row r="195" spans="2:6" x14ac:dyDescent="0.4">
      <c r="B195">
        <f t="shared" si="5"/>
        <v>191</v>
      </c>
      <c r="C195" s="8">
        <v>1.2929983305998043</v>
      </c>
      <c r="D195" s="31">
        <v>0.70320753469129271</v>
      </c>
      <c r="E195" s="18"/>
      <c r="F195" s="3">
        <f t="shared" ca="1" si="6"/>
        <v>0.81012334034476163</v>
      </c>
    </row>
    <row r="196" spans="2:6" x14ac:dyDescent="0.4">
      <c r="B196">
        <f t="shared" si="5"/>
        <v>192</v>
      </c>
      <c r="C196" s="8">
        <v>1.1137174361623967</v>
      </c>
      <c r="D196" s="31">
        <v>0.70807445689506054</v>
      </c>
      <c r="E196" s="18"/>
      <c r="F196" s="3">
        <f t="shared" ca="1" si="6"/>
        <v>0.81012334034476163</v>
      </c>
    </row>
    <row r="197" spans="2:6" x14ac:dyDescent="0.4">
      <c r="B197">
        <f t="shared" si="5"/>
        <v>193</v>
      </c>
      <c r="C197" s="8">
        <v>1.1725904353910925</v>
      </c>
      <c r="D197" s="31">
        <v>0.7122464840710967</v>
      </c>
      <c r="E197" s="18"/>
      <c r="F197" s="3">
        <f t="shared" ca="1" si="6"/>
        <v>0.81012334034476163</v>
      </c>
    </row>
    <row r="198" spans="2:6" x14ac:dyDescent="0.4">
      <c r="B198">
        <f t="shared" si="5"/>
        <v>194</v>
      </c>
      <c r="C198" s="8">
        <v>1.1967781037192329</v>
      </c>
      <c r="D198" s="31">
        <v>0.71864960626216123</v>
      </c>
      <c r="E198" s="18"/>
      <c r="F198" s="3">
        <f t="shared" ca="1" si="6"/>
        <v>0.81012334034476163</v>
      </c>
    </row>
    <row r="199" spans="2:6" x14ac:dyDescent="0.4">
      <c r="B199">
        <f t="shared" ref="B199:B204" si="7">B198+1</f>
        <v>195</v>
      </c>
      <c r="C199" s="8">
        <v>1.0882572629553224</v>
      </c>
      <c r="D199" s="31">
        <v>0.71305557492834271</v>
      </c>
      <c r="E199" s="18"/>
      <c r="F199" s="3">
        <f t="shared" ref="F199:F204" ca="1" si="8">F198</f>
        <v>0.81012334034476163</v>
      </c>
    </row>
    <row r="200" spans="2:6" x14ac:dyDescent="0.4">
      <c r="B200">
        <f t="shared" si="7"/>
        <v>196</v>
      </c>
      <c r="C200" s="8">
        <v>1.0882572629553224</v>
      </c>
      <c r="D200" s="31">
        <v>0.71142300237797862</v>
      </c>
      <c r="E200" s="18"/>
      <c r="F200" s="3">
        <f t="shared" ca="1" si="8"/>
        <v>0.81012334034476163</v>
      </c>
    </row>
    <row r="201" spans="2:6" x14ac:dyDescent="0.4">
      <c r="B201">
        <f t="shared" si="7"/>
        <v>197</v>
      </c>
      <c r="C201" s="8">
        <v>1.0708290763301602</v>
      </c>
      <c r="D201" s="31">
        <v>0.70513952659956614</v>
      </c>
      <c r="E201" s="18"/>
      <c r="F201" s="3">
        <f t="shared" ca="1" si="8"/>
        <v>0.81012334034476163</v>
      </c>
    </row>
    <row r="202" spans="2:6" x14ac:dyDescent="0.4">
      <c r="B202">
        <f t="shared" si="7"/>
        <v>198</v>
      </c>
      <c r="C202" s="8">
        <v>0.98551223893467621</v>
      </c>
      <c r="D202" s="31">
        <v>0.66582233919048983</v>
      </c>
      <c r="E202" s="18"/>
      <c r="F202" s="3">
        <f t="shared" ca="1" si="8"/>
        <v>0.81012334034476163</v>
      </c>
    </row>
    <row r="203" spans="2:6" x14ac:dyDescent="0.4">
      <c r="B203">
        <f t="shared" si="7"/>
        <v>199</v>
      </c>
      <c r="C203" s="8">
        <v>0.89608346329708777</v>
      </c>
      <c r="D203" s="31">
        <v>0.66582233919048983</v>
      </c>
      <c r="E203" s="18"/>
      <c r="F203" s="3">
        <f t="shared" ca="1" si="8"/>
        <v>0.81012334034476163</v>
      </c>
    </row>
    <row r="204" spans="2:6" x14ac:dyDescent="0.4">
      <c r="B204">
        <f t="shared" si="7"/>
        <v>200</v>
      </c>
      <c r="C204" s="8">
        <v>0.89264108348872373</v>
      </c>
      <c r="D204" s="31">
        <v>0.58446139438605726</v>
      </c>
      <c r="E204" s="18"/>
      <c r="F204" s="3">
        <f t="shared" ca="1" si="8"/>
        <v>0.81012334034476163</v>
      </c>
    </row>
    <row r="205" spans="2:6" x14ac:dyDescent="0.4">
      <c r="C205" s="8"/>
      <c r="D205" s="18"/>
      <c r="E205" s="18"/>
      <c r="F205" s="3"/>
    </row>
    <row r="206" spans="2:6" x14ac:dyDescent="0.4">
      <c r="E206" s="7"/>
      <c r="F206" s="7">
        <f ca="1">L26</f>
        <v>0.81012334034476163</v>
      </c>
    </row>
    <row r="207" spans="2:6" x14ac:dyDescent="0.4">
      <c r="C207" s="8"/>
      <c r="D207" s="18"/>
      <c r="E207" s="18"/>
      <c r="F207" s="3"/>
    </row>
  </sheetData>
  <mergeCells count="1">
    <mergeCell ref="B3:F3"/>
  </mergeCells>
  <conditionalFormatting sqref="C6:C205 D11:E205 C207:F207 F5:F205">
    <cfRule type="colorScale" priority="140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3:E205 C207:F207 F5:F205">
    <cfRule type="colorScale" priority="14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4:E205 C207:F207 F5:F205">
    <cfRule type="colorScale" priority="14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5:E205 C207:F207 F5:F205">
    <cfRule type="colorScale" priority="14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6:E205 C207:F207 F5:F205">
    <cfRule type="colorScale" priority="14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7:E205 C207:F207 F5:F205">
    <cfRule type="colorScale" priority="14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8:E205 C207:F207 F5:F205">
    <cfRule type="colorScale" priority="14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5 C6:C205 D8:E205 C207:F207 F5:F205">
    <cfRule type="colorScale" priority="14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205 D10:E205 C207:F207 F5:F205">
    <cfRule type="colorScale" priority="14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5 C6:C205 D7:E205 C207:F207 F5:F205">
    <cfRule type="colorScale" priority="14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5 C6:C205 D9:E205 C207:F207 F5:F205">
    <cfRule type="colorScale" priority="14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205 D28:E205 C207:F207 F5:F205">
    <cfRule type="colorScale" priority="14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:E28">
    <cfRule type="colorScale" priority="14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11">
    <cfRule type="colorScale" priority="14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9:E29">
    <cfRule type="colorScale" priority="14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0:E30">
    <cfRule type="colorScale" priority="14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E12">
    <cfRule type="colorScale" priority="14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1:E31">
    <cfRule type="colorScale" priority="14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E13">
    <cfRule type="colorScale" priority="14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E32">
    <cfRule type="colorScale" priority="14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:E14">
    <cfRule type="colorScale" priority="14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E33">
    <cfRule type="colorScale" priority="14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E15">
    <cfRule type="colorScale" priority="14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E34">
    <cfRule type="colorScale" priority="145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E16">
    <cfRule type="colorScale" priority="14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5:E35">
    <cfRule type="colorScale" priority="149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E17">
    <cfRule type="colorScale" priority="15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6:E36">
    <cfRule type="colorScale" priority="15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E18">
    <cfRule type="colorScale" priority="17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E37">
    <cfRule type="colorScale" priority="17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E19">
    <cfRule type="colorScale" priority="20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:E38">
    <cfRule type="colorScale" priority="20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E20">
    <cfRule type="colorScale" priority="26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:E39">
    <cfRule type="colorScale" priority="26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:E21">
    <cfRule type="colorScale" priority="387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:E40">
    <cfRule type="colorScale" priority="38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7:F207 C5:F205">
    <cfRule type="colorScale" priority="388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F56 F7:F204">
    <cfRule type="colorScale" priority="388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7:F205 C207:F207">
    <cfRule type="colorScale" priority="388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2 C14:C25 C28 C31 F5:G56 C35:C205 D29:E205 C207:F207 F7:F205">
    <cfRule type="colorScale" priority="38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56 D29:E56 F5:G56 C57:F205 C207:F207 F7:F204">
    <cfRule type="colorScale" priority="38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4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4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:N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4">
                <anchor moveWithCells="1" sizeWithCells="1">
                  <from>
                    <xdr:col>11</xdr:col>
                    <xdr:colOff>5443</xdr:colOff>
                    <xdr:row>7</xdr:row>
                    <xdr:rowOff>163286</xdr:rowOff>
                  </from>
                  <to>
                    <xdr:col>13</xdr:col>
                    <xdr:colOff>0</xdr:colOff>
                    <xdr:row>9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29B3-E9F4-4F96-BB3C-3B65A7C6406E}">
  <sheetPr codeName="Sheet3"/>
  <dimension ref="B2:B114"/>
  <sheetViews>
    <sheetView tabSelected="1" topLeftCell="A40" zoomScaleNormal="100" workbookViewId="0">
      <selection activeCell="P39" sqref="P39"/>
    </sheetView>
  </sheetViews>
  <sheetFormatPr defaultRowHeight="14.6" x14ac:dyDescent="0.4"/>
  <cols>
    <col min="13" max="13" width="14.921875" customWidth="1"/>
  </cols>
  <sheetData>
    <row r="2" spans="2:2" x14ac:dyDescent="0.4">
      <c r="B2" t="str">
        <f ca="1">_xlfn.CONCAT("Moving Average Duration (x) vs Annualized Trading Return (y), HODL at ", 100*ROUND('inputs and tables'!F5,2), "% p.a.")</f>
        <v>Moving Average Duration (x) vs Annualized Trading Return (y), HODL at 81% p.a.</v>
      </c>
    </row>
    <row r="30" spans="2:2" x14ac:dyDescent="0.4">
      <c r="B30" t="str">
        <f>_xlfn.CONCAT("Asset Return (white) vs ", 'inputs and tables'!N9," SMA Trading Return (green)")</f>
        <v>Asset Return (white) vs 44 SMA Trading Return (green)</v>
      </c>
    </row>
    <row r="58" spans="2:2" x14ac:dyDescent="0.4">
      <c r="B58" t="str">
        <f>_xlfn.CONCAT("Asset Return (white) vs ", 'inputs and tables'!N9," SMA Trading Return (green)")</f>
        <v>Asset Return (white) vs 44 SMA Trading Return (green)</v>
      </c>
    </row>
    <row r="114" spans="2:2" x14ac:dyDescent="0.4">
      <c r="B114" t="str">
        <f>_xlfn.CONCAT("Asset Return (white) vs ", 'inputs and tables'!N10," EMA Trading Return (green) with ", 'inputs and tables'!K14*100, "% buffer (log scale)")</f>
        <v>Asset Return (white) vs 44 EMA Trading Return (green) with 0% buffer (log scale)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inputs and tables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</dc:creator>
  <cp:lastModifiedBy>Gerhard Kuschnik</cp:lastModifiedBy>
  <dcterms:created xsi:type="dcterms:W3CDTF">2015-06-05T18:17:20Z</dcterms:created>
  <dcterms:modified xsi:type="dcterms:W3CDTF">2025-10-07T08:03:57Z</dcterms:modified>
</cp:coreProperties>
</file>